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paab159-my.sharepoint.com/personal/joakim_hasselblad_pm3_se1/Documents/Omvärldsbevakning/Riskhantering/"/>
    </mc:Choice>
  </mc:AlternateContent>
  <xr:revisionPtr revIDLastSave="2" documentId="11_CBDA5038DD32BD84EF684695264486E594CDCCA0" xr6:coauthVersionLast="47" xr6:coauthVersionMax="47" xr10:uidLastSave="{623FF801-1FAB-4CE9-8D7B-B19CBD935CEA}"/>
  <bookViews>
    <workbookView xWindow="-110" yWindow="-110" windowWidth="19420" windowHeight="11500" tabRatio="500" xr2:uid="{00000000-000D-0000-FFFF-FFFF00000000}"/>
  </bookViews>
  <sheets>
    <sheet name="Introduktion" sheetId="1" r:id="rId1"/>
    <sheet name="Riskregister" sheetId="2" r:id="rId2"/>
    <sheet name="Monte Carlo" sheetId="3" r:id="rId3"/>
    <sheet name="Sannolikhetstabell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8" i="4" l="1"/>
  <c r="B27" i="4"/>
  <c r="B24" i="4"/>
  <c r="B21" i="4"/>
  <c r="B22" i="4" s="1"/>
  <c r="C16" i="4"/>
  <c r="B16" i="4"/>
  <c r="C15" i="4"/>
  <c r="B15" i="4"/>
  <c r="B14" i="4"/>
  <c r="C14" i="4" s="1"/>
  <c r="B13" i="4"/>
  <c r="C13" i="4" s="1"/>
  <c r="C12" i="4"/>
  <c r="B12" i="4"/>
  <c r="B11" i="4"/>
  <c r="C11" i="4" s="1"/>
  <c r="C10" i="4"/>
  <c r="B10" i="4"/>
  <c r="C9" i="4"/>
  <c r="B9" i="4"/>
  <c r="B8" i="4"/>
  <c r="C8" i="4" s="1"/>
  <c r="B7" i="4"/>
  <c r="C7" i="4" s="1"/>
  <c r="C6" i="4"/>
  <c r="B6" i="4"/>
  <c r="B5" i="4"/>
  <c r="C5" i="4" s="1"/>
  <c r="BC2003" i="3"/>
  <c r="BB2003" i="3"/>
  <c r="BA2003" i="3"/>
  <c r="AZ2003" i="3"/>
  <c r="AY2003" i="3"/>
  <c r="AX2003" i="3"/>
  <c r="AW2003" i="3"/>
  <c r="AV2003" i="3"/>
  <c r="AU2003" i="3"/>
  <c r="AT2003" i="3"/>
  <c r="AS2003" i="3"/>
  <c r="AR2003" i="3"/>
  <c r="AQ2003" i="3"/>
  <c r="AP2003" i="3"/>
  <c r="AO2003" i="3"/>
  <c r="AN2003" i="3"/>
  <c r="AM2003" i="3"/>
  <c r="AL2003" i="3"/>
  <c r="AK2003" i="3"/>
  <c r="AJ2003" i="3"/>
  <c r="AI2003" i="3"/>
  <c r="AH2003" i="3"/>
  <c r="AG2003" i="3"/>
  <c r="AF2003" i="3"/>
  <c r="AD2003" i="3"/>
  <c r="AC2003" i="3"/>
  <c r="AA2003" i="3"/>
  <c r="Z2003" i="3"/>
  <c r="X2003" i="3"/>
  <c r="W2003" i="3"/>
  <c r="U2003" i="3"/>
  <c r="T2003" i="3"/>
  <c r="BC2002" i="3"/>
  <c r="BB2002" i="3"/>
  <c r="BA2002" i="3"/>
  <c r="AZ2002" i="3"/>
  <c r="AY2002" i="3"/>
  <c r="AX2002" i="3"/>
  <c r="AW2002" i="3"/>
  <c r="AV2002" i="3"/>
  <c r="AU2002" i="3"/>
  <c r="AT2002" i="3"/>
  <c r="AS2002" i="3"/>
  <c r="AR2002" i="3"/>
  <c r="AQ2002" i="3"/>
  <c r="AP2002" i="3"/>
  <c r="AO2002" i="3"/>
  <c r="AN2002" i="3"/>
  <c r="AM2002" i="3"/>
  <c r="AL2002" i="3"/>
  <c r="AK2002" i="3"/>
  <c r="AJ2002" i="3"/>
  <c r="AI2002" i="3"/>
  <c r="AH2002" i="3"/>
  <c r="AG2002" i="3"/>
  <c r="AF2002" i="3"/>
  <c r="AD2002" i="3"/>
  <c r="AC2002" i="3"/>
  <c r="AA2002" i="3"/>
  <c r="Z2002" i="3"/>
  <c r="X2002" i="3"/>
  <c r="W2002" i="3"/>
  <c r="U2002" i="3"/>
  <c r="T2002" i="3"/>
  <c r="BC2001" i="3"/>
  <c r="BB2001" i="3"/>
  <c r="BA2001" i="3"/>
  <c r="AZ2001" i="3"/>
  <c r="AY2001" i="3"/>
  <c r="AX2001" i="3"/>
  <c r="AW2001" i="3"/>
  <c r="AV2001" i="3"/>
  <c r="AU2001" i="3"/>
  <c r="AT2001" i="3"/>
  <c r="AS2001" i="3"/>
  <c r="AR2001" i="3"/>
  <c r="AQ2001" i="3"/>
  <c r="AP2001" i="3"/>
  <c r="AO2001" i="3"/>
  <c r="AN2001" i="3"/>
  <c r="AM2001" i="3"/>
  <c r="AL2001" i="3"/>
  <c r="AK2001" i="3"/>
  <c r="AJ2001" i="3"/>
  <c r="AI2001" i="3"/>
  <c r="AH2001" i="3"/>
  <c r="AG2001" i="3"/>
  <c r="AF2001" i="3"/>
  <c r="AD2001" i="3"/>
  <c r="AC2001" i="3"/>
  <c r="AA2001" i="3"/>
  <c r="Z2001" i="3"/>
  <c r="X2001" i="3"/>
  <c r="W2001" i="3"/>
  <c r="U2001" i="3"/>
  <c r="T2001" i="3"/>
  <c r="BC2000" i="3"/>
  <c r="BB2000" i="3"/>
  <c r="BA2000" i="3"/>
  <c r="AZ2000" i="3"/>
  <c r="AY2000" i="3"/>
  <c r="AX2000" i="3"/>
  <c r="AW2000" i="3"/>
  <c r="AV2000" i="3"/>
  <c r="AU2000" i="3"/>
  <c r="AT2000" i="3"/>
  <c r="AS2000" i="3"/>
  <c r="AR2000" i="3"/>
  <c r="AQ2000" i="3"/>
  <c r="AP2000" i="3"/>
  <c r="AO2000" i="3"/>
  <c r="AN2000" i="3"/>
  <c r="AM2000" i="3"/>
  <c r="AL2000" i="3"/>
  <c r="AK2000" i="3"/>
  <c r="AJ2000" i="3"/>
  <c r="AI2000" i="3"/>
  <c r="AH2000" i="3"/>
  <c r="AG2000" i="3"/>
  <c r="AF2000" i="3"/>
  <c r="AD2000" i="3"/>
  <c r="AC2000" i="3"/>
  <c r="AA2000" i="3"/>
  <c r="Z2000" i="3"/>
  <c r="X2000" i="3"/>
  <c r="W2000" i="3"/>
  <c r="U2000" i="3"/>
  <c r="T2000" i="3"/>
  <c r="BC1999" i="3"/>
  <c r="BB1999" i="3"/>
  <c r="BA1999" i="3"/>
  <c r="AZ1999" i="3"/>
  <c r="AY1999" i="3"/>
  <c r="AX1999" i="3"/>
  <c r="AW1999" i="3"/>
  <c r="AV1999" i="3"/>
  <c r="AU1999" i="3"/>
  <c r="AT1999" i="3"/>
  <c r="AS1999" i="3"/>
  <c r="AR1999" i="3"/>
  <c r="AQ1999" i="3"/>
  <c r="AP1999" i="3"/>
  <c r="AO1999" i="3"/>
  <c r="AN1999" i="3"/>
  <c r="AM1999" i="3"/>
  <c r="AL1999" i="3"/>
  <c r="AK1999" i="3"/>
  <c r="AJ1999" i="3"/>
  <c r="AI1999" i="3"/>
  <c r="AH1999" i="3"/>
  <c r="AG1999" i="3"/>
  <c r="AF1999" i="3"/>
  <c r="AD1999" i="3"/>
  <c r="AC1999" i="3"/>
  <c r="AA1999" i="3"/>
  <c r="Z1999" i="3"/>
  <c r="X1999" i="3"/>
  <c r="W1999" i="3"/>
  <c r="U1999" i="3"/>
  <c r="T1999" i="3"/>
  <c r="BC1998" i="3"/>
  <c r="BB1998" i="3"/>
  <c r="BA1998" i="3"/>
  <c r="AZ1998" i="3"/>
  <c r="AY1998" i="3"/>
  <c r="AX1998" i="3"/>
  <c r="AW1998" i="3"/>
  <c r="AV1998" i="3"/>
  <c r="AU1998" i="3"/>
  <c r="AT1998" i="3"/>
  <c r="AS1998" i="3"/>
  <c r="AR1998" i="3"/>
  <c r="AQ1998" i="3"/>
  <c r="AP1998" i="3"/>
  <c r="AO1998" i="3"/>
  <c r="AN1998" i="3"/>
  <c r="AM1998" i="3"/>
  <c r="AL1998" i="3"/>
  <c r="AK1998" i="3"/>
  <c r="AJ1998" i="3"/>
  <c r="AI1998" i="3"/>
  <c r="AH1998" i="3"/>
  <c r="AG1998" i="3"/>
  <c r="AF1998" i="3"/>
  <c r="AD1998" i="3"/>
  <c r="AC1998" i="3"/>
  <c r="AA1998" i="3"/>
  <c r="Z1998" i="3"/>
  <c r="X1998" i="3"/>
  <c r="W1998" i="3"/>
  <c r="U1998" i="3"/>
  <c r="T1998" i="3"/>
  <c r="BC1997" i="3"/>
  <c r="BB1997" i="3"/>
  <c r="BA1997" i="3"/>
  <c r="AZ1997" i="3"/>
  <c r="AY1997" i="3"/>
  <c r="AX1997" i="3"/>
  <c r="AW1997" i="3"/>
  <c r="AV1997" i="3"/>
  <c r="AU1997" i="3"/>
  <c r="AT1997" i="3"/>
  <c r="AS1997" i="3"/>
  <c r="AR1997" i="3"/>
  <c r="AQ1997" i="3"/>
  <c r="AP1997" i="3"/>
  <c r="AO1997" i="3"/>
  <c r="AN1997" i="3"/>
  <c r="AM1997" i="3"/>
  <c r="AL1997" i="3"/>
  <c r="AK1997" i="3"/>
  <c r="AJ1997" i="3"/>
  <c r="AI1997" i="3"/>
  <c r="AH1997" i="3"/>
  <c r="AG1997" i="3"/>
  <c r="AF1997" i="3"/>
  <c r="AD1997" i="3"/>
  <c r="AC1997" i="3"/>
  <c r="AA1997" i="3"/>
  <c r="Z1997" i="3"/>
  <c r="X1997" i="3"/>
  <c r="W1997" i="3"/>
  <c r="U1997" i="3"/>
  <c r="T1997" i="3"/>
  <c r="BC1996" i="3"/>
  <c r="BB1996" i="3"/>
  <c r="BA1996" i="3"/>
  <c r="AZ1996" i="3"/>
  <c r="AY1996" i="3"/>
  <c r="AX1996" i="3"/>
  <c r="AW1996" i="3"/>
  <c r="AV1996" i="3"/>
  <c r="AU1996" i="3"/>
  <c r="AT1996" i="3"/>
  <c r="AS1996" i="3"/>
  <c r="AR1996" i="3"/>
  <c r="AQ1996" i="3"/>
  <c r="AP1996" i="3"/>
  <c r="AO1996" i="3"/>
  <c r="AN1996" i="3"/>
  <c r="AM1996" i="3"/>
  <c r="AL1996" i="3"/>
  <c r="AK1996" i="3"/>
  <c r="AJ1996" i="3"/>
  <c r="AI1996" i="3"/>
  <c r="AH1996" i="3"/>
  <c r="AG1996" i="3"/>
  <c r="AF1996" i="3"/>
  <c r="AD1996" i="3"/>
  <c r="AC1996" i="3"/>
  <c r="AA1996" i="3"/>
  <c r="Z1996" i="3"/>
  <c r="X1996" i="3"/>
  <c r="W1996" i="3"/>
  <c r="U1996" i="3"/>
  <c r="T1996" i="3"/>
  <c r="BC1995" i="3"/>
  <c r="BB1995" i="3"/>
  <c r="BA1995" i="3"/>
  <c r="AZ1995" i="3"/>
  <c r="AY1995" i="3"/>
  <c r="AX1995" i="3"/>
  <c r="AW1995" i="3"/>
  <c r="AV1995" i="3"/>
  <c r="AU1995" i="3"/>
  <c r="AT1995" i="3"/>
  <c r="AS1995" i="3"/>
  <c r="AR1995" i="3"/>
  <c r="AQ1995" i="3"/>
  <c r="AP1995" i="3"/>
  <c r="AO1995" i="3"/>
  <c r="AN1995" i="3"/>
  <c r="AM1995" i="3"/>
  <c r="AL1995" i="3"/>
  <c r="AK1995" i="3"/>
  <c r="AJ1995" i="3"/>
  <c r="AI1995" i="3"/>
  <c r="AH1995" i="3"/>
  <c r="AG1995" i="3"/>
  <c r="AF1995" i="3"/>
  <c r="AD1995" i="3"/>
  <c r="AC1995" i="3"/>
  <c r="AA1995" i="3"/>
  <c r="Z1995" i="3"/>
  <c r="X1995" i="3"/>
  <c r="W1995" i="3"/>
  <c r="U1995" i="3"/>
  <c r="T1995" i="3"/>
  <c r="BC1994" i="3"/>
  <c r="BB1994" i="3"/>
  <c r="BA1994" i="3"/>
  <c r="AZ1994" i="3"/>
  <c r="AY1994" i="3"/>
  <c r="AX1994" i="3"/>
  <c r="AW1994" i="3"/>
  <c r="AV1994" i="3"/>
  <c r="AU1994" i="3"/>
  <c r="AT1994" i="3"/>
  <c r="AS1994" i="3"/>
  <c r="AR1994" i="3"/>
  <c r="AQ1994" i="3"/>
  <c r="AP1994" i="3"/>
  <c r="AO1994" i="3"/>
  <c r="AN1994" i="3"/>
  <c r="AM1994" i="3"/>
  <c r="AL1994" i="3"/>
  <c r="AK1994" i="3"/>
  <c r="AJ1994" i="3"/>
  <c r="AI1994" i="3"/>
  <c r="AH1994" i="3"/>
  <c r="AG1994" i="3"/>
  <c r="AF1994" i="3"/>
  <c r="AD1994" i="3"/>
  <c r="AC1994" i="3"/>
  <c r="AA1994" i="3"/>
  <c r="Z1994" i="3"/>
  <c r="X1994" i="3"/>
  <c r="W1994" i="3"/>
  <c r="U1994" i="3"/>
  <c r="T1994" i="3"/>
  <c r="BC1993" i="3"/>
  <c r="BB1993" i="3"/>
  <c r="BA1993" i="3"/>
  <c r="AZ1993" i="3"/>
  <c r="AY1993" i="3"/>
  <c r="AX1993" i="3"/>
  <c r="AW1993" i="3"/>
  <c r="AV1993" i="3"/>
  <c r="AU1993" i="3"/>
  <c r="AT1993" i="3"/>
  <c r="AS1993" i="3"/>
  <c r="AR1993" i="3"/>
  <c r="AQ1993" i="3"/>
  <c r="AP1993" i="3"/>
  <c r="AO1993" i="3"/>
  <c r="AN1993" i="3"/>
  <c r="AM1993" i="3"/>
  <c r="AL1993" i="3"/>
  <c r="AK1993" i="3"/>
  <c r="AJ1993" i="3"/>
  <c r="AI1993" i="3"/>
  <c r="AH1993" i="3"/>
  <c r="AG1993" i="3"/>
  <c r="AF1993" i="3"/>
  <c r="AD1993" i="3"/>
  <c r="AC1993" i="3"/>
  <c r="AA1993" i="3"/>
  <c r="Z1993" i="3"/>
  <c r="X1993" i="3"/>
  <c r="W1993" i="3"/>
  <c r="U1993" i="3"/>
  <c r="T1993" i="3"/>
  <c r="BC1992" i="3"/>
  <c r="BB1992" i="3"/>
  <c r="BA1992" i="3"/>
  <c r="AZ1992" i="3"/>
  <c r="AY1992" i="3"/>
  <c r="AX1992" i="3"/>
  <c r="AW1992" i="3"/>
  <c r="AV1992" i="3"/>
  <c r="AU1992" i="3"/>
  <c r="AT1992" i="3"/>
  <c r="AS1992" i="3"/>
  <c r="AR1992" i="3"/>
  <c r="AQ1992" i="3"/>
  <c r="AP1992" i="3"/>
  <c r="AO1992" i="3"/>
  <c r="AN1992" i="3"/>
  <c r="AM1992" i="3"/>
  <c r="AL1992" i="3"/>
  <c r="AK1992" i="3"/>
  <c r="AJ1992" i="3"/>
  <c r="AI1992" i="3"/>
  <c r="AH1992" i="3"/>
  <c r="AG1992" i="3"/>
  <c r="AF1992" i="3"/>
  <c r="AD1992" i="3"/>
  <c r="AC1992" i="3"/>
  <c r="AA1992" i="3"/>
  <c r="Z1992" i="3"/>
  <c r="X1992" i="3"/>
  <c r="W1992" i="3"/>
  <c r="U1992" i="3"/>
  <c r="T1992" i="3"/>
  <c r="BC1991" i="3"/>
  <c r="BB1991" i="3"/>
  <c r="BA1991" i="3"/>
  <c r="AZ1991" i="3"/>
  <c r="AY1991" i="3"/>
  <c r="AX1991" i="3"/>
  <c r="AW1991" i="3"/>
  <c r="AV1991" i="3"/>
  <c r="AU1991" i="3"/>
  <c r="AT1991" i="3"/>
  <c r="AS1991" i="3"/>
  <c r="AR1991" i="3"/>
  <c r="AQ1991" i="3"/>
  <c r="AP1991" i="3"/>
  <c r="AO1991" i="3"/>
  <c r="AN1991" i="3"/>
  <c r="AM1991" i="3"/>
  <c r="AL1991" i="3"/>
  <c r="AK1991" i="3"/>
  <c r="AJ1991" i="3"/>
  <c r="AI1991" i="3"/>
  <c r="AH1991" i="3"/>
  <c r="AG1991" i="3"/>
  <c r="AF1991" i="3"/>
  <c r="AD1991" i="3"/>
  <c r="AC1991" i="3"/>
  <c r="AA1991" i="3"/>
  <c r="Z1991" i="3"/>
  <c r="X1991" i="3"/>
  <c r="W1991" i="3"/>
  <c r="U1991" i="3"/>
  <c r="T1991" i="3"/>
  <c r="BC1990" i="3"/>
  <c r="BB1990" i="3"/>
  <c r="BA1990" i="3"/>
  <c r="AZ1990" i="3"/>
  <c r="AY1990" i="3"/>
  <c r="AX1990" i="3"/>
  <c r="AW1990" i="3"/>
  <c r="AV1990" i="3"/>
  <c r="AU1990" i="3"/>
  <c r="AT1990" i="3"/>
  <c r="AS1990" i="3"/>
  <c r="AR1990" i="3"/>
  <c r="AQ1990" i="3"/>
  <c r="AP1990" i="3"/>
  <c r="AO1990" i="3"/>
  <c r="AN1990" i="3"/>
  <c r="AM1990" i="3"/>
  <c r="AL1990" i="3"/>
  <c r="AK1990" i="3"/>
  <c r="AJ1990" i="3"/>
  <c r="AI1990" i="3"/>
  <c r="AH1990" i="3"/>
  <c r="AG1990" i="3"/>
  <c r="AF1990" i="3"/>
  <c r="AD1990" i="3"/>
  <c r="AC1990" i="3"/>
  <c r="AA1990" i="3"/>
  <c r="Z1990" i="3"/>
  <c r="X1990" i="3"/>
  <c r="W1990" i="3"/>
  <c r="U1990" i="3"/>
  <c r="T1990" i="3"/>
  <c r="BC1989" i="3"/>
  <c r="BB1989" i="3"/>
  <c r="BA1989" i="3"/>
  <c r="AZ1989" i="3"/>
  <c r="AY1989" i="3"/>
  <c r="AX1989" i="3"/>
  <c r="AW1989" i="3"/>
  <c r="AV1989" i="3"/>
  <c r="AU1989" i="3"/>
  <c r="AT1989" i="3"/>
  <c r="AS1989" i="3"/>
  <c r="AR1989" i="3"/>
  <c r="AQ1989" i="3"/>
  <c r="AP1989" i="3"/>
  <c r="AO1989" i="3"/>
  <c r="AN1989" i="3"/>
  <c r="AM1989" i="3"/>
  <c r="AL1989" i="3"/>
  <c r="AK1989" i="3"/>
  <c r="AJ1989" i="3"/>
  <c r="AI1989" i="3"/>
  <c r="AH1989" i="3"/>
  <c r="AG1989" i="3"/>
  <c r="AF1989" i="3"/>
  <c r="AD1989" i="3"/>
  <c r="AC1989" i="3"/>
  <c r="AA1989" i="3"/>
  <c r="Z1989" i="3"/>
  <c r="X1989" i="3"/>
  <c r="W1989" i="3"/>
  <c r="U1989" i="3"/>
  <c r="T1989" i="3"/>
  <c r="BC1988" i="3"/>
  <c r="BB1988" i="3"/>
  <c r="BA1988" i="3"/>
  <c r="AZ1988" i="3"/>
  <c r="AY1988" i="3"/>
  <c r="AX1988" i="3"/>
  <c r="AW1988" i="3"/>
  <c r="AV1988" i="3"/>
  <c r="AU1988" i="3"/>
  <c r="AT1988" i="3"/>
  <c r="AS1988" i="3"/>
  <c r="AR1988" i="3"/>
  <c r="AQ1988" i="3"/>
  <c r="AP1988" i="3"/>
  <c r="AO1988" i="3"/>
  <c r="AN1988" i="3"/>
  <c r="AM1988" i="3"/>
  <c r="AL1988" i="3"/>
  <c r="AK1988" i="3"/>
  <c r="AJ1988" i="3"/>
  <c r="AI1988" i="3"/>
  <c r="AH1988" i="3"/>
  <c r="AG1988" i="3"/>
  <c r="AF1988" i="3"/>
  <c r="AD1988" i="3"/>
  <c r="AC1988" i="3"/>
  <c r="AA1988" i="3"/>
  <c r="Z1988" i="3"/>
  <c r="X1988" i="3"/>
  <c r="W1988" i="3"/>
  <c r="U1988" i="3"/>
  <c r="T1988" i="3"/>
  <c r="BC1987" i="3"/>
  <c r="BB1987" i="3"/>
  <c r="BA1987" i="3"/>
  <c r="AZ1987" i="3"/>
  <c r="AY1987" i="3"/>
  <c r="AX1987" i="3"/>
  <c r="AW1987" i="3"/>
  <c r="AV1987" i="3"/>
  <c r="AU1987" i="3"/>
  <c r="AT1987" i="3"/>
  <c r="AS1987" i="3"/>
  <c r="AR1987" i="3"/>
  <c r="AQ1987" i="3"/>
  <c r="AP1987" i="3"/>
  <c r="AO1987" i="3"/>
  <c r="AN1987" i="3"/>
  <c r="AM1987" i="3"/>
  <c r="AL1987" i="3"/>
  <c r="AK1987" i="3"/>
  <c r="AJ1987" i="3"/>
  <c r="AI1987" i="3"/>
  <c r="AH1987" i="3"/>
  <c r="AG1987" i="3"/>
  <c r="AF1987" i="3"/>
  <c r="AD1987" i="3"/>
  <c r="AC1987" i="3"/>
  <c r="AA1987" i="3"/>
  <c r="Z1987" i="3"/>
  <c r="X1987" i="3"/>
  <c r="W1987" i="3"/>
  <c r="U1987" i="3"/>
  <c r="T1987" i="3"/>
  <c r="BC1986" i="3"/>
  <c r="BB1986" i="3"/>
  <c r="BA1986" i="3"/>
  <c r="AZ1986" i="3"/>
  <c r="AY1986" i="3"/>
  <c r="AX1986" i="3"/>
  <c r="AW1986" i="3"/>
  <c r="AV1986" i="3"/>
  <c r="AU1986" i="3"/>
  <c r="AT1986" i="3"/>
  <c r="AS1986" i="3"/>
  <c r="AR1986" i="3"/>
  <c r="AQ1986" i="3"/>
  <c r="AP1986" i="3"/>
  <c r="AO1986" i="3"/>
  <c r="AN1986" i="3"/>
  <c r="AM1986" i="3"/>
  <c r="AL1986" i="3"/>
  <c r="AK1986" i="3"/>
  <c r="AJ1986" i="3"/>
  <c r="AI1986" i="3"/>
  <c r="AH1986" i="3"/>
  <c r="AG1986" i="3"/>
  <c r="AF1986" i="3"/>
  <c r="AD1986" i="3"/>
  <c r="AC1986" i="3"/>
  <c r="AA1986" i="3"/>
  <c r="Z1986" i="3"/>
  <c r="X1986" i="3"/>
  <c r="W1986" i="3"/>
  <c r="U1986" i="3"/>
  <c r="T1986" i="3"/>
  <c r="BC1985" i="3"/>
  <c r="BB1985" i="3"/>
  <c r="BA1985" i="3"/>
  <c r="AZ1985" i="3"/>
  <c r="AY1985" i="3"/>
  <c r="AX1985" i="3"/>
  <c r="AW1985" i="3"/>
  <c r="AV1985" i="3"/>
  <c r="AU1985" i="3"/>
  <c r="AT1985" i="3"/>
  <c r="AS1985" i="3"/>
  <c r="AR1985" i="3"/>
  <c r="AQ1985" i="3"/>
  <c r="AP1985" i="3"/>
  <c r="AO1985" i="3"/>
  <c r="AN1985" i="3"/>
  <c r="AM1985" i="3"/>
  <c r="AL1985" i="3"/>
  <c r="AK1985" i="3"/>
  <c r="AJ1985" i="3"/>
  <c r="AI1985" i="3"/>
  <c r="AH1985" i="3"/>
  <c r="AG1985" i="3"/>
  <c r="AF1985" i="3"/>
  <c r="AD1985" i="3"/>
  <c r="AC1985" i="3"/>
  <c r="AA1985" i="3"/>
  <c r="Z1985" i="3"/>
  <c r="X1985" i="3"/>
  <c r="W1985" i="3"/>
  <c r="U1985" i="3"/>
  <c r="T1985" i="3"/>
  <c r="BC1984" i="3"/>
  <c r="BB1984" i="3"/>
  <c r="BA1984" i="3"/>
  <c r="AZ1984" i="3"/>
  <c r="AY1984" i="3"/>
  <c r="AX1984" i="3"/>
  <c r="AW1984" i="3"/>
  <c r="AV1984" i="3"/>
  <c r="AU1984" i="3"/>
  <c r="AT1984" i="3"/>
  <c r="AS1984" i="3"/>
  <c r="AR1984" i="3"/>
  <c r="AQ1984" i="3"/>
  <c r="AP1984" i="3"/>
  <c r="AO1984" i="3"/>
  <c r="AN1984" i="3"/>
  <c r="AM1984" i="3"/>
  <c r="AL1984" i="3"/>
  <c r="AK1984" i="3"/>
  <c r="AJ1984" i="3"/>
  <c r="AI1984" i="3"/>
  <c r="AH1984" i="3"/>
  <c r="AG1984" i="3"/>
  <c r="AF1984" i="3"/>
  <c r="AD1984" i="3"/>
  <c r="AC1984" i="3"/>
  <c r="AA1984" i="3"/>
  <c r="Z1984" i="3"/>
  <c r="X1984" i="3"/>
  <c r="W1984" i="3"/>
  <c r="U1984" i="3"/>
  <c r="T1984" i="3"/>
  <c r="BC1983" i="3"/>
  <c r="BB1983" i="3"/>
  <c r="BA1983" i="3"/>
  <c r="AZ1983" i="3"/>
  <c r="AY1983" i="3"/>
  <c r="AX1983" i="3"/>
  <c r="AW1983" i="3"/>
  <c r="AV1983" i="3"/>
  <c r="AU1983" i="3"/>
  <c r="AT1983" i="3"/>
  <c r="AS1983" i="3"/>
  <c r="AR1983" i="3"/>
  <c r="AQ1983" i="3"/>
  <c r="AP1983" i="3"/>
  <c r="AO1983" i="3"/>
  <c r="AN1983" i="3"/>
  <c r="AM1983" i="3"/>
  <c r="AL1983" i="3"/>
  <c r="AK1983" i="3"/>
  <c r="AJ1983" i="3"/>
  <c r="AI1983" i="3"/>
  <c r="AH1983" i="3"/>
  <c r="AG1983" i="3"/>
  <c r="AF1983" i="3"/>
  <c r="AD1983" i="3"/>
  <c r="AC1983" i="3"/>
  <c r="AA1983" i="3"/>
  <c r="Z1983" i="3"/>
  <c r="X1983" i="3"/>
  <c r="W1983" i="3"/>
  <c r="U1983" i="3"/>
  <c r="T1983" i="3"/>
  <c r="BC1982" i="3"/>
  <c r="BB1982" i="3"/>
  <c r="BA1982" i="3"/>
  <c r="AZ1982" i="3"/>
  <c r="AY1982" i="3"/>
  <c r="AX1982" i="3"/>
  <c r="AW1982" i="3"/>
  <c r="AV1982" i="3"/>
  <c r="AU1982" i="3"/>
  <c r="AT1982" i="3"/>
  <c r="AS1982" i="3"/>
  <c r="AR1982" i="3"/>
  <c r="AQ1982" i="3"/>
  <c r="AP1982" i="3"/>
  <c r="AO1982" i="3"/>
  <c r="AN1982" i="3"/>
  <c r="AM1982" i="3"/>
  <c r="AL1982" i="3"/>
  <c r="AK1982" i="3"/>
  <c r="AJ1982" i="3"/>
  <c r="AI1982" i="3"/>
  <c r="AH1982" i="3"/>
  <c r="AG1982" i="3"/>
  <c r="AF1982" i="3"/>
  <c r="AD1982" i="3"/>
  <c r="AC1982" i="3"/>
  <c r="AA1982" i="3"/>
  <c r="Z1982" i="3"/>
  <c r="X1982" i="3"/>
  <c r="W1982" i="3"/>
  <c r="U1982" i="3"/>
  <c r="T1982" i="3"/>
  <c r="BC1981" i="3"/>
  <c r="BB1981" i="3"/>
  <c r="BA1981" i="3"/>
  <c r="AZ1981" i="3"/>
  <c r="AY1981" i="3"/>
  <c r="AX1981" i="3"/>
  <c r="AW1981" i="3"/>
  <c r="AV1981" i="3"/>
  <c r="AU1981" i="3"/>
  <c r="AT1981" i="3"/>
  <c r="AS1981" i="3"/>
  <c r="AR1981" i="3"/>
  <c r="AQ1981" i="3"/>
  <c r="AP1981" i="3"/>
  <c r="AO1981" i="3"/>
  <c r="AN1981" i="3"/>
  <c r="AM1981" i="3"/>
  <c r="AL1981" i="3"/>
  <c r="AK1981" i="3"/>
  <c r="AJ1981" i="3"/>
  <c r="AI1981" i="3"/>
  <c r="AH1981" i="3"/>
  <c r="AG1981" i="3"/>
  <c r="AF1981" i="3"/>
  <c r="AD1981" i="3"/>
  <c r="AC1981" i="3"/>
  <c r="AA1981" i="3"/>
  <c r="Z1981" i="3"/>
  <c r="X1981" i="3"/>
  <c r="W1981" i="3"/>
  <c r="U1981" i="3"/>
  <c r="T1981" i="3"/>
  <c r="BC1980" i="3"/>
  <c r="BB1980" i="3"/>
  <c r="BA1980" i="3"/>
  <c r="AZ1980" i="3"/>
  <c r="AY1980" i="3"/>
  <c r="AX1980" i="3"/>
  <c r="AW1980" i="3"/>
  <c r="AV1980" i="3"/>
  <c r="AU1980" i="3"/>
  <c r="AT1980" i="3"/>
  <c r="AS1980" i="3"/>
  <c r="AR1980" i="3"/>
  <c r="AQ1980" i="3"/>
  <c r="AP1980" i="3"/>
  <c r="AO1980" i="3"/>
  <c r="AN1980" i="3"/>
  <c r="AM1980" i="3"/>
  <c r="AL1980" i="3"/>
  <c r="AK1980" i="3"/>
  <c r="AJ1980" i="3"/>
  <c r="AI1980" i="3"/>
  <c r="AH1980" i="3"/>
  <c r="AG1980" i="3"/>
  <c r="AF1980" i="3"/>
  <c r="AD1980" i="3"/>
  <c r="AC1980" i="3"/>
  <c r="AA1980" i="3"/>
  <c r="Z1980" i="3"/>
  <c r="X1980" i="3"/>
  <c r="W1980" i="3"/>
  <c r="U1980" i="3"/>
  <c r="T1980" i="3"/>
  <c r="BC1979" i="3"/>
  <c r="BB1979" i="3"/>
  <c r="BA1979" i="3"/>
  <c r="AZ1979" i="3"/>
  <c r="AY1979" i="3"/>
  <c r="AX1979" i="3"/>
  <c r="AW1979" i="3"/>
  <c r="AV1979" i="3"/>
  <c r="AU1979" i="3"/>
  <c r="AT1979" i="3"/>
  <c r="AS1979" i="3"/>
  <c r="AR1979" i="3"/>
  <c r="AQ1979" i="3"/>
  <c r="AP1979" i="3"/>
  <c r="AO1979" i="3"/>
  <c r="AN1979" i="3"/>
  <c r="AM1979" i="3"/>
  <c r="AL1979" i="3"/>
  <c r="AK1979" i="3"/>
  <c r="AJ1979" i="3"/>
  <c r="AI1979" i="3"/>
  <c r="AH1979" i="3"/>
  <c r="AG1979" i="3"/>
  <c r="AF1979" i="3"/>
  <c r="AD1979" i="3"/>
  <c r="AC1979" i="3"/>
  <c r="AA1979" i="3"/>
  <c r="Z1979" i="3"/>
  <c r="X1979" i="3"/>
  <c r="W1979" i="3"/>
  <c r="U1979" i="3"/>
  <c r="T1979" i="3"/>
  <c r="BC1978" i="3"/>
  <c r="BB1978" i="3"/>
  <c r="BA1978" i="3"/>
  <c r="AZ1978" i="3"/>
  <c r="AY1978" i="3"/>
  <c r="AX1978" i="3"/>
  <c r="AW1978" i="3"/>
  <c r="AV1978" i="3"/>
  <c r="AU1978" i="3"/>
  <c r="AT1978" i="3"/>
  <c r="AS1978" i="3"/>
  <c r="AR1978" i="3"/>
  <c r="AQ1978" i="3"/>
  <c r="AP1978" i="3"/>
  <c r="AO1978" i="3"/>
  <c r="AN1978" i="3"/>
  <c r="AM1978" i="3"/>
  <c r="AL1978" i="3"/>
  <c r="AK1978" i="3"/>
  <c r="AJ1978" i="3"/>
  <c r="AI1978" i="3"/>
  <c r="AH1978" i="3"/>
  <c r="AG1978" i="3"/>
  <c r="AF1978" i="3"/>
  <c r="AD1978" i="3"/>
  <c r="AC1978" i="3"/>
  <c r="AA1978" i="3"/>
  <c r="Z1978" i="3"/>
  <c r="X1978" i="3"/>
  <c r="W1978" i="3"/>
  <c r="U1978" i="3"/>
  <c r="T1978" i="3"/>
  <c r="BC1977" i="3"/>
  <c r="BB1977" i="3"/>
  <c r="BA1977" i="3"/>
  <c r="AZ1977" i="3"/>
  <c r="AY1977" i="3"/>
  <c r="AX1977" i="3"/>
  <c r="AW1977" i="3"/>
  <c r="AV1977" i="3"/>
  <c r="AU1977" i="3"/>
  <c r="AT1977" i="3"/>
  <c r="AS1977" i="3"/>
  <c r="AR1977" i="3"/>
  <c r="AQ1977" i="3"/>
  <c r="AP1977" i="3"/>
  <c r="AO1977" i="3"/>
  <c r="AN1977" i="3"/>
  <c r="AM1977" i="3"/>
  <c r="AL1977" i="3"/>
  <c r="AK1977" i="3"/>
  <c r="AJ1977" i="3"/>
  <c r="AI1977" i="3"/>
  <c r="AH1977" i="3"/>
  <c r="AG1977" i="3"/>
  <c r="AF1977" i="3"/>
  <c r="AD1977" i="3"/>
  <c r="AC1977" i="3"/>
  <c r="AA1977" i="3"/>
  <c r="Z1977" i="3"/>
  <c r="X1977" i="3"/>
  <c r="W1977" i="3"/>
  <c r="U1977" i="3"/>
  <c r="T1977" i="3"/>
  <c r="BC1976" i="3"/>
  <c r="BB1976" i="3"/>
  <c r="BA1976" i="3"/>
  <c r="AZ1976" i="3"/>
  <c r="AY1976" i="3"/>
  <c r="AX1976" i="3"/>
  <c r="AW1976" i="3"/>
  <c r="AV1976" i="3"/>
  <c r="AU1976" i="3"/>
  <c r="AT1976" i="3"/>
  <c r="AS1976" i="3"/>
  <c r="AR1976" i="3"/>
  <c r="AQ1976" i="3"/>
  <c r="AP1976" i="3"/>
  <c r="AO1976" i="3"/>
  <c r="AN1976" i="3"/>
  <c r="AM1976" i="3"/>
  <c r="AL1976" i="3"/>
  <c r="AK1976" i="3"/>
  <c r="AJ1976" i="3"/>
  <c r="AI1976" i="3"/>
  <c r="AH1976" i="3"/>
  <c r="AG1976" i="3"/>
  <c r="AF1976" i="3"/>
  <c r="AD1976" i="3"/>
  <c r="AC1976" i="3"/>
  <c r="AA1976" i="3"/>
  <c r="Z1976" i="3"/>
  <c r="X1976" i="3"/>
  <c r="W1976" i="3"/>
  <c r="U1976" i="3"/>
  <c r="T1976" i="3"/>
  <c r="BC1975" i="3"/>
  <c r="BB1975" i="3"/>
  <c r="BA1975" i="3"/>
  <c r="AZ1975" i="3"/>
  <c r="AY1975" i="3"/>
  <c r="AX1975" i="3"/>
  <c r="AW1975" i="3"/>
  <c r="AV1975" i="3"/>
  <c r="AU1975" i="3"/>
  <c r="AT1975" i="3"/>
  <c r="AS1975" i="3"/>
  <c r="AR1975" i="3"/>
  <c r="AQ1975" i="3"/>
  <c r="AP1975" i="3"/>
  <c r="AO1975" i="3"/>
  <c r="AN1975" i="3"/>
  <c r="AM1975" i="3"/>
  <c r="AL1975" i="3"/>
  <c r="AK1975" i="3"/>
  <c r="AJ1975" i="3"/>
  <c r="AI1975" i="3"/>
  <c r="AH1975" i="3"/>
  <c r="AG1975" i="3"/>
  <c r="AF1975" i="3"/>
  <c r="AD1975" i="3"/>
  <c r="AC1975" i="3"/>
  <c r="AA1975" i="3"/>
  <c r="Z1975" i="3"/>
  <c r="X1975" i="3"/>
  <c r="W1975" i="3"/>
  <c r="U1975" i="3"/>
  <c r="T1975" i="3"/>
  <c r="BC1974" i="3"/>
  <c r="BB1974" i="3"/>
  <c r="BA1974" i="3"/>
  <c r="AZ1974" i="3"/>
  <c r="AY1974" i="3"/>
  <c r="AX1974" i="3"/>
  <c r="AW1974" i="3"/>
  <c r="AV1974" i="3"/>
  <c r="AU1974" i="3"/>
  <c r="AT1974" i="3"/>
  <c r="AS1974" i="3"/>
  <c r="AR1974" i="3"/>
  <c r="AQ1974" i="3"/>
  <c r="AP1974" i="3"/>
  <c r="AO1974" i="3"/>
  <c r="AN1974" i="3"/>
  <c r="AM1974" i="3"/>
  <c r="AL1974" i="3"/>
  <c r="AK1974" i="3"/>
  <c r="AJ1974" i="3"/>
  <c r="AI1974" i="3"/>
  <c r="AH1974" i="3"/>
  <c r="AG1974" i="3"/>
  <c r="AF1974" i="3"/>
  <c r="AD1974" i="3"/>
  <c r="AC1974" i="3"/>
  <c r="AA1974" i="3"/>
  <c r="Z1974" i="3"/>
  <c r="X1974" i="3"/>
  <c r="W1974" i="3"/>
  <c r="U1974" i="3"/>
  <c r="T1974" i="3"/>
  <c r="BC1973" i="3"/>
  <c r="BB1973" i="3"/>
  <c r="BA1973" i="3"/>
  <c r="AZ1973" i="3"/>
  <c r="AY1973" i="3"/>
  <c r="AX1973" i="3"/>
  <c r="AW1973" i="3"/>
  <c r="AV1973" i="3"/>
  <c r="AU1973" i="3"/>
  <c r="AT1973" i="3"/>
  <c r="AS1973" i="3"/>
  <c r="AR1973" i="3"/>
  <c r="AQ1973" i="3"/>
  <c r="AP1973" i="3"/>
  <c r="AO1973" i="3"/>
  <c r="AN1973" i="3"/>
  <c r="AM1973" i="3"/>
  <c r="AL1973" i="3"/>
  <c r="AK1973" i="3"/>
  <c r="AJ1973" i="3"/>
  <c r="AI1973" i="3"/>
  <c r="AH1973" i="3"/>
  <c r="AG1973" i="3"/>
  <c r="AF1973" i="3"/>
  <c r="AD1973" i="3"/>
  <c r="AC1973" i="3"/>
  <c r="AA1973" i="3"/>
  <c r="Z1973" i="3"/>
  <c r="X1973" i="3"/>
  <c r="W1973" i="3"/>
  <c r="U1973" i="3"/>
  <c r="T1973" i="3"/>
  <c r="BC1972" i="3"/>
  <c r="BB1972" i="3"/>
  <c r="BA1972" i="3"/>
  <c r="AZ1972" i="3"/>
  <c r="AY1972" i="3"/>
  <c r="AX1972" i="3"/>
  <c r="AW1972" i="3"/>
  <c r="AV1972" i="3"/>
  <c r="AU1972" i="3"/>
  <c r="AT1972" i="3"/>
  <c r="AS1972" i="3"/>
  <c r="AR1972" i="3"/>
  <c r="AQ1972" i="3"/>
  <c r="AP1972" i="3"/>
  <c r="AO1972" i="3"/>
  <c r="AN1972" i="3"/>
  <c r="AM1972" i="3"/>
  <c r="AL1972" i="3"/>
  <c r="AK1972" i="3"/>
  <c r="AJ1972" i="3"/>
  <c r="AI1972" i="3"/>
  <c r="AH1972" i="3"/>
  <c r="AG1972" i="3"/>
  <c r="AF1972" i="3"/>
  <c r="AD1972" i="3"/>
  <c r="AC1972" i="3"/>
  <c r="AA1972" i="3"/>
  <c r="Z1972" i="3"/>
  <c r="X1972" i="3"/>
  <c r="W1972" i="3"/>
  <c r="U1972" i="3"/>
  <c r="T1972" i="3"/>
  <c r="BC1971" i="3"/>
  <c r="BB1971" i="3"/>
  <c r="BA1971" i="3"/>
  <c r="AZ1971" i="3"/>
  <c r="AY1971" i="3"/>
  <c r="AX1971" i="3"/>
  <c r="AW1971" i="3"/>
  <c r="AV1971" i="3"/>
  <c r="AU1971" i="3"/>
  <c r="AT1971" i="3"/>
  <c r="AS1971" i="3"/>
  <c r="AR1971" i="3"/>
  <c r="AQ1971" i="3"/>
  <c r="AP1971" i="3"/>
  <c r="AO1971" i="3"/>
  <c r="AN1971" i="3"/>
  <c r="AM1971" i="3"/>
  <c r="AL1971" i="3"/>
  <c r="AK1971" i="3"/>
  <c r="AJ1971" i="3"/>
  <c r="AI1971" i="3"/>
  <c r="AH1971" i="3"/>
  <c r="AG1971" i="3"/>
  <c r="AF1971" i="3"/>
  <c r="AD1971" i="3"/>
  <c r="AC1971" i="3"/>
  <c r="AA1971" i="3"/>
  <c r="Z1971" i="3"/>
  <c r="X1971" i="3"/>
  <c r="W1971" i="3"/>
  <c r="U1971" i="3"/>
  <c r="T1971" i="3"/>
  <c r="BC1970" i="3"/>
  <c r="BB1970" i="3"/>
  <c r="BA1970" i="3"/>
  <c r="AZ1970" i="3"/>
  <c r="AY1970" i="3"/>
  <c r="AX1970" i="3"/>
  <c r="AW1970" i="3"/>
  <c r="AV1970" i="3"/>
  <c r="AU1970" i="3"/>
  <c r="AT1970" i="3"/>
  <c r="AS1970" i="3"/>
  <c r="AR1970" i="3"/>
  <c r="AQ1970" i="3"/>
  <c r="AP1970" i="3"/>
  <c r="AO1970" i="3"/>
  <c r="AN1970" i="3"/>
  <c r="AM1970" i="3"/>
  <c r="AL1970" i="3"/>
  <c r="AK1970" i="3"/>
  <c r="AJ1970" i="3"/>
  <c r="AI1970" i="3"/>
  <c r="AH1970" i="3"/>
  <c r="AG1970" i="3"/>
  <c r="AF1970" i="3"/>
  <c r="AD1970" i="3"/>
  <c r="AC1970" i="3"/>
  <c r="AA1970" i="3"/>
  <c r="Z1970" i="3"/>
  <c r="X1970" i="3"/>
  <c r="W1970" i="3"/>
  <c r="U1970" i="3"/>
  <c r="T1970" i="3"/>
  <c r="BC1969" i="3"/>
  <c r="BB1969" i="3"/>
  <c r="BA1969" i="3"/>
  <c r="AZ1969" i="3"/>
  <c r="AY1969" i="3"/>
  <c r="AX1969" i="3"/>
  <c r="AW1969" i="3"/>
  <c r="AV1969" i="3"/>
  <c r="AU1969" i="3"/>
  <c r="AT1969" i="3"/>
  <c r="AS1969" i="3"/>
  <c r="AR1969" i="3"/>
  <c r="AQ1969" i="3"/>
  <c r="AP1969" i="3"/>
  <c r="AO1969" i="3"/>
  <c r="AN1969" i="3"/>
  <c r="AM1969" i="3"/>
  <c r="AL1969" i="3"/>
  <c r="AK1969" i="3"/>
  <c r="AJ1969" i="3"/>
  <c r="AI1969" i="3"/>
  <c r="AH1969" i="3"/>
  <c r="AG1969" i="3"/>
  <c r="AF1969" i="3"/>
  <c r="AD1969" i="3"/>
  <c r="AC1969" i="3"/>
  <c r="AA1969" i="3"/>
  <c r="Z1969" i="3"/>
  <c r="X1969" i="3"/>
  <c r="W1969" i="3"/>
  <c r="U1969" i="3"/>
  <c r="T1969" i="3"/>
  <c r="BC1968" i="3"/>
  <c r="BB1968" i="3"/>
  <c r="BA1968" i="3"/>
  <c r="AZ1968" i="3"/>
  <c r="AY1968" i="3"/>
  <c r="AX1968" i="3"/>
  <c r="AW1968" i="3"/>
  <c r="AV1968" i="3"/>
  <c r="AU1968" i="3"/>
  <c r="AT1968" i="3"/>
  <c r="AS1968" i="3"/>
  <c r="AR1968" i="3"/>
  <c r="AQ1968" i="3"/>
  <c r="AP1968" i="3"/>
  <c r="AO1968" i="3"/>
  <c r="AN1968" i="3"/>
  <c r="AM1968" i="3"/>
  <c r="AL1968" i="3"/>
  <c r="AK1968" i="3"/>
  <c r="AJ1968" i="3"/>
  <c r="AI1968" i="3"/>
  <c r="AH1968" i="3"/>
  <c r="AG1968" i="3"/>
  <c r="AF1968" i="3"/>
  <c r="AD1968" i="3"/>
  <c r="AC1968" i="3"/>
  <c r="AA1968" i="3"/>
  <c r="Z1968" i="3"/>
  <c r="X1968" i="3"/>
  <c r="W1968" i="3"/>
  <c r="U1968" i="3"/>
  <c r="T1968" i="3"/>
  <c r="BC1967" i="3"/>
  <c r="BB1967" i="3"/>
  <c r="BA1967" i="3"/>
  <c r="AZ1967" i="3"/>
  <c r="AY1967" i="3"/>
  <c r="AX1967" i="3"/>
  <c r="AW1967" i="3"/>
  <c r="AV1967" i="3"/>
  <c r="AU1967" i="3"/>
  <c r="AT1967" i="3"/>
  <c r="AS1967" i="3"/>
  <c r="AR1967" i="3"/>
  <c r="AQ1967" i="3"/>
  <c r="AP1967" i="3"/>
  <c r="AO1967" i="3"/>
  <c r="AN1967" i="3"/>
  <c r="AM1967" i="3"/>
  <c r="AL1967" i="3"/>
  <c r="AK1967" i="3"/>
  <c r="AJ1967" i="3"/>
  <c r="AI1967" i="3"/>
  <c r="AH1967" i="3"/>
  <c r="AG1967" i="3"/>
  <c r="AF1967" i="3"/>
  <c r="AD1967" i="3"/>
  <c r="AC1967" i="3"/>
  <c r="AA1967" i="3"/>
  <c r="Z1967" i="3"/>
  <c r="X1967" i="3"/>
  <c r="W1967" i="3"/>
  <c r="U1967" i="3"/>
  <c r="T1967" i="3"/>
  <c r="BC1966" i="3"/>
  <c r="BB1966" i="3"/>
  <c r="BA1966" i="3"/>
  <c r="AZ1966" i="3"/>
  <c r="AY1966" i="3"/>
  <c r="AX1966" i="3"/>
  <c r="AW1966" i="3"/>
  <c r="AV1966" i="3"/>
  <c r="AU1966" i="3"/>
  <c r="AT1966" i="3"/>
  <c r="AS1966" i="3"/>
  <c r="AR1966" i="3"/>
  <c r="AQ1966" i="3"/>
  <c r="AP1966" i="3"/>
  <c r="AO1966" i="3"/>
  <c r="AN1966" i="3"/>
  <c r="AM1966" i="3"/>
  <c r="AL1966" i="3"/>
  <c r="AK1966" i="3"/>
  <c r="AJ1966" i="3"/>
  <c r="AI1966" i="3"/>
  <c r="AH1966" i="3"/>
  <c r="AG1966" i="3"/>
  <c r="AF1966" i="3"/>
  <c r="AD1966" i="3"/>
  <c r="AC1966" i="3"/>
  <c r="AA1966" i="3"/>
  <c r="Z1966" i="3"/>
  <c r="X1966" i="3"/>
  <c r="W1966" i="3"/>
  <c r="U1966" i="3"/>
  <c r="T1966" i="3"/>
  <c r="BC1965" i="3"/>
  <c r="BB1965" i="3"/>
  <c r="BA1965" i="3"/>
  <c r="AZ1965" i="3"/>
  <c r="AY1965" i="3"/>
  <c r="AX1965" i="3"/>
  <c r="AW1965" i="3"/>
  <c r="AV1965" i="3"/>
  <c r="AU1965" i="3"/>
  <c r="AT1965" i="3"/>
  <c r="AS1965" i="3"/>
  <c r="AR1965" i="3"/>
  <c r="AQ1965" i="3"/>
  <c r="AP1965" i="3"/>
  <c r="AO1965" i="3"/>
  <c r="AN1965" i="3"/>
  <c r="AM1965" i="3"/>
  <c r="AL1965" i="3"/>
  <c r="AK1965" i="3"/>
  <c r="AJ1965" i="3"/>
  <c r="AI1965" i="3"/>
  <c r="AH1965" i="3"/>
  <c r="AG1965" i="3"/>
  <c r="AF1965" i="3"/>
  <c r="AD1965" i="3"/>
  <c r="AC1965" i="3"/>
  <c r="AA1965" i="3"/>
  <c r="Z1965" i="3"/>
  <c r="X1965" i="3"/>
  <c r="W1965" i="3"/>
  <c r="U1965" i="3"/>
  <c r="T1965" i="3"/>
  <c r="BC1964" i="3"/>
  <c r="BB1964" i="3"/>
  <c r="BA1964" i="3"/>
  <c r="AZ1964" i="3"/>
  <c r="AY1964" i="3"/>
  <c r="AX1964" i="3"/>
  <c r="AW1964" i="3"/>
  <c r="AV1964" i="3"/>
  <c r="AU1964" i="3"/>
  <c r="AT1964" i="3"/>
  <c r="AS1964" i="3"/>
  <c r="AR1964" i="3"/>
  <c r="AQ1964" i="3"/>
  <c r="AP1964" i="3"/>
  <c r="AO1964" i="3"/>
  <c r="AN1964" i="3"/>
  <c r="AM1964" i="3"/>
  <c r="AL1964" i="3"/>
  <c r="AK1964" i="3"/>
  <c r="AJ1964" i="3"/>
  <c r="AI1964" i="3"/>
  <c r="AH1964" i="3"/>
  <c r="AG1964" i="3"/>
  <c r="AF1964" i="3"/>
  <c r="AD1964" i="3"/>
  <c r="AC1964" i="3"/>
  <c r="AA1964" i="3"/>
  <c r="Z1964" i="3"/>
  <c r="X1964" i="3"/>
  <c r="W1964" i="3"/>
  <c r="U1964" i="3"/>
  <c r="T1964" i="3"/>
  <c r="BC1963" i="3"/>
  <c r="BB1963" i="3"/>
  <c r="BA1963" i="3"/>
  <c r="AZ1963" i="3"/>
  <c r="AY1963" i="3"/>
  <c r="AX1963" i="3"/>
  <c r="AW1963" i="3"/>
  <c r="AV1963" i="3"/>
  <c r="AU1963" i="3"/>
  <c r="AT1963" i="3"/>
  <c r="AS1963" i="3"/>
  <c r="AR1963" i="3"/>
  <c r="AQ1963" i="3"/>
  <c r="AP1963" i="3"/>
  <c r="AO1963" i="3"/>
  <c r="AN1963" i="3"/>
  <c r="AM1963" i="3"/>
  <c r="AL1963" i="3"/>
  <c r="AK1963" i="3"/>
  <c r="AJ1963" i="3"/>
  <c r="AI1963" i="3"/>
  <c r="AH1963" i="3"/>
  <c r="AG1963" i="3"/>
  <c r="AF1963" i="3"/>
  <c r="AD1963" i="3"/>
  <c r="AC1963" i="3"/>
  <c r="AA1963" i="3"/>
  <c r="Z1963" i="3"/>
  <c r="X1963" i="3"/>
  <c r="W1963" i="3"/>
  <c r="U1963" i="3"/>
  <c r="T1963" i="3"/>
  <c r="BC1962" i="3"/>
  <c r="BB1962" i="3"/>
  <c r="BA1962" i="3"/>
  <c r="AZ1962" i="3"/>
  <c r="AY1962" i="3"/>
  <c r="AX1962" i="3"/>
  <c r="AW1962" i="3"/>
  <c r="AV1962" i="3"/>
  <c r="AU1962" i="3"/>
  <c r="AT1962" i="3"/>
  <c r="AS1962" i="3"/>
  <c r="AR1962" i="3"/>
  <c r="AQ1962" i="3"/>
  <c r="AP1962" i="3"/>
  <c r="AO1962" i="3"/>
  <c r="AN1962" i="3"/>
  <c r="AM1962" i="3"/>
  <c r="AL1962" i="3"/>
  <c r="AK1962" i="3"/>
  <c r="AJ1962" i="3"/>
  <c r="AI1962" i="3"/>
  <c r="AH1962" i="3"/>
  <c r="AG1962" i="3"/>
  <c r="AF1962" i="3"/>
  <c r="AD1962" i="3"/>
  <c r="AC1962" i="3"/>
  <c r="AA1962" i="3"/>
  <c r="Z1962" i="3"/>
  <c r="X1962" i="3"/>
  <c r="W1962" i="3"/>
  <c r="U1962" i="3"/>
  <c r="T1962" i="3"/>
  <c r="BC1961" i="3"/>
  <c r="BB1961" i="3"/>
  <c r="BA1961" i="3"/>
  <c r="AZ1961" i="3"/>
  <c r="AY1961" i="3"/>
  <c r="AX1961" i="3"/>
  <c r="AW1961" i="3"/>
  <c r="AV1961" i="3"/>
  <c r="AU1961" i="3"/>
  <c r="AT1961" i="3"/>
  <c r="AS1961" i="3"/>
  <c r="AR1961" i="3"/>
  <c r="AQ1961" i="3"/>
  <c r="AP1961" i="3"/>
  <c r="AO1961" i="3"/>
  <c r="AN1961" i="3"/>
  <c r="AM1961" i="3"/>
  <c r="AL1961" i="3"/>
  <c r="AK1961" i="3"/>
  <c r="AJ1961" i="3"/>
  <c r="AI1961" i="3"/>
  <c r="AH1961" i="3"/>
  <c r="AG1961" i="3"/>
  <c r="AF1961" i="3"/>
  <c r="AD1961" i="3"/>
  <c r="AC1961" i="3"/>
  <c r="AA1961" i="3"/>
  <c r="Z1961" i="3"/>
  <c r="X1961" i="3"/>
  <c r="W1961" i="3"/>
  <c r="U1961" i="3"/>
  <c r="T1961" i="3"/>
  <c r="BC1960" i="3"/>
  <c r="BB1960" i="3"/>
  <c r="BA1960" i="3"/>
  <c r="AZ1960" i="3"/>
  <c r="AY1960" i="3"/>
  <c r="AX1960" i="3"/>
  <c r="AW1960" i="3"/>
  <c r="AV1960" i="3"/>
  <c r="AU1960" i="3"/>
  <c r="AT1960" i="3"/>
  <c r="AS1960" i="3"/>
  <c r="AR1960" i="3"/>
  <c r="AQ1960" i="3"/>
  <c r="AP1960" i="3"/>
  <c r="AO1960" i="3"/>
  <c r="AN1960" i="3"/>
  <c r="AM1960" i="3"/>
  <c r="AL1960" i="3"/>
  <c r="AK1960" i="3"/>
  <c r="AJ1960" i="3"/>
  <c r="AI1960" i="3"/>
  <c r="AH1960" i="3"/>
  <c r="AG1960" i="3"/>
  <c r="AF1960" i="3"/>
  <c r="AD1960" i="3"/>
  <c r="AC1960" i="3"/>
  <c r="AA1960" i="3"/>
  <c r="Z1960" i="3"/>
  <c r="X1960" i="3"/>
  <c r="W1960" i="3"/>
  <c r="U1960" i="3"/>
  <c r="T1960" i="3"/>
  <c r="BC1959" i="3"/>
  <c r="BB1959" i="3"/>
  <c r="BA1959" i="3"/>
  <c r="AZ1959" i="3"/>
  <c r="AY1959" i="3"/>
  <c r="AX1959" i="3"/>
  <c r="AW1959" i="3"/>
  <c r="AV1959" i="3"/>
  <c r="AU1959" i="3"/>
  <c r="AT1959" i="3"/>
  <c r="AS1959" i="3"/>
  <c r="AR1959" i="3"/>
  <c r="AQ1959" i="3"/>
  <c r="AP1959" i="3"/>
  <c r="AO1959" i="3"/>
  <c r="AN1959" i="3"/>
  <c r="AM1959" i="3"/>
  <c r="AL1959" i="3"/>
  <c r="AK1959" i="3"/>
  <c r="AJ1959" i="3"/>
  <c r="AI1959" i="3"/>
  <c r="AH1959" i="3"/>
  <c r="AG1959" i="3"/>
  <c r="AF1959" i="3"/>
  <c r="AD1959" i="3"/>
  <c r="AC1959" i="3"/>
  <c r="AA1959" i="3"/>
  <c r="Z1959" i="3"/>
  <c r="X1959" i="3"/>
  <c r="W1959" i="3"/>
  <c r="U1959" i="3"/>
  <c r="T1959" i="3"/>
  <c r="BC1958" i="3"/>
  <c r="BB1958" i="3"/>
  <c r="BA1958" i="3"/>
  <c r="AZ1958" i="3"/>
  <c r="AY1958" i="3"/>
  <c r="AX1958" i="3"/>
  <c r="AW1958" i="3"/>
  <c r="AV1958" i="3"/>
  <c r="AU1958" i="3"/>
  <c r="AT1958" i="3"/>
  <c r="AS1958" i="3"/>
  <c r="AR1958" i="3"/>
  <c r="AQ1958" i="3"/>
  <c r="AP1958" i="3"/>
  <c r="AO1958" i="3"/>
  <c r="AN1958" i="3"/>
  <c r="AM1958" i="3"/>
  <c r="AL1958" i="3"/>
  <c r="AK1958" i="3"/>
  <c r="AJ1958" i="3"/>
  <c r="AI1958" i="3"/>
  <c r="AH1958" i="3"/>
  <c r="AG1958" i="3"/>
  <c r="AF1958" i="3"/>
  <c r="AD1958" i="3"/>
  <c r="AC1958" i="3"/>
  <c r="AA1958" i="3"/>
  <c r="Z1958" i="3"/>
  <c r="X1958" i="3"/>
  <c r="W1958" i="3"/>
  <c r="U1958" i="3"/>
  <c r="T1958" i="3"/>
  <c r="BC1957" i="3"/>
  <c r="BB1957" i="3"/>
  <c r="BA1957" i="3"/>
  <c r="AZ1957" i="3"/>
  <c r="AY1957" i="3"/>
  <c r="AX1957" i="3"/>
  <c r="AW1957" i="3"/>
  <c r="AV1957" i="3"/>
  <c r="AU1957" i="3"/>
  <c r="AT1957" i="3"/>
  <c r="AS1957" i="3"/>
  <c r="AR1957" i="3"/>
  <c r="AQ1957" i="3"/>
  <c r="AP1957" i="3"/>
  <c r="AO1957" i="3"/>
  <c r="AN1957" i="3"/>
  <c r="AM1957" i="3"/>
  <c r="AL1957" i="3"/>
  <c r="AK1957" i="3"/>
  <c r="AJ1957" i="3"/>
  <c r="AI1957" i="3"/>
  <c r="AH1957" i="3"/>
  <c r="AG1957" i="3"/>
  <c r="AF1957" i="3"/>
  <c r="AD1957" i="3"/>
  <c r="AC1957" i="3"/>
  <c r="AA1957" i="3"/>
  <c r="Z1957" i="3"/>
  <c r="X1957" i="3"/>
  <c r="W1957" i="3"/>
  <c r="U1957" i="3"/>
  <c r="T1957" i="3"/>
  <c r="BC1956" i="3"/>
  <c r="BB1956" i="3"/>
  <c r="BA1956" i="3"/>
  <c r="AZ1956" i="3"/>
  <c r="AY1956" i="3"/>
  <c r="AX1956" i="3"/>
  <c r="AW1956" i="3"/>
  <c r="AV1956" i="3"/>
  <c r="AU1956" i="3"/>
  <c r="AT1956" i="3"/>
  <c r="AS1956" i="3"/>
  <c r="AR1956" i="3"/>
  <c r="AQ1956" i="3"/>
  <c r="AP1956" i="3"/>
  <c r="AO1956" i="3"/>
  <c r="AN1956" i="3"/>
  <c r="AM1956" i="3"/>
  <c r="AL1956" i="3"/>
  <c r="AK1956" i="3"/>
  <c r="AJ1956" i="3"/>
  <c r="AI1956" i="3"/>
  <c r="AH1956" i="3"/>
  <c r="AG1956" i="3"/>
  <c r="AF1956" i="3"/>
  <c r="AD1956" i="3"/>
  <c r="AC1956" i="3"/>
  <c r="AA1956" i="3"/>
  <c r="Z1956" i="3"/>
  <c r="X1956" i="3"/>
  <c r="W1956" i="3"/>
  <c r="U1956" i="3"/>
  <c r="T1956" i="3"/>
  <c r="BC1955" i="3"/>
  <c r="BB1955" i="3"/>
  <c r="BA1955" i="3"/>
  <c r="AZ1955" i="3"/>
  <c r="AY1955" i="3"/>
  <c r="AX1955" i="3"/>
  <c r="AW1955" i="3"/>
  <c r="AV1955" i="3"/>
  <c r="AU1955" i="3"/>
  <c r="AT1955" i="3"/>
  <c r="AS1955" i="3"/>
  <c r="AR1955" i="3"/>
  <c r="AQ1955" i="3"/>
  <c r="AP1955" i="3"/>
  <c r="AO1955" i="3"/>
  <c r="AN1955" i="3"/>
  <c r="AM1955" i="3"/>
  <c r="AL1955" i="3"/>
  <c r="AK1955" i="3"/>
  <c r="AJ1955" i="3"/>
  <c r="AI1955" i="3"/>
  <c r="AH1955" i="3"/>
  <c r="AG1955" i="3"/>
  <c r="AF1955" i="3"/>
  <c r="AD1955" i="3"/>
  <c r="AC1955" i="3"/>
  <c r="AA1955" i="3"/>
  <c r="Z1955" i="3"/>
  <c r="X1955" i="3"/>
  <c r="W1955" i="3"/>
  <c r="U1955" i="3"/>
  <c r="T1955" i="3"/>
  <c r="BC1954" i="3"/>
  <c r="BB1954" i="3"/>
  <c r="BA1954" i="3"/>
  <c r="AZ1954" i="3"/>
  <c r="AY1954" i="3"/>
  <c r="AX1954" i="3"/>
  <c r="AW1954" i="3"/>
  <c r="AV1954" i="3"/>
  <c r="AU1954" i="3"/>
  <c r="AT1954" i="3"/>
  <c r="AS1954" i="3"/>
  <c r="AR1954" i="3"/>
  <c r="AQ1954" i="3"/>
  <c r="AP1954" i="3"/>
  <c r="AO1954" i="3"/>
  <c r="AN1954" i="3"/>
  <c r="AM1954" i="3"/>
  <c r="AL1954" i="3"/>
  <c r="AK1954" i="3"/>
  <c r="AJ1954" i="3"/>
  <c r="AI1954" i="3"/>
  <c r="AH1954" i="3"/>
  <c r="AG1954" i="3"/>
  <c r="AF1954" i="3"/>
  <c r="AD1954" i="3"/>
  <c r="AC1954" i="3"/>
  <c r="AA1954" i="3"/>
  <c r="Z1954" i="3"/>
  <c r="X1954" i="3"/>
  <c r="W1954" i="3"/>
  <c r="U1954" i="3"/>
  <c r="T1954" i="3"/>
  <c r="BC1953" i="3"/>
  <c r="BB1953" i="3"/>
  <c r="BA1953" i="3"/>
  <c r="AZ1953" i="3"/>
  <c r="AY1953" i="3"/>
  <c r="AX1953" i="3"/>
  <c r="AW1953" i="3"/>
  <c r="AV1953" i="3"/>
  <c r="AU1953" i="3"/>
  <c r="AT1953" i="3"/>
  <c r="AS1953" i="3"/>
  <c r="AR1953" i="3"/>
  <c r="AQ1953" i="3"/>
  <c r="AP1953" i="3"/>
  <c r="AO1953" i="3"/>
  <c r="AN1953" i="3"/>
  <c r="AM1953" i="3"/>
  <c r="AL1953" i="3"/>
  <c r="AK1953" i="3"/>
  <c r="AJ1953" i="3"/>
  <c r="AI1953" i="3"/>
  <c r="AH1953" i="3"/>
  <c r="AG1953" i="3"/>
  <c r="AF1953" i="3"/>
  <c r="AD1953" i="3"/>
  <c r="AC1953" i="3"/>
  <c r="AA1953" i="3"/>
  <c r="Z1953" i="3"/>
  <c r="X1953" i="3"/>
  <c r="W1953" i="3"/>
  <c r="U1953" i="3"/>
  <c r="T1953" i="3"/>
  <c r="BC1952" i="3"/>
  <c r="BB1952" i="3"/>
  <c r="BA1952" i="3"/>
  <c r="AZ1952" i="3"/>
  <c r="AY1952" i="3"/>
  <c r="AX1952" i="3"/>
  <c r="AW1952" i="3"/>
  <c r="AV1952" i="3"/>
  <c r="AU1952" i="3"/>
  <c r="AT1952" i="3"/>
  <c r="AS1952" i="3"/>
  <c r="AR1952" i="3"/>
  <c r="AQ1952" i="3"/>
  <c r="AP1952" i="3"/>
  <c r="AO1952" i="3"/>
  <c r="AN1952" i="3"/>
  <c r="AM1952" i="3"/>
  <c r="AL1952" i="3"/>
  <c r="AK1952" i="3"/>
  <c r="AJ1952" i="3"/>
  <c r="AI1952" i="3"/>
  <c r="AH1952" i="3"/>
  <c r="AG1952" i="3"/>
  <c r="AF1952" i="3"/>
  <c r="AD1952" i="3"/>
  <c r="AC1952" i="3"/>
  <c r="AA1952" i="3"/>
  <c r="Z1952" i="3"/>
  <c r="X1952" i="3"/>
  <c r="W1952" i="3"/>
  <c r="U1952" i="3"/>
  <c r="T1952" i="3"/>
  <c r="BC1951" i="3"/>
  <c r="BB1951" i="3"/>
  <c r="BA1951" i="3"/>
  <c r="AZ1951" i="3"/>
  <c r="AY1951" i="3"/>
  <c r="AX1951" i="3"/>
  <c r="AW1951" i="3"/>
  <c r="AV1951" i="3"/>
  <c r="AU1951" i="3"/>
  <c r="AT1951" i="3"/>
  <c r="AS1951" i="3"/>
  <c r="AR1951" i="3"/>
  <c r="AQ1951" i="3"/>
  <c r="AP1951" i="3"/>
  <c r="AO1951" i="3"/>
  <c r="AN1951" i="3"/>
  <c r="AM1951" i="3"/>
  <c r="AL1951" i="3"/>
  <c r="AK1951" i="3"/>
  <c r="AJ1951" i="3"/>
  <c r="AI1951" i="3"/>
  <c r="AH1951" i="3"/>
  <c r="AG1951" i="3"/>
  <c r="AF1951" i="3"/>
  <c r="AD1951" i="3"/>
  <c r="AC1951" i="3"/>
  <c r="AA1951" i="3"/>
  <c r="Z1951" i="3"/>
  <c r="X1951" i="3"/>
  <c r="W1951" i="3"/>
  <c r="U1951" i="3"/>
  <c r="T1951" i="3"/>
  <c r="BC1950" i="3"/>
  <c r="BB1950" i="3"/>
  <c r="BA1950" i="3"/>
  <c r="AZ1950" i="3"/>
  <c r="AY1950" i="3"/>
  <c r="AX1950" i="3"/>
  <c r="AW1950" i="3"/>
  <c r="AV1950" i="3"/>
  <c r="AU1950" i="3"/>
  <c r="AT1950" i="3"/>
  <c r="AS1950" i="3"/>
  <c r="AR1950" i="3"/>
  <c r="AQ1950" i="3"/>
  <c r="AP1950" i="3"/>
  <c r="AO1950" i="3"/>
  <c r="AN1950" i="3"/>
  <c r="AM1950" i="3"/>
  <c r="AL1950" i="3"/>
  <c r="AK1950" i="3"/>
  <c r="AJ1950" i="3"/>
  <c r="AI1950" i="3"/>
  <c r="AH1950" i="3"/>
  <c r="AG1950" i="3"/>
  <c r="AF1950" i="3"/>
  <c r="AD1950" i="3"/>
  <c r="AC1950" i="3"/>
  <c r="AA1950" i="3"/>
  <c r="Z1950" i="3"/>
  <c r="X1950" i="3"/>
  <c r="W1950" i="3"/>
  <c r="U1950" i="3"/>
  <c r="T1950" i="3"/>
  <c r="BC1949" i="3"/>
  <c r="BB1949" i="3"/>
  <c r="BA1949" i="3"/>
  <c r="AZ1949" i="3"/>
  <c r="AY1949" i="3"/>
  <c r="AX1949" i="3"/>
  <c r="AW1949" i="3"/>
  <c r="AV1949" i="3"/>
  <c r="AU1949" i="3"/>
  <c r="AT1949" i="3"/>
  <c r="AS1949" i="3"/>
  <c r="AR1949" i="3"/>
  <c r="AQ1949" i="3"/>
  <c r="AP1949" i="3"/>
  <c r="AO1949" i="3"/>
  <c r="AN1949" i="3"/>
  <c r="AM1949" i="3"/>
  <c r="AL1949" i="3"/>
  <c r="AK1949" i="3"/>
  <c r="AJ1949" i="3"/>
  <c r="AI1949" i="3"/>
  <c r="AH1949" i="3"/>
  <c r="AG1949" i="3"/>
  <c r="AF1949" i="3"/>
  <c r="AD1949" i="3"/>
  <c r="AC1949" i="3"/>
  <c r="AA1949" i="3"/>
  <c r="Z1949" i="3"/>
  <c r="X1949" i="3"/>
  <c r="W1949" i="3"/>
  <c r="U1949" i="3"/>
  <c r="T1949" i="3"/>
  <c r="BC1948" i="3"/>
  <c r="BB1948" i="3"/>
  <c r="BA1948" i="3"/>
  <c r="AZ1948" i="3"/>
  <c r="AY1948" i="3"/>
  <c r="AX1948" i="3"/>
  <c r="AW1948" i="3"/>
  <c r="AV1948" i="3"/>
  <c r="AU1948" i="3"/>
  <c r="AT1948" i="3"/>
  <c r="AS1948" i="3"/>
  <c r="AR1948" i="3"/>
  <c r="AQ1948" i="3"/>
  <c r="AP1948" i="3"/>
  <c r="AO1948" i="3"/>
  <c r="AN1948" i="3"/>
  <c r="AM1948" i="3"/>
  <c r="AL1948" i="3"/>
  <c r="AK1948" i="3"/>
  <c r="AJ1948" i="3"/>
  <c r="AI1948" i="3"/>
  <c r="AH1948" i="3"/>
  <c r="AG1948" i="3"/>
  <c r="AF1948" i="3"/>
  <c r="AD1948" i="3"/>
  <c r="AC1948" i="3"/>
  <c r="AA1948" i="3"/>
  <c r="Z1948" i="3"/>
  <c r="X1948" i="3"/>
  <c r="W1948" i="3"/>
  <c r="U1948" i="3"/>
  <c r="T1948" i="3"/>
  <c r="BC1947" i="3"/>
  <c r="BB1947" i="3"/>
  <c r="BA1947" i="3"/>
  <c r="AZ1947" i="3"/>
  <c r="AY1947" i="3"/>
  <c r="AX1947" i="3"/>
  <c r="AW1947" i="3"/>
  <c r="AV1947" i="3"/>
  <c r="AU1947" i="3"/>
  <c r="AT1947" i="3"/>
  <c r="AS1947" i="3"/>
  <c r="AR1947" i="3"/>
  <c r="AQ1947" i="3"/>
  <c r="AP1947" i="3"/>
  <c r="AO1947" i="3"/>
  <c r="AN1947" i="3"/>
  <c r="AM1947" i="3"/>
  <c r="AL1947" i="3"/>
  <c r="AK1947" i="3"/>
  <c r="AJ1947" i="3"/>
  <c r="AI1947" i="3"/>
  <c r="AH1947" i="3"/>
  <c r="AG1947" i="3"/>
  <c r="AF1947" i="3"/>
  <c r="AD1947" i="3"/>
  <c r="AC1947" i="3"/>
  <c r="AA1947" i="3"/>
  <c r="Z1947" i="3"/>
  <c r="X1947" i="3"/>
  <c r="W1947" i="3"/>
  <c r="U1947" i="3"/>
  <c r="T1947" i="3"/>
  <c r="BC1946" i="3"/>
  <c r="BB1946" i="3"/>
  <c r="BA1946" i="3"/>
  <c r="AZ1946" i="3"/>
  <c r="AY1946" i="3"/>
  <c r="AX1946" i="3"/>
  <c r="AW1946" i="3"/>
  <c r="AV1946" i="3"/>
  <c r="AU1946" i="3"/>
  <c r="AT1946" i="3"/>
  <c r="AS1946" i="3"/>
  <c r="AR1946" i="3"/>
  <c r="AQ1946" i="3"/>
  <c r="AP1946" i="3"/>
  <c r="AO1946" i="3"/>
  <c r="AN1946" i="3"/>
  <c r="AM1946" i="3"/>
  <c r="AL1946" i="3"/>
  <c r="AK1946" i="3"/>
  <c r="AJ1946" i="3"/>
  <c r="AI1946" i="3"/>
  <c r="AH1946" i="3"/>
  <c r="AG1946" i="3"/>
  <c r="AF1946" i="3"/>
  <c r="AD1946" i="3"/>
  <c r="AC1946" i="3"/>
  <c r="AA1946" i="3"/>
  <c r="Z1946" i="3"/>
  <c r="X1946" i="3"/>
  <c r="W1946" i="3"/>
  <c r="U1946" i="3"/>
  <c r="T1946" i="3"/>
  <c r="BC1945" i="3"/>
  <c r="BB1945" i="3"/>
  <c r="BA1945" i="3"/>
  <c r="AZ1945" i="3"/>
  <c r="AY1945" i="3"/>
  <c r="AX1945" i="3"/>
  <c r="AW1945" i="3"/>
  <c r="AV1945" i="3"/>
  <c r="AU1945" i="3"/>
  <c r="AT1945" i="3"/>
  <c r="AS1945" i="3"/>
  <c r="AR1945" i="3"/>
  <c r="AQ1945" i="3"/>
  <c r="AP1945" i="3"/>
  <c r="AO1945" i="3"/>
  <c r="AN1945" i="3"/>
  <c r="AM1945" i="3"/>
  <c r="AL1945" i="3"/>
  <c r="AK1945" i="3"/>
  <c r="AJ1945" i="3"/>
  <c r="AI1945" i="3"/>
  <c r="AH1945" i="3"/>
  <c r="AG1945" i="3"/>
  <c r="AF1945" i="3"/>
  <c r="AD1945" i="3"/>
  <c r="AC1945" i="3"/>
  <c r="AA1945" i="3"/>
  <c r="Z1945" i="3"/>
  <c r="X1945" i="3"/>
  <c r="W1945" i="3"/>
  <c r="U1945" i="3"/>
  <c r="T1945" i="3"/>
  <c r="BC1944" i="3"/>
  <c r="BB1944" i="3"/>
  <c r="BA1944" i="3"/>
  <c r="AZ1944" i="3"/>
  <c r="AY1944" i="3"/>
  <c r="AX1944" i="3"/>
  <c r="AW1944" i="3"/>
  <c r="AV1944" i="3"/>
  <c r="AU1944" i="3"/>
  <c r="AT1944" i="3"/>
  <c r="AS1944" i="3"/>
  <c r="AR1944" i="3"/>
  <c r="AQ1944" i="3"/>
  <c r="AP1944" i="3"/>
  <c r="AO1944" i="3"/>
  <c r="AN1944" i="3"/>
  <c r="AM1944" i="3"/>
  <c r="AL1944" i="3"/>
  <c r="AK1944" i="3"/>
  <c r="AJ1944" i="3"/>
  <c r="AI1944" i="3"/>
  <c r="AH1944" i="3"/>
  <c r="AG1944" i="3"/>
  <c r="AF1944" i="3"/>
  <c r="AD1944" i="3"/>
  <c r="AC1944" i="3"/>
  <c r="AA1944" i="3"/>
  <c r="Z1944" i="3"/>
  <c r="X1944" i="3"/>
  <c r="W1944" i="3"/>
  <c r="U1944" i="3"/>
  <c r="T1944" i="3"/>
  <c r="BC1943" i="3"/>
  <c r="BB1943" i="3"/>
  <c r="BA1943" i="3"/>
  <c r="AZ1943" i="3"/>
  <c r="AY1943" i="3"/>
  <c r="AX1943" i="3"/>
  <c r="AW1943" i="3"/>
  <c r="AV1943" i="3"/>
  <c r="AU1943" i="3"/>
  <c r="AT1943" i="3"/>
  <c r="AS1943" i="3"/>
  <c r="AR1943" i="3"/>
  <c r="AQ1943" i="3"/>
  <c r="AP1943" i="3"/>
  <c r="AO1943" i="3"/>
  <c r="AN1943" i="3"/>
  <c r="AM1943" i="3"/>
  <c r="AL1943" i="3"/>
  <c r="AK1943" i="3"/>
  <c r="AJ1943" i="3"/>
  <c r="AI1943" i="3"/>
  <c r="AH1943" i="3"/>
  <c r="AG1943" i="3"/>
  <c r="AF1943" i="3"/>
  <c r="AD1943" i="3"/>
  <c r="AC1943" i="3"/>
  <c r="AA1943" i="3"/>
  <c r="Z1943" i="3"/>
  <c r="X1943" i="3"/>
  <c r="W1943" i="3"/>
  <c r="U1943" i="3"/>
  <c r="T1943" i="3"/>
  <c r="BC1942" i="3"/>
  <c r="BB1942" i="3"/>
  <c r="BA1942" i="3"/>
  <c r="AZ1942" i="3"/>
  <c r="AY1942" i="3"/>
  <c r="AX1942" i="3"/>
  <c r="AW1942" i="3"/>
  <c r="AV1942" i="3"/>
  <c r="AU1942" i="3"/>
  <c r="AT1942" i="3"/>
  <c r="AS1942" i="3"/>
  <c r="AR1942" i="3"/>
  <c r="AQ1942" i="3"/>
  <c r="AP1942" i="3"/>
  <c r="AO1942" i="3"/>
  <c r="AN1942" i="3"/>
  <c r="AM1942" i="3"/>
  <c r="AL1942" i="3"/>
  <c r="AK1942" i="3"/>
  <c r="AJ1942" i="3"/>
  <c r="AI1942" i="3"/>
  <c r="AH1942" i="3"/>
  <c r="AG1942" i="3"/>
  <c r="AF1942" i="3"/>
  <c r="AD1942" i="3"/>
  <c r="AC1942" i="3"/>
  <c r="AA1942" i="3"/>
  <c r="Z1942" i="3"/>
  <c r="X1942" i="3"/>
  <c r="W1942" i="3"/>
  <c r="U1942" i="3"/>
  <c r="T1942" i="3"/>
  <c r="BC1941" i="3"/>
  <c r="BB1941" i="3"/>
  <c r="BA1941" i="3"/>
  <c r="AZ1941" i="3"/>
  <c r="AY1941" i="3"/>
  <c r="AX1941" i="3"/>
  <c r="AW1941" i="3"/>
  <c r="AV1941" i="3"/>
  <c r="AU1941" i="3"/>
  <c r="AT1941" i="3"/>
  <c r="AS1941" i="3"/>
  <c r="AR1941" i="3"/>
  <c r="AQ1941" i="3"/>
  <c r="AP1941" i="3"/>
  <c r="AO1941" i="3"/>
  <c r="AN1941" i="3"/>
  <c r="AM1941" i="3"/>
  <c r="AL1941" i="3"/>
  <c r="AK1941" i="3"/>
  <c r="AJ1941" i="3"/>
  <c r="AI1941" i="3"/>
  <c r="AH1941" i="3"/>
  <c r="AG1941" i="3"/>
  <c r="AF1941" i="3"/>
  <c r="AD1941" i="3"/>
  <c r="AC1941" i="3"/>
  <c r="AA1941" i="3"/>
  <c r="Z1941" i="3"/>
  <c r="X1941" i="3"/>
  <c r="W1941" i="3"/>
  <c r="U1941" i="3"/>
  <c r="T1941" i="3"/>
  <c r="BC1940" i="3"/>
  <c r="BB1940" i="3"/>
  <c r="BA1940" i="3"/>
  <c r="AZ1940" i="3"/>
  <c r="AY1940" i="3"/>
  <c r="AX1940" i="3"/>
  <c r="AW1940" i="3"/>
  <c r="AV1940" i="3"/>
  <c r="AU1940" i="3"/>
  <c r="AT1940" i="3"/>
  <c r="AS1940" i="3"/>
  <c r="AR1940" i="3"/>
  <c r="AQ1940" i="3"/>
  <c r="AP1940" i="3"/>
  <c r="AO1940" i="3"/>
  <c r="AN1940" i="3"/>
  <c r="AM1940" i="3"/>
  <c r="AL1940" i="3"/>
  <c r="AK1940" i="3"/>
  <c r="AJ1940" i="3"/>
  <c r="AI1940" i="3"/>
  <c r="AH1940" i="3"/>
  <c r="AG1940" i="3"/>
  <c r="AF1940" i="3"/>
  <c r="AD1940" i="3"/>
  <c r="AC1940" i="3"/>
  <c r="AA1940" i="3"/>
  <c r="Z1940" i="3"/>
  <c r="X1940" i="3"/>
  <c r="W1940" i="3"/>
  <c r="U1940" i="3"/>
  <c r="T1940" i="3"/>
  <c r="BC1939" i="3"/>
  <c r="BB1939" i="3"/>
  <c r="BA1939" i="3"/>
  <c r="AZ1939" i="3"/>
  <c r="AY1939" i="3"/>
  <c r="AX1939" i="3"/>
  <c r="AW1939" i="3"/>
  <c r="AV1939" i="3"/>
  <c r="AU1939" i="3"/>
  <c r="AT1939" i="3"/>
  <c r="AS1939" i="3"/>
  <c r="AR1939" i="3"/>
  <c r="AQ1939" i="3"/>
  <c r="AP1939" i="3"/>
  <c r="AO1939" i="3"/>
  <c r="AN1939" i="3"/>
  <c r="AM1939" i="3"/>
  <c r="AL1939" i="3"/>
  <c r="AK1939" i="3"/>
  <c r="AJ1939" i="3"/>
  <c r="AI1939" i="3"/>
  <c r="AH1939" i="3"/>
  <c r="AG1939" i="3"/>
  <c r="AF1939" i="3"/>
  <c r="AD1939" i="3"/>
  <c r="AC1939" i="3"/>
  <c r="AA1939" i="3"/>
  <c r="Z1939" i="3"/>
  <c r="X1939" i="3"/>
  <c r="W1939" i="3"/>
  <c r="U1939" i="3"/>
  <c r="T1939" i="3"/>
  <c r="BC1938" i="3"/>
  <c r="BB1938" i="3"/>
  <c r="BA1938" i="3"/>
  <c r="AZ1938" i="3"/>
  <c r="AY1938" i="3"/>
  <c r="AX1938" i="3"/>
  <c r="AW1938" i="3"/>
  <c r="AV1938" i="3"/>
  <c r="AU1938" i="3"/>
  <c r="AT1938" i="3"/>
  <c r="AS1938" i="3"/>
  <c r="AR1938" i="3"/>
  <c r="AQ1938" i="3"/>
  <c r="AP1938" i="3"/>
  <c r="AO1938" i="3"/>
  <c r="AN1938" i="3"/>
  <c r="AM1938" i="3"/>
  <c r="AL1938" i="3"/>
  <c r="AK1938" i="3"/>
  <c r="AJ1938" i="3"/>
  <c r="AI1938" i="3"/>
  <c r="AH1938" i="3"/>
  <c r="AG1938" i="3"/>
  <c r="AF1938" i="3"/>
  <c r="AD1938" i="3"/>
  <c r="AC1938" i="3"/>
  <c r="AA1938" i="3"/>
  <c r="Z1938" i="3"/>
  <c r="X1938" i="3"/>
  <c r="W1938" i="3"/>
  <c r="U1938" i="3"/>
  <c r="T1938" i="3"/>
  <c r="BC1937" i="3"/>
  <c r="BB1937" i="3"/>
  <c r="BA1937" i="3"/>
  <c r="AZ1937" i="3"/>
  <c r="AY1937" i="3"/>
  <c r="AX1937" i="3"/>
  <c r="AW1937" i="3"/>
  <c r="AV1937" i="3"/>
  <c r="AU1937" i="3"/>
  <c r="AT1937" i="3"/>
  <c r="AS1937" i="3"/>
  <c r="AR1937" i="3"/>
  <c r="AQ1937" i="3"/>
  <c r="AP1937" i="3"/>
  <c r="AO1937" i="3"/>
  <c r="AN1937" i="3"/>
  <c r="AM1937" i="3"/>
  <c r="AL1937" i="3"/>
  <c r="AK1937" i="3"/>
  <c r="AJ1937" i="3"/>
  <c r="AI1937" i="3"/>
  <c r="AH1937" i="3"/>
  <c r="AG1937" i="3"/>
  <c r="AF1937" i="3"/>
  <c r="AD1937" i="3"/>
  <c r="AC1937" i="3"/>
  <c r="AA1937" i="3"/>
  <c r="Z1937" i="3"/>
  <c r="X1937" i="3"/>
  <c r="W1937" i="3"/>
  <c r="U1937" i="3"/>
  <c r="T1937" i="3"/>
  <c r="BC1936" i="3"/>
  <c r="BB1936" i="3"/>
  <c r="BA1936" i="3"/>
  <c r="AZ1936" i="3"/>
  <c r="AY1936" i="3"/>
  <c r="AX1936" i="3"/>
  <c r="AW1936" i="3"/>
  <c r="AV1936" i="3"/>
  <c r="AU1936" i="3"/>
  <c r="AT1936" i="3"/>
  <c r="AS1936" i="3"/>
  <c r="AR1936" i="3"/>
  <c r="AQ1936" i="3"/>
  <c r="AP1936" i="3"/>
  <c r="AO1936" i="3"/>
  <c r="AN1936" i="3"/>
  <c r="AM1936" i="3"/>
  <c r="AL1936" i="3"/>
  <c r="AK1936" i="3"/>
  <c r="AJ1936" i="3"/>
  <c r="AI1936" i="3"/>
  <c r="AH1936" i="3"/>
  <c r="AG1936" i="3"/>
  <c r="AF1936" i="3"/>
  <c r="AD1936" i="3"/>
  <c r="AC1936" i="3"/>
  <c r="AA1936" i="3"/>
  <c r="Z1936" i="3"/>
  <c r="X1936" i="3"/>
  <c r="W1936" i="3"/>
  <c r="U1936" i="3"/>
  <c r="T1936" i="3"/>
  <c r="BC1935" i="3"/>
  <c r="BB1935" i="3"/>
  <c r="BA1935" i="3"/>
  <c r="AZ1935" i="3"/>
  <c r="AY1935" i="3"/>
  <c r="AX1935" i="3"/>
  <c r="AW1935" i="3"/>
  <c r="AV1935" i="3"/>
  <c r="AU1935" i="3"/>
  <c r="AT1935" i="3"/>
  <c r="AS1935" i="3"/>
  <c r="AR1935" i="3"/>
  <c r="AQ1935" i="3"/>
  <c r="AP1935" i="3"/>
  <c r="AO1935" i="3"/>
  <c r="AN1935" i="3"/>
  <c r="AM1935" i="3"/>
  <c r="AL1935" i="3"/>
  <c r="AK1935" i="3"/>
  <c r="AJ1935" i="3"/>
  <c r="AI1935" i="3"/>
  <c r="AH1935" i="3"/>
  <c r="AG1935" i="3"/>
  <c r="AF1935" i="3"/>
  <c r="AD1935" i="3"/>
  <c r="AC1935" i="3"/>
  <c r="AA1935" i="3"/>
  <c r="Z1935" i="3"/>
  <c r="X1935" i="3"/>
  <c r="W1935" i="3"/>
  <c r="U1935" i="3"/>
  <c r="T1935" i="3"/>
  <c r="BC1934" i="3"/>
  <c r="BB1934" i="3"/>
  <c r="BA1934" i="3"/>
  <c r="AZ1934" i="3"/>
  <c r="AY1934" i="3"/>
  <c r="AX1934" i="3"/>
  <c r="AW1934" i="3"/>
  <c r="AV1934" i="3"/>
  <c r="AU1934" i="3"/>
  <c r="AT1934" i="3"/>
  <c r="AS1934" i="3"/>
  <c r="AR1934" i="3"/>
  <c r="AQ1934" i="3"/>
  <c r="AP1934" i="3"/>
  <c r="AO1934" i="3"/>
  <c r="AN1934" i="3"/>
  <c r="AM1934" i="3"/>
  <c r="AL1934" i="3"/>
  <c r="AK1934" i="3"/>
  <c r="AJ1934" i="3"/>
  <c r="AI1934" i="3"/>
  <c r="AH1934" i="3"/>
  <c r="AG1934" i="3"/>
  <c r="AF1934" i="3"/>
  <c r="AD1934" i="3"/>
  <c r="AC1934" i="3"/>
  <c r="AA1934" i="3"/>
  <c r="Z1934" i="3"/>
  <c r="X1934" i="3"/>
  <c r="W1934" i="3"/>
  <c r="U1934" i="3"/>
  <c r="T1934" i="3"/>
  <c r="BC1933" i="3"/>
  <c r="BB1933" i="3"/>
  <c r="BA1933" i="3"/>
  <c r="AZ1933" i="3"/>
  <c r="AY1933" i="3"/>
  <c r="AX1933" i="3"/>
  <c r="AW1933" i="3"/>
  <c r="AV1933" i="3"/>
  <c r="AU1933" i="3"/>
  <c r="AT1933" i="3"/>
  <c r="AS1933" i="3"/>
  <c r="AR1933" i="3"/>
  <c r="AQ1933" i="3"/>
  <c r="AP1933" i="3"/>
  <c r="AO1933" i="3"/>
  <c r="AN1933" i="3"/>
  <c r="AM1933" i="3"/>
  <c r="AL1933" i="3"/>
  <c r="AK1933" i="3"/>
  <c r="AJ1933" i="3"/>
  <c r="AI1933" i="3"/>
  <c r="AH1933" i="3"/>
  <c r="AG1933" i="3"/>
  <c r="AF1933" i="3"/>
  <c r="AD1933" i="3"/>
  <c r="AC1933" i="3"/>
  <c r="AA1933" i="3"/>
  <c r="Z1933" i="3"/>
  <c r="X1933" i="3"/>
  <c r="W1933" i="3"/>
  <c r="U1933" i="3"/>
  <c r="T1933" i="3"/>
  <c r="BC1932" i="3"/>
  <c r="BB1932" i="3"/>
  <c r="BA1932" i="3"/>
  <c r="AZ1932" i="3"/>
  <c r="AY1932" i="3"/>
  <c r="AX1932" i="3"/>
  <c r="AW1932" i="3"/>
  <c r="AV1932" i="3"/>
  <c r="AU1932" i="3"/>
  <c r="AT1932" i="3"/>
  <c r="AS1932" i="3"/>
  <c r="AR1932" i="3"/>
  <c r="AQ1932" i="3"/>
  <c r="AP1932" i="3"/>
  <c r="AO1932" i="3"/>
  <c r="AN1932" i="3"/>
  <c r="AM1932" i="3"/>
  <c r="AL1932" i="3"/>
  <c r="AK1932" i="3"/>
  <c r="AJ1932" i="3"/>
  <c r="AI1932" i="3"/>
  <c r="AH1932" i="3"/>
  <c r="AG1932" i="3"/>
  <c r="AF1932" i="3"/>
  <c r="AD1932" i="3"/>
  <c r="AC1932" i="3"/>
  <c r="AA1932" i="3"/>
  <c r="Z1932" i="3"/>
  <c r="X1932" i="3"/>
  <c r="W1932" i="3"/>
  <c r="U1932" i="3"/>
  <c r="T1932" i="3"/>
  <c r="BC1931" i="3"/>
  <c r="BB1931" i="3"/>
  <c r="BA1931" i="3"/>
  <c r="AZ1931" i="3"/>
  <c r="AY1931" i="3"/>
  <c r="AX1931" i="3"/>
  <c r="AW1931" i="3"/>
  <c r="AV1931" i="3"/>
  <c r="AU1931" i="3"/>
  <c r="AT1931" i="3"/>
  <c r="AS1931" i="3"/>
  <c r="AR1931" i="3"/>
  <c r="AQ1931" i="3"/>
  <c r="AP1931" i="3"/>
  <c r="AO1931" i="3"/>
  <c r="AN1931" i="3"/>
  <c r="AM1931" i="3"/>
  <c r="AL1931" i="3"/>
  <c r="AK1931" i="3"/>
  <c r="AJ1931" i="3"/>
  <c r="AI1931" i="3"/>
  <c r="AH1931" i="3"/>
  <c r="AG1931" i="3"/>
  <c r="AF1931" i="3"/>
  <c r="AD1931" i="3"/>
  <c r="AC1931" i="3"/>
  <c r="AA1931" i="3"/>
  <c r="Z1931" i="3"/>
  <c r="X1931" i="3"/>
  <c r="W1931" i="3"/>
  <c r="U1931" i="3"/>
  <c r="T1931" i="3"/>
  <c r="BC1930" i="3"/>
  <c r="BB1930" i="3"/>
  <c r="BA1930" i="3"/>
  <c r="AZ1930" i="3"/>
  <c r="AY1930" i="3"/>
  <c r="AX1930" i="3"/>
  <c r="AW1930" i="3"/>
  <c r="AV1930" i="3"/>
  <c r="AU1930" i="3"/>
  <c r="AT1930" i="3"/>
  <c r="AS1930" i="3"/>
  <c r="AR1930" i="3"/>
  <c r="AQ1930" i="3"/>
  <c r="AP1930" i="3"/>
  <c r="AO1930" i="3"/>
  <c r="AN1930" i="3"/>
  <c r="AM1930" i="3"/>
  <c r="AL1930" i="3"/>
  <c r="AK1930" i="3"/>
  <c r="AJ1930" i="3"/>
  <c r="AI1930" i="3"/>
  <c r="AH1930" i="3"/>
  <c r="AG1930" i="3"/>
  <c r="AF1930" i="3"/>
  <c r="AD1930" i="3"/>
  <c r="AC1930" i="3"/>
  <c r="AA1930" i="3"/>
  <c r="Z1930" i="3"/>
  <c r="X1930" i="3"/>
  <c r="W1930" i="3"/>
  <c r="U1930" i="3"/>
  <c r="T1930" i="3"/>
  <c r="BC1929" i="3"/>
  <c r="BB1929" i="3"/>
  <c r="BA1929" i="3"/>
  <c r="AZ1929" i="3"/>
  <c r="AY1929" i="3"/>
  <c r="AX1929" i="3"/>
  <c r="AW1929" i="3"/>
  <c r="AV1929" i="3"/>
  <c r="AU1929" i="3"/>
  <c r="AT1929" i="3"/>
  <c r="AS1929" i="3"/>
  <c r="AR1929" i="3"/>
  <c r="AQ1929" i="3"/>
  <c r="AP1929" i="3"/>
  <c r="AO1929" i="3"/>
  <c r="AN1929" i="3"/>
  <c r="AM1929" i="3"/>
  <c r="AL1929" i="3"/>
  <c r="AK1929" i="3"/>
  <c r="AJ1929" i="3"/>
  <c r="AI1929" i="3"/>
  <c r="AH1929" i="3"/>
  <c r="AG1929" i="3"/>
  <c r="AF1929" i="3"/>
  <c r="AD1929" i="3"/>
  <c r="AC1929" i="3"/>
  <c r="AA1929" i="3"/>
  <c r="Z1929" i="3"/>
  <c r="X1929" i="3"/>
  <c r="W1929" i="3"/>
  <c r="U1929" i="3"/>
  <c r="T1929" i="3"/>
  <c r="BC1928" i="3"/>
  <c r="BB1928" i="3"/>
  <c r="BA1928" i="3"/>
  <c r="AZ1928" i="3"/>
  <c r="AY1928" i="3"/>
  <c r="AX1928" i="3"/>
  <c r="AW1928" i="3"/>
  <c r="AV1928" i="3"/>
  <c r="AU1928" i="3"/>
  <c r="AT1928" i="3"/>
  <c r="AS1928" i="3"/>
  <c r="AR1928" i="3"/>
  <c r="AQ1928" i="3"/>
  <c r="AP1928" i="3"/>
  <c r="AO1928" i="3"/>
  <c r="AN1928" i="3"/>
  <c r="AM1928" i="3"/>
  <c r="AL1928" i="3"/>
  <c r="AK1928" i="3"/>
  <c r="AJ1928" i="3"/>
  <c r="AI1928" i="3"/>
  <c r="AH1928" i="3"/>
  <c r="AG1928" i="3"/>
  <c r="AF1928" i="3"/>
  <c r="AD1928" i="3"/>
  <c r="AC1928" i="3"/>
  <c r="AA1928" i="3"/>
  <c r="Z1928" i="3"/>
  <c r="X1928" i="3"/>
  <c r="W1928" i="3"/>
  <c r="U1928" i="3"/>
  <c r="T1928" i="3"/>
  <c r="BC1927" i="3"/>
  <c r="BB1927" i="3"/>
  <c r="BA1927" i="3"/>
  <c r="AZ1927" i="3"/>
  <c r="AY1927" i="3"/>
  <c r="AX1927" i="3"/>
  <c r="AW1927" i="3"/>
  <c r="AV1927" i="3"/>
  <c r="AU1927" i="3"/>
  <c r="AT1927" i="3"/>
  <c r="AS1927" i="3"/>
  <c r="AR1927" i="3"/>
  <c r="AQ1927" i="3"/>
  <c r="AP1927" i="3"/>
  <c r="AO1927" i="3"/>
  <c r="AN1927" i="3"/>
  <c r="AM1927" i="3"/>
  <c r="AL1927" i="3"/>
  <c r="AK1927" i="3"/>
  <c r="AJ1927" i="3"/>
  <c r="AI1927" i="3"/>
  <c r="AH1927" i="3"/>
  <c r="AG1927" i="3"/>
  <c r="AF1927" i="3"/>
  <c r="AD1927" i="3"/>
  <c r="AC1927" i="3"/>
  <c r="AA1927" i="3"/>
  <c r="Z1927" i="3"/>
  <c r="X1927" i="3"/>
  <c r="W1927" i="3"/>
  <c r="U1927" i="3"/>
  <c r="T1927" i="3"/>
  <c r="BC1926" i="3"/>
  <c r="BB1926" i="3"/>
  <c r="BA1926" i="3"/>
  <c r="AZ1926" i="3"/>
  <c r="AY1926" i="3"/>
  <c r="AX1926" i="3"/>
  <c r="AW1926" i="3"/>
  <c r="AV1926" i="3"/>
  <c r="AU1926" i="3"/>
  <c r="AT1926" i="3"/>
  <c r="AS1926" i="3"/>
  <c r="AR1926" i="3"/>
  <c r="AQ1926" i="3"/>
  <c r="AP1926" i="3"/>
  <c r="AO1926" i="3"/>
  <c r="AN1926" i="3"/>
  <c r="AM1926" i="3"/>
  <c r="AL1926" i="3"/>
  <c r="AK1926" i="3"/>
  <c r="AJ1926" i="3"/>
  <c r="AI1926" i="3"/>
  <c r="AH1926" i="3"/>
  <c r="AG1926" i="3"/>
  <c r="AF1926" i="3"/>
  <c r="AD1926" i="3"/>
  <c r="AC1926" i="3"/>
  <c r="AA1926" i="3"/>
  <c r="Z1926" i="3"/>
  <c r="X1926" i="3"/>
  <c r="W1926" i="3"/>
  <c r="U1926" i="3"/>
  <c r="T1926" i="3"/>
  <c r="BC1925" i="3"/>
  <c r="BB1925" i="3"/>
  <c r="BA1925" i="3"/>
  <c r="AZ1925" i="3"/>
  <c r="AY1925" i="3"/>
  <c r="AX1925" i="3"/>
  <c r="AW1925" i="3"/>
  <c r="AV1925" i="3"/>
  <c r="AU1925" i="3"/>
  <c r="AT1925" i="3"/>
  <c r="AS1925" i="3"/>
  <c r="AR1925" i="3"/>
  <c r="AQ1925" i="3"/>
  <c r="AP1925" i="3"/>
  <c r="AO1925" i="3"/>
  <c r="AN1925" i="3"/>
  <c r="AM1925" i="3"/>
  <c r="AL1925" i="3"/>
  <c r="AK1925" i="3"/>
  <c r="AJ1925" i="3"/>
  <c r="AI1925" i="3"/>
  <c r="AH1925" i="3"/>
  <c r="AG1925" i="3"/>
  <c r="AF1925" i="3"/>
  <c r="AD1925" i="3"/>
  <c r="AC1925" i="3"/>
  <c r="AA1925" i="3"/>
  <c r="Z1925" i="3"/>
  <c r="X1925" i="3"/>
  <c r="W1925" i="3"/>
  <c r="U1925" i="3"/>
  <c r="T1925" i="3"/>
  <c r="BC1924" i="3"/>
  <c r="BB1924" i="3"/>
  <c r="BA1924" i="3"/>
  <c r="AZ1924" i="3"/>
  <c r="AY1924" i="3"/>
  <c r="AX1924" i="3"/>
  <c r="AW1924" i="3"/>
  <c r="AV1924" i="3"/>
  <c r="AU1924" i="3"/>
  <c r="AT1924" i="3"/>
  <c r="AS1924" i="3"/>
  <c r="AR1924" i="3"/>
  <c r="AQ1924" i="3"/>
  <c r="AP1924" i="3"/>
  <c r="AO1924" i="3"/>
  <c r="AN1924" i="3"/>
  <c r="AM1924" i="3"/>
  <c r="AL1924" i="3"/>
  <c r="AK1924" i="3"/>
  <c r="AJ1924" i="3"/>
  <c r="AI1924" i="3"/>
  <c r="AH1924" i="3"/>
  <c r="AG1924" i="3"/>
  <c r="AF1924" i="3"/>
  <c r="AD1924" i="3"/>
  <c r="AC1924" i="3"/>
  <c r="AA1924" i="3"/>
  <c r="Z1924" i="3"/>
  <c r="X1924" i="3"/>
  <c r="W1924" i="3"/>
  <c r="U1924" i="3"/>
  <c r="T1924" i="3"/>
  <c r="BC1923" i="3"/>
  <c r="BB1923" i="3"/>
  <c r="BA1923" i="3"/>
  <c r="AZ1923" i="3"/>
  <c r="AY1923" i="3"/>
  <c r="AX1923" i="3"/>
  <c r="AW1923" i="3"/>
  <c r="AV1923" i="3"/>
  <c r="AU1923" i="3"/>
  <c r="AT1923" i="3"/>
  <c r="AS1923" i="3"/>
  <c r="AR1923" i="3"/>
  <c r="AQ1923" i="3"/>
  <c r="AP1923" i="3"/>
  <c r="AO1923" i="3"/>
  <c r="AN1923" i="3"/>
  <c r="AM1923" i="3"/>
  <c r="AL1923" i="3"/>
  <c r="AK1923" i="3"/>
  <c r="AJ1923" i="3"/>
  <c r="AI1923" i="3"/>
  <c r="AH1923" i="3"/>
  <c r="AG1923" i="3"/>
  <c r="AF1923" i="3"/>
  <c r="AD1923" i="3"/>
  <c r="AC1923" i="3"/>
  <c r="AA1923" i="3"/>
  <c r="Z1923" i="3"/>
  <c r="X1923" i="3"/>
  <c r="W1923" i="3"/>
  <c r="U1923" i="3"/>
  <c r="T1923" i="3"/>
  <c r="BC1922" i="3"/>
  <c r="BB1922" i="3"/>
  <c r="BA1922" i="3"/>
  <c r="AZ1922" i="3"/>
  <c r="AY1922" i="3"/>
  <c r="AX1922" i="3"/>
  <c r="AW1922" i="3"/>
  <c r="AV1922" i="3"/>
  <c r="AU1922" i="3"/>
  <c r="AT1922" i="3"/>
  <c r="AS1922" i="3"/>
  <c r="AR1922" i="3"/>
  <c r="AQ1922" i="3"/>
  <c r="AP1922" i="3"/>
  <c r="AO1922" i="3"/>
  <c r="AN1922" i="3"/>
  <c r="AM1922" i="3"/>
  <c r="AL1922" i="3"/>
  <c r="AK1922" i="3"/>
  <c r="AJ1922" i="3"/>
  <c r="AI1922" i="3"/>
  <c r="AH1922" i="3"/>
  <c r="AG1922" i="3"/>
  <c r="AF1922" i="3"/>
  <c r="AD1922" i="3"/>
  <c r="AC1922" i="3"/>
  <c r="AA1922" i="3"/>
  <c r="Z1922" i="3"/>
  <c r="X1922" i="3"/>
  <c r="W1922" i="3"/>
  <c r="U1922" i="3"/>
  <c r="T1922" i="3"/>
  <c r="BC1921" i="3"/>
  <c r="BB1921" i="3"/>
  <c r="BA1921" i="3"/>
  <c r="AZ1921" i="3"/>
  <c r="AY1921" i="3"/>
  <c r="AX1921" i="3"/>
  <c r="AW1921" i="3"/>
  <c r="AV1921" i="3"/>
  <c r="AU1921" i="3"/>
  <c r="AT1921" i="3"/>
  <c r="AS1921" i="3"/>
  <c r="AR1921" i="3"/>
  <c r="AQ1921" i="3"/>
  <c r="AP1921" i="3"/>
  <c r="AO1921" i="3"/>
  <c r="AN1921" i="3"/>
  <c r="AM1921" i="3"/>
  <c r="AL1921" i="3"/>
  <c r="AK1921" i="3"/>
  <c r="AJ1921" i="3"/>
  <c r="AI1921" i="3"/>
  <c r="AH1921" i="3"/>
  <c r="AG1921" i="3"/>
  <c r="AF1921" i="3"/>
  <c r="AD1921" i="3"/>
  <c r="AC1921" i="3"/>
  <c r="AA1921" i="3"/>
  <c r="Z1921" i="3"/>
  <c r="X1921" i="3"/>
  <c r="W1921" i="3"/>
  <c r="U1921" i="3"/>
  <c r="T1921" i="3"/>
  <c r="BC1920" i="3"/>
  <c r="BB1920" i="3"/>
  <c r="BA1920" i="3"/>
  <c r="AZ1920" i="3"/>
  <c r="AY1920" i="3"/>
  <c r="AX1920" i="3"/>
  <c r="AW1920" i="3"/>
  <c r="AV1920" i="3"/>
  <c r="AU1920" i="3"/>
  <c r="AT1920" i="3"/>
  <c r="AS1920" i="3"/>
  <c r="AR1920" i="3"/>
  <c r="AQ1920" i="3"/>
  <c r="AP1920" i="3"/>
  <c r="AO1920" i="3"/>
  <c r="AN1920" i="3"/>
  <c r="AM1920" i="3"/>
  <c r="AL1920" i="3"/>
  <c r="AK1920" i="3"/>
  <c r="AJ1920" i="3"/>
  <c r="AI1920" i="3"/>
  <c r="AH1920" i="3"/>
  <c r="AG1920" i="3"/>
  <c r="AF1920" i="3"/>
  <c r="AD1920" i="3"/>
  <c r="AC1920" i="3"/>
  <c r="AA1920" i="3"/>
  <c r="Z1920" i="3"/>
  <c r="X1920" i="3"/>
  <c r="W1920" i="3"/>
  <c r="U1920" i="3"/>
  <c r="T1920" i="3"/>
  <c r="BC1919" i="3"/>
  <c r="BB1919" i="3"/>
  <c r="BA1919" i="3"/>
  <c r="AZ1919" i="3"/>
  <c r="AY1919" i="3"/>
  <c r="AX1919" i="3"/>
  <c r="AW1919" i="3"/>
  <c r="AV1919" i="3"/>
  <c r="AU1919" i="3"/>
  <c r="AT1919" i="3"/>
  <c r="AS1919" i="3"/>
  <c r="AR1919" i="3"/>
  <c r="AQ1919" i="3"/>
  <c r="AP1919" i="3"/>
  <c r="AO1919" i="3"/>
  <c r="AN1919" i="3"/>
  <c r="AM1919" i="3"/>
  <c r="AL1919" i="3"/>
  <c r="AK1919" i="3"/>
  <c r="AJ1919" i="3"/>
  <c r="AI1919" i="3"/>
  <c r="AH1919" i="3"/>
  <c r="AG1919" i="3"/>
  <c r="AF1919" i="3"/>
  <c r="AD1919" i="3"/>
  <c r="AC1919" i="3"/>
  <c r="AA1919" i="3"/>
  <c r="Z1919" i="3"/>
  <c r="X1919" i="3"/>
  <c r="W1919" i="3"/>
  <c r="U1919" i="3"/>
  <c r="T1919" i="3"/>
  <c r="BC1918" i="3"/>
  <c r="BB1918" i="3"/>
  <c r="BA1918" i="3"/>
  <c r="AZ1918" i="3"/>
  <c r="AY1918" i="3"/>
  <c r="AX1918" i="3"/>
  <c r="AW1918" i="3"/>
  <c r="AV1918" i="3"/>
  <c r="AU1918" i="3"/>
  <c r="AT1918" i="3"/>
  <c r="AS1918" i="3"/>
  <c r="AR1918" i="3"/>
  <c r="AQ1918" i="3"/>
  <c r="AP1918" i="3"/>
  <c r="AO1918" i="3"/>
  <c r="AN1918" i="3"/>
  <c r="AM1918" i="3"/>
  <c r="AL1918" i="3"/>
  <c r="AK1918" i="3"/>
  <c r="AJ1918" i="3"/>
  <c r="AI1918" i="3"/>
  <c r="AH1918" i="3"/>
  <c r="AG1918" i="3"/>
  <c r="AF1918" i="3"/>
  <c r="AD1918" i="3"/>
  <c r="AC1918" i="3"/>
  <c r="AA1918" i="3"/>
  <c r="Z1918" i="3"/>
  <c r="X1918" i="3"/>
  <c r="W1918" i="3"/>
  <c r="U1918" i="3"/>
  <c r="T1918" i="3"/>
  <c r="BC1917" i="3"/>
  <c r="BB1917" i="3"/>
  <c r="BA1917" i="3"/>
  <c r="AZ1917" i="3"/>
  <c r="AY1917" i="3"/>
  <c r="AX1917" i="3"/>
  <c r="AW1917" i="3"/>
  <c r="AV1917" i="3"/>
  <c r="AU1917" i="3"/>
  <c r="AT1917" i="3"/>
  <c r="AS1917" i="3"/>
  <c r="AR1917" i="3"/>
  <c r="AQ1917" i="3"/>
  <c r="AP1917" i="3"/>
  <c r="AO1917" i="3"/>
  <c r="AN1917" i="3"/>
  <c r="AM1917" i="3"/>
  <c r="AL1917" i="3"/>
  <c r="AK1917" i="3"/>
  <c r="AJ1917" i="3"/>
  <c r="AI1917" i="3"/>
  <c r="AH1917" i="3"/>
  <c r="AG1917" i="3"/>
  <c r="AF1917" i="3"/>
  <c r="AD1917" i="3"/>
  <c r="AC1917" i="3"/>
  <c r="AA1917" i="3"/>
  <c r="Z1917" i="3"/>
  <c r="X1917" i="3"/>
  <c r="W1917" i="3"/>
  <c r="U1917" i="3"/>
  <c r="T1917" i="3"/>
  <c r="BC1916" i="3"/>
  <c r="BB1916" i="3"/>
  <c r="BA1916" i="3"/>
  <c r="AZ1916" i="3"/>
  <c r="AY1916" i="3"/>
  <c r="AX1916" i="3"/>
  <c r="AW1916" i="3"/>
  <c r="AV1916" i="3"/>
  <c r="AU1916" i="3"/>
  <c r="AT1916" i="3"/>
  <c r="AS1916" i="3"/>
  <c r="AR1916" i="3"/>
  <c r="AQ1916" i="3"/>
  <c r="AP1916" i="3"/>
  <c r="AO1916" i="3"/>
  <c r="AN1916" i="3"/>
  <c r="AM1916" i="3"/>
  <c r="AL1916" i="3"/>
  <c r="AK1916" i="3"/>
  <c r="AJ1916" i="3"/>
  <c r="AI1916" i="3"/>
  <c r="AH1916" i="3"/>
  <c r="AG1916" i="3"/>
  <c r="AF1916" i="3"/>
  <c r="AD1916" i="3"/>
  <c r="AC1916" i="3"/>
  <c r="AA1916" i="3"/>
  <c r="Z1916" i="3"/>
  <c r="X1916" i="3"/>
  <c r="W1916" i="3"/>
  <c r="U1916" i="3"/>
  <c r="T1916" i="3"/>
  <c r="BC1915" i="3"/>
  <c r="BB1915" i="3"/>
  <c r="BA1915" i="3"/>
  <c r="AZ1915" i="3"/>
  <c r="AY1915" i="3"/>
  <c r="AX1915" i="3"/>
  <c r="AW1915" i="3"/>
  <c r="AV1915" i="3"/>
  <c r="AU1915" i="3"/>
  <c r="AT1915" i="3"/>
  <c r="AS1915" i="3"/>
  <c r="AR1915" i="3"/>
  <c r="AQ1915" i="3"/>
  <c r="AP1915" i="3"/>
  <c r="AO1915" i="3"/>
  <c r="AN1915" i="3"/>
  <c r="AM1915" i="3"/>
  <c r="AL1915" i="3"/>
  <c r="AK1915" i="3"/>
  <c r="AJ1915" i="3"/>
  <c r="AI1915" i="3"/>
  <c r="AH1915" i="3"/>
  <c r="AG1915" i="3"/>
  <c r="AF1915" i="3"/>
  <c r="AD1915" i="3"/>
  <c r="AC1915" i="3"/>
  <c r="AA1915" i="3"/>
  <c r="Z1915" i="3"/>
  <c r="X1915" i="3"/>
  <c r="W1915" i="3"/>
  <c r="U1915" i="3"/>
  <c r="T1915" i="3"/>
  <c r="BC1914" i="3"/>
  <c r="BB1914" i="3"/>
  <c r="BA1914" i="3"/>
  <c r="AZ1914" i="3"/>
  <c r="AY1914" i="3"/>
  <c r="AX1914" i="3"/>
  <c r="AW1914" i="3"/>
  <c r="AV1914" i="3"/>
  <c r="AU1914" i="3"/>
  <c r="AT1914" i="3"/>
  <c r="AS1914" i="3"/>
  <c r="AR1914" i="3"/>
  <c r="AQ1914" i="3"/>
  <c r="AP1914" i="3"/>
  <c r="AO1914" i="3"/>
  <c r="AN1914" i="3"/>
  <c r="AM1914" i="3"/>
  <c r="AL1914" i="3"/>
  <c r="AK1914" i="3"/>
  <c r="AJ1914" i="3"/>
  <c r="AI1914" i="3"/>
  <c r="AH1914" i="3"/>
  <c r="AG1914" i="3"/>
  <c r="AF1914" i="3"/>
  <c r="AD1914" i="3"/>
  <c r="AC1914" i="3"/>
  <c r="AA1914" i="3"/>
  <c r="Z1914" i="3"/>
  <c r="X1914" i="3"/>
  <c r="W1914" i="3"/>
  <c r="U1914" i="3"/>
  <c r="T1914" i="3"/>
  <c r="BC1913" i="3"/>
  <c r="BB1913" i="3"/>
  <c r="BA1913" i="3"/>
  <c r="AZ1913" i="3"/>
  <c r="AY1913" i="3"/>
  <c r="AX1913" i="3"/>
  <c r="AW1913" i="3"/>
  <c r="AV1913" i="3"/>
  <c r="AU1913" i="3"/>
  <c r="AT1913" i="3"/>
  <c r="AS1913" i="3"/>
  <c r="AR1913" i="3"/>
  <c r="AQ1913" i="3"/>
  <c r="AP1913" i="3"/>
  <c r="AO1913" i="3"/>
  <c r="AN1913" i="3"/>
  <c r="AM1913" i="3"/>
  <c r="AL1913" i="3"/>
  <c r="AK1913" i="3"/>
  <c r="AJ1913" i="3"/>
  <c r="AI1913" i="3"/>
  <c r="AH1913" i="3"/>
  <c r="AG1913" i="3"/>
  <c r="AF1913" i="3"/>
  <c r="AD1913" i="3"/>
  <c r="AC1913" i="3"/>
  <c r="AA1913" i="3"/>
  <c r="Z1913" i="3"/>
  <c r="X1913" i="3"/>
  <c r="W1913" i="3"/>
  <c r="U1913" i="3"/>
  <c r="T1913" i="3"/>
  <c r="BC1912" i="3"/>
  <c r="BB1912" i="3"/>
  <c r="BA1912" i="3"/>
  <c r="AZ1912" i="3"/>
  <c r="AY1912" i="3"/>
  <c r="AX1912" i="3"/>
  <c r="AW1912" i="3"/>
  <c r="AV1912" i="3"/>
  <c r="AU1912" i="3"/>
  <c r="AT1912" i="3"/>
  <c r="AS1912" i="3"/>
  <c r="AR1912" i="3"/>
  <c r="AQ1912" i="3"/>
  <c r="AP1912" i="3"/>
  <c r="AO1912" i="3"/>
  <c r="AN1912" i="3"/>
  <c r="AM1912" i="3"/>
  <c r="AL1912" i="3"/>
  <c r="AK1912" i="3"/>
  <c r="AJ1912" i="3"/>
  <c r="AI1912" i="3"/>
  <c r="AH1912" i="3"/>
  <c r="AG1912" i="3"/>
  <c r="AF1912" i="3"/>
  <c r="AD1912" i="3"/>
  <c r="AC1912" i="3"/>
  <c r="AA1912" i="3"/>
  <c r="Z1912" i="3"/>
  <c r="X1912" i="3"/>
  <c r="W1912" i="3"/>
  <c r="U1912" i="3"/>
  <c r="T1912" i="3"/>
  <c r="BC1911" i="3"/>
  <c r="BB1911" i="3"/>
  <c r="BA1911" i="3"/>
  <c r="AZ1911" i="3"/>
  <c r="AY1911" i="3"/>
  <c r="AX1911" i="3"/>
  <c r="AW1911" i="3"/>
  <c r="AV1911" i="3"/>
  <c r="AU1911" i="3"/>
  <c r="AT1911" i="3"/>
  <c r="AS1911" i="3"/>
  <c r="AR1911" i="3"/>
  <c r="AQ1911" i="3"/>
  <c r="AP1911" i="3"/>
  <c r="AO1911" i="3"/>
  <c r="AN1911" i="3"/>
  <c r="AM1911" i="3"/>
  <c r="AL1911" i="3"/>
  <c r="AK1911" i="3"/>
  <c r="AJ1911" i="3"/>
  <c r="AI1911" i="3"/>
  <c r="AH1911" i="3"/>
  <c r="AG1911" i="3"/>
  <c r="AF1911" i="3"/>
  <c r="AD1911" i="3"/>
  <c r="AC1911" i="3"/>
  <c r="AA1911" i="3"/>
  <c r="Z1911" i="3"/>
  <c r="X1911" i="3"/>
  <c r="W1911" i="3"/>
  <c r="U1911" i="3"/>
  <c r="T1911" i="3"/>
  <c r="BC1910" i="3"/>
  <c r="BB1910" i="3"/>
  <c r="BA1910" i="3"/>
  <c r="AZ1910" i="3"/>
  <c r="AY1910" i="3"/>
  <c r="AX1910" i="3"/>
  <c r="AW1910" i="3"/>
  <c r="AV1910" i="3"/>
  <c r="AU1910" i="3"/>
  <c r="AT1910" i="3"/>
  <c r="AS1910" i="3"/>
  <c r="AR1910" i="3"/>
  <c r="AQ1910" i="3"/>
  <c r="AP1910" i="3"/>
  <c r="AO1910" i="3"/>
  <c r="AN1910" i="3"/>
  <c r="AM1910" i="3"/>
  <c r="AL1910" i="3"/>
  <c r="AK1910" i="3"/>
  <c r="AJ1910" i="3"/>
  <c r="AI1910" i="3"/>
  <c r="AH1910" i="3"/>
  <c r="AG1910" i="3"/>
  <c r="AF1910" i="3"/>
  <c r="AD1910" i="3"/>
  <c r="AC1910" i="3"/>
  <c r="AA1910" i="3"/>
  <c r="Z1910" i="3"/>
  <c r="X1910" i="3"/>
  <c r="W1910" i="3"/>
  <c r="U1910" i="3"/>
  <c r="T1910" i="3"/>
  <c r="BC1909" i="3"/>
  <c r="BB1909" i="3"/>
  <c r="BA1909" i="3"/>
  <c r="AZ1909" i="3"/>
  <c r="AY1909" i="3"/>
  <c r="AX1909" i="3"/>
  <c r="AW1909" i="3"/>
  <c r="AV1909" i="3"/>
  <c r="AU1909" i="3"/>
  <c r="AT1909" i="3"/>
  <c r="AS1909" i="3"/>
  <c r="AR1909" i="3"/>
  <c r="AQ1909" i="3"/>
  <c r="AP1909" i="3"/>
  <c r="AO1909" i="3"/>
  <c r="AN1909" i="3"/>
  <c r="AM1909" i="3"/>
  <c r="AL1909" i="3"/>
  <c r="AK1909" i="3"/>
  <c r="AJ1909" i="3"/>
  <c r="AI1909" i="3"/>
  <c r="AH1909" i="3"/>
  <c r="AG1909" i="3"/>
  <c r="AF1909" i="3"/>
  <c r="AD1909" i="3"/>
  <c r="AC1909" i="3"/>
  <c r="AA1909" i="3"/>
  <c r="Z1909" i="3"/>
  <c r="X1909" i="3"/>
  <c r="W1909" i="3"/>
  <c r="U1909" i="3"/>
  <c r="T1909" i="3"/>
  <c r="BC1908" i="3"/>
  <c r="BB1908" i="3"/>
  <c r="BA1908" i="3"/>
  <c r="AZ1908" i="3"/>
  <c r="AY1908" i="3"/>
  <c r="AX1908" i="3"/>
  <c r="AW1908" i="3"/>
  <c r="AV1908" i="3"/>
  <c r="AU1908" i="3"/>
  <c r="AT1908" i="3"/>
  <c r="AS1908" i="3"/>
  <c r="AR1908" i="3"/>
  <c r="AQ1908" i="3"/>
  <c r="AP1908" i="3"/>
  <c r="AO1908" i="3"/>
  <c r="AN1908" i="3"/>
  <c r="AM1908" i="3"/>
  <c r="AL1908" i="3"/>
  <c r="AK1908" i="3"/>
  <c r="AJ1908" i="3"/>
  <c r="AI1908" i="3"/>
  <c r="AH1908" i="3"/>
  <c r="AG1908" i="3"/>
  <c r="AF1908" i="3"/>
  <c r="AD1908" i="3"/>
  <c r="AC1908" i="3"/>
  <c r="AA1908" i="3"/>
  <c r="Z1908" i="3"/>
  <c r="X1908" i="3"/>
  <c r="W1908" i="3"/>
  <c r="U1908" i="3"/>
  <c r="T1908" i="3"/>
  <c r="BC1907" i="3"/>
  <c r="BB1907" i="3"/>
  <c r="BA1907" i="3"/>
  <c r="AZ1907" i="3"/>
  <c r="AY1907" i="3"/>
  <c r="AX1907" i="3"/>
  <c r="AW1907" i="3"/>
  <c r="AV1907" i="3"/>
  <c r="AU1907" i="3"/>
  <c r="AT1907" i="3"/>
  <c r="AS1907" i="3"/>
  <c r="AR1907" i="3"/>
  <c r="AQ1907" i="3"/>
  <c r="AP1907" i="3"/>
  <c r="AO1907" i="3"/>
  <c r="AN1907" i="3"/>
  <c r="AM1907" i="3"/>
  <c r="AL1907" i="3"/>
  <c r="AK1907" i="3"/>
  <c r="AJ1907" i="3"/>
  <c r="AI1907" i="3"/>
  <c r="AH1907" i="3"/>
  <c r="AG1907" i="3"/>
  <c r="AF1907" i="3"/>
  <c r="AD1907" i="3"/>
  <c r="AC1907" i="3"/>
  <c r="AA1907" i="3"/>
  <c r="Z1907" i="3"/>
  <c r="X1907" i="3"/>
  <c r="W1907" i="3"/>
  <c r="U1907" i="3"/>
  <c r="T1907" i="3"/>
  <c r="BC1906" i="3"/>
  <c r="BB1906" i="3"/>
  <c r="BA1906" i="3"/>
  <c r="AZ1906" i="3"/>
  <c r="AY1906" i="3"/>
  <c r="AX1906" i="3"/>
  <c r="AW1906" i="3"/>
  <c r="AV1906" i="3"/>
  <c r="AU1906" i="3"/>
  <c r="AT1906" i="3"/>
  <c r="AS1906" i="3"/>
  <c r="AR1906" i="3"/>
  <c r="AQ1906" i="3"/>
  <c r="AP1906" i="3"/>
  <c r="AO1906" i="3"/>
  <c r="AN1906" i="3"/>
  <c r="AM1906" i="3"/>
  <c r="AL1906" i="3"/>
  <c r="AK1906" i="3"/>
  <c r="AJ1906" i="3"/>
  <c r="AI1906" i="3"/>
  <c r="AH1906" i="3"/>
  <c r="AG1906" i="3"/>
  <c r="AF1906" i="3"/>
  <c r="AD1906" i="3"/>
  <c r="AC1906" i="3"/>
  <c r="AA1906" i="3"/>
  <c r="Z1906" i="3"/>
  <c r="X1906" i="3"/>
  <c r="W1906" i="3"/>
  <c r="U1906" i="3"/>
  <c r="T1906" i="3"/>
  <c r="BC1905" i="3"/>
  <c r="BB1905" i="3"/>
  <c r="BA1905" i="3"/>
  <c r="AZ1905" i="3"/>
  <c r="AY1905" i="3"/>
  <c r="AX1905" i="3"/>
  <c r="AW1905" i="3"/>
  <c r="AV1905" i="3"/>
  <c r="AU1905" i="3"/>
  <c r="AT1905" i="3"/>
  <c r="AS1905" i="3"/>
  <c r="AR1905" i="3"/>
  <c r="AQ1905" i="3"/>
  <c r="AP1905" i="3"/>
  <c r="AO1905" i="3"/>
  <c r="AN1905" i="3"/>
  <c r="AM1905" i="3"/>
  <c r="AL1905" i="3"/>
  <c r="AK1905" i="3"/>
  <c r="AJ1905" i="3"/>
  <c r="AI1905" i="3"/>
  <c r="AH1905" i="3"/>
  <c r="AG1905" i="3"/>
  <c r="AF1905" i="3"/>
  <c r="AD1905" i="3"/>
  <c r="AC1905" i="3"/>
  <c r="AA1905" i="3"/>
  <c r="Z1905" i="3"/>
  <c r="X1905" i="3"/>
  <c r="W1905" i="3"/>
  <c r="U1905" i="3"/>
  <c r="T1905" i="3"/>
  <c r="BC1904" i="3"/>
  <c r="BB1904" i="3"/>
  <c r="BA1904" i="3"/>
  <c r="AZ1904" i="3"/>
  <c r="AY1904" i="3"/>
  <c r="AX1904" i="3"/>
  <c r="AW1904" i="3"/>
  <c r="AV1904" i="3"/>
  <c r="AU1904" i="3"/>
  <c r="AT1904" i="3"/>
  <c r="AS1904" i="3"/>
  <c r="AR1904" i="3"/>
  <c r="AQ1904" i="3"/>
  <c r="AP1904" i="3"/>
  <c r="AO1904" i="3"/>
  <c r="AN1904" i="3"/>
  <c r="AM1904" i="3"/>
  <c r="AL1904" i="3"/>
  <c r="AK1904" i="3"/>
  <c r="AJ1904" i="3"/>
  <c r="AI1904" i="3"/>
  <c r="AH1904" i="3"/>
  <c r="AG1904" i="3"/>
  <c r="AF1904" i="3"/>
  <c r="AD1904" i="3"/>
  <c r="AC1904" i="3"/>
  <c r="AA1904" i="3"/>
  <c r="Z1904" i="3"/>
  <c r="X1904" i="3"/>
  <c r="W1904" i="3"/>
  <c r="U1904" i="3"/>
  <c r="T1904" i="3"/>
  <c r="BC1903" i="3"/>
  <c r="BB1903" i="3"/>
  <c r="BA1903" i="3"/>
  <c r="AZ1903" i="3"/>
  <c r="AY1903" i="3"/>
  <c r="AX1903" i="3"/>
  <c r="AW1903" i="3"/>
  <c r="AV1903" i="3"/>
  <c r="AU1903" i="3"/>
  <c r="AT1903" i="3"/>
  <c r="AS1903" i="3"/>
  <c r="AR1903" i="3"/>
  <c r="AQ1903" i="3"/>
  <c r="AP1903" i="3"/>
  <c r="AO1903" i="3"/>
  <c r="AN1903" i="3"/>
  <c r="AM1903" i="3"/>
  <c r="AL1903" i="3"/>
  <c r="AK1903" i="3"/>
  <c r="AJ1903" i="3"/>
  <c r="AI1903" i="3"/>
  <c r="AH1903" i="3"/>
  <c r="AG1903" i="3"/>
  <c r="AF1903" i="3"/>
  <c r="AD1903" i="3"/>
  <c r="AC1903" i="3"/>
  <c r="AA1903" i="3"/>
  <c r="Z1903" i="3"/>
  <c r="X1903" i="3"/>
  <c r="W1903" i="3"/>
  <c r="U1903" i="3"/>
  <c r="T1903" i="3"/>
  <c r="BC1902" i="3"/>
  <c r="BB1902" i="3"/>
  <c r="BA1902" i="3"/>
  <c r="AZ1902" i="3"/>
  <c r="AY1902" i="3"/>
  <c r="AX1902" i="3"/>
  <c r="AW1902" i="3"/>
  <c r="AV1902" i="3"/>
  <c r="AU1902" i="3"/>
  <c r="AT1902" i="3"/>
  <c r="AS1902" i="3"/>
  <c r="AR1902" i="3"/>
  <c r="AQ1902" i="3"/>
  <c r="AP1902" i="3"/>
  <c r="AO1902" i="3"/>
  <c r="AN1902" i="3"/>
  <c r="AM1902" i="3"/>
  <c r="AL1902" i="3"/>
  <c r="AK1902" i="3"/>
  <c r="AJ1902" i="3"/>
  <c r="AI1902" i="3"/>
  <c r="AH1902" i="3"/>
  <c r="AG1902" i="3"/>
  <c r="AF1902" i="3"/>
  <c r="AD1902" i="3"/>
  <c r="AC1902" i="3"/>
  <c r="AA1902" i="3"/>
  <c r="Z1902" i="3"/>
  <c r="X1902" i="3"/>
  <c r="W1902" i="3"/>
  <c r="U1902" i="3"/>
  <c r="T1902" i="3"/>
  <c r="BC1901" i="3"/>
  <c r="BB1901" i="3"/>
  <c r="BA1901" i="3"/>
  <c r="AZ1901" i="3"/>
  <c r="AY1901" i="3"/>
  <c r="AX1901" i="3"/>
  <c r="AW1901" i="3"/>
  <c r="AV1901" i="3"/>
  <c r="AU1901" i="3"/>
  <c r="AT1901" i="3"/>
  <c r="AS1901" i="3"/>
  <c r="AR1901" i="3"/>
  <c r="AQ1901" i="3"/>
  <c r="AP1901" i="3"/>
  <c r="AO1901" i="3"/>
  <c r="AN1901" i="3"/>
  <c r="AM1901" i="3"/>
  <c r="AL1901" i="3"/>
  <c r="AK1901" i="3"/>
  <c r="AJ1901" i="3"/>
  <c r="AI1901" i="3"/>
  <c r="AH1901" i="3"/>
  <c r="AG1901" i="3"/>
  <c r="AF1901" i="3"/>
  <c r="AD1901" i="3"/>
  <c r="AC1901" i="3"/>
  <c r="AA1901" i="3"/>
  <c r="Z1901" i="3"/>
  <c r="X1901" i="3"/>
  <c r="W1901" i="3"/>
  <c r="U1901" i="3"/>
  <c r="T1901" i="3"/>
  <c r="BC1900" i="3"/>
  <c r="BB1900" i="3"/>
  <c r="BA1900" i="3"/>
  <c r="AZ1900" i="3"/>
  <c r="AY1900" i="3"/>
  <c r="AX1900" i="3"/>
  <c r="AW1900" i="3"/>
  <c r="AV1900" i="3"/>
  <c r="AU1900" i="3"/>
  <c r="AT1900" i="3"/>
  <c r="AS1900" i="3"/>
  <c r="AR1900" i="3"/>
  <c r="AQ1900" i="3"/>
  <c r="AP1900" i="3"/>
  <c r="AO1900" i="3"/>
  <c r="AN1900" i="3"/>
  <c r="AM1900" i="3"/>
  <c r="AL1900" i="3"/>
  <c r="AK1900" i="3"/>
  <c r="AJ1900" i="3"/>
  <c r="AI1900" i="3"/>
  <c r="AH1900" i="3"/>
  <c r="AG1900" i="3"/>
  <c r="AF1900" i="3"/>
  <c r="AD1900" i="3"/>
  <c r="AC1900" i="3"/>
  <c r="AA1900" i="3"/>
  <c r="Z1900" i="3"/>
  <c r="X1900" i="3"/>
  <c r="W1900" i="3"/>
  <c r="U1900" i="3"/>
  <c r="T1900" i="3"/>
  <c r="BC1899" i="3"/>
  <c r="BB1899" i="3"/>
  <c r="BA1899" i="3"/>
  <c r="AZ1899" i="3"/>
  <c r="AY1899" i="3"/>
  <c r="AX1899" i="3"/>
  <c r="AW1899" i="3"/>
  <c r="AV1899" i="3"/>
  <c r="AU1899" i="3"/>
  <c r="AT1899" i="3"/>
  <c r="AS1899" i="3"/>
  <c r="AR1899" i="3"/>
  <c r="AQ1899" i="3"/>
  <c r="AP1899" i="3"/>
  <c r="AO1899" i="3"/>
  <c r="AN1899" i="3"/>
  <c r="AM1899" i="3"/>
  <c r="AL1899" i="3"/>
  <c r="AK1899" i="3"/>
  <c r="AJ1899" i="3"/>
  <c r="AI1899" i="3"/>
  <c r="AH1899" i="3"/>
  <c r="AG1899" i="3"/>
  <c r="AF1899" i="3"/>
  <c r="AD1899" i="3"/>
  <c r="AC1899" i="3"/>
  <c r="AA1899" i="3"/>
  <c r="Z1899" i="3"/>
  <c r="X1899" i="3"/>
  <c r="W1899" i="3"/>
  <c r="U1899" i="3"/>
  <c r="T1899" i="3"/>
  <c r="BC1898" i="3"/>
  <c r="BB1898" i="3"/>
  <c r="BA1898" i="3"/>
  <c r="AZ1898" i="3"/>
  <c r="AY1898" i="3"/>
  <c r="AX1898" i="3"/>
  <c r="AW1898" i="3"/>
  <c r="AV1898" i="3"/>
  <c r="AU1898" i="3"/>
  <c r="AT1898" i="3"/>
  <c r="AS1898" i="3"/>
  <c r="AR1898" i="3"/>
  <c r="AQ1898" i="3"/>
  <c r="AP1898" i="3"/>
  <c r="AO1898" i="3"/>
  <c r="AN1898" i="3"/>
  <c r="AM1898" i="3"/>
  <c r="AL1898" i="3"/>
  <c r="AK1898" i="3"/>
  <c r="AJ1898" i="3"/>
  <c r="AI1898" i="3"/>
  <c r="AH1898" i="3"/>
  <c r="AG1898" i="3"/>
  <c r="AF1898" i="3"/>
  <c r="AD1898" i="3"/>
  <c r="AC1898" i="3"/>
  <c r="AA1898" i="3"/>
  <c r="Z1898" i="3"/>
  <c r="X1898" i="3"/>
  <c r="W1898" i="3"/>
  <c r="U1898" i="3"/>
  <c r="T1898" i="3"/>
  <c r="BC1897" i="3"/>
  <c r="BB1897" i="3"/>
  <c r="BA1897" i="3"/>
  <c r="AZ1897" i="3"/>
  <c r="AY1897" i="3"/>
  <c r="AX1897" i="3"/>
  <c r="AW1897" i="3"/>
  <c r="AV1897" i="3"/>
  <c r="AU1897" i="3"/>
  <c r="AT1897" i="3"/>
  <c r="AS1897" i="3"/>
  <c r="AR1897" i="3"/>
  <c r="AQ1897" i="3"/>
  <c r="AP1897" i="3"/>
  <c r="AO1897" i="3"/>
  <c r="AN1897" i="3"/>
  <c r="AM1897" i="3"/>
  <c r="AL1897" i="3"/>
  <c r="AK1897" i="3"/>
  <c r="AJ1897" i="3"/>
  <c r="AI1897" i="3"/>
  <c r="AH1897" i="3"/>
  <c r="AG1897" i="3"/>
  <c r="AF1897" i="3"/>
  <c r="AD1897" i="3"/>
  <c r="AC1897" i="3"/>
  <c r="AA1897" i="3"/>
  <c r="Z1897" i="3"/>
  <c r="X1897" i="3"/>
  <c r="W1897" i="3"/>
  <c r="U1897" i="3"/>
  <c r="T1897" i="3"/>
  <c r="BC1896" i="3"/>
  <c r="BB1896" i="3"/>
  <c r="BA1896" i="3"/>
  <c r="AZ1896" i="3"/>
  <c r="AY1896" i="3"/>
  <c r="AX1896" i="3"/>
  <c r="AW1896" i="3"/>
  <c r="AV1896" i="3"/>
  <c r="AU1896" i="3"/>
  <c r="AT1896" i="3"/>
  <c r="AS1896" i="3"/>
  <c r="AR1896" i="3"/>
  <c r="AQ1896" i="3"/>
  <c r="AP1896" i="3"/>
  <c r="AO1896" i="3"/>
  <c r="AN1896" i="3"/>
  <c r="AM1896" i="3"/>
  <c r="AL1896" i="3"/>
  <c r="AK1896" i="3"/>
  <c r="AJ1896" i="3"/>
  <c r="AI1896" i="3"/>
  <c r="AH1896" i="3"/>
  <c r="AG1896" i="3"/>
  <c r="AF1896" i="3"/>
  <c r="AD1896" i="3"/>
  <c r="AC1896" i="3"/>
  <c r="AA1896" i="3"/>
  <c r="Z1896" i="3"/>
  <c r="X1896" i="3"/>
  <c r="W1896" i="3"/>
  <c r="U1896" i="3"/>
  <c r="T1896" i="3"/>
  <c r="BC1895" i="3"/>
  <c r="BB1895" i="3"/>
  <c r="BA1895" i="3"/>
  <c r="AZ1895" i="3"/>
  <c r="AY1895" i="3"/>
  <c r="AX1895" i="3"/>
  <c r="AW1895" i="3"/>
  <c r="AV1895" i="3"/>
  <c r="AU1895" i="3"/>
  <c r="AT1895" i="3"/>
  <c r="AS1895" i="3"/>
  <c r="AR1895" i="3"/>
  <c r="AQ1895" i="3"/>
  <c r="AP1895" i="3"/>
  <c r="AO1895" i="3"/>
  <c r="AN1895" i="3"/>
  <c r="AM1895" i="3"/>
  <c r="AL1895" i="3"/>
  <c r="AK1895" i="3"/>
  <c r="AJ1895" i="3"/>
  <c r="AI1895" i="3"/>
  <c r="AH1895" i="3"/>
  <c r="AG1895" i="3"/>
  <c r="AF1895" i="3"/>
  <c r="AD1895" i="3"/>
  <c r="AC1895" i="3"/>
  <c r="AA1895" i="3"/>
  <c r="Z1895" i="3"/>
  <c r="X1895" i="3"/>
  <c r="W1895" i="3"/>
  <c r="U1895" i="3"/>
  <c r="T1895" i="3"/>
  <c r="BC1894" i="3"/>
  <c r="BB1894" i="3"/>
  <c r="BA1894" i="3"/>
  <c r="AZ1894" i="3"/>
  <c r="AY1894" i="3"/>
  <c r="AX1894" i="3"/>
  <c r="AW1894" i="3"/>
  <c r="AV1894" i="3"/>
  <c r="AU1894" i="3"/>
  <c r="AT1894" i="3"/>
  <c r="AS1894" i="3"/>
  <c r="AR1894" i="3"/>
  <c r="AQ1894" i="3"/>
  <c r="AP1894" i="3"/>
  <c r="AO1894" i="3"/>
  <c r="AN1894" i="3"/>
  <c r="AM1894" i="3"/>
  <c r="AL1894" i="3"/>
  <c r="AK1894" i="3"/>
  <c r="AJ1894" i="3"/>
  <c r="AI1894" i="3"/>
  <c r="AH1894" i="3"/>
  <c r="AG1894" i="3"/>
  <c r="AF1894" i="3"/>
  <c r="AD1894" i="3"/>
  <c r="AC1894" i="3"/>
  <c r="AA1894" i="3"/>
  <c r="Z1894" i="3"/>
  <c r="X1894" i="3"/>
  <c r="W1894" i="3"/>
  <c r="U1894" i="3"/>
  <c r="T1894" i="3"/>
  <c r="BC1893" i="3"/>
  <c r="BB1893" i="3"/>
  <c r="BA1893" i="3"/>
  <c r="AZ1893" i="3"/>
  <c r="AY1893" i="3"/>
  <c r="AX1893" i="3"/>
  <c r="AW1893" i="3"/>
  <c r="AV1893" i="3"/>
  <c r="AU1893" i="3"/>
  <c r="AT1893" i="3"/>
  <c r="AS1893" i="3"/>
  <c r="AR1893" i="3"/>
  <c r="AQ1893" i="3"/>
  <c r="AP1893" i="3"/>
  <c r="AO1893" i="3"/>
  <c r="AN1893" i="3"/>
  <c r="AM1893" i="3"/>
  <c r="AL1893" i="3"/>
  <c r="AK1893" i="3"/>
  <c r="AJ1893" i="3"/>
  <c r="AI1893" i="3"/>
  <c r="AH1893" i="3"/>
  <c r="AG1893" i="3"/>
  <c r="AF1893" i="3"/>
  <c r="AD1893" i="3"/>
  <c r="AC1893" i="3"/>
  <c r="AA1893" i="3"/>
  <c r="Z1893" i="3"/>
  <c r="X1893" i="3"/>
  <c r="W1893" i="3"/>
  <c r="U1893" i="3"/>
  <c r="T1893" i="3"/>
  <c r="BC1892" i="3"/>
  <c r="BB1892" i="3"/>
  <c r="BA1892" i="3"/>
  <c r="AZ1892" i="3"/>
  <c r="AY1892" i="3"/>
  <c r="AX1892" i="3"/>
  <c r="AW1892" i="3"/>
  <c r="AV1892" i="3"/>
  <c r="AU1892" i="3"/>
  <c r="AT1892" i="3"/>
  <c r="AS1892" i="3"/>
  <c r="AR1892" i="3"/>
  <c r="AQ1892" i="3"/>
  <c r="AP1892" i="3"/>
  <c r="AO1892" i="3"/>
  <c r="AN1892" i="3"/>
  <c r="AM1892" i="3"/>
  <c r="AL1892" i="3"/>
  <c r="AK1892" i="3"/>
  <c r="AJ1892" i="3"/>
  <c r="AI1892" i="3"/>
  <c r="AH1892" i="3"/>
  <c r="AG1892" i="3"/>
  <c r="AF1892" i="3"/>
  <c r="AD1892" i="3"/>
  <c r="AC1892" i="3"/>
  <c r="AA1892" i="3"/>
  <c r="Z1892" i="3"/>
  <c r="X1892" i="3"/>
  <c r="W1892" i="3"/>
  <c r="U1892" i="3"/>
  <c r="T1892" i="3"/>
  <c r="BC1891" i="3"/>
  <c r="BB1891" i="3"/>
  <c r="BA1891" i="3"/>
  <c r="AZ1891" i="3"/>
  <c r="AY1891" i="3"/>
  <c r="AX1891" i="3"/>
  <c r="AW1891" i="3"/>
  <c r="AV1891" i="3"/>
  <c r="AU1891" i="3"/>
  <c r="AT1891" i="3"/>
  <c r="AS1891" i="3"/>
  <c r="AR1891" i="3"/>
  <c r="AQ1891" i="3"/>
  <c r="AP1891" i="3"/>
  <c r="AO1891" i="3"/>
  <c r="AN1891" i="3"/>
  <c r="AM1891" i="3"/>
  <c r="AL1891" i="3"/>
  <c r="AK1891" i="3"/>
  <c r="AJ1891" i="3"/>
  <c r="AI1891" i="3"/>
  <c r="AH1891" i="3"/>
  <c r="AG1891" i="3"/>
  <c r="AF1891" i="3"/>
  <c r="AD1891" i="3"/>
  <c r="AC1891" i="3"/>
  <c r="AA1891" i="3"/>
  <c r="Z1891" i="3"/>
  <c r="X1891" i="3"/>
  <c r="W1891" i="3"/>
  <c r="U1891" i="3"/>
  <c r="T1891" i="3"/>
  <c r="BC1890" i="3"/>
  <c r="BB1890" i="3"/>
  <c r="BA1890" i="3"/>
  <c r="AZ1890" i="3"/>
  <c r="AY1890" i="3"/>
  <c r="AX1890" i="3"/>
  <c r="AW1890" i="3"/>
  <c r="AV1890" i="3"/>
  <c r="AU1890" i="3"/>
  <c r="AT1890" i="3"/>
  <c r="AS1890" i="3"/>
  <c r="AR1890" i="3"/>
  <c r="AQ1890" i="3"/>
  <c r="AP1890" i="3"/>
  <c r="AO1890" i="3"/>
  <c r="AN1890" i="3"/>
  <c r="AM1890" i="3"/>
  <c r="AL1890" i="3"/>
  <c r="AK1890" i="3"/>
  <c r="AJ1890" i="3"/>
  <c r="AI1890" i="3"/>
  <c r="AH1890" i="3"/>
  <c r="AG1890" i="3"/>
  <c r="AF1890" i="3"/>
  <c r="AD1890" i="3"/>
  <c r="AC1890" i="3"/>
  <c r="AA1890" i="3"/>
  <c r="Z1890" i="3"/>
  <c r="X1890" i="3"/>
  <c r="W1890" i="3"/>
  <c r="U1890" i="3"/>
  <c r="T1890" i="3"/>
  <c r="BC1889" i="3"/>
  <c r="BB1889" i="3"/>
  <c r="BA1889" i="3"/>
  <c r="AZ1889" i="3"/>
  <c r="AY1889" i="3"/>
  <c r="AX1889" i="3"/>
  <c r="AW1889" i="3"/>
  <c r="AV1889" i="3"/>
  <c r="AU1889" i="3"/>
  <c r="AT1889" i="3"/>
  <c r="AS1889" i="3"/>
  <c r="AR1889" i="3"/>
  <c r="AQ1889" i="3"/>
  <c r="AP1889" i="3"/>
  <c r="AO1889" i="3"/>
  <c r="AN1889" i="3"/>
  <c r="AM1889" i="3"/>
  <c r="AL1889" i="3"/>
  <c r="AK1889" i="3"/>
  <c r="AJ1889" i="3"/>
  <c r="AI1889" i="3"/>
  <c r="AH1889" i="3"/>
  <c r="AG1889" i="3"/>
  <c r="AF1889" i="3"/>
  <c r="AD1889" i="3"/>
  <c r="AC1889" i="3"/>
  <c r="AA1889" i="3"/>
  <c r="Z1889" i="3"/>
  <c r="X1889" i="3"/>
  <c r="W1889" i="3"/>
  <c r="U1889" i="3"/>
  <c r="T1889" i="3"/>
  <c r="BC1888" i="3"/>
  <c r="BB1888" i="3"/>
  <c r="BA1888" i="3"/>
  <c r="AZ1888" i="3"/>
  <c r="AY1888" i="3"/>
  <c r="AX1888" i="3"/>
  <c r="AW1888" i="3"/>
  <c r="AV1888" i="3"/>
  <c r="AU1888" i="3"/>
  <c r="AT1888" i="3"/>
  <c r="AS1888" i="3"/>
  <c r="AR1888" i="3"/>
  <c r="AQ1888" i="3"/>
  <c r="AP1888" i="3"/>
  <c r="AO1888" i="3"/>
  <c r="AN1888" i="3"/>
  <c r="AM1888" i="3"/>
  <c r="AL1888" i="3"/>
  <c r="AK1888" i="3"/>
  <c r="AJ1888" i="3"/>
  <c r="AI1888" i="3"/>
  <c r="AH1888" i="3"/>
  <c r="AG1888" i="3"/>
  <c r="AF1888" i="3"/>
  <c r="AD1888" i="3"/>
  <c r="AC1888" i="3"/>
  <c r="AA1888" i="3"/>
  <c r="Z1888" i="3"/>
  <c r="X1888" i="3"/>
  <c r="W1888" i="3"/>
  <c r="U1888" i="3"/>
  <c r="T1888" i="3"/>
  <c r="BC1887" i="3"/>
  <c r="BB1887" i="3"/>
  <c r="BA1887" i="3"/>
  <c r="AZ1887" i="3"/>
  <c r="AY1887" i="3"/>
  <c r="AX1887" i="3"/>
  <c r="AW1887" i="3"/>
  <c r="AV1887" i="3"/>
  <c r="AU1887" i="3"/>
  <c r="AT1887" i="3"/>
  <c r="AS1887" i="3"/>
  <c r="AR1887" i="3"/>
  <c r="AQ1887" i="3"/>
  <c r="AP1887" i="3"/>
  <c r="AO1887" i="3"/>
  <c r="AN1887" i="3"/>
  <c r="AM1887" i="3"/>
  <c r="AL1887" i="3"/>
  <c r="AK1887" i="3"/>
  <c r="AJ1887" i="3"/>
  <c r="AI1887" i="3"/>
  <c r="AH1887" i="3"/>
  <c r="AG1887" i="3"/>
  <c r="AF1887" i="3"/>
  <c r="AD1887" i="3"/>
  <c r="AC1887" i="3"/>
  <c r="AA1887" i="3"/>
  <c r="Z1887" i="3"/>
  <c r="X1887" i="3"/>
  <c r="W1887" i="3"/>
  <c r="U1887" i="3"/>
  <c r="T1887" i="3"/>
  <c r="BC1886" i="3"/>
  <c r="BB1886" i="3"/>
  <c r="BA1886" i="3"/>
  <c r="AZ1886" i="3"/>
  <c r="AY1886" i="3"/>
  <c r="AX1886" i="3"/>
  <c r="AW1886" i="3"/>
  <c r="AV1886" i="3"/>
  <c r="AU1886" i="3"/>
  <c r="AT1886" i="3"/>
  <c r="AS1886" i="3"/>
  <c r="AR1886" i="3"/>
  <c r="AQ1886" i="3"/>
  <c r="AP1886" i="3"/>
  <c r="AO1886" i="3"/>
  <c r="AN1886" i="3"/>
  <c r="AM1886" i="3"/>
  <c r="AL1886" i="3"/>
  <c r="AK1886" i="3"/>
  <c r="AJ1886" i="3"/>
  <c r="AI1886" i="3"/>
  <c r="AH1886" i="3"/>
  <c r="AG1886" i="3"/>
  <c r="AF1886" i="3"/>
  <c r="AD1886" i="3"/>
  <c r="AC1886" i="3"/>
  <c r="AA1886" i="3"/>
  <c r="Z1886" i="3"/>
  <c r="X1886" i="3"/>
  <c r="W1886" i="3"/>
  <c r="U1886" i="3"/>
  <c r="T1886" i="3"/>
  <c r="BC1885" i="3"/>
  <c r="BB1885" i="3"/>
  <c r="BA1885" i="3"/>
  <c r="AZ1885" i="3"/>
  <c r="AY1885" i="3"/>
  <c r="AX1885" i="3"/>
  <c r="AW1885" i="3"/>
  <c r="AV1885" i="3"/>
  <c r="AU1885" i="3"/>
  <c r="AT1885" i="3"/>
  <c r="AS1885" i="3"/>
  <c r="AR1885" i="3"/>
  <c r="AQ1885" i="3"/>
  <c r="AP1885" i="3"/>
  <c r="AO1885" i="3"/>
  <c r="AN1885" i="3"/>
  <c r="AM1885" i="3"/>
  <c r="AL1885" i="3"/>
  <c r="AK1885" i="3"/>
  <c r="AJ1885" i="3"/>
  <c r="AI1885" i="3"/>
  <c r="AH1885" i="3"/>
  <c r="AG1885" i="3"/>
  <c r="AF1885" i="3"/>
  <c r="AD1885" i="3"/>
  <c r="AC1885" i="3"/>
  <c r="AA1885" i="3"/>
  <c r="Z1885" i="3"/>
  <c r="X1885" i="3"/>
  <c r="W1885" i="3"/>
  <c r="U1885" i="3"/>
  <c r="T1885" i="3"/>
  <c r="BC1884" i="3"/>
  <c r="BB1884" i="3"/>
  <c r="BA1884" i="3"/>
  <c r="AZ1884" i="3"/>
  <c r="AY1884" i="3"/>
  <c r="AX1884" i="3"/>
  <c r="AW1884" i="3"/>
  <c r="AV1884" i="3"/>
  <c r="AU1884" i="3"/>
  <c r="AT1884" i="3"/>
  <c r="AS1884" i="3"/>
  <c r="AR1884" i="3"/>
  <c r="AQ1884" i="3"/>
  <c r="AP1884" i="3"/>
  <c r="AO1884" i="3"/>
  <c r="AN1884" i="3"/>
  <c r="AM1884" i="3"/>
  <c r="AL1884" i="3"/>
  <c r="AK1884" i="3"/>
  <c r="AJ1884" i="3"/>
  <c r="AI1884" i="3"/>
  <c r="AH1884" i="3"/>
  <c r="AG1884" i="3"/>
  <c r="AF1884" i="3"/>
  <c r="AD1884" i="3"/>
  <c r="AC1884" i="3"/>
  <c r="AA1884" i="3"/>
  <c r="Z1884" i="3"/>
  <c r="X1884" i="3"/>
  <c r="W1884" i="3"/>
  <c r="U1884" i="3"/>
  <c r="T1884" i="3"/>
  <c r="BC1883" i="3"/>
  <c r="BB1883" i="3"/>
  <c r="BA1883" i="3"/>
  <c r="AZ1883" i="3"/>
  <c r="AY1883" i="3"/>
  <c r="AX1883" i="3"/>
  <c r="AW1883" i="3"/>
  <c r="AV1883" i="3"/>
  <c r="AU1883" i="3"/>
  <c r="AT1883" i="3"/>
  <c r="AS1883" i="3"/>
  <c r="AR1883" i="3"/>
  <c r="AQ1883" i="3"/>
  <c r="AP1883" i="3"/>
  <c r="AO1883" i="3"/>
  <c r="AN1883" i="3"/>
  <c r="AM1883" i="3"/>
  <c r="AL1883" i="3"/>
  <c r="AK1883" i="3"/>
  <c r="AJ1883" i="3"/>
  <c r="AI1883" i="3"/>
  <c r="AH1883" i="3"/>
  <c r="AG1883" i="3"/>
  <c r="AF1883" i="3"/>
  <c r="AD1883" i="3"/>
  <c r="AC1883" i="3"/>
  <c r="AA1883" i="3"/>
  <c r="Z1883" i="3"/>
  <c r="X1883" i="3"/>
  <c r="W1883" i="3"/>
  <c r="U1883" i="3"/>
  <c r="T1883" i="3"/>
  <c r="BC1882" i="3"/>
  <c r="BB1882" i="3"/>
  <c r="BA1882" i="3"/>
  <c r="AZ1882" i="3"/>
  <c r="AY1882" i="3"/>
  <c r="AX1882" i="3"/>
  <c r="AW1882" i="3"/>
  <c r="AV1882" i="3"/>
  <c r="AU1882" i="3"/>
  <c r="AT1882" i="3"/>
  <c r="AS1882" i="3"/>
  <c r="AR1882" i="3"/>
  <c r="AQ1882" i="3"/>
  <c r="AP1882" i="3"/>
  <c r="AO1882" i="3"/>
  <c r="AN1882" i="3"/>
  <c r="AM1882" i="3"/>
  <c r="AL1882" i="3"/>
  <c r="AK1882" i="3"/>
  <c r="AJ1882" i="3"/>
  <c r="AI1882" i="3"/>
  <c r="AH1882" i="3"/>
  <c r="AG1882" i="3"/>
  <c r="AF1882" i="3"/>
  <c r="AD1882" i="3"/>
  <c r="AC1882" i="3"/>
  <c r="AA1882" i="3"/>
  <c r="Z1882" i="3"/>
  <c r="X1882" i="3"/>
  <c r="W1882" i="3"/>
  <c r="U1882" i="3"/>
  <c r="T1882" i="3"/>
  <c r="BC1881" i="3"/>
  <c r="BB1881" i="3"/>
  <c r="BA1881" i="3"/>
  <c r="AZ1881" i="3"/>
  <c r="AY1881" i="3"/>
  <c r="AX1881" i="3"/>
  <c r="AW1881" i="3"/>
  <c r="AV1881" i="3"/>
  <c r="AU1881" i="3"/>
  <c r="AT1881" i="3"/>
  <c r="AS1881" i="3"/>
  <c r="AR1881" i="3"/>
  <c r="AQ1881" i="3"/>
  <c r="AP1881" i="3"/>
  <c r="AO1881" i="3"/>
  <c r="AN1881" i="3"/>
  <c r="AM1881" i="3"/>
  <c r="AL1881" i="3"/>
  <c r="AK1881" i="3"/>
  <c r="AJ1881" i="3"/>
  <c r="AI1881" i="3"/>
  <c r="AH1881" i="3"/>
  <c r="AG1881" i="3"/>
  <c r="AF1881" i="3"/>
  <c r="AD1881" i="3"/>
  <c r="AC1881" i="3"/>
  <c r="AA1881" i="3"/>
  <c r="Z1881" i="3"/>
  <c r="X1881" i="3"/>
  <c r="W1881" i="3"/>
  <c r="U1881" i="3"/>
  <c r="T1881" i="3"/>
  <c r="BC1880" i="3"/>
  <c r="BB1880" i="3"/>
  <c r="BA1880" i="3"/>
  <c r="AZ1880" i="3"/>
  <c r="AY1880" i="3"/>
  <c r="AX1880" i="3"/>
  <c r="AW1880" i="3"/>
  <c r="AV1880" i="3"/>
  <c r="AU1880" i="3"/>
  <c r="AT1880" i="3"/>
  <c r="AS1880" i="3"/>
  <c r="AR1880" i="3"/>
  <c r="AQ1880" i="3"/>
  <c r="AP1880" i="3"/>
  <c r="AO1880" i="3"/>
  <c r="AN1880" i="3"/>
  <c r="AM1880" i="3"/>
  <c r="AL1880" i="3"/>
  <c r="AK1880" i="3"/>
  <c r="AJ1880" i="3"/>
  <c r="AI1880" i="3"/>
  <c r="AH1880" i="3"/>
  <c r="AG1880" i="3"/>
  <c r="AF1880" i="3"/>
  <c r="AD1880" i="3"/>
  <c r="AC1880" i="3"/>
  <c r="AA1880" i="3"/>
  <c r="Z1880" i="3"/>
  <c r="X1880" i="3"/>
  <c r="W1880" i="3"/>
  <c r="U1880" i="3"/>
  <c r="T1880" i="3"/>
  <c r="BC1879" i="3"/>
  <c r="BB1879" i="3"/>
  <c r="BA1879" i="3"/>
  <c r="AZ1879" i="3"/>
  <c r="AY1879" i="3"/>
  <c r="AX1879" i="3"/>
  <c r="AW1879" i="3"/>
  <c r="AV1879" i="3"/>
  <c r="AU1879" i="3"/>
  <c r="AT1879" i="3"/>
  <c r="AS1879" i="3"/>
  <c r="AR1879" i="3"/>
  <c r="AQ1879" i="3"/>
  <c r="AP1879" i="3"/>
  <c r="AO1879" i="3"/>
  <c r="AN1879" i="3"/>
  <c r="AM1879" i="3"/>
  <c r="AL1879" i="3"/>
  <c r="AK1879" i="3"/>
  <c r="AJ1879" i="3"/>
  <c r="AI1879" i="3"/>
  <c r="AH1879" i="3"/>
  <c r="AG1879" i="3"/>
  <c r="AF1879" i="3"/>
  <c r="AD1879" i="3"/>
  <c r="AC1879" i="3"/>
  <c r="AA1879" i="3"/>
  <c r="Z1879" i="3"/>
  <c r="X1879" i="3"/>
  <c r="W1879" i="3"/>
  <c r="U1879" i="3"/>
  <c r="T1879" i="3"/>
  <c r="BC1878" i="3"/>
  <c r="BB1878" i="3"/>
  <c r="BA1878" i="3"/>
  <c r="AZ1878" i="3"/>
  <c r="AY1878" i="3"/>
  <c r="AX1878" i="3"/>
  <c r="AW1878" i="3"/>
  <c r="AV1878" i="3"/>
  <c r="AU1878" i="3"/>
  <c r="AT1878" i="3"/>
  <c r="AS1878" i="3"/>
  <c r="AR1878" i="3"/>
  <c r="AQ1878" i="3"/>
  <c r="AP1878" i="3"/>
  <c r="AO1878" i="3"/>
  <c r="AN1878" i="3"/>
  <c r="AM1878" i="3"/>
  <c r="AL1878" i="3"/>
  <c r="AK1878" i="3"/>
  <c r="AJ1878" i="3"/>
  <c r="AI1878" i="3"/>
  <c r="AH1878" i="3"/>
  <c r="AG1878" i="3"/>
  <c r="AF1878" i="3"/>
  <c r="AD1878" i="3"/>
  <c r="AC1878" i="3"/>
  <c r="AA1878" i="3"/>
  <c r="Z1878" i="3"/>
  <c r="X1878" i="3"/>
  <c r="W1878" i="3"/>
  <c r="U1878" i="3"/>
  <c r="T1878" i="3"/>
  <c r="BC1877" i="3"/>
  <c r="BB1877" i="3"/>
  <c r="BA1877" i="3"/>
  <c r="AZ1877" i="3"/>
  <c r="AY1877" i="3"/>
  <c r="AX1877" i="3"/>
  <c r="AW1877" i="3"/>
  <c r="AV1877" i="3"/>
  <c r="AU1877" i="3"/>
  <c r="AT1877" i="3"/>
  <c r="AS1877" i="3"/>
  <c r="AR1877" i="3"/>
  <c r="AQ1877" i="3"/>
  <c r="AP1877" i="3"/>
  <c r="AO1877" i="3"/>
  <c r="AN1877" i="3"/>
  <c r="AM1877" i="3"/>
  <c r="AL1877" i="3"/>
  <c r="AK1877" i="3"/>
  <c r="AJ1877" i="3"/>
  <c r="AI1877" i="3"/>
  <c r="AH1877" i="3"/>
  <c r="AG1877" i="3"/>
  <c r="AF1877" i="3"/>
  <c r="AD1877" i="3"/>
  <c r="AC1877" i="3"/>
  <c r="AA1877" i="3"/>
  <c r="Z1877" i="3"/>
  <c r="X1877" i="3"/>
  <c r="W1877" i="3"/>
  <c r="U1877" i="3"/>
  <c r="T1877" i="3"/>
  <c r="BC1876" i="3"/>
  <c r="BB1876" i="3"/>
  <c r="BA1876" i="3"/>
  <c r="AZ1876" i="3"/>
  <c r="AY1876" i="3"/>
  <c r="AX1876" i="3"/>
  <c r="AW1876" i="3"/>
  <c r="AV1876" i="3"/>
  <c r="AU1876" i="3"/>
  <c r="AT1876" i="3"/>
  <c r="AS1876" i="3"/>
  <c r="AR1876" i="3"/>
  <c r="AQ1876" i="3"/>
  <c r="AP1876" i="3"/>
  <c r="AO1876" i="3"/>
  <c r="AN1876" i="3"/>
  <c r="AM1876" i="3"/>
  <c r="AL1876" i="3"/>
  <c r="AK1876" i="3"/>
  <c r="AJ1876" i="3"/>
  <c r="AI1876" i="3"/>
  <c r="AH1876" i="3"/>
  <c r="AG1876" i="3"/>
  <c r="AF1876" i="3"/>
  <c r="AD1876" i="3"/>
  <c r="AC1876" i="3"/>
  <c r="AA1876" i="3"/>
  <c r="Z1876" i="3"/>
  <c r="X1876" i="3"/>
  <c r="W1876" i="3"/>
  <c r="U1876" i="3"/>
  <c r="T1876" i="3"/>
  <c r="BC1875" i="3"/>
  <c r="BB1875" i="3"/>
  <c r="BA1875" i="3"/>
  <c r="AZ1875" i="3"/>
  <c r="AY1875" i="3"/>
  <c r="AX1875" i="3"/>
  <c r="AW1875" i="3"/>
  <c r="AV1875" i="3"/>
  <c r="AU1875" i="3"/>
  <c r="AT1875" i="3"/>
  <c r="AS1875" i="3"/>
  <c r="AR1875" i="3"/>
  <c r="AQ1875" i="3"/>
  <c r="AP1875" i="3"/>
  <c r="AO1875" i="3"/>
  <c r="AN1875" i="3"/>
  <c r="AM1875" i="3"/>
  <c r="AL1875" i="3"/>
  <c r="AK1875" i="3"/>
  <c r="AJ1875" i="3"/>
  <c r="AI1875" i="3"/>
  <c r="AH1875" i="3"/>
  <c r="AG1875" i="3"/>
  <c r="AF1875" i="3"/>
  <c r="AD1875" i="3"/>
  <c r="AC1875" i="3"/>
  <c r="AA1875" i="3"/>
  <c r="Z1875" i="3"/>
  <c r="X1875" i="3"/>
  <c r="W1875" i="3"/>
  <c r="U1875" i="3"/>
  <c r="T1875" i="3"/>
  <c r="BC1874" i="3"/>
  <c r="BB1874" i="3"/>
  <c r="BA1874" i="3"/>
  <c r="AZ1874" i="3"/>
  <c r="AY1874" i="3"/>
  <c r="AX1874" i="3"/>
  <c r="AW1874" i="3"/>
  <c r="AV1874" i="3"/>
  <c r="AU1874" i="3"/>
  <c r="AT1874" i="3"/>
  <c r="AS1874" i="3"/>
  <c r="AR1874" i="3"/>
  <c r="AQ1874" i="3"/>
  <c r="AP1874" i="3"/>
  <c r="AO1874" i="3"/>
  <c r="AN1874" i="3"/>
  <c r="AM1874" i="3"/>
  <c r="AL1874" i="3"/>
  <c r="AK1874" i="3"/>
  <c r="AJ1874" i="3"/>
  <c r="AI1874" i="3"/>
  <c r="AH1874" i="3"/>
  <c r="AG1874" i="3"/>
  <c r="AF1874" i="3"/>
  <c r="AD1874" i="3"/>
  <c r="AC1874" i="3"/>
  <c r="AA1874" i="3"/>
  <c r="Z1874" i="3"/>
  <c r="X1874" i="3"/>
  <c r="W1874" i="3"/>
  <c r="U1874" i="3"/>
  <c r="T1874" i="3"/>
  <c r="BC1873" i="3"/>
  <c r="BB1873" i="3"/>
  <c r="BA1873" i="3"/>
  <c r="AZ1873" i="3"/>
  <c r="AY1873" i="3"/>
  <c r="AX1873" i="3"/>
  <c r="AW1873" i="3"/>
  <c r="AV1873" i="3"/>
  <c r="AU1873" i="3"/>
  <c r="AT1873" i="3"/>
  <c r="AS1873" i="3"/>
  <c r="AR1873" i="3"/>
  <c r="AQ1873" i="3"/>
  <c r="AP1873" i="3"/>
  <c r="AO1873" i="3"/>
  <c r="AN1873" i="3"/>
  <c r="AM1873" i="3"/>
  <c r="AL1873" i="3"/>
  <c r="AK1873" i="3"/>
  <c r="AJ1873" i="3"/>
  <c r="AI1873" i="3"/>
  <c r="AH1873" i="3"/>
  <c r="AG1873" i="3"/>
  <c r="AF1873" i="3"/>
  <c r="AD1873" i="3"/>
  <c r="AC1873" i="3"/>
  <c r="AA1873" i="3"/>
  <c r="Z1873" i="3"/>
  <c r="X1873" i="3"/>
  <c r="W1873" i="3"/>
  <c r="U1873" i="3"/>
  <c r="T1873" i="3"/>
  <c r="BC1872" i="3"/>
  <c r="BB1872" i="3"/>
  <c r="BA1872" i="3"/>
  <c r="AZ1872" i="3"/>
  <c r="AY1872" i="3"/>
  <c r="AX1872" i="3"/>
  <c r="AW1872" i="3"/>
  <c r="AV1872" i="3"/>
  <c r="AU1872" i="3"/>
  <c r="AT1872" i="3"/>
  <c r="AS1872" i="3"/>
  <c r="AR1872" i="3"/>
  <c r="AQ1872" i="3"/>
  <c r="AP1872" i="3"/>
  <c r="AO1872" i="3"/>
  <c r="AN1872" i="3"/>
  <c r="AM1872" i="3"/>
  <c r="AL1872" i="3"/>
  <c r="AK1872" i="3"/>
  <c r="AJ1872" i="3"/>
  <c r="AI1872" i="3"/>
  <c r="AH1872" i="3"/>
  <c r="AG1872" i="3"/>
  <c r="AF1872" i="3"/>
  <c r="AD1872" i="3"/>
  <c r="AC1872" i="3"/>
  <c r="AA1872" i="3"/>
  <c r="Z1872" i="3"/>
  <c r="X1872" i="3"/>
  <c r="W1872" i="3"/>
  <c r="U1872" i="3"/>
  <c r="T1872" i="3"/>
  <c r="BC1871" i="3"/>
  <c r="BB1871" i="3"/>
  <c r="BA1871" i="3"/>
  <c r="AZ1871" i="3"/>
  <c r="AY1871" i="3"/>
  <c r="AX1871" i="3"/>
  <c r="AW1871" i="3"/>
  <c r="AV1871" i="3"/>
  <c r="AU1871" i="3"/>
  <c r="AT1871" i="3"/>
  <c r="AS1871" i="3"/>
  <c r="AR1871" i="3"/>
  <c r="AQ1871" i="3"/>
  <c r="AP1871" i="3"/>
  <c r="AO1871" i="3"/>
  <c r="AN1871" i="3"/>
  <c r="AM1871" i="3"/>
  <c r="AL1871" i="3"/>
  <c r="AK1871" i="3"/>
  <c r="AJ1871" i="3"/>
  <c r="AI1871" i="3"/>
  <c r="AH1871" i="3"/>
  <c r="AG1871" i="3"/>
  <c r="AF1871" i="3"/>
  <c r="AD1871" i="3"/>
  <c r="AC1871" i="3"/>
  <c r="AA1871" i="3"/>
  <c r="Z1871" i="3"/>
  <c r="X1871" i="3"/>
  <c r="W1871" i="3"/>
  <c r="U1871" i="3"/>
  <c r="T1871" i="3"/>
  <c r="BC1870" i="3"/>
  <c r="BB1870" i="3"/>
  <c r="BA1870" i="3"/>
  <c r="AZ1870" i="3"/>
  <c r="AY1870" i="3"/>
  <c r="AX1870" i="3"/>
  <c r="AW1870" i="3"/>
  <c r="AV1870" i="3"/>
  <c r="AU1870" i="3"/>
  <c r="AT1870" i="3"/>
  <c r="AS1870" i="3"/>
  <c r="AR1870" i="3"/>
  <c r="AQ1870" i="3"/>
  <c r="AP1870" i="3"/>
  <c r="AO1870" i="3"/>
  <c r="AN1870" i="3"/>
  <c r="AM1870" i="3"/>
  <c r="AL1870" i="3"/>
  <c r="AK1870" i="3"/>
  <c r="AJ1870" i="3"/>
  <c r="AI1870" i="3"/>
  <c r="AH1870" i="3"/>
  <c r="AG1870" i="3"/>
  <c r="AF1870" i="3"/>
  <c r="AD1870" i="3"/>
  <c r="AC1870" i="3"/>
  <c r="AA1870" i="3"/>
  <c r="Z1870" i="3"/>
  <c r="X1870" i="3"/>
  <c r="W1870" i="3"/>
  <c r="U1870" i="3"/>
  <c r="T1870" i="3"/>
  <c r="BC1869" i="3"/>
  <c r="BB1869" i="3"/>
  <c r="BA1869" i="3"/>
  <c r="AZ1869" i="3"/>
  <c r="AY1869" i="3"/>
  <c r="AX1869" i="3"/>
  <c r="AW1869" i="3"/>
  <c r="AV1869" i="3"/>
  <c r="AU1869" i="3"/>
  <c r="AT1869" i="3"/>
  <c r="AS1869" i="3"/>
  <c r="AR1869" i="3"/>
  <c r="AQ1869" i="3"/>
  <c r="AP1869" i="3"/>
  <c r="AO1869" i="3"/>
  <c r="AN1869" i="3"/>
  <c r="AM1869" i="3"/>
  <c r="AL1869" i="3"/>
  <c r="AK1869" i="3"/>
  <c r="AJ1869" i="3"/>
  <c r="AI1869" i="3"/>
  <c r="AH1869" i="3"/>
  <c r="AG1869" i="3"/>
  <c r="AF1869" i="3"/>
  <c r="AD1869" i="3"/>
  <c r="AC1869" i="3"/>
  <c r="AA1869" i="3"/>
  <c r="Z1869" i="3"/>
  <c r="X1869" i="3"/>
  <c r="W1869" i="3"/>
  <c r="U1869" i="3"/>
  <c r="T1869" i="3"/>
  <c r="BC1868" i="3"/>
  <c r="BB1868" i="3"/>
  <c r="BA1868" i="3"/>
  <c r="AZ1868" i="3"/>
  <c r="AY1868" i="3"/>
  <c r="AX1868" i="3"/>
  <c r="AW1868" i="3"/>
  <c r="AV1868" i="3"/>
  <c r="AU1868" i="3"/>
  <c r="AT1868" i="3"/>
  <c r="AS1868" i="3"/>
  <c r="AR1868" i="3"/>
  <c r="AQ1868" i="3"/>
  <c r="AP1868" i="3"/>
  <c r="AO1868" i="3"/>
  <c r="AN1868" i="3"/>
  <c r="AM1868" i="3"/>
  <c r="AL1868" i="3"/>
  <c r="AK1868" i="3"/>
  <c r="AJ1868" i="3"/>
  <c r="AI1868" i="3"/>
  <c r="AH1868" i="3"/>
  <c r="AG1868" i="3"/>
  <c r="AF1868" i="3"/>
  <c r="AD1868" i="3"/>
  <c r="AC1868" i="3"/>
  <c r="AA1868" i="3"/>
  <c r="Z1868" i="3"/>
  <c r="X1868" i="3"/>
  <c r="W1868" i="3"/>
  <c r="U1868" i="3"/>
  <c r="T1868" i="3"/>
  <c r="BC1867" i="3"/>
  <c r="BB1867" i="3"/>
  <c r="BA1867" i="3"/>
  <c r="AZ1867" i="3"/>
  <c r="AY1867" i="3"/>
  <c r="AX1867" i="3"/>
  <c r="AW1867" i="3"/>
  <c r="AV1867" i="3"/>
  <c r="AU1867" i="3"/>
  <c r="AT1867" i="3"/>
  <c r="AS1867" i="3"/>
  <c r="AR1867" i="3"/>
  <c r="AQ1867" i="3"/>
  <c r="AP1867" i="3"/>
  <c r="AO1867" i="3"/>
  <c r="AN1867" i="3"/>
  <c r="AM1867" i="3"/>
  <c r="AL1867" i="3"/>
  <c r="AK1867" i="3"/>
  <c r="AJ1867" i="3"/>
  <c r="AI1867" i="3"/>
  <c r="AH1867" i="3"/>
  <c r="AG1867" i="3"/>
  <c r="AF1867" i="3"/>
  <c r="AD1867" i="3"/>
  <c r="AC1867" i="3"/>
  <c r="AA1867" i="3"/>
  <c r="Z1867" i="3"/>
  <c r="X1867" i="3"/>
  <c r="W1867" i="3"/>
  <c r="U1867" i="3"/>
  <c r="T1867" i="3"/>
  <c r="BC1866" i="3"/>
  <c r="BB1866" i="3"/>
  <c r="BA1866" i="3"/>
  <c r="AZ1866" i="3"/>
  <c r="AY1866" i="3"/>
  <c r="AX1866" i="3"/>
  <c r="AW1866" i="3"/>
  <c r="AV1866" i="3"/>
  <c r="AU1866" i="3"/>
  <c r="AT1866" i="3"/>
  <c r="AS1866" i="3"/>
  <c r="AR1866" i="3"/>
  <c r="AQ1866" i="3"/>
  <c r="AP1866" i="3"/>
  <c r="AO1866" i="3"/>
  <c r="AN1866" i="3"/>
  <c r="AM1866" i="3"/>
  <c r="AL1866" i="3"/>
  <c r="AK1866" i="3"/>
  <c r="AJ1866" i="3"/>
  <c r="AI1866" i="3"/>
  <c r="AH1866" i="3"/>
  <c r="AG1866" i="3"/>
  <c r="AF1866" i="3"/>
  <c r="AD1866" i="3"/>
  <c r="AC1866" i="3"/>
  <c r="AA1866" i="3"/>
  <c r="Z1866" i="3"/>
  <c r="X1866" i="3"/>
  <c r="W1866" i="3"/>
  <c r="U1866" i="3"/>
  <c r="T1866" i="3"/>
  <c r="BC1865" i="3"/>
  <c r="BB1865" i="3"/>
  <c r="BA1865" i="3"/>
  <c r="AZ1865" i="3"/>
  <c r="AY1865" i="3"/>
  <c r="AX1865" i="3"/>
  <c r="AW1865" i="3"/>
  <c r="AV1865" i="3"/>
  <c r="AU1865" i="3"/>
  <c r="AT1865" i="3"/>
  <c r="AS1865" i="3"/>
  <c r="AR1865" i="3"/>
  <c r="AQ1865" i="3"/>
  <c r="AP1865" i="3"/>
  <c r="AO1865" i="3"/>
  <c r="AN1865" i="3"/>
  <c r="AM1865" i="3"/>
  <c r="AL1865" i="3"/>
  <c r="AK1865" i="3"/>
  <c r="AJ1865" i="3"/>
  <c r="AI1865" i="3"/>
  <c r="AH1865" i="3"/>
  <c r="AG1865" i="3"/>
  <c r="AF1865" i="3"/>
  <c r="AD1865" i="3"/>
  <c r="AC1865" i="3"/>
  <c r="AA1865" i="3"/>
  <c r="Z1865" i="3"/>
  <c r="X1865" i="3"/>
  <c r="W1865" i="3"/>
  <c r="U1865" i="3"/>
  <c r="T1865" i="3"/>
  <c r="BC1864" i="3"/>
  <c r="BB1864" i="3"/>
  <c r="BA1864" i="3"/>
  <c r="AZ1864" i="3"/>
  <c r="AY1864" i="3"/>
  <c r="AX1864" i="3"/>
  <c r="AW1864" i="3"/>
  <c r="AV1864" i="3"/>
  <c r="AU1864" i="3"/>
  <c r="AT1864" i="3"/>
  <c r="AS1864" i="3"/>
  <c r="AR1864" i="3"/>
  <c r="AQ1864" i="3"/>
  <c r="AP1864" i="3"/>
  <c r="AO1864" i="3"/>
  <c r="AN1864" i="3"/>
  <c r="AM1864" i="3"/>
  <c r="AL1864" i="3"/>
  <c r="AK1864" i="3"/>
  <c r="AJ1864" i="3"/>
  <c r="AI1864" i="3"/>
  <c r="AH1864" i="3"/>
  <c r="AG1864" i="3"/>
  <c r="AF1864" i="3"/>
  <c r="AD1864" i="3"/>
  <c r="AC1864" i="3"/>
  <c r="AA1864" i="3"/>
  <c r="Z1864" i="3"/>
  <c r="X1864" i="3"/>
  <c r="W1864" i="3"/>
  <c r="U1864" i="3"/>
  <c r="T1864" i="3"/>
  <c r="BC1863" i="3"/>
  <c r="BB1863" i="3"/>
  <c r="BA1863" i="3"/>
  <c r="AZ1863" i="3"/>
  <c r="AY1863" i="3"/>
  <c r="AX1863" i="3"/>
  <c r="AW1863" i="3"/>
  <c r="AV1863" i="3"/>
  <c r="AU1863" i="3"/>
  <c r="AT1863" i="3"/>
  <c r="AS1863" i="3"/>
  <c r="AR1863" i="3"/>
  <c r="AQ1863" i="3"/>
  <c r="AP1863" i="3"/>
  <c r="AO1863" i="3"/>
  <c r="AN1863" i="3"/>
  <c r="AM1863" i="3"/>
  <c r="AL1863" i="3"/>
  <c r="AK1863" i="3"/>
  <c r="AJ1863" i="3"/>
  <c r="AI1863" i="3"/>
  <c r="AH1863" i="3"/>
  <c r="AG1863" i="3"/>
  <c r="AF1863" i="3"/>
  <c r="AD1863" i="3"/>
  <c r="AC1863" i="3"/>
  <c r="AA1863" i="3"/>
  <c r="Z1863" i="3"/>
  <c r="X1863" i="3"/>
  <c r="W1863" i="3"/>
  <c r="U1863" i="3"/>
  <c r="T1863" i="3"/>
  <c r="BC1862" i="3"/>
  <c r="BB1862" i="3"/>
  <c r="BA1862" i="3"/>
  <c r="AZ1862" i="3"/>
  <c r="AY1862" i="3"/>
  <c r="AX1862" i="3"/>
  <c r="AW1862" i="3"/>
  <c r="AV1862" i="3"/>
  <c r="AU1862" i="3"/>
  <c r="AT1862" i="3"/>
  <c r="AS1862" i="3"/>
  <c r="AR1862" i="3"/>
  <c r="AQ1862" i="3"/>
  <c r="AP1862" i="3"/>
  <c r="AO1862" i="3"/>
  <c r="AN1862" i="3"/>
  <c r="AM1862" i="3"/>
  <c r="AL1862" i="3"/>
  <c r="AK1862" i="3"/>
  <c r="AJ1862" i="3"/>
  <c r="AI1862" i="3"/>
  <c r="AH1862" i="3"/>
  <c r="AG1862" i="3"/>
  <c r="AF1862" i="3"/>
  <c r="AD1862" i="3"/>
  <c r="AC1862" i="3"/>
  <c r="AA1862" i="3"/>
  <c r="Z1862" i="3"/>
  <c r="X1862" i="3"/>
  <c r="W1862" i="3"/>
  <c r="U1862" i="3"/>
  <c r="T1862" i="3"/>
  <c r="BC1861" i="3"/>
  <c r="BB1861" i="3"/>
  <c r="BA1861" i="3"/>
  <c r="AZ1861" i="3"/>
  <c r="AY1861" i="3"/>
  <c r="AX1861" i="3"/>
  <c r="AW1861" i="3"/>
  <c r="AV1861" i="3"/>
  <c r="AU1861" i="3"/>
  <c r="AT1861" i="3"/>
  <c r="AS1861" i="3"/>
  <c r="AR1861" i="3"/>
  <c r="AQ1861" i="3"/>
  <c r="AP1861" i="3"/>
  <c r="AO1861" i="3"/>
  <c r="AN1861" i="3"/>
  <c r="AM1861" i="3"/>
  <c r="AL1861" i="3"/>
  <c r="AK1861" i="3"/>
  <c r="AJ1861" i="3"/>
  <c r="AI1861" i="3"/>
  <c r="AH1861" i="3"/>
  <c r="AG1861" i="3"/>
  <c r="AF1861" i="3"/>
  <c r="AD1861" i="3"/>
  <c r="AC1861" i="3"/>
  <c r="AA1861" i="3"/>
  <c r="Z1861" i="3"/>
  <c r="X1861" i="3"/>
  <c r="W1861" i="3"/>
  <c r="U1861" i="3"/>
  <c r="T1861" i="3"/>
  <c r="BC1860" i="3"/>
  <c r="BB1860" i="3"/>
  <c r="BA1860" i="3"/>
  <c r="AZ1860" i="3"/>
  <c r="AY1860" i="3"/>
  <c r="AX1860" i="3"/>
  <c r="AW1860" i="3"/>
  <c r="AV1860" i="3"/>
  <c r="AU1860" i="3"/>
  <c r="AT1860" i="3"/>
  <c r="AS1860" i="3"/>
  <c r="AR1860" i="3"/>
  <c r="AQ1860" i="3"/>
  <c r="AP1860" i="3"/>
  <c r="AO1860" i="3"/>
  <c r="AN1860" i="3"/>
  <c r="AM1860" i="3"/>
  <c r="AL1860" i="3"/>
  <c r="AK1860" i="3"/>
  <c r="AJ1860" i="3"/>
  <c r="AI1860" i="3"/>
  <c r="AH1860" i="3"/>
  <c r="AG1860" i="3"/>
  <c r="AF1860" i="3"/>
  <c r="AD1860" i="3"/>
  <c r="AC1860" i="3"/>
  <c r="AA1860" i="3"/>
  <c r="Z1860" i="3"/>
  <c r="X1860" i="3"/>
  <c r="W1860" i="3"/>
  <c r="U1860" i="3"/>
  <c r="T1860" i="3"/>
  <c r="BC1859" i="3"/>
  <c r="BB1859" i="3"/>
  <c r="BA1859" i="3"/>
  <c r="AZ1859" i="3"/>
  <c r="AY1859" i="3"/>
  <c r="AX1859" i="3"/>
  <c r="AW1859" i="3"/>
  <c r="AV1859" i="3"/>
  <c r="AU1859" i="3"/>
  <c r="AT1859" i="3"/>
  <c r="AS1859" i="3"/>
  <c r="AR1859" i="3"/>
  <c r="AQ1859" i="3"/>
  <c r="AP1859" i="3"/>
  <c r="AO1859" i="3"/>
  <c r="AN1859" i="3"/>
  <c r="AM1859" i="3"/>
  <c r="AL1859" i="3"/>
  <c r="AK1859" i="3"/>
  <c r="AJ1859" i="3"/>
  <c r="AI1859" i="3"/>
  <c r="AH1859" i="3"/>
  <c r="AG1859" i="3"/>
  <c r="AF1859" i="3"/>
  <c r="AD1859" i="3"/>
  <c r="AC1859" i="3"/>
  <c r="AA1859" i="3"/>
  <c r="Z1859" i="3"/>
  <c r="X1859" i="3"/>
  <c r="W1859" i="3"/>
  <c r="U1859" i="3"/>
  <c r="T1859" i="3"/>
  <c r="BC1858" i="3"/>
  <c r="BB1858" i="3"/>
  <c r="BA1858" i="3"/>
  <c r="AZ1858" i="3"/>
  <c r="AY1858" i="3"/>
  <c r="AX1858" i="3"/>
  <c r="AW1858" i="3"/>
  <c r="AV1858" i="3"/>
  <c r="AU1858" i="3"/>
  <c r="AT1858" i="3"/>
  <c r="AS1858" i="3"/>
  <c r="AR1858" i="3"/>
  <c r="AQ1858" i="3"/>
  <c r="AP1858" i="3"/>
  <c r="AO1858" i="3"/>
  <c r="AN1858" i="3"/>
  <c r="AM1858" i="3"/>
  <c r="AL1858" i="3"/>
  <c r="AK1858" i="3"/>
  <c r="AJ1858" i="3"/>
  <c r="AI1858" i="3"/>
  <c r="AH1858" i="3"/>
  <c r="AG1858" i="3"/>
  <c r="AF1858" i="3"/>
  <c r="AD1858" i="3"/>
  <c r="AC1858" i="3"/>
  <c r="AA1858" i="3"/>
  <c r="Z1858" i="3"/>
  <c r="X1858" i="3"/>
  <c r="W1858" i="3"/>
  <c r="U1858" i="3"/>
  <c r="T1858" i="3"/>
  <c r="BC1857" i="3"/>
  <c r="BB1857" i="3"/>
  <c r="BA1857" i="3"/>
  <c r="AZ1857" i="3"/>
  <c r="AY1857" i="3"/>
  <c r="AX1857" i="3"/>
  <c r="AW1857" i="3"/>
  <c r="AV1857" i="3"/>
  <c r="AU1857" i="3"/>
  <c r="AT1857" i="3"/>
  <c r="AS1857" i="3"/>
  <c r="AR1857" i="3"/>
  <c r="AQ1857" i="3"/>
  <c r="AP1857" i="3"/>
  <c r="AO1857" i="3"/>
  <c r="AN1857" i="3"/>
  <c r="AM1857" i="3"/>
  <c r="AL1857" i="3"/>
  <c r="AK1857" i="3"/>
  <c r="AJ1857" i="3"/>
  <c r="AI1857" i="3"/>
  <c r="AH1857" i="3"/>
  <c r="AG1857" i="3"/>
  <c r="AF1857" i="3"/>
  <c r="AD1857" i="3"/>
  <c r="AC1857" i="3"/>
  <c r="AA1857" i="3"/>
  <c r="Z1857" i="3"/>
  <c r="X1857" i="3"/>
  <c r="W1857" i="3"/>
  <c r="U1857" i="3"/>
  <c r="T1857" i="3"/>
  <c r="BC1856" i="3"/>
  <c r="BB1856" i="3"/>
  <c r="BA1856" i="3"/>
  <c r="AZ1856" i="3"/>
  <c r="AY1856" i="3"/>
  <c r="AX1856" i="3"/>
  <c r="AW1856" i="3"/>
  <c r="AV1856" i="3"/>
  <c r="AU1856" i="3"/>
  <c r="AT1856" i="3"/>
  <c r="AS1856" i="3"/>
  <c r="AR1856" i="3"/>
  <c r="AQ1856" i="3"/>
  <c r="AP1856" i="3"/>
  <c r="AO1856" i="3"/>
  <c r="AN1856" i="3"/>
  <c r="AM1856" i="3"/>
  <c r="AL1856" i="3"/>
  <c r="AK1856" i="3"/>
  <c r="AJ1856" i="3"/>
  <c r="AI1856" i="3"/>
  <c r="AH1856" i="3"/>
  <c r="AG1856" i="3"/>
  <c r="AF1856" i="3"/>
  <c r="AD1856" i="3"/>
  <c r="AC1856" i="3"/>
  <c r="AA1856" i="3"/>
  <c r="Z1856" i="3"/>
  <c r="X1856" i="3"/>
  <c r="W1856" i="3"/>
  <c r="U1856" i="3"/>
  <c r="T1856" i="3"/>
  <c r="BC1855" i="3"/>
  <c r="BB1855" i="3"/>
  <c r="BA1855" i="3"/>
  <c r="AZ1855" i="3"/>
  <c r="AY1855" i="3"/>
  <c r="AX1855" i="3"/>
  <c r="AW1855" i="3"/>
  <c r="AV1855" i="3"/>
  <c r="AU1855" i="3"/>
  <c r="AT1855" i="3"/>
  <c r="AS1855" i="3"/>
  <c r="AR1855" i="3"/>
  <c r="AQ1855" i="3"/>
  <c r="AP1855" i="3"/>
  <c r="AO1855" i="3"/>
  <c r="AN1855" i="3"/>
  <c r="AM1855" i="3"/>
  <c r="AL1855" i="3"/>
  <c r="AK1855" i="3"/>
  <c r="AJ1855" i="3"/>
  <c r="AI1855" i="3"/>
  <c r="AH1855" i="3"/>
  <c r="AG1855" i="3"/>
  <c r="AF1855" i="3"/>
  <c r="AD1855" i="3"/>
  <c r="AC1855" i="3"/>
  <c r="AA1855" i="3"/>
  <c r="Z1855" i="3"/>
  <c r="X1855" i="3"/>
  <c r="W1855" i="3"/>
  <c r="U1855" i="3"/>
  <c r="T1855" i="3"/>
  <c r="BC1854" i="3"/>
  <c r="BB1854" i="3"/>
  <c r="BA1854" i="3"/>
  <c r="AZ1854" i="3"/>
  <c r="AY1854" i="3"/>
  <c r="AX1854" i="3"/>
  <c r="AW1854" i="3"/>
  <c r="AV1854" i="3"/>
  <c r="AU1854" i="3"/>
  <c r="AT1854" i="3"/>
  <c r="AS1854" i="3"/>
  <c r="AR1854" i="3"/>
  <c r="AQ1854" i="3"/>
  <c r="AP1854" i="3"/>
  <c r="AO1854" i="3"/>
  <c r="AN1854" i="3"/>
  <c r="AM1854" i="3"/>
  <c r="AL1854" i="3"/>
  <c r="AK1854" i="3"/>
  <c r="AJ1854" i="3"/>
  <c r="AI1854" i="3"/>
  <c r="AH1854" i="3"/>
  <c r="AG1854" i="3"/>
  <c r="AF1854" i="3"/>
  <c r="AD1854" i="3"/>
  <c r="AC1854" i="3"/>
  <c r="AA1854" i="3"/>
  <c r="Z1854" i="3"/>
  <c r="X1854" i="3"/>
  <c r="W1854" i="3"/>
  <c r="U1854" i="3"/>
  <c r="T1854" i="3"/>
  <c r="BC1853" i="3"/>
  <c r="BB1853" i="3"/>
  <c r="BA1853" i="3"/>
  <c r="AZ1853" i="3"/>
  <c r="AY1853" i="3"/>
  <c r="AX1853" i="3"/>
  <c r="AW1853" i="3"/>
  <c r="AV1853" i="3"/>
  <c r="AU1853" i="3"/>
  <c r="AT1853" i="3"/>
  <c r="AS1853" i="3"/>
  <c r="AR1853" i="3"/>
  <c r="AQ1853" i="3"/>
  <c r="AP1853" i="3"/>
  <c r="AO1853" i="3"/>
  <c r="AN1853" i="3"/>
  <c r="AM1853" i="3"/>
  <c r="AL1853" i="3"/>
  <c r="AK1853" i="3"/>
  <c r="AJ1853" i="3"/>
  <c r="AI1853" i="3"/>
  <c r="AH1853" i="3"/>
  <c r="AG1853" i="3"/>
  <c r="AF1853" i="3"/>
  <c r="AD1853" i="3"/>
  <c r="AC1853" i="3"/>
  <c r="AA1853" i="3"/>
  <c r="Z1853" i="3"/>
  <c r="X1853" i="3"/>
  <c r="W1853" i="3"/>
  <c r="U1853" i="3"/>
  <c r="T1853" i="3"/>
  <c r="BC1852" i="3"/>
  <c r="BB1852" i="3"/>
  <c r="BA1852" i="3"/>
  <c r="AZ1852" i="3"/>
  <c r="AY1852" i="3"/>
  <c r="AX1852" i="3"/>
  <c r="AW1852" i="3"/>
  <c r="AV1852" i="3"/>
  <c r="AU1852" i="3"/>
  <c r="AT1852" i="3"/>
  <c r="AS1852" i="3"/>
  <c r="AR1852" i="3"/>
  <c r="AQ1852" i="3"/>
  <c r="AP1852" i="3"/>
  <c r="AO1852" i="3"/>
  <c r="AN1852" i="3"/>
  <c r="AM1852" i="3"/>
  <c r="AL1852" i="3"/>
  <c r="AK1852" i="3"/>
  <c r="AJ1852" i="3"/>
  <c r="AI1852" i="3"/>
  <c r="AH1852" i="3"/>
  <c r="AG1852" i="3"/>
  <c r="AF1852" i="3"/>
  <c r="AD1852" i="3"/>
  <c r="AC1852" i="3"/>
  <c r="AA1852" i="3"/>
  <c r="Z1852" i="3"/>
  <c r="X1852" i="3"/>
  <c r="W1852" i="3"/>
  <c r="U1852" i="3"/>
  <c r="T1852" i="3"/>
  <c r="BC1851" i="3"/>
  <c r="BB1851" i="3"/>
  <c r="BA1851" i="3"/>
  <c r="AZ1851" i="3"/>
  <c r="AY1851" i="3"/>
  <c r="AX1851" i="3"/>
  <c r="AW1851" i="3"/>
  <c r="AV1851" i="3"/>
  <c r="AU1851" i="3"/>
  <c r="AT1851" i="3"/>
  <c r="AS1851" i="3"/>
  <c r="AR1851" i="3"/>
  <c r="AQ1851" i="3"/>
  <c r="AP1851" i="3"/>
  <c r="AO1851" i="3"/>
  <c r="AN1851" i="3"/>
  <c r="AM1851" i="3"/>
  <c r="AL1851" i="3"/>
  <c r="AK1851" i="3"/>
  <c r="AJ1851" i="3"/>
  <c r="AI1851" i="3"/>
  <c r="AH1851" i="3"/>
  <c r="AG1851" i="3"/>
  <c r="AF1851" i="3"/>
  <c r="AD1851" i="3"/>
  <c r="AC1851" i="3"/>
  <c r="AA1851" i="3"/>
  <c r="Z1851" i="3"/>
  <c r="X1851" i="3"/>
  <c r="W1851" i="3"/>
  <c r="U1851" i="3"/>
  <c r="T1851" i="3"/>
  <c r="BC1850" i="3"/>
  <c r="BB1850" i="3"/>
  <c r="BA1850" i="3"/>
  <c r="AZ1850" i="3"/>
  <c r="AY1850" i="3"/>
  <c r="AX1850" i="3"/>
  <c r="AW1850" i="3"/>
  <c r="AV1850" i="3"/>
  <c r="AU1850" i="3"/>
  <c r="AT1850" i="3"/>
  <c r="AS1850" i="3"/>
  <c r="AR1850" i="3"/>
  <c r="AQ1850" i="3"/>
  <c r="AP1850" i="3"/>
  <c r="AO1850" i="3"/>
  <c r="AN1850" i="3"/>
  <c r="AM1850" i="3"/>
  <c r="AL1850" i="3"/>
  <c r="AK1850" i="3"/>
  <c r="AJ1850" i="3"/>
  <c r="AI1850" i="3"/>
  <c r="AH1850" i="3"/>
  <c r="AG1850" i="3"/>
  <c r="AF1850" i="3"/>
  <c r="AD1850" i="3"/>
  <c r="AC1850" i="3"/>
  <c r="AA1850" i="3"/>
  <c r="Z1850" i="3"/>
  <c r="X1850" i="3"/>
  <c r="W1850" i="3"/>
  <c r="U1850" i="3"/>
  <c r="T1850" i="3"/>
  <c r="BC1849" i="3"/>
  <c r="BB1849" i="3"/>
  <c r="BA1849" i="3"/>
  <c r="AZ1849" i="3"/>
  <c r="AY1849" i="3"/>
  <c r="AX1849" i="3"/>
  <c r="AW1849" i="3"/>
  <c r="AV1849" i="3"/>
  <c r="AU1849" i="3"/>
  <c r="AT1849" i="3"/>
  <c r="AS1849" i="3"/>
  <c r="AR1849" i="3"/>
  <c r="AQ1849" i="3"/>
  <c r="AP1849" i="3"/>
  <c r="AO1849" i="3"/>
  <c r="AN1849" i="3"/>
  <c r="AM1849" i="3"/>
  <c r="AL1849" i="3"/>
  <c r="AK1849" i="3"/>
  <c r="AJ1849" i="3"/>
  <c r="AI1849" i="3"/>
  <c r="AH1849" i="3"/>
  <c r="AG1849" i="3"/>
  <c r="AF1849" i="3"/>
  <c r="AD1849" i="3"/>
  <c r="AC1849" i="3"/>
  <c r="AA1849" i="3"/>
  <c r="Z1849" i="3"/>
  <c r="X1849" i="3"/>
  <c r="W1849" i="3"/>
  <c r="U1849" i="3"/>
  <c r="T1849" i="3"/>
  <c r="BC1848" i="3"/>
  <c r="BB1848" i="3"/>
  <c r="BA1848" i="3"/>
  <c r="AZ1848" i="3"/>
  <c r="AY1848" i="3"/>
  <c r="AX1848" i="3"/>
  <c r="AW1848" i="3"/>
  <c r="AV1848" i="3"/>
  <c r="AU1848" i="3"/>
  <c r="AT1848" i="3"/>
  <c r="AS1848" i="3"/>
  <c r="AR1848" i="3"/>
  <c r="AQ1848" i="3"/>
  <c r="AP1848" i="3"/>
  <c r="AO1848" i="3"/>
  <c r="AN1848" i="3"/>
  <c r="AM1848" i="3"/>
  <c r="AL1848" i="3"/>
  <c r="AK1848" i="3"/>
  <c r="AJ1848" i="3"/>
  <c r="AI1848" i="3"/>
  <c r="AH1848" i="3"/>
  <c r="AG1848" i="3"/>
  <c r="AF1848" i="3"/>
  <c r="AD1848" i="3"/>
  <c r="AC1848" i="3"/>
  <c r="AA1848" i="3"/>
  <c r="Z1848" i="3"/>
  <c r="X1848" i="3"/>
  <c r="W1848" i="3"/>
  <c r="U1848" i="3"/>
  <c r="T1848" i="3"/>
  <c r="BC1847" i="3"/>
  <c r="BB1847" i="3"/>
  <c r="BA1847" i="3"/>
  <c r="AZ1847" i="3"/>
  <c r="AY1847" i="3"/>
  <c r="AX1847" i="3"/>
  <c r="AW1847" i="3"/>
  <c r="AV1847" i="3"/>
  <c r="AU1847" i="3"/>
  <c r="AT1847" i="3"/>
  <c r="AS1847" i="3"/>
  <c r="AR1847" i="3"/>
  <c r="AQ1847" i="3"/>
  <c r="AP1847" i="3"/>
  <c r="AO1847" i="3"/>
  <c r="AN1847" i="3"/>
  <c r="AM1847" i="3"/>
  <c r="AL1847" i="3"/>
  <c r="AK1847" i="3"/>
  <c r="AJ1847" i="3"/>
  <c r="AI1847" i="3"/>
  <c r="AH1847" i="3"/>
  <c r="AG1847" i="3"/>
  <c r="AF1847" i="3"/>
  <c r="AD1847" i="3"/>
  <c r="AC1847" i="3"/>
  <c r="AA1847" i="3"/>
  <c r="Z1847" i="3"/>
  <c r="X1847" i="3"/>
  <c r="W1847" i="3"/>
  <c r="U1847" i="3"/>
  <c r="T1847" i="3"/>
  <c r="BC1846" i="3"/>
  <c r="BB1846" i="3"/>
  <c r="BA1846" i="3"/>
  <c r="AZ1846" i="3"/>
  <c r="AY1846" i="3"/>
  <c r="AX1846" i="3"/>
  <c r="AW1846" i="3"/>
  <c r="AV1846" i="3"/>
  <c r="AU1846" i="3"/>
  <c r="AT1846" i="3"/>
  <c r="AS1846" i="3"/>
  <c r="AR1846" i="3"/>
  <c r="AQ1846" i="3"/>
  <c r="AP1846" i="3"/>
  <c r="AO1846" i="3"/>
  <c r="AN1846" i="3"/>
  <c r="AM1846" i="3"/>
  <c r="AL1846" i="3"/>
  <c r="AK1846" i="3"/>
  <c r="AJ1846" i="3"/>
  <c r="AI1846" i="3"/>
  <c r="AH1846" i="3"/>
  <c r="AG1846" i="3"/>
  <c r="AF1846" i="3"/>
  <c r="AD1846" i="3"/>
  <c r="AC1846" i="3"/>
  <c r="AA1846" i="3"/>
  <c r="Z1846" i="3"/>
  <c r="X1846" i="3"/>
  <c r="W1846" i="3"/>
  <c r="U1846" i="3"/>
  <c r="T1846" i="3"/>
  <c r="BC1845" i="3"/>
  <c r="BB1845" i="3"/>
  <c r="BA1845" i="3"/>
  <c r="AZ1845" i="3"/>
  <c r="AY1845" i="3"/>
  <c r="AX1845" i="3"/>
  <c r="AW1845" i="3"/>
  <c r="AV1845" i="3"/>
  <c r="AU1845" i="3"/>
  <c r="AT1845" i="3"/>
  <c r="AS1845" i="3"/>
  <c r="AR1845" i="3"/>
  <c r="AQ1845" i="3"/>
  <c r="AP1845" i="3"/>
  <c r="AO1845" i="3"/>
  <c r="AN1845" i="3"/>
  <c r="AM1845" i="3"/>
  <c r="AL1845" i="3"/>
  <c r="AK1845" i="3"/>
  <c r="AJ1845" i="3"/>
  <c r="AI1845" i="3"/>
  <c r="AH1845" i="3"/>
  <c r="AG1845" i="3"/>
  <c r="AF1845" i="3"/>
  <c r="AD1845" i="3"/>
  <c r="AC1845" i="3"/>
  <c r="AA1845" i="3"/>
  <c r="Z1845" i="3"/>
  <c r="X1845" i="3"/>
  <c r="W1845" i="3"/>
  <c r="U1845" i="3"/>
  <c r="T1845" i="3"/>
  <c r="BC1844" i="3"/>
  <c r="BB1844" i="3"/>
  <c r="BA1844" i="3"/>
  <c r="AZ1844" i="3"/>
  <c r="AY1844" i="3"/>
  <c r="AX1844" i="3"/>
  <c r="AW1844" i="3"/>
  <c r="AV1844" i="3"/>
  <c r="AU1844" i="3"/>
  <c r="AT1844" i="3"/>
  <c r="AS1844" i="3"/>
  <c r="AR1844" i="3"/>
  <c r="AQ1844" i="3"/>
  <c r="AP1844" i="3"/>
  <c r="AO1844" i="3"/>
  <c r="AN1844" i="3"/>
  <c r="AM1844" i="3"/>
  <c r="AL1844" i="3"/>
  <c r="AK1844" i="3"/>
  <c r="AJ1844" i="3"/>
  <c r="AI1844" i="3"/>
  <c r="AH1844" i="3"/>
  <c r="AG1844" i="3"/>
  <c r="AF1844" i="3"/>
  <c r="AD1844" i="3"/>
  <c r="AC1844" i="3"/>
  <c r="AA1844" i="3"/>
  <c r="Z1844" i="3"/>
  <c r="X1844" i="3"/>
  <c r="W1844" i="3"/>
  <c r="U1844" i="3"/>
  <c r="T1844" i="3"/>
  <c r="BC1843" i="3"/>
  <c r="BB1843" i="3"/>
  <c r="BA1843" i="3"/>
  <c r="AZ1843" i="3"/>
  <c r="AY1843" i="3"/>
  <c r="AX1843" i="3"/>
  <c r="AW1843" i="3"/>
  <c r="AV1843" i="3"/>
  <c r="AU1843" i="3"/>
  <c r="AT1843" i="3"/>
  <c r="AS1843" i="3"/>
  <c r="AR1843" i="3"/>
  <c r="AQ1843" i="3"/>
  <c r="AP1843" i="3"/>
  <c r="AO1843" i="3"/>
  <c r="AN1843" i="3"/>
  <c r="AM1843" i="3"/>
  <c r="AL1843" i="3"/>
  <c r="AK1843" i="3"/>
  <c r="AJ1843" i="3"/>
  <c r="AI1843" i="3"/>
  <c r="AH1843" i="3"/>
  <c r="AG1843" i="3"/>
  <c r="AF1843" i="3"/>
  <c r="AD1843" i="3"/>
  <c r="AC1843" i="3"/>
  <c r="AA1843" i="3"/>
  <c r="Z1843" i="3"/>
  <c r="X1843" i="3"/>
  <c r="W1843" i="3"/>
  <c r="U1843" i="3"/>
  <c r="T1843" i="3"/>
  <c r="BC1842" i="3"/>
  <c r="BB1842" i="3"/>
  <c r="BA1842" i="3"/>
  <c r="AZ1842" i="3"/>
  <c r="AY1842" i="3"/>
  <c r="AX1842" i="3"/>
  <c r="AW1842" i="3"/>
  <c r="AV1842" i="3"/>
  <c r="AU1842" i="3"/>
  <c r="AT1842" i="3"/>
  <c r="AS1842" i="3"/>
  <c r="AR1842" i="3"/>
  <c r="AQ1842" i="3"/>
  <c r="AP1842" i="3"/>
  <c r="AO1842" i="3"/>
  <c r="AN1842" i="3"/>
  <c r="AM1842" i="3"/>
  <c r="AL1842" i="3"/>
  <c r="AK1842" i="3"/>
  <c r="AJ1842" i="3"/>
  <c r="AI1842" i="3"/>
  <c r="AH1842" i="3"/>
  <c r="AG1842" i="3"/>
  <c r="AF1842" i="3"/>
  <c r="AD1842" i="3"/>
  <c r="AC1842" i="3"/>
  <c r="AA1842" i="3"/>
  <c r="Z1842" i="3"/>
  <c r="X1842" i="3"/>
  <c r="W1842" i="3"/>
  <c r="U1842" i="3"/>
  <c r="T1842" i="3"/>
  <c r="BC1841" i="3"/>
  <c r="BB1841" i="3"/>
  <c r="BA1841" i="3"/>
  <c r="AZ1841" i="3"/>
  <c r="AY1841" i="3"/>
  <c r="AX1841" i="3"/>
  <c r="AW1841" i="3"/>
  <c r="AV1841" i="3"/>
  <c r="AU1841" i="3"/>
  <c r="AT1841" i="3"/>
  <c r="AS1841" i="3"/>
  <c r="AR1841" i="3"/>
  <c r="AQ1841" i="3"/>
  <c r="AP1841" i="3"/>
  <c r="AO1841" i="3"/>
  <c r="AN1841" i="3"/>
  <c r="AM1841" i="3"/>
  <c r="AL1841" i="3"/>
  <c r="AK1841" i="3"/>
  <c r="AJ1841" i="3"/>
  <c r="AI1841" i="3"/>
  <c r="AH1841" i="3"/>
  <c r="AG1841" i="3"/>
  <c r="AF1841" i="3"/>
  <c r="AD1841" i="3"/>
  <c r="AC1841" i="3"/>
  <c r="AA1841" i="3"/>
  <c r="Z1841" i="3"/>
  <c r="X1841" i="3"/>
  <c r="W1841" i="3"/>
  <c r="U1841" i="3"/>
  <c r="T1841" i="3"/>
  <c r="BC1840" i="3"/>
  <c r="BB1840" i="3"/>
  <c r="BA1840" i="3"/>
  <c r="AZ1840" i="3"/>
  <c r="AY1840" i="3"/>
  <c r="AX1840" i="3"/>
  <c r="AW1840" i="3"/>
  <c r="AV1840" i="3"/>
  <c r="AU1840" i="3"/>
  <c r="AT1840" i="3"/>
  <c r="AS1840" i="3"/>
  <c r="AR1840" i="3"/>
  <c r="AQ1840" i="3"/>
  <c r="AP1840" i="3"/>
  <c r="AO1840" i="3"/>
  <c r="AN1840" i="3"/>
  <c r="AM1840" i="3"/>
  <c r="AL1840" i="3"/>
  <c r="AK1840" i="3"/>
  <c r="AJ1840" i="3"/>
  <c r="AI1840" i="3"/>
  <c r="AH1840" i="3"/>
  <c r="AG1840" i="3"/>
  <c r="AF1840" i="3"/>
  <c r="AD1840" i="3"/>
  <c r="AC1840" i="3"/>
  <c r="AA1840" i="3"/>
  <c r="Z1840" i="3"/>
  <c r="X1840" i="3"/>
  <c r="W1840" i="3"/>
  <c r="U1840" i="3"/>
  <c r="T1840" i="3"/>
  <c r="BC1839" i="3"/>
  <c r="BB1839" i="3"/>
  <c r="BA1839" i="3"/>
  <c r="AZ1839" i="3"/>
  <c r="AY1839" i="3"/>
  <c r="AX1839" i="3"/>
  <c r="AW1839" i="3"/>
  <c r="AV1839" i="3"/>
  <c r="AU1839" i="3"/>
  <c r="AT1839" i="3"/>
  <c r="AS1839" i="3"/>
  <c r="AR1839" i="3"/>
  <c r="AQ1839" i="3"/>
  <c r="AP1839" i="3"/>
  <c r="AO1839" i="3"/>
  <c r="AN1839" i="3"/>
  <c r="AM1839" i="3"/>
  <c r="AL1839" i="3"/>
  <c r="AK1839" i="3"/>
  <c r="AJ1839" i="3"/>
  <c r="AI1839" i="3"/>
  <c r="AH1839" i="3"/>
  <c r="AG1839" i="3"/>
  <c r="AF1839" i="3"/>
  <c r="AD1839" i="3"/>
  <c r="AC1839" i="3"/>
  <c r="AA1839" i="3"/>
  <c r="Z1839" i="3"/>
  <c r="X1839" i="3"/>
  <c r="W1839" i="3"/>
  <c r="U1839" i="3"/>
  <c r="T1839" i="3"/>
  <c r="BC1838" i="3"/>
  <c r="BB1838" i="3"/>
  <c r="BA1838" i="3"/>
  <c r="AZ1838" i="3"/>
  <c r="AY1838" i="3"/>
  <c r="AX1838" i="3"/>
  <c r="AW1838" i="3"/>
  <c r="AV1838" i="3"/>
  <c r="AU1838" i="3"/>
  <c r="AT1838" i="3"/>
  <c r="AS1838" i="3"/>
  <c r="AR1838" i="3"/>
  <c r="AQ1838" i="3"/>
  <c r="AP1838" i="3"/>
  <c r="AO1838" i="3"/>
  <c r="AN1838" i="3"/>
  <c r="AM1838" i="3"/>
  <c r="AL1838" i="3"/>
  <c r="AK1838" i="3"/>
  <c r="AJ1838" i="3"/>
  <c r="AI1838" i="3"/>
  <c r="AH1838" i="3"/>
  <c r="AG1838" i="3"/>
  <c r="AF1838" i="3"/>
  <c r="AD1838" i="3"/>
  <c r="AC1838" i="3"/>
  <c r="AA1838" i="3"/>
  <c r="Z1838" i="3"/>
  <c r="X1838" i="3"/>
  <c r="W1838" i="3"/>
  <c r="U1838" i="3"/>
  <c r="T1838" i="3"/>
  <c r="BC1837" i="3"/>
  <c r="BB1837" i="3"/>
  <c r="BA1837" i="3"/>
  <c r="AZ1837" i="3"/>
  <c r="AY1837" i="3"/>
  <c r="AX1837" i="3"/>
  <c r="AW1837" i="3"/>
  <c r="AV1837" i="3"/>
  <c r="AU1837" i="3"/>
  <c r="AT1837" i="3"/>
  <c r="AS1837" i="3"/>
  <c r="AR1837" i="3"/>
  <c r="AQ1837" i="3"/>
  <c r="AP1837" i="3"/>
  <c r="AO1837" i="3"/>
  <c r="AN1837" i="3"/>
  <c r="AM1837" i="3"/>
  <c r="AL1837" i="3"/>
  <c r="AK1837" i="3"/>
  <c r="AJ1837" i="3"/>
  <c r="AI1837" i="3"/>
  <c r="AH1837" i="3"/>
  <c r="AG1837" i="3"/>
  <c r="AF1837" i="3"/>
  <c r="AD1837" i="3"/>
  <c r="AC1837" i="3"/>
  <c r="AA1837" i="3"/>
  <c r="Z1837" i="3"/>
  <c r="X1837" i="3"/>
  <c r="W1837" i="3"/>
  <c r="U1837" i="3"/>
  <c r="T1837" i="3"/>
  <c r="BC1836" i="3"/>
  <c r="BB1836" i="3"/>
  <c r="BA1836" i="3"/>
  <c r="AZ1836" i="3"/>
  <c r="AY1836" i="3"/>
  <c r="AX1836" i="3"/>
  <c r="AW1836" i="3"/>
  <c r="AV1836" i="3"/>
  <c r="AU1836" i="3"/>
  <c r="AT1836" i="3"/>
  <c r="AS1836" i="3"/>
  <c r="AR1836" i="3"/>
  <c r="AQ1836" i="3"/>
  <c r="AP1836" i="3"/>
  <c r="AO1836" i="3"/>
  <c r="AN1836" i="3"/>
  <c r="AM1836" i="3"/>
  <c r="AL1836" i="3"/>
  <c r="AK1836" i="3"/>
  <c r="AJ1836" i="3"/>
  <c r="AI1836" i="3"/>
  <c r="AH1836" i="3"/>
  <c r="AG1836" i="3"/>
  <c r="AF1836" i="3"/>
  <c r="AD1836" i="3"/>
  <c r="AC1836" i="3"/>
  <c r="AA1836" i="3"/>
  <c r="Z1836" i="3"/>
  <c r="X1836" i="3"/>
  <c r="W1836" i="3"/>
  <c r="U1836" i="3"/>
  <c r="T1836" i="3"/>
  <c r="BC1835" i="3"/>
  <c r="BB1835" i="3"/>
  <c r="BA1835" i="3"/>
  <c r="AZ1835" i="3"/>
  <c r="AY1835" i="3"/>
  <c r="AX1835" i="3"/>
  <c r="AW1835" i="3"/>
  <c r="AV1835" i="3"/>
  <c r="AU1835" i="3"/>
  <c r="AT1835" i="3"/>
  <c r="AS1835" i="3"/>
  <c r="AR1835" i="3"/>
  <c r="AQ1835" i="3"/>
  <c r="AP1835" i="3"/>
  <c r="AO1835" i="3"/>
  <c r="AN1835" i="3"/>
  <c r="AM1835" i="3"/>
  <c r="AL1835" i="3"/>
  <c r="AK1835" i="3"/>
  <c r="AJ1835" i="3"/>
  <c r="AI1835" i="3"/>
  <c r="AH1835" i="3"/>
  <c r="AG1835" i="3"/>
  <c r="AF1835" i="3"/>
  <c r="AD1835" i="3"/>
  <c r="AC1835" i="3"/>
  <c r="AA1835" i="3"/>
  <c r="Z1835" i="3"/>
  <c r="X1835" i="3"/>
  <c r="W1835" i="3"/>
  <c r="U1835" i="3"/>
  <c r="T1835" i="3"/>
  <c r="BC1834" i="3"/>
  <c r="BB1834" i="3"/>
  <c r="BA1834" i="3"/>
  <c r="AZ1834" i="3"/>
  <c r="AY1834" i="3"/>
  <c r="AX1834" i="3"/>
  <c r="AW1834" i="3"/>
  <c r="AV1834" i="3"/>
  <c r="AU1834" i="3"/>
  <c r="AT1834" i="3"/>
  <c r="AS1834" i="3"/>
  <c r="AR1834" i="3"/>
  <c r="AQ1834" i="3"/>
  <c r="AP1834" i="3"/>
  <c r="AO1834" i="3"/>
  <c r="AN1834" i="3"/>
  <c r="AM1834" i="3"/>
  <c r="AL1834" i="3"/>
  <c r="AK1834" i="3"/>
  <c r="AJ1834" i="3"/>
  <c r="AI1834" i="3"/>
  <c r="AH1834" i="3"/>
  <c r="AG1834" i="3"/>
  <c r="AF1834" i="3"/>
  <c r="AD1834" i="3"/>
  <c r="AC1834" i="3"/>
  <c r="AA1834" i="3"/>
  <c r="Z1834" i="3"/>
  <c r="X1834" i="3"/>
  <c r="W1834" i="3"/>
  <c r="U1834" i="3"/>
  <c r="T1834" i="3"/>
  <c r="BC1833" i="3"/>
  <c r="BB1833" i="3"/>
  <c r="BA1833" i="3"/>
  <c r="AZ1833" i="3"/>
  <c r="AY1833" i="3"/>
  <c r="AX1833" i="3"/>
  <c r="AW1833" i="3"/>
  <c r="AV1833" i="3"/>
  <c r="AU1833" i="3"/>
  <c r="AT1833" i="3"/>
  <c r="AS1833" i="3"/>
  <c r="AR1833" i="3"/>
  <c r="AQ1833" i="3"/>
  <c r="AP1833" i="3"/>
  <c r="AO1833" i="3"/>
  <c r="AN1833" i="3"/>
  <c r="AM1833" i="3"/>
  <c r="AL1833" i="3"/>
  <c r="AK1833" i="3"/>
  <c r="AJ1833" i="3"/>
  <c r="AI1833" i="3"/>
  <c r="AH1833" i="3"/>
  <c r="AG1833" i="3"/>
  <c r="AF1833" i="3"/>
  <c r="AD1833" i="3"/>
  <c r="AC1833" i="3"/>
  <c r="AA1833" i="3"/>
  <c r="Z1833" i="3"/>
  <c r="X1833" i="3"/>
  <c r="W1833" i="3"/>
  <c r="U1833" i="3"/>
  <c r="T1833" i="3"/>
  <c r="BC1832" i="3"/>
  <c r="BB1832" i="3"/>
  <c r="BA1832" i="3"/>
  <c r="AZ1832" i="3"/>
  <c r="AY1832" i="3"/>
  <c r="AX1832" i="3"/>
  <c r="AW1832" i="3"/>
  <c r="AV1832" i="3"/>
  <c r="AU1832" i="3"/>
  <c r="AT1832" i="3"/>
  <c r="AS1832" i="3"/>
  <c r="AR1832" i="3"/>
  <c r="AQ1832" i="3"/>
  <c r="AP1832" i="3"/>
  <c r="AO1832" i="3"/>
  <c r="AN1832" i="3"/>
  <c r="AM1832" i="3"/>
  <c r="AL1832" i="3"/>
  <c r="AK1832" i="3"/>
  <c r="AJ1832" i="3"/>
  <c r="AI1832" i="3"/>
  <c r="AH1832" i="3"/>
  <c r="AG1832" i="3"/>
  <c r="AF1832" i="3"/>
  <c r="AD1832" i="3"/>
  <c r="AC1832" i="3"/>
  <c r="AA1832" i="3"/>
  <c r="Z1832" i="3"/>
  <c r="X1832" i="3"/>
  <c r="W1832" i="3"/>
  <c r="U1832" i="3"/>
  <c r="T1832" i="3"/>
  <c r="BC1831" i="3"/>
  <c r="BB1831" i="3"/>
  <c r="BA1831" i="3"/>
  <c r="AZ1831" i="3"/>
  <c r="AY1831" i="3"/>
  <c r="AX1831" i="3"/>
  <c r="AW1831" i="3"/>
  <c r="AV1831" i="3"/>
  <c r="AU1831" i="3"/>
  <c r="AT1831" i="3"/>
  <c r="AS1831" i="3"/>
  <c r="AR1831" i="3"/>
  <c r="AQ1831" i="3"/>
  <c r="AP1831" i="3"/>
  <c r="AO1831" i="3"/>
  <c r="AN1831" i="3"/>
  <c r="AM1831" i="3"/>
  <c r="AL1831" i="3"/>
  <c r="AK1831" i="3"/>
  <c r="AJ1831" i="3"/>
  <c r="AI1831" i="3"/>
  <c r="AH1831" i="3"/>
  <c r="AG1831" i="3"/>
  <c r="AF1831" i="3"/>
  <c r="AD1831" i="3"/>
  <c r="AC1831" i="3"/>
  <c r="AA1831" i="3"/>
  <c r="Z1831" i="3"/>
  <c r="X1831" i="3"/>
  <c r="W1831" i="3"/>
  <c r="U1831" i="3"/>
  <c r="T1831" i="3"/>
  <c r="BC1830" i="3"/>
  <c r="BB1830" i="3"/>
  <c r="BA1830" i="3"/>
  <c r="AZ1830" i="3"/>
  <c r="AY1830" i="3"/>
  <c r="AX1830" i="3"/>
  <c r="AW1830" i="3"/>
  <c r="AV1830" i="3"/>
  <c r="AU1830" i="3"/>
  <c r="AT1830" i="3"/>
  <c r="AS1830" i="3"/>
  <c r="AR1830" i="3"/>
  <c r="AQ1830" i="3"/>
  <c r="AP1830" i="3"/>
  <c r="AO1830" i="3"/>
  <c r="AN1830" i="3"/>
  <c r="AM1830" i="3"/>
  <c r="AL1830" i="3"/>
  <c r="AK1830" i="3"/>
  <c r="AJ1830" i="3"/>
  <c r="AI1830" i="3"/>
  <c r="AH1830" i="3"/>
  <c r="AG1830" i="3"/>
  <c r="AF1830" i="3"/>
  <c r="AD1830" i="3"/>
  <c r="AC1830" i="3"/>
  <c r="AA1830" i="3"/>
  <c r="Z1830" i="3"/>
  <c r="X1830" i="3"/>
  <c r="W1830" i="3"/>
  <c r="U1830" i="3"/>
  <c r="T1830" i="3"/>
  <c r="BC1829" i="3"/>
  <c r="BB1829" i="3"/>
  <c r="BA1829" i="3"/>
  <c r="AZ1829" i="3"/>
  <c r="AY1829" i="3"/>
  <c r="AX1829" i="3"/>
  <c r="AW1829" i="3"/>
  <c r="AV1829" i="3"/>
  <c r="AU1829" i="3"/>
  <c r="AT1829" i="3"/>
  <c r="AS1829" i="3"/>
  <c r="AR1829" i="3"/>
  <c r="AQ1829" i="3"/>
  <c r="AP1829" i="3"/>
  <c r="AO1829" i="3"/>
  <c r="AN1829" i="3"/>
  <c r="AM1829" i="3"/>
  <c r="AL1829" i="3"/>
  <c r="AK1829" i="3"/>
  <c r="AJ1829" i="3"/>
  <c r="AI1829" i="3"/>
  <c r="AH1829" i="3"/>
  <c r="AG1829" i="3"/>
  <c r="AF1829" i="3"/>
  <c r="AD1829" i="3"/>
  <c r="AC1829" i="3"/>
  <c r="AA1829" i="3"/>
  <c r="Z1829" i="3"/>
  <c r="X1829" i="3"/>
  <c r="W1829" i="3"/>
  <c r="U1829" i="3"/>
  <c r="T1829" i="3"/>
  <c r="BC1828" i="3"/>
  <c r="BB1828" i="3"/>
  <c r="BA1828" i="3"/>
  <c r="AZ1828" i="3"/>
  <c r="AY1828" i="3"/>
  <c r="AX1828" i="3"/>
  <c r="AW1828" i="3"/>
  <c r="AV1828" i="3"/>
  <c r="AU1828" i="3"/>
  <c r="AT1828" i="3"/>
  <c r="AS1828" i="3"/>
  <c r="AR1828" i="3"/>
  <c r="AQ1828" i="3"/>
  <c r="AP1828" i="3"/>
  <c r="AO1828" i="3"/>
  <c r="AN1828" i="3"/>
  <c r="AM1828" i="3"/>
  <c r="AL1828" i="3"/>
  <c r="AK1828" i="3"/>
  <c r="AJ1828" i="3"/>
  <c r="AI1828" i="3"/>
  <c r="AH1828" i="3"/>
  <c r="AG1828" i="3"/>
  <c r="AF1828" i="3"/>
  <c r="AD1828" i="3"/>
  <c r="AC1828" i="3"/>
  <c r="AA1828" i="3"/>
  <c r="Z1828" i="3"/>
  <c r="X1828" i="3"/>
  <c r="W1828" i="3"/>
  <c r="U1828" i="3"/>
  <c r="T1828" i="3"/>
  <c r="BC1827" i="3"/>
  <c r="BB1827" i="3"/>
  <c r="BA1827" i="3"/>
  <c r="AZ1827" i="3"/>
  <c r="AY1827" i="3"/>
  <c r="AX1827" i="3"/>
  <c r="AW1827" i="3"/>
  <c r="AV1827" i="3"/>
  <c r="AU1827" i="3"/>
  <c r="AT1827" i="3"/>
  <c r="AS1827" i="3"/>
  <c r="AR1827" i="3"/>
  <c r="AQ1827" i="3"/>
  <c r="AP1827" i="3"/>
  <c r="AO1827" i="3"/>
  <c r="AN1827" i="3"/>
  <c r="AM1827" i="3"/>
  <c r="AL1827" i="3"/>
  <c r="AK1827" i="3"/>
  <c r="AJ1827" i="3"/>
  <c r="AI1827" i="3"/>
  <c r="AH1827" i="3"/>
  <c r="AG1827" i="3"/>
  <c r="AF1827" i="3"/>
  <c r="AD1827" i="3"/>
  <c r="AC1827" i="3"/>
  <c r="AA1827" i="3"/>
  <c r="Z1827" i="3"/>
  <c r="X1827" i="3"/>
  <c r="W1827" i="3"/>
  <c r="U1827" i="3"/>
  <c r="T1827" i="3"/>
  <c r="BC1826" i="3"/>
  <c r="BB1826" i="3"/>
  <c r="BA1826" i="3"/>
  <c r="AZ1826" i="3"/>
  <c r="AY1826" i="3"/>
  <c r="AX1826" i="3"/>
  <c r="AW1826" i="3"/>
  <c r="AV1826" i="3"/>
  <c r="AU1826" i="3"/>
  <c r="AT1826" i="3"/>
  <c r="AS1826" i="3"/>
  <c r="AR1826" i="3"/>
  <c r="AQ1826" i="3"/>
  <c r="AP1826" i="3"/>
  <c r="AO1826" i="3"/>
  <c r="AN1826" i="3"/>
  <c r="AM1826" i="3"/>
  <c r="AL1826" i="3"/>
  <c r="AK1826" i="3"/>
  <c r="AJ1826" i="3"/>
  <c r="AI1826" i="3"/>
  <c r="AH1826" i="3"/>
  <c r="AG1826" i="3"/>
  <c r="AF1826" i="3"/>
  <c r="AD1826" i="3"/>
  <c r="AC1826" i="3"/>
  <c r="AA1826" i="3"/>
  <c r="Z1826" i="3"/>
  <c r="X1826" i="3"/>
  <c r="W1826" i="3"/>
  <c r="U1826" i="3"/>
  <c r="T1826" i="3"/>
  <c r="BC1825" i="3"/>
  <c r="BB1825" i="3"/>
  <c r="BA1825" i="3"/>
  <c r="AZ1825" i="3"/>
  <c r="AY1825" i="3"/>
  <c r="AX1825" i="3"/>
  <c r="AW1825" i="3"/>
  <c r="AV1825" i="3"/>
  <c r="AU1825" i="3"/>
  <c r="AT1825" i="3"/>
  <c r="AS1825" i="3"/>
  <c r="AR1825" i="3"/>
  <c r="AQ1825" i="3"/>
  <c r="AP1825" i="3"/>
  <c r="AO1825" i="3"/>
  <c r="AN1825" i="3"/>
  <c r="AM1825" i="3"/>
  <c r="AL1825" i="3"/>
  <c r="AK1825" i="3"/>
  <c r="AJ1825" i="3"/>
  <c r="AI1825" i="3"/>
  <c r="AH1825" i="3"/>
  <c r="AG1825" i="3"/>
  <c r="AF1825" i="3"/>
  <c r="AD1825" i="3"/>
  <c r="AC1825" i="3"/>
  <c r="AA1825" i="3"/>
  <c r="Z1825" i="3"/>
  <c r="X1825" i="3"/>
  <c r="W1825" i="3"/>
  <c r="U1825" i="3"/>
  <c r="T1825" i="3"/>
  <c r="BC1824" i="3"/>
  <c r="BB1824" i="3"/>
  <c r="BA1824" i="3"/>
  <c r="AZ1824" i="3"/>
  <c r="AY1824" i="3"/>
  <c r="AX1824" i="3"/>
  <c r="AW1824" i="3"/>
  <c r="AV1824" i="3"/>
  <c r="AU1824" i="3"/>
  <c r="AT1824" i="3"/>
  <c r="AS1824" i="3"/>
  <c r="AR1824" i="3"/>
  <c r="AQ1824" i="3"/>
  <c r="AP1824" i="3"/>
  <c r="AO1824" i="3"/>
  <c r="AN1824" i="3"/>
  <c r="AM1824" i="3"/>
  <c r="AL1824" i="3"/>
  <c r="AK1824" i="3"/>
  <c r="AJ1824" i="3"/>
  <c r="AI1824" i="3"/>
  <c r="AH1824" i="3"/>
  <c r="AG1824" i="3"/>
  <c r="AF1824" i="3"/>
  <c r="AD1824" i="3"/>
  <c r="AC1824" i="3"/>
  <c r="AA1824" i="3"/>
  <c r="Z1824" i="3"/>
  <c r="X1824" i="3"/>
  <c r="W1824" i="3"/>
  <c r="U1824" i="3"/>
  <c r="T1824" i="3"/>
  <c r="BC1823" i="3"/>
  <c r="BB1823" i="3"/>
  <c r="BA1823" i="3"/>
  <c r="AZ1823" i="3"/>
  <c r="AY1823" i="3"/>
  <c r="AX1823" i="3"/>
  <c r="AW1823" i="3"/>
  <c r="AV1823" i="3"/>
  <c r="AU1823" i="3"/>
  <c r="AT1823" i="3"/>
  <c r="AS1823" i="3"/>
  <c r="AR1823" i="3"/>
  <c r="AQ1823" i="3"/>
  <c r="AP1823" i="3"/>
  <c r="AO1823" i="3"/>
  <c r="AN1823" i="3"/>
  <c r="AM1823" i="3"/>
  <c r="AL1823" i="3"/>
  <c r="AK1823" i="3"/>
  <c r="AJ1823" i="3"/>
  <c r="AI1823" i="3"/>
  <c r="AH1823" i="3"/>
  <c r="AG1823" i="3"/>
  <c r="AF1823" i="3"/>
  <c r="AD1823" i="3"/>
  <c r="AC1823" i="3"/>
  <c r="AA1823" i="3"/>
  <c r="Z1823" i="3"/>
  <c r="X1823" i="3"/>
  <c r="W1823" i="3"/>
  <c r="U1823" i="3"/>
  <c r="T1823" i="3"/>
  <c r="BC1822" i="3"/>
  <c r="BB1822" i="3"/>
  <c r="BA1822" i="3"/>
  <c r="AZ1822" i="3"/>
  <c r="AY1822" i="3"/>
  <c r="AX1822" i="3"/>
  <c r="AW1822" i="3"/>
  <c r="AV1822" i="3"/>
  <c r="AU1822" i="3"/>
  <c r="AT1822" i="3"/>
  <c r="AS1822" i="3"/>
  <c r="AR1822" i="3"/>
  <c r="AQ1822" i="3"/>
  <c r="AP1822" i="3"/>
  <c r="AO1822" i="3"/>
  <c r="AN1822" i="3"/>
  <c r="AM1822" i="3"/>
  <c r="AL1822" i="3"/>
  <c r="AK1822" i="3"/>
  <c r="AJ1822" i="3"/>
  <c r="AI1822" i="3"/>
  <c r="AH1822" i="3"/>
  <c r="AG1822" i="3"/>
  <c r="AF1822" i="3"/>
  <c r="AD1822" i="3"/>
  <c r="AC1822" i="3"/>
  <c r="AA1822" i="3"/>
  <c r="Z1822" i="3"/>
  <c r="X1822" i="3"/>
  <c r="W1822" i="3"/>
  <c r="U1822" i="3"/>
  <c r="T1822" i="3"/>
  <c r="BC1821" i="3"/>
  <c r="BB1821" i="3"/>
  <c r="BA1821" i="3"/>
  <c r="AZ1821" i="3"/>
  <c r="AY1821" i="3"/>
  <c r="AX1821" i="3"/>
  <c r="AW1821" i="3"/>
  <c r="AV1821" i="3"/>
  <c r="AU1821" i="3"/>
  <c r="AT1821" i="3"/>
  <c r="AS1821" i="3"/>
  <c r="AR1821" i="3"/>
  <c r="AQ1821" i="3"/>
  <c r="AP1821" i="3"/>
  <c r="AO1821" i="3"/>
  <c r="AN1821" i="3"/>
  <c r="AM1821" i="3"/>
  <c r="AL1821" i="3"/>
  <c r="AK1821" i="3"/>
  <c r="AJ1821" i="3"/>
  <c r="AI1821" i="3"/>
  <c r="AH1821" i="3"/>
  <c r="AG1821" i="3"/>
  <c r="AF1821" i="3"/>
  <c r="AD1821" i="3"/>
  <c r="AC1821" i="3"/>
  <c r="AA1821" i="3"/>
  <c r="Z1821" i="3"/>
  <c r="X1821" i="3"/>
  <c r="W1821" i="3"/>
  <c r="U1821" i="3"/>
  <c r="T1821" i="3"/>
  <c r="BC1820" i="3"/>
  <c r="BB1820" i="3"/>
  <c r="BA1820" i="3"/>
  <c r="AZ1820" i="3"/>
  <c r="AY1820" i="3"/>
  <c r="AX1820" i="3"/>
  <c r="AW1820" i="3"/>
  <c r="AV1820" i="3"/>
  <c r="AU1820" i="3"/>
  <c r="AT1820" i="3"/>
  <c r="AS1820" i="3"/>
  <c r="AR1820" i="3"/>
  <c r="AQ1820" i="3"/>
  <c r="AP1820" i="3"/>
  <c r="AO1820" i="3"/>
  <c r="AN1820" i="3"/>
  <c r="AM1820" i="3"/>
  <c r="AL1820" i="3"/>
  <c r="AK1820" i="3"/>
  <c r="AJ1820" i="3"/>
  <c r="AI1820" i="3"/>
  <c r="AH1820" i="3"/>
  <c r="AG1820" i="3"/>
  <c r="AF1820" i="3"/>
  <c r="AD1820" i="3"/>
  <c r="AC1820" i="3"/>
  <c r="AA1820" i="3"/>
  <c r="Z1820" i="3"/>
  <c r="X1820" i="3"/>
  <c r="W1820" i="3"/>
  <c r="U1820" i="3"/>
  <c r="T1820" i="3"/>
  <c r="BC1819" i="3"/>
  <c r="BB1819" i="3"/>
  <c r="BA1819" i="3"/>
  <c r="AZ1819" i="3"/>
  <c r="AY1819" i="3"/>
  <c r="AX1819" i="3"/>
  <c r="AW1819" i="3"/>
  <c r="AV1819" i="3"/>
  <c r="AU1819" i="3"/>
  <c r="AT1819" i="3"/>
  <c r="AS1819" i="3"/>
  <c r="AR1819" i="3"/>
  <c r="AQ1819" i="3"/>
  <c r="AP1819" i="3"/>
  <c r="AO1819" i="3"/>
  <c r="AN1819" i="3"/>
  <c r="AM1819" i="3"/>
  <c r="AL1819" i="3"/>
  <c r="AK1819" i="3"/>
  <c r="AJ1819" i="3"/>
  <c r="AI1819" i="3"/>
  <c r="AH1819" i="3"/>
  <c r="AG1819" i="3"/>
  <c r="AF1819" i="3"/>
  <c r="AD1819" i="3"/>
  <c r="AC1819" i="3"/>
  <c r="AA1819" i="3"/>
  <c r="Z1819" i="3"/>
  <c r="X1819" i="3"/>
  <c r="W1819" i="3"/>
  <c r="U1819" i="3"/>
  <c r="T1819" i="3"/>
  <c r="BC1818" i="3"/>
  <c r="BB1818" i="3"/>
  <c r="BA1818" i="3"/>
  <c r="AZ1818" i="3"/>
  <c r="AY1818" i="3"/>
  <c r="AX1818" i="3"/>
  <c r="AW1818" i="3"/>
  <c r="AV1818" i="3"/>
  <c r="AU1818" i="3"/>
  <c r="AT1818" i="3"/>
  <c r="AS1818" i="3"/>
  <c r="AR1818" i="3"/>
  <c r="AQ1818" i="3"/>
  <c r="AP1818" i="3"/>
  <c r="AO1818" i="3"/>
  <c r="AN1818" i="3"/>
  <c r="AM1818" i="3"/>
  <c r="AL1818" i="3"/>
  <c r="AK1818" i="3"/>
  <c r="AJ1818" i="3"/>
  <c r="AI1818" i="3"/>
  <c r="AH1818" i="3"/>
  <c r="AG1818" i="3"/>
  <c r="AF1818" i="3"/>
  <c r="AD1818" i="3"/>
  <c r="AC1818" i="3"/>
  <c r="AA1818" i="3"/>
  <c r="Z1818" i="3"/>
  <c r="X1818" i="3"/>
  <c r="W1818" i="3"/>
  <c r="U1818" i="3"/>
  <c r="T1818" i="3"/>
  <c r="BC1817" i="3"/>
  <c r="BB1817" i="3"/>
  <c r="BA1817" i="3"/>
  <c r="AZ1817" i="3"/>
  <c r="AY1817" i="3"/>
  <c r="AX1817" i="3"/>
  <c r="AW1817" i="3"/>
  <c r="AV1817" i="3"/>
  <c r="AU1817" i="3"/>
  <c r="AT1817" i="3"/>
  <c r="AS1817" i="3"/>
  <c r="AR1817" i="3"/>
  <c r="AQ1817" i="3"/>
  <c r="AP1817" i="3"/>
  <c r="AO1817" i="3"/>
  <c r="AN1817" i="3"/>
  <c r="AM1817" i="3"/>
  <c r="AL1817" i="3"/>
  <c r="AK1817" i="3"/>
  <c r="AJ1817" i="3"/>
  <c r="AI1817" i="3"/>
  <c r="AH1817" i="3"/>
  <c r="AG1817" i="3"/>
  <c r="AF1817" i="3"/>
  <c r="AD1817" i="3"/>
  <c r="AC1817" i="3"/>
  <c r="AA1817" i="3"/>
  <c r="Z1817" i="3"/>
  <c r="X1817" i="3"/>
  <c r="W1817" i="3"/>
  <c r="U1817" i="3"/>
  <c r="T1817" i="3"/>
  <c r="BC1816" i="3"/>
  <c r="BB1816" i="3"/>
  <c r="BA1816" i="3"/>
  <c r="AZ1816" i="3"/>
  <c r="AY1816" i="3"/>
  <c r="AX1816" i="3"/>
  <c r="AW1816" i="3"/>
  <c r="AV1816" i="3"/>
  <c r="AU1816" i="3"/>
  <c r="AT1816" i="3"/>
  <c r="AS1816" i="3"/>
  <c r="AR1816" i="3"/>
  <c r="AQ1816" i="3"/>
  <c r="AP1816" i="3"/>
  <c r="AO1816" i="3"/>
  <c r="AN1816" i="3"/>
  <c r="AM1816" i="3"/>
  <c r="AL1816" i="3"/>
  <c r="AK1816" i="3"/>
  <c r="AJ1816" i="3"/>
  <c r="AI1816" i="3"/>
  <c r="AH1816" i="3"/>
  <c r="AG1816" i="3"/>
  <c r="AF1816" i="3"/>
  <c r="AD1816" i="3"/>
  <c r="AC1816" i="3"/>
  <c r="AA1816" i="3"/>
  <c r="Z1816" i="3"/>
  <c r="X1816" i="3"/>
  <c r="W1816" i="3"/>
  <c r="U1816" i="3"/>
  <c r="T1816" i="3"/>
  <c r="BC1815" i="3"/>
  <c r="BB1815" i="3"/>
  <c r="BA1815" i="3"/>
  <c r="AZ1815" i="3"/>
  <c r="AY1815" i="3"/>
  <c r="AX1815" i="3"/>
  <c r="AW1815" i="3"/>
  <c r="AV1815" i="3"/>
  <c r="AU1815" i="3"/>
  <c r="AT1815" i="3"/>
  <c r="AS1815" i="3"/>
  <c r="AR1815" i="3"/>
  <c r="AQ1815" i="3"/>
  <c r="AP1815" i="3"/>
  <c r="AO1815" i="3"/>
  <c r="AN1815" i="3"/>
  <c r="AM1815" i="3"/>
  <c r="AL1815" i="3"/>
  <c r="AK1815" i="3"/>
  <c r="AJ1815" i="3"/>
  <c r="AI1815" i="3"/>
  <c r="AH1815" i="3"/>
  <c r="AG1815" i="3"/>
  <c r="AF1815" i="3"/>
  <c r="AD1815" i="3"/>
  <c r="AC1815" i="3"/>
  <c r="AA1815" i="3"/>
  <c r="Z1815" i="3"/>
  <c r="X1815" i="3"/>
  <c r="W1815" i="3"/>
  <c r="U1815" i="3"/>
  <c r="T1815" i="3"/>
  <c r="BC1814" i="3"/>
  <c r="BB1814" i="3"/>
  <c r="BA1814" i="3"/>
  <c r="AZ1814" i="3"/>
  <c r="AY1814" i="3"/>
  <c r="AX1814" i="3"/>
  <c r="AW1814" i="3"/>
  <c r="AV1814" i="3"/>
  <c r="AU1814" i="3"/>
  <c r="AT1814" i="3"/>
  <c r="AS1814" i="3"/>
  <c r="AR1814" i="3"/>
  <c r="AQ1814" i="3"/>
  <c r="AP1814" i="3"/>
  <c r="AO1814" i="3"/>
  <c r="AN1814" i="3"/>
  <c r="AM1814" i="3"/>
  <c r="AL1814" i="3"/>
  <c r="AK1814" i="3"/>
  <c r="AJ1814" i="3"/>
  <c r="AI1814" i="3"/>
  <c r="AH1814" i="3"/>
  <c r="AG1814" i="3"/>
  <c r="AF1814" i="3"/>
  <c r="AD1814" i="3"/>
  <c r="AC1814" i="3"/>
  <c r="AA1814" i="3"/>
  <c r="Z1814" i="3"/>
  <c r="X1814" i="3"/>
  <c r="W1814" i="3"/>
  <c r="U1814" i="3"/>
  <c r="T1814" i="3"/>
  <c r="BC1813" i="3"/>
  <c r="BB1813" i="3"/>
  <c r="BA1813" i="3"/>
  <c r="AZ1813" i="3"/>
  <c r="AY1813" i="3"/>
  <c r="AX1813" i="3"/>
  <c r="AW1813" i="3"/>
  <c r="AV1813" i="3"/>
  <c r="AU1813" i="3"/>
  <c r="AT1813" i="3"/>
  <c r="AS1813" i="3"/>
  <c r="AR1813" i="3"/>
  <c r="AQ1813" i="3"/>
  <c r="AP1813" i="3"/>
  <c r="AO1813" i="3"/>
  <c r="AN1813" i="3"/>
  <c r="AM1813" i="3"/>
  <c r="AL1813" i="3"/>
  <c r="AK1813" i="3"/>
  <c r="AJ1813" i="3"/>
  <c r="AI1813" i="3"/>
  <c r="AH1813" i="3"/>
  <c r="AG1813" i="3"/>
  <c r="AF1813" i="3"/>
  <c r="AD1813" i="3"/>
  <c r="AC1813" i="3"/>
  <c r="AA1813" i="3"/>
  <c r="Z1813" i="3"/>
  <c r="X1813" i="3"/>
  <c r="W1813" i="3"/>
  <c r="U1813" i="3"/>
  <c r="T1813" i="3"/>
  <c r="BC1812" i="3"/>
  <c r="BB1812" i="3"/>
  <c r="BA1812" i="3"/>
  <c r="AZ1812" i="3"/>
  <c r="AY1812" i="3"/>
  <c r="AX1812" i="3"/>
  <c r="AW1812" i="3"/>
  <c r="AV1812" i="3"/>
  <c r="AU1812" i="3"/>
  <c r="AT1812" i="3"/>
  <c r="AS1812" i="3"/>
  <c r="AR1812" i="3"/>
  <c r="AQ1812" i="3"/>
  <c r="AP1812" i="3"/>
  <c r="AO1812" i="3"/>
  <c r="AN1812" i="3"/>
  <c r="AM1812" i="3"/>
  <c r="AL1812" i="3"/>
  <c r="AK1812" i="3"/>
  <c r="AJ1812" i="3"/>
  <c r="AI1812" i="3"/>
  <c r="AH1812" i="3"/>
  <c r="AG1812" i="3"/>
  <c r="AF1812" i="3"/>
  <c r="AD1812" i="3"/>
  <c r="AC1812" i="3"/>
  <c r="AA1812" i="3"/>
  <c r="Z1812" i="3"/>
  <c r="X1812" i="3"/>
  <c r="W1812" i="3"/>
  <c r="U1812" i="3"/>
  <c r="T1812" i="3"/>
  <c r="BC1811" i="3"/>
  <c r="BB1811" i="3"/>
  <c r="BA1811" i="3"/>
  <c r="AZ1811" i="3"/>
  <c r="AY1811" i="3"/>
  <c r="AX1811" i="3"/>
  <c r="AW1811" i="3"/>
  <c r="AV1811" i="3"/>
  <c r="AU1811" i="3"/>
  <c r="AT1811" i="3"/>
  <c r="AS1811" i="3"/>
  <c r="AR1811" i="3"/>
  <c r="AQ1811" i="3"/>
  <c r="AP1811" i="3"/>
  <c r="AO1811" i="3"/>
  <c r="AN1811" i="3"/>
  <c r="AM1811" i="3"/>
  <c r="AL1811" i="3"/>
  <c r="AK1811" i="3"/>
  <c r="AJ1811" i="3"/>
  <c r="AI1811" i="3"/>
  <c r="AH1811" i="3"/>
  <c r="AG1811" i="3"/>
  <c r="AF1811" i="3"/>
  <c r="AD1811" i="3"/>
  <c r="AC1811" i="3"/>
  <c r="AA1811" i="3"/>
  <c r="Z1811" i="3"/>
  <c r="X1811" i="3"/>
  <c r="W1811" i="3"/>
  <c r="U1811" i="3"/>
  <c r="T1811" i="3"/>
  <c r="BC1810" i="3"/>
  <c r="BB1810" i="3"/>
  <c r="BA1810" i="3"/>
  <c r="AZ1810" i="3"/>
  <c r="AY1810" i="3"/>
  <c r="AX1810" i="3"/>
  <c r="AW1810" i="3"/>
  <c r="AV1810" i="3"/>
  <c r="AU1810" i="3"/>
  <c r="AT1810" i="3"/>
  <c r="AS1810" i="3"/>
  <c r="AR1810" i="3"/>
  <c r="AQ1810" i="3"/>
  <c r="AP1810" i="3"/>
  <c r="AO1810" i="3"/>
  <c r="AN1810" i="3"/>
  <c r="AM1810" i="3"/>
  <c r="AL1810" i="3"/>
  <c r="AK1810" i="3"/>
  <c r="AJ1810" i="3"/>
  <c r="AI1810" i="3"/>
  <c r="AH1810" i="3"/>
  <c r="AG1810" i="3"/>
  <c r="AF1810" i="3"/>
  <c r="AD1810" i="3"/>
  <c r="AC1810" i="3"/>
  <c r="AA1810" i="3"/>
  <c r="Z1810" i="3"/>
  <c r="X1810" i="3"/>
  <c r="W1810" i="3"/>
  <c r="U1810" i="3"/>
  <c r="T1810" i="3"/>
  <c r="BC1809" i="3"/>
  <c r="BB1809" i="3"/>
  <c r="BA1809" i="3"/>
  <c r="AZ1809" i="3"/>
  <c r="AY1809" i="3"/>
  <c r="AX1809" i="3"/>
  <c r="AW1809" i="3"/>
  <c r="AV1809" i="3"/>
  <c r="AU1809" i="3"/>
  <c r="AT1809" i="3"/>
  <c r="AS1809" i="3"/>
  <c r="AR1809" i="3"/>
  <c r="AQ1809" i="3"/>
  <c r="AP1809" i="3"/>
  <c r="AO1809" i="3"/>
  <c r="AN1809" i="3"/>
  <c r="AM1809" i="3"/>
  <c r="AL1809" i="3"/>
  <c r="AK1809" i="3"/>
  <c r="AJ1809" i="3"/>
  <c r="AI1809" i="3"/>
  <c r="AH1809" i="3"/>
  <c r="AG1809" i="3"/>
  <c r="AF1809" i="3"/>
  <c r="AD1809" i="3"/>
  <c r="AC1809" i="3"/>
  <c r="AA1809" i="3"/>
  <c r="Z1809" i="3"/>
  <c r="X1809" i="3"/>
  <c r="W1809" i="3"/>
  <c r="U1809" i="3"/>
  <c r="T1809" i="3"/>
  <c r="BC1808" i="3"/>
  <c r="BB1808" i="3"/>
  <c r="BA1808" i="3"/>
  <c r="AZ1808" i="3"/>
  <c r="AY1808" i="3"/>
  <c r="AX1808" i="3"/>
  <c r="AW1808" i="3"/>
  <c r="AV1808" i="3"/>
  <c r="AU1808" i="3"/>
  <c r="AT1808" i="3"/>
  <c r="AS1808" i="3"/>
  <c r="AR1808" i="3"/>
  <c r="AQ1808" i="3"/>
  <c r="AP1808" i="3"/>
  <c r="AO1808" i="3"/>
  <c r="AN1808" i="3"/>
  <c r="AM1808" i="3"/>
  <c r="AL1808" i="3"/>
  <c r="AK1808" i="3"/>
  <c r="AJ1808" i="3"/>
  <c r="AI1808" i="3"/>
  <c r="AH1808" i="3"/>
  <c r="AG1808" i="3"/>
  <c r="AF1808" i="3"/>
  <c r="AD1808" i="3"/>
  <c r="AC1808" i="3"/>
  <c r="AA1808" i="3"/>
  <c r="Z1808" i="3"/>
  <c r="X1808" i="3"/>
  <c r="W1808" i="3"/>
  <c r="U1808" i="3"/>
  <c r="T1808" i="3"/>
  <c r="BC1807" i="3"/>
  <c r="BB1807" i="3"/>
  <c r="BA1807" i="3"/>
  <c r="AZ1807" i="3"/>
  <c r="AY1807" i="3"/>
  <c r="AX1807" i="3"/>
  <c r="AW1807" i="3"/>
  <c r="AV1807" i="3"/>
  <c r="AU1807" i="3"/>
  <c r="AT1807" i="3"/>
  <c r="AS1807" i="3"/>
  <c r="AR1807" i="3"/>
  <c r="AQ1807" i="3"/>
  <c r="AP1807" i="3"/>
  <c r="AO1807" i="3"/>
  <c r="AN1807" i="3"/>
  <c r="AM1807" i="3"/>
  <c r="AL1807" i="3"/>
  <c r="AK1807" i="3"/>
  <c r="AJ1807" i="3"/>
  <c r="AI1807" i="3"/>
  <c r="AH1807" i="3"/>
  <c r="AG1807" i="3"/>
  <c r="AF1807" i="3"/>
  <c r="AD1807" i="3"/>
  <c r="AC1807" i="3"/>
  <c r="AA1807" i="3"/>
  <c r="Z1807" i="3"/>
  <c r="X1807" i="3"/>
  <c r="W1807" i="3"/>
  <c r="U1807" i="3"/>
  <c r="T1807" i="3"/>
  <c r="BC1806" i="3"/>
  <c r="BB1806" i="3"/>
  <c r="BA1806" i="3"/>
  <c r="AZ1806" i="3"/>
  <c r="AY1806" i="3"/>
  <c r="AX1806" i="3"/>
  <c r="AW1806" i="3"/>
  <c r="AV1806" i="3"/>
  <c r="AU1806" i="3"/>
  <c r="AT1806" i="3"/>
  <c r="AS1806" i="3"/>
  <c r="AR1806" i="3"/>
  <c r="AQ1806" i="3"/>
  <c r="AP1806" i="3"/>
  <c r="AO1806" i="3"/>
  <c r="AN1806" i="3"/>
  <c r="AM1806" i="3"/>
  <c r="AL1806" i="3"/>
  <c r="AK1806" i="3"/>
  <c r="AJ1806" i="3"/>
  <c r="AI1806" i="3"/>
  <c r="AH1806" i="3"/>
  <c r="AG1806" i="3"/>
  <c r="AF1806" i="3"/>
  <c r="AD1806" i="3"/>
  <c r="AC1806" i="3"/>
  <c r="AA1806" i="3"/>
  <c r="Z1806" i="3"/>
  <c r="X1806" i="3"/>
  <c r="W1806" i="3"/>
  <c r="U1806" i="3"/>
  <c r="T1806" i="3"/>
  <c r="BC1805" i="3"/>
  <c r="BB1805" i="3"/>
  <c r="BA1805" i="3"/>
  <c r="AZ1805" i="3"/>
  <c r="AY1805" i="3"/>
  <c r="AX1805" i="3"/>
  <c r="AW1805" i="3"/>
  <c r="AV1805" i="3"/>
  <c r="AU1805" i="3"/>
  <c r="AT1805" i="3"/>
  <c r="AS1805" i="3"/>
  <c r="AR1805" i="3"/>
  <c r="AQ1805" i="3"/>
  <c r="AP1805" i="3"/>
  <c r="AO1805" i="3"/>
  <c r="AN1805" i="3"/>
  <c r="AM1805" i="3"/>
  <c r="AL1805" i="3"/>
  <c r="AK1805" i="3"/>
  <c r="AJ1805" i="3"/>
  <c r="AI1805" i="3"/>
  <c r="AH1805" i="3"/>
  <c r="AG1805" i="3"/>
  <c r="AF1805" i="3"/>
  <c r="AD1805" i="3"/>
  <c r="AC1805" i="3"/>
  <c r="AA1805" i="3"/>
  <c r="Z1805" i="3"/>
  <c r="X1805" i="3"/>
  <c r="W1805" i="3"/>
  <c r="U1805" i="3"/>
  <c r="T1805" i="3"/>
  <c r="BC1804" i="3"/>
  <c r="BB1804" i="3"/>
  <c r="BA1804" i="3"/>
  <c r="AZ1804" i="3"/>
  <c r="AY1804" i="3"/>
  <c r="AX1804" i="3"/>
  <c r="AW1804" i="3"/>
  <c r="AV1804" i="3"/>
  <c r="AU1804" i="3"/>
  <c r="AT1804" i="3"/>
  <c r="AS1804" i="3"/>
  <c r="AR1804" i="3"/>
  <c r="AQ1804" i="3"/>
  <c r="AP1804" i="3"/>
  <c r="AO1804" i="3"/>
  <c r="AN1804" i="3"/>
  <c r="AM1804" i="3"/>
  <c r="AL1804" i="3"/>
  <c r="AK1804" i="3"/>
  <c r="AJ1804" i="3"/>
  <c r="AI1804" i="3"/>
  <c r="AH1804" i="3"/>
  <c r="AG1804" i="3"/>
  <c r="AF1804" i="3"/>
  <c r="AD1804" i="3"/>
  <c r="AC1804" i="3"/>
  <c r="AA1804" i="3"/>
  <c r="Z1804" i="3"/>
  <c r="X1804" i="3"/>
  <c r="W1804" i="3"/>
  <c r="U1804" i="3"/>
  <c r="T1804" i="3"/>
  <c r="BC1803" i="3"/>
  <c r="BB1803" i="3"/>
  <c r="BA1803" i="3"/>
  <c r="AZ1803" i="3"/>
  <c r="AY1803" i="3"/>
  <c r="AX1803" i="3"/>
  <c r="AW1803" i="3"/>
  <c r="AV1803" i="3"/>
  <c r="AU1803" i="3"/>
  <c r="AT1803" i="3"/>
  <c r="AS1803" i="3"/>
  <c r="AR1803" i="3"/>
  <c r="AQ1803" i="3"/>
  <c r="AP1803" i="3"/>
  <c r="AO1803" i="3"/>
  <c r="AN1803" i="3"/>
  <c r="AM1803" i="3"/>
  <c r="AL1803" i="3"/>
  <c r="AK1803" i="3"/>
  <c r="AJ1803" i="3"/>
  <c r="AI1803" i="3"/>
  <c r="AH1803" i="3"/>
  <c r="AG1803" i="3"/>
  <c r="AF1803" i="3"/>
  <c r="AD1803" i="3"/>
  <c r="AC1803" i="3"/>
  <c r="AA1803" i="3"/>
  <c r="Z1803" i="3"/>
  <c r="X1803" i="3"/>
  <c r="W1803" i="3"/>
  <c r="U1803" i="3"/>
  <c r="T1803" i="3"/>
  <c r="BC1802" i="3"/>
  <c r="BB1802" i="3"/>
  <c r="BA1802" i="3"/>
  <c r="AZ1802" i="3"/>
  <c r="AY1802" i="3"/>
  <c r="AX1802" i="3"/>
  <c r="AW1802" i="3"/>
  <c r="AV1802" i="3"/>
  <c r="AU1802" i="3"/>
  <c r="AT1802" i="3"/>
  <c r="AS1802" i="3"/>
  <c r="AR1802" i="3"/>
  <c r="AQ1802" i="3"/>
  <c r="AP1802" i="3"/>
  <c r="AO1802" i="3"/>
  <c r="AN1802" i="3"/>
  <c r="AM1802" i="3"/>
  <c r="AL1802" i="3"/>
  <c r="AK1802" i="3"/>
  <c r="AJ1802" i="3"/>
  <c r="AI1802" i="3"/>
  <c r="AH1802" i="3"/>
  <c r="AG1802" i="3"/>
  <c r="AF1802" i="3"/>
  <c r="AD1802" i="3"/>
  <c r="AC1802" i="3"/>
  <c r="AA1802" i="3"/>
  <c r="Z1802" i="3"/>
  <c r="X1802" i="3"/>
  <c r="W1802" i="3"/>
  <c r="U1802" i="3"/>
  <c r="T1802" i="3"/>
  <c r="BC1801" i="3"/>
  <c r="BB1801" i="3"/>
  <c r="BA1801" i="3"/>
  <c r="AZ1801" i="3"/>
  <c r="AY1801" i="3"/>
  <c r="AX1801" i="3"/>
  <c r="AW1801" i="3"/>
  <c r="AV1801" i="3"/>
  <c r="AU1801" i="3"/>
  <c r="AT1801" i="3"/>
  <c r="AS1801" i="3"/>
  <c r="AR1801" i="3"/>
  <c r="AQ1801" i="3"/>
  <c r="AP1801" i="3"/>
  <c r="AO1801" i="3"/>
  <c r="AN1801" i="3"/>
  <c r="AM1801" i="3"/>
  <c r="AL1801" i="3"/>
  <c r="AK1801" i="3"/>
  <c r="AJ1801" i="3"/>
  <c r="AI1801" i="3"/>
  <c r="AH1801" i="3"/>
  <c r="AG1801" i="3"/>
  <c r="AF1801" i="3"/>
  <c r="AD1801" i="3"/>
  <c r="AC1801" i="3"/>
  <c r="AA1801" i="3"/>
  <c r="Z1801" i="3"/>
  <c r="X1801" i="3"/>
  <c r="W1801" i="3"/>
  <c r="U1801" i="3"/>
  <c r="T1801" i="3"/>
  <c r="BC1800" i="3"/>
  <c r="BB1800" i="3"/>
  <c r="BA1800" i="3"/>
  <c r="AZ1800" i="3"/>
  <c r="AY1800" i="3"/>
  <c r="AX1800" i="3"/>
  <c r="AW1800" i="3"/>
  <c r="AV1800" i="3"/>
  <c r="AU1800" i="3"/>
  <c r="AT1800" i="3"/>
  <c r="AS1800" i="3"/>
  <c r="AR1800" i="3"/>
  <c r="AQ1800" i="3"/>
  <c r="AP1800" i="3"/>
  <c r="AO1800" i="3"/>
  <c r="AN1800" i="3"/>
  <c r="AM1800" i="3"/>
  <c r="AL1800" i="3"/>
  <c r="AK1800" i="3"/>
  <c r="AJ1800" i="3"/>
  <c r="AI1800" i="3"/>
  <c r="AH1800" i="3"/>
  <c r="AG1800" i="3"/>
  <c r="AF1800" i="3"/>
  <c r="AD1800" i="3"/>
  <c r="AC1800" i="3"/>
  <c r="AA1800" i="3"/>
  <c r="Z1800" i="3"/>
  <c r="X1800" i="3"/>
  <c r="W1800" i="3"/>
  <c r="U1800" i="3"/>
  <c r="T1800" i="3"/>
  <c r="BC1799" i="3"/>
  <c r="BB1799" i="3"/>
  <c r="BA1799" i="3"/>
  <c r="AZ1799" i="3"/>
  <c r="AY1799" i="3"/>
  <c r="AX1799" i="3"/>
  <c r="AW1799" i="3"/>
  <c r="AV1799" i="3"/>
  <c r="AU1799" i="3"/>
  <c r="AT1799" i="3"/>
  <c r="AS1799" i="3"/>
  <c r="AR1799" i="3"/>
  <c r="AQ1799" i="3"/>
  <c r="AP1799" i="3"/>
  <c r="AO1799" i="3"/>
  <c r="AN1799" i="3"/>
  <c r="AM1799" i="3"/>
  <c r="AL1799" i="3"/>
  <c r="AK1799" i="3"/>
  <c r="AJ1799" i="3"/>
  <c r="AI1799" i="3"/>
  <c r="AH1799" i="3"/>
  <c r="AG1799" i="3"/>
  <c r="AF1799" i="3"/>
  <c r="AD1799" i="3"/>
  <c r="AC1799" i="3"/>
  <c r="AA1799" i="3"/>
  <c r="Z1799" i="3"/>
  <c r="X1799" i="3"/>
  <c r="W1799" i="3"/>
  <c r="U1799" i="3"/>
  <c r="T1799" i="3"/>
  <c r="BC1798" i="3"/>
  <c r="BB1798" i="3"/>
  <c r="BA1798" i="3"/>
  <c r="AZ1798" i="3"/>
  <c r="AY1798" i="3"/>
  <c r="AX1798" i="3"/>
  <c r="AW1798" i="3"/>
  <c r="AV1798" i="3"/>
  <c r="AU1798" i="3"/>
  <c r="AT1798" i="3"/>
  <c r="AS1798" i="3"/>
  <c r="AR1798" i="3"/>
  <c r="AQ1798" i="3"/>
  <c r="AP1798" i="3"/>
  <c r="AO1798" i="3"/>
  <c r="AN1798" i="3"/>
  <c r="AM1798" i="3"/>
  <c r="AL1798" i="3"/>
  <c r="AK1798" i="3"/>
  <c r="AJ1798" i="3"/>
  <c r="AI1798" i="3"/>
  <c r="AH1798" i="3"/>
  <c r="AG1798" i="3"/>
  <c r="AF1798" i="3"/>
  <c r="AD1798" i="3"/>
  <c r="AC1798" i="3"/>
  <c r="AA1798" i="3"/>
  <c r="Z1798" i="3"/>
  <c r="X1798" i="3"/>
  <c r="W1798" i="3"/>
  <c r="U1798" i="3"/>
  <c r="T1798" i="3"/>
  <c r="BC1797" i="3"/>
  <c r="BB1797" i="3"/>
  <c r="BA1797" i="3"/>
  <c r="AZ1797" i="3"/>
  <c r="AY1797" i="3"/>
  <c r="AX1797" i="3"/>
  <c r="AW1797" i="3"/>
  <c r="AV1797" i="3"/>
  <c r="AU1797" i="3"/>
  <c r="AT1797" i="3"/>
  <c r="AS1797" i="3"/>
  <c r="AR1797" i="3"/>
  <c r="AQ1797" i="3"/>
  <c r="AP1797" i="3"/>
  <c r="AO1797" i="3"/>
  <c r="AN1797" i="3"/>
  <c r="AM1797" i="3"/>
  <c r="AL1797" i="3"/>
  <c r="AK1797" i="3"/>
  <c r="AJ1797" i="3"/>
  <c r="AI1797" i="3"/>
  <c r="AH1797" i="3"/>
  <c r="AG1797" i="3"/>
  <c r="AF1797" i="3"/>
  <c r="AD1797" i="3"/>
  <c r="AC1797" i="3"/>
  <c r="AA1797" i="3"/>
  <c r="Z1797" i="3"/>
  <c r="X1797" i="3"/>
  <c r="W1797" i="3"/>
  <c r="U1797" i="3"/>
  <c r="T1797" i="3"/>
  <c r="BC1796" i="3"/>
  <c r="BB1796" i="3"/>
  <c r="BA1796" i="3"/>
  <c r="AZ1796" i="3"/>
  <c r="AY1796" i="3"/>
  <c r="AX1796" i="3"/>
  <c r="AW1796" i="3"/>
  <c r="AV1796" i="3"/>
  <c r="AU1796" i="3"/>
  <c r="AT1796" i="3"/>
  <c r="AS1796" i="3"/>
  <c r="AR1796" i="3"/>
  <c r="AQ1796" i="3"/>
  <c r="AP1796" i="3"/>
  <c r="AO1796" i="3"/>
  <c r="AN1796" i="3"/>
  <c r="AM1796" i="3"/>
  <c r="AL1796" i="3"/>
  <c r="AK1796" i="3"/>
  <c r="AJ1796" i="3"/>
  <c r="AI1796" i="3"/>
  <c r="AH1796" i="3"/>
  <c r="AG1796" i="3"/>
  <c r="AF1796" i="3"/>
  <c r="AD1796" i="3"/>
  <c r="AC1796" i="3"/>
  <c r="AA1796" i="3"/>
  <c r="Z1796" i="3"/>
  <c r="X1796" i="3"/>
  <c r="W1796" i="3"/>
  <c r="U1796" i="3"/>
  <c r="T1796" i="3"/>
  <c r="BC1795" i="3"/>
  <c r="BB1795" i="3"/>
  <c r="BA1795" i="3"/>
  <c r="AZ1795" i="3"/>
  <c r="AY1795" i="3"/>
  <c r="AX1795" i="3"/>
  <c r="AW1795" i="3"/>
  <c r="AV1795" i="3"/>
  <c r="AU1795" i="3"/>
  <c r="AT1795" i="3"/>
  <c r="AS1795" i="3"/>
  <c r="AR1795" i="3"/>
  <c r="AQ1795" i="3"/>
  <c r="AP1795" i="3"/>
  <c r="AO1795" i="3"/>
  <c r="AN1795" i="3"/>
  <c r="AM1795" i="3"/>
  <c r="AL1795" i="3"/>
  <c r="AK1795" i="3"/>
  <c r="AJ1795" i="3"/>
  <c r="AI1795" i="3"/>
  <c r="AH1795" i="3"/>
  <c r="AG1795" i="3"/>
  <c r="AF1795" i="3"/>
  <c r="AD1795" i="3"/>
  <c r="AC1795" i="3"/>
  <c r="AA1795" i="3"/>
  <c r="Z1795" i="3"/>
  <c r="X1795" i="3"/>
  <c r="W1795" i="3"/>
  <c r="U1795" i="3"/>
  <c r="T1795" i="3"/>
  <c r="BC1794" i="3"/>
  <c r="BB1794" i="3"/>
  <c r="BA1794" i="3"/>
  <c r="AZ1794" i="3"/>
  <c r="AY1794" i="3"/>
  <c r="AX1794" i="3"/>
  <c r="AW1794" i="3"/>
  <c r="AV1794" i="3"/>
  <c r="AU1794" i="3"/>
  <c r="AT1794" i="3"/>
  <c r="AS1794" i="3"/>
  <c r="AR1794" i="3"/>
  <c r="AQ1794" i="3"/>
  <c r="AP1794" i="3"/>
  <c r="AO1794" i="3"/>
  <c r="AN1794" i="3"/>
  <c r="AM1794" i="3"/>
  <c r="AL1794" i="3"/>
  <c r="AK1794" i="3"/>
  <c r="AJ1794" i="3"/>
  <c r="AI1794" i="3"/>
  <c r="AH1794" i="3"/>
  <c r="AG1794" i="3"/>
  <c r="AF1794" i="3"/>
  <c r="AD1794" i="3"/>
  <c r="AC1794" i="3"/>
  <c r="AA1794" i="3"/>
  <c r="Z1794" i="3"/>
  <c r="X1794" i="3"/>
  <c r="W1794" i="3"/>
  <c r="U1794" i="3"/>
  <c r="T1794" i="3"/>
  <c r="BC1793" i="3"/>
  <c r="BB1793" i="3"/>
  <c r="BA1793" i="3"/>
  <c r="AZ1793" i="3"/>
  <c r="AY1793" i="3"/>
  <c r="AX1793" i="3"/>
  <c r="AW1793" i="3"/>
  <c r="AV1793" i="3"/>
  <c r="AU1793" i="3"/>
  <c r="AT1793" i="3"/>
  <c r="AS1793" i="3"/>
  <c r="AR1793" i="3"/>
  <c r="AQ1793" i="3"/>
  <c r="AP1793" i="3"/>
  <c r="AO1793" i="3"/>
  <c r="AN1793" i="3"/>
  <c r="AM1793" i="3"/>
  <c r="AL1793" i="3"/>
  <c r="AK1793" i="3"/>
  <c r="AJ1793" i="3"/>
  <c r="AI1793" i="3"/>
  <c r="AH1793" i="3"/>
  <c r="AG1793" i="3"/>
  <c r="AF1793" i="3"/>
  <c r="AD1793" i="3"/>
  <c r="AC1793" i="3"/>
  <c r="AA1793" i="3"/>
  <c r="Z1793" i="3"/>
  <c r="X1793" i="3"/>
  <c r="W1793" i="3"/>
  <c r="U1793" i="3"/>
  <c r="T1793" i="3"/>
  <c r="BC1792" i="3"/>
  <c r="BB1792" i="3"/>
  <c r="BA1792" i="3"/>
  <c r="AZ1792" i="3"/>
  <c r="AY1792" i="3"/>
  <c r="AX1792" i="3"/>
  <c r="AW1792" i="3"/>
  <c r="AV1792" i="3"/>
  <c r="AU1792" i="3"/>
  <c r="AT1792" i="3"/>
  <c r="AS1792" i="3"/>
  <c r="AR1792" i="3"/>
  <c r="AQ1792" i="3"/>
  <c r="AP1792" i="3"/>
  <c r="AO1792" i="3"/>
  <c r="AN1792" i="3"/>
  <c r="AM1792" i="3"/>
  <c r="AL1792" i="3"/>
  <c r="AK1792" i="3"/>
  <c r="AJ1792" i="3"/>
  <c r="AI1792" i="3"/>
  <c r="AH1792" i="3"/>
  <c r="AG1792" i="3"/>
  <c r="AF1792" i="3"/>
  <c r="AD1792" i="3"/>
  <c r="AC1792" i="3"/>
  <c r="AA1792" i="3"/>
  <c r="Z1792" i="3"/>
  <c r="X1792" i="3"/>
  <c r="W1792" i="3"/>
  <c r="U1792" i="3"/>
  <c r="T1792" i="3"/>
  <c r="BC1791" i="3"/>
  <c r="BB1791" i="3"/>
  <c r="BA1791" i="3"/>
  <c r="AZ1791" i="3"/>
  <c r="AY1791" i="3"/>
  <c r="AX1791" i="3"/>
  <c r="AW1791" i="3"/>
  <c r="AV1791" i="3"/>
  <c r="AU1791" i="3"/>
  <c r="AT1791" i="3"/>
  <c r="AS1791" i="3"/>
  <c r="AR1791" i="3"/>
  <c r="AQ1791" i="3"/>
  <c r="AP1791" i="3"/>
  <c r="AO1791" i="3"/>
  <c r="AN1791" i="3"/>
  <c r="AM1791" i="3"/>
  <c r="AL1791" i="3"/>
  <c r="AK1791" i="3"/>
  <c r="AJ1791" i="3"/>
  <c r="AI1791" i="3"/>
  <c r="AH1791" i="3"/>
  <c r="AG1791" i="3"/>
  <c r="AF1791" i="3"/>
  <c r="AD1791" i="3"/>
  <c r="AC1791" i="3"/>
  <c r="AA1791" i="3"/>
  <c r="Z1791" i="3"/>
  <c r="X1791" i="3"/>
  <c r="W1791" i="3"/>
  <c r="U1791" i="3"/>
  <c r="T1791" i="3"/>
  <c r="BC1790" i="3"/>
  <c r="BB1790" i="3"/>
  <c r="BA1790" i="3"/>
  <c r="AZ1790" i="3"/>
  <c r="AY1790" i="3"/>
  <c r="AX1790" i="3"/>
  <c r="AW1790" i="3"/>
  <c r="AV1790" i="3"/>
  <c r="AU1790" i="3"/>
  <c r="AT1790" i="3"/>
  <c r="AS1790" i="3"/>
  <c r="AR1790" i="3"/>
  <c r="AQ1790" i="3"/>
  <c r="AP1790" i="3"/>
  <c r="AO1790" i="3"/>
  <c r="AN1790" i="3"/>
  <c r="AM1790" i="3"/>
  <c r="AL1790" i="3"/>
  <c r="AK1790" i="3"/>
  <c r="AJ1790" i="3"/>
  <c r="AI1790" i="3"/>
  <c r="AH1790" i="3"/>
  <c r="AG1790" i="3"/>
  <c r="AF1790" i="3"/>
  <c r="AD1790" i="3"/>
  <c r="AC1790" i="3"/>
  <c r="AA1790" i="3"/>
  <c r="Z1790" i="3"/>
  <c r="X1790" i="3"/>
  <c r="W1790" i="3"/>
  <c r="U1790" i="3"/>
  <c r="T1790" i="3"/>
  <c r="BC1789" i="3"/>
  <c r="BB1789" i="3"/>
  <c r="BA1789" i="3"/>
  <c r="AZ1789" i="3"/>
  <c r="AY1789" i="3"/>
  <c r="AX1789" i="3"/>
  <c r="AW1789" i="3"/>
  <c r="AV1789" i="3"/>
  <c r="AU1789" i="3"/>
  <c r="AT1789" i="3"/>
  <c r="AS1789" i="3"/>
  <c r="AR1789" i="3"/>
  <c r="AQ1789" i="3"/>
  <c r="AP1789" i="3"/>
  <c r="AO1789" i="3"/>
  <c r="AN1789" i="3"/>
  <c r="AM1789" i="3"/>
  <c r="AL1789" i="3"/>
  <c r="AK1789" i="3"/>
  <c r="AJ1789" i="3"/>
  <c r="AI1789" i="3"/>
  <c r="AH1789" i="3"/>
  <c r="AG1789" i="3"/>
  <c r="AF1789" i="3"/>
  <c r="AD1789" i="3"/>
  <c r="AC1789" i="3"/>
  <c r="AA1789" i="3"/>
  <c r="Z1789" i="3"/>
  <c r="X1789" i="3"/>
  <c r="W1789" i="3"/>
  <c r="U1789" i="3"/>
  <c r="T1789" i="3"/>
  <c r="BC1788" i="3"/>
  <c r="BB1788" i="3"/>
  <c r="BA1788" i="3"/>
  <c r="AZ1788" i="3"/>
  <c r="AY1788" i="3"/>
  <c r="AX1788" i="3"/>
  <c r="AW1788" i="3"/>
  <c r="AV1788" i="3"/>
  <c r="AU1788" i="3"/>
  <c r="AT1788" i="3"/>
  <c r="AS1788" i="3"/>
  <c r="AR1788" i="3"/>
  <c r="AQ1788" i="3"/>
  <c r="AP1788" i="3"/>
  <c r="AO1788" i="3"/>
  <c r="AN1788" i="3"/>
  <c r="AM1788" i="3"/>
  <c r="AL1788" i="3"/>
  <c r="AK1788" i="3"/>
  <c r="AJ1788" i="3"/>
  <c r="AI1788" i="3"/>
  <c r="AH1788" i="3"/>
  <c r="AG1788" i="3"/>
  <c r="AF1788" i="3"/>
  <c r="AD1788" i="3"/>
  <c r="AC1788" i="3"/>
  <c r="AA1788" i="3"/>
  <c r="Z1788" i="3"/>
  <c r="X1788" i="3"/>
  <c r="W1788" i="3"/>
  <c r="U1788" i="3"/>
  <c r="T1788" i="3"/>
  <c r="BC1787" i="3"/>
  <c r="BB1787" i="3"/>
  <c r="BA1787" i="3"/>
  <c r="AZ1787" i="3"/>
  <c r="AY1787" i="3"/>
  <c r="AX1787" i="3"/>
  <c r="AW1787" i="3"/>
  <c r="AV1787" i="3"/>
  <c r="AU1787" i="3"/>
  <c r="AT1787" i="3"/>
  <c r="AS1787" i="3"/>
  <c r="AR1787" i="3"/>
  <c r="AQ1787" i="3"/>
  <c r="AP1787" i="3"/>
  <c r="AO1787" i="3"/>
  <c r="AN1787" i="3"/>
  <c r="AM1787" i="3"/>
  <c r="AL1787" i="3"/>
  <c r="AK1787" i="3"/>
  <c r="AJ1787" i="3"/>
  <c r="AI1787" i="3"/>
  <c r="AH1787" i="3"/>
  <c r="AG1787" i="3"/>
  <c r="AF1787" i="3"/>
  <c r="AD1787" i="3"/>
  <c r="AC1787" i="3"/>
  <c r="AA1787" i="3"/>
  <c r="Z1787" i="3"/>
  <c r="X1787" i="3"/>
  <c r="W1787" i="3"/>
  <c r="U1787" i="3"/>
  <c r="T1787" i="3"/>
  <c r="BC1786" i="3"/>
  <c r="BB1786" i="3"/>
  <c r="BA1786" i="3"/>
  <c r="AZ1786" i="3"/>
  <c r="AY1786" i="3"/>
  <c r="AX1786" i="3"/>
  <c r="AW1786" i="3"/>
  <c r="AV1786" i="3"/>
  <c r="AU1786" i="3"/>
  <c r="AT1786" i="3"/>
  <c r="AS1786" i="3"/>
  <c r="AR1786" i="3"/>
  <c r="AQ1786" i="3"/>
  <c r="AP1786" i="3"/>
  <c r="AO1786" i="3"/>
  <c r="AN1786" i="3"/>
  <c r="AM1786" i="3"/>
  <c r="AL1786" i="3"/>
  <c r="AK1786" i="3"/>
  <c r="AJ1786" i="3"/>
  <c r="AI1786" i="3"/>
  <c r="AH1786" i="3"/>
  <c r="AG1786" i="3"/>
  <c r="AF1786" i="3"/>
  <c r="AD1786" i="3"/>
  <c r="AC1786" i="3"/>
  <c r="AA1786" i="3"/>
  <c r="Z1786" i="3"/>
  <c r="X1786" i="3"/>
  <c r="W1786" i="3"/>
  <c r="U1786" i="3"/>
  <c r="T1786" i="3"/>
  <c r="BC1785" i="3"/>
  <c r="BB1785" i="3"/>
  <c r="BA1785" i="3"/>
  <c r="AZ1785" i="3"/>
  <c r="AY1785" i="3"/>
  <c r="AX1785" i="3"/>
  <c r="AW1785" i="3"/>
  <c r="AV1785" i="3"/>
  <c r="AU1785" i="3"/>
  <c r="AT1785" i="3"/>
  <c r="AS1785" i="3"/>
  <c r="AR1785" i="3"/>
  <c r="AQ1785" i="3"/>
  <c r="AP1785" i="3"/>
  <c r="AO1785" i="3"/>
  <c r="AN1785" i="3"/>
  <c r="AM1785" i="3"/>
  <c r="AL1785" i="3"/>
  <c r="AK1785" i="3"/>
  <c r="AJ1785" i="3"/>
  <c r="AI1785" i="3"/>
  <c r="AH1785" i="3"/>
  <c r="AG1785" i="3"/>
  <c r="AF1785" i="3"/>
  <c r="AD1785" i="3"/>
  <c r="AC1785" i="3"/>
  <c r="AA1785" i="3"/>
  <c r="Z1785" i="3"/>
  <c r="X1785" i="3"/>
  <c r="W1785" i="3"/>
  <c r="U1785" i="3"/>
  <c r="T1785" i="3"/>
  <c r="BC1784" i="3"/>
  <c r="BB1784" i="3"/>
  <c r="BA1784" i="3"/>
  <c r="AZ1784" i="3"/>
  <c r="AY1784" i="3"/>
  <c r="AX1784" i="3"/>
  <c r="AW1784" i="3"/>
  <c r="AV1784" i="3"/>
  <c r="AU1784" i="3"/>
  <c r="AT1784" i="3"/>
  <c r="AS1784" i="3"/>
  <c r="AR1784" i="3"/>
  <c r="AQ1784" i="3"/>
  <c r="AP1784" i="3"/>
  <c r="AO1784" i="3"/>
  <c r="AN1784" i="3"/>
  <c r="AM1784" i="3"/>
  <c r="AL1784" i="3"/>
  <c r="AK1784" i="3"/>
  <c r="AJ1784" i="3"/>
  <c r="AI1784" i="3"/>
  <c r="AH1784" i="3"/>
  <c r="AG1784" i="3"/>
  <c r="AF1784" i="3"/>
  <c r="AD1784" i="3"/>
  <c r="AC1784" i="3"/>
  <c r="AA1784" i="3"/>
  <c r="Z1784" i="3"/>
  <c r="X1784" i="3"/>
  <c r="W1784" i="3"/>
  <c r="U1784" i="3"/>
  <c r="T1784" i="3"/>
  <c r="BC1783" i="3"/>
  <c r="BB1783" i="3"/>
  <c r="BA1783" i="3"/>
  <c r="AZ1783" i="3"/>
  <c r="AY1783" i="3"/>
  <c r="AX1783" i="3"/>
  <c r="AW1783" i="3"/>
  <c r="AV1783" i="3"/>
  <c r="AU1783" i="3"/>
  <c r="AT1783" i="3"/>
  <c r="AS1783" i="3"/>
  <c r="AR1783" i="3"/>
  <c r="AQ1783" i="3"/>
  <c r="AP1783" i="3"/>
  <c r="AO1783" i="3"/>
  <c r="AN1783" i="3"/>
  <c r="AM1783" i="3"/>
  <c r="AL1783" i="3"/>
  <c r="AK1783" i="3"/>
  <c r="AJ1783" i="3"/>
  <c r="AI1783" i="3"/>
  <c r="AH1783" i="3"/>
  <c r="AG1783" i="3"/>
  <c r="AF1783" i="3"/>
  <c r="AD1783" i="3"/>
  <c r="AC1783" i="3"/>
  <c r="AA1783" i="3"/>
  <c r="Z1783" i="3"/>
  <c r="X1783" i="3"/>
  <c r="W1783" i="3"/>
  <c r="U1783" i="3"/>
  <c r="T1783" i="3"/>
  <c r="BC1782" i="3"/>
  <c r="BB1782" i="3"/>
  <c r="BA1782" i="3"/>
  <c r="AZ1782" i="3"/>
  <c r="AY1782" i="3"/>
  <c r="AX1782" i="3"/>
  <c r="AW1782" i="3"/>
  <c r="AV1782" i="3"/>
  <c r="AU1782" i="3"/>
  <c r="AT1782" i="3"/>
  <c r="AS1782" i="3"/>
  <c r="AR1782" i="3"/>
  <c r="AQ1782" i="3"/>
  <c r="AP1782" i="3"/>
  <c r="AO1782" i="3"/>
  <c r="AN1782" i="3"/>
  <c r="AM1782" i="3"/>
  <c r="AL1782" i="3"/>
  <c r="AK1782" i="3"/>
  <c r="AJ1782" i="3"/>
  <c r="AI1782" i="3"/>
  <c r="AH1782" i="3"/>
  <c r="AG1782" i="3"/>
  <c r="AF1782" i="3"/>
  <c r="AD1782" i="3"/>
  <c r="AC1782" i="3"/>
  <c r="AA1782" i="3"/>
  <c r="Z1782" i="3"/>
  <c r="X1782" i="3"/>
  <c r="W1782" i="3"/>
  <c r="U1782" i="3"/>
  <c r="T1782" i="3"/>
  <c r="BC1781" i="3"/>
  <c r="BB1781" i="3"/>
  <c r="BA1781" i="3"/>
  <c r="AZ1781" i="3"/>
  <c r="AY1781" i="3"/>
  <c r="AX1781" i="3"/>
  <c r="AW1781" i="3"/>
  <c r="AV1781" i="3"/>
  <c r="AU1781" i="3"/>
  <c r="AT1781" i="3"/>
  <c r="AS1781" i="3"/>
  <c r="AR1781" i="3"/>
  <c r="AQ1781" i="3"/>
  <c r="AP1781" i="3"/>
  <c r="AO1781" i="3"/>
  <c r="AN1781" i="3"/>
  <c r="AM1781" i="3"/>
  <c r="AL1781" i="3"/>
  <c r="AK1781" i="3"/>
  <c r="AJ1781" i="3"/>
  <c r="AI1781" i="3"/>
  <c r="AH1781" i="3"/>
  <c r="AG1781" i="3"/>
  <c r="AF1781" i="3"/>
  <c r="AD1781" i="3"/>
  <c r="AC1781" i="3"/>
  <c r="AA1781" i="3"/>
  <c r="Z1781" i="3"/>
  <c r="X1781" i="3"/>
  <c r="W1781" i="3"/>
  <c r="U1781" i="3"/>
  <c r="T1781" i="3"/>
  <c r="BC1780" i="3"/>
  <c r="BB1780" i="3"/>
  <c r="BA1780" i="3"/>
  <c r="AZ1780" i="3"/>
  <c r="AY1780" i="3"/>
  <c r="AX1780" i="3"/>
  <c r="AW1780" i="3"/>
  <c r="AV1780" i="3"/>
  <c r="AU1780" i="3"/>
  <c r="AT1780" i="3"/>
  <c r="AS1780" i="3"/>
  <c r="AR1780" i="3"/>
  <c r="AQ1780" i="3"/>
  <c r="AP1780" i="3"/>
  <c r="AO1780" i="3"/>
  <c r="AN1780" i="3"/>
  <c r="AM1780" i="3"/>
  <c r="AL1780" i="3"/>
  <c r="AK1780" i="3"/>
  <c r="AJ1780" i="3"/>
  <c r="AI1780" i="3"/>
  <c r="AH1780" i="3"/>
  <c r="AG1780" i="3"/>
  <c r="AF1780" i="3"/>
  <c r="AD1780" i="3"/>
  <c r="AC1780" i="3"/>
  <c r="AA1780" i="3"/>
  <c r="Z1780" i="3"/>
  <c r="X1780" i="3"/>
  <c r="W1780" i="3"/>
  <c r="U1780" i="3"/>
  <c r="T1780" i="3"/>
  <c r="BC1779" i="3"/>
  <c r="BB1779" i="3"/>
  <c r="BA1779" i="3"/>
  <c r="AZ1779" i="3"/>
  <c r="AY1779" i="3"/>
  <c r="AX1779" i="3"/>
  <c r="AW1779" i="3"/>
  <c r="AV1779" i="3"/>
  <c r="AU1779" i="3"/>
  <c r="AT1779" i="3"/>
  <c r="AS1779" i="3"/>
  <c r="AR1779" i="3"/>
  <c r="AQ1779" i="3"/>
  <c r="AP1779" i="3"/>
  <c r="AO1779" i="3"/>
  <c r="AN1779" i="3"/>
  <c r="AM1779" i="3"/>
  <c r="AL1779" i="3"/>
  <c r="AK1779" i="3"/>
  <c r="AJ1779" i="3"/>
  <c r="AI1779" i="3"/>
  <c r="AH1779" i="3"/>
  <c r="AG1779" i="3"/>
  <c r="AF1779" i="3"/>
  <c r="AD1779" i="3"/>
  <c r="AC1779" i="3"/>
  <c r="AA1779" i="3"/>
  <c r="Z1779" i="3"/>
  <c r="X1779" i="3"/>
  <c r="W1779" i="3"/>
  <c r="U1779" i="3"/>
  <c r="T1779" i="3"/>
  <c r="BC1778" i="3"/>
  <c r="BB1778" i="3"/>
  <c r="BA1778" i="3"/>
  <c r="AZ1778" i="3"/>
  <c r="AY1778" i="3"/>
  <c r="AX1778" i="3"/>
  <c r="AW1778" i="3"/>
  <c r="AV1778" i="3"/>
  <c r="AU1778" i="3"/>
  <c r="AT1778" i="3"/>
  <c r="AS1778" i="3"/>
  <c r="AR1778" i="3"/>
  <c r="AQ1778" i="3"/>
  <c r="AP1778" i="3"/>
  <c r="AO1778" i="3"/>
  <c r="AN1778" i="3"/>
  <c r="AM1778" i="3"/>
  <c r="AL1778" i="3"/>
  <c r="AK1778" i="3"/>
  <c r="AJ1778" i="3"/>
  <c r="AI1778" i="3"/>
  <c r="AH1778" i="3"/>
  <c r="AG1778" i="3"/>
  <c r="AF1778" i="3"/>
  <c r="AD1778" i="3"/>
  <c r="AC1778" i="3"/>
  <c r="AA1778" i="3"/>
  <c r="Z1778" i="3"/>
  <c r="X1778" i="3"/>
  <c r="W1778" i="3"/>
  <c r="U1778" i="3"/>
  <c r="T1778" i="3"/>
  <c r="BC1777" i="3"/>
  <c r="BB1777" i="3"/>
  <c r="BA1777" i="3"/>
  <c r="AZ1777" i="3"/>
  <c r="AY1777" i="3"/>
  <c r="AX1777" i="3"/>
  <c r="AW1777" i="3"/>
  <c r="AV1777" i="3"/>
  <c r="AU1777" i="3"/>
  <c r="AT1777" i="3"/>
  <c r="AS1777" i="3"/>
  <c r="AR1777" i="3"/>
  <c r="AQ1777" i="3"/>
  <c r="AP1777" i="3"/>
  <c r="AO1777" i="3"/>
  <c r="AN1777" i="3"/>
  <c r="AM1777" i="3"/>
  <c r="AL1777" i="3"/>
  <c r="AK1777" i="3"/>
  <c r="AJ1777" i="3"/>
  <c r="AI1777" i="3"/>
  <c r="AH1777" i="3"/>
  <c r="AG1777" i="3"/>
  <c r="AF1777" i="3"/>
  <c r="AD1777" i="3"/>
  <c r="AC1777" i="3"/>
  <c r="AA1777" i="3"/>
  <c r="Z1777" i="3"/>
  <c r="X1777" i="3"/>
  <c r="W1777" i="3"/>
  <c r="U1777" i="3"/>
  <c r="T1777" i="3"/>
  <c r="BC1776" i="3"/>
  <c r="BB1776" i="3"/>
  <c r="BA1776" i="3"/>
  <c r="AZ1776" i="3"/>
  <c r="AY1776" i="3"/>
  <c r="AX1776" i="3"/>
  <c r="AW1776" i="3"/>
  <c r="AV1776" i="3"/>
  <c r="AU1776" i="3"/>
  <c r="AT1776" i="3"/>
  <c r="AS1776" i="3"/>
  <c r="AR1776" i="3"/>
  <c r="AQ1776" i="3"/>
  <c r="AP1776" i="3"/>
  <c r="AO1776" i="3"/>
  <c r="AN1776" i="3"/>
  <c r="AM1776" i="3"/>
  <c r="AL1776" i="3"/>
  <c r="AK1776" i="3"/>
  <c r="AJ1776" i="3"/>
  <c r="AI1776" i="3"/>
  <c r="AH1776" i="3"/>
  <c r="AG1776" i="3"/>
  <c r="AF1776" i="3"/>
  <c r="AD1776" i="3"/>
  <c r="AC1776" i="3"/>
  <c r="AA1776" i="3"/>
  <c r="Z1776" i="3"/>
  <c r="X1776" i="3"/>
  <c r="W1776" i="3"/>
  <c r="U1776" i="3"/>
  <c r="T1776" i="3"/>
  <c r="BC1775" i="3"/>
  <c r="BB1775" i="3"/>
  <c r="BA1775" i="3"/>
  <c r="AZ1775" i="3"/>
  <c r="AY1775" i="3"/>
  <c r="AX1775" i="3"/>
  <c r="AW1775" i="3"/>
  <c r="AV1775" i="3"/>
  <c r="AU1775" i="3"/>
  <c r="AT1775" i="3"/>
  <c r="AS1775" i="3"/>
  <c r="AR1775" i="3"/>
  <c r="AQ1775" i="3"/>
  <c r="AP1775" i="3"/>
  <c r="AO1775" i="3"/>
  <c r="AN1775" i="3"/>
  <c r="AM1775" i="3"/>
  <c r="AL1775" i="3"/>
  <c r="AK1775" i="3"/>
  <c r="AJ1775" i="3"/>
  <c r="AI1775" i="3"/>
  <c r="AH1775" i="3"/>
  <c r="AG1775" i="3"/>
  <c r="AF1775" i="3"/>
  <c r="AD1775" i="3"/>
  <c r="AC1775" i="3"/>
  <c r="AA1775" i="3"/>
  <c r="Z1775" i="3"/>
  <c r="X1775" i="3"/>
  <c r="W1775" i="3"/>
  <c r="U1775" i="3"/>
  <c r="T1775" i="3"/>
  <c r="BC1774" i="3"/>
  <c r="BB1774" i="3"/>
  <c r="BA1774" i="3"/>
  <c r="AZ1774" i="3"/>
  <c r="AY1774" i="3"/>
  <c r="AX1774" i="3"/>
  <c r="AW1774" i="3"/>
  <c r="AV1774" i="3"/>
  <c r="AU1774" i="3"/>
  <c r="AT1774" i="3"/>
  <c r="AS1774" i="3"/>
  <c r="AR1774" i="3"/>
  <c r="AQ1774" i="3"/>
  <c r="AP1774" i="3"/>
  <c r="AO1774" i="3"/>
  <c r="AN1774" i="3"/>
  <c r="AM1774" i="3"/>
  <c r="AL1774" i="3"/>
  <c r="AK1774" i="3"/>
  <c r="AJ1774" i="3"/>
  <c r="AI1774" i="3"/>
  <c r="AH1774" i="3"/>
  <c r="AG1774" i="3"/>
  <c r="AF1774" i="3"/>
  <c r="AD1774" i="3"/>
  <c r="AC1774" i="3"/>
  <c r="AA1774" i="3"/>
  <c r="Z1774" i="3"/>
  <c r="X1774" i="3"/>
  <c r="W1774" i="3"/>
  <c r="U1774" i="3"/>
  <c r="T1774" i="3"/>
  <c r="BC1773" i="3"/>
  <c r="BB1773" i="3"/>
  <c r="BA1773" i="3"/>
  <c r="AZ1773" i="3"/>
  <c r="AY1773" i="3"/>
  <c r="AX1773" i="3"/>
  <c r="AW1773" i="3"/>
  <c r="AV1773" i="3"/>
  <c r="AU1773" i="3"/>
  <c r="AT1773" i="3"/>
  <c r="AS1773" i="3"/>
  <c r="AR1773" i="3"/>
  <c r="AQ1773" i="3"/>
  <c r="AP1773" i="3"/>
  <c r="AO1773" i="3"/>
  <c r="AN1773" i="3"/>
  <c r="AM1773" i="3"/>
  <c r="AL1773" i="3"/>
  <c r="AK1773" i="3"/>
  <c r="AJ1773" i="3"/>
  <c r="AI1773" i="3"/>
  <c r="AH1773" i="3"/>
  <c r="AG1773" i="3"/>
  <c r="AF1773" i="3"/>
  <c r="AD1773" i="3"/>
  <c r="AC1773" i="3"/>
  <c r="AA1773" i="3"/>
  <c r="Z1773" i="3"/>
  <c r="X1773" i="3"/>
  <c r="W1773" i="3"/>
  <c r="U1773" i="3"/>
  <c r="T1773" i="3"/>
  <c r="BC1772" i="3"/>
  <c r="BB1772" i="3"/>
  <c r="BA1772" i="3"/>
  <c r="AZ1772" i="3"/>
  <c r="AY1772" i="3"/>
  <c r="AX1772" i="3"/>
  <c r="AW1772" i="3"/>
  <c r="AV1772" i="3"/>
  <c r="AU1772" i="3"/>
  <c r="AT1772" i="3"/>
  <c r="AS1772" i="3"/>
  <c r="AR1772" i="3"/>
  <c r="AQ1772" i="3"/>
  <c r="AP1772" i="3"/>
  <c r="AO1772" i="3"/>
  <c r="AN1772" i="3"/>
  <c r="AM1772" i="3"/>
  <c r="AL1772" i="3"/>
  <c r="AK1772" i="3"/>
  <c r="AJ1772" i="3"/>
  <c r="AI1772" i="3"/>
  <c r="AH1772" i="3"/>
  <c r="AG1772" i="3"/>
  <c r="AF1772" i="3"/>
  <c r="AD1772" i="3"/>
  <c r="AC1772" i="3"/>
  <c r="AA1772" i="3"/>
  <c r="Z1772" i="3"/>
  <c r="X1772" i="3"/>
  <c r="W1772" i="3"/>
  <c r="U1772" i="3"/>
  <c r="T1772" i="3"/>
  <c r="BC1771" i="3"/>
  <c r="BB1771" i="3"/>
  <c r="BA1771" i="3"/>
  <c r="AZ1771" i="3"/>
  <c r="AY1771" i="3"/>
  <c r="AX1771" i="3"/>
  <c r="AW1771" i="3"/>
  <c r="AV1771" i="3"/>
  <c r="AU1771" i="3"/>
  <c r="AT1771" i="3"/>
  <c r="AS1771" i="3"/>
  <c r="AR1771" i="3"/>
  <c r="AQ1771" i="3"/>
  <c r="AP1771" i="3"/>
  <c r="AO1771" i="3"/>
  <c r="AN1771" i="3"/>
  <c r="AM1771" i="3"/>
  <c r="AL1771" i="3"/>
  <c r="AK1771" i="3"/>
  <c r="AJ1771" i="3"/>
  <c r="AI1771" i="3"/>
  <c r="AH1771" i="3"/>
  <c r="AG1771" i="3"/>
  <c r="AF1771" i="3"/>
  <c r="AD1771" i="3"/>
  <c r="AC1771" i="3"/>
  <c r="AA1771" i="3"/>
  <c r="Z1771" i="3"/>
  <c r="X1771" i="3"/>
  <c r="W1771" i="3"/>
  <c r="U1771" i="3"/>
  <c r="T1771" i="3"/>
  <c r="BC1770" i="3"/>
  <c r="BB1770" i="3"/>
  <c r="BA1770" i="3"/>
  <c r="AZ1770" i="3"/>
  <c r="AY1770" i="3"/>
  <c r="AX1770" i="3"/>
  <c r="AW1770" i="3"/>
  <c r="AV1770" i="3"/>
  <c r="AU1770" i="3"/>
  <c r="AT1770" i="3"/>
  <c r="AS1770" i="3"/>
  <c r="AR1770" i="3"/>
  <c r="AQ1770" i="3"/>
  <c r="AP1770" i="3"/>
  <c r="AO1770" i="3"/>
  <c r="AN1770" i="3"/>
  <c r="AM1770" i="3"/>
  <c r="AL1770" i="3"/>
  <c r="AK1770" i="3"/>
  <c r="AJ1770" i="3"/>
  <c r="AI1770" i="3"/>
  <c r="AH1770" i="3"/>
  <c r="AG1770" i="3"/>
  <c r="AF1770" i="3"/>
  <c r="AD1770" i="3"/>
  <c r="AC1770" i="3"/>
  <c r="AA1770" i="3"/>
  <c r="Z1770" i="3"/>
  <c r="X1770" i="3"/>
  <c r="W1770" i="3"/>
  <c r="U1770" i="3"/>
  <c r="T1770" i="3"/>
  <c r="BC1769" i="3"/>
  <c r="BB1769" i="3"/>
  <c r="BA1769" i="3"/>
  <c r="AZ1769" i="3"/>
  <c r="AY1769" i="3"/>
  <c r="AX1769" i="3"/>
  <c r="AW1769" i="3"/>
  <c r="AV1769" i="3"/>
  <c r="AU1769" i="3"/>
  <c r="AT1769" i="3"/>
  <c r="AS1769" i="3"/>
  <c r="AR1769" i="3"/>
  <c r="AQ1769" i="3"/>
  <c r="AP1769" i="3"/>
  <c r="AO1769" i="3"/>
  <c r="AN1769" i="3"/>
  <c r="AM1769" i="3"/>
  <c r="AL1769" i="3"/>
  <c r="AK1769" i="3"/>
  <c r="AJ1769" i="3"/>
  <c r="AI1769" i="3"/>
  <c r="AH1769" i="3"/>
  <c r="AG1769" i="3"/>
  <c r="AF1769" i="3"/>
  <c r="AD1769" i="3"/>
  <c r="AC1769" i="3"/>
  <c r="AA1769" i="3"/>
  <c r="Z1769" i="3"/>
  <c r="X1769" i="3"/>
  <c r="W1769" i="3"/>
  <c r="U1769" i="3"/>
  <c r="T1769" i="3"/>
  <c r="BC1768" i="3"/>
  <c r="BB1768" i="3"/>
  <c r="BA1768" i="3"/>
  <c r="AZ1768" i="3"/>
  <c r="AY1768" i="3"/>
  <c r="AX1768" i="3"/>
  <c r="AW1768" i="3"/>
  <c r="AV1768" i="3"/>
  <c r="AU1768" i="3"/>
  <c r="AT1768" i="3"/>
  <c r="AS1768" i="3"/>
  <c r="AR1768" i="3"/>
  <c r="AQ1768" i="3"/>
  <c r="AP1768" i="3"/>
  <c r="AO1768" i="3"/>
  <c r="AN1768" i="3"/>
  <c r="AM1768" i="3"/>
  <c r="AL1768" i="3"/>
  <c r="AK1768" i="3"/>
  <c r="AJ1768" i="3"/>
  <c r="AI1768" i="3"/>
  <c r="AH1768" i="3"/>
  <c r="AG1768" i="3"/>
  <c r="AF1768" i="3"/>
  <c r="AD1768" i="3"/>
  <c r="AC1768" i="3"/>
  <c r="AA1768" i="3"/>
  <c r="Z1768" i="3"/>
  <c r="X1768" i="3"/>
  <c r="W1768" i="3"/>
  <c r="U1768" i="3"/>
  <c r="T1768" i="3"/>
  <c r="BC1767" i="3"/>
  <c r="BB1767" i="3"/>
  <c r="BA1767" i="3"/>
  <c r="AZ1767" i="3"/>
  <c r="AY1767" i="3"/>
  <c r="AX1767" i="3"/>
  <c r="AW1767" i="3"/>
  <c r="AV1767" i="3"/>
  <c r="AU1767" i="3"/>
  <c r="AT1767" i="3"/>
  <c r="AS1767" i="3"/>
  <c r="AR1767" i="3"/>
  <c r="AQ1767" i="3"/>
  <c r="AP1767" i="3"/>
  <c r="AO1767" i="3"/>
  <c r="AN1767" i="3"/>
  <c r="AM1767" i="3"/>
  <c r="AL1767" i="3"/>
  <c r="AK1767" i="3"/>
  <c r="AJ1767" i="3"/>
  <c r="AI1767" i="3"/>
  <c r="AH1767" i="3"/>
  <c r="AG1767" i="3"/>
  <c r="AF1767" i="3"/>
  <c r="AD1767" i="3"/>
  <c r="AC1767" i="3"/>
  <c r="AA1767" i="3"/>
  <c r="Z1767" i="3"/>
  <c r="X1767" i="3"/>
  <c r="W1767" i="3"/>
  <c r="U1767" i="3"/>
  <c r="T1767" i="3"/>
  <c r="BC1766" i="3"/>
  <c r="BB1766" i="3"/>
  <c r="BA1766" i="3"/>
  <c r="AZ1766" i="3"/>
  <c r="AY1766" i="3"/>
  <c r="AX1766" i="3"/>
  <c r="AW1766" i="3"/>
  <c r="AV1766" i="3"/>
  <c r="AU1766" i="3"/>
  <c r="AT1766" i="3"/>
  <c r="AS1766" i="3"/>
  <c r="AR1766" i="3"/>
  <c r="AQ1766" i="3"/>
  <c r="AP1766" i="3"/>
  <c r="AO1766" i="3"/>
  <c r="AN1766" i="3"/>
  <c r="AM1766" i="3"/>
  <c r="AL1766" i="3"/>
  <c r="AK1766" i="3"/>
  <c r="AJ1766" i="3"/>
  <c r="AI1766" i="3"/>
  <c r="AH1766" i="3"/>
  <c r="AG1766" i="3"/>
  <c r="AF1766" i="3"/>
  <c r="AD1766" i="3"/>
  <c r="AC1766" i="3"/>
  <c r="AA1766" i="3"/>
  <c r="Z1766" i="3"/>
  <c r="X1766" i="3"/>
  <c r="W1766" i="3"/>
  <c r="U1766" i="3"/>
  <c r="T1766" i="3"/>
  <c r="BC1765" i="3"/>
  <c r="BB1765" i="3"/>
  <c r="BA1765" i="3"/>
  <c r="AZ1765" i="3"/>
  <c r="AY1765" i="3"/>
  <c r="AX1765" i="3"/>
  <c r="AW1765" i="3"/>
  <c r="AV1765" i="3"/>
  <c r="AU1765" i="3"/>
  <c r="AT1765" i="3"/>
  <c r="AS1765" i="3"/>
  <c r="AR1765" i="3"/>
  <c r="AQ1765" i="3"/>
  <c r="AP1765" i="3"/>
  <c r="AO1765" i="3"/>
  <c r="AN1765" i="3"/>
  <c r="AM1765" i="3"/>
  <c r="AL1765" i="3"/>
  <c r="AK1765" i="3"/>
  <c r="AJ1765" i="3"/>
  <c r="AI1765" i="3"/>
  <c r="AH1765" i="3"/>
  <c r="AG1765" i="3"/>
  <c r="AF1765" i="3"/>
  <c r="AD1765" i="3"/>
  <c r="AC1765" i="3"/>
  <c r="AA1765" i="3"/>
  <c r="Z1765" i="3"/>
  <c r="X1765" i="3"/>
  <c r="W1765" i="3"/>
  <c r="U1765" i="3"/>
  <c r="T1765" i="3"/>
  <c r="BC1764" i="3"/>
  <c r="BB1764" i="3"/>
  <c r="BA1764" i="3"/>
  <c r="AZ1764" i="3"/>
  <c r="AY1764" i="3"/>
  <c r="AX1764" i="3"/>
  <c r="AW1764" i="3"/>
  <c r="AV1764" i="3"/>
  <c r="AU1764" i="3"/>
  <c r="AT1764" i="3"/>
  <c r="AS1764" i="3"/>
  <c r="AR1764" i="3"/>
  <c r="AQ1764" i="3"/>
  <c r="AP1764" i="3"/>
  <c r="AO1764" i="3"/>
  <c r="AN1764" i="3"/>
  <c r="AM1764" i="3"/>
  <c r="AL1764" i="3"/>
  <c r="AK1764" i="3"/>
  <c r="AJ1764" i="3"/>
  <c r="AI1764" i="3"/>
  <c r="AH1764" i="3"/>
  <c r="AG1764" i="3"/>
  <c r="AF1764" i="3"/>
  <c r="AD1764" i="3"/>
  <c r="AC1764" i="3"/>
  <c r="AA1764" i="3"/>
  <c r="Z1764" i="3"/>
  <c r="X1764" i="3"/>
  <c r="W1764" i="3"/>
  <c r="U1764" i="3"/>
  <c r="T1764" i="3"/>
  <c r="BC1763" i="3"/>
  <c r="BB1763" i="3"/>
  <c r="BA1763" i="3"/>
  <c r="AZ1763" i="3"/>
  <c r="AY1763" i="3"/>
  <c r="AX1763" i="3"/>
  <c r="AW1763" i="3"/>
  <c r="AV1763" i="3"/>
  <c r="AU1763" i="3"/>
  <c r="AT1763" i="3"/>
  <c r="AS1763" i="3"/>
  <c r="AR1763" i="3"/>
  <c r="AQ1763" i="3"/>
  <c r="AP1763" i="3"/>
  <c r="AO1763" i="3"/>
  <c r="AN1763" i="3"/>
  <c r="AM1763" i="3"/>
  <c r="AL1763" i="3"/>
  <c r="AK1763" i="3"/>
  <c r="AJ1763" i="3"/>
  <c r="AI1763" i="3"/>
  <c r="AH1763" i="3"/>
  <c r="AG1763" i="3"/>
  <c r="AF1763" i="3"/>
  <c r="AD1763" i="3"/>
  <c r="AC1763" i="3"/>
  <c r="AA1763" i="3"/>
  <c r="Z1763" i="3"/>
  <c r="X1763" i="3"/>
  <c r="W1763" i="3"/>
  <c r="U1763" i="3"/>
  <c r="T1763" i="3"/>
  <c r="BC1762" i="3"/>
  <c r="BB1762" i="3"/>
  <c r="BA1762" i="3"/>
  <c r="AZ1762" i="3"/>
  <c r="AY1762" i="3"/>
  <c r="AX1762" i="3"/>
  <c r="AW1762" i="3"/>
  <c r="AV1762" i="3"/>
  <c r="AU1762" i="3"/>
  <c r="AT1762" i="3"/>
  <c r="AS1762" i="3"/>
  <c r="AR1762" i="3"/>
  <c r="AQ1762" i="3"/>
  <c r="AP1762" i="3"/>
  <c r="AO1762" i="3"/>
  <c r="AN1762" i="3"/>
  <c r="AM1762" i="3"/>
  <c r="AL1762" i="3"/>
  <c r="AK1762" i="3"/>
  <c r="AJ1762" i="3"/>
  <c r="AI1762" i="3"/>
  <c r="AH1762" i="3"/>
  <c r="AG1762" i="3"/>
  <c r="AF1762" i="3"/>
  <c r="AD1762" i="3"/>
  <c r="AC1762" i="3"/>
  <c r="AA1762" i="3"/>
  <c r="Z1762" i="3"/>
  <c r="X1762" i="3"/>
  <c r="W1762" i="3"/>
  <c r="U1762" i="3"/>
  <c r="T1762" i="3"/>
  <c r="BC1761" i="3"/>
  <c r="BB1761" i="3"/>
  <c r="BA1761" i="3"/>
  <c r="AZ1761" i="3"/>
  <c r="AY1761" i="3"/>
  <c r="AX1761" i="3"/>
  <c r="AW1761" i="3"/>
  <c r="AV1761" i="3"/>
  <c r="AU1761" i="3"/>
  <c r="AT1761" i="3"/>
  <c r="AS1761" i="3"/>
  <c r="AR1761" i="3"/>
  <c r="AQ1761" i="3"/>
  <c r="AP1761" i="3"/>
  <c r="AO1761" i="3"/>
  <c r="AN1761" i="3"/>
  <c r="AM1761" i="3"/>
  <c r="AL1761" i="3"/>
  <c r="AK1761" i="3"/>
  <c r="AJ1761" i="3"/>
  <c r="AI1761" i="3"/>
  <c r="AH1761" i="3"/>
  <c r="AG1761" i="3"/>
  <c r="AF1761" i="3"/>
  <c r="AD1761" i="3"/>
  <c r="AC1761" i="3"/>
  <c r="AA1761" i="3"/>
  <c r="Z1761" i="3"/>
  <c r="X1761" i="3"/>
  <c r="W1761" i="3"/>
  <c r="U1761" i="3"/>
  <c r="T1761" i="3"/>
  <c r="BC1760" i="3"/>
  <c r="BB1760" i="3"/>
  <c r="BA1760" i="3"/>
  <c r="AZ1760" i="3"/>
  <c r="AY1760" i="3"/>
  <c r="AX1760" i="3"/>
  <c r="AW1760" i="3"/>
  <c r="AV1760" i="3"/>
  <c r="AU1760" i="3"/>
  <c r="AT1760" i="3"/>
  <c r="AS1760" i="3"/>
  <c r="AR1760" i="3"/>
  <c r="AQ1760" i="3"/>
  <c r="AP1760" i="3"/>
  <c r="AO1760" i="3"/>
  <c r="AN1760" i="3"/>
  <c r="AM1760" i="3"/>
  <c r="AL1760" i="3"/>
  <c r="AK1760" i="3"/>
  <c r="AJ1760" i="3"/>
  <c r="AI1760" i="3"/>
  <c r="AH1760" i="3"/>
  <c r="AG1760" i="3"/>
  <c r="AF1760" i="3"/>
  <c r="AD1760" i="3"/>
  <c r="AC1760" i="3"/>
  <c r="AA1760" i="3"/>
  <c r="Z1760" i="3"/>
  <c r="X1760" i="3"/>
  <c r="W1760" i="3"/>
  <c r="U1760" i="3"/>
  <c r="T1760" i="3"/>
  <c r="BC1759" i="3"/>
  <c r="BB1759" i="3"/>
  <c r="BA1759" i="3"/>
  <c r="AZ1759" i="3"/>
  <c r="AY1759" i="3"/>
  <c r="AX1759" i="3"/>
  <c r="AW1759" i="3"/>
  <c r="AV1759" i="3"/>
  <c r="AU1759" i="3"/>
  <c r="AT1759" i="3"/>
  <c r="AS1759" i="3"/>
  <c r="AR1759" i="3"/>
  <c r="AQ1759" i="3"/>
  <c r="AP1759" i="3"/>
  <c r="AO1759" i="3"/>
  <c r="AN1759" i="3"/>
  <c r="AM1759" i="3"/>
  <c r="AL1759" i="3"/>
  <c r="AK1759" i="3"/>
  <c r="AJ1759" i="3"/>
  <c r="AI1759" i="3"/>
  <c r="AH1759" i="3"/>
  <c r="AG1759" i="3"/>
  <c r="AF1759" i="3"/>
  <c r="AD1759" i="3"/>
  <c r="AC1759" i="3"/>
  <c r="AA1759" i="3"/>
  <c r="Z1759" i="3"/>
  <c r="X1759" i="3"/>
  <c r="W1759" i="3"/>
  <c r="U1759" i="3"/>
  <c r="T1759" i="3"/>
  <c r="BC1758" i="3"/>
  <c r="BB1758" i="3"/>
  <c r="BA1758" i="3"/>
  <c r="AZ1758" i="3"/>
  <c r="AY1758" i="3"/>
  <c r="AX1758" i="3"/>
  <c r="AW1758" i="3"/>
  <c r="AV1758" i="3"/>
  <c r="AU1758" i="3"/>
  <c r="AT1758" i="3"/>
  <c r="AS1758" i="3"/>
  <c r="AR1758" i="3"/>
  <c r="AQ1758" i="3"/>
  <c r="AP1758" i="3"/>
  <c r="AO1758" i="3"/>
  <c r="AN1758" i="3"/>
  <c r="AM1758" i="3"/>
  <c r="AL1758" i="3"/>
  <c r="AK1758" i="3"/>
  <c r="AJ1758" i="3"/>
  <c r="AI1758" i="3"/>
  <c r="AH1758" i="3"/>
  <c r="AG1758" i="3"/>
  <c r="AF1758" i="3"/>
  <c r="AD1758" i="3"/>
  <c r="AC1758" i="3"/>
  <c r="AA1758" i="3"/>
  <c r="Z1758" i="3"/>
  <c r="X1758" i="3"/>
  <c r="W1758" i="3"/>
  <c r="U1758" i="3"/>
  <c r="T1758" i="3"/>
  <c r="BC1757" i="3"/>
  <c r="BB1757" i="3"/>
  <c r="BA1757" i="3"/>
  <c r="AZ1757" i="3"/>
  <c r="AY1757" i="3"/>
  <c r="AX1757" i="3"/>
  <c r="AW1757" i="3"/>
  <c r="AV1757" i="3"/>
  <c r="AU1757" i="3"/>
  <c r="AT1757" i="3"/>
  <c r="AS1757" i="3"/>
  <c r="AR1757" i="3"/>
  <c r="AQ1757" i="3"/>
  <c r="AP1757" i="3"/>
  <c r="AO1757" i="3"/>
  <c r="AN1757" i="3"/>
  <c r="AM1757" i="3"/>
  <c r="AL1757" i="3"/>
  <c r="AK1757" i="3"/>
  <c r="AJ1757" i="3"/>
  <c r="AI1757" i="3"/>
  <c r="AH1757" i="3"/>
  <c r="AG1757" i="3"/>
  <c r="AF1757" i="3"/>
  <c r="AD1757" i="3"/>
  <c r="AC1757" i="3"/>
  <c r="AA1757" i="3"/>
  <c r="Z1757" i="3"/>
  <c r="X1757" i="3"/>
  <c r="W1757" i="3"/>
  <c r="U1757" i="3"/>
  <c r="T1757" i="3"/>
  <c r="BC1756" i="3"/>
  <c r="BB1756" i="3"/>
  <c r="BA1756" i="3"/>
  <c r="AZ1756" i="3"/>
  <c r="AY1756" i="3"/>
  <c r="AX1756" i="3"/>
  <c r="AW1756" i="3"/>
  <c r="AV1756" i="3"/>
  <c r="AU1756" i="3"/>
  <c r="AT1756" i="3"/>
  <c r="AS1756" i="3"/>
  <c r="AR1756" i="3"/>
  <c r="AQ1756" i="3"/>
  <c r="AP1756" i="3"/>
  <c r="AO1756" i="3"/>
  <c r="AN1756" i="3"/>
  <c r="AM1756" i="3"/>
  <c r="AL1756" i="3"/>
  <c r="AK1756" i="3"/>
  <c r="AJ1756" i="3"/>
  <c r="AI1756" i="3"/>
  <c r="AH1756" i="3"/>
  <c r="AG1756" i="3"/>
  <c r="AF1756" i="3"/>
  <c r="AD1756" i="3"/>
  <c r="AC1756" i="3"/>
  <c r="AA1756" i="3"/>
  <c r="Z1756" i="3"/>
  <c r="X1756" i="3"/>
  <c r="W1756" i="3"/>
  <c r="U1756" i="3"/>
  <c r="T1756" i="3"/>
  <c r="BC1755" i="3"/>
  <c r="BB1755" i="3"/>
  <c r="BA1755" i="3"/>
  <c r="AZ1755" i="3"/>
  <c r="AY1755" i="3"/>
  <c r="AX1755" i="3"/>
  <c r="AW1755" i="3"/>
  <c r="AV1755" i="3"/>
  <c r="AU1755" i="3"/>
  <c r="AT1755" i="3"/>
  <c r="AS1755" i="3"/>
  <c r="AR1755" i="3"/>
  <c r="AQ1755" i="3"/>
  <c r="AP1755" i="3"/>
  <c r="AO1755" i="3"/>
  <c r="AN1755" i="3"/>
  <c r="AM1755" i="3"/>
  <c r="AL1755" i="3"/>
  <c r="AK1755" i="3"/>
  <c r="AJ1755" i="3"/>
  <c r="AI1755" i="3"/>
  <c r="AH1755" i="3"/>
  <c r="AG1755" i="3"/>
  <c r="AF1755" i="3"/>
  <c r="AD1755" i="3"/>
  <c r="AC1755" i="3"/>
  <c r="AA1755" i="3"/>
  <c r="Z1755" i="3"/>
  <c r="X1755" i="3"/>
  <c r="W1755" i="3"/>
  <c r="U1755" i="3"/>
  <c r="T1755" i="3"/>
  <c r="BC1754" i="3"/>
  <c r="BB1754" i="3"/>
  <c r="BA1754" i="3"/>
  <c r="AZ1754" i="3"/>
  <c r="AY1754" i="3"/>
  <c r="AX1754" i="3"/>
  <c r="AW1754" i="3"/>
  <c r="AV1754" i="3"/>
  <c r="AU1754" i="3"/>
  <c r="AT1754" i="3"/>
  <c r="AS1754" i="3"/>
  <c r="AR1754" i="3"/>
  <c r="AQ1754" i="3"/>
  <c r="AP1754" i="3"/>
  <c r="AO1754" i="3"/>
  <c r="AN1754" i="3"/>
  <c r="AM1754" i="3"/>
  <c r="AL1754" i="3"/>
  <c r="AK1754" i="3"/>
  <c r="AJ1754" i="3"/>
  <c r="AI1754" i="3"/>
  <c r="AH1754" i="3"/>
  <c r="AG1754" i="3"/>
  <c r="AF1754" i="3"/>
  <c r="AD1754" i="3"/>
  <c r="AC1754" i="3"/>
  <c r="AA1754" i="3"/>
  <c r="Z1754" i="3"/>
  <c r="X1754" i="3"/>
  <c r="W1754" i="3"/>
  <c r="U1754" i="3"/>
  <c r="T1754" i="3"/>
  <c r="BC1753" i="3"/>
  <c r="BB1753" i="3"/>
  <c r="BA1753" i="3"/>
  <c r="AZ1753" i="3"/>
  <c r="AY1753" i="3"/>
  <c r="AX1753" i="3"/>
  <c r="AW1753" i="3"/>
  <c r="AV1753" i="3"/>
  <c r="AU1753" i="3"/>
  <c r="AT1753" i="3"/>
  <c r="AS1753" i="3"/>
  <c r="AR1753" i="3"/>
  <c r="AQ1753" i="3"/>
  <c r="AP1753" i="3"/>
  <c r="AO1753" i="3"/>
  <c r="AN1753" i="3"/>
  <c r="AM1753" i="3"/>
  <c r="AL1753" i="3"/>
  <c r="AK1753" i="3"/>
  <c r="AJ1753" i="3"/>
  <c r="AI1753" i="3"/>
  <c r="AH1753" i="3"/>
  <c r="AG1753" i="3"/>
  <c r="AF1753" i="3"/>
  <c r="AD1753" i="3"/>
  <c r="AC1753" i="3"/>
  <c r="AA1753" i="3"/>
  <c r="Z1753" i="3"/>
  <c r="X1753" i="3"/>
  <c r="W1753" i="3"/>
  <c r="U1753" i="3"/>
  <c r="T1753" i="3"/>
  <c r="BC1752" i="3"/>
  <c r="BB1752" i="3"/>
  <c r="BA1752" i="3"/>
  <c r="AZ1752" i="3"/>
  <c r="AY1752" i="3"/>
  <c r="AX1752" i="3"/>
  <c r="AW1752" i="3"/>
  <c r="AV1752" i="3"/>
  <c r="AU1752" i="3"/>
  <c r="AT1752" i="3"/>
  <c r="AS1752" i="3"/>
  <c r="AR1752" i="3"/>
  <c r="AQ1752" i="3"/>
  <c r="AP1752" i="3"/>
  <c r="AO1752" i="3"/>
  <c r="AN1752" i="3"/>
  <c r="AM1752" i="3"/>
  <c r="AL1752" i="3"/>
  <c r="AK1752" i="3"/>
  <c r="AJ1752" i="3"/>
  <c r="AI1752" i="3"/>
  <c r="AH1752" i="3"/>
  <c r="AG1752" i="3"/>
  <c r="AF1752" i="3"/>
  <c r="AD1752" i="3"/>
  <c r="AC1752" i="3"/>
  <c r="AA1752" i="3"/>
  <c r="Z1752" i="3"/>
  <c r="X1752" i="3"/>
  <c r="W1752" i="3"/>
  <c r="U1752" i="3"/>
  <c r="T1752" i="3"/>
  <c r="BC1751" i="3"/>
  <c r="BB1751" i="3"/>
  <c r="BA1751" i="3"/>
  <c r="AZ1751" i="3"/>
  <c r="AY1751" i="3"/>
  <c r="AX1751" i="3"/>
  <c r="AW1751" i="3"/>
  <c r="AV1751" i="3"/>
  <c r="AU1751" i="3"/>
  <c r="AT1751" i="3"/>
  <c r="AS1751" i="3"/>
  <c r="AR1751" i="3"/>
  <c r="AQ1751" i="3"/>
  <c r="AP1751" i="3"/>
  <c r="AO1751" i="3"/>
  <c r="AN1751" i="3"/>
  <c r="AM1751" i="3"/>
  <c r="AL1751" i="3"/>
  <c r="AK1751" i="3"/>
  <c r="AJ1751" i="3"/>
  <c r="AI1751" i="3"/>
  <c r="AH1751" i="3"/>
  <c r="AG1751" i="3"/>
  <c r="AF1751" i="3"/>
  <c r="AD1751" i="3"/>
  <c r="AC1751" i="3"/>
  <c r="AA1751" i="3"/>
  <c r="Z1751" i="3"/>
  <c r="X1751" i="3"/>
  <c r="W1751" i="3"/>
  <c r="U1751" i="3"/>
  <c r="T1751" i="3"/>
  <c r="BC1750" i="3"/>
  <c r="BB1750" i="3"/>
  <c r="BA1750" i="3"/>
  <c r="AZ1750" i="3"/>
  <c r="AY1750" i="3"/>
  <c r="AX1750" i="3"/>
  <c r="AW1750" i="3"/>
  <c r="AV1750" i="3"/>
  <c r="AU1750" i="3"/>
  <c r="AT1750" i="3"/>
  <c r="AS1750" i="3"/>
  <c r="AR1750" i="3"/>
  <c r="AQ1750" i="3"/>
  <c r="AP1750" i="3"/>
  <c r="AO1750" i="3"/>
  <c r="AN1750" i="3"/>
  <c r="AM1750" i="3"/>
  <c r="AL1750" i="3"/>
  <c r="AK1750" i="3"/>
  <c r="AJ1750" i="3"/>
  <c r="AI1750" i="3"/>
  <c r="AH1750" i="3"/>
  <c r="AG1750" i="3"/>
  <c r="AF1750" i="3"/>
  <c r="AD1750" i="3"/>
  <c r="AC1750" i="3"/>
  <c r="AA1750" i="3"/>
  <c r="Z1750" i="3"/>
  <c r="X1750" i="3"/>
  <c r="W1750" i="3"/>
  <c r="U1750" i="3"/>
  <c r="T1750" i="3"/>
  <c r="BC1749" i="3"/>
  <c r="BB1749" i="3"/>
  <c r="BA1749" i="3"/>
  <c r="AZ1749" i="3"/>
  <c r="AY1749" i="3"/>
  <c r="AX1749" i="3"/>
  <c r="AW1749" i="3"/>
  <c r="AV1749" i="3"/>
  <c r="AU1749" i="3"/>
  <c r="AT1749" i="3"/>
  <c r="AS1749" i="3"/>
  <c r="AR1749" i="3"/>
  <c r="AQ1749" i="3"/>
  <c r="AP1749" i="3"/>
  <c r="AO1749" i="3"/>
  <c r="AN1749" i="3"/>
  <c r="AM1749" i="3"/>
  <c r="AL1749" i="3"/>
  <c r="AK1749" i="3"/>
  <c r="AJ1749" i="3"/>
  <c r="AI1749" i="3"/>
  <c r="AH1749" i="3"/>
  <c r="AG1749" i="3"/>
  <c r="AF1749" i="3"/>
  <c r="AD1749" i="3"/>
  <c r="AC1749" i="3"/>
  <c r="AA1749" i="3"/>
  <c r="Z1749" i="3"/>
  <c r="X1749" i="3"/>
  <c r="W1749" i="3"/>
  <c r="U1749" i="3"/>
  <c r="T1749" i="3"/>
  <c r="BC1748" i="3"/>
  <c r="BB1748" i="3"/>
  <c r="BA1748" i="3"/>
  <c r="AZ1748" i="3"/>
  <c r="AY1748" i="3"/>
  <c r="AX1748" i="3"/>
  <c r="AW1748" i="3"/>
  <c r="AV1748" i="3"/>
  <c r="AU1748" i="3"/>
  <c r="AT1748" i="3"/>
  <c r="AS1748" i="3"/>
  <c r="AR1748" i="3"/>
  <c r="AQ1748" i="3"/>
  <c r="AP1748" i="3"/>
  <c r="AO1748" i="3"/>
  <c r="AN1748" i="3"/>
  <c r="AM1748" i="3"/>
  <c r="AL1748" i="3"/>
  <c r="AK1748" i="3"/>
  <c r="AJ1748" i="3"/>
  <c r="AI1748" i="3"/>
  <c r="AH1748" i="3"/>
  <c r="AG1748" i="3"/>
  <c r="AF1748" i="3"/>
  <c r="AD1748" i="3"/>
  <c r="AC1748" i="3"/>
  <c r="AA1748" i="3"/>
  <c r="Z1748" i="3"/>
  <c r="X1748" i="3"/>
  <c r="W1748" i="3"/>
  <c r="U1748" i="3"/>
  <c r="T1748" i="3"/>
  <c r="BC1747" i="3"/>
  <c r="BB1747" i="3"/>
  <c r="BA1747" i="3"/>
  <c r="AZ1747" i="3"/>
  <c r="AY1747" i="3"/>
  <c r="AX1747" i="3"/>
  <c r="AW1747" i="3"/>
  <c r="AV1747" i="3"/>
  <c r="AU1747" i="3"/>
  <c r="AT1747" i="3"/>
  <c r="AS1747" i="3"/>
  <c r="AR1747" i="3"/>
  <c r="AQ1747" i="3"/>
  <c r="AP1747" i="3"/>
  <c r="AO1747" i="3"/>
  <c r="AN1747" i="3"/>
  <c r="AM1747" i="3"/>
  <c r="AL1747" i="3"/>
  <c r="AK1747" i="3"/>
  <c r="AJ1747" i="3"/>
  <c r="AI1747" i="3"/>
  <c r="AH1747" i="3"/>
  <c r="AG1747" i="3"/>
  <c r="AF1747" i="3"/>
  <c r="AD1747" i="3"/>
  <c r="AC1747" i="3"/>
  <c r="AA1747" i="3"/>
  <c r="Z1747" i="3"/>
  <c r="X1747" i="3"/>
  <c r="W1747" i="3"/>
  <c r="U1747" i="3"/>
  <c r="T1747" i="3"/>
  <c r="BC1746" i="3"/>
  <c r="BB1746" i="3"/>
  <c r="BA1746" i="3"/>
  <c r="AZ1746" i="3"/>
  <c r="AY1746" i="3"/>
  <c r="AX1746" i="3"/>
  <c r="AW1746" i="3"/>
  <c r="AV1746" i="3"/>
  <c r="AU1746" i="3"/>
  <c r="AT1746" i="3"/>
  <c r="AS1746" i="3"/>
  <c r="AR1746" i="3"/>
  <c r="AQ1746" i="3"/>
  <c r="AP1746" i="3"/>
  <c r="AO1746" i="3"/>
  <c r="AN1746" i="3"/>
  <c r="AM1746" i="3"/>
  <c r="AL1746" i="3"/>
  <c r="AK1746" i="3"/>
  <c r="AJ1746" i="3"/>
  <c r="AI1746" i="3"/>
  <c r="AH1746" i="3"/>
  <c r="AG1746" i="3"/>
  <c r="AF1746" i="3"/>
  <c r="AD1746" i="3"/>
  <c r="AC1746" i="3"/>
  <c r="AA1746" i="3"/>
  <c r="Z1746" i="3"/>
  <c r="X1746" i="3"/>
  <c r="W1746" i="3"/>
  <c r="U1746" i="3"/>
  <c r="T1746" i="3"/>
  <c r="BC1745" i="3"/>
  <c r="BB1745" i="3"/>
  <c r="BA1745" i="3"/>
  <c r="AZ1745" i="3"/>
  <c r="AY1745" i="3"/>
  <c r="AX1745" i="3"/>
  <c r="AW1745" i="3"/>
  <c r="AV1745" i="3"/>
  <c r="AU1745" i="3"/>
  <c r="AT1745" i="3"/>
  <c r="AS1745" i="3"/>
  <c r="AR1745" i="3"/>
  <c r="AQ1745" i="3"/>
  <c r="AP1745" i="3"/>
  <c r="AO1745" i="3"/>
  <c r="AN1745" i="3"/>
  <c r="AM1745" i="3"/>
  <c r="AL1745" i="3"/>
  <c r="AK1745" i="3"/>
  <c r="AJ1745" i="3"/>
  <c r="AI1745" i="3"/>
  <c r="AH1745" i="3"/>
  <c r="AG1745" i="3"/>
  <c r="AF1745" i="3"/>
  <c r="AD1745" i="3"/>
  <c r="AC1745" i="3"/>
  <c r="AA1745" i="3"/>
  <c r="Z1745" i="3"/>
  <c r="X1745" i="3"/>
  <c r="W1745" i="3"/>
  <c r="U1745" i="3"/>
  <c r="T1745" i="3"/>
  <c r="BC1744" i="3"/>
  <c r="BB1744" i="3"/>
  <c r="BA1744" i="3"/>
  <c r="AZ1744" i="3"/>
  <c r="AY1744" i="3"/>
  <c r="AX1744" i="3"/>
  <c r="AW1744" i="3"/>
  <c r="AV1744" i="3"/>
  <c r="AU1744" i="3"/>
  <c r="AT1744" i="3"/>
  <c r="AS1744" i="3"/>
  <c r="AR1744" i="3"/>
  <c r="AQ1744" i="3"/>
  <c r="AP1744" i="3"/>
  <c r="AO1744" i="3"/>
  <c r="AN1744" i="3"/>
  <c r="AM1744" i="3"/>
  <c r="AL1744" i="3"/>
  <c r="AK1744" i="3"/>
  <c r="AJ1744" i="3"/>
  <c r="AI1744" i="3"/>
  <c r="AH1744" i="3"/>
  <c r="AG1744" i="3"/>
  <c r="AF1744" i="3"/>
  <c r="AD1744" i="3"/>
  <c r="AC1744" i="3"/>
  <c r="AA1744" i="3"/>
  <c r="Z1744" i="3"/>
  <c r="X1744" i="3"/>
  <c r="W1744" i="3"/>
  <c r="U1744" i="3"/>
  <c r="T1744" i="3"/>
  <c r="BC1743" i="3"/>
  <c r="BB1743" i="3"/>
  <c r="BA1743" i="3"/>
  <c r="AZ1743" i="3"/>
  <c r="AY1743" i="3"/>
  <c r="AX1743" i="3"/>
  <c r="AW1743" i="3"/>
  <c r="AV1743" i="3"/>
  <c r="AU1743" i="3"/>
  <c r="AT1743" i="3"/>
  <c r="AS1743" i="3"/>
  <c r="AR1743" i="3"/>
  <c r="AQ1743" i="3"/>
  <c r="AP1743" i="3"/>
  <c r="AO1743" i="3"/>
  <c r="AN1743" i="3"/>
  <c r="AM1743" i="3"/>
  <c r="AL1743" i="3"/>
  <c r="AK1743" i="3"/>
  <c r="AJ1743" i="3"/>
  <c r="AI1743" i="3"/>
  <c r="AH1743" i="3"/>
  <c r="AG1743" i="3"/>
  <c r="AF1743" i="3"/>
  <c r="AD1743" i="3"/>
  <c r="AC1743" i="3"/>
  <c r="AA1743" i="3"/>
  <c r="Z1743" i="3"/>
  <c r="X1743" i="3"/>
  <c r="W1743" i="3"/>
  <c r="U1743" i="3"/>
  <c r="T1743" i="3"/>
  <c r="BC1742" i="3"/>
  <c r="BB1742" i="3"/>
  <c r="BA1742" i="3"/>
  <c r="AZ1742" i="3"/>
  <c r="AY1742" i="3"/>
  <c r="AX1742" i="3"/>
  <c r="AW1742" i="3"/>
  <c r="AV1742" i="3"/>
  <c r="AU1742" i="3"/>
  <c r="AT1742" i="3"/>
  <c r="AS1742" i="3"/>
  <c r="AR1742" i="3"/>
  <c r="AQ1742" i="3"/>
  <c r="AP1742" i="3"/>
  <c r="AO1742" i="3"/>
  <c r="AN1742" i="3"/>
  <c r="AM1742" i="3"/>
  <c r="AL1742" i="3"/>
  <c r="AK1742" i="3"/>
  <c r="AJ1742" i="3"/>
  <c r="AI1742" i="3"/>
  <c r="AH1742" i="3"/>
  <c r="AG1742" i="3"/>
  <c r="AF1742" i="3"/>
  <c r="AD1742" i="3"/>
  <c r="AC1742" i="3"/>
  <c r="AA1742" i="3"/>
  <c r="Z1742" i="3"/>
  <c r="X1742" i="3"/>
  <c r="W1742" i="3"/>
  <c r="U1742" i="3"/>
  <c r="T1742" i="3"/>
  <c r="BC1741" i="3"/>
  <c r="BB1741" i="3"/>
  <c r="BA1741" i="3"/>
  <c r="AZ1741" i="3"/>
  <c r="AY1741" i="3"/>
  <c r="AX1741" i="3"/>
  <c r="AW1741" i="3"/>
  <c r="AV1741" i="3"/>
  <c r="AU1741" i="3"/>
  <c r="AT1741" i="3"/>
  <c r="AS1741" i="3"/>
  <c r="AR1741" i="3"/>
  <c r="AQ1741" i="3"/>
  <c r="AP1741" i="3"/>
  <c r="AO1741" i="3"/>
  <c r="AN1741" i="3"/>
  <c r="AM1741" i="3"/>
  <c r="AL1741" i="3"/>
  <c r="AK1741" i="3"/>
  <c r="AJ1741" i="3"/>
  <c r="AI1741" i="3"/>
  <c r="AH1741" i="3"/>
  <c r="AG1741" i="3"/>
  <c r="AF1741" i="3"/>
  <c r="AD1741" i="3"/>
  <c r="AC1741" i="3"/>
  <c r="AA1741" i="3"/>
  <c r="Z1741" i="3"/>
  <c r="X1741" i="3"/>
  <c r="W1741" i="3"/>
  <c r="U1741" i="3"/>
  <c r="T1741" i="3"/>
  <c r="BC1740" i="3"/>
  <c r="BB1740" i="3"/>
  <c r="BA1740" i="3"/>
  <c r="AZ1740" i="3"/>
  <c r="AY1740" i="3"/>
  <c r="AX1740" i="3"/>
  <c r="AW1740" i="3"/>
  <c r="AV1740" i="3"/>
  <c r="AU1740" i="3"/>
  <c r="AT1740" i="3"/>
  <c r="AS1740" i="3"/>
  <c r="AR1740" i="3"/>
  <c r="AQ1740" i="3"/>
  <c r="AP1740" i="3"/>
  <c r="AO1740" i="3"/>
  <c r="AN1740" i="3"/>
  <c r="AM1740" i="3"/>
  <c r="AL1740" i="3"/>
  <c r="AK1740" i="3"/>
  <c r="AJ1740" i="3"/>
  <c r="AI1740" i="3"/>
  <c r="AH1740" i="3"/>
  <c r="AG1740" i="3"/>
  <c r="AF1740" i="3"/>
  <c r="AD1740" i="3"/>
  <c r="AC1740" i="3"/>
  <c r="AA1740" i="3"/>
  <c r="Z1740" i="3"/>
  <c r="X1740" i="3"/>
  <c r="W1740" i="3"/>
  <c r="U1740" i="3"/>
  <c r="T1740" i="3"/>
  <c r="BC1739" i="3"/>
  <c r="BB1739" i="3"/>
  <c r="BA1739" i="3"/>
  <c r="AZ1739" i="3"/>
  <c r="AY1739" i="3"/>
  <c r="AX1739" i="3"/>
  <c r="AW1739" i="3"/>
  <c r="AV1739" i="3"/>
  <c r="AU1739" i="3"/>
  <c r="AT1739" i="3"/>
  <c r="AS1739" i="3"/>
  <c r="AR1739" i="3"/>
  <c r="AQ1739" i="3"/>
  <c r="AP1739" i="3"/>
  <c r="AO1739" i="3"/>
  <c r="AN1739" i="3"/>
  <c r="AM1739" i="3"/>
  <c r="AL1739" i="3"/>
  <c r="AK1739" i="3"/>
  <c r="AJ1739" i="3"/>
  <c r="AI1739" i="3"/>
  <c r="AH1739" i="3"/>
  <c r="AG1739" i="3"/>
  <c r="AF1739" i="3"/>
  <c r="AD1739" i="3"/>
  <c r="AC1739" i="3"/>
  <c r="AA1739" i="3"/>
  <c r="Z1739" i="3"/>
  <c r="X1739" i="3"/>
  <c r="W1739" i="3"/>
  <c r="U1739" i="3"/>
  <c r="T1739" i="3"/>
  <c r="BC1738" i="3"/>
  <c r="BB1738" i="3"/>
  <c r="BA1738" i="3"/>
  <c r="AZ1738" i="3"/>
  <c r="AY1738" i="3"/>
  <c r="AX1738" i="3"/>
  <c r="AW1738" i="3"/>
  <c r="AV1738" i="3"/>
  <c r="AU1738" i="3"/>
  <c r="AT1738" i="3"/>
  <c r="AS1738" i="3"/>
  <c r="AR1738" i="3"/>
  <c r="AQ1738" i="3"/>
  <c r="AP1738" i="3"/>
  <c r="AO1738" i="3"/>
  <c r="AN1738" i="3"/>
  <c r="AM1738" i="3"/>
  <c r="AL1738" i="3"/>
  <c r="AK1738" i="3"/>
  <c r="AJ1738" i="3"/>
  <c r="AI1738" i="3"/>
  <c r="AH1738" i="3"/>
  <c r="AG1738" i="3"/>
  <c r="AF1738" i="3"/>
  <c r="AD1738" i="3"/>
  <c r="AC1738" i="3"/>
  <c r="AA1738" i="3"/>
  <c r="Z1738" i="3"/>
  <c r="X1738" i="3"/>
  <c r="W1738" i="3"/>
  <c r="U1738" i="3"/>
  <c r="T1738" i="3"/>
  <c r="BC1737" i="3"/>
  <c r="BB1737" i="3"/>
  <c r="BA1737" i="3"/>
  <c r="AZ1737" i="3"/>
  <c r="AY1737" i="3"/>
  <c r="AX1737" i="3"/>
  <c r="AW1737" i="3"/>
  <c r="AV1737" i="3"/>
  <c r="AU1737" i="3"/>
  <c r="AT1737" i="3"/>
  <c r="AS1737" i="3"/>
  <c r="AR1737" i="3"/>
  <c r="AQ1737" i="3"/>
  <c r="AP1737" i="3"/>
  <c r="AO1737" i="3"/>
  <c r="AN1737" i="3"/>
  <c r="AM1737" i="3"/>
  <c r="AL1737" i="3"/>
  <c r="AK1737" i="3"/>
  <c r="AJ1737" i="3"/>
  <c r="AI1737" i="3"/>
  <c r="AH1737" i="3"/>
  <c r="AG1737" i="3"/>
  <c r="AF1737" i="3"/>
  <c r="AD1737" i="3"/>
  <c r="AC1737" i="3"/>
  <c r="AA1737" i="3"/>
  <c r="Z1737" i="3"/>
  <c r="X1737" i="3"/>
  <c r="W1737" i="3"/>
  <c r="U1737" i="3"/>
  <c r="T1737" i="3"/>
  <c r="BC1736" i="3"/>
  <c r="BB1736" i="3"/>
  <c r="BA1736" i="3"/>
  <c r="AZ1736" i="3"/>
  <c r="AY1736" i="3"/>
  <c r="AX1736" i="3"/>
  <c r="AW1736" i="3"/>
  <c r="AV1736" i="3"/>
  <c r="AU1736" i="3"/>
  <c r="AT1736" i="3"/>
  <c r="AS1736" i="3"/>
  <c r="AR1736" i="3"/>
  <c r="AQ1736" i="3"/>
  <c r="AP1736" i="3"/>
  <c r="AO1736" i="3"/>
  <c r="AN1736" i="3"/>
  <c r="AM1736" i="3"/>
  <c r="AL1736" i="3"/>
  <c r="AK1736" i="3"/>
  <c r="AJ1736" i="3"/>
  <c r="AI1736" i="3"/>
  <c r="AH1736" i="3"/>
  <c r="AG1736" i="3"/>
  <c r="AF1736" i="3"/>
  <c r="AD1736" i="3"/>
  <c r="AC1736" i="3"/>
  <c r="AA1736" i="3"/>
  <c r="Z1736" i="3"/>
  <c r="X1736" i="3"/>
  <c r="W1736" i="3"/>
  <c r="U1736" i="3"/>
  <c r="T1736" i="3"/>
  <c r="BC1735" i="3"/>
  <c r="BB1735" i="3"/>
  <c r="BA1735" i="3"/>
  <c r="AZ1735" i="3"/>
  <c r="AY1735" i="3"/>
  <c r="AX1735" i="3"/>
  <c r="AW1735" i="3"/>
  <c r="AV1735" i="3"/>
  <c r="AU1735" i="3"/>
  <c r="AT1735" i="3"/>
  <c r="AS1735" i="3"/>
  <c r="AR1735" i="3"/>
  <c r="AQ1735" i="3"/>
  <c r="AP1735" i="3"/>
  <c r="AO1735" i="3"/>
  <c r="AN1735" i="3"/>
  <c r="AM1735" i="3"/>
  <c r="AL1735" i="3"/>
  <c r="AK1735" i="3"/>
  <c r="AJ1735" i="3"/>
  <c r="AI1735" i="3"/>
  <c r="AH1735" i="3"/>
  <c r="AG1735" i="3"/>
  <c r="AF1735" i="3"/>
  <c r="AD1735" i="3"/>
  <c r="AC1735" i="3"/>
  <c r="AA1735" i="3"/>
  <c r="Z1735" i="3"/>
  <c r="X1735" i="3"/>
  <c r="W1735" i="3"/>
  <c r="U1735" i="3"/>
  <c r="T1735" i="3"/>
  <c r="BC1734" i="3"/>
  <c r="BB1734" i="3"/>
  <c r="BA1734" i="3"/>
  <c r="AZ1734" i="3"/>
  <c r="AY1734" i="3"/>
  <c r="AX1734" i="3"/>
  <c r="AW1734" i="3"/>
  <c r="AV1734" i="3"/>
  <c r="AU1734" i="3"/>
  <c r="AT1734" i="3"/>
  <c r="AS1734" i="3"/>
  <c r="AR1734" i="3"/>
  <c r="AQ1734" i="3"/>
  <c r="AP1734" i="3"/>
  <c r="AO1734" i="3"/>
  <c r="AN1734" i="3"/>
  <c r="AM1734" i="3"/>
  <c r="AL1734" i="3"/>
  <c r="AK1734" i="3"/>
  <c r="AJ1734" i="3"/>
  <c r="AI1734" i="3"/>
  <c r="AH1734" i="3"/>
  <c r="AG1734" i="3"/>
  <c r="AF1734" i="3"/>
  <c r="AD1734" i="3"/>
  <c r="AC1734" i="3"/>
  <c r="AA1734" i="3"/>
  <c r="Z1734" i="3"/>
  <c r="X1734" i="3"/>
  <c r="W1734" i="3"/>
  <c r="U1734" i="3"/>
  <c r="T1734" i="3"/>
  <c r="BC1733" i="3"/>
  <c r="BB1733" i="3"/>
  <c r="BA1733" i="3"/>
  <c r="AZ1733" i="3"/>
  <c r="AY1733" i="3"/>
  <c r="AX1733" i="3"/>
  <c r="AW1733" i="3"/>
  <c r="AV1733" i="3"/>
  <c r="AU1733" i="3"/>
  <c r="AT1733" i="3"/>
  <c r="AS1733" i="3"/>
  <c r="AR1733" i="3"/>
  <c r="AQ1733" i="3"/>
  <c r="AP1733" i="3"/>
  <c r="AO1733" i="3"/>
  <c r="AN1733" i="3"/>
  <c r="AM1733" i="3"/>
  <c r="AL1733" i="3"/>
  <c r="AK1733" i="3"/>
  <c r="AJ1733" i="3"/>
  <c r="AI1733" i="3"/>
  <c r="AH1733" i="3"/>
  <c r="AG1733" i="3"/>
  <c r="AF1733" i="3"/>
  <c r="AD1733" i="3"/>
  <c r="AC1733" i="3"/>
  <c r="AA1733" i="3"/>
  <c r="Z1733" i="3"/>
  <c r="X1733" i="3"/>
  <c r="W1733" i="3"/>
  <c r="U1733" i="3"/>
  <c r="T1733" i="3"/>
  <c r="BC1732" i="3"/>
  <c r="BB1732" i="3"/>
  <c r="BA1732" i="3"/>
  <c r="AZ1732" i="3"/>
  <c r="AY1732" i="3"/>
  <c r="AX1732" i="3"/>
  <c r="AW1732" i="3"/>
  <c r="AV1732" i="3"/>
  <c r="AU1732" i="3"/>
  <c r="AT1732" i="3"/>
  <c r="AS1732" i="3"/>
  <c r="AR1732" i="3"/>
  <c r="AQ1732" i="3"/>
  <c r="AP1732" i="3"/>
  <c r="AO1732" i="3"/>
  <c r="AN1732" i="3"/>
  <c r="AM1732" i="3"/>
  <c r="AL1732" i="3"/>
  <c r="AK1732" i="3"/>
  <c r="AJ1732" i="3"/>
  <c r="AI1732" i="3"/>
  <c r="AH1732" i="3"/>
  <c r="AG1732" i="3"/>
  <c r="AF1732" i="3"/>
  <c r="AD1732" i="3"/>
  <c r="AC1732" i="3"/>
  <c r="AA1732" i="3"/>
  <c r="Z1732" i="3"/>
  <c r="X1732" i="3"/>
  <c r="W1732" i="3"/>
  <c r="U1732" i="3"/>
  <c r="T1732" i="3"/>
  <c r="BC1731" i="3"/>
  <c r="BB1731" i="3"/>
  <c r="BA1731" i="3"/>
  <c r="AZ1731" i="3"/>
  <c r="AY1731" i="3"/>
  <c r="AX1731" i="3"/>
  <c r="AW1731" i="3"/>
  <c r="AV1731" i="3"/>
  <c r="AU1731" i="3"/>
  <c r="AT1731" i="3"/>
  <c r="AS1731" i="3"/>
  <c r="AR1731" i="3"/>
  <c r="AQ1731" i="3"/>
  <c r="AP1731" i="3"/>
  <c r="AO1731" i="3"/>
  <c r="AN1731" i="3"/>
  <c r="AM1731" i="3"/>
  <c r="AL1731" i="3"/>
  <c r="AK1731" i="3"/>
  <c r="AJ1731" i="3"/>
  <c r="AI1731" i="3"/>
  <c r="AH1731" i="3"/>
  <c r="AG1731" i="3"/>
  <c r="AF1731" i="3"/>
  <c r="AD1731" i="3"/>
  <c r="AC1731" i="3"/>
  <c r="AA1731" i="3"/>
  <c r="Z1731" i="3"/>
  <c r="X1731" i="3"/>
  <c r="W1731" i="3"/>
  <c r="U1731" i="3"/>
  <c r="T1731" i="3"/>
  <c r="BC1730" i="3"/>
  <c r="BB1730" i="3"/>
  <c r="BA1730" i="3"/>
  <c r="AZ1730" i="3"/>
  <c r="AY1730" i="3"/>
  <c r="AX1730" i="3"/>
  <c r="AW1730" i="3"/>
  <c r="AV1730" i="3"/>
  <c r="AU1730" i="3"/>
  <c r="AT1730" i="3"/>
  <c r="AS1730" i="3"/>
  <c r="AR1730" i="3"/>
  <c r="AQ1730" i="3"/>
  <c r="AP1730" i="3"/>
  <c r="AO1730" i="3"/>
  <c r="AN1730" i="3"/>
  <c r="AM1730" i="3"/>
  <c r="AL1730" i="3"/>
  <c r="AK1730" i="3"/>
  <c r="AJ1730" i="3"/>
  <c r="AI1730" i="3"/>
  <c r="AH1730" i="3"/>
  <c r="AG1730" i="3"/>
  <c r="AF1730" i="3"/>
  <c r="AD1730" i="3"/>
  <c r="AC1730" i="3"/>
  <c r="AA1730" i="3"/>
  <c r="Z1730" i="3"/>
  <c r="X1730" i="3"/>
  <c r="W1730" i="3"/>
  <c r="U1730" i="3"/>
  <c r="T1730" i="3"/>
  <c r="BC1729" i="3"/>
  <c r="BB1729" i="3"/>
  <c r="BA1729" i="3"/>
  <c r="AZ1729" i="3"/>
  <c r="AY1729" i="3"/>
  <c r="AX1729" i="3"/>
  <c r="AW1729" i="3"/>
  <c r="AV1729" i="3"/>
  <c r="AU1729" i="3"/>
  <c r="AT1729" i="3"/>
  <c r="AS1729" i="3"/>
  <c r="AR1729" i="3"/>
  <c r="AQ1729" i="3"/>
  <c r="AP1729" i="3"/>
  <c r="AO1729" i="3"/>
  <c r="AN1729" i="3"/>
  <c r="AM1729" i="3"/>
  <c r="AL1729" i="3"/>
  <c r="AK1729" i="3"/>
  <c r="AJ1729" i="3"/>
  <c r="AI1729" i="3"/>
  <c r="AH1729" i="3"/>
  <c r="AG1729" i="3"/>
  <c r="AF1729" i="3"/>
  <c r="AD1729" i="3"/>
  <c r="AC1729" i="3"/>
  <c r="AA1729" i="3"/>
  <c r="Z1729" i="3"/>
  <c r="X1729" i="3"/>
  <c r="W1729" i="3"/>
  <c r="U1729" i="3"/>
  <c r="T1729" i="3"/>
  <c r="BC1728" i="3"/>
  <c r="BB1728" i="3"/>
  <c r="BA1728" i="3"/>
  <c r="AZ1728" i="3"/>
  <c r="AY1728" i="3"/>
  <c r="AX1728" i="3"/>
  <c r="AW1728" i="3"/>
  <c r="AV1728" i="3"/>
  <c r="AU1728" i="3"/>
  <c r="AT1728" i="3"/>
  <c r="AS1728" i="3"/>
  <c r="AR1728" i="3"/>
  <c r="AQ1728" i="3"/>
  <c r="AP1728" i="3"/>
  <c r="AO1728" i="3"/>
  <c r="AN1728" i="3"/>
  <c r="AM1728" i="3"/>
  <c r="AL1728" i="3"/>
  <c r="AK1728" i="3"/>
  <c r="AJ1728" i="3"/>
  <c r="AI1728" i="3"/>
  <c r="AH1728" i="3"/>
  <c r="AG1728" i="3"/>
  <c r="AF1728" i="3"/>
  <c r="AD1728" i="3"/>
  <c r="AC1728" i="3"/>
  <c r="AA1728" i="3"/>
  <c r="Z1728" i="3"/>
  <c r="X1728" i="3"/>
  <c r="W1728" i="3"/>
  <c r="U1728" i="3"/>
  <c r="T1728" i="3"/>
  <c r="BC1727" i="3"/>
  <c r="BB1727" i="3"/>
  <c r="BA1727" i="3"/>
  <c r="AZ1727" i="3"/>
  <c r="AY1727" i="3"/>
  <c r="AX1727" i="3"/>
  <c r="AW1727" i="3"/>
  <c r="AV1727" i="3"/>
  <c r="AU1727" i="3"/>
  <c r="AT1727" i="3"/>
  <c r="AS1727" i="3"/>
  <c r="AR1727" i="3"/>
  <c r="AQ1727" i="3"/>
  <c r="AP1727" i="3"/>
  <c r="AO1727" i="3"/>
  <c r="AN1727" i="3"/>
  <c r="AM1727" i="3"/>
  <c r="AL1727" i="3"/>
  <c r="AK1727" i="3"/>
  <c r="AJ1727" i="3"/>
  <c r="AI1727" i="3"/>
  <c r="AH1727" i="3"/>
  <c r="AG1727" i="3"/>
  <c r="AF1727" i="3"/>
  <c r="AD1727" i="3"/>
  <c r="AC1727" i="3"/>
  <c r="AA1727" i="3"/>
  <c r="Z1727" i="3"/>
  <c r="X1727" i="3"/>
  <c r="W1727" i="3"/>
  <c r="U1727" i="3"/>
  <c r="T1727" i="3"/>
  <c r="BC1726" i="3"/>
  <c r="BB1726" i="3"/>
  <c r="BA1726" i="3"/>
  <c r="AZ1726" i="3"/>
  <c r="AY1726" i="3"/>
  <c r="AX1726" i="3"/>
  <c r="AW1726" i="3"/>
  <c r="AV1726" i="3"/>
  <c r="AU1726" i="3"/>
  <c r="AT1726" i="3"/>
  <c r="AS1726" i="3"/>
  <c r="AR1726" i="3"/>
  <c r="AQ1726" i="3"/>
  <c r="AP1726" i="3"/>
  <c r="AO1726" i="3"/>
  <c r="AN1726" i="3"/>
  <c r="AM1726" i="3"/>
  <c r="AL1726" i="3"/>
  <c r="AK1726" i="3"/>
  <c r="AJ1726" i="3"/>
  <c r="AI1726" i="3"/>
  <c r="AH1726" i="3"/>
  <c r="AG1726" i="3"/>
  <c r="AF1726" i="3"/>
  <c r="AD1726" i="3"/>
  <c r="AC1726" i="3"/>
  <c r="AA1726" i="3"/>
  <c r="Z1726" i="3"/>
  <c r="X1726" i="3"/>
  <c r="W1726" i="3"/>
  <c r="U1726" i="3"/>
  <c r="T1726" i="3"/>
  <c r="BC1725" i="3"/>
  <c r="BB1725" i="3"/>
  <c r="BA1725" i="3"/>
  <c r="AZ1725" i="3"/>
  <c r="AY1725" i="3"/>
  <c r="AX1725" i="3"/>
  <c r="AW1725" i="3"/>
  <c r="AV1725" i="3"/>
  <c r="AU1725" i="3"/>
  <c r="AT1725" i="3"/>
  <c r="AS1725" i="3"/>
  <c r="AR1725" i="3"/>
  <c r="AQ1725" i="3"/>
  <c r="AP1725" i="3"/>
  <c r="AO1725" i="3"/>
  <c r="AN1725" i="3"/>
  <c r="AM1725" i="3"/>
  <c r="AL1725" i="3"/>
  <c r="AK1725" i="3"/>
  <c r="AJ1725" i="3"/>
  <c r="AI1725" i="3"/>
  <c r="AH1725" i="3"/>
  <c r="AG1725" i="3"/>
  <c r="AF1725" i="3"/>
  <c r="AD1725" i="3"/>
  <c r="AC1725" i="3"/>
  <c r="AA1725" i="3"/>
  <c r="Z1725" i="3"/>
  <c r="X1725" i="3"/>
  <c r="W1725" i="3"/>
  <c r="U1725" i="3"/>
  <c r="T1725" i="3"/>
  <c r="BC1724" i="3"/>
  <c r="BB1724" i="3"/>
  <c r="BA1724" i="3"/>
  <c r="AZ1724" i="3"/>
  <c r="AY1724" i="3"/>
  <c r="AX1724" i="3"/>
  <c r="AW1724" i="3"/>
  <c r="AV1724" i="3"/>
  <c r="AU1724" i="3"/>
  <c r="AT1724" i="3"/>
  <c r="AS1724" i="3"/>
  <c r="AR1724" i="3"/>
  <c r="AQ1724" i="3"/>
  <c r="AP1724" i="3"/>
  <c r="AO1724" i="3"/>
  <c r="AN1724" i="3"/>
  <c r="AM1724" i="3"/>
  <c r="AL1724" i="3"/>
  <c r="AK1724" i="3"/>
  <c r="AJ1724" i="3"/>
  <c r="AI1724" i="3"/>
  <c r="AH1724" i="3"/>
  <c r="AG1724" i="3"/>
  <c r="AF1724" i="3"/>
  <c r="AD1724" i="3"/>
  <c r="AC1724" i="3"/>
  <c r="AA1724" i="3"/>
  <c r="Z1724" i="3"/>
  <c r="X1724" i="3"/>
  <c r="W1724" i="3"/>
  <c r="U1724" i="3"/>
  <c r="T1724" i="3"/>
  <c r="BC1723" i="3"/>
  <c r="BB1723" i="3"/>
  <c r="BA1723" i="3"/>
  <c r="AZ1723" i="3"/>
  <c r="AY1723" i="3"/>
  <c r="AX1723" i="3"/>
  <c r="AW1723" i="3"/>
  <c r="AV1723" i="3"/>
  <c r="AU1723" i="3"/>
  <c r="AT1723" i="3"/>
  <c r="AS1723" i="3"/>
  <c r="AR1723" i="3"/>
  <c r="AQ1723" i="3"/>
  <c r="AP1723" i="3"/>
  <c r="AO1723" i="3"/>
  <c r="AN1723" i="3"/>
  <c r="AM1723" i="3"/>
  <c r="AL1723" i="3"/>
  <c r="AK1723" i="3"/>
  <c r="AJ1723" i="3"/>
  <c r="AI1723" i="3"/>
  <c r="AH1723" i="3"/>
  <c r="AG1723" i="3"/>
  <c r="AF1723" i="3"/>
  <c r="AD1723" i="3"/>
  <c r="AC1723" i="3"/>
  <c r="AA1723" i="3"/>
  <c r="Z1723" i="3"/>
  <c r="X1723" i="3"/>
  <c r="W1723" i="3"/>
  <c r="U1723" i="3"/>
  <c r="T1723" i="3"/>
  <c r="BC1722" i="3"/>
  <c r="BB1722" i="3"/>
  <c r="BA1722" i="3"/>
  <c r="AZ1722" i="3"/>
  <c r="AY1722" i="3"/>
  <c r="AX1722" i="3"/>
  <c r="AW1722" i="3"/>
  <c r="AV1722" i="3"/>
  <c r="AU1722" i="3"/>
  <c r="AT1722" i="3"/>
  <c r="AS1722" i="3"/>
  <c r="AR1722" i="3"/>
  <c r="AQ1722" i="3"/>
  <c r="AP1722" i="3"/>
  <c r="AO1722" i="3"/>
  <c r="AN1722" i="3"/>
  <c r="AM1722" i="3"/>
  <c r="AL1722" i="3"/>
  <c r="AK1722" i="3"/>
  <c r="AJ1722" i="3"/>
  <c r="AI1722" i="3"/>
  <c r="AH1722" i="3"/>
  <c r="AG1722" i="3"/>
  <c r="AF1722" i="3"/>
  <c r="AD1722" i="3"/>
  <c r="AC1722" i="3"/>
  <c r="AA1722" i="3"/>
  <c r="Z1722" i="3"/>
  <c r="X1722" i="3"/>
  <c r="W1722" i="3"/>
  <c r="U1722" i="3"/>
  <c r="T1722" i="3"/>
  <c r="BC1721" i="3"/>
  <c r="BB1721" i="3"/>
  <c r="BA1721" i="3"/>
  <c r="AZ1721" i="3"/>
  <c r="AY1721" i="3"/>
  <c r="AX1721" i="3"/>
  <c r="AW1721" i="3"/>
  <c r="AV1721" i="3"/>
  <c r="AU1721" i="3"/>
  <c r="AT1721" i="3"/>
  <c r="AS1721" i="3"/>
  <c r="AR1721" i="3"/>
  <c r="AQ1721" i="3"/>
  <c r="AP1721" i="3"/>
  <c r="AO1721" i="3"/>
  <c r="AN1721" i="3"/>
  <c r="AM1721" i="3"/>
  <c r="AL1721" i="3"/>
  <c r="AK1721" i="3"/>
  <c r="AJ1721" i="3"/>
  <c r="AI1721" i="3"/>
  <c r="AH1721" i="3"/>
  <c r="AG1721" i="3"/>
  <c r="AF1721" i="3"/>
  <c r="AD1721" i="3"/>
  <c r="AC1721" i="3"/>
  <c r="AA1721" i="3"/>
  <c r="Z1721" i="3"/>
  <c r="X1721" i="3"/>
  <c r="W1721" i="3"/>
  <c r="U1721" i="3"/>
  <c r="T1721" i="3"/>
  <c r="BC1720" i="3"/>
  <c r="BB1720" i="3"/>
  <c r="BA1720" i="3"/>
  <c r="AZ1720" i="3"/>
  <c r="AY1720" i="3"/>
  <c r="AX1720" i="3"/>
  <c r="AW1720" i="3"/>
  <c r="AV1720" i="3"/>
  <c r="AU1720" i="3"/>
  <c r="AT1720" i="3"/>
  <c r="AS1720" i="3"/>
  <c r="AR1720" i="3"/>
  <c r="AQ1720" i="3"/>
  <c r="AP1720" i="3"/>
  <c r="AO1720" i="3"/>
  <c r="AN1720" i="3"/>
  <c r="AM1720" i="3"/>
  <c r="AL1720" i="3"/>
  <c r="AK1720" i="3"/>
  <c r="AJ1720" i="3"/>
  <c r="AI1720" i="3"/>
  <c r="AH1720" i="3"/>
  <c r="AG1720" i="3"/>
  <c r="AF1720" i="3"/>
  <c r="AD1720" i="3"/>
  <c r="AC1720" i="3"/>
  <c r="AA1720" i="3"/>
  <c r="Z1720" i="3"/>
  <c r="X1720" i="3"/>
  <c r="W1720" i="3"/>
  <c r="U1720" i="3"/>
  <c r="T1720" i="3"/>
  <c r="BC1719" i="3"/>
  <c r="BB1719" i="3"/>
  <c r="BA1719" i="3"/>
  <c r="AZ1719" i="3"/>
  <c r="AY1719" i="3"/>
  <c r="AX1719" i="3"/>
  <c r="AW1719" i="3"/>
  <c r="AV1719" i="3"/>
  <c r="AU1719" i="3"/>
  <c r="AT1719" i="3"/>
  <c r="AS1719" i="3"/>
  <c r="AR1719" i="3"/>
  <c r="AQ1719" i="3"/>
  <c r="AP1719" i="3"/>
  <c r="AO1719" i="3"/>
  <c r="AN1719" i="3"/>
  <c r="AM1719" i="3"/>
  <c r="AL1719" i="3"/>
  <c r="AK1719" i="3"/>
  <c r="AJ1719" i="3"/>
  <c r="AI1719" i="3"/>
  <c r="AH1719" i="3"/>
  <c r="AG1719" i="3"/>
  <c r="AF1719" i="3"/>
  <c r="AD1719" i="3"/>
  <c r="AC1719" i="3"/>
  <c r="AA1719" i="3"/>
  <c r="Z1719" i="3"/>
  <c r="X1719" i="3"/>
  <c r="W1719" i="3"/>
  <c r="U1719" i="3"/>
  <c r="T1719" i="3"/>
  <c r="BC1718" i="3"/>
  <c r="BB1718" i="3"/>
  <c r="BA1718" i="3"/>
  <c r="AZ1718" i="3"/>
  <c r="AY1718" i="3"/>
  <c r="AX1718" i="3"/>
  <c r="AW1718" i="3"/>
  <c r="AV1718" i="3"/>
  <c r="AU1718" i="3"/>
  <c r="AT1718" i="3"/>
  <c r="AS1718" i="3"/>
  <c r="AR1718" i="3"/>
  <c r="AQ1718" i="3"/>
  <c r="AP1718" i="3"/>
  <c r="AO1718" i="3"/>
  <c r="AN1718" i="3"/>
  <c r="AM1718" i="3"/>
  <c r="AL1718" i="3"/>
  <c r="AK1718" i="3"/>
  <c r="AJ1718" i="3"/>
  <c r="AI1718" i="3"/>
  <c r="AH1718" i="3"/>
  <c r="AG1718" i="3"/>
  <c r="AF1718" i="3"/>
  <c r="AD1718" i="3"/>
  <c r="AC1718" i="3"/>
  <c r="AA1718" i="3"/>
  <c r="Z1718" i="3"/>
  <c r="X1718" i="3"/>
  <c r="W1718" i="3"/>
  <c r="U1718" i="3"/>
  <c r="T1718" i="3"/>
  <c r="BC1717" i="3"/>
  <c r="BB1717" i="3"/>
  <c r="BA1717" i="3"/>
  <c r="AZ1717" i="3"/>
  <c r="AY1717" i="3"/>
  <c r="AX1717" i="3"/>
  <c r="AW1717" i="3"/>
  <c r="AV1717" i="3"/>
  <c r="AU1717" i="3"/>
  <c r="AT1717" i="3"/>
  <c r="AS1717" i="3"/>
  <c r="AR1717" i="3"/>
  <c r="AQ1717" i="3"/>
  <c r="AP1717" i="3"/>
  <c r="AO1717" i="3"/>
  <c r="AN1717" i="3"/>
  <c r="AM1717" i="3"/>
  <c r="AL1717" i="3"/>
  <c r="AK1717" i="3"/>
  <c r="AJ1717" i="3"/>
  <c r="AI1717" i="3"/>
  <c r="AH1717" i="3"/>
  <c r="AG1717" i="3"/>
  <c r="AF1717" i="3"/>
  <c r="AD1717" i="3"/>
  <c r="AC1717" i="3"/>
  <c r="AA1717" i="3"/>
  <c r="Z1717" i="3"/>
  <c r="X1717" i="3"/>
  <c r="W1717" i="3"/>
  <c r="U1717" i="3"/>
  <c r="T1717" i="3"/>
  <c r="BC1716" i="3"/>
  <c r="BB1716" i="3"/>
  <c r="BA1716" i="3"/>
  <c r="AZ1716" i="3"/>
  <c r="AY1716" i="3"/>
  <c r="AX1716" i="3"/>
  <c r="AW1716" i="3"/>
  <c r="AV1716" i="3"/>
  <c r="AU1716" i="3"/>
  <c r="AT1716" i="3"/>
  <c r="AS1716" i="3"/>
  <c r="AR1716" i="3"/>
  <c r="AQ1716" i="3"/>
  <c r="AP1716" i="3"/>
  <c r="AO1716" i="3"/>
  <c r="AN1716" i="3"/>
  <c r="AM1716" i="3"/>
  <c r="AL1716" i="3"/>
  <c r="AK1716" i="3"/>
  <c r="AJ1716" i="3"/>
  <c r="AI1716" i="3"/>
  <c r="AH1716" i="3"/>
  <c r="AG1716" i="3"/>
  <c r="AF1716" i="3"/>
  <c r="AD1716" i="3"/>
  <c r="AC1716" i="3"/>
  <c r="AA1716" i="3"/>
  <c r="Z1716" i="3"/>
  <c r="X1716" i="3"/>
  <c r="W1716" i="3"/>
  <c r="U1716" i="3"/>
  <c r="T1716" i="3"/>
  <c r="BC1715" i="3"/>
  <c r="BB1715" i="3"/>
  <c r="BA1715" i="3"/>
  <c r="AZ1715" i="3"/>
  <c r="AY1715" i="3"/>
  <c r="AX1715" i="3"/>
  <c r="AW1715" i="3"/>
  <c r="AV1715" i="3"/>
  <c r="AU1715" i="3"/>
  <c r="AT1715" i="3"/>
  <c r="AS1715" i="3"/>
  <c r="AR1715" i="3"/>
  <c r="AQ1715" i="3"/>
  <c r="AP1715" i="3"/>
  <c r="AO1715" i="3"/>
  <c r="AN1715" i="3"/>
  <c r="AM1715" i="3"/>
  <c r="AL1715" i="3"/>
  <c r="AK1715" i="3"/>
  <c r="AJ1715" i="3"/>
  <c r="AI1715" i="3"/>
  <c r="AH1715" i="3"/>
  <c r="AG1715" i="3"/>
  <c r="AF1715" i="3"/>
  <c r="AD1715" i="3"/>
  <c r="AC1715" i="3"/>
  <c r="AA1715" i="3"/>
  <c r="Z1715" i="3"/>
  <c r="X1715" i="3"/>
  <c r="W1715" i="3"/>
  <c r="U1715" i="3"/>
  <c r="T1715" i="3"/>
  <c r="BC1714" i="3"/>
  <c r="BB1714" i="3"/>
  <c r="BA1714" i="3"/>
  <c r="AZ1714" i="3"/>
  <c r="AY1714" i="3"/>
  <c r="AX1714" i="3"/>
  <c r="AW1714" i="3"/>
  <c r="AV1714" i="3"/>
  <c r="AU1714" i="3"/>
  <c r="AT1714" i="3"/>
  <c r="AS1714" i="3"/>
  <c r="AR1714" i="3"/>
  <c r="AQ1714" i="3"/>
  <c r="AP1714" i="3"/>
  <c r="AO1714" i="3"/>
  <c r="AN1714" i="3"/>
  <c r="AM1714" i="3"/>
  <c r="AL1714" i="3"/>
  <c r="AK1714" i="3"/>
  <c r="AJ1714" i="3"/>
  <c r="AI1714" i="3"/>
  <c r="AH1714" i="3"/>
  <c r="AG1714" i="3"/>
  <c r="AF1714" i="3"/>
  <c r="AD1714" i="3"/>
  <c r="AC1714" i="3"/>
  <c r="AA1714" i="3"/>
  <c r="Z1714" i="3"/>
  <c r="X1714" i="3"/>
  <c r="W1714" i="3"/>
  <c r="U1714" i="3"/>
  <c r="T1714" i="3"/>
  <c r="BC1713" i="3"/>
  <c r="BB1713" i="3"/>
  <c r="BA1713" i="3"/>
  <c r="AZ1713" i="3"/>
  <c r="AY1713" i="3"/>
  <c r="AX1713" i="3"/>
  <c r="AW1713" i="3"/>
  <c r="AV1713" i="3"/>
  <c r="AU1713" i="3"/>
  <c r="AT1713" i="3"/>
  <c r="AS1713" i="3"/>
  <c r="AR1713" i="3"/>
  <c r="AQ1713" i="3"/>
  <c r="AP1713" i="3"/>
  <c r="AO1713" i="3"/>
  <c r="AN1713" i="3"/>
  <c r="AM1713" i="3"/>
  <c r="AL1713" i="3"/>
  <c r="AK1713" i="3"/>
  <c r="AJ1713" i="3"/>
  <c r="AI1713" i="3"/>
  <c r="AH1713" i="3"/>
  <c r="AG1713" i="3"/>
  <c r="AF1713" i="3"/>
  <c r="AD1713" i="3"/>
  <c r="AC1713" i="3"/>
  <c r="AA1713" i="3"/>
  <c r="Z1713" i="3"/>
  <c r="X1713" i="3"/>
  <c r="W1713" i="3"/>
  <c r="U1713" i="3"/>
  <c r="T1713" i="3"/>
  <c r="BC1712" i="3"/>
  <c r="BB1712" i="3"/>
  <c r="BA1712" i="3"/>
  <c r="AZ1712" i="3"/>
  <c r="AY1712" i="3"/>
  <c r="AX1712" i="3"/>
  <c r="AW1712" i="3"/>
  <c r="AV1712" i="3"/>
  <c r="AU1712" i="3"/>
  <c r="AT1712" i="3"/>
  <c r="AS1712" i="3"/>
  <c r="AR1712" i="3"/>
  <c r="AQ1712" i="3"/>
  <c r="AP1712" i="3"/>
  <c r="AO1712" i="3"/>
  <c r="AN1712" i="3"/>
  <c r="AM1712" i="3"/>
  <c r="AL1712" i="3"/>
  <c r="AK1712" i="3"/>
  <c r="AJ1712" i="3"/>
  <c r="AI1712" i="3"/>
  <c r="AH1712" i="3"/>
  <c r="AG1712" i="3"/>
  <c r="AF1712" i="3"/>
  <c r="AD1712" i="3"/>
  <c r="AC1712" i="3"/>
  <c r="AA1712" i="3"/>
  <c r="Z1712" i="3"/>
  <c r="X1712" i="3"/>
  <c r="W1712" i="3"/>
  <c r="U1712" i="3"/>
  <c r="T1712" i="3"/>
  <c r="BC1711" i="3"/>
  <c r="BB1711" i="3"/>
  <c r="BA1711" i="3"/>
  <c r="AZ1711" i="3"/>
  <c r="AY1711" i="3"/>
  <c r="AX1711" i="3"/>
  <c r="AW1711" i="3"/>
  <c r="AV1711" i="3"/>
  <c r="AU1711" i="3"/>
  <c r="AT1711" i="3"/>
  <c r="AS1711" i="3"/>
  <c r="AR1711" i="3"/>
  <c r="AQ1711" i="3"/>
  <c r="AP1711" i="3"/>
  <c r="AO1711" i="3"/>
  <c r="AN1711" i="3"/>
  <c r="AM1711" i="3"/>
  <c r="AL1711" i="3"/>
  <c r="AK1711" i="3"/>
  <c r="AJ1711" i="3"/>
  <c r="AI1711" i="3"/>
  <c r="AH1711" i="3"/>
  <c r="AG1711" i="3"/>
  <c r="AF1711" i="3"/>
  <c r="AD1711" i="3"/>
  <c r="AC1711" i="3"/>
  <c r="AA1711" i="3"/>
  <c r="Z1711" i="3"/>
  <c r="X1711" i="3"/>
  <c r="W1711" i="3"/>
  <c r="U1711" i="3"/>
  <c r="T1711" i="3"/>
  <c r="BC1710" i="3"/>
  <c r="BB1710" i="3"/>
  <c r="BA1710" i="3"/>
  <c r="AZ1710" i="3"/>
  <c r="AY1710" i="3"/>
  <c r="AX1710" i="3"/>
  <c r="AW1710" i="3"/>
  <c r="AV1710" i="3"/>
  <c r="AU1710" i="3"/>
  <c r="AT1710" i="3"/>
  <c r="AS1710" i="3"/>
  <c r="AR1710" i="3"/>
  <c r="AQ1710" i="3"/>
  <c r="AP1710" i="3"/>
  <c r="AO1710" i="3"/>
  <c r="AN1710" i="3"/>
  <c r="AM1710" i="3"/>
  <c r="AL1710" i="3"/>
  <c r="AK1710" i="3"/>
  <c r="AJ1710" i="3"/>
  <c r="AI1710" i="3"/>
  <c r="AH1710" i="3"/>
  <c r="AG1710" i="3"/>
  <c r="AF1710" i="3"/>
  <c r="AD1710" i="3"/>
  <c r="AC1710" i="3"/>
  <c r="AA1710" i="3"/>
  <c r="Z1710" i="3"/>
  <c r="X1710" i="3"/>
  <c r="W1710" i="3"/>
  <c r="U1710" i="3"/>
  <c r="T1710" i="3"/>
  <c r="BC1709" i="3"/>
  <c r="BB1709" i="3"/>
  <c r="BA1709" i="3"/>
  <c r="AZ1709" i="3"/>
  <c r="AY1709" i="3"/>
  <c r="AX1709" i="3"/>
  <c r="AW1709" i="3"/>
  <c r="AV1709" i="3"/>
  <c r="AU1709" i="3"/>
  <c r="AT1709" i="3"/>
  <c r="AS1709" i="3"/>
  <c r="AR1709" i="3"/>
  <c r="AQ1709" i="3"/>
  <c r="AP1709" i="3"/>
  <c r="AO1709" i="3"/>
  <c r="AN1709" i="3"/>
  <c r="AM1709" i="3"/>
  <c r="AL1709" i="3"/>
  <c r="AK1709" i="3"/>
  <c r="AJ1709" i="3"/>
  <c r="AI1709" i="3"/>
  <c r="AH1709" i="3"/>
  <c r="AG1709" i="3"/>
  <c r="AF1709" i="3"/>
  <c r="AD1709" i="3"/>
  <c r="AC1709" i="3"/>
  <c r="AA1709" i="3"/>
  <c r="Z1709" i="3"/>
  <c r="X1709" i="3"/>
  <c r="W1709" i="3"/>
  <c r="U1709" i="3"/>
  <c r="T1709" i="3"/>
  <c r="BC1708" i="3"/>
  <c r="BB1708" i="3"/>
  <c r="BA1708" i="3"/>
  <c r="AZ1708" i="3"/>
  <c r="AY1708" i="3"/>
  <c r="AX1708" i="3"/>
  <c r="AW1708" i="3"/>
  <c r="AV1708" i="3"/>
  <c r="AU1708" i="3"/>
  <c r="AT1708" i="3"/>
  <c r="AS1708" i="3"/>
  <c r="AR1708" i="3"/>
  <c r="AQ1708" i="3"/>
  <c r="AP1708" i="3"/>
  <c r="AO1708" i="3"/>
  <c r="AN1708" i="3"/>
  <c r="AM1708" i="3"/>
  <c r="AL1708" i="3"/>
  <c r="AK1708" i="3"/>
  <c r="AJ1708" i="3"/>
  <c r="AI1708" i="3"/>
  <c r="AH1708" i="3"/>
  <c r="AG1708" i="3"/>
  <c r="AF1708" i="3"/>
  <c r="AD1708" i="3"/>
  <c r="AC1708" i="3"/>
  <c r="AA1708" i="3"/>
  <c r="Z1708" i="3"/>
  <c r="X1708" i="3"/>
  <c r="W1708" i="3"/>
  <c r="U1708" i="3"/>
  <c r="T1708" i="3"/>
  <c r="BC1707" i="3"/>
  <c r="BB1707" i="3"/>
  <c r="BA1707" i="3"/>
  <c r="AZ1707" i="3"/>
  <c r="AY1707" i="3"/>
  <c r="AX1707" i="3"/>
  <c r="AW1707" i="3"/>
  <c r="AV1707" i="3"/>
  <c r="AU1707" i="3"/>
  <c r="AT1707" i="3"/>
  <c r="AS1707" i="3"/>
  <c r="AR1707" i="3"/>
  <c r="AQ1707" i="3"/>
  <c r="AP1707" i="3"/>
  <c r="AO1707" i="3"/>
  <c r="AN1707" i="3"/>
  <c r="AM1707" i="3"/>
  <c r="AL1707" i="3"/>
  <c r="AK1707" i="3"/>
  <c r="AJ1707" i="3"/>
  <c r="AI1707" i="3"/>
  <c r="AH1707" i="3"/>
  <c r="AG1707" i="3"/>
  <c r="AF1707" i="3"/>
  <c r="AD1707" i="3"/>
  <c r="AC1707" i="3"/>
  <c r="AA1707" i="3"/>
  <c r="Z1707" i="3"/>
  <c r="X1707" i="3"/>
  <c r="W1707" i="3"/>
  <c r="U1707" i="3"/>
  <c r="T1707" i="3"/>
  <c r="BC1706" i="3"/>
  <c r="BB1706" i="3"/>
  <c r="BA1706" i="3"/>
  <c r="AZ1706" i="3"/>
  <c r="AY1706" i="3"/>
  <c r="AX1706" i="3"/>
  <c r="AW1706" i="3"/>
  <c r="AV1706" i="3"/>
  <c r="AU1706" i="3"/>
  <c r="AT1706" i="3"/>
  <c r="AS1706" i="3"/>
  <c r="AR1706" i="3"/>
  <c r="AQ1706" i="3"/>
  <c r="AP1706" i="3"/>
  <c r="AO1706" i="3"/>
  <c r="AN1706" i="3"/>
  <c r="AM1706" i="3"/>
  <c r="AL1706" i="3"/>
  <c r="AK1706" i="3"/>
  <c r="AJ1706" i="3"/>
  <c r="AI1706" i="3"/>
  <c r="AH1706" i="3"/>
  <c r="AG1706" i="3"/>
  <c r="AF1706" i="3"/>
  <c r="AD1706" i="3"/>
  <c r="AC1706" i="3"/>
  <c r="AA1706" i="3"/>
  <c r="Z1706" i="3"/>
  <c r="X1706" i="3"/>
  <c r="W1706" i="3"/>
  <c r="U1706" i="3"/>
  <c r="T1706" i="3"/>
  <c r="BC1705" i="3"/>
  <c r="BB1705" i="3"/>
  <c r="BA1705" i="3"/>
  <c r="AZ1705" i="3"/>
  <c r="AY1705" i="3"/>
  <c r="AX1705" i="3"/>
  <c r="AW1705" i="3"/>
  <c r="AV1705" i="3"/>
  <c r="AU1705" i="3"/>
  <c r="AT1705" i="3"/>
  <c r="AS1705" i="3"/>
  <c r="AR1705" i="3"/>
  <c r="AQ1705" i="3"/>
  <c r="AP1705" i="3"/>
  <c r="AO1705" i="3"/>
  <c r="AN1705" i="3"/>
  <c r="AM1705" i="3"/>
  <c r="AL1705" i="3"/>
  <c r="AK1705" i="3"/>
  <c r="AJ1705" i="3"/>
  <c r="AI1705" i="3"/>
  <c r="AH1705" i="3"/>
  <c r="AG1705" i="3"/>
  <c r="AF1705" i="3"/>
  <c r="AD1705" i="3"/>
  <c r="AC1705" i="3"/>
  <c r="AA1705" i="3"/>
  <c r="Z1705" i="3"/>
  <c r="X1705" i="3"/>
  <c r="W1705" i="3"/>
  <c r="U1705" i="3"/>
  <c r="T1705" i="3"/>
  <c r="BC1704" i="3"/>
  <c r="BB1704" i="3"/>
  <c r="BA1704" i="3"/>
  <c r="AZ1704" i="3"/>
  <c r="AY1704" i="3"/>
  <c r="AX1704" i="3"/>
  <c r="AW1704" i="3"/>
  <c r="AV1704" i="3"/>
  <c r="AU1704" i="3"/>
  <c r="AT1704" i="3"/>
  <c r="AS1704" i="3"/>
  <c r="AR1704" i="3"/>
  <c r="AQ1704" i="3"/>
  <c r="AP1704" i="3"/>
  <c r="AO1704" i="3"/>
  <c r="AN1704" i="3"/>
  <c r="AM1704" i="3"/>
  <c r="AL1704" i="3"/>
  <c r="AK1704" i="3"/>
  <c r="AJ1704" i="3"/>
  <c r="AI1704" i="3"/>
  <c r="AH1704" i="3"/>
  <c r="AG1704" i="3"/>
  <c r="AF1704" i="3"/>
  <c r="AD1704" i="3"/>
  <c r="AC1704" i="3"/>
  <c r="AA1704" i="3"/>
  <c r="Z1704" i="3"/>
  <c r="X1704" i="3"/>
  <c r="W1704" i="3"/>
  <c r="U1704" i="3"/>
  <c r="T1704" i="3"/>
  <c r="BC1703" i="3"/>
  <c r="BB1703" i="3"/>
  <c r="BA1703" i="3"/>
  <c r="AZ1703" i="3"/>
  <c r="AY1703" i="3"/>
  <c r="AX1703" i="3"/>
  <c r="AW1703" i="3"/>
  <c r="AV1703" i="3"/>
  <c r="AU1703" i="3"/>
  <c r="AT1703" i="3"/>
  <c r="AS1703" i="3"/>
  <c r="AR1703" i="3"/>
  <c r="AQ1703" i="3"/>
  <c r="AP1703" i="3"/>
  <c r="AO1703" i="3"/>
  <c r="AN1703" i="3"/>
  <c r="AM1703" i="3"/>
  <c r="AL1703" i="3"/>
  <c r="AK1703" i="3"/>
  <c r="AJ1703" i="3"/>
  <c r="AI1703" i="3"/>
  <c r="AH1703" i="3"/>
  <c r="AG1703" i="3"/>
  <c r="AF1703" i="3"/>
  <c r="AD1703" i="3"/>
  <c r="AC1703" i="3"/>
  <c r="AA1703" i="3"/>
  <c r="Z1703" i="3"/>
  <c r="X1703" i="3"/>
  <c r="W1703" i="3"/>
  <c r="U1703" i="3"/>
  <c r="T1703" i="3"/>
  <c r="BC1702" i="3"/>
  <c r="BB1702" i="3"/>
  <c r="BA1702" i="3"/>
  <c r="AZ1702" i="3"/>
  <c r="AY1702" i="3"/>
  <c r="AX1702" i="3"/>
  <c r="AW1702" i="3"/>
  <c r="AV1702" i="3"/>
  <c r="AU1702" i="3"/>
  <c r="AT1702" i="3"/>
  <c r="AS1702" i="3"/>
  <c r="AR1702" i="3"/>
  <c r="AQ1702" i="3"/>
  <c r="AP1702" i="3"/>
  <c r="AO1702" i="3"/>
  <c r="AN1702" i="3"/>
  <c r="AM1702" i="3"/>
  <c r="AL1702" i="3"/>
  <c r="AK1702" i="3"/>
  <c r="AJ1702" i="3"/>
  <c r="AI1702" i="3"/>
  <c r="AH1702" i="3"/>
  <c r="AG1702" i="3"/>
  <c r="AF1702" i="3"/>
  <c r="AD1702" i="3"/>
  <c r="AC1702" i="3"/>
  <c r="AA1702" i="3"/>
  <c r="Z1702" i="3"/>
  <c r="X1702" i="3"/>
  <c r="W1702" i="3"/>
  <c r="U1702" i="3"/>
  <c r="T1702" i="3"/>
  <c r="BC1701" i="3"/>
  <c r="BB1701" i="3"/>
  <c r="BA1701" i="3"/>
  <c r="AZ1701" i="3"/>
  <c r="AY1701" i="3"/>
  <c r="AX1701" i="3"/>
  <c r="AW1701" i="3"/>
  <c r="AV1701" i="3"/>
  <c r="AU1701" i="3"/>
  <c r="AT1701" i="3"/>
  <c r="AS1701" i="3"/>
  <c r="AR1701" i="3"/>
  <c r="AQ1701" i="3"/>
  <c r="AP1701" i="3"/>
  <c r="AO1701" i="3"/>
  <c r="AN1701" i="3"/>
  <c r="AM1701" i="3"/>
  <c r="AL1701" i="3"/>
  <c r="AK1701" i="3"/>
  <c r="AJ1701" i="3"/>
  <c r="AI1701" i="3"/>
  <c r="AH1701" i="3"/>
  <c r="AG1701" i="3"/>
  <c r="AF1701" i="3"/>
  <c r="AD1701" i="3"/>
  <c r="AC1701" i="3"/>
  <c r="AA1701" i="3"/>
  <c r="Z1701" i="3"/>
  <c r="X1701" i="3"/>
  <c r="W1701" i="3"/>
  <c r="U1701" i="3"/>
  <c r="T1701" i="3"/>
  <c r="BC1700" i="3"/>
  <c r="BB1700" i="3"/>
  <c r="BA1700" i="3"/>
  <c r="AZ1700" i="3"/>
  <c r="AY1700" i="3"/>
  <c r="AX1700" i="3"/>
  <c r="AW1700" i="3"/>
  <c r="AV1700" i="3"/>
  <c r="AU1700" i="3"/>
  <c r="AT1700" i="3"/>
  <c r="AS1700" i="3"/>
  <c r="AR1700" i="3"/>
  <c r="AQ1700" i="3"/>
  <c r="AP1700" i="3"/>
  <c r="AO1700" i="3"/>
  <c r="AN1700" i="3"/>
  <c r="AM1700" i="3"/>
  <c r="AL1700" i="3"/>
  <c r="AK1700" i="3"/>
  <c r="AJ1700" i="3"/>
  <c r="AI1700" i="3"/>
  <c r="AH1700" i="3"/>
  <c r="AG1700" i="3"/>
  <c r="AF1700" i="3"/>
  <c r="AD1700" i="3"/>
  <c r="AC1700" i="3"/>
  <c r="AA1700" i="3"/>
  <c r="Z1700" i="3"/>
  <c r="X1700" i="3"/>
  <c r="W1700" i="3"/>
  <c r="U1700" i="3"/>
  <c r="T1700" i="3"/>
  <c r="BC1699" i="3"/>
  <c r="BB1699" i="3"/>
  <c r="BA1699" i="3"/>
  <c r="AZ1699" i="3"/>
  <c r="AY1699" i="3"/>
  <c r="AX1699" i="3"/>
  <c r="AW1699" i="3"/>
  <c r="AV1699" i="3"/>
  <c r="AU1699" i="3"/>
  <c r="AT1699" i="3"/>
  <c r="AS1699" i="3"/>
  <c r="AR1699" i="3"/>
  <c r="AQ1699" i="3"/>
  <c r="AP1699" i="3"/>
  <c r="AO1699" i="3"/>
  <c r="AN1699" i="3"/>
  <c r="AM1699" i="3"/>
  <c r="AL1699" i="3"/>
  <c r="AK1699" i="3"/>
  <c r="AJ1699" i="3"/>
  <c r="AI1699" i="3"/>
  <c r="AH1699" i="3"/>
  <c r="AG1699" i="3"/>
  <c r="AF1699" i="3"/>
  <c r="AD1699" i="3"/>
  <c r="AC1699" i="3"/>
  <c r="AA1699" i="3"/>
  <c r="Z1699" i="3"/>
  <c r="X1699" i="3"/>
  <c r="W1699" i="3"/>
  <c r="U1699" i="3"/>
  <c r="T1699" i="3"/>
  <c r="BC1698" i="3"/>
  <c r="BB1698" i="3"/>
  <c r="BA1698" i="3"/>
  <c r="AZ1698" i="3"/>
  <c r="AY1698" i="3"/>
  <c r="AX1698" i="3"/>
  <c r="AW1698" i="3"/>
  <c r="AV1698" i="3"/>
  <c r="AU1698" i="3"/>
  <c r="AT1698" i="3"/>
  <c r="AS1698" i="3"/>
  <c r="AR1698" i="3"/>
  <c r="AQ1698" i="3"/>
  <c r="AP1698" i="3"/>
  <c r="AO1698" i="3"/>
  <c r="AN1698" i="3"/>
  <c r="AM1698" i="3"/>
  <c r="AL1698" i="3"/>
  <c r="AK1698" i="3"/>
  <c r="AJ1698" i="3"/>
  <c r="AI1698" i="3"/>
  <c r="AH1698" i="3"/>
  <c r="AG1698" i="3"/>
  <c r="AF1698" i="3"/>
  <c r="AD1698" i="3"/>
  <c r="AC1698" i="3"/>
  <c r="AA1698" i="3"/>
  <c r="Z1698" i="3"/>
  <c r="X1698" i="3"/>
  <c r="W1698" i="3"/>
  <c r="U1698" i="3"/>
  <c r="T1698" i="3"/>
  <c r="BC1697" i="3"/>
  <c r="BB1697" i="3"/>
  <c r="BA1697" i="3"/>
  <c r="AZ1697" i="3"/>
  <c r="AY1697" i="3"/>
  <c r="AX1697" i="3"/>
  <c r="AW1697" i="3"/>
  <c r="AV1697" i="3"/>
  <c r="AU1697" i="3"/>
  <c r="AT1697" i="3"/>
  <c r="AS1697" i="3"/>
  <c r="AR1697" i="3"/>
  <c r="AQ1697" i="3"/>
  <c r="AP1697" i="3"/>
  <c r="AO1697" i="3"/>
  <c r="AN1697" i="3"/>
  <c r="AM1697" i="3"/>
  <c r="AL1697" i="3"/>
  <c r="AK1697" i="3"/>
  <c r="AJ1697" i="3"/>
  <c r="AI1697" i="3"/>
  <c r="AH1697" i="3"/>
  <c r="AG1697" i="3"/>
  <c r="AF1697" i="3"/>
  <c r="AD1697" i="3"/>
  <c r="AC1697" i="3"/>
  <c r="AA1697" i="3"/>
  <c r="Z1697" i="3"/>
  <c r="X1697" i="3"/>
  <c r="W1697" i="3"/>
  <c r="U1697" i="3"/>
  <c r="T1697" i="3"/>
  <c r="BC1696" i="3"/>
  <c r="BB1696" i="3"/>
  <c r="BA1696" i="3"/>
  <c r="AZ1696" i="3"/>
  <c r="AY1696" i="3"/>
  <c r="AX1696" i="3"/>
  <c r="AW1696" i="3"/>
  <c r="AV1696" i="3"/>
  <c r="AU1696" i="3"/>
  <c r="AT1696" i="3"/>
  <c r="AS1696" i="3"/>
  <c r="AR1696" i="3"/>
  <c r="AQ1696" i="3"/>
  <c r="AP1696" i="3"/>
  <c r="AO1696" i="3"/>
  <c r="AN1696" i="3"/>
  <c r="AM1696" i="3"/>
  <c r="AL1696" i="3"/>
  <c r="AK1696" i="3"/>
  <c r="AJ1696" i="3"/>
  <c r="AI1696" i="3"/>
  <c r="AH1696" i="3"/>
  <c r="AG1696" i="3"/>
  <c r="AF1696" i="3"/>
  <c r="AD1696" i="3"/>
  <c r="AC1696" i="3"/>
  <c r="AA1696" i="3"/>
  <c r="Z1696" i="3"/>
  <c r="X1696" i="3"/>
  <c r="W1696" i="3"/>
  <c r="U1696" i="3"/>
  <c r="T1696" i="3"/>
  <c r="BC1695" i="3"/>
  <c r="BB1695" i="3"/>
  <c r="BA1695" i="3"/>
  <c r="AZ1695" i="3"/>
  <c r="AY1695" i="3"/>
  <c r="AX1695" i="3"/>
  <c r="AW1695" i="3"/>
  <c r="AV1695" i="3"/>
  <c r="AU1695" i="3"/>
  <c r="AT1695" i="3"/>
  <c r="AS1695" i="3"/>
  <c r="AR1695" i="3"/>
  <c r="AQ1695" i="3"/>
  <c r="AP1695" i="3"/>
  <c r="AO1695" i="3"/>
  <c r="AN1695" i="3"/>
  <c r="AM1695" i="3"/>
  <c r="AL1695" i="3"/>
  <c r="AK1695" i="3"/>
  <c r="AJ1695" i="3"/>
  <c r="AI1695" i="3"/>
  <c r="AH1695" i="3"/>
  <c r="AG1695" i="3"/>
  <c r="AF1695" i="3"/>
  <c r="AD1695" i="3"/>
  <c r="AC1695" i="3"/>
  <c r="AA1695" i="3"/>
  <c r="Z1695" i="3"/>
  <c r="X1695" i="3"/>
  <c r="W1695" i="3"/>
  <c r="U1695" i="3"/>
  <c r="T1695" i="3"/>
  <c r="BC1694" i="3"/>
  <c r="BB1694" i="3"/>
  <c r="BA1694" i="3"/>
  <c r="AZ1694" i="3"/>
  <c r="AY1694" i="3"/>
  <c r="AX1694" i="3"/>
  <c r="AW1694" i="3"/>
  <c r="AV1694" i="3"/>
  <c r="AU1694" i="3"/>
  <c r="AT1694" i="3"/>
  <c r="AS1694" i="3"/>
  <c r="AR1694" i="3"/>
  <c r="AQ1694" i="3"/>
  <c r="AP1694" i="3"/>
  <c r="AO1694" i="3"/>
  <c r="AN1694" i="3"/>
  <c r="AM1694" i="3"/>
  <c r="AL1694" i="3"/>
  <c r="AK1694" i="3"/>
  <c r="AJ1694" i="3"/>
  <c r="AI1694" i="3"/>
  <c r="AH1694" i="3"/>
  <c r="AG1694" i="3"/>
  <c r="AF1694" i="3"/>
  <c r="AD1694" i="3"/>
  <c r="AC1694" i="3"/>
  <c r="AA1694" i="3"/>
  <c r="Z1694" i="3"/>
  <c r="X1694" i="3"/>
  <c r="W1694" i="3"/>
  <c r="U1694" i="3"/>
  <c r="T1694" i="3"/>
  <c r="BC1693" i="3"/>
  <c r="BB1693" i="3"/>
  <c r="BA1693" i="3"/>
  <c r="AZ1693" i="3"/>
  <c r="AY1693" i="3"/>
  <c r="AX1693" i="3"/>
  <c r="AW1693" i="3"/>
  <c r="AV1693" i="3"/>
  <c r="AU1693" i="3"/>
  <c r="AT1693" i="3"/>
  <c r="AS1693" i="3"/>
  <c r="AR1693" i="3"/>
  <c r="AQ1693" i="3"/>
  <c r="AP1693" i="3"/>
  <c r="AO1693" i="3"/>
  <c r="AN1693" i="3"/>
  <c r="AM1693" i="3"/>
  <c r="AL1693" i="3"/>
  <c r="AK1693" i="3"/>
  <c r="AJ1693" i="3"/>
  <c r="AI1693" i="3"/>
  <c r="AH1693" i="3"/>
  <c r="AG1693" i="3"/>
  <c r="AF1693" i="3"/>
  <c r="AD1693" i="3"/>
  <c r="AC1693" i="3"/>
  <c r="AA1693" i="3"/>
  <c r="Z1693" i="3"/>
  <c r="X1693" i="3"/>
  <c r="W1693" i="3"/>
  <c r="U1693" i="3"/>
  <c r="T1693" i="3"/>
  <c r="BC1692" i="3"/>
  <c r="BB1692" i="3"/>
  <c r="BA1692" i="3"/>
  <c r="AZ1692" i="3"/>
  <c r="AY1692" i="3"/>
  <c r="AX1692" i="3"/>
  <c r="AW1692" i="3"/>
  <c r="AV1692" i="3"/>
  <c r="AU1692" i="3"/>
  <c r="AT1692" i="3"/>
  <c r="AS1692" i="3"/>
  <c r="AR1692" i="3"/>
  <c r="AQ1692" i="3"/>
  <c r="AP1692" i="3"/>
  <c r="AO1692" i="3"/>
  <c r="AN1692" i="3"/>
  <c r="AM1692" i="3"/>
  <c r="AL1692" i="3"/>
  <c r="AK1692" i="3"/>
  <c r="AJ1692" i="3"/>
  <c r="AI1692" i="3"/>
  <c r="AH1692" i="3"/>
  <c r="AG1692" i="3"/>
  <c r="AF1692" i="3"/>
  <c r="AD1692" i="3"/>
  <c r="AC1692" i="3"/>
  <c r="AA1692" i="3"/>
  <c r="Z1692" i="3"/>
  <c r="X1692" i="3"/>
  <c r="W1692" i="3"/>
  <c r="U1692" i="3"/>
  <c r="T1692" i="3"/>
  <c r="BC1691" i="3"/>
  <c r="BB1691" i="3"/>
  <c r="BA1691" i="3"/>
  <c r="AZ1691" i="3"/>
  <c r="AY1691" i="3"/>
  <c r="AX1691" i="3"/>
  <c r="AW1691" i="3"/>
  <c r="AV1691" i="3"/>
  <c r="AU1691" i="3"/>
  <c r="AT1691" i="3"/>
  <c r="AS1691" i="3"/>
  <c r="AR1691" i="3"/>
  <c r="AQ1691" i="3"/>
  <c r="AP1691" i="3"/>
  <c r="AO1691" i="3"/>
  <c r="AN1691" i="3"/>
  <c r="AM1691" i="3"/>
  <c r="AL1691" i="3"/>
  <c r="AK1691" i="3"/>
  <c r="AJ1691" i="3"/>
  <c r="AI1691" i="3"/>
  <c r="AH1691" i="3"/>
  <c r="AG1691" i="3"/>
  <c r="AF1691" i="3"/>
  <c r="AD1691" i="3"/>
  <c r="AC1691" i="3"/>
  <c r="AA1691" i="3"/>
  <c r="Z1691" i="3"/>
  <c r="X1691" i="3"/>
  <c r="W1691" i="3"/>
  <c r="U1691" i="3"/>
  <c r="T1691" i="3"/>
  <c r="BC1690" i="3"/>
  <c r="BB1690" i="3"/>
  <c r="BA1690" i="3"/>
  <c r="AZ1690" i="3"/>
  <c r="AY1690" i="3"/>
  <c r="AX1690" i="3"/>
  <c r="AW1690" i="3"/>
  <c r="AV1690" i="3"/>
  <c r="AU1690" i="3"/>
  <c r="AT1690" i="3"/>
  <c r="AS1690" i="3"/>
  <c r="AR1690" i="3"/>
  <c r="AQ1690" i="3"/>
  <c r="AP1690" i="3"/>
  <c r="AO1690" i="3"/>
  <c r="AN1690" i="3"/>
  <c r="AM1690" i="3"/>
  <c r="AL1690" i="3"/>
  <c r="AK1690" i="3"/>
  <c r="AJ1690" i="3"/>
  <c r="AI1690" i="3"/>
  <c r="AH1690" i="3"/>
  <c r="AG1690" i="3"/>
  <c r="AF1690" i="3"/>
  <c r="AD1690" i="3"/>
  <c r="AC1690" i="3"/>
  <c r="AA1690" i="3"/>
  <c r="Z1690" i="3"/>
  <c r="X1690" i="3"/>
  <c r="W1690" i="3"/>
  <c r="U1690" i="3"/>
  <c r="T1690" i="3"/>
  <c r="BC1689" i="3"/>
  <c r="BB1689" i="3"/>
  <c r="BA1689" i="3"/>
  <c r="AZ1689" i="3"/>
  <c r="AY1689" i="3"/>
  <c r="AX1689" i="3"/>
  <c r="AW1689" i="3"/>
  <c r="AV1689" i="3"/>
  <c r="AU1689" i="3"/>
  <c r="AT1689" i="3"/>
  <c r="AS1689" i="3"/>
  <c r="AR1689" i="3"/>
  <c r="AQ1689" i="3"/>
  <c r="AP1689" i="3"/>
  <c r="AO1689" i="3"/>
  <c r="AN1689" i="3"/>
  <c r="AM1689" i="3"/>
  <c r="AL1689" i="3"/>
  <c r="AK1689" i="3"/>
  <c r="AJ1689" i="3"/>
  <c r="AI1689" i="3"/>
  <c r="AH1689" i="3"/>
  <c r="AG1689" i="3"/>
  <c r="AF1689" i="3"/>
  <c r="AD1689" i="3"/>
  <c r="AC1689" i="3"/>
  <c r="AA1689" i="3"/>
  <c r="Z1689" i="3"/>
  <c r="X1689" i="3"/>
  <c r="W1689" i="3"/>
  <c r="U1689" i="3"/>
  <c r="T1689" i="3"/>
  <c r="BC1688" i="3"/>
  <c r="BB1688" i="3"/>
  <c r="BA1688" i="3"/>
  <c r="AZ1688" i="3"/>
  <c r="AY1688" i="3"/>
  <c r="AX1688" i="3"/>
  <c r="AW1688" i="3"/>
  <c r="AV1688" i="3"/>
  <c r="AU1688" i="3"/>
  <c r="AT1688" i="3"/>
  <c r="AS1688" i="3"/>
  <c r="AR1688" i="3"/>
  <c r="AQ1688" i="3"/>
  <c r="AP1688" i="3"/>
  <c r="AO1688" i="3"/>
  <c r="AN1688" i="3"/>
  <c r="AM1688" i="3"/>
  <c r="AL1688" i="3"/>
  <c r="AK1688" i="3"/>
  <c r="AJ1688" i="3"/>
  <c r="AI1688" i="3"/>
  <c r="AH1688" i="3"/>
  <c r="AG1688" i="3"/>
  <c r="AF1688" i="3"/>
  <c r="AD1688" i="3"/>
  <c r="AC1688" i="3"/>
  <c r="AA1688" i="3"/>
  <c r="Z1688" i="3"/>
  <c r="X1688" i="3"/>
  <c r="W1688" i="3"/>
  <c r="U1688" i="3"/>
  <c r="T1688" i="3"/>
  <c r="BC1687" i="3"/>
  <c r="BB1687" i="3"/>
  <c r="BA1687" i="3"/>
  <c r="AZ1687" i="3"/>
  <c r="AY1687" i="3"/>
  <c r="AX1687" i="3"/>
  <c r="AW1687" i="3"/>
  <c r="AV1687" i="3"/>
  <c r="AU1687" i="3"/>
  <c r="AT1687" i="3"/>
  <c r="AS1687" i="3"/>
  <c r="AR1687" i="3"/>
  <c r="AQ1687" i="3"/>
  <c r="AP1687" i="3"/>
  <c r="AO1687" i="3"/>
  <c r="AN1687" i="3"/>
  <c r="AM1687" i="3"/>
  <c r="AL1687" i="3"/>
  <c r="AK1687" i="3"/>
  <c r="AJ1687" i="3"/>
  <c r="AI1687" i="3"/>
  <c r="AH1687" i="3"/>
  <c r="AG1687" i="3"/>
  <c r="AF1687" i="3"/>
  <c r="AD1687" i="3"/>
  <c r="AC1687" i="3"/>
  <c r="AA1687" i="3"/>
  <c r="Z1687" i="3"/>
  <c r="X1687" i="3"/>
  <c r="W1687" i="3"/>
  <c r="U1687" i="3"/>
  <c r="T1687" i="3"/>
  <c r="BC1686" i="3"/>
  <c r="BB1686" i="3"/>
  <c r="BA1686" i="3"/>
  <c r="AZ1686" i="3"/>
  <c r="AY1686" i="3"/>
  <c r="AX1686" i="3"/>
  <c r="AW1686" i="3"/>
  <c r="AV1686" i="3"/>
  <c r="AU1686" i="3"/>
  <c r="AT1686" i="3"/>
  <c r="AS1686" i="3"/>
  <c r="AR1686" i="3"/>
  <c r="AQ1686" i="3"/>
  <c r="AP1686" i="3"/>
  <c r="AO1686" i="3"/>
  <c r="AN1686" i="3"/>
  <c r="AM1686" i="3"/>
  <c r="AL1686" i="3"/>
  <c r="AK1686" i="3"/>
  <c r="AJ1686" i="3"/>
  <c r="AI1686" i="3"/>
  <c r="AH1686" i="3"/>
  <c r="AG1686" i="3"/>
  <c r="AF1686" i="3"/>
  <c r="AD1686" i="3"/>
  <c r="AC1686" i="3"/>
  <c r="AA1686" i="3"/>
  <c r="Z1686" i="3"/>
  <c r="X1686" i="3"/>
  <c r="W1686" i="3"/>
  <c r="U1686" i="3"/>
  <c r="T1686" i="3"/>
  <c r="BC1685" i="3"/>
  <c r="BB1685" i="3"/>
  <c r="BA1685" i="3"/>
  <c r="AZ1685" i="3"/>
  <c r="AY1685" i="3"/>
  <c r="AX1685" i="3"/>
  <c r="AW1685" i="3"/>
  <c r="AV1685" i="3"/>
  <c r="AU1685" i="3"/>
  <c r="AT1685" i="3"/>
  <c r="AS1685" i="3"/>
  <c r="AR1685" i="3"/>
  <c r="AQ1685" i="3"/>
  <c r="AP1685" i="3"/>
  <c r="AO1685" i="3"/>
  <c r="AN1685" i="3"/>
  <c r="AM1685" i="3"/>
  <c r="AL1685" i="3"/>
  <c r="AK1685" i="3"/>
  <c r="AJ1685" i="3"/>
  <c r="AI1685" i="3"/>
  <c r="AH1685" i="3"/>
  <c r="AG1685" i="3"/>
  <c r="AF1685" i="3"/>
  <c r="AD1685" i="3"/>
  <c r="AC1685" i="3"/>
  <c r="AA1685" i="3"/>
  <c r="Z1685" i="3"/>
  <c r="X1685" i="3"/>
  <c r="W1685" i="3"/>
  <c r="U1685" i="3"/>
  <c r="T1685" i="3"/>
  <c r="BC1684" i="3"/>
  <c r="BB1684" i="3"/>
  <c r="BA1684" i="3"/>
  <c r="AZ1684" i="3"/>
  <c r="AY1684" i="3"/>
  <c r="AX1684" i="3"/>
  <c r="AW1684" i="3"/>
  <c r="AV1684" i="3"/>
  <c r="AU1684" i="3"/>
  <c r="AT1684" i="3"/>
  <c r="AS1684" i="3"/>
  <c r="AR1684" i="3"/>
  <c r="AQ1684" i="3"/>
  <c r="AP1684" i="3"/>
  <c r="AO1684" i="3"/>
  <c r="AN1684" i="3"/>
  <c r="AM1684" i="3"/>
  <c r="AL1684" i="3"/>
  <c r="AK1684" i="3"/>
  <c r="AJ1684" i="3"/>
  <c r="AI1684" i="3"/>
  <c r="AH1684" i="3"/>
  <c r="AG1684" i="3"/>
  <c r="AF1684" i="3"/>
  <c r="AD1684" i="3"/>
  <c r="AC1684" i="3"/>
  <c r="AA1684" i="3"/>
  <c r="Z1684" i="3"/>
  <c r="X1684" i="3"/>
  <c r="W1684" i="3"/>
  <c r="U1684" i="3"/>
  <c r="T1684" i="3"/>
  <c r="BC1683" i="3"/>
  <c r="BB1683" i="3"/>
  <c r="BA1683" i="3"/>
  <c r="AZ1683" i="3"/>
  <c r="AY1683" i="3"/>
  <c r="AX1683" i="3"/>
  <c r="AW1683" i="3"/>
  <c r="AV1683" i="3"/>
  <c r="AU1683" i="3"/>
  <c r="AT1683" i="3"/>
  <c r="AS1683" i="3"/>
  <c r="AR1683" i="3"/>
  <c r="AQ1683" i="3"/>
  <c r="AP1683" i="3"/>
  <c r="AO1683" i="3"/>
  <c r="AN1683" i="3"/>
  <c r="AM1683" i="3"/>
  <c r="AL1683" i="3"/>
  <c r="AK1683" i="3"/>
  <c r="AJ1683" i="3"/>
  <c r="AI1683" i="3"/>
  <c r="AH1683" i="3"/>
  <c r="AG1683" i="3"/>
  <c r="AF1683" i="3"/>
  <c r="AD1683" i="3"/>
  <c r="AC1683" i="3"/>
  <c r="AA1683" i="3"/>
  <c r="Z1683" i="3"/>
  <c r="X1683" i="3"/>
  <c r="W1683" i="3"/>
  <c r="U1683" i="3"/>
  <c r="T1683" i="3"/>
  <c r="BC1682" i="3"/>
  <c r="BB1682" i="3"/>
  <c r="BA1682" i="3"/>
  <c r="AZ1682" i="3"/>
  <c r="AY1682" i="3"/>
  <c r="AX1682" i="3"/>
  <c r="AW1682" i="3"/>
  <c r="AV1682" i="3"/>
  <c r="AU1682" i="3"/>
  <c r="AT1682" i="3"/>
  <c r="AS1682" i="3"/>
  <c r="AR1682" i="3"/>
  <c r="AQ1682" i="3"/>
  <c r="AP1682" i="3"/>
  <c r="AO1682" i="3"/>
  <c r="AN1682" i="3"/>
  <c r="AM1682" i="3"/>
  <c r="AL1682" i="3"/>
  <c r="AK1682" i="3"/>
  <c r="AJ1682" i="3"/>
  <c r="AI1682" i="3"/>
  <c r="AH1682" i="3"/>
  <c r="AG1682" i="3"/>
  <c r="AF1682" i="3"/>
  <c r="AD1682" i="3"/>
  <c r="AC1682" i="3"/>
  <c r="AA1682" i="3"/>
  <c r="Z1682" i="3"/>
  <c r="X1682" i="3"/>
  <c r="W1682" i="3"/>
  <c r="U1682" i="3"/>
  <c r="T1682" i="3"/>
  <c r="BC1681" i="3"/>
  <c r="BB1681" i="3"/>
  <c r="BA1681" i="3"/>
  <c r="AZ1681" i="3"/>
  <c r="AY1681" i="3"/>
  <c r="AX1681" i="3"/>
  <c r="AW1681" i="3"/>
  <c r="AV1681" i="3"/>
  <c r="AU1681" i="3"/>
  <c r="AT1681" i="3"/>
  <c r="AS1681" i="3"/>
  <c r="AR1681" i="3"/>
  <c r="AQ1681" i="3"/>
  <c r="AP1681" i="3"/>
  <c r="AO1681" i="3"/>
  <c r="AN1681" i="3"/>
  <c r="AM1681" i="3"/>
  <c r="AL1681" i="3"/>
  <c r="AK1681" i="3"/>
  <c r="AJ1681" i="3"/>
  <c r="AI1681" i="3"/>
  <c r="AH1681" i="3"/>
  <c r="AG1681" i="3"/>
  <c r="AF1681" i="3"/>
  <c r="AD1681" i="3"/>
  <c r="AC1681" i="3"/>
  <c r="AA1681" i="3"/>
  <c r="Z1681" i="3"/>
  <c r="X1681" i="3"/>
  <c r="W1681" i="3"/>
  <c r="U1681" i="3"/>
  <c r="T1681" i="3"/>
  <c r="BC1680" i="3"/>
  <c r="BB1680" i="3"/>
  <c r="BA1680" i="3"/>
  <c r="AZ1680" i="3"/>
  <c r="AY1680" i="3"/>
  <c r="AX1680" i="3"/>
  <c r="AW1680" i="3"/>
  <c r="AV1680" i="3"/>
  <c r="AU1680" i="3"/>
  <c r="AT1680" i="3"/>
  <c r="AS1680" i="3"/>
  <c r="AR1680" i="3"/>
  <c r="AQ1680" i="3"/>
  <c r="AP1680" i="3"/>
  <c r="AO1680" i="3"/>
  <c r="AN1680" i="3"/>
  <c r="AM1680" i="3"/>
  <c r="AL1680" i="3"/>
  <c r="AK1680" i="3"/>
  <c r="AJ1680" i="3"/>
  <c r="AI1680" i="3"/>
  <c r="AH1680" i="3"/>
  <c r="AG1680" i="3"/>
  <c r="AF1680" i="3"/>
  <c r="AD1680" i="3"/>
  <c r="AC1680" i="3"/>
  <c r="AA1680" i="3"/>
  <c r="Z1680" i="3"/>
  <c r="X1680" i="3"/>
  <c r="W1680" i="3"/>
  <c r="U1680" i="3"/>
  <c r="T1680" i="3"/>
  <c r="BC1679" i="3"/>
  <c r="BB1679" i="3"/>
  <c r="BA1679" i="3"/>
  <c r="AZ1679" i="3"/>
  <c r="AY1679" i="3"/>
  <c r="AX1679" i="3"/>
  <c r="AW1679" i="3"/>
  <c r="AV1679" i="3"/>
  <c r="AU1679" i="3"/>
  <c r="AT1679" i="3"/>
  <c r="AS1679" i="3"/>
  <c r="AR1679" i="3"/>
  <c r="AQ1679" i="3"/>
  <c r="AP1679" i="3"/>
  <c r="AO1679" i="3"/>
  <c r="AN1679" i="3"/>
  <c r="AM1679" i="3"/>
  <c r="AL1679" i="3"/>
  <c r="AK1679" i="3"/>
  <c r="AJ1679" i="3"/>
  <c r="AI1679" i="3"/>
  <c r="AH1679" i="3"/>
  <c r="AG1679" i="3"/>
  <c r="AF1679" i="3"/>
  <c r="AD1679" i="3"/>
  <c r="AC1679" i="3"/>
  <c r="AA1679" i="3"/>
  <c r="Z1679" i="3"/>
  <c r="X1679" i="3"/>
  <c r="W1679" i="3"/>
  <c r="U1679" i="3"/>
  <c r="T1679" i="3"/>
  <c r="BC1678" i="3"/>
  <c r="BB1678" i="3"/>
  <c r="BA1678" i="3"/>
  <c r="AZ1678" i="3"/>
  <c r="AY1678" i="3"/>
  <c r="AX1678" i="3"/>
  <c r="AW1678" i="3"/>
  <c r="AV1678" i="3"/>
  <c r="AU1678" i="3"/>
  <c r="AT1678" i="3"/>
  <c r="AS1678" i="3"/>
  <c r="AR1678" i="3"/>
  <c r="AQ1678" i="3"/>
  <c r="AP1678" i="3"/>
  <c r="AO1678" i="3"/>
  <c r="AN1678" i="3"/>
  <c r="AM1678" i="3"/>
  <c r="AL1678" i="3"/>
  <c r="AK1678" i="3"/>
  <c r="AJ1678" i="3"/>
  <c r="AI1678" i="3"/>
  <c r="AH1678" i="3"/>
  <c r="AG1678" i="3"/>
  <c r="AF1678" i="3"/>
  <c r="AD1678" i="3"/>
  <c r="AC1678" i="3"/>
  <c r="AA1678" i="3"/>
  <c r="Z1678" i="3"/>
  <c r="X1678" i="3"/>
  <c r="W1678" i="3"/>
  <c r="U1678" i="3"/>
  <c r="T1678" i="3"/>
  <c r="BC1677" i="3"/>
  <c r="BB1677" i="3"/>
  <c r="BA1677" i="3"/>
  <c r="AZ1677" i="3"/>
  <c r="AY1677" i="3"/>
  <c r="AX1677" i="3"/>
  <c r="AW1677" i="3"/>
  <c r="AV1677" i="3"/>
  <c r="AU1677" i="3"/>
  <c r="AT1677" i="3"/>
  <c r="AS1677" i="3"/>
  <c r="AR1677" i="3"/>
  <c r="AQ1677" i="3"/>
  <c r="AP1677" i="3"/>
  <c r="AO1677" i="3"/>
  <c r="AN1677" i="3"/>
  <c r="AM1677" i="3"/>
  <c r="AL1677" i="3"/>
  <c r="AK1677" i="3"/>
  <c r="AJ1677" i="3"/>
  <c r="AI1677" i="3"/>
  <c r="AH1677" i="3"/>
  <c r="AG1677" i="3"/>
  <c r="AF1677" i="3"/>
  <c r="AD1677" i="3"/>
  <c r="AC1677" i="3"/>
  <c r="AA1677" i="3"/>
  <c r="Z1677" i="3"/>
  <c r="X1677" i="3"/>
  <c r="W1677" i="3"/>
  <c r="U1677" i="3"/>
  <c r="T1677" i="3"/>
  <c r="BC1676" i="3"/>
  <c r="BB1676" i="3"/>
  <c r="BA1676" i="3"/>
  <c r="AZ1676" i="3"/>
  <c r="AY1676" i="3"/>
  <c r="AX1676" i="3"/>
  <c r="AW1676" i="3"/>
  <c r="AV1676" i="3"/>
  <c r="AU1676" i="3"/>
  <c r="AT1676" i="3"/>
  <c r="AS1676" i="3"/>
  <c r="AR1676" i="3"/>
  <c r="AQ1676" i="3"/>
  <c r="AP1676" i="3"/>
  <c r="AO1676" i="3"/>
  <c r="AN1676" i="3"/>
  <c r="AM1676" i="3"/>
  <c r="AL1676" i="3"/>
  <c r="AK1676" i="3"/>
  <c r="AJ1676" i="3"/>
  <c r="AI1676" i="3"/>
  <c r="AH1676" i="3"/>
  <c r="AG1676" i="3"/>
  <c r="AF1676" i="3"/>
  <c r="AD1676" i="3"/>
  <c r="AC1676" i="3"/>
  <c r="AA1676" i="3"/>
  <c r="Z1676" i="3"/>
  <c r="X1676" i="3"/>
  <c r="W1676" i="3"/>
  <c r="U1676" i="3"/>
  <c r="T1676" i="3"/>
  <c r="BC1675" i="3"/>
  <c r="BB1675" i="3"/>
  <c r="BA1675" i="3"/>
  <c r="AZ1675" i="3"/>
  <c r="AY1675" i="3"/>
  <c r="AX1675" i="3"/>
  <c r="AW1675" i="3"/>
  <c r="AV1675" i="3"/>
  <c r="AU1675" i="3"/>
  <c r="AT1675" i="3"/>
  <c r="AS1675" i="3"/>
  <c r="AR1675" i="3"/>
  <c r="AQ1675" i="3"/>
  <c r="AP1675" i="3"/>
  <c r="AO1675" i="3"/>
  <c r="AN1675" i="3"/>
  <c r="AM1675" i="3"/>
  <c r="AL1675" i="3"/>
  <c r="AK1675" i="3"/>
  <c r="AJ1675" i="3"/>
  <c r="AI1675" i="3"/>
  <c r="AH1675" i="3"/>
  <c r="AG1675" i="3"/>
  <c r="AF1675" i="3"/>
  <c r="AD1675" i="3"/>
  <c r="AC1675" i="3"/>
  <c r="AA1675" i="3"/>
  <c r="Z1675" i="3"/>
  <c r="X1675" i="3"/>
  <c r="W1675" i="3"/>
  <c r="U1675" i="3"/>
  <c r="T1675" i="3"/>
  <c r="BC1674" i="3"/>
  <c r="BB1674" i="3"/>
  <c r="BA1674" i="3"/>
  <c r="AZ1674" i="3"/>
  <c r="AY1674" i="3"/>
  <c r="AX1674" i="3"/>
  <c r="AW1674" i="3"/>
  <c r="AV1674" i="3"/>
  <c r="AU1674" i="3"/>
  <c r="AT1674" i="3"/>
  <c r="AS1674" i="3"/>
  <c r="AR1674" i="3"/>
  <c r="AQ1674" i="3"/>
  <c r="AP1674" i="3"/>
  <c r="AO1674" i="3"/>
  <c r="AN1674" i="3"/>
  <c r="AM1674" i="3"/>
  <c r="AL1674" i="3"/>
  <c r="AK1674" i="3"/>
  <c r="AJ1674" i="3"/>
  <c r="AI1674" i="3"/>
  <c r="AH1674" i="3"/>
  <c r="AG1674" i="3"/>
  <c r="AF1674" i="3"/>
  <c r="AD1674" i="3"/>
  <c r="AC1674" i="3"/>
  <c r="AA1674" i="3"/>
  <c r="Z1674" i="3"/>
  <c r="X1674" i="3"/>
  <c r="W1674" i="3"/>
  <c r="U1674" i="3"/>
  <c r="T1674" i="3"/>
  <c r="BC1673" i="3"/>
  <c r="BB1673" i="3"/>
  <c r="BA1673" i="3"/>
  <c r="AZ1673" i="3"/>
  <c r="AY1673" i="3"/>
  <c r="AX1673" i="3"/>
  <c r="AW1673" i="3"/>
  <c r="AV1673" i="3"/>
  <c r="AU1673" i="3"/>
  <c r="AT1673" i="3"/>
  <c r="AS1673" i="3"/>
  <c r="AR1673" i="3"/>
  <c r="AQ1673" i="3"/>
  <c r="AP1673" i="3"/>
  <c r="AO1673" i="3"/>
  <c r="AN1673" i="3"/>
  <c r="AM1673" i="3"/>
  <c r="AL1673" i="3"/>
  <c r="AK1673" i="3"/>
  <c r="AJ1673" i="3"/>
  <c r="AI1673" i="3"/>
  <c r="AH1673" i="3"/>
  <c r="AG1673" i="3"/>
  <c r="AF1673" i="3"/>
  <c r="AD1673" i="3"/>
  <c r="AC1673" i="3"/>
  <c r="AA1673" i="3"/>
  <c r="Z1673" i="3"/>
  <c r="X1673" i="3"/>
  <c r="W1673" i="3"/>
  <c r="U1673" i="3"/>
  <c r="T1673" i="3"/>
  <c r="BC1672" i="3"/>
  <c r="BB1672" i="3"/>
  <c r="BA1672" i="3"/>
  <c r="AZ1672" i="3"/>
  <c r="AY1672" i="3"/>
  <c r="AX1672" i="3"/>
  <c r="AW1672" i="3"/>
  <c r="AV1672" i="3"/>
  <c r="AU1672" i="3"/>
  <c r="AT1672" i="3"/>
  <c r="AS1672" i="3"/>
  <c r="AR1672" i="3"/>
  <c r="AQ1672" i="3"/>
  <c r="AP1672" i="3"/>
  <c r="AO1672" i="3"/>
  <c r="AN1672" i="3"/>
  <c r="AM1672" i="3"/>
  <c r="AL1672" i="3"/>
  <c r="AK1672" i="3"/>
  <c r="AJ1672" i="3"/>
  <c r="AI1672" i="3"/>
  <c r="AH1672" i="3"/>
  <c r="AG1672" i="3"/>
  <c r="AF1672" i="3"/>
  <c r="AD1672" i="3"/>
  <c r="AC1672" i="3"/>
  <c r="AA1672" i="3"/>
  <c r="Z1672" i="3"/>
  <c r="X1672" i="3"/>
  <c r="W1672" i="3"/>
  <c r="U1672" i="3"/>
  <c r="T1672" i="3"/>
  <c r="BC1671" i="3"/>
  <c r="BB1671" i="3"/>
  <c r="BA1671" i="3"/>
  <c r="AZ1671" i="3"/>
  <c r="AY1671" i="3"/>
  <c r="AX1671" i="3"/>
  <c r="AW1671" i="3"/>
  <c r="AV1671" i="3"/>
  <c r="AU1671" i="3"/>
  <c r="AT1671" i="3"/>
  <c r="AS1671" i="3"/>
  <c r="AR1671" i="3"/>
  <c r="AQ1671" i="3"/>
  <c r="AP1671" i="3"/>
  <c r="AO1671" i="3"/>
  <c r="AN1671" i="3"/>
  <c r="AM1671" i="3"/>
  <c r="AL1671" i="3"/>
  <c r="AK1671" i="3"/>
  <c r="AJ1671" i="3"/>
  <c r="AI1671" i="3"/>
  <c r="AH1671" i="3"/>
  <c r="AG1671" i="3"/>
  <c r="AF1671" i="3"/>
  <c r="AD1671" i="3"/>
  <c r="AC1671" i="3"/>
  <c r="AA1671" i="3"/>
  <c r="Z1671" i="3"/>
  <c r="X1671" i="3"/>
  <c r="W1671" i="3"/>
  <c r="U1671" i="3"/>
  <c r="T1671" i="3"/>
  <c r="BC1670" i="3"/>
  <c r="BB1670" i="3"/>
  <c r="BA1670" i="3"/>
  <c r="AZ1670" i="3"/>
  <c r="AY1670" i="3"/>
  <c r="AX1670" i="3"/>
  <c r="AW1670" i="3"/>
  <c r="AV1670" i="3"/>
  <c r="AU1670" i="3"/>
  <c r="AT1670" i="3"/>
  <c r="AS1670" i="3"/>
  <c r="AR1670" i="3"/>
  <c r="AQ1670" i="3"/>
  <c r="AP1670" i="3"/>
  <c r="AO1670" i="3"/>
  <c r="AN1670" i="3"/>
  <c r="AM1670" i="3"/>
  <c r="AL1670" i="3"/>
  <c r="AK1670" i="3"/>
  <c r="AJ1670" i="3"/>
  <c r="AI1670" i="3"/>
  <c r="AH1670" i="3"/>
  <c r="AG1670" i="3"/>
  <c r="AF1670" i="3"/>
  <c r="AD1670" i="3"/>
  <c r="AC1670" i="3"/>
  <c r="AA1670" i="3"/>
  <c r="Z1670" i="3"/>
  <c r="X1670" i="3"/>
  <c r="W1670" i="3"/>
  <c r="U1670" i="3"/>
  <c r="T1670" i="3"/>
  <c r="BC1669" i="3"/>
  <c r="BB1669" i="3"/>
  <c r="BA1669" i="3"/>
  <c r="AZ1669" i="3"/>
  <c r="AY1669" i="3"/>
  <c r="AX1669" i="3"/>
  <c r="AW1669" i="3"/>
  <c r="AV1669" i="3"/>
  <c r="AU1669" i="3"/>
  <c r="AT1669" i="3"/>
  <c r="AS1669" i="3"/>
  <c r="AR1669" i="3"/>
  <c r="AQ1669" i="3"/>
  <c r="AP1669" i="3"/>
  <c r="AO1669" i="3"/>
  <c r="AN1669" i="3"/>
  <c r="AM1669" i="3"/>
  <c r="AL1669" i="3"/>
  <c r="AK1669" i="3"/>
  <c r="AJ1669" i="3"/>
  <c r="AI1669" i="3"/>
  <c r="AH1669" i="3"/>
  <c r="AG1669" i="3"/>
  <c r="AF1669" i="3"/>
  <c r="AD1669" i="3"/>
  <c r="AC1669" i="3"/>
  <c r="AA1669" i="3"/>
  <c r="Z1669" i="3"/>
  <c r="X1669" i="3"/>
  <c r="W1669" i="3"/>
  <c r="U1669" i="3"/>
  <c r="T1669" i="3"/>
  <c r="BC1668" i="3"/>
  <c r="BB1668" i="3"/>
  <c r="BA1668" i="3"/>
  <c r="AZ1668" i="3"/>
  <c r="AY1668" i="3"/>
  <c r="AX1668" i="3"/>
  <c r="AW1668" i="3"/>
  <c r="AV1668" i="3"/>
  <c r="AU1668" i="3"/>
  <c r="AT1668" i="3"/>
  <c r="AS1668" i="3"/>
  <c r="AR1668" i="3"/>
  <c r="AQ1668" i="3"/>
  <c r="AP1668" i="3"/>
  <c r="AO1668" i="3"/>
  <c r="AN1668" i="3"/>
  <c r="AM1668" i="3"/>
  <c r="AL1668" i="3"/>
  <c r="AK1668" i="3"/>
  <c r="AJ1668" i="3"/>
  <c r="AI1668" i="3"/>
  <c r="AH1668" i="3"/>
  <c r="AG1668" i="3"/>
  <c r="AF1668" i="3"/>
  <c r="AD1668" i="3"/>
  <c r="AC1668" i="3"/>
  <c r="AA1668" i="3"/>
  <c r="Z1668" i="3"/>
  <c r="X1668" i="3"/>
  <c r="W1668" i="3"/>
  <c r="U1668" i="3"/>
  <c r="T1668" i="3"/>
  <c r="BC1667" i="3"/>
  <c r="BB1667" i="3"/>
  <c r="BA1667" i="3"/>
  <c r="AZ1667" i="3"/>
  <c r="AY1667" i="3"/>
  <c r="AX1667" i="3"/>
  <c r="AW1667" i="3"/>
  <c r="AV1667" i="3"/>
  <c r="AU1667" i="3"/>
  <c r="AT1667" i="3"/>
  <c r="AS1667" i="3"/>
  <c r="AR1667" i="3"/>
  <c r="AQ1667" i="3"/>
  <c r="AP1667" i="3"/>
  <c r="AO1667" i="3"/>
  <c r="AN1667" i="3"/>
  <c r="AM1667" i="3"/>
  <c r="AL1667" i="3"/>
  <c r="AK1667" i="3"/>
  <c r="AJ1667" i="3"/>
  <c r="AI1667" i="3"/>
  <c r="AH1667" i="3"/>
  <c r="AG1667" i="3"/>
  <c r="AF1667" i="3"/>
  <c r="AD1667" i="3"/>
  <c r="AC1667" i="3"/>
  <c r="AA1667" i="3"/>
  <c r="Z1667" i="3"/>
  <c r="X1667" i="3"/>
  <c r="W1667" i="3"/>
  <c r="U1667" i="3"/>
  <c r="T1667" i="3"/>
  <c r="BC1666" i="3"/>
  <c r="BB1666" i="3"/>
  <c r="BA1666" i="3"/>
  <c r="AZ1666" i="3"/>
  <c r="AY1666" i="3"/>
  <c r="AX1666" i="3"/>
  <c r="AW1666" i="3"/>
  <c r="AV1666" i="3"/>
  <c r="AU1666" i="3"/>
  <c r="AT1666" i="3"/>
  <c r="AS1666" i="3"/>
  <c r="AR1666" i="3"/>
  <c r="AQ1666" i="3"/>
  <c r="AP1666" i="3"/>
  <c r="AO1666" i="3"/>
  <c r="AN1666" i="3"/>
  <c r="AM1666" i="3"/>
  <c r="AL1666" i="3"/>
  <c r="AK1666" i="3"/>
  <c r="AJ1666" i="3"/>
  <c r="AI1666" i="3"/>
  <c r="AH1666" i="3"/>
  <c r="AG1666" i="3"/>
  <c r="AF1666" i="3"/>
  <c r="AD1666" i="3"/>
  <c r="AC1666" i="3"/>
  <c r="AA1666" i="3"/>
  <c r="Z1666" i="3"/>
  <c r="X1666" i="3"/>
  <c r="W1666" i="3"/>
  <c r="U1666" i="3"/>
  <c r="T1666" i="3"/>
  <c r="BC1665" i="3"/>
  <c r="BB1665" i="3"/>
  <c r="BA1665" i="3"/>
  <c r="AZ1665" i="3"/>
  <c r="AY1665" i="3"/>
  <c r="AX1665" i="3"/>
  <c r="AW1665" i="3"/>
  <c r="AV1665" i="3"/>
  <c r="AU1665" i="3"/>
  <c r="AT1665" i="3"/>
  <c r="AS1665" i="3"/>
  <c r="AR1665" i="3"/>
  <c r="AQ1665" i="3"/>
  <c r="AP1665" i="3"/>
  <c r="AO1665" i="3"/>
  <c r="AN1665" i="3"/>
  <c r="AM1665" i="3"/>
  <c r="AL1665" i="3"/>
  <c r="AK1665" i="3"/>
  <c r="AJ1665" i="3"/>
  <c r="AI1665" i="3"/>
  <c r="AH1665" i="3"/>
  <c r="AG1665" i="3"/>
  <c r="AF1665" i="3"/>
  <c r="AD1665" i="3"/>
  <c r="AC1665" i="3"/>
  <c r="AA1665" i="3"/>
  <c r="Z1665" i="3"/>
  <c r="X1665" i="3"/>
  <c r="W1665" i="3"/>
  <c r="U1665" i="3"/>
  <c r="T1665" i="3"/>
  <c r="BC1664" i="3"/>
  <c r="BB1664" i="3"/>
  <c r="BA1664" i="3"/>
  <c r="AZ1664" i="3"/>
  <c r="AY1664" i="3"/>
  <c r="AX1664" i="3"/>
  <c r="AW1664" i="3"/>
  <c r="AV1664" i="3"/>
  <c r="AU1664" i="3"/>
  <c r="AT1664" i="3"/>
  <c r="AS1664" i="3"/>
  <c r="AR1664" i="3"/>
  <c r="AQ1664" i="3"/>
  <c r="AP1664" i="3"/>
  <c r="AO1664" i="3"/>
  <c r="AN1664" i="3"/>
  <c r="AM1664" i="3"/>
  <c r="AL1664" i="3"/>
  <c r="AK1664" i="3"/>
  <c r="AJ1664" i="3"/>
  <c r="AI1664" i="3"/>
  <c r="AH1664" i="3"/>
  <c r="AG1664" i="3"/>
  <c r="AF1664" i="3"/>
  <c r="AD1664" i="3"/>
  <c r="AC1664" i="3"/>
  <c r="AA1664" i="3"/>
  <c r="Z1664" i="3"/>
  <c r="X1664" i="3"/>
  <c r="W1664" i="3"/>
  <c r="U1664" i="3"/>
  <c r="T1664" i="3"/>
  <c r="BC1663" i="3"/>
  <c r="BB1663" i="3"/>
  <c r="BA1663" i="3"/>
  <c r="AZ1663" i="3"/>
  <c r="AY1663" i="3"/>
  <c r="AX1663" i="3"/>
  <c r="AW1663" i="3"/>
  <c r="AV1663" i="3"/>
  <c r="AU1663" i="3"/>
  <c r="AT1663" i="3"/>
  <c r="AS1663" i="3"/>
  <c r="AR1663" i="3"/>
  <c r="AQ1663" i="3"/>
  <c r="AP1663" i="3"/>
  <c r="AO1663" i="3"/>
  <c r="AN1663" i="3"/>
  <c r="AM1663" i="3"/>
  <c r="AL1663" i="3"/>
  <c r="AK1663" i="3"/>
  <c r="AJ1663" i="3"/>
  <c r="AI1663" i="3"/>
  <c r="AH1663" i="3"/>
  <c r="AG1663" i="3"/>
  <c r="AF1663" i="3"/>
  <c r="AD1663" i="3"/>
  <c r="AC1663" i="3"/>
  <c r="AA1663" i="3"/>
  <c r="Z1663" i="3"/>
  <c r="X1663" i="3"/>
  <c r="W1663" i="3"/>
  <c r="U1663" i="3"/>
  <c r="T1663" i="3"/>
  <c r="BC1662" i="3"/>
  <c r="BB1662" i="3"/>
  <c r="BA1662" i="3"/>
  <c r="AZ1662" i="3"/>
  <c r="AY1662" i="3"/>
  <c r="AX1662" i="3"/>
  <c r="AW1662" i="3"/>
  <c r="AV1662" i="3"/>
  <c r="AU1662" i="3"/>
  <c r="AT1662" i="3"/>
  <c r="AS1662" i="3"/>
  <c r="AR1662" i="3"/>
  <c r="AQ1662" i="3"/>
  <c r="AP1662" i="3"/>
  <c r="AO1662" i="3"/>
  <c r="AN1662" i="3"/>
  <c r="AM1662" i="3"/>
  <c r="AL1662" i="3"/>
  <c r="AK1662" i="3"/>
  <c r="AJ1662" i="3"/>
  <c r="AI1662" i="3"/>
  <c r="AH1662" i="3"/>
  <c r="AG1662" i="3"/>
  <c r="AF1662" i="3"/>
  <c r="AD1662" i="3"/>
  <c r="AC1662" i="3"/>
  <c r="AA1662" i="3"/>
  <c r="Z1662" i="3"/>
  <c r="X1662" i="3"/>
  <c r="W1662" i="3"/>
  <c r="U1662" i="3"/>
  <c r="T1662" i="3"/>
  <c r="BC1661" i="3"/>
  <c r="BB1661" i="3"/>
  <c r="BA1661" i="3"/>
  <c r="AZ1661" i="3"/>
  <c r="AY1661" i="3"/>
  <c r="AX1661" i="3"/>
  <c r="AW1661" i="3"/>
  <c r="AV1661" i="3"/>
  <c r="AU1661" i="3"/>
  <c r="AT1661" i="3"/>
  <c r="AS1661" i="3"/>
  <c r="AR1661" i="3"/>
  <c r="AQ1661" i="3"/>
  <c r="AP1661" i="3"/>
  <c r="AO1661" i="3"/>
  <c r="AN1661" i="3"/>
  <c r="AM1661" i="3"/>
  <c r="AL1661" i="3"/>
  <c r="AK1661" i="3"/>
  <c r="AJ1661" i="3"/>
  <c r="AI1661" i="3"/>
  <c r="AH1661" i="3"/>
  <c r="AG1661" i="3"/>
  <c r="AF1661" i="3"/>
  <c r="AD1661" i="3"/>
  <c r="AC1661" i="3"/>
  <c r="AA1661" i="3"/>
  <c r="Z1661" i="3"/>
  <c r="X1661" i="3"/>
  <c r="W1661" i="3"/>
  <c r="U1661" i="3"/>
  <c r="T1661" i="3"/>
  <c r="BC1660" i="3"/>
  <c r="BB1660" i="3"/>
  <c r="BA1660" i="3"/>
  <c r="AZ1660" i="3"/>
  <c r="AY1660" i="3"/>
  <c r="AX1660" i="3"/>
  <c r="AW1660" i="3"/>
  <c r="AV1660" i="3"/>
  <c r="AU1660" i="3"/>
  <c r="AT1660" i="3"/>
  <c r="AS1660" i="3"/>
  <c r="AR1660" i="3"/>
  <c r="AQ1660" i="3"/>
  <c r="AP1660" i="3"/>
  <c r="AO1660" i="3"/>
  <c r="AN1660" i="3"/>
  <c r="AM1660" i="3"/>
  <c r="AL1660" i="3"/>
  <c r="AK1660" i="3"/>
  <c r="AJ1660" i="3"/>
  <c r="AI1660" i="3"/>
  <c r="AH1660" i="3"/>
  <c r="AG1660" i="3"/>
  <c r="AF1660" i="3"/>
  <c r="AD1660" i="3"/>
  <c r="AC1660" i="3"/>
  <c r="AA1660" i="3"/>
  <c r="Z1660" i="3"/>
  <c r="X1660" i="3"/>
  <c r="W1660" i="3"/>
  <c r="U1660" i="3"/>
  <c r="T1660" i="3"/>
  <c r="BC1659" i="3"/>
  <c r="BB1659" i="3"/>
  <c r="BA1659" i="3"/>
  <c r="AZ1659" i="3"/>
  <c r="AY1659" i="3"/>
  <c r="AX1659" i="3"/>
  <c r="AW1659" i="3"/>
  <c r="AV1659" i="3"/>
  <c r="AU1659" i="3"/>
  <c r="AT1659" i="3"/>
  <c r="AS1659" i="3"/>
  <c r="AR1659" i="3"/>
  <c r="AQ1659" i="3"/>
  <c r="AP1659" i="3"/>
  <c r="AO1659" i="3"/>
  <c r="AN1659" i="3"/>
  <c r="AM1659" i="3"/>
  <c r="AL1659" i="3"/>
  <c r="AK1659" i="3"/>
  <c r="AJ1659" i="3"/>
  <c r="AI1659" i="3"/>
  <c r="AH1659" i="3"/>
  <c r="AG1659" i="3"/>
  <c r="AF1659" i="3"/>
  <c r="AD1659" i="3"/>
  <c r="AC1659" i="3"/>
  <c r="AA1659" i="3"/>
  <c r="Z1659" i="3"/>
  <c r="X1659" i="3"/>
  <c r="W1659" i="3"/>
  <c r="U1659" i="3"/>
  <c r="T1659" i="3"/>
  <c r="BC1658" i="3"/>
  <c r="BB1658" i="3"/>
  <c r="BA1658" i="3"/>
  <c r="AZ1658" i="3"/>
  <c r="AY1658" i="3"/>
  <c r="AX1658" i="3"/>
  <c r="AW1658" i="3"/>
  <c r="AV1658" i="3"/>
  <c r="AU1658" i="3"/>
  <c r="AT1658" i="3"/>
  <c r="AS1658" i="3"/>
  <c r="AR1658" i="3"/>
  <c r="AQ1658" i="3"/>
  <c r="AP1658" i="3"/>
  <c r="AO1658" i="3"/>
  <c r="AN1658" i="3"/>
  <c r="AM1658" i="3"/>
  <c r="AL1658" i="3"/>
  <c r="AK1658" i="3"/>
  <c r="AJ1658" i="3"/>
  <c r="AI1658" i="3"/>
  <c r="AH1658" i="3"/>
  <c r="AG1658" i="3"/>
  <c r="AF1658" i="3"/>
  <c r="AD1658" i="3"/>
  <c r="AC1658" i="3"/>
  <c r="AA1658" i="3"/>
  <c r="Z1658" i="3"/>
  <c r="X1658" i="3"/>
  <c r="W1658" i="3"/>
  <c r="U1658" i="3"/>
  <c r="T1658" i="3"/>
  <c r="BC1657" i="3"/>
  <c r="BB1657" i="3"/>
  <c r="BA1657" i="3"/>
  <c r="AZ1657" i="3"/>
  <c r="AY1657" i="3"/>
  <c r="AX1657" i="3"/>
  <c r="AW1657" i="3"/>
  <c r="AV1657" i="3"/>
  <c r="AU1657" i="3"/>
  <c r="AT1657" i="3"/>
  <c r="AS1657" i="3"/>
  <c r="AR1657" i="3"/>
  <c r="AQ1657" i="3"/>
  <c r="AP1657" i="3"/>
  <c r="AO1657" i="3"/>
  <c r="AN1657" i="3"/>
  <c r="AM1657" i="3"/>
  <c r="AL1657" i="3"/>
  <c r="AK1657" i="3"/>
  <c r="AJ1657" i="3"/>
  <c r="AI1657" i="3"/>
  <c r="AH1657" i="3"/>
  <c r="AG1657" i="3"/>
  <c r="AF1657" i="3"/>
  <c r="AD1657" i="3"/>
  <c r="AC1657" i="3"/>
  <c r="AA1657" i="3"/>
  <c r="Z1657" i="3"/>
  <c r="X1657" i="3"/>
  <c r="W1657" i="3"/>
  <c r="U1657" i="3"/>
  <c r="T1657" i="3"/>
  <c r="BC1656" i="3"/>
  <c r="BB1656" i="3"/>
  <c r="BA1656" i="3"/>
  <c r="AZ1656" i="3"/>
  <c r="AY1656" i="3"/>
  <c r="AX1656" i="3"/>
  <c r="AW1656" i="3"/>
  <c r="AV1656" i="3"/>
  <c r="AU1656" i="3"/>
  <c r="AT1656" i="3"/>
  <c r="AS1656" i="3"/>
  <c r="AR1656" i="3"/>
  <c r="AQ1656" i="3"/>
  <c r="AP1656" i="3"/>
  <c r="AO1656" i="3"/>
  <c r="AN1656" i="3"/>
  <c r="AM1656" i="3"/>
  <c r="AL1656" i="3"/>
  <c r="AK1656" i="3"/>
  <c r="AJ1656" i="3"/>
  <c r="AI1656" i="3"/>
  <c r="AH1656" i="3"/>
  <c r="AG1656" i="3"/>
  <c r="AF1656" i="3"/>
  <c r="AD1656" i="3"/>
  <c r="AC1656" i="3"/>
  <c r="AA1656" i="3"/>
  <c r="Z1656" i="3"/>
  <c r="X1656" i="3"/>
  <c r="W1656" i="3"/>
  <c r="U1656" i="3"/>
  <c r="T1656" i="3"/>
  <c r="BC1655" i="3"/>
  <c r="BB1655" i="3"/>
  <c r="BA1655" i="3"/>
  <c r="AZ1655" i="3"/>
  <c r="AY1655" i="3"/>
  <c r="AX1655" i="3"/>
  <c r="AW1655" i="3"/>
  <c r="AV1655" i="3"/>
  <c r="AU1655" i="3"/>
  <c r="AT1655" i="3"/>
  <c r="AS1655" i="3"/>
  <c r="AR1655" i="3"/>
  <c r="AQ1655" i="3"/>
  <c r="AP1655" i="3"/>
  <c r="AO1655" i="3"/>
  <c r="AN1655" i="3"/>
  <c r="AM1655" i="3"/>
  <c r="AL1655" i="3"/>
  <c r="AK1655" i="3"/>
  <c r="AJ1655" i="3"/>
  <c r="AI1655" i="3"/>
  <c r="AH1655" i="3"/>
  <c r="AG1655" i="3"/>
  <c r="AF1655" i="3"/>
  <c r="AD1655" i="3"/>
  <c r="AC1655" i="3"/>
  <c r="AA1655" i="3"/>
  <c r="Z1655" i="3"/>
  <c r="X1655" i="3"/>
  <c r="W1655" i="3"/>
  <c r="U1655" i="3"/>
  <c r="T1655" i="3"/>
  <c r="BC1654" i="3"/>
  <c r="BB1654" i="3"/>
  <c r="BA1654" i="3"/>
  <c r="AZ1654" i="3"/>
  <c r="AY1654" i="3"/>
  <c r="AX1654" i="3"/>
  <c r="AW1654" i="3"/>
  <c r="AV1654" i="3"/>
  <c r="AU1654" i="3"/>
  <c r="AT1654" i="3"/>
  <c r="AS1654" i="3"/>
  <c r="AR1654" i="3"/>
  <c r="AQ1654" i="3"/>
  <c r="AP1654" i="3"/>
  <c r="AO1654" i="3"/>
  <c r="AN1654" i="3"/>
  <c r="AM1654" i="3"/>
  <c r="AL1654" i="3"/>
  <c r="AK1654" i="3"/>
  <c r="AJ1654" i="3"/>
  <c r="AI1654" i="3"/>
  <c r="AH1654" i="3"/>
  <c r="AG1654" i="3"/>
  <c r="AF1654" i="3"/>
  <c r="AD1654" i="3"/>
  <c r="AC1654" i="3"/>
  <c r="AA1654" i="3"/>
  <c r="Z1654" i="3"/>
  <c r="X1654" i="3"/>
  <c r="W1654" i="3"/>
  <c r="U1654" i="3"/>
  <c r="T1654" i="3"/>
  <c r="BC1653" i="3"/>
  <c r="BB1653" i="3"/>
  <c r="BA1653" i="3"/>
  <c r="AZ1653" i="3"/>
  <c r="AY1653" i="3"/>
  <c r="AX1653" i="3"/>
  <c r="AW1653" i="3"/>
  <c r="AV1653" i="3"/>
  <c r="AU1653" i="3"/>
  <c r="AT1653" i="3"/>
  <c r="AS1653" i="3"/>
  <c r="AR1653" i="3"/>
  <c r="AQ1653" i="3"/>
  <c r="AP1653" i="3"/>
  <c r="AO1653" i="3"/>
  <c r="AN1653" i="3"/>
  <c r="AM1653" i="3"/>
  <c r="AL1653" i="3"/>
  <c r="AK1653" i="3"/>
  <c r="AJ1653" i="3"/>
  <c r="AI1653" i="3"/>
  <c r="AH1653" i="3"/>
  <c r="AG1653" i="3"/>
  <c r="AF1653" i="3"/>
  <c r="AD1653" i="3"/>
  <c r="AC1653" i="3"/>
  <c r="AA1653" i="3"/>
  <c r="Z1653" i="3"/>
  <c r="X1653" i="3"/>
  <c r="W1653" i="3"/>
  <c r="U1653" i="3"/>
  <c r="T1653" i="3"/>
  <c r="BC1652" i="3"/>
  <c r="BB1652" i="3"/>
  <c r="BA1652" i="3"/>
  <c r="AZ1652" i="3"/>
  <c r="AY1652" i="3"/>
  <c r="AX1652" i="3"/>
  <c r="AW1652" i="3"/>
  <c r="AV1652" i="3"/>
  <c r="AU1652" i="3"/>
  <c r="AT1652" i="3"/>
  <c r="AS1652" i="3"/>
  <c r="AR1652" i="3"/>
  <c r="AQ1652" i="3"/>
  <c r="AP1652" i="3"/>
  <c r="AO1652" i="3"/>
  <c r="AN1652" i="3"/>
  <c r="AM1652" i="3"/>
  <c r="AL1652" i="3"/>
  <c r="AK1652" i="3"/>
  <c r="AJ1652" i="3"/>
  <c r="AI1652" i="3"/>
  <c r="AH1652" i="3"/>
  <c r="AG1652" i="3"/>
  <c r="AF1652" i="3"/>
  <c r="AD1652" i="3"/>
  <c r="AC1652" i="3"/>
  <c r="AA1652" i="3"/>
  <c r="Z1652" i="3"/>
  <c r="X1652" i="3"/>
  <c r="W1652" i="3"/>
  <c r="U1652" i="3"/>
  <c r="T1652" i="3"/>
  <c r="BC1651" i="3"/>
  <c r="BB1651" i="3"/>
  <c r="BA1651" i="3"/>
  <c r="AZ1651" i="3"/>
  <c r="AY1651" i="3"/>
  <c r="AX1651" i="3"/>
  <c r="AW1651" i="3"/>
  <c r="AV1651" i="3"/>
  <c r="AU1651" i="3"/>
  <c r="AT1651" i="3"/>
  <c r="AS1651" i="3"/>
  <c r="AR1651" i="3"/>
  <c r="AQ1651" i="3"/>
  <c r="AP1651" i="3"/>
  <c r="AO1651" i="3"/>
  <c r="AN1651" i="3"/>
  <c r="AM1651" i="3"/>
  <c r="AL1651" i="3"/>
  <c r="AK1651" i="3"/>
  <c r="AJ1651" i="3"/>
  <c r="AI1651" i="3"/>
  <c r="AH1651" i="3"/>
  <c r="AG1651" i="3"/>
  <c r="AF1651" i="3"/>
  <c r="AD1651" i="3"/>
  <c r="AC1651" i="3"/>
  <c r="AA1651" i="3"/>
  <c r="Z1651" i="3"/>
  <c r="X1651" i="3"/>
  <c r="W1651" i="3"/>
  <c r="U1651" i="3"/>
  <c r="T1651" i="3"/>
  <c r="BC1650" i="3"/>
  <c r="BB1650" i="3"/>
  <c r="BA1650" i="3"/>
  <c r="AZ1650" i="3"/>
  <c r="AY1650" i="3"/>
  <c r="AX1650" i="3"/>
  <c r="AW1650" i="3"/>
  <c r="AV1650" i="3"/>
  <c r="AU1650" i="3"/>
  <c r="AT1650" i="3"/>
  <c r="AS1650" i="3"/>
  <c r="AR1650" i="3"/>
  <c r="AQ1650" i="3"/>
  <c r="AP1650" i="3"/>
  <c r="AO1650" i="3"/>
  <c r="AN1650" i="3"/>
  <c r="AM1650" i="3"/>
  <c r="AL1650" i="3"/>
  <c r="AK1650" i="3"/>
  <c r="AJ1650" i="3"/>
  <c r="AI1650" i="3"/>
  <c r="AH1650" i="3"/>
  <c r="AG1650" i="3"/>
  <c r="AF1650" i="3"/>
  <c r="AD1650" i="3"/>
  <c r="AC1650" i="3"/>
  <c r="AA1650" i="3"/>
  <c r="Z1650" i="3"/>
  <c r="X1650" i="3"/>
  <c r="W1650" i="3"/>
  <c r="U1650" i="3"/>
  <c r="T1650" i="3"/>
  <c r="BC1649" i="3"/>
  <c r="BB1649" i="3"/>
  <c r="BA1649" i="3"/>
  <c r="AZ1649" i="3"/>
  <c r="AY1649" i="3"/>
  <c r="AX1649" i="3"/>
  <c r="AW1649" i="3"/>
  <c r="AV1649" i="3"/>
  <c r="AU1649" i="3"/>
  <c r="AT1649" i="3"/>
  <c r="AS1649" i="3"/>
  <c r="AR1649" i="3"/>
  <c r="AQ1649" i="3"/>
  <c r="AP1649" i="3"/>
  <c r="AO1649" i="3"/>
  <c r="AN1649" i="3"/>
  <c r="AM1649" i="3"/>
  <c r="AL1649" i="3"/>
  <c r="AK1649" i="3"/>
  <c r="AJ1649" i="3"/>
  <c r="AI1649" i="3"/>
  <c r="AH1649" i="3"/>
  <c r="AG1649" i="3"/>
  <c r="AF1649" i="3"/>
  <c r="AD1649" i="3"/>
  <c r="AC1649" i="3"/>
  <c r="AA1649" i="3"/>
  <c r="Z1649" i="3"/>
  <c r="X1649" i="3"/>
  <c r="W1649" i="3"/>
  <c r="U1649" i="3"/>
  <c r="T1649" i="3"/>
  <c r="BC1648" i="3"/>
  <c r="BB1648" i="3"/>
  <c r="BA1648" i="3"/>
  <c r="AZ1648" i="3"/>
  <c r="AY1648" i="3"/>
  <c r="AX1648" i="3"/>
  <c r="AW1648" i="3"/>
  <c r="AV1648" i="3"/>
  <c r="AU1648" i="3"/>
  <c r="AT1648" i="3"/>
  <c r="AS1648" i="3"/>
  <c r="AR1648" i="3"/>
  <c r="AQ1648" i="3"/>
  <c r="AP1648" i="3"/>
  <c r="AO1648" i="3"/>
  <c r="AN1648" i="3"/>
  <c r="AM1648" i="3"/>
  <c r="AL1648" i="3"/>
  <c r="AK1648" i="3"/>
  <c r="AJ1648" i="3"/>
  <c r="AI1648" i="3"/>
  <c r="AH1648" i="3"/>
  <c r="AG1648" i="3"/>
  <c r="AF1648" i="3"/>
  <c r="AD1648" i="3"/>
  <c r="AC1648" i="3"/>
  <c r="AA1648" i="3"/>
  <c r="Z1648" i="3"/>
  <c r="X1648" i="3"/>
  <c r="W1648" i="3"/>
  <c r="U1648" i="3"/>
  <c r="T1648" i="3"/>
  <c r="BC1647" i="3"/>
  <c r="BB1647" i="3"/>
  <c r="BA1647" i="3"/>
  <c r="AZ1647" i="3"/>
  <c r="AY1647" i="3"/>
  <c r="AX1647" i="3"/>
  <c r="AW1647" i="3"/>
  <c r="AV1647" i="3"/>
  <c r="AU1647" i="3"/>
  <c r="AT1647" i="3"/>
  <c r="AS1647" i="3"/>
  <c r="AR1647" i="3"/>
  <c r="AQ1647" i="3"/>
  <c r="AP1647" i="3"/>
  <c r="AO1647" i="3"/>
  <c r="AN1647" i="3"/>
  <c r="AM1647" i="3"/>
  <c r="AL1647" i="3"/>
  <c r="AK1647" i="3"/>
  <c r="AJ1647" i="3"/>
  <c r="AI1647" i="3"/>
  <c r="AH1647" i="3"/>
  <c r="AG1647" i="3"/>
  <c r="AF1647" i="3"/>
  <c r="AD1647" i="3"/>
  <c r="AC1647" i="3"/>
  <c r="AA1647" i="3"/>
  <c r="Z1647" i="3"/>
  <c r="X1647" i="3"/>
  <c r="W1647" i="3"/>
  <c r="U1647" i="3"/>
  <c r="T1647" i="3"/>
  <c r="BC1646" i="3"/>
  <c r="BB1646" i="3"/>
  <c r="BA1646" i="3"/>
  <c r="AZ1646" i="3"/>
  <c r="AY1646" i="3"/>
  <c r="AX1646" i="3"/>
  <c r="AW1646" i="3"/>
  <c r="AV1646" i="3"/>
  <c r="AU1646" i="3"/>
  <c r="AT1646" i="3"/>
  <c r="AS1646" i="3"/>
  <c r="AR1646" i="3"/>
  <c r="AQ1646" i="3"/>
  <c r="AP1646" i="3"/>
  <c r="AO1646" i="3"/>
  <c r="AN1646" i="3"/>
  <c r="AM1646" i="3"/>
  <c r="AL1646" i="3"/>
  <c r="AK1646" i="3"/>
  <c r="AJ1646" i="3"/>
  <c r="AI1646" i="3"/>
  <c r="AH1646" i="3"/>
  <c r="AG1646" i="3"/>
  <c r="AF1646" i="3"/>
  <c r="AD1646" i="3"/>
  <c r="AC1646" i="3"/>
  <c r="AA1646" i="3"/>
  <c r="Z1646" i="3"/>
  <c r="X1646" i="3"/>
  <c r="W1646" i="3"/>
  <c r="U1646" i="3"/>
  <c r="T1646" i="3"/>
  <c r="BC1645" i="3"/>
  <c r="BB1645" i="3"/>
  <c r="BA1645" i="3"/>
  <c r="AZ1645" i="3"/>
  <c r="AY1645" i="3"/>
  <c r="AX1645" i="3"/>
  <c r="AW1645" i="3"/>
  <c r="AV1645" i="3"/>
  <c r="AU1645" i="3"/>
  <c r="AT1645" i="3"/>
  <c r="AS1645" i="3"/>
  <c r="AR1645" i="3"/>
  <c r="AQ1645" i="3"/>
  <c r="AP1645" i="3"/>
  <c r="AO1645" i="3"/>
  <c r="AN1645" i="3"/>
  <c r="AM1645" i="3"/>
  <c r="AL1645" i="3"/>
  <c r="AK1645" i="3"/>
  <c r="AJ1645" i="3"/>
  <c r="AI1645" i="3"/>
  <c r="AH1645" i="3"/>
  <c r="AG1645" i="3"/>
  <c r="AF1645" i="3"/>
  <c r="AD1645" i="3"/>
  <c r="AC1645" i="3"/>
  <c r="AA1645" i="3"/>
  <c r="Z1645" i="3"/>
  <c r="X1645" i="3"/>
  <c r="W1645" i="3"/>
  <c r="U1645" i="3"/>
  <c r="T1645" i="3"/>
  <c r="BC1644" i="3"/>
  <c r="BB1644" i="3"/>
  <c r="BA1644" i="3"/>
  <c r="AZ1644" i="3"/>
  <c r="AY1644" i="3"/>
  <c r="AX1644" i="3"/>
  <c r="AW1644" i="3"/>
  <c r="AV1644" i="3"/>
  <c r="AU1644" i="3"/>
  <c r="AT1644" i="3"/>
  <c r="AS1644" i="3"/>
  <c r="AR1644" i="3"/>
  <c r="AQ1644" i="3"/>
  <c r="AP1644" i="3"/>
  <c r="AO1644" i="3"/>
  <c r="AN1644" i="3"/>
  <c r="AM1644" i="3"/>
  <c r="AL1644" i="3"/>
  <c r="AK1644" i="3"/>
  <c r="AJ1644" i="3"/>
  <c r="AI1644" i="3"/>
  <c r="AH1644" i="3"/>
  <c r="AG1644" i="3"/>
  <c r="AF1644" i="3"/>
  <c r="AD1644" i="3"/>
  <c r="AC1644" i="3"/>
  <c r="AA1644" i="3"/>
  <c r="Z1644" i="3"/>
  <c r="X1644" i="3"/>
  <c r="W1644" i="3"/>
  <c r="U1644" i="3"/>
  <c r="T1644" i="3"/>
  <c r="BC1643" i="3"/>
  <c r="BB1643" i="3"/>
  <c r="BA1643" i="3"/>
  <c r="AZ1643" i="3"/>
  <c r="AY1643" i="3"/>
  <c r="AX1643" i="3"/>
  <c r="AW1643" i="3"/>
  <c r="AV1643" i="3"/>
  <c r="AU1643" i="3"/>
  <c r="AT1643" i="3"/>
  <c r="AS1643" i="3"/>
  <c r="AR1643" i="3"/>
  <c r="AQ1643" i="3"/>
  <c r="AP1643" i="3"/>
  <c r="AO1643" i="3"/>
  <c r="AN1643" i="3"/>
  <c r="AM1643" i="3"/>
  <c r="AL1643" i="3"/>
  <c r="AK1643" i="3"/>
  <c r="AJ1643" i="3"/>
  <c r="AI1643" i="3"/>
  <c r="AH1643" i="3"/>
  <c r="AG1643" i="3"/>
  <c r="AF1643" i="3"/>
  <c r="AD1643" i="3"/>
  <c r="AC1643" i="3"/>
  <c r="AA1643" i="3"/>
  <c r="Z1643" i="3"/>
  <c r="X1643" i="3"/>
  <c r="W1643" i="3"/>
  <c r="U1643" i="3"/>
  <c r="T1643" i="3"/>
  <c r="BC1642" i="3"/>
  <c r="BB1642" i="3"/>
  <c r="BA1642" i="3"/>
  <c r="AZ1642" i="3"/>
  <c r="AY1642" i="3"/>
  <c r="AX1642" i="3"/>
  <c r="AW1642" i="3"/>
  <c r="AV1642" i="3"/>
  <c r="AU1642" i="3"/>
  <c r="AT1642" i="3"/>
  <c r="AS1642" i="3"/>
  <c r="AR1642" i="3"/>
  <c r="AQ1642" i="3"/>
  <c r="AP1642" i="3"/>
  <c r="AO1642" i="3"/>
  <c r="AN1642" i="3"/>
  <c r="AM1642" i="3"/>
  <c r="AL1642" i="3"/>
  <c r="AK1642" i="3"/>
  <c r="AJ1642" i="3"/>
  <c r="AI1642" i="3"/>
  <c r="AH1642" i="3"/>
  <c r="AG1642" i="3"/>
  <c r="AF1642" i="3"/>
  <c r="AD1642" i="3"/>
  <c r="AC1642" i="3"/>
  <c r="AA1642" i="3"/>
  <c r="Z1642" i="3"/>
  <c r="X1642" i="3"/>
  <c r="W1642" i="3"/>
  <c r="U1642" i="3"/>
  <c r="T1642" i="3"/>
  <c r="BC1641" i="3"/>
  <c r="BB1641" i="3"/>
  <c r="BA1641" i="3"/>
  <c r="AZ1641" i="3"/>
  <c r="AY1641" i="3"/>
  <c r="AX1641" i="3"/>
  <c r="AW1641" i="3"/>
  <c r="AV1641" i="3"/>
  <c r="AU1641" i="3"/>
  <c r="AT1641" i="3"/>
  <c r="AS1641" i="3"/>
  <c r="AR1641" i="3"/>
  <c r="AQ1641" i="3"/>
  <c r="AP1641" i="3"/>
  <c r="AO1641" i="3"/>
  <c r="AN1641" i="3"/>
  <c r="AM1641" i="3"/>
  <c r="AL1641" i="3"/>
  <c r="AK1641" i="3"/>
  <c r="AJ1641" i="3"/>
  <c r="AI1641" i="3"/>
  <c r="AH1641" i="3"/>
  <c r="AG1641" i="3"/>
  <c r="AF1641" i="3"/>
  <c r="AD1641" i="3"/>
  <c r="AC1641" i="3"/>
  <c r="AA1641" i="3"/>
  <c r="Z1641" i="3"/>
  <c r="X1641" i="3"/>
  <c r="W1641" i="3"/>
  <c r="U1641" i="3"/>
  <c r="T1641" i="3"/>
  <c r="BC1640" i="3"/>
  <c r="BB1640" i="3"/>
  <c r="BA1640" i="3"/>
  <c r="AZ1640" i="3"/>
  <c r="AY1640" i="3"/>
  <c r="AX1640" i="3"/>
  <c r="AW1640" i="3"/>
  <c r="AV1640" i="3"/>
  <c r="AU1640" i="3"/>
  <c r="AT1640" i="3"/>
  <c r="AS1640" i="3"/>
  <c r="AR1640" i="3"/>
  <c r="AQ1640" i="3"/>
  <c r="AP1640" i="3"/>
  <c r="AO1640" i="3"/>
  <c r="AN1640" i="3"/>
  <c r="AM1640" i="3"/>
  <c r="AL1640" i="3"/>
  <c r="AK1640" i="3"/>
  <c r="AJ1640" i="3"/>
  <c r="AI1640" i="3"/>
  <c r="AH1640" i="3"/>
  <c r="AG1640" i="3"/>
  <c r="AF1640" i="3"/>
  <c r="AD1640" i="3"/>
  <c r="AC1640" i="3"/>
  <c r="AA1640" i="3"/>
  <c r="Z1640" i="3"/>
  <c r="X1640" i="3"/>
  <c r="W1640" i="3"/>
  <c r="U1640" i="3"/>
  <c r="T1640" i="3"/>
  <c r="BC1639" i="3"/>
  <c r="BB1639" i="3"/>
  <c r="BA1639" i="3"/>
  <c r="AZ1639" i="3"/>
  <c r="AY1639" i="3"/>
  <c r="AX1639" i="3"/>
  <c r="AW1639" i="3"/>
  <c r="AV1639" i="3"/>
  <c r="AU1639" i="3"/>
  <c r="AT1639" i="3"/>
  <c r="AS1639" i="3"/>
  <c r="AR1639" i="3"/>
  <c r="AQ1639" i="3"/>
  <c r="AP1639" i="3"/>
  <c r="AO1639" i="3"/>
  <c r="AN1639" i="3"/>
  <c r="AM1639" i="3"/>
  <c r="AL1639" i="3"/>
  <c r="AK1639" i="3"/>
  <c r="AJ1639" i="3"/>
  <c r="AI1639" i="3"/>
  <c r="AH1639" i="3"/>
  <c r="AG1639" i="3"/>
  <c r="AF1639" i="3"/>
  <c r="AD1639" i="3"/>
  <c r="AC1639" i="3"/>
  <c r="AA1639" i="3"/>
  <c r="Z1639" i="3"/>
  <c r="X1639" i="3"/>
  <c r="W1639" i="3"/>
  <c r="U1639" i="3"/>
  <c r="T1639" i="3"/>
  <c r="BC1638" i="3"/>
  <c r="BB1638" i="3"/>
  <c r="BA1638" i="3"/>
  <c r="AZ1638" i="3"/>
  <c r="AY1638" i="3"/>
  <c r="AX1638" i="3"/>
  <c r="AW1638" i="3"/>
  <c r="AV1638" i="3"/>
  <c r="AU1638" i="3"/>
  <c r="AT1638" i="3"/>
  <c r="AS1638" i="3"/>
  <c r="AR1638" i="3"/>
  <c r="AQ1638" i="3"/>
  <c r="AP1638" i="3"/>
  <c r="AO1638" i="3"/>
  <c r="AN1638" i="3"/>
  <c r="AM1638" i="3"/>
  <c r="AL1638" i="3"/>
  <c r="AK1638" i="3"/>
  <c r="AJ1638" i="3"/>
  <c r="AI1638" i="3"/>
  <c r="AH1638" i="3"/>
  <c r="AG1638" i="3"/>
  <c r="AF1638" i="3"/>
  <c r="AD1638" i="3"/>
  <c r="AC1638" i="3"/>
  <c r="AA1638" i="3"/>
  <c r="Z1638" i="3"/>
  <c r="X1638" i="3"/>
  <c r="W1638" i="3"/>
  <c r="U1638" i="3"/>
  <c r="T1638" i="3"/>
  <c r="BC1637" i="3"/>
  <c r="BB1637" i="3"/>
  <c r="BA1637" i="3"/>
  <c r="AZ1637" i="3"/>
  <c r="AY1637" i="3"/>
  <c r="AX1637" i="3"/>
  <c r="AW1637" i="3"/>
  <c r="AV1637" i="3"/>
  <c r="AU1637" i="3"/>
  <c r="AT1637" i="3"/>
  <c r="AS1637" i="3"/>
  <c r="AR1637" i="3"/>
  <c r="AQ1637" i="3"/>
  <c r="AP1637" i="3"/>
  <c r="AO1637" i="3"/>
  <c r="AN1637" i="3"/>
  <c r="AM1637" i="3"/>
  <c r="AL1637" i="3"/>
  <c r="AK1637" i="3"/>
  <c r="AJ1637" i="3"/>
  <c r="AI1637" i="3"/>
  <c r="AH1637" i="3"/>
  <c r="AG1637" i="3"/>
  <c r="AF1637" i="3"/>
  <c r="AD1637" i="3"/>
  <c r="AC1637" i="3"/>
  <c r="AA1637" i="3"/>
  <c r="Z1637" i="3"/>
  <c r="X1637" i="3"/>
  <c r="W1637" i="3"/>
  <c r="U1637" i="3"/>
  <c r="T1637" i="3"/>
  <c r="BC1636" i="3"/>
  <c r="BB1636" i="3"/>
  <c r="BA1636" i="3"/>
  <c r="AZ1636" i="3"/>
  <c r="AY1636" i="3"/>
  <c r="AX1636" i="3"/>
  <c r="AW1636" i="3"/>
  <c r="AV1636" i="3"/>
  <c r="AU1636" i="3"/>
  <c r="AT1636" i="3"/>
  <c r="AS1636" i="3"/>
  <c r="AR1636" i="3"/>
  <c r="AQ1636" i="3"/>
  <c r="AP1636" i="3"/>
  <c r="AO1636" i="3"/>
  <c r="AN1636" i="3"/>
  <c r="AM1636" i="3"/>
  <c r="AL1636" i="3"/>
  <c r="AK1636" i="3"/>
  <c r="AJ1636" i="3"/>
  <c r="AI1636" i="3"/>
  <c r="AH1636" i="3"/>
  <c r="AG1636" i="3"/>
  <c r="AF1636" i="3"/>
  <c r="AD1636" i="3"/>
  <c r="AC1636" i="3"/>
  <c r="AA1636" i="3"/>
  <c r="Z1636" i="3"/>
  <c r="X1636" i="3"/>
  <c r="W1636" i="3"/>
  <c r="U1636" i="3"/>
  <c r="T1636" i="3"/>
  <c r="BC1635" i="3"/>
  <c r="BB1635" i="3"/>
  <c r="BA1635" i="3"/>
  <c r="AZ1635" i="3"/>
  <c r="AY1635" i="3"/>
  <c r="AX1635" i="3"/>
  <c r="AW1635" i="3"/>
  <c r="AV1635" i="3"/>
  <c r="AU1635" i="3"/>
  <c r="AT1635" i="3"/>
  <c r="AS1635" i="3"/>
  <c r="AR1635" i="3"/>
  <c r="AQ1635" i="3"/>
  <c r="AP1635" i="3"/>
  <c r="AO1635" i="3"/>
  <c r="AN1635" i="3"/>
  <c r="AM1635" i="3"/>
  <c r="AL1635" i="3"/>
  <c r="AK1635" i="3"/>
  <c r="AJ1635" i="3"/>
  <c r="AI1635" i="3"/>
  <c r="AH1635" i="3"/>
  <c r="AG1635" i="3"/>
  <c r="AF1635" i="3"/>
  <c r="AD1635" i="3"/>
  <c r="AC1635" i="3"/>
  <c r="AA1635" i="3"/>
  <c r="Z1635" i="3"/>
  <c r="X1635" i="3"/>
  <c r="W1635" i="3"/>
  <c r="U1635" i="3"/>
  <c r="T1635" i="3"/>
  <c r="BC1634" i="3"/>
  <c r="BB1634" i="3"/>
  <c r="BA1634" i="3"/>
  <c r="AZ1634" i="3"/>
  <c r="AY1634" i="3"/>
  <c r="AX1634" i="3"/>
  <c r="AW1634" i="3"/>
  <c r="AV1634" i="3"/>
  <c r="AU1634" i="3"/>
  <c r="AT1634" i="3"/>
  <c r="AS1634" i="3"/>
  <c r="AR1634" i="3"/>
  <c r="AQ1634" i="3"/>
  <c r="AP1634" i="3"/>
  <c r="AO1634" i="3"/>
  <c r="AN1634" i="3"/>
  <c r="AM1634" i="3"/>
  <c r="AL1634" i="3"/>
  <c r="AK1634" i="3"/>
  <c r="AJ1634" i="3"/>
  <c r="AI1634" i="3"/>
  <c r="AH1634" i="3"/>
  <c r="AG1634" i="3"/>
  <c r="AF1634" i="3"/>
  <c r="AD1634" i="3"/>
  <c r="AC1634" i="3"/>
  <c r="AA1634" i="3"/>
  <c r="Z1634" i="3"/>
  <c r="X1634" i="3"/>
  <c r="W1634" i="3"/>
  <c r="U1634" i="3"/>
  <c r="T1634" i="3"/>
  <c r="BC1633" i="3"/>
  <c r="BB1633" i="3"/>
  <c r="BA1633" i="3"/>
  <c r="AZ1633" i="3"/>
  <c r="AY1633" i="3"/>
  <c r="AX1633" i="3"/>
  <c r="AW1633" i="3"/>
  <c r="AV1633" i="3"/>
  <c r="AU1633" i="3"/>
  <c r="AT1633" i="3"/>
  <c r="AS1633" i="3"/>
  <c r="AR1633" i="3"/>
  <c r="AQ1633" i="3"/>
  <c r="AP1633" i="3"/>
  <c r="AO1633" i="3"/>
  <c r="AN1633" i="3"/>
  <c r="AM1633" i="3"/>
  <c r="AL1633" i="3"/>
  <c r="AK1633" i="3"/>
  <c r="AJ1633" i="3"/>
  <c r="AI1633" i="3"/>
  <c r="AH1633" i="3"/>
  <c r="AG1633" i="3"/>
  <c r="AF1633" i="3"/>
  <c r="AD1633" i="3"/>
  <c r="AC1633" i="3"/>
  <c r="AA1633" i="3"/>
  <c r="Z1633" i="3"/>
  <c r="X1633" i="3"/>
  <c r="W1633" i="3"/>
  <c r="U1633" i="3"/>
  <c r="T1633" i="3"/>
  <c r="BC1632" i="3"/>
  <c r="BB1632" i="3"/>
  <c r="BA1632" i="3"/>
  <c r="AZ1632" i="3"/>
  <c r="AY1632" i="3"/>
  <c r="AX1632" i="3"/>
  <c r="AW1632" i="3"/>
  <c r="AV1632" i="3"/>
  <c r="AU1632" i="3"/>
  <c r="AT1632" i="3"/>
  <c r="AS1632" i="3"/>
  <c r="AR1632" i="3"/>
  <c r="AQ1632" i="3"/>
  <c r="AP1632" i="3"/>
  <c r="AO1632" i="3"/>
  <c r="AN1632" i="3"/>
  <c r="AM1632" i="3"/>
  <c r="AL1632" i="3"/>
  <c r="AK1632" i="3"/>
  <c r="AJ1632" i="3"/>
  <c r="AI1632" i="3"/>
  <c r="AH1632" i="3"/>
  <c r="AG1632" i="3"/>
  <c r="AF1632" i="3"/>
  <c r="AD1632" i="3"/>
  <c r="AC1632" i="3"/>
  <c r="AA1632" i="3"/>
  <c r="Z1632" i="3"/>
  <c r="X1632" i="3"/>
  <c r="W1632" i="3"/>
  <c r="U1632" i="3"/>
  <c r="T1632" i="3"/>
  <c r="BC1631" i="3"/>
  <c r="BB1631" i="3"/>
  <c r="BA1631" i="3"/>
  <c r="AZ1631" i="3"/>
  <c r="AY1631" i="3"/>
  <c r="AX1631" i="3"/>
  <c r="AW1631" i="3"/>
  <c r="AV1631" i="3"/>
  <c r="AU1631" i="3"/>
  <c r="AT1631" i="3"/>
  <c r="AS1631" i="3"/>
  <c r="AR1631" i="3"/>
  <c r="AQ1631" i="3"/>
  <c r="AP1631" i="3"/>
  <c r="AO1631" i="3"/>
  <c r="AN1631" i="3"/>
  <c r="AM1631" i="3"/>
  <c r="AL1631" i="3"/>
  <c r="AK1631" i="3"/>
  <c r="AJ1631" i="3"/>
  <c r="AI1631" i="3"/>
  <c r="AH1631" i="3"/>
  <c r="AG1631" i="3"/>
  <c r="AF1631" i="3"/>
  <c r="AD1631" i="3"/>
  <c r="AC1631" i="3"/>
  <c r="AA1631" i="3"/>
  <c r="Z1631" i="3"/>
  <c r="X1631" i="3"/>
  <c r="W1631" i="3"/>
  <c r="U1631" i="3"/>
  <c r="T1631" i="3"/>
  <c r="BC1630" i="3"/>
  <c r="BB1630" i="3"/>
  <c r="BA1630" i="3"/>
  <c r="AZ1630" i="3"/>
  <c r="AY1630" i="3"/>
  <c r="AX1630" i="3"/>
  <c r="AW1630" i="3"/>
  <c r="AV1630" i="3"/>
  <c r="AU1630" i="3"/>
  <c r="AT1630" i="3"/>
  <c r="AS1630" i="3"/>
  <c r="AR1630" i="3"/>
  <c r="AQ1630" i="3"/>
  <c r="AP1630" i="3"/>
  <c r="AO1630" i="3"/>
  <c r="AN1630" i="3"/>
  <c r="AM1630" i="3"/>
  <c r="AL1630" i="3"/>
  <c r="AK1630" i="3"/>
  <c r="AJ1630" i="3"/>
  <c r="AI1630" i="3"/>
  <c r="AH1630" i="3"/>
  <c r="AG1630" i="3"/>
  <c r="AF1630" i="3"/>
  <c r="AD1630" i="3"/>
  <c r="AC1630" i="3"/>
  <c r="AA1630" i="3"/>
  <c r="Z1630" i="3"/>
  <c r="X1630" i="3"/>
  <c r="W1630" i="3"/>
  <c r="U1630" i="3"/>
  <c r="T1630" i="3"/>
  <c r="BC1629" i="3"/>
  <c r="BB1629" i="3"/>
  <c r="BA1629" i="3"/>
  <c r="AZ1629" i="3"/>
  <c r="AY1629" i="3"/>
  <c r="AX1629" i="3"/>
  <c r="AW1629" i="3"/>
  <c r="AV1629" i="3"/>
  <c r="AU1629" i="3"/>
  <c r="AT1629" i="3"/>
  <c r="AS1629" i="3"/>
  <c r="AR1629" i="3"/>
  <c r="AQ1629" i="3"/>
  <c r="AP1629" i="3"/>
  <c r="AO1629" i="3"/>
  <c r="AN1629" i="3"/>
  <c r="AM1629" i="3"/>
  <c r="AL1629" i="3"/>
  <c r="AK1629" i="3"/>
  <c r="AJ1629" i="3"/>
  <c r="AI1629" i="3"/>
  <c r="AH1629" i="3"/>
  <c r="AG1629" i="3"/>
  <c r="AF1629" i="3"/>
  <c r="AD1629" i="3"/>
  <c r="AC1629" i="3"/>
  <c r="AA1629" i="3"/>
  <c r="Z1629" i="3"/>
  <c r="X1629" i="3"/>
  <c r="W1629" i="3"/>
  <c r="U1629" i="3"/>
  <c r="T1629" i="3"/>
  <c r="BC1628" i="3"/>
  <c r="BB1628" i="3"/>
  <c r="BA1628" i="3"/>
  <c r="AZ1628" i="3"/>
  <c r="AY1628" i="3"/>
  <c r="AX1628" i="3"/>
  <c r="AW1628" i="3"/>
  <c r="AV1628" i="3"/>
  <c r="AU1628" i="3"/>
  <c r="AT1628" i="3"/>
  <c r="AS1628" i="3"/>
  <c r="AR1628" i="3"/>
  <c r="AQ1628" i="3"/>
  <c r="AP1628" i="3"/>
  <c r="AO1628" i="3"/>
  <c r="AN1628" i="3"/>
  <c r="AM1628" i="3"/>
  <c r="AL1628" i="3"/>
  <c r="AK1628" i="3"/>
  <c r="AJ1628" i="3"/>
  <c r="AI1628" i="3"/>
  <c r="AH1628" i="3"/>
  <c r="AG1628" i="3"/>
  <c r="AF1628" i="3"/>
  <c r="AD1628" i="3"/>
  <c r="AC1628" i="3"/>
  <c r="AA1628" i="3"/>
  <c r="Z1628" i="3"/>
  <c r="X1628" i="3"/>
  <c r="W1628" i="3"/>
  <c r="U1628" i="3"/>
  <c r="T1628" i="3"/>
  <c r="BC1627" i="3"/>
  <c r="BB1627" i="3"/>
  <c r="BA1627" i="3"/>
  <c r="AZ1627" i="3"/>
  <c r="AY1627" i="3"/>
  <c r="AX1627" i="3"/>
  <c r="AW1627" i="3"/>
  <c r="AV1627" i="3"/>
  <c r="AU1627" i="3"/>
  <c r="AT1627" i="3"/>
  <c r="AS1627" i="3"/>
  <c r="AR1627" i="3"/>
  <c r="AQ1627" i="3"/>
  <c r="AP1627" i="3"/>
  <c r="AO1627" i="3"/>
  <c r="AN1627" i="3"/>
  <c r="AM1627" i="3"/>
  <c r="AL1627" i="3"/>
  <c r="AK1627" i="3"/>
  <c r="AJ1627" i="3"/>
  <c r="AI1627" i="3"/>
  <c r="AH1627" i="3"/>
  <c r="AG1627" i="3"/>
  <c r="AF1627" i="3"/>
  <c r="AD1627" i="3"/>
  <c r="AC1627" i="3"/>
  <c r="AA1627" i="3"/>
  <c r="Z1627" i="3"/>
  <c r="X1627" i="3"/>
  <c r="W1627" i="3"/>
  <c r="U1627" i="3"/>
  <c r="T1627" i="3"/>
  <c r="BC1626" i="3"/>
  <c r="BB1626" i="3"/>
  <c r="BA1626" i="3"/>
  <c r="AZ1626" i="3"/>
  <c r="AY1626" i="3"/>
  <c r="AX1626" i="3"/>
  <c r="AW1626" i="3"/>
  <c r="AV1626" i="3"/>
  <c r="AU1626" i="3"/>
  <c r="AT1626" i="3"/>
  <c r="AS1626" i="3"/>
  <c r="AR1626" i="3"/>
  <c r="AQ1626" i="3"/>
  <c r="AP1626" i="3"/>
  <c r="AO1626" i="3"/>
  <c r="AN1626" i="3"/>
  <c r="AM1626" i="3"/>
  <c r="AL1626" i="3"/>
  <c r="AK1626" i="3"/>
  <c r="AJ1626" i="3"/>
  <c r="AI1626" i="3"/>
  <c r="AH1626" i="3"/>
  <c r="AG1626" i="3"/>
  <c r="AF1626" i="3"/>
  <c r="AD1626" i="3"/>
  <c r="AC1626" i="3"/>
  <c r="AA1626" i="3"/>
  <c r="Z1626" i="3"/>
  <c r="X1626" i="3"/>
  <c r="W1626" i="3"/>
  <c r="U1626" i="3"/>
  <c r="T1626" i="3"/>
  <c r="BC1625" i="3"/>
  <c r="BB1625" i="3"/>
  <c r="BA1625" i="3"/>
  <c r="AZ1625" i="3"/>
  <c r="AY1625" i="3"/>
  <c r="AX1625" i="3"/>
  <c r="AW1625" i="3"/>
  <c r="AV1625" i="3"/>
  <c r="AU1625" i="3"/>
  <c r="AT1625" i="3"/>
  <c r="AS1625" i="3"/>
  <c r="AR1625" i="3"/>
  <c r="AQ1625" i="3"/>
  <c r="AP1625" i="3"/>
  <c r="AO1625" i="3"/>
  <c r="AN1625" i="3"/>
  <c r="AM1625" i="3"/>
  <c r="AL1625" i="3"/>
  <c r="AK1625" i="3"/>
  <c r="AJ1625" i="3"/>
  <c r="AI1625" i="3"/>
  <c r="AH1625" i="3"/>
  <c r="AG1625" i="3"/>
  <c r="AF1625" i="3"/>
  <c r="AD1625" i="3"/>
  <c r="AC1625" i="3"/>
  <c r="AA1625" i="3"/>
  <c r="Z1625" i="3"/>
  <c r="X1625" i="3"/>
  <c r="W1625" i="3"/>
  <c r="U1625" i="3"/>
  <c r="T1625" i="3"/>
  <c r="BC1624" i="3"/>
  <c r="BB1624" i="3"/>
  <c r="BA1624" i="3"/>
  <c r="AZ1624" i="3"/>
  <c r="AY1624" i="3"/>
  <c r="AX1624" i="3"/>
  <c r="AW1624" i="3"/>
  <c r="AV1624" i="3"/>
  <c r="AU1624" i="3"/>
  <c r="AT1624" i="3"/>
  <c r="AS1624" i="3"/>
  <c r="AR1624" i="3"/>
  <c r="AQ1624" i="3"/>
  <c r="AP1624" i="3"/>
  <c r="AO1624" i="3"/>
  <c r="AN1624" i="3"/>
  <c r="AM1624" i="3"/>
  <c r="AL1624" i="3"/>
  <c r="AK1624" i="3"/>
  <c r="AJ1624" i="3"/>
  <c r="AI1624" i="3"/>
  <c r="AH1624" i="3"/>
  <c r="AG1624" i="3"/>
  <c r="AF1624" i="3"/>
  <c r="AD1624" i="3"/>
  <c r="AC1624" i="3"/>
  <c r="AA1624" i="3"/>
  <c r="Z1624" i="3"/>
  <c r="X1624" i="3"/>
  <c r="W1624" i="3"/>
  <c r="U1624" i="3"/>
  <c r="T1624" i="3"/>
  <c r="BC1623" i="3"/>
  <c r="BB1623" i="3"/>
  <c r="BA1623" i="3"/>
  <c r="AZ1623" i="3"/>
  <c r="AY1623" i="3"/>
  <c r="AX1623" i="3"/>
  <c r="AW1623" i="3"/>
  <c r="AV1623" i="3"/>
  <c r="AU1623" i="3"/>
  <c r="AT1623" i="3"/>
  <c r="AS1623" i="3"/>
  <c r="AR1623" i="3"/>
  <c r="AQ1623" i="3"/>
  <c r="AP1623" i="3"/>
  <c r="AO1623" i="3"/>
  <c r="AN1623" i="3"/>
  <c r="AM1623" i="3"/>
  <c r="AL1623" i="3"/>
  <c r="AK1623" i="3"/>
  <c r="AJ1623" i="3"/>
  <c r="AI1623" i="3"/>
  <c r="AH1623" i="3"/>
  <c r="AG1623" i="3"/>
  <c r="AF1623" i="3"/>
  <c r="AD1623" i="3"/>
  <c r="AC1623" i="3"/>
  <c r="AA1623" i="3"/>
  <c r="Z1623" i="3"/>
  <c r="X1623" i="3"/>
  <c r="W1623" i="3"/>
  <c r="U1623" i="3"/>
  <c r="T1623" i="3"/>
  <c r="BC1622" i="3"/>
  <c r="BB1622" i="3"/>
  <c r="BA1622" i="3"/>
  <c r="AZ1622" i="3"/>
  <c r="AY1622" i="3"/>
  <c r="AX1622" i="3"/>
  <c r="AW1622" i="3"/>
  <c r="AV1622" i="3"/>
  <c r="AU1622" i="3"/>
  <c r="AT1622" i="3"/>
  <c r="AS1622" i="3"/>
  <c r="AR1622" i="3"/>
  <c r="AQ1622" i="3"/>
  <c r="AP1622" i="3"/>
  <c r="AO1622" i="3"/>
  <c r="AN1622" i="3"/>
  <c r="AM1622" i="3"/>
  <c r="AL1622" i="3"/>
  <c r="AK1622" i="3"/>
  <c r="AJ1622" i="3"/>
  <c r="AI1622" i="3"/>
  <c r="AH1622" i="3"/>
  <c r="AG1622" i="3"/>
  <c r="AF1622" i="3"/>
  <c r="AD1622" i="3"/>
  <c r="AC1622" i="3"/>
  <c r="AA1622" i="3"/>
  <c r="Z1622" i="3"/>
  <c r="X1622" i="3"/>
  <c r="W1622" i="3"/>
  <c r="U1622" i="3"/>
  <c r="T1622" i="3"/>
  <c r="BC1621" i="3"/>
  <c r="BB1621" i="3"/>
  <c r="BA1621" i="3"/>
  <c r="AZ1621" i="3"/>
  <c r="AY1621" i="3"/>
  <c r="AX1621" i="3"/>
  <c r="AW1621" i="3"/>
  <c r="AV1621" i="3"/>
  <c r="AU1621" i="3"/>
  <c r="AT1621" i="3"/>
  <c r="AS1621" i="3"/>
  <c r="AR1621" i="3"/>
  <c r="AQ1621" i="3"/>
  <c r="AP1621" i="3"/>
  <c r="AO1621" i="3"/>
  <c r="AN1621" i="3"/>
  <c r="AM1621" i="3"/>
  <c r="AL1621" i="3"/>
  <c r="AK1621" i="3"/>
  <c r="AJ1621" i="3"/>
  <c r="AI1621" i="3"/>
  <c r="AH1621" i="3"/>
  <c r="AG1621" i="3"/>
  <c r="AF1621" i="3"/>
  <c r="AD1621" i="3"/>
  <c r="AC1621" i="3"/>
  <c r="AA1621" i="3"/>
  <c r="Z1621" i="3"/>
  <c r="X1621" i="3"/>
  <c r="W1621" i="3"/>
  <c r="U1621" i="3"/>
  <c r="T1621" i="3"/>
  <c r="BC1620" i="3"/>
  <c r="BB1620" i="3"/>
  <c r="BA1620" i="3"/>
  <c r="AZ1620" i="3"/>
  <c r="AY1620" i="3"/>
  <c r="AX1620" i="3"/>
  <c r="AW1620" i="3"/>
  <c r="AV1620" i="3"/>
  <c r="AU1620" i="3"/>
  <c r="AT1620" i="3"/>
  <c r="AS1620" i="3"/>
  <c r="AR1620" i="3"/>
  <c r="AQ1620" i="3"/>
  <c r="AP1620" i="3"/>
  <c r="AO1620" i="3"/>
  <c r="AN1620" i="3"/>
  <c r="AM1620" i="3"/>
  <c r="AL1620" i="3"/>
  <c r="AK1620" i="3"/>
  <c r="AJ1620" i="3"/>
  <c r="AI1620" i="3"/>
  <c r="AH1620" i="3"/>
  <c r="AG1620" i="3"/>
  <c r="AF1620" i="3"/>
  <c r="AD1620" i="3"/>
  <c r="AC1620" i="3"/>
  <c r="AA1620" i="3"/>
  <c r="Z1620" i="3"/>
  <c r="X1620" i="3"/>
  <c r="W1620" i="3"/>
  <c r="U1620" i="3"/>
  <c r="T1620" i="3"/>
  <c r="BC1619" i="3"/>
  <c r="BB1619" i="3"/>
  <c r="BA1619" i="3"/>
  <c r="AZ1619" i="3"/>
  <c r="AY1619" i="3"/>
  <c r="AX1619" i="3"/>
  <c r="AW1619" i="3"/>
  <c r="AV1619" i="3"/>
  <c r="AU1619" i="3"/>
  <c r="AT1619" i="3"/>
  <c r="AS1619" i="3"/>
  <c r="AR1619" i="3"/>
  <c r="AQ1619" i="3"/>
  <c r="AP1619" i="3"/>
  <c r="AO1619" i="3"/>
  <c r="AN1619" i="3"/>
  <c r="AM1619" i="3"/>
  <c r="AL1619" i="3"/>
  <c r="AK1619" i="3"/>
  <c r="AJ1619" i="3"/>
  <c r="AI1619" i="3"/>
  <c r="AH1619" i="3"/>
  <c r="AG1619" i="3"/>
  <c r="AF1619" i="3"/>
  <c r="AD1619" i="3"/>
  <c r="AC1619" i="3"/>
  <c r="AA1619" i="3"/>
  <c r="Z1619" i="3"/>
  <c r="X1619" i="3"/>
  <c r="W1619" i="3"/>
  <c r="U1619" i="3"/>
  <c r="T1619" i="3"/>
  <c r="BC1618" i="3"/>
  <c r="BB1618" i="3"/>
  <c r="BA1618" i="3"/>
  <c r="AZ1618" i="3"/>
  <c r="AY1618" i="3"/>
  <c r="AX1618" i="3"/>
  <c r="AW1618" i="3"/>
  <c r="AV1618" i="3"/>
  <c r="AU1618" i="3"/>
  <c r="AT1618" i="3"/>
  <c r="AS1618" i="3"/>
  <c r="AR1618" i="3"/>
  <c r="AQ1618" i="3"/>
  <c r="AP1618" i="3"/>
  <c r="AO1618" i="3"/>
  <c r="AN1618" i="3"/>
  <c r="AM1618" i="3"/>
  <c r="AL1618" i="3"/>
  <c r="AK1618" i="3"/>
  <c r="AJ1618" i="3"/>
  <c r="AI1618" i="3"/>
  <c r="AH1618" i="3"/>
  <c r="AG1618" i="3"/>
  <c r="AF1618" i="3"/>
  <c r="AD1618" i="3"/>
  <c r="AC1618" i="3"/>
  <c r="AA1618" i="3"/>
  <c r="Z1618" i="3"/>
  <c r="X1618" i="3"/>
  <c r="W1618" i="3"/>
  <c r="U1618" i="3"/>
  <c r="T1618" i="3"/>
  <c r="BC1617" i="3"/>
  <c r="BB1617" i="3"/>
  <c r="BA1617" i="3"/>
  <c r="AZ1617" i="3"/>
  <c r="AY1617" i="3"/>
  <c r="AX1617" i="3"/>
  <c r="AW1617" i="3"/>
  <c r="AV1617" i="3"/>
  <c r="AU1617" i="3"/>
  <c r="AT1617" i="3"/>
  <c r="AS1617" i="3"/>
  <c r="AR1617" i="3"/>
  <c r="AQ1617" i="3"/>
  <c r="AP1617" i="3"/>
  <c r="AO1617" i="3"/>
  <c r="AN1617" i="3"/>
  <c r="AM1617" i="3"/>
  <c r="AL1617" i="3"/>
  <c r="AK1617" i="3"/>
  <c r="AJ1617" i="3"/>
  <c r="AI1617" i="3"/>
  <c r="AH1617" i="3"/>
  <c r="AG1617" i="3"/>
  <c r="AF1617" i="3"/>
  <c r="AD1617" i="3"/>
  <c r="AC1617" i="3"/>
  <c r="AA1617" i="3"/>
  <c r="Z1617" i="3"/>
  <c r="X1617" i="3"/>
  <c r="W1617" i="3"/>
  <c r="U1617" i="3"/>
  <c r="T1617" i="3"/>
  <c r="BC1616" i="3"/>
  <c r="BB1616" i="3"/>
  <c r="BA1616" i="3"/>
  <c r="AZ1616" i="3"/>
  <c r="AY1616" i="3"/>
  <c r="AX1616" i="3"/>
  <c r="AW1616" i="3"/>
  <c r="AV1616" i="3"/>
  <c r="AU1616" i="3"/>
  <c r="AT1616" i="3"/>
  <c r="AS1616" i="3"/>
  <c r="AR1616" i="3"/>
  <c r="AQ1616" i="3"/>
  <c r="AP1616" i="3"/>
  <c r="AO1616" i="3"/>
  <c r="AN1616" i="3"/>
  <c r="AM1616" i="3"/>
  <c r="AL1616" i="3"/>
  <c r="AK1616" i="3"/>
  <c r="AJ1616" i="3"/>
  <c r="AI1616" i="3"/>
  <c r="AH1616" i="3"/>
  <c r="AG1616" i="3"/>
  <c r="AF1616" i="3"/>
  <c r="AD1616" i="3"/>
  <c r="AC1616" i="3"/>
  <c r="AA1616" i="3"/>
  <c r="Z1616" i="3"/>
  <c r="X1616" i="3"/>
  <c r="W1616" i="3"/>
  <c r="U1616" i="3"/>
  <c r="T1616" i="3"/>
  <c r="BC1615" i="3"/>
  <c r="BB1615" i="3"/>
  <c r="BA1615" i="3"/>
  <c r="AZ1615" i="3"/>
  <c r="AY1615" i="3"/>
  <c r="AX1615" i="3"/>
  <c r="AW1615" i="3"/>
  <c r="AV1615" i="3"/>
  <c r="AU1615" i="3"/>
  <c r="AT1615" i="3"/>
  <c r="AS1615" i="3"/>
  <c r="AR1615" i="3"/>
  <c r="AQ1615" i="3"/>
  <c r="AP1615" i="3"/>
  <c r="AO1615" i="3"/>
  <c r="AN1615" i="3"/>
  <c r="AM1615" i="3"/>
  <c r="AL1615" i="3"/>
  <c r="AK1615" i="3"/>
  <c r="AJ1615" i="3"/>
  <c r="AI1615" i="3"/>
  <c r="AH1615" i="3"/>
  <c r="AG1615" i="3"/>
  <c r="AF1615" i="3"/>
  <c r="AD1615" i="3"/>
  <c r="AC1615" i="3"/>
  <c r="AA1615" i="3"/>
  <c r="Z1615" i="3"/>
  <c r="X1615" i="3"/>
  <c r="W1615" i="3"/>
  <c r="U1615" i="3"/>
  <c r="T1615" i="3"/>
  <c r="BC1614" i="3"/>
  <c r="BB1614" i="3"/>
  <c r="BA1614" i="3"/>
  <c r="AZ1614" i="3"/>
  <c r="AY1614" i="3"/>
  <c r="AX1614" i="3"/>
  <c r="AW1614" i="3"/>
  <c r="AV1614" i="3"/>
  <c r="AU1614" i="3"/>
  <c r="AT1614" i="3"/>
  <c r="AS1614" i="3"/>
  <c r="AR1614" i="3"/>
  <c r="AQ1614" i="3"/>
  <c r="AP1614" i="3"/>
  <c r="AO1614" i="3"/>
  <c r="AN1614" i="3"/>
  <c r="AM1614" i="3"/>
  <c r="AL1614" i="3"/>
  <c r="AK1614" i="3"/>
  <c r="AJ1614" i="3"/>
  <c r="AI1614" i="3"/>
  <c r="AH1614" i="3"/>
  <c r="AG1614" i="3"/>
  <c r="AF1614" i="3"/>
  <c r="AD1614" i="3"/>
  <c r="AC1614" i="3"/>
  <c r="AA1614" i="3"/>
  <c r="Z1614" i="3"/>
  <c r="X1614" i="3"/>
  <c r="W1614" i="3"/>
  <c r="U1614" i="3"/>
  <c r="T1614" i="3"/>
  <c r="BC1613" i="3"/>
  <c r="BB1613" i="3"/>
  <c r="BA1613" i="3"/>
  <c r="AZ1613" i="3"/>
  <c r="AY1613" i="3"/>
  <c r="AX1613" i="3"/>
  <c r="AW1613" i="3"/>
  <c r="AV1613" i="3"/>
  <c r="AU1613" i="3"/>
  <c r="AT1613" i="3"/>
  <c r="AS1613" i="3"/>
  <c r="AR1613" i="3"/>
  <c r="AQ1613" i="3"/>
  <c r="AP1613" i="3"/>
  <c r="AO1613" i="3"/>
  <c r="AN1613" i="3"/>
  <c r="AM1613" i="3"/>
  <c r="AL1613" i="3"/>
  <c r="AK1613" i="3"/>
  <c r="AJ1613" i="3"/>
  <c r="AI1613" i="3"/>
  <c r="AH1613" i="3"/>
  <c r="AG1613" i="3"/>
  <c r="AF1613" i="3"/>
  <c r="AD1613" i="3"/>
  <c r="AC1613" i="3"/>
  <c r="AA1613" i="3"/>
  <c r="Z1613" i="3"/>
  <c r="X1613" i="3"/>
  <c r="W1613" i="3"/>
  <c r="U1613" i="3"/>
  <c r="T1613" i="3"/>
  <c r="BC1612" i="3"/>
  <c r="BB1612" i="3"/>
  <c r="BA1612" i="3"/>
  <c r="AZ1612" i="3"/>
  <c r="AY1612" i="3"/>
  <c r="AX1612" i="3"/>
  <c r="AW1612" i="3"/>
  <c r="AV1612" i="3"/>
  <c r="AU1612" i="3"/>
  <c r="AT1612" i="3"/>
  <c r="AS1612" i="3"/>
  <c r="AR1612" i="3"/>
  <c r="AQ1612" i="3"/>
  <c r="AP1612" i="3"/>
  <c r="AO1612" i="3"/>
  <c r="AN1612" i="3"/>
  <c r="AM1612" i="3"/>
  <c r="AL1612" i="3"/>
  <c r="AK1612" i="3"/>
  <c r="AJ1612" i="3"/>
  <c r="AI1612" i="3"/>
  <c r="AH1612" i="3"/>
  <c r="AG1612" i="3"/>
  <c r="AF1612" i="3"/>
  <c r="AD1612" i="3"/>
  <c r="AC1612" i="3"/>
  <c r="AA1612" i="3"/>
  <c r="Z1612" i="3"/>
  <c r="X1612" i="3"/>
  <c r="W1612" i="3"/>
  <c r="U1612" i="3"/>
  <c r="T1612" i="3"/>
  <c r="BC1611" i="3"/>
  <c r="BB1611" i="3"/>
  <c r="BA1611" i="3"/>
  <c r="AZ1611" i="3"/>
  <c r="AY1611" i="3"/>
  <c r="AX1611" i="3"/>
  <c r="AW1611" i="3"/>
  <c r="AV1611" i="3"/>
  <c r="AU1611" i="3"/>
  <c r="AT1611" i="3"/>
  <c r="AS1611" i="3"/>
  <c r="AR1611" i="3"/>
  <c r="AQ1611" i="3"/>
  <c r="AP1611" i="3"/>
  <c r="AO1611" i="3"/>
  <c r="AN1611" i="3"/>
  <c r="AM1611" i="3"/>
  <c r="AL1611" i="3"/>
  <c r="AK1611" i="3"/>
  <c r="AJ1611" i="3"/>
  <c r="AI1611" i="3"/>
  <c r="AH1611" i="3"/>
  <c r="AG1611" i="3"/>
  <c r="AF1611" i="3"/>
  <c r="AD1611" i="3"/>
  <c r="AC1611" i="3"/>
  <c r="AA1611" i="3"/>
  <c r="Z1611" i="3"/>
  <c r="X1611" i="3"/>
  <c r="W1611" i="3"/>
  <c r="U1611" i="3"/>
  <c r="T1611" i="3"/>
  <c r="BC1610" i="3"/>
  <c r="BB1610" i="3"/>
  <c r="BA1610" i="3"/>
  <c r="AZ1610" i="3"/>
  <c r="AY1610" i="3"/>
  <c r="AX1610" i="3"/>
  <c r="AW1610" i="3"/>
  <c r="AV1610" i="3"/>
  <c r="AU1610" i="3"/>
  <c r="AT1610" i="3"/>
  <c r="AS1610" i="3"/>
  <c r="AR1610" i="3"/>
  <c r="AQ1610" i="3"/>
  <c r="AP1610" i="3"/>
  <c r="AO1610" i="3"/>
  <c r="AN1610" i="3"/>
  <c r="AM1610" i="3"/>
  <c r="AL1610" i="3"/>
  <c r="AK1610" i="3"/>
  <c r="AJ1610" i="3"/>
  <c r="AI1610" i="3"/>
  <c r="AH1610" i="3"/>
  <c r="AG1610" i="3"/>
  <c r="AF1610" i="3"/>
  <c r="AD1610" i="3"/>
  <c r="AC1610" i="3"/>
  <c r="AA1610" i="3"/>
  <c r="Z1610" i="3"/>
  <c r="X1610" i="3"/>
  <c r="W1610" i="3"/>
  <c r="U1610" i="3"/>
  <c r="T1610" i="3"/>
  <c r="BC1609" i="3"/>
  <c r="BB1609" i="3"/>
  <c r="BA1609" i="3"/>
  <c r="AZ1609" i="3"/>
  <c r="AY1609" i="3"/>
  <c r="AX1609" i="3"/>
  <c r="AW1609" i="3"/>
  <c r="AV1609" i="3"/>
  <c r="AU1609" i="3"/>
  <c r="AT1609" i="3"/>
  <c r="AS1609" i="3"/>
  <c r="AR1609" i="3"/>
  <c r="AQ1609" i="3"/>
  <c r="AP1609" i="3"/>
  <c r="AO1609" i="3"/>
  <c r="AN1609" i="3"/>
  <c r="AM1609" i="3"/>
  <c r="AL1609" i="3"/>
  <c r="AK1609" i="3"/>
  <c r="AJ1609" i="3"/>
  <c r="AI1609" i="3"/>
  <c r="AH1609" i="3"/>
  <c r="AG1609" i="3"/>
  <c r="AF1609" i="3"/>
  <c r="AD1609" i="3"/>
  <c r="AC1609" i="3"/>
  <c r="AA1609" i="3"/>
  <c r="Z1609" i="3"/>
  <c r="X1609" i="3"/>
  <c r="W1609" i="3"/>
  <c r="U1609" i="3"/>
  <c r="T1609" i="3"/>
  <c r="BC1608" i="3"/>
  <c r="BB1608" i="3"/>
  <c r="BA1608" i="3"/>
  <c r="AZ1608" i="3"/>
  <c r="AY1608" i="3"/>
  <c r="AX1608" i="3"/>
  <c r="AW1608" i="3"/>
  <c r="AV1608" i="3"/>
  <c r="AU1608" i="3"/>
  <c r="AT1608" i="3"/>
  <c r="AS1608" i="3"/>
  <c r="AR1608" i="3"/>
  <c r="AQ1608" i="3"/>
  <c r="AP1608" i="3"/>
  <c r="AO1608" i="3"/>
  <c r="AN1608" i="3"/>
  <c r="AM1608" i="3"/>
  <c r="AL1608" i="3"/>
  <c r="AK1608" i="3"/>
  <c r="AJ1608" i="3"/>
  <c r="AI1608" i="3"/>
  <c r="AH1608" i="3"/>
  <c r="AG1608" i="3"/>
  <c r="AF1608" i="3"/>
  <c r="AD1608" i="3"/>
  <c r="AC1608" i="3"/>
  <c r="AA1608" i="3"/>
  <c r="Z1608" i="3"/>
  <c r="X1608" i="3"/>
  <c r="W1608" i="3"/>
  <c r="U1608" i="3"/>
  <c r="T1608" i="3"/>
  <c r="BC1607" i="3"/>
  <c r="BB1607" i="3"/>
  <c r="BA1607" i="3"/>
  <c r="AZ1607" i="3"/>
  <c r="AY1607" i="3"/>
  <c r="AX1607" i="3"/>
  <c r="AW1607" i="3"/>
  <c r="AV1607" i="3"/>
  <c r="AU1607" i="3"/>
  <c r="AT1607" i="3"/>
  <c r="AS1607" i="3"/>
  <c r="AR1607" i="3"/>
  <c r="AQ1607" i="3"/>
  <c r="AP1607" i="3"/>
  <c r="AO1607" i="3"/>
  <c r="AN1607" i="3"/>
  <c r="AM1607" i="3"/>
  <c r="AL1607" i="3"/>
  <c r="AK1607" i="3"/>
  <c r="AJ1607" i="3"/>
  <c r="AI1607" i="3"/>
  <c r="AH1607" i="3"/>
  <c r="AG1607" i="3"/>
  <c r="AF1607" i="3"/>
  <c r="AD1607" i="3"/>
  <c r="AC1607" i="3"/>
  <c r="AA1607" i="3"/>
  <c r="Z1607" i="3"/>
  <c r="X1607" i="3"/>
  <c r="W1607" i="3"/>
  <c r="U1607" i="3"/>
  <c r="T1607" i="3"/>
  <c r="BC1606" i="3"/>
  <c r="BB1606" i="3"/>
  <c r="BA1606" i="3"/>
  <c r="AZ1606" i="3"/>
  <c r="AY1606" i="3"/>
  <c r="AX1606" i="3"/>
  <c r="AW1606" i="3"/>
  <c r="AV1606" i="3"/>
  <c r="AU1606" i="3"/>
  <c r="AT1606" i="3"/>
  <c r="AS1606" i="3"/>
  <c r="AR1606" i="3"/>
  <c r="AQ1606" i="3"/>
  <c r="AP1606" i="3"/>
  <c r="AO1606" i="3"/>
  <c r="AN1606" i="3"/>
  <c r="AM1606" i="3"/>
  <c r="AL1606" i="3"/>
  <c r="AK1606" i="3"/>
  <c r="AJ1606" i="3"/>
  <c r="AI1606" i="3"/>
  <c r="AH1606" i="3"/>
  <c r="AG1606" i="3"/>
  <c r="AF1606" i="3"/>
  <c r="AD1606" i="3"/>
  <c r="AC1606" i="3"/>
  <c r="AA1606" i="3"/>
  <c r="Z1606" i="3"/>
  <c r="X1606" i="3"/>
  <c r="W1606" i="3"/>
  <c r="U1606" i="3"/>
  <c r="T1606" i="3"/>
  <c r="BC1605" i="3"/>
  <c r="BB1605" i="3"/>
  <c r="BA1605" i="3"/>
  <c r="AZ1605" i="3"/>
  <c r="AY1605" i="3"/>
  <c r="AX1605" i="3"/>
  <c r="AW1605" i="3"/>
  <c r="AV1605" i="3"/>
  <c r="AU1605" i="3"/>
  <c r="AT1605" i="3"/>
  <c r="AS1605" i="3"/>
  <c r="AR1605" i="3"/>
  <c r="AQ1605" i="3"/>
  <c r="AP1605" i="3"/>
  <c r="AO1605" i="3"/>
  <c r="AN1605" i="3"/>
  <c r="AM1605" i="3"/>
  <c r="AL1605" i="3"/>
  <c r="AK1605" i="3"/>
  <c r="AJ1605" i="3"/>
  <c r="AI1605" i="3"/>
  <c r="AH1605" i="3"/>
  <c r="AG1605" i="3"/>
  <c r="AF1605" i="3"/>
  <c r="AD1605" i="3"/>
  <c r="AC1605" i="3"/>
  <c r="AA1605" i="3"/>
  <c r="Z1605" i="3"/>
  <c r="X1605" i="3"/>
  <c r="W1605" i="3"/>
  <c r="U1605" i="3"/>
  <c r="T1605" i="3"/>
  <c r="BC1604" i="3"/>
  <c r="BB1604" i="3"/>
  <c r="BA1604" i="3"/>
  <c r="AZ1604" i="3"/>
  <c r="AY1604" i="3"/>
  <c r="AX1604" i="3"/>
  <c r="AW1604" i="3"/>
  <c r="AV1604" i="3"/>
  <c r="AU1604" i="3"/>
  <c r="AT1604" i="3"/>
  <c r="AS1604" i="3"/>
  <c r="AR1604" i="3"/>
  <c r="AQ1604" i="3"/>
  <c r="AP1604" i="3"/>
  <c r="AO1604" i="3"/>
  <c r="AN1604" i="3"/>
  <c r="AM1604" i="3"/>
  <c r="AL1604" i="3"/>
  <c r="AK1604" i="3"/>
  <c r="AJ1604" i="3"/>
  <c r="AI1604" i="3"/>
  <c r="AH1604" i="3"/>
  <c r="AG1604" i="3"/>
  <c r="AF1604" i="3"/>
  <c r="AD1604" i="3"/>
  <c r="AC1604" i="3"/>
  <c r="AA1604" i="3"/>
  <c r="Z1604" i="3"/>
  <c r="X1604" i="3"/>
  <c r="W1604" i="3"/>
  <c r="U1604" i="3"/>
  <c r="T1604" i="3"/>
  <c r="BC1603" i="3"/>
  <c r="BB1603" i="3"/>
  <c r="BA1603" i="3"/>
  <c r="AZ1603" i="3"/>
  <c r="AY1603" i="3"/>
  <c r="AX1603" i="3"/>
  <c r="AW1603" i="3"/>
  <c r="AV1603" i="3"/>
  <c r="AU1603" i="3"/>
  <c r="AT1603" i="3"/>
  <c r="AS1603" i="3"/>
  <c r="AR1603" i="3"/>
  <c r="AQ1603" i="3"/>
  <c r="AP1603" i="3"/>
  <c r="AO1603" i="3"/>
  <c r="AN1603" i="3"/>
  <c r="AM1603" i="3"/>
  <c r="AL1603" i="3"/>
  <c r="AK1603" i="3"/>
  <c r="AJ1603" i="3"/>
  <c r="AI1603" i="3"/>
  <c r="AH1603" i="3"/>
  <c r="AG1603" i="3"/>
  <c r="AF1603" i="3"/>
  <c r="AD1603" i="3"/>
  <c r="AC1603" i="3"/>
  <c r="AA1603" i="3"/>
  <c r="Z1603" i="3"/>
  <c r="X1603" i="3"/>
  <c r="W1603" i="3"/>
  <c r="U1603" i="3"/>
  <c r="T1603" i="3"/>
  <c r="BC1602" i="3"/>
  <c r="BB1602" i="3"/>
  <c r="BA1602" i="3"/>
  <c r="AZ1602" i="3"/>
  <c r="AY1602" i="3"/>
  <c r="AX1602" i="3"/>
  <c r="AW1602" i="3"/>
  <c r="AV1602" i="3"/>
  <c r="AU1602" i="3"/>
  <c r="AT1602" i="3"/>
  <c r="AS1602" i="3"/>
  <c r="AR1602" i="3"/>
  <c r="AQ1602" i="3"/>
  <c r="AP1602" i="3"/>
  <c r="AO1602" i="3"/>
  <c r="AN1602" i="3"/>
  <c r="AM1602" i="3"/>
  <c r="AL1602" i="3"/>
  <c r="AK1602" i="3"/>
  <c r="AJ1602" i="3"/>
  <c r="AI1602" i="3"/>
  <c r="AH1602" i="3"/>
  <c r="AG1602" i="3"/>
  <c r="AF1602" i="3"/>
  <c r="AD1602" i="3"/>
  <c r="AC1602" i="3"/>
  <c r="AA1602" i="3"/>
  <c r="Z1602" i="3"/>
  <c r="X1602" i="3"/>
  <c r="W1602" i="3"/>
  <c r="U1602" i="3"/>
  <c r="T1602" i="3"/>
  <c r="BC1601" i="3"/>
  <c r="BB1601" i="3"/>
  <c r="BA1601" i="3"/>
  <c r="AZ1601" i="3"/>
  <c r="AY1601" i="3"/>
  <c r="AX1601" i="3"/>
  <c r="AW1601" i="3"/>
  <c r="AV1601" i="3"/>
  <c r="AU1601" i="3"/>
  <c r="AT1601" i="3"/>
  <c r="AS1601" i="3"/>
  <c r="AR1601" i="3"/>
  <c r="AQ1601" i="3"/>
  <c r="AP1601" i="3"/>
  <c r="AO1601" i="3"/>
  <c r="AN1601" i="3"/>
  <c r="AM1601" i="3"/>
  <c r="AL1601" i="3"/>
  <c r="AK1601" i="3"/>
  <c r="AJ1601" i="3"/>
  <c r="AI1601" i="3"/>
  <c r="AH1601" i="3"/>
  <c r="AG1601" i="3"/>
  <c r="AF1601" i="3"/>
  <c r="AD1601" i="3"/>
  <c r="AC1601" i="3"/>
  <c r="AA1601" i="3"/>
  <c r="Z1601" i="3"/>
  <c r="X1601" i="3"/>
  <c r="W1601" i="3"/>
  <c r="U1601" i="3"/>
  <c r="T1601" i="3"/>
  <c r="BC1600" i="3"/>
  <c r="BB1600" i="3"/>
  <c r="BA1600" i="3"/>
  <c r="AZ1600" i="3"/>
  <c r="AY1600" i="3"/>
  <c r="AX1600" i="3"/>
  <c r="AW1600" i="3"/>
  <c r="AV1600" i="3"/>
  <c r="AU1600" i="3"/>
  <c r="AT1600" i="3"/>
  <c r="AS1600" i="3"/>
  <c r="AR1600" i="3"/>
  <c r="AQ1600" i="3"/>
  <c r="AP1600" i="3"/>
  <c r="AO1600" i="3"/>
  <c r="AN1600" i="3"/>
  <c r="AM1600" i="3"/>
  <c r="AL1600" i="3"/>
  <c r="AK1600" i="3"/>
  <c r="AJ1600" i="3"/>
  <c r="AI1600" i="3"/>
  <c r="AH1600" i="3"/>
  <c r="AG1600" i="3"/>
  <c r="AF1600" i="3"/>
  <c r="AD1600" i="3"/>
  <c r="AC1600" i="3"/>
  <c r="AA1600" i="3"/>
  <c r="Z1600" i="3"/>
  <c r="X1600" i="3"/>
  <c r="W1600" i="3"/>
  <c r="U1600" i="3"/>
  <c r="T1600" i="3"/>
  <c r="BC1599" i="3"/>
  <c r="BB1599" i="3"/>
  <c r="BA1599" i="3"/>
  <c r="AZ1599" i="3"/>
  <c r="AY1599" i="3"/>
  <c r="AX1599" i="3"/>
  <c r="AW1599" i="3"/>
  <c r="AV1599" i="3"/>
  <c r="AU1599" i="3"/>
  <c r="AT1599" i="3"/>
  <c r="AS1599" i="3"/>
  <c r="AR1599" i="3"/>
  <c r="AQ1599" i="3"/>
  <c r="AP1599" i="3"/>
  <c r="AO1599" i="3"/>
  <c r="AN1599" i="3"/>
  <c r="AM1599" i="3"/>
  <c r="AL1599" i="3"/>
  <c r="AK1599" i="3"/>
  <c r="AJ1599" i="3"/>
  <c r="AI1599" i="3"/>
  <c r="AH1599" i="3"/>
  <c r="AG1599" i="3"/>
  <c r="AF1599" i="3"/>
  <c r="AD1599" i="3"/>
  <c r="AC1599" i="3"/>
  <c r="AA1599" i="3"/>
  <c r="Z1599" i="3"/>
  <c r="X1599" i="3"/>
  <c r="W1599" i="3"/>
  <c r="U1599" i="3"/>
  <c r="T1599" i="3"/>
  <c r="BC1598" i="3"/>
  <c r="BB1598" i="3"/>
  <c r="BA1598" i="3"/>
  <c r="AZ1598" i="3"/>
  <c r="AY1598" i="3"/>
  <c r="AX1598" i="3"/>
  <c r="AW1598" i="3"/>
  <c r="AV1598" i="3"/>
  <c r="AU1598" i="3"/>
  <c r="AT1598" i="3"/>
  <c r="AS1598" i="3"/>
  <c r="AR1598" i="3"/>
  <c r="AQ1598" i="3"/>
  <c r="AP1598" i="3"/>
  <c r="AO1598" i="3"/>
  <c r="AN1598" i="3"/>
  <c r="AM1598" i="3"/>
  <c r="AL1598" i="3"/>
  <c r="AK1598" i="3"/>
  <c r="AJ1598" i="3"/>
  <c r="AI1598" i="3"/>
  <c r="AH1598" i="3"/>
  <c r="AG1598" i="3"/>
  <c r="AF1598" i="3"/>
  <c r="AD1598" i="3"/>
  <c r="AC1598" i="3"/>
  <c r="AA1598" i="3"/>
  <c r="Z1598" i="3"/>
  <c r="X1598" i="3"/>
  <c r="W1598" i="3"/>
  <c r="U1598" i="3"/>
  <c r="T1598" i="3"/>
  <c r="BC1597" i="3"/>
  <c r="BB1597" i="3"/>
  <c r="BA1597" i="3"/>
  <c r="AZ1597" i="3"/>
  <c r="AY1597" i="3"/>
  <c r="AX1597" i="3"/>
  <c r="AW1597" i="3"/>
  <c r="AV1597" i="3"/>
  <c r="AU1597" i="3"/>
  <c r="AT1597" i="3"/>
  <c r="AS1597" i="3"/>
  <c r="AR1597" i="3"/>
  <c r="AQ1597" i="3"/>
  <c r="AP1597" i="3"/>
  <c r="AO1597" i="3"/>
  <c r="AN1597" i="3"/>
  <c r="AM1597" i="3"/>
  <c r="AL1597" i="3"/>
  <c r="AK1597" i="3"/>
  <c r="AJ1597" i="3"/>
  <c r="AI1597" i="3"/>
  <c r="AH1597" i="3"/>
  <c r="AG1597" i="3"/>
  <c r="AF1597" i="3"/>
  <c r="AD1597" i="3"/>
  <c r="AC1597" i="3"/>
  <c r="AA1597" i="3"/>
  <c r="Z1597" i="3"/>
  <c r="X1597" i="3"/>
  <c r="W1597" i="3"/>
  <c r="U1597" i="3"/>
  <c r="T1597" i="3"/>
  <c r="BC1596" i="3"/>
  <c r="BB1596" i="3"/>
  <c r="BA1596" i="3"/>
  <c r="AZ1596" i="3"/>
  <c r="AY1596" i="3"/>
  <c r="AX1596" i="3"/>
  <c r="AW1596" i="3"/>
  <c r="AV1596" i="3"/>
  <c r="AU1596" i="3"/>
  <c r="AT1596" i="3"/>
  <c r="AS1596" i="3"/>
  <c r="AR1596" i="3"/>
  <c r="AQ1596" i="3"/>
  <c r="AP1596" i="3"/>
  <c r="AO1596" i="3"/>
  <c r="AN1596" i="3"/>
  <c r="AM1596" i="3"/>
  <c r="AL1596" i="3"/>
  <c r="AK1596" i="3"/>
  <c r="AJ1596" i="3"/>
  <c r="AI1596" i="3"/>
  <c r="AH1596" i="3"/>
  <c r="AG1596" i="3"/>
  <c r="AF1596" i="3"/>
  <c r="AD1596" i="3"/>
  <c r="AC1596" i="3"/>
  <c r="AA1596" i="3"/>
  <c r="Z1596" i="3"/>
  <c r="X1596" i="3"/>
  <c r="W1596" i="3"/>
  <c r="U1596" i="3"/>
  <c r="T1596" i="3"/>
  <c r="BC1595" i="3"/>
  <c r="BB1595" i="3"/>
  <c r="BA1595" i="3"/>
  <c r="AZ1595" i="3"/>
  <c r="AY1595" i="3"/>
  <c r="AX1595" i="3"/>
  <c r="AW1595" i="3"/>
  <c r="AV1595" i="3"/>
  <c r="AU1595" i="3"/>
  <c r="AT1595" i="3"/>
  <c r="AS1595" i="3"/>
  <c r="AR1595" i="3"/>
  <c r="AQ1595" i="3"/>
  <c r="AP1595" i="3"/>
  <c r="AO1595" i="3"/>
  <c r="AN1595" i="3"/>
  <c r="AM1595" i="3"/>
  <c r="AL1595" i="3"/>
  <c r="AK1595" i="3"/>
  <c r="AJ1595" i="3"/>
  <c r="AI1595" i="3"/>
  <c r="AH1595" i="3"/>
  <c r="AG1595" i="3"/>
  <c r="AF1595" i="3"/>
  <c r="AD1595" i="3"/>
  <c r="AC1595" i="3"/>
  <c r="AA1595" i="3"/>
  <c r="Z1595" i="3"/>
  <c r="X1595" i="3"/>
  <c r="W1595" i="3"/>
  <c r="U1595" i="3"/>
  <c r="T1595" i="3"/>
  <c r="BC1594" i="3"/>
  <c r="BB1594" i="3"/>
  <c r="BA1594" i="3"/>
  <c r="AZ1594" i="3"/>
  <c r="AY1594" i="3"/>
  <c r="AX1594" i="3"/>
  <c r="AW1594" i="3"/>
  <c r="AV1594" i="3"/>
  <c r="AU1594" i="3"/>
  <c r="AT1594" i="3"/>
  <c r="AS1594" i="3"/>
  <c r="AR1594" i="3"/>
  <c r="AQ1594" i="3"/>
  <c r="AP1594" i="3"/>
  <c r="AO1594" i="3"/>
  <c r="AN1594" i="3"/>
  <c r="AM1594" i="3"/>
  <c r="AL1594" i="3"/>
  <c r="AK1594" i="3"/>
  <c r="AJ1594" i="3"/>
  <c r="AI1594" i="3"/>
  <c r="AH1594" i="3"/>
  <c r="AG1594" i="3"/>
  <c r="AF1594" i="3"/>
  <c r="AD1594" i="3"/>
  <c r="AC1594" i="3"/>
  <c r="AA1594" i="3"/>
  <c r="Z1594" i="3"/>
  <c r="X1594" i="3"/>
  <c r="W1594" i="3"/>
  <c r="U1594" i="3"/>
  <c r="T1594" i="3"/>
  <c r="BC1593" i="3"/>
  <c r="BB1593" i="3"/>
  <c r="BA1593" i="3"/>
  <c r="AZ1593" i="3"/>
  <c r="AY1593" i="3"/>
  <c r="AX1593" i="3"/>
  <c r="AW1593" i="3"/>
  <c r="AV1593" i="3"/>
  <c r="AU1593" i="3"/>
  <c r="AT1593" i="3"/>
  <c r="AS1593" i="3"/>
  <c r="AR1593" i="3"/>
  <c r="AQ1593" i="3"/>
  <c r="AP1593" i="3"/>
  <c r="AO1593" i="3"/>
  <c r="AN1593" i="3"/>
  <c r="AM1593" i="3"/>
  <c r="AL1593" i="3"/>
  <c r="AK1593" i="3"/>
  <c r="AJ1593" i="3"/>
  <c r="AI1593" i="3"/>
  <c r="AH1593" i="3"/>
  <c r="AG1593" i="3"/>
  <c r="AF1593" i="3"/>
  <c r="AD1593" i="3"/>
  <c r="AC1593" i="3"/>
  <c r="AA1593" i="3"/>
  <c r="Z1593" i="3"/>
  <c r="X1593" i="3"/>
  <c r="W1593" i="3"/>
  <c r="U1593" i="3"/>
  <c r="T1593" i="3"/>
  <c r="BC1592" i="3"/>
  <c r="BB1592" i="3"/>
  <c r="BA1592" i="3"/>
  <c r="AZ1592" i="3"/>
  <c r="AY1592" i="3"/>
  <c r="AX1592" i="3"/>
  <c r="AW1592" i="3"/>
  <c r="AV1592" i="3"/>
  <c r="AU1592" i="3"/>
  <c r="AT1592" i="3"/>
  <c r="AS1592" i="3"/>
  <c r="AR1592" i="3"/>
  <c r="AQ1592" i="3"/>
  <c r="AP1592" i="3"/>
  <c r="AO1592" i="3"/>
  <c r="AN1592" i="3"/>
  <c r="AM1592" i="3"/>
  <c r="AL1592" i="3"/>
  <c r="AK1592" i="3"/>
  <c r="AJ1592" i="3"/>
  <c r="AI1592" i="3"/>
  <c r="AH1592" i="3"/>
  <c r="AG1592" i="3"/>
  <c r="AF1592" i="3"/>
  <c r="AD1592" i="3"/>
  <c r="AC1592" i="3"/>
  <c r="AA1592" i="3"/>
  <c r="Z1592" i="3"/>
  <c r="X1592" i="3"/>
  <c r="W1592" i="3"/>
  <c r="U1592" i="3"/>
  <c r="T1592" i="3"/>
  <c r="BC1591" i="3"/>
  <c r="BB1591" i="3"/>
  <c r="BA1591" i="3"/>
  <c r="AZ1591" i="3"/>
  <c r="AY1591" i="3"/>
  <c r="AX1591" i="3"/>
  <c r="AW1591" i="3"/>
  <c r="AV1591" i="3"/>
  <c r="AU1591" i="3"/>
  <c r="AT1591" i="3"/>
  <c r="AS1591" i="3"/>
  <c r="AR1591" i="3"/>
  <c r="AQ1591" i="3"/>
  <c r="AP1591" i="3"/>
  <c r="AO1591" i="3"/>
  <c r="AN1591" i="3"/>
  <c r="AM1591" i="3"/>
  <c r="AL1591" i="3"/>
  <c r="AK1591" i="3"/>
  <c r="AJ1591" i="3"/>
  <c r="AI1591" i="3"/>
  <c r="AH1591" i="3"/>
  <c r="AG1591" i="3"/>
  <c r="AF1591" i="3"/>
  <c r="AD1591" i="3"/>
  <c r="AC1591" i="3"/>
  <c r="AA1591" i="3"/>
  <c r="Z1591" i="3"/>
  <c r="X1591" i="3"/>
  <c r="W1591" i="3"/>
  <c r="U1591" i="3"/>
  <c r="T1591" i="3"/>
  <c r="BC1590" i="3"/>
  <c r="BB1590" i="3"/>
  <c r="BA1590" i="3"/>
  <c r="AZ1590" i="3"/>
  <c r="AY1590" i="3"/>
  <c r="AX1590" i="3"/>
  <c r="AW1590" i="3"/>
  <c r="AV1590" i="3"/>
  <c r="AU1590" i="3"/>
  <c r="AT1590" i="3"/>
  <c r="AS1590" i="3"/>
  <c r="AR1590" i="3"/>
  <c r="AQ1590" i="3"/>
  <c r="AP1590" i="3"/>
  <c r="AO1590" i="3"/>
  <c r="AN1590" i="3"/>
  <c r="AM1590" i="3"/>
  <c r="AL1590" i="3"/>
  <c r="AK1590" i="3"/>
  <c r="AJ1590" i="3"/>
  <c r="AI1590" i="3"/>
  <c r="AH1590" i="3"/>
  <c r="AG1590" i="3"/>
  <c r="AF1590" i="3"/>
  <c r="AD1590" i="3"/>
  <c r="AC1590" i="3"/>
  <c r="AA1590" i="3"/>
  <c r="Z1590" i="3"/>
  <c r="X1590" i="3"/>
  <c r="W1590" i="3"/>
  <c r="U1590" i="3"/>
  <c r="T1590" i="3"/>
  <c r="BC1589" i="3"/>
  <c r="BB1589" i="3"/>
  <c r="BA1589" i="3"/>
  <c r="AZ1589" i="3"/>
  <c r="AY1589" i="3"/>
  <c r="AX1589" i="3"/>
  <c r="AW1589" i="3"/>
  <c r="AV1589" i="3"/>
  <c r="AU1589" i="3"/>
  <c r="AT1589" i="3"/>
  <c r="AS1589" i="3"/>
  <c r="AR1589" i="3"/>
  <c r="AQ1589" i="3"/>
  <c r="AP1589" i="3"/>
  <c r="AO1589" i="3"/>
  <c r="AN1589" i="3"/>
  <c r="AM1589" i="3"/>
  <c r="AL1589" i="3"/>
  <c r="AK1589" i="3"/>
  <c r="AJ1589" i="3"/>
  <c r="AI1589" i="3"/>
  <c r="AH1589" i="3"/>
  <c r="AG1589" i="3"/>
  <c r="AF1589" i="3"/>
  <c r="AD1589" i="3"/>
  <c r="AC1589" i="3"/>
  <c r="AA1589" i="3"/>
  <c r="Z1589" i="3"/>
  <c r="X1589" i="3"/>
  <c r="W1589" i="3"/>
  <c r="U1589" i="3"/>
  <c r="T1589" i="3"/>
  <c r="BC1588" i="3"/>
  <c r="BB1588" i="3"/>
  <c r="BA1588" i="3"/>
  <c r="AZ1588" i="3"/>
  <c r="AY1588" i="3"/>
  <c r="AX1588" i="3"/>
  <c r="AW1588" i="3"/>
  <c r="AV1588" i="3"/>
  <c r="AU1588" i="3"/>
  <c r="AT1588" i="3"/>
  <c r="AS1588" i="3"/>
  <c r="AR1588" i="3"/>
  <c r="AQ1588" i="3"/>
  <c r="AP1588" i="3"/>
  <c r="AO1588" i="3"/>
  <c r="AN1588" i="3"/>
  <c r="AM1588" i="3"/>
  <c r="AL1588" i="3"/>
  <c r="AK1588" i="3"/>
  <c r="AJ1588" i="3"/>
  <c r="AI1588" i="3"/>
  <c r="AH1588" i="3"/>
  <c r="AG1588" i="3"/>
  <c r="AF1588" i="3"/>
  <c r="AD1588" i="3"/>
  <c r="AC1588" i="3"/>
  <c r="AA1588" i="3"/>
  <c r="Z1588" i="3"/>
  <c r="X1588" i="3"/>
  <c r="W1588" i="3"/>
  <c r="U1588" i="3"/>
  <c r="T1588" i="3"/>
  <c r="BC1587" i="3"/>
  <c r="BB1587" i="3"/>
  <c r="BA1587" i="3"/>
  <c r="AZ1587" i="3"/>
  <c r="AY1587" i="3"/>
  <c r="AX1587" i="3"/>
  <c r="AW1587" i="3"/>
  <c r="AV1587" i="3"/>
  <c r="AU1587" i="3"/>
  <c r="AT1587" i="3"/>
  <c r="AS1587" i="3"/>
  <c r="AR1587" i="3"/>
  <c r="AQ1587" i="3"/>
  <c r="AP1587" i="3"/>
  <c r="AO1587" i="3"/>
  <c r="AN1587" i="3"/>
  <c r="AM1587" i="3"/>
  <c r="AL1587" i="3"/>
  <c r="AK1587" i="3"/>
  <c r="AJ1587" i="3"/>
  <c r="AI1587" i="3"/>
  <c r="AH1587" i="3"/>
  <c r="AG1587" i="3"/>
  <c r="AF1587" i="3"/>
  <c r="AD1587" i="3"/>
  <c r="AC1587" i="3"/>
  <c r="AA1587" i="3"/>
  <c r="Z1587" i="3"/>
  <c r="X1587" i="3"/>
  <c r="W1587" i="3"/>
  <c r="U1587" i="3"/>
  <c r="T1587" i="3"/>
  <c r="BC1586" i="3"/>
  <c r="BB1586" i="3"/>
  <c r="BA1586" i="3"/>
  <c r="AZ1586" i="3"/>
  <c r="AY1586" i="3"/>
  <c r="AX1586" i="3"/>
  <c r="AW1586" i="3"/>
  <c r="AV1586" i="3"/>
  <c r="AU1586" i="3"/>
  <c r="AT1586" i="3"/>
  <c r="AS1586" i="3"/>
  <c r="AR1586" i="3"/>
  <c r="AQ1586" i="3"/>
  <c r="AP1586" i="3"/>
  <c r="AO1586" i="3"/>
  <c r="AN1586" i="3"/>
  <c r="AM1586" i="3"/>
  <c r="AL1586" i="3"/>
  <c r="AK1586" i="3"/>
  <c r="AJ1586" i="3"/>
  <c r="AI1586" i="3"/>
  <c r="AH1586" i="3"/>
  <c r="AG1586" i="3"/>
  <c r="AF1586" i="3"/>
  <c r="AD1586" i="3"/>
  <c r="AC1586" i="3"/>
  <c r="AA1586" i="3"/>
  <c r="Z1586" i="3"/>
  <c r="X1586" i="3"/>
  <c r="W1586" i="3"/>
  <c r="U1586" i="3"/>
  <c r="T1586" i="3"/>
  <c r="BC1585" i="3"/>
  <c r="BB1585" i="3"/>
  <c r="BA1585" i="3"/>
  <c r="AZ1585" i="3"/>
  <c r="AY1585" i="3"/>
  <c r="AX1585" i="3"/>
  <c r="AW1585" i="3"/>
  <c r="AV1585" i="3"/>
  <c r="AU1585" i="3"/>
  <c r="AT1585" i="3"/>
  <c r="AS1585" i="3"/>
  <c r="AR1585" i="3"/>
  <c r="AQ1585" i="3"/>
  <c r="AP1585" i="3"/>
  <c r="AO1585" i="3"/>
  <c r="AN1585" i="3"/>
  <c r="AM1585" i="3"/>
  <c r="AL1585" i="3"/>
  <c r="AK1585" i="3"/>
  <c r="AJ1585" i="3"/>
  <c r="AI1585" i="3"/>
  <c r="AH1585" i="3"/>
  <c r="AG1585" i="3"/>
  <c r="AF1585" i="3"/>
  <c r="AD1585" i="3"/>
  <c r="AC1585" i="3"/>
  <c r="AA1585" i="3"/>
  <c r="Z1585" i="3"/>
  <c r="X1585" i="3"/>
  <c r="W1585" i="3"/>
  <c r="U1585" i="3"/>
  <c r="T1585" i="3"/>
  <c r="BC1584" i="3"/>
  <c r="BB1584" i="3"/>
  <c r="BA1584" i="3"/>
  <c r="AZ1584" i="3"/>
  <c r="AY1584" i="3"/>
  <c r="AX1584" i="3"/>
  <c r="AW1584" i="3"/>
  <c r="AV1584" i="3"/>
  <c r="AU1584" i="3"/>
  <c r="AT1584" i="3"/>
  <c r="AS1584" i="3"/>
  <c r="AR1584" i="3"/>
  <c r="AQ1584" i="3"/>
  <c r="AP1584" i="3"/>
  <c r="AO1584" i="3"/>
  <c r="AN1584" i="3"/>
  <c r="AM1584" i="3"/>
  <c r="AL1584" i="3"/>
  <c r="AK1584" i="3"/>
  <c r="AJ1584" i="3"/>
  <c r="AI1584" i="3"/>
  <c r="AH1584" i="3"/>
  <c r="AG1584" i="3"/>
  <c r="AF1584" i="3"/>
  <c r="AD1584" i="3"/>
  <c r="AC1584" i="3"/>
  <c r="AA1584" i="3"/>
  <c r="Z1584" i="3"/>
  <c r="X1584" i="3"/>
  <c r="W1584" i="3"/>
  <c r="U1584" i="3"/>
  <c r="T1584" i="3"/>
  <c r="BC1583" i="3"/>
  <c r="BB1583" i="3"/>
  <c r="BA1583" i="3"/>
  <c r="AZ1583" i="3"/>
  <c r="AY1583" i="3"/>
  <c r="AX1583" i="3"/>
  <c r="AW1583" i="3"/>
  <c r="AV1583" i="3"/>
  <c r="AU1583" i="3"/>
  <c r="AT1583" i="3"/>
  <c r="AS1583" i="3"/>
  <c r="AR1583" i="3"/>
  <c r="AQ1583" i="3"/>
  <c r="AP1583" i="3"/>
  <c r="AO1583" i="3"/>
  <c r="AN1583" i="3"/>
  <c r="AM1583" i="3"/>
  <c r="AL1583" i="3"/>
  <c r="AK1583" i="3"/>
  <c r="AJ1583" i="3"/>
  <c r="AI1583" i="3"/>
  <c r="AH1583" i="3"/>
  <c r="AG1583" i="3"/>
  <c r="AF1583" i="3"/>
  <c r="AD1583" i="3"/>
  <c r="AC1583" i="3"/>
  <c r="AA1583" i="3"/>
  <c r="Z1583" i="3"/>
  <c r="X1583" i="3"/>
  <c r="W1583" i="3"/>
  <c r="U1583" i="3"/>
  <c r="T1583" i="3"/>
  <c r="BC1582" i="3"/>
  <c r="BB1582" i="3"/>
  <c r="BA1582" i="3"/>
  <c r="AZ1582" i="3"/>
  <c r="AY1582" i="3"/>
  <c r="AX1582" i="3"/>
  <c r="AW1582" i="3"/>
  <c r="AV1582" i="3"/>
  <c r="AU1582" i="3"/>
  <c r="AT1582" i="3"/>
  <c r="AS1582" i="3"/>
  <c r="AR1582" i="3"/>
  <c r="AQ1582" i="3"/>
  <c r="AP1582" i="3"/>
  <c r="AO1582" i="3"/>
  <c r="AN1582" i="3"/>
  <c r="AM1582" i="3"/>
  <c r="AL1582" i="3"/>
  <c r="AK1582" i="3"/>
  <c r="AJ1582" i="3"/>
  <c r="AI1582" i="3"/>
  <c r="AH1582" i="3"/>
  <c r="AG1582" i="3"/>
  <c r="AF1582" i="3"/>
  <c r="AD1582" i="3"/>
  <c r="AC1582" i="3"/>
  <c r="AA1582" i="3"/>
  <c r="Z1582" i="3"/>
  <c r="X1582" i="3"/>
  <c r="W1582" i="3"/>
  <c r="U1582" i="3"/>
  <c r="T1582" i="3"/>
  <c r="BC1581" i="3"/>
  <c r="BB1581" i="3"/>
  <c r="BA1581" i="3"/>
  <c r="AZ1581" i="3"/>
  <c r="AY1581" i="3"/>
  <c r="AX1581" i="3"/>
  <c r="AW1581" i="3"/>
  <c r="AV1581" i="3"/>
  <c r="AU1581" i="3"/>
  <c r="AT1581" i="3"/>
  <c r="AS1581" i="3"/>
  <c r="AR1581" i="3"/>
  <c r="AQ1581" i="3"/>
  <c r="AP1581" i="3"/>
  <c r="AO1581" i="3"/>
  <c r="AN1581" i="3"/>
  <c r="AM1581" i="3"/>
  <c r="AL1581" i="3"/>
  <c r="AK1581" i="3"/>
  <c r="AJ1581" i="3"/>
  <c r="AI1581" i="3"/>
  <c r="AH1581" i="3"/>
  <c r="AG1581" i="3"/>
  <c r="AF1581" i="3"/>
  <c r="AD1581" i="3"/>
  <c r="AC1581" i="3"/>
  <c r="AA1581" i="3"/>
  <c r="Z1581" i="3"/>
  <c r="X1581" i="3"/>
  <c r="W1581" i="3"/>
  <c r="U1581" i="3"/>
  <c r="T1581" i="3"/>
  <c r="BC1580" i="3"/>
  <c r="BB1580" i="3"/>
  <c r="BA1580" i="3"/>
  <c r="AZ1580" i="3"/>
  <c r="AY1580" i="3"/>
  <c r="AX1580" i="3"/>
  <c r="AW1580" i="3"/>
  <c r="AV1580" i="3"/>
  <c r="AU1580" i="3"/>
  <c r="AT1580" i="3"/>
  <c r="AS1580" i="3"/>
  <c r="AR1580" i="3"/>
  <c r="AQ1580" i="3"/>
  <c r="AP1580" i="3"/>
  <c r="AO1580" i="3"/>
  <c r="AN1580" i="3"/>
  <c r="AM1580" i="3"/>
  <c r="AL1580" i="3"/>
  <c r="AK1580" i="3"/>
  <c r="AJ1580" i="3"/>
  <c r="AI1580" i="3"/>
  <c r="AH1580" i="3"/>
  <c r="AG1580" i="3"/>
  <c r="AF1580" i="3"/>
  <c r="AD1580" i="3"/>
  <c r="AC1580" i="3"/>
  <c r="AA1580" i="3"/>
  <c r="Z1580" i="3"/>
  <c r="X1580" i="3"/>
  <c r="W1580" i="3"/>
  <c r="U1580" i="3"/>
  <c r="T1580" i="3"/>
  <c r="BC1579" i="3"/>
  <c r="BB1579" i="3"/>
  <c r="BA1579" i="3"/>
  <c r="AZ1579" i="3"/>
  <c r="AY1579" i="3"/>
  <c r="AX1579" i="3"/>
  <c r="AW1579" i="3"/>
  <c r="AV1579" i="3"/>
  <c r="AU1579" i="3"/>
  <c r="AT1579" i="3"/>
  <c r="AS1579" i="3"/>
  <c r="AR1579" i="3"/>
  <c r="AQ1579" i="3"/>
  <c r="AP1579" i="3"/>
  <c r="AO1579" i="3"/>
  <c r="AN1579" i="3"/>
  <c r="AM1579" i="3"/>
  <c r="AL1579" i="3"/>
  <c r="AK1579" i="3"/>
  <c r="AJ1579" i="3"/>
  <c r="AI1579" i="3"/>
  <c r="AH1579" i="3"/>
  <c r="AG1579" i="3"/>
  <c r="AF1579" i="3"/>
  <c r="AD1579" i="3"/>
  <c r="AC1579" i="3"/>
  <c r="AA1579" i="3"/>
  <c r="Z1579" i="3"/>
  <c r="X1579" i="3"/>
  <c r="W1579" i="3"/>
  <c r="U1579" i="3"/>
  <c r="T1579" i="3"/>
  <c r="BC1578" i="3"/>
  <c r="BB1578" i="3"/>
  <c r="BA1578" i="3"/>
  <c r="AZ1578" i="3"/>
  <c r="AY1578" i="3"/>
  <c r="AX1578" i="3"/>
  <c r="AW1578" i="3"/>
  <c r="AV1578" i="3"/>
  <c r="AU1578" i="3"/>
  <c r="AT1578" i="3"/>
  <c r="AS1578" i="3"/>
  <c r="AR1578" i="3"/>
  <c r="AQ1578" i="3"/>
  <c r="AP1578" i="3"/>
  <c r="AO1578" i="3"/>
  <c r="AN1578" i="3"/>
  <c r="AM1578" i="3"/>
  <c r="AL1578" i="3"/>
  <c r="AK1578" i="3"/>
  <c r="AJ1578" i="3"/>
  <c r="AI1578" i="3"/>
  <c r="AH1578" i="3"/>
  <c r="AG1578" i="3"/>
  <c r="AF1578" i="3"/>
  <c r="AD1578" i="3"/>
  <c r="AC1578" i="3"/>
  <c r="AA1578" i="3"/>
  <c r="Z1578" i="3"/>
  <c r="X1578" i="3"/>
  <c r="W1578" i="3"/>
  <c r="U1578" i="3"/>
  <c r="T1578" i="3"/>
  <c r="BC1577" i="3"/>
  <c r="BB1577" i="3"/>
  <c r="BA1577" i="3"/>
  <c r="AZ1577" i="3"/>
  <c r="AY1577" i="3"/>
  <c r="AX1577" i="3"/>
  <c r="AW1577" i="3"/>
  <c r="AV1577" i="3"/>
  <c r="AU1577" i="3"/>
  <c r="AT1577" i="3"/>
  <c r="AS1577" i="3"/>
  <c r="AR1577" i="3"/>
  <c r="AQ1577" i="3"/>
  <c r="AP1577" i="3"/>
  <c r="AO1577" i="3"/>
  <c r="AN1577" i="3"/>
  <c r="AM1577" i="3"/>
  <c r="AL1577" i="3"/>
  <c r="AK1577" i="3"/>
  <c r="AJ1577" i="3"/>
  <c r="AI1577" i="3"/>
  <c r="AH1577" i="3"/>
  <c r="AG1577" i="3"/>
  <c r="AF1577" i="3"/>
  <c r="AD1577" i="3"/>
  <c r="AC1577" i="3"/>
  <c r="AA1577" i="3"/>
  <c r="Z1577" i="3"/>
  <c r="X1577" i="3"/>
  <c r="W1577" i="3"/>
  <c r="U1577" i="3"/>
  <c r="T1577" i="3"/>
  <c r="BC1576" i="3"/>
  <c r="BB1576" i="3"/>
  <c r="BA1576" i="3"/>
  <c r="AZ1576" i="3"/>
  <c r="AY1576" i="3"/>
  <c r="AX1576" i="3"/>
  <c r="AW1576" i="3"/>
  <c r="AV1576" i="3"/>
  <c r="AU1576" i="3"/>
  <c r="AT1576" i="3"/>
  <c r="AS1576" i="3"/>
  <c r="AR1576" i="3"/>
  <c r="AQ1576" i="3"/>
  <c r="AP1576" i="3"/>
  <c r="AO1576" i="3"/>
  <c r="AN1576" i="3"/>
  <c r="AM1576" i="3"/>
  <c r="AL1576" i="3"/>
  <c r="AK1576" i="3"/>
  <c r="AJ1576" i="3"/>
  <c r="AI1576" i="3"/>
  <c r="AH1576" i="3"/>
  <c r="AG1576" i="3"/>
  <c r="AF1576" i="3"/>
  <c r="AD1576" i="3"/>
  <c r="AC1576" i="3"/>
  <c r="AA1576" i="3"/>
  <c r="Z1576" i="3"/>
  <c r="X1576" i="3"/>
  <c r="W1576" i="3"/>
  <c r="U1576" i="3"/>
  <c r="T1576" i="3"/>
  <c r="BC1575" i="3"/>
  <c r="BB1575" i="3"/>
  <c r="BA1575" i="3"/>
  <c r="AZ1575" i="3"/>
  <c r="AY1575" i="3"/>
  <c r="AX1575" i="3"/>
  <c r="AW1575" i="3"/>
  <c r="AV1575" i="3"/>
  <c r="AU1575" i="3"/>
  <c r="AT1575" i="3"/>
  <c r="AS1575" i="3"/>
  <c r="AR1575" i="3"/>
  <c r="AQ1575" i="3"/>
  <c r="AP1575" i="3"/>
  <c r="AO1575" i="3"/>
  <c r="AN1575" i="3"/>
  <c r="AM1575" i="3"/>
  <c r="AL1575" i="3"/>
  <c r="AK1575" i="3"/>
  <c r="AJ1575" i="3"/>
  <c r="AI1575" i="3"/>
  <c r="AH1575" i="3"/>
  <c r="AG1575" i="3"/>
  <c r="AF1575" i="3"/>
  <c r="AD1575" i="3"/>
  <c r="AC1575" i="3"/>
  <c r="AA1575" i="3"/>
  <c r="Z1575" i="3"/>
  <c r="X1575" i="3"/>
  <c r="W1575" i="3"/>
  <c r="U1575" i="3"/>
  <c r="T1575" i="3"/>
  <c r="BC1574" i="3"/>
  <c r="BB1574" i="3"/>
  <c r="BA1574" i="3"/>
  <c r="AZ1574" i="3"/>
  <c r="AY1574" i="3"/>
  <c r="AX1574" i="3"/>
  <c r="AW1574" i="3"/>
  <c r="AV1574" i="3"/>
  <c r="AU1574" i="3"/>
  <c r="AT1574" i="3"/>
  <c r="AS1574" i="3"/>
  <c r="AR1574" i="3"/>
  <c r="AQ1574" i="3"/>
  <c r="AP1574" i="3"/>
  <c r="AO1574" i="3"/>
  <c r="AN1574" i="3"/>
  <c r="AM1574" i="3"/>
  <c r="AL1574" i="3"/>
  <c r="AK1574" i="3"/>
  <c r="AJ1574" i="3"/>
  <c r="AI1574" i="3"/>
  <c r="AH1574" i="3"/>
  <c r="AG1574" i="3"/>
  <c r="AF1574" i="3"/>
  <c r="AD1574" i="3"/>
  <c r="AC1574" i="3"/>
  <c r="AA1574" i="3"/>
  <c r="Z1574" i="3"/>
  <c r="X1574" i="3"/>
  <c r="W1574" i="3"/>
  <c r="U1574" i="3"/>
  <c r="T1574" i="3"/>
  <c r="BC1573" i="3"/>
  <c r="BB1573" i="3"/>
  <c r="BA1573" i="3"/>
  <c r="AZ1573" i="3"/>
  <c r="AY1573" i="3"/>
  <c r="AX1573" i="3"/>
  <c r="AW1573" i="3"/>
  <c r="AV1573" i="3"/>
  <c r="AU1573" i="3"/>
  <c r="AT1573" i="3"/>
  <c r="AS1573" i="3"/>
  <c r="AR1573" i="3"/>
  <c r="AQ1573" i="3"/>
  <c r="AP1573" i="3"/>
  <c r="AO1573" i="3"/>
  <c r="AN1573" i="3"/>
  <c r="AM1573" i="3"/>
  <c r="AL1573" i="3"/>
  <c r="AK1573" i="3"/>
  <c r="AJ1573" i="3"/>
  <c r="AI1573" i="3"/>
  <c r="AH1573" i="3"/>
  <c r="AG1573" i="3"/>
  <c r="AF1573" i="3"/>
  <c r="AD1573" i="3"/>
  <c r="AC1573" i="3"/>
  <c r="AA1573" i="3"/>
  <c r="Z1573" i="3"/>
  <c r="X1573" i="3"/>
  <c r="W1573" i="3"/>
  <c r="U1573" i="3"/>
  <c r="T1573" i="3"/>
  <c r="BC1572" i="3"/>
  <c r="BB1572" i="3"/>
  <c r="BA1572" i="3"/>
  <c r="AZ1572" i="3"/>
  <c r="AY1572" i="3"/>
  <c r="AX1572" i="3"/>
  <c r="AW1572" i="3"/>
  <c r="AV1572" i="3"/>
  <c r="AU1572" i="3"/>
  <c r="AT1572" i="3"/>
  <c r="AS1572" i="3"/>
  <c r="AR1572" i="3"/>
  <c r="AQ1572" i="3"/>
  <c r="AP1572" i="3"/>
  <c r="AO1572" i="3"/>
  <c r="AN1572" i="3"/>
  <c r="AM1572" i="3"/>
  <c r="AL1572" i="3"/>
  <c r="AK1572" i="3"/>
  <c r="AJ1572" i="3"/>
  <c r="AI1572" i="3"/>
  <c r="AH1572" i="3"/>
  <c r="AG1572" i="3"/>
  <c r="AF1572" i="3"/>
  <c r="AD1572" i="3"/>
  <c r="AC1572" i="3"/>
  <c r="AA1572" i="3"/>
  <c r="Z1572" i="3"/>
  <c r="X1572" i="3"/>
  <c r="W1572" i="3"/>
  <c r="U1572" i="3"/>
  <c r="T1572" i="3"/>
  <c r="BC1571" i="3"/>
  <c r="BB1571" i="3"/>
  <c r="BA1571" i="3"/>
  <c r="AZ1571" i="3"/>
  <c r="AY1571" i="3"/>
  <c r="AX1571" i="3"/>
  <c r="AW1571" i="3"/>
  <c r="AV1571" i="3"/>
  <c r="AU1571" i="3"/>
  <c r="AT1571" i="3"/>
  <c r="AS1571" i="3"/>
  <c r="AR1571" i="3"/>
  <c r="AQ1571" i="3"/>
  <c r="AP1571" i="3"/>
  <c r="AO1571" i="3"/>
  <c r="AN1571" i="3"/>
  <c r="AM1571" i="3"/>
  <c r="AL1571" i="3"/>
  <c r="AK1571" i="3"/>
  <c r="AJ1571" i="3"/>
  <c r="AI1571" i="3"/>
  <c r="AH1571" i="3"/>
  <c r="AG1571" i="3"/>
  <c r="AF1571" i="3"/>
  <c r="AD1571" i="3"/>
  <c r="AC1571" i="3"/>
  <c r="AA1571" i="3"/>
  <c r="Z1571" i="3"/>
  <c r="X1571" i="3"/>
  <c r="W1571" i="3"/>
  <c r="U1571" i="3"/>
  <c r="T1571" i="3"/>
  <c r="BC1570" i="3"/>
  <c r="BB1570" i="3"/>
  <c r="BA1570" i="3"/>
  <c r="AZ1570" i="3"/>
  <c r="AY1570" i="3"/>
  <c r="AX1570" i="3"/>
  <c r="AW1570" i="3"/>
  <c r="AV1570" i="3"/>
  <c r="AU1570" i="3"/>
  <c r="AT1570" i="3"/>
  <c r="AS1570" i="3"/>
  <c r="AR1570" i="3"/>
  <c r="AQ1570" i="3"/>
  <c r="AP1570" i="3"/>
  <c r="AO1570" i="3"/>
  <c r="AN1570" i="3"/>
  <c r="AM1570" i="3"/>
  <c r="AL1570" i="3"/>
  <c r="AK1570" i="3"/>
  <c r="AJ1570" i="3"/>
  <c r="AI1570" i="3"/>
  <c r="AH1570" i="3"/>
  <c r="AG1570" i="3"/>
  <c r="AF1570" i="3"/>
  <c r="AD1570" i="3"/>
  <c r="AC1570" i="3"/>
  <c r="AA1570" i="3"/>
  <c r="Z1570" i="3"/>
  <c r="X1570" i="3"/>
  <c r="W1570" i="3"/>
  <c r="U1570" i="3"/>
  <c r="T1570" i="3"/>
  <c r="BC1569" i="3"/>
  <c r="BB1569" i="3"/>
  <c r="BA1569" i="3"/>
  <c r="AZ1569" i="3"/>
  <c r="AY1569" i="3"/>
  <c r="AX1569" i="3"/>
  <c r="AW1569" i="3"/>
  <c r="AV1569" i="3"/>
  <c r="AU1569" i="3"/>
  <c r="AT1569" i="3"/>
  <c r="AS1569" i="3"/>
  <c r="AR1569" i="3"/>
  <c r="AQ1569" i="3"/>
  <c r="AP1569" i="3"/>
  <c r="AO1569" i="3"/>
  <c r="AN1569" i="3"/>
  <c r="AM1569" i="3"/>
  <c r="AL1569" i="3"/>
  <c r="AK1569" i="3"/>
  <c r="AJ1569" i="3"/>
  <c r="AI1569" i="3"/>
  <c r="AH1569" i="3"/>
  <c r="AG1569" i="3"/>
  <c r="AF1569" i="3"/>
  <c r="AD1569" i="3"/>
  <c r="AC1569" i="3"/>
  <c r="AA1569" i="3"/>
  <c r="Z1569" i="3"/>
  <c r="X1569" i="3"/>
  <c r="W1569" i="3"/>
  <c r="U1569" i="3"/>
  <c r="T1569" i="3"/>
  <c r="BC1568" i="3"/>
  <c r="BB1568" i="3"/>
  <c r="BA1568" i="3"/>
  <c r="AZ1568" i="3"/>
  <c r="AY1568" i="3"/>
  <c r="AX1568" i="3"/>
  <c r="AW1568" i="3"/>
  <c r="AV1568" i="3"/>
  <c r="AU1568" i="3"/>
  <c r="AT1568" i="3"/>
  <c r="AS1568" i="3"/>
  <c r="AR1568" i="3"/>
  <c r="AQ1568" i="3"/>
  <c r="AP1568" i="3"/>
  <c r="AO1568" i="3"/>
  <c r="AN1568" i="3"/>
  <c r="AM1568" i="3"/>
  <c r="AL1568" i="3"/>
  <c r="AK1568" i="3"/>
  <c r="AJ1568" i="3"/>
  <c r="AI1568" i="3"/>
  <c r="AH1568" i="3"/>
  <c r="AG1568" i="3"/>
  <c r="AF1568" i="3"/>
  <c r="AD1568" i="3"/>
  <c r="AC1568" i="3"/>
  <c r="AA1568" i="3"/>
  <c r="Z1568" i="3"/>
  <c r="X1568" i="3"/>
  <c r="W1568" i="3"/>
  <c r="U1568" i="3"/>
  <c r="T1568" i="3"/>
  <c r="BC1567" i="3"/>
  <c r="BB1567" i="3"/>
  <c r="BA1567" i="3"/>
  <c r="AZ1567" i="3"/>
  <c r="AY1567" i="3"/>
  <c r="AX1567" i="3"/>
  <c r="AW1567" i="3"/>
  <c r="AV1567" i="3"/>
  <c r="AU1567" i="3"/>
  <c r="AT1567" i="3"/>
  <c r="AS1567" i="3"/>
  <c r="AR1567" i="3"/>
  <c r="AQ1567" i="3"/>
  <c r="AP1567" i="3"/>
  <c r="AO1567" i="3"/>
  <c r="AN1567" i="3"/>
  <c r="AM1567" i="3"/>
  <c r="AL1567" i="3"/>
  <c r="AK1567" i="3"/>
  <c r="AJ1567" i="3"/>
  <c r="AI1567" i="3"/>
  <c r="AH1567" i="3"/>
  <c r="AG1567" i="3"/>
  <c r="AF1567" i="3"/>
  <c r="AD1567" i="3"/>
  <c r="AC1567" i="3"/>
  <c r="AA1567" i="3"/>
  <c r="Z1567" i="3"/>
  <c r="X1567" i="3"/>
  <c r="W1567" i="3"/>
  <c r="U1567" i="3"/>
  <c r="T1567" i="3"/>
  <c r="BC1566" i="3"/>
  <c r="BB1566" i="3"/>
  <c r="BA1566" i="3"/>
  <c r="AZ1566" i="3"/>
  <c r="AY1566" i="3"/>
  <c r="AX1566" i="3"/>
  <c r="AW1566" i="3"/>
  <c r="AV1566" i="3"/>
  <c r="AU1566" i="3"/>
  <c r="AT1566" i="3"/>
  <c r="AS1566" i="3"/>
  <c r="AR1566" i="3"/>
  <c r="AQ1566" i="3"/>
  <c r="AP1566" i="3"/>
  <c r="AO1566" i="3"/>
  <c r="AN1566" i="3"/>
  <c r="AM1566" i="3"/>
  <c r="AL1566" i="3"/>
  <c r="AK1566" i="3"/>
  <c r="AJ1566" i="3"/>
  <c r="AI1566" i="3"/>
  <c r="AH1566" i="3"/>
  <c r="AG1566" i="3"/>
  <c r="AF1566" i="3"/>
  <c r="AD1566" i="3"/>
  <c r="AC1566" i="3"/>
  <c r="AA1566" i="3"/>
  <c r="Z1566" i="3"/>
  <c r="X1566" i="3"/>
  <c r="W1566" i="3"/>
  <c r="U1566" i="3"/>
  <c r="T1566" i="3"/>
  <c r="BC1565" i="3"/>
  <c r="BB1565" i="3"/>
  <c r="BA1565" i="3"/>
  <c r="AZ1565" i="3"/>
  <c r="AY1565" i="3"/>
  <c r="AX1565" i="3"/>
  <c r="AW1565" i="3"/>
  <c r="AV1565" i="3"/>
  <c r="AU1565" i="3"/>
  <c r="AT1565" i="3"/>
  <c r="AS1565" i="3"/>
  <c r="AR1565" i="3"/>
  <c r="AQ1565" i="3"/>
  <c r="AP1565" i="3"/>
  <c r="AO1565" i="3"/>
  <c r="AN1565" i="3"/>
  <c r="AM1565" i="3"/>
  <c r="AL1565" i="3"/>
  <c r="AK1565" i="3"/>
  <c r="AJ1565" i="3"/>
  <c r="AI1565" i="3"/>
  <c r="AH1565" i="3"/>
  <c r="AG1565" i="3"/>
  <c r="AF1565" i="3"/>
  <c r="AD1565" i="3"/>
  <c r="AC1565" i="3"/>
  <c r="AA1565" i="3"/>
  <c r="Z1565" i="3"/>
  <c r="X1565" i="3"/>
  <c r="W1565" i="3"/>
  <c r="U1565" i="3"/>
  <c r="T1565" i="3"/>
  <c r="BC1564" i="3"/>
  <c r="BB1564" i="3"/>
  <c r="BA1564" i="3"/>
  <c r="AZ1564" i="3"/>
  <c r="AY1564" i="3"/>
  <c r="AX1564" i="3"/>
  <c r="AW1564" i="3"/>
  <c r="AV1564" i="3"/>
  <c r="AU1564" i="3"/>
  <c r="AT1564" i="3"/>
  <c r="AS1564" i="3"/>
  <c r="AR1564" i="3"/>
  <c r="AQ1564" i="3"/>
  <c r="AP1564" i="3"/>
  <c r="AO1564" i="3"/>
  <c r="AN1564" i="3"/>
  <c r="AM1564" i="3"/>
  <c r="AL1564" i="3"/>
  <c r="AK1564" i="3"/>
  <c r="AJ1564" i="3"/>
  <c r="AI1564" i="3"/>
  <c r="AH1564" i="3"/>
  <c r="AG1564" i="3"/>
  <c r="AF1564" i="3"/>
  <c r="AD1564" i="3"/>
  <c r="AC1564" i="3"/>
  <c r="AA1564" i="3"/>
  <c r="Z1564" i="3"/>
  <c r="X1564" i="3"/>
  <c r="W1564" i="3"/>
  <c r="U1564" i="3"/>
  <c r="T1564" i="3"/>
  <c r="BC1563" i="3"/>
  <c r="BB1563" i="3"/>
  <c r="BA1563" i="3"/>
  <c r="AZ1563" i="3"/>
  <c r="AY1563" i="3"/>
  <c r="AX1563" i="3"/>
  <c r="AW1563" i="3"/>
  <c r="AV1563" i="3"/>
  <c r="AU1563" i="3"/>
  <c r="AT1563" i="3"/>
  <c r="AS1563" i="3"/>
  <c r="AR1563" i="3"/>
  <c r="AQ1563" i="3"/>
  <c r="AP1563" i="3"/>
  <c r="AO1563" i="3"/>
  <c r="AN1563" i="3"/>
  <c r="AM1563" i="3"/>
  <c r="AL1563" i="3"/>
  <c r="AK1563" i="3"/>
  <c r="AJ1563" i="3"/>
  <c r="AI1563" i="3"/>
  <c r="AH1563" i="3"/>
  <c r="AG1563" i="3"/>
  <c r="AF1563" i="3"/>
  <c r="AD1563" i="3"/>
  <c r="AC1563" i="3"/>
  <c r="AA1563" i="3"/>
  <c r="Z1563" i="3"/>
  <c r="X1563" i="3"/>
  <c r="W1563" i="3"/>
  <c r="U1563" i="3"/>
  <c r="T1563" i="3"/>
  <c r="BC1562" i="3"/>
  <c r="BB1562" i="3"/>
  <c r="BA1562" i="3"/>
  <c r="AZ1562" i="3"/>
  <c r="AY1562" i="3"/>
  <c r="AX1562" i="3"/>
  <c r="AW1562" i="3"/>
  <c r="AV1562" i="3"/>
  <c r="AU1562" i="3"/>
  <c r="AT1562" i="3"/>
  <c r="AS1562" i="3"/>
  <c r="AR1562" i="3"/>
  <c r="AQ1562" i="3"/>
  <c r="AP1562" i="3"/>
  <c r="AO1562" i="3"/>
  <c r="AN1562" i="3"/>
  <c r="AM1562" i="3"/>
  <c r="AL1562" i="3"/>
  <c r="AK1562" i="3"/>
  <c r="AJ1562" i="3"/>
  <c r="AI1562" i="3"/>
  <c r="AH1562" i="3"/>
  <c r="AG1562" i="3"/>
  <c r="AF1562" i="3"/>
  <c r="AD1562" i="3"/>
  <c r="AC1562" i="3"/>
  <c r="AA1562" i="3"/>
  <c r="Z1562" i="3"/>
  <c r="X1562" i="3"/>
  <c r="W1562" i="3"/>
  <c r="U1562" i="3"/>
  <c r="T1562" i="3"/>
  <c r="BC1561" i="3"/>
  <c r="BB1561" i="3"/>
  <c r="BA1561" i="3"/>
  <c r="AZ1561" i="3"/>
  <c r="AY1561" i="3"/>
  <c r="AX1561" i="3"/>
  <c r="AW1561" i="3"/>
  <c r="AV1561" i="3"/>
  <c r="AU1561" i="3"/>
  <c r="AT1561" i="3"/>
  <c r="AS1561" i="3"/>
  <c r="AR1561" i="3"/>
  <c r="AQ1561" i="3"/>
  <c r="AP1561" i="3"/>
  <c r="AO1561" i="3"/>
  <c r="AN1561" i="3"/>
  <c r="AM1561" i="3"/>
  <c r="AL1561" i="3"/>
  <c r="AK1561" i="3"/>
  <c r="AJ1561" i="3"/>
  <c r="AI1561" i="3"/>
  <c r="AH1561" i="3"/>
  <c r="AG1561" i="3"/>
  <c r="AF1561" i="3"/>
  <c r="AD1561" i="3"/>
  <c r="AC1561" i="3"/>
  <c r="AA1561" i="3"/>
  <c r="Z1561" i="3"/>
  <c r="X1561" i="3"/>
  <c r="W1561" i="3"/>
  <c r="U1561" i="3"/>
  <c r="T1561" i="3"/>
  <c r="BC1560" i="3"/>
  <c r="BB1560" i="3"/>
  <c r="BA1560" i="3"/>
  <c r="AZ1560" i="3"/>
  <c r="AY1560" i="3"/>
  <c r="AX1560" i="3"/>
  <c r="AW1560" i="3"/>
  <c r="AV1560" i="3"/>
  <c r="AU1560" i="3"/>
  <c r="AT1560" i="3"/>
  <c r="AS1560" i="3"/>
  <c r="AR1560" i="3"/>
  <c r="AQ1560" i="3"/>
  <c r="AP1560" i="3"/>
  <c r="AO1560" i="3"/>
  <c r="AN1560" i="3"/>
  <c r="AM1560" i="3"/>
  <c r="AL1560" i="3"/>
  <c r="AK1560" i="3"/>
  <c r="AJ1560" i="3"/>
  <c r="AI1560" i="3"/>
  <c r="AH1560" i="3"/>
  <c r="AG1560" i="3"/>
  <c r="AF1560" i="3"/>
  <c r="AD1560" i="3"/>
  <c r="AC1560" i="3"/>
  <c r="AA1560" i="3"/>
  <c r="Z1560" i="3"/>
  <c r="X1560" i="3"/>
  <c r="W1560" i="3"/>
  <c r="U1560" i="3"/>
  <c r="T1560" i="3"/>
  <c r="BC1559" i="3"/>
  <c r="BB1559" i="3"/>
  <c r="BA1559" i="3"/>
  <c r="AZ1559" i="3"/>
  <c r="AY1559" i="3"/>
  <c r="AX1559" i="3"/>
  <c r="AW1559" i="3"/>
  <c r="AV1559" i="3"/>
  <c r="AU1559" i="3"/>
  <c r="AT1559" i="3"/>
  <c r="AS1559" i="3"/>
  <c r="AR1559" i="3"/>
  <c r="AQ1559" i="3"/>
  <c r="AP1559" i="3"/>
  <c r="AO1559" i="3"/>
  <c r="AN1559" i="3"/>
  <c r="AM1559" i="3"/>
  <c r="AL1559" i="3"/>
  <c r="AK1559" i="3"/>
  <c r="AJ1559" i="3"/>
  <c r="AI1559" i="3"/>
  <c r="AH1559" i="3"/>
  <c r="AG1559" i="3"/>
  <c r="AF1559" i="3"/>
  <c r="AD1559" i="3"/>
  <c r="AC1559" i="3"/>
  <c r="AA1559" i="3"/>
  <c r="Z1559" i="3"/>
  <c r="X1559" i="3"/>
  <c r="W1559" i="3"/>
  <c r="U1559" i="3"/>
  <c r="T1559" i="3"/>
  <c r="BC1558" i="3"/>
  <c r="BB1558" i="3"/>
  <c r="BA1558" i="3"/>
  <c r="AZ1558" i="3"/>
  <c r="AY1558" i="3"/>
  <c r="AX1558" i="3"/>
  <c r="AW1558" i="3"/>
  <c r="AV1558" i="3"/>
  <c r="AU1558" i="3"/>
  <c r="AT1558" i="3"/>
  <c r="AS1558" i="3"/>
  <c r="AR1558" i="3"/>
  <c r="AQ1558" i="3"/>
  <c r="AP1558" i="3"/>
  <c r="AO1558" i="3"/>
  <c r="AN1558" i="3"/>
  <c r="AM1558" i="3"/>
  <c r="AL1558" i="3"/>
  <c r="AK1558" i="3"/>
  <c r="AJ1558" i="3"/>
  <c r="AI1558" i="3"/>
  <c r="AH1558" i="3"/>
  <c r="AG1558" i="3"/>
  <c r="AF1558" i="3"/>
  <c r="AD1558" i="3"/>
  <c r="AC1558" i="3"/>
  <c r="AA1558" i="3"/>
  <c r="Z1558" i="3"/>
  <c r="X1558" i="3"/>
  <c r="W1558" i="3"/>
  <c r="U1558" i="3"/>
  <c r="T1558" i="3"/>
  <c r="BC1557" i="3"/>
  <c r="BB1557" i="3"/>
  <c r="BA1557" i="3"/>
  <c r="AZ1557" i="3"/>
  <c r="AY1557" i="3"/>
  <c r="AX1557" i="3"/>
  <c r="AW1557" i="3"/>
  <c r="AV1557" i="3"/>
  <c r="AU1557" i="3"/>
  <c r="AT1557" i="3"/>
  <c r="AS1557" i="3"/>
  <c r="AR1557" i="3"/>
  <c r="AQ1557" i="3"/>
  <c r="AP1557" i="3"/>
  <c r="AO1557" i="3"/>
  <c r="AN1557" i="3"/>
  <c r="AM1557" i="3"/>
  <c r="AL1557" i="3"/>
  <c r="AK1557" i="3"/>
  <c r="AJ1557" i="3"/>
  <c r="AI1557" i="3"/>
  <c r="AH1557" i="3"/>
  <c r="AG1557" i="3"/>
  <c r="AF1557" i="3"/>
  <c r="AD1557" i="3"/>
  <c r="AC1557" i="3"/>
  <c r="AA1557" i="3"/>
  <c r="Z1557" i="3"/>
  <c r="X1557" i="3"/>
  <c r="W1557" i="3"/>
  <c r="U1557" i="3"/>
  <c r="T1557" i="3"/>
  <c r="BC1556" i="3"/>
  <c r="BB1556" i="3"/>
  <c r="BA1556" i="3"/>
  <c r="AZ1556" i="3"/>
  <c r="AY1556" i="3"/>
  <c r="AX1556" i="3"/>
  <c r="AW1556" i="3"/>
  <c r="AV1556" i="3"/>
  <c r="AU1556" i="3"/>
  <c r="AT1556" i="3"/>
  <c r="AS1556" i="3"/>
  <c r="AR1556" i="3"/>
  <c r="AQ1556" i="3"/>
  <c r="AP1556" i="3"/>
  <c r="AO1556" i="3"/>
  <c r="AN1556" i="3"/>
  <c r="AM1556" i="3"/>
  <c r="AL1556" i="3"/>
  <c r="AK1556" i="3"/>
  <c r="AJ1556" i="3"/>
  <c r="AI1556" i="3"/>
  <c r="AH1556" i="3"/>
  <c r="AG1556" i="3"/>
  <c r="AF1556" i="3"/>
  <c r="AD1556" i="3"/>
  <c r="AC1556" i="3"/>
  <c r="AA1556" i="3"/>
  <c r="Z1556" i="3"/>
  <c r="X1556" i="3"/>
  <c r="W1556" i="3"/>
  <c r="U1556" i="3"/>
  <c r="T1556" i="3"/>
  <c r="BC1555" i="3"/>
  <c r="BB1555" i="3"/>
  <c r="BA1555" i="3"/>
  <c r="AZ1555" i="3"/>
  <c r="AY1555" i="3"/>
  <c r="AX1555" i="3"/>
  <c r="AW1555" i="3"/>
  <c r="AV1555" i="3"/>
  <c r="AU1555" i="3"/>
  <c r="AT1555" i="3"/>
  <c r="AS1555" i="3"/>
  <c r="AR1555" i="3"/>
  <c r="AQ1555" i="3"/>
  <c r="AP1555" i="3"/>
  <c r="AO1555" i="3"/>
  <c r="AN1555" i="3"/>
  <c r="AM1555" i="3"/>
  <c r="AL1555" i="3"/>
  <c r="AK1555" i="3"/>
  <c r="AJ1555" i="3"/>
  <c r="AI1555" i="3"/>
  <c r="AH1555" i="3"/>
  <c r="AG1555" i="3"/>
  <c r="AF1555" i="3"/>
  <c r="AD1555" i="3"/>
  <c r="AC1555" i="3"/>
  <c r="AA1555" i="3"/>
  <c r="Z1555" i="3"/>
  <c r="X1555" i="3"/>
  <c r="W1555" i="3"/>
  <c r="U1555" i="3"/>
  <c r="T1555" i="3"/>
  <c r="BC1554" i="3"/>
  <c r="BB1554" i="3"/>
  <c r="BA1554" i="3"/>
  <c r="AZ1554" i="3"/>
  <c r="AY1554" i="3"/>
  <c r="AX1554" i="3"/>
  <c r="AW1554" i="3"/>
  <c r="AV1554" i="3"/>
  <c r="AU1554" i="3"/>
  <c r="AT1554" i="3"/>
  <c r="AS1554" i="3"/>
  <c r="AR1554" i="3"/>
  <c r="AQ1554" i="3"/>
  <c r="AP1554" i="3"/>
  <c r="AO1554" i="3"/>
  <c r="AN1554" i="3"/>
  <c r="AM1554" i="3"/>
  <c r="AL1554" i="3"/>
  <c r="AK1554" i="3"/>
  <c r="AJ1554" i="3"/>
  <c r="AI1554" i="3"/>
  <c r="AH1554" i="3"/>
  <c r="AG1554" i="3"/>
  <c r="AF1554" i="3"/>
  <c r="AD1554" i="3"/>
  <c r="AC1554" i="3"/>
  <c r="AA1554" i="3"/>
  <c r="Z1554" i="3"/>
  <c r="X1554" i="3"/>
  <c r="W1554" i="3"/>
  <c r="U1554" i="3"/>
  <c r="T1554" i="3"/>
  <c r="BC1553" i="3"/>
  <c r="BB1553" i="3"/>
  <c r="BA1553" i="3"/>
  <c r="AZ1553" i="3"/>
  <c r="AY1553" i="3"/>
  <c r="AX1553" i="3"/>
  <c r="AW1553" i="3"/>
  <c r="AV1553" i="3"/>
  <c r="AU1553" i="3"/>
  <c r="AT1553" i="3"/>
  <c r="AS1553" i="3"/>
  <c r="AR1553" i="3"/>
  <c r="AQ1553" i="3"/>
  <c r="AP1553" i="3"/>
  <c r="AO1553" i="3"/>
  <c r="AN1553" i="3"/>
  <c r="AM1553" i="3"/>
  <c r="AL1553" i="3"/>
  <c r="AK1553" i="3"/>
  <c r="AJ1553" i="3"/>
  <c r="AI1553" i="3"/>
  <c r="AH1553" i="3"/>
  <c r="AG1553" i="3"/>
  <c r="AF1553" i="3"/>
  <c r="AD1553" i="3"/>
  <c r="AC1553" i="3"/>
  <c r="AA1553" i="3"/>
  <c r="Z1553" i="3"/>
  <c r="X1553" i="3"/>
  <c r="W1553" i="3"/>
  <c r="U1553" i="3"/>
  <c r="T1553" i="3"/>
  <c r="BC1552" i="3"/>
  <c r="BB1552" i="3"/>
  <c r="BA1552" i="3"/>
  <c r="AZ1552" i="3"/>
  <c r="AY1552" i="3"/>
  <c r="AX1552" i="3"/>
  <c r="AW1552" i="3"/>
  <c r="AV1552" i="3"/>
  <c r="AU1552" i="3"/>
  <c r="AT1552" i="3"/>
  <c r="AS1552" i="3"/>
  <c r="AR1552" i="3"/>
  <c r="AQ1552" i="3"/>
  <c r="AP1552" i="3"/>
  <c r="AO1552" i="3"/>
  <c r="AN1552" i="3"/>
  <c r="AM1552" i="3"/>
  <c r="AL1552" i="3"/>
  <c r="AK1552" i="3"/>
  <c r="AJ1552" i="3"/>
  <c r="AI1552" i="3"/>
  <c r="AH1552" i="3"/>
  <c r="AG1552" i="3"/>
  <c r="AF1552" i="3"/>
  <c r="AD1552" i="3"/>
  <c r="AC1552" i="3"/>
  <c r="AA1552" i="3"/>
  <c r="Z1552" i="3"/>
  <c r="X1552" i="3"/>
  <c r="W1552" i="3"/>
  <c r="U1552" i="3"/>
  <c r="T1552" i="3"/>
  <c r="BC1551" i="3"/>
  <c r="BB1551" i="3"/>
  <c r="BA1551" i="3"/>
  <c r="AZ1551" i="3"/>
  <c r="AY1551" i="3"/>
  <c r="AX1551" i="3"/>
  <c r="AW1551" i="3"/>
  <c r="AV1551" i="3"/>
  <c r="AU1551" i="3"/>
  <c r="AT1551" i="3"/>
  <c r="AS1551" i="3"/>
  <c r="AR1551" i="3"/>
  <c r="AQ1551" i="3"/>
  <c r="AP1551" i="3"/>
  <c r="AO1551" i="3"/>
  <c r="AN1551" i="3"/>
  <c r="AM1551" i="3"/>
  <c r="AL1551" i="3"/>
  <c r="AK1551" i="3"/>
  <c r="AJ1551" i="3"/>
  <c r="AI1551" i="3"/>
  <c r="AH1551" i="3"/>
  <c r="AG1551" i="3"/>
  <c r="AF1551" i="3"/>
  <c r="AD1551" i="3"/>
  <c r="AC1551" i="3"/>
  <c r="AA1551" i="3"/>
  <c r="Z1551" i="3"/>
  <c r="X1551" i="3"/>
  <c r="W1551" i="3"/>
  <c r="U1551" i="3"/>
  <c r="T1551" i="3"/>
  <c r="BC1550" i="3"/>
  <c r="BB1550" i="3"/>
  <c r="BA1550" i="3"/>
  <c r="AZ1550" i="3"/>
  <c r="AY1550" i="3"/>
  <c r="AX1550" i="3"/>
  <c r="AW1550" i="3"/>
  <c r="AV1550" i="3"/>
  <c r="AU1550" i="3"/>
  <c r="AT1550" i="3"/>
  <c r="AS1550" i="3"/>
  <c r="AR1550" i="3"/>
  <c r="AQ1550" i="3"/>
  <c r="AP1550" i="3"/>
  <c r="AO1550" i="3"/>
  <c r="AN1550" i="3"/>
  <c r="AM1550" i="3"/>
  <c r="AL1550" i="3"/>
  <c r="AK1550" i="3"/>
  <c r="AJ1550" i="3"/>
  <c r="AI1550" i="3"/>
  <c r="AH1550" i="3"/>
  <c r="AG1550" i="3"/>
  <c r="AF1550" i="3"/>
  <c r="AD1550" i="3"/>
  <c r="AC1550" i="3"/>
  <c r="AA1550" i="3"/>
  <c r="Z1550" i="3"/>
  <c r="X1550" i="3"/>
  <c r="W1550" i="3"/>
  <c r="U1550" i="3"/>
  <c r="T1550" i="3"/>
  <c r="BC1549" i="3"/>
  <c r="BB1549" i="3"/>
  <c r="BA1549" i="3"/>
  <c r="AZ1549" i="3"/>
  <c r="AY1549" i="3"/>
  <c r="AX1549" i="3"/>
  <c r="AW1549" i="3"/>
  <c r="AV1549" i="3"/>
  <c r="AU1549" i="3"/>
  <c r="AT1549" i="3"/>
  <c r="AS1549" i="3"/>
  <c r="AR1549" i="3"/>
  <c r="AQ1549" i="3"/>
  <c r="AP1549" i="3"/>
  <c r="AO1549" i="3"/>
  <c r="AN1549" i="3"/>
  <c r="AM1549" i="3"/>
  <c r="AL1549" i="3"/>
  <c r="AK1549" i="3"/>
  <c r="AJ1549" i="3"/>
  <c r="AI1549" i="3"/>
  <c r="AH1549" i="3"/>
  <c r="AG1549" i="3"/>
  <c r="AF1549" i="3"/>
  <c r="AD1549" i="3"/>
  <c r="AC1549" i="3"/>
  <c r="AA1549" i="3"/>
  <c r="Z1549" i="3"/>
  <c r="X1549" i="3"/>
  <c r="W1549" i="3"/>
  <c r="U1549" i="3"/>
  <c r="T1549" i="3"/>
  <c r="BC1548" i="3"/>
  <c r="BB1548" i="3"/>
  <c r="BA1548" i="3"/>
  <c r="AZ1548" i="3"/>
  <c r="AY1548" i="3"/>
  <c r="AX1548" i="3"/>
  <c r="AW1548" i="3"/>
  <c r="AV1548" i="3"/>
  <c r="AU1548" i="3"/>
  <c r="AT1548" i="3"/>
  <c r="AS1548" i="3"/>
  <c r="AR1548" i="3"/>
  <c r="AQ1548" i="3"/>
  <c r="AP1548" i="3"/>
  <c r="AO1548" i="3"/>
  <c r="AN1548" i="3"/>
  <c r="AM1548" i="3"/>
  <c r="AL1548" i="3"/>
  <c r="AK1548" i="3"/>
  <c r="AJ1548" i="3"/>
  <c r="AI1548" i="3"/>
  <c r="AH1548" i="3"/>
  <c r="AG1548" i="3"/>
  <c r="AF1548" i="3"/>
  <c r="AD1548" i="3"/>
  <c r="AC1548" i="3"/>
  <c r="AA1548" i="3"/>
  <c r="Z1548" i="3"/>
  <c r="X1548" i="3"/>
  <c r="W1548" i="3"/>
  <c r="U1548" i="3"/>
  <c r="T1548" i="3"/>
  <c r="BC1547" i="3"/>
  <c r="BB1547" i="3"/>
  <c r="BA1547" i="3"/>
  <c r="AZ1547" i="3"/>
  <c r="AY1547" i="3"/>
  <c r="AX1547" i="3"/>
  <c r="AW1547" i="3"/>
  <c r="AV1547" i="3"/>
  <c r="AU1547" i="3"/>
  <c r="AT1547" i="3"/>
  <c r="AS1547" i="3"/>
  <c r="AR1547" i="3"/>
  <c r="AQ1547" i="3"/>
  <c r="AP1547" i="3"/>
  <c r="AO1547" i="3"/>
  <c r="AN1547" i="3"/>
  <c r="AM1547" i="3"/>
  <c r="AL1547" i="3"/>
  <c r="AK1547" i="3"/>
  <c r="AJ1547" i="3"/>
  <c r="AI1547" i="3"/>
  <c r="AH1547" i="3"/>
  <c r="AG1547" i="3"/>
  <c r="AF1547" i="3"/>
  <c r="AD1547" i="3"/>
  <c r="AC1547" i="3"/>
  <c r="AA1547" i="3"/>
  <c r="Z1547" i="3"/>
  <c r="X1547" i="3"/>
  <c r="W1547" i="3"/>
  <c r="U1547" i="3"/>
  <c r="T1547" i="3"/>
  <c r="BC1546" i="3"/>
  <c r="BB1546" i="3"/>
  <c r="BA1546" i="3"/>
  <c r="AZ1546" i="3"/>
  <c r="AY1546" i="3"/>
  <c r="AX1546" i="3"/>
  <c r="AW1546" i="3"/>
  <c r="AV1546" i="3"/>
  <c r="AU1546" i="3"/>
  <c r="AT1546" i="3"/>
  <c r="AS1546" i="3"/>
  <c r="AR1546" i="3"/>
  <c r="AQ1546" i="3"/>
  <c r="AP1546" i="3"/>
  <c r="AO1546" i="3"/>
  <c r="AN1546" i="3"/>
  <c r="AM1546" i="3"/>
  <c r="AL1546" i="3"/>
  <c r="AK1546" i="3"/>
  <c r="AJ1546" i="3"/>
  <c r="AI1546" i="3"/>
  <c r="AH1546" i="3"/>
  <c r="AG1546" i="3"/>
  <c r="AF1546" i="3"/>
  <c r="AD1546" i="3"/>
  <c r="AC1546" i="3"/>
  <c r="AA1546" i="3"/>
  <c r="Z1546" i="3"/>
  <c r="X1546" i="3"/>
  <c r="W1546" i="3"/>
  <c r="U1546" i="3"/>
  <c r="T1546" i="3"/>
  <c r="BC1545" i="3"/>
  <c r="BB1545" i="3"/>
  <c r="BA1545" i="3"/>
  <c r="AZ1545" i="3"/>
  <c r="AY1545" i="3"/>
  <c r="AX1545" i="3"/>
  <c r="AW1545" i="3"/>
  <c r="AV1545" i="3"/>
  <c r="AU1545" i="3"/>
  <c r="AT1545" i="3"/>
  <c r="AS1545" i="3"/>
  <c r="AR1545" i="3"/>
  <c r="AQ1545" i="3"/>
  <c r="AP1545" i="3"/>
  <c r="AO1545" i="3"/>
  <c r="AN1545" i="3"/>
  <c r="AM1545" i="3"/>
  <c r="AL1545" i="3"/>
  <c r="AK1545" i="3"/>
  <c r="AJ1545" i="3"/>
  <c r="AI1545" i="3"/>
  <c r="AH1545" i="3"/>
  <c r="AG1545" i="3"/>
  <c r="AF1545" i="3"/>
  <c r="AD1545" i="3"/>
  <c r="AC1545" i="3"/>
  <c r="AA1545" i="3"/>
  <c r="Z1545" i="3"/>
  <c r="X1545" i="3"/>
  <c r="W1545" i="3"/>
  <c r="U1545" i="3"/>
  <c r="T1545" i="3"/>
  <c r="BC1544" i="3"/>
  <c r="BB1544" i="3"/>
  <c r="BA1544" i="3"/>
  <c r="AZ1544" i="3"/>
  <c r="AY1544" i="3"/>
  <c r="AX1544" i="3"/>
  <c r="AW1544" i="3"/>
  <c r="AV1544" i="3"/>
  <c r="AU1544" i="3"/>
  <c r="AT1544" i="3"/>
  <c r="AS1544" i="3"/>
  <c r="AR1544" i="3"/>
  <c r="AQ1544" i="3"/>
  <c r="AP1544" i="3"/>
  <c r="AO1544" i="3"/>
  <c r="AN1544" i="3"/>
  <c r="AM1544" i="3"/>
  <c r="AL1544" i="3"/>
  <c r="AK1544" i="3"/>
  <c r="AJ1544" i="3"/>
  <c r="AI1544" i="3"/>
  <c r="AH1544" i="3"/>
  <c r="AG1544" i="3"/>
  <c r="AF1544" i="3"/>
  <c r="AD1544" i="3"/>
  <c r="AC1544" i="3"/>
  <c r="AA1544" i="3"/>
  <c r="Z1544" i="3"/>
  <c r="X1544" i="3"/>
  <c r="W1544" i="3"/>
  <c r="U1544" i="3"/>
  <c r="T1544" i="3"/>
  <c r="BC1543" i="3"/>
  <c r="BB1543" i="3"/>
  <c r="BA1543" i="3"/>
  <c r="AZ1543" i="3"/>
  <c r="AY1543" i="3"/>
  <c r="AX1543" i="3"/>
  <c r="AW1543" i="3"/>
  <c r="AV1543" i="3"/>
  <c r="AU1543" i="3"/>
  <c r="AT1543" i="3"/>
  <c r="AS1543" i="3"/>
  <c r="AR1543" i="3"/>
  <c r="AQ1543" i="3"/>
  <c r="AP1543" i="3"/>
  <c r="AO1543" i="3"/>
  <c r="AN1543" i="3"/>
  <c r="AM1543" i="3"/>
  <c r="AL1543" i="3"/>
  <c r="AK1543" i="3"/>
  <c r="AJ1543" i="3"/>
  <c r="AI1543" i="3"/>
  <c r="AH1543" i="3"/>
  <c r="AG1543" i="3"/>
  <c r="AF1543" i="3"/>
  <c r="AD1543" i="3"/>
  <c r="AC1543" i="3"/>
  <c r="AA1543" i="3"/>
  <c r="Z1543" i="3"/>
  <c r="X1543" i="3"/>
  <c r="W1543" i="3"/>
  <c r="U1543" i="3"/>
  <c r="T1543" i="3"/>
  <c r="BC1542" i="3"/>
  <c r="BB1542" i="3"/>
  <c r="BA1542" i="3"/>
  <c r="AZ1542" i="3"/>
  <c r="AY1542" i="3"/>
  <c r="AX1542" i="3"/>
  <c r="AW1542" i="3"/>
  <c r="AV1542" i="3"/>
  <c r="AU1542" i="3"/>
  <c r="AT1542" i="3"/>
  <c r="AS1542" i="3"/>
  <c r="AR1542" i="3"/>
  <c r="AQ1542" i="3"/>
  <c r="AP1542" i="3"/>
  <c r="AO1542" i="3"/>
  <c r="AN1542" i="3"/>
  <c r="AM1542" i="3"/>
  <c r="AL1542" i="3"/>
  <c r="AK1542" i="3"/>
  <c r="AJ1542" i="3"/>
  <c r="AI1542" i="3"/>
  <c r="AH1542" i="3"/>
  <c r="AG1542" i="3"/>
  <c r="AF1542" i="3"/>
  <c r="AD1542" i="3"/>
  <c r="AC1542" i="3"/>
  <c r="AA1542" i="3"/>
  <c r="Z1542" i="3"/>
  <c r="X1542" i="3"/>
  <c r="W1542" i="3"/>
  <c r="U1542" i="3"/>
  <c r="T1542" i="3"/>
  <c r="BC1541" i="3"/>
  <c r="BB1541" i="3"/>
  <c r="BA1541" i="3"/>
  <c r="AZ1541" i="3"/>
  <c r="AY1541" i="3"/>
  <c r="AX1541" i="3"/>
  <c r="AW1541" i="3"/>
  <c r="AV1541" i="3"/>
  <c r="AU1541" i="3"/>
  <c r="AT1541" i="3"/>
  <c r="AS1541" i="3"/>
  <c r="AR1541" i="3"/>
  <c r="AQ1541" i="3"/>
  <c r="AP1541" i="3"/>
  <c r="AO1541" i="3"/>
  <c r="AN1541" i="3"/>
  <c r="AM1541" i="3"/>
  <c r="AL1541" i="3"/>
  <c r="AK1541" i="3"/>
  <c r="AJ1541" i="3"/>
  <c r="AI1541" i="3"/>
  <c r="AH1541" i="3"/>
  <c r="AG1541" i="3"/>
  <c r="AF1541" i="3"/>
  <c r="AD1541" i="3"/>
  <c r="AC1541" i="3"/>
  <c r="AA1541" i="3"/>
  <c r="Z1541" i="3"/>
  <c r="X1541" i="3"/>
  <c r="W1541" i="3"/>
  <c r="U1541" i="3"/>
  <c r="T1541" i="3"/>
  <c r="BC1540" i="3"/>
  <c r="BB1540" i="3"/>
  <c r="BA1540" i="3"/>
  <c r="AZ1540" i="3"/>
  <c r="AY1540" i="3"/>
  <c r="AX1540" i="3"/>
  <c r="AW1540" i="3"/>
  <c r="AV1540" i="3"/>
  <c r="AU1540" i="3"/>
  <c r="AT1540" i="3"/>
  <c r="AS1540" i="3"/>
  <c r="AR1540" i="3"/>
  <c r="AQ1540" i="3"/>
  <c r="AP1540" i="3"/>
  <c r="AO1540" i="3"/>
  <c r="AN1540" i="3"/>
  <c r="AM1540" i="3"/>
  <c r="AL1540" i="3"/>
  <c r="AK1540" i="3"/>
  <c r="AJ1540" i="3"/>
  <c r="AI1540" i="3"/>
  <c r="AH1540" i="3"/>
  <c r="AG1540" i="3"/>
  <c r="AF1540" i="3"/>
  <c r="AD1540" i="3"/>
  <c r="AC1540" i="3"/>
  <c r="AA1540" i="3"/>
  <c r="Z1540" i="3"/>
  <c r="X1540" i="3"/>
  <c r="W1540" i="3"/>
  <c r="U1540" i="3"/>
  <c r="T1540" i="3"/>
  <c r="BC1539" i="3"/>
  <c r="BB1539" i="3"/>
  <c r="BA1539" i="3"/>
  <c r="AZ1539" i="3"/>
  <c r="AY1539" i="3"/>
  <c r="AX1539" i="3"/>
  <c r="AW1539" i="3"/>
  <c r="AV1539" i="3"/>
  <c r="AU1539" i="3"/>
  <c r="AT1539" i="3"/>
  <c r="AS1539" i="3"/>
  <c r="AR1539" i="3"/>
  <c r="AQ1539" i="3"/>
  <c r="AP1539" i="3"/>
  <c r="AO1539" i="3"/>
  <c r="AN1539" i="3"/>
  <c r="AM1539" i="3"/>
  <c r="AL1539" i="3"/>
  <c r="AK1539" i="3"/>
  <c r="AJ1539" i="3"/>
  <c r="AI1539" i="3"/>
  <c r="AH1539" i="3"/>
  <c r="AG1539" i="3"/>
  <c r="AF1539" i="3"/>
  <c r="AD1539" i="3"/>
  <c r="AC1539" i="3"/>
  <c r="AA1539" i="3"/>
  <c r="Z1539" i="3"/>
  <c r="X1539" i="3"/>
  <c r="W1539" i="3"/>
  <c r="U1539" i="3"/>
  <c r="T1539" i="3"/>
  <c r="BC1538" i="3"/>
  <c r="BB1538" i="3"/>
  <c r="BA1538" i="3"/>
  <c r="AZ1538" i="3"/>
  <c r="AY1538" i="3"/>
  <c r="AX1538" i="3"/>
  <c r="AW1538" i="3"/>
  <c r="AV1538" i="3"/>
  <c r="AU1538" i="3"/>
  <c r="AT1538" i="3"/>
  <c r="AS1538" i="3"/>
  <c r="AR1538" i="3"/>
  <c r="AQ1538" i="3"/>
  <c r="AP1538" i="3"/>
  <c r="AO1538" i="3"/>
  <c r="AN1538" i="3"/>
  <c r="AM1538" i="3"/>
  <c r="AL1538" i="3"/>
  <c r="AK1538" i="3"/>
  <c r="AJ1538" i="3"/>
  <c r="AI1538" i="3"/>
  <c r="AH1538" i="3"/>
  <c r="AG1538" i="3"/>
  <c r="AF1538" i="3"/>
  <c r="AD1538" i="3"/>
  <c r="AC1538" i="3"/>
  <c r="AA1538" i="3"/>
  <c r="Z1538" i="3"/>
  <c r="X1538" i="3"/>
  <c r="W1538" i="3"/>
  <c r="U1538" i="3"/>
  <c r="T1538" i="3"/>
  <c r="BC1537" i="3"/>
  <c r="BB1537" i="3"/>
  <c r="BA1537" i="3"/>
  <c r="AZ1537" i="3"/>
  <c r="AY1537" i="3"/>
  <c r="AX1537" i="3"/>
  <c r="AW1537" i="3"/>
  <c r="AV1537" i="3"/>
  <c r="AU1537" i="3"/>
  <c r="AT1537" i="3"/>
  <c r="AS1537" i="3"/>
  <c r="AR1537" i="3"/>
  <c r="AQ1537" i="3"/>
  <c r="AP1537" i="3"/>
  <c r="AO1537" i="3"/>
  <c r="AN1537" i="3"/>
  <c r="AM1537" i="3"/>
  <c r="AL1537" i="3"/>
  <c r="AK1537" i="3"/>
  <c r="AJ1537" i="3"/>
  <c r="AI1537" i="3"/>
  <c r="AH1537" i="3"/>
  <c r="AG1537" i="3"/>
  <c r="AF1537" i="3"/>
  <c r="AD1537" i="3"/>
  <c r="AC1537" i="3"/>
  <c r="AA1537" i="3"/>
  <c r="Z1537" i="3"/>
  <c r="X1537" i="3"/>
  <c r="W1537" i="3"/>
  <c r="U1537" i="3"/>
  <c r="T1537" i="3"/>
  <c r="BC1536" i="3"/>
  <c r="BB1536" i="3"/>
  <c r="BA1536" i="3"/>
  <c r="AZ1536" i="3"/>
  <c r="AY1536" i="3"/>
  <c r="AX1536" i="3"/>
  <c r="AW1536" i="3"/>
  <c r="AV1536" i="3"/>
  <c r="AU1536" i="3"/>
  <c r="AT1536" i="3"/>
  <c r="AS1536" i="3"/>
  <c r="AR1536" i="3"/>
  <c r="AQ1536" i="3"/>
  <c r="AP1536" i="3"/>
  <c r="AO1536" i="3"/>
  <c r="AN1536" i="3"/>
  <c r="AM1536" i="3"/>
  <c r="AL1536" i="3"/>
  <c r="AK1536" i="3"/>
  <c r="AJ1536" i="3"/>
  <c r="AI1536" i="3"/>
  <c r="AH1536" i="3"/>
  <c r="AG1536" i="3"/>
  <c r="AF1536" i="3"/>
  <c r="AD1536" i="3"/>
  <c r="AC1536" i="3"/>
  <c r="AA1536" i="3"/>
  <c r="Z1536" i="3"/>
  <c r="X1536" i="3"/>
  <c r="W1536" i="3"/>
  <c r="U1536" i="3"/>
  <c r="T1536" i="3"/>
  <c r="BC1535" i="3"/>
  <c r="BB1535" i="3"/>
  <c r="BA1535" i="3"/>
  <c r="AZ1535" i="3"/>
  <c r="AY1535" i="3"/>
  <c r="AX1535" i="3"/>
  <c r="AW1535" i="3"/>
  <c r="AV1535" i="3"/>
  <c r="AU1535" i="3"/>
  <c r="AT1535" i="3"/>
  <c r="AS1535" i="3"/>
  <c r="AR1535" i="3"/>
  <c r="AQ1535" i="3"/>
  <c r="AP1535" i="3"/>
  <c r="AO1535" i="3"/>
  <c r="AN1535" i="3"/>
  <c r="AM1535" i="3"/>
  <c r="AL1535" i="3"/>
  <c r="AK1535" i="3"/>
  <c r="AJ1535" i="3"/>
  <c r="AI1535" i="3"/>
  <c r="AH1535" i="3"/>
  <c r="AG1535" i="3"/>
  <c r="AF1535" i="3"/>
  <c r="AD1535" i="3"/>
  <c r="AC1535" i="3"/>
  <c r="AA1535" i="3"/>
  <c r="Z1535" i="3"/>
  <c r="X1535" i="3"/>
  <c r="W1535" i="3"/>
  <c r="U1535" i="3"/>
  <c r="T1535" i="3"/>
  <c r="BC1534" i="3"/>
  <c r="BB1534" i="3"/>
  <c r="BA1534" i="3"/>
  <c r="AZ1534" i="3"/>
  <c r="AY1534" i="3"/>
  <c r="AX1534" i="3"/>
  <c r="AW1534" i="3"/>
  <c r="AV1534" i="3"/>
  <c r="AU1534" i="3"/>
  <c r="AT1534" i="3"/>
  <c r="AS1534" i="3"/>
  <c r="AR1534" i="3"/>
  <c r="AQ1534" i="3"/>
  <c r="AP1534" i="3"/>
  <c r="AO1534" i="3"/>
  <c r="AN1534" i="3"/>
  <c r="AM1534" i="3"/>
  <c r="AL1534" i="3"/>
  <c r="AK1534" i="3"/>
  <c r="AJ1534" i="3"/>
  <c r="AI1534" i="3"/>
  <c r="AH1534" i="3"/>
  <c r="AG1534" i="3"/>
  <c r="AF1534" i="3"/>
  <c r="AD1534" i="3"/>
  <c r="AC1534" i="3"/>
  <c r="AA1534" i="3"/>
  <c r="Z1534" i="3"/>
  <c r="X1534" i="3"/>
  <c r="W1534" i="3"/>
  <c r="U1534" i="3"/>
  <c r="T1534" i="3"/>
  <c r="BC1533" i="3"/>
  <c r="BB1533" i="3"/>
  <c r="BA1533" i="3"/>
  <c r="AZ1533" i="3"/>
  <c r="AY1533" i="3"/>
  <c r="AX1533" i="3"/>
  <c r="AW1533" i="3"/>
  <c r="AV1533" i="3"/>
  <c r="AU1533" i="3"/>
  <c r="AT1533" i="3"/>
  <c r="AS1533" i="3"/>
  <c r="AR1533" i="3"/>
  <c r="AQ1533" i="3"/>
  <c r="AP1533" i="3"/>
  <c r="AO1533" i="3"/>
  <c r="AN1533" i="3"/>
  <c r="AM1533" i="3"/>
  <c r="AL1533" i="3"/>
  <c r="AK1533" i="3"/>
  <c r="AJ1533" i="3"/>
  <c r="AI1533" i="3"/>
  <c r="AH1533" i="3"/>
  <c r="AG1533" i="3"/>
  <c r="AF1533" i="3"/>
  <c r="AD1533" i="3"/>
  <c r="AC1533" i="3"/>
  <c r="AA1533" i="3"/>
  <c r="Z1533" i="3"/>
  <c r="X1533" i="3"/>
  <c r="W1533" i="3"/>
  <c r="U1533" i="3"/>
  <c r="T1533" i="3"/>
  <c r="BC1532" i="3"/>
  <c r="BB1532" i="3"/>
  <c r="BA1532" i="3"/>
  <c r="AZ1532" i="3"/>
  <c r="AY1532" i="3"/>
  <c r="AX1532" i="3"/>
  <c r="AW1532" i="3"/>
  <c r="AV1532" i="3"/>
  <c r="AU1532" i="3"/>
  <c r="AT1532" i="3"/>
  <c r="AS1532" i="3"/>
  <c r="AR1532" i="3"/>
  <c r="AQ1532" i="3"/>
  <c r="AP1532" i="3"/>
  <c r="AO1532" i="3"/>
  <c r="AN1532" i="3"/>
  <c r="AM1532" i="3"/>
  <c r="AL1532" i="3"/>
  <c r="AK1532" i="3"/>
  <c r="AJ1532" i="3"/>
  <c r="AI1532" i="3"/>
  <c r="AH1532" i="3"/>
  <c r="AG1532" i="3"/>
  <c r="AF1532" i="3"/>
  <c r="AD1532" i="3"/>
  <c r="AC1532" i="3"/>
  <c r="AA1532" i="3"/>
  <c r="Z1532" i="3"/>
  <c r="X1532" i="3"/>
  <c r="W1532" i="3"/>
  <c r="U1532" i="3"/>
  <c r="T1532" i="3"/>
  <c r="BC1531" i="3"/>
  <c r="BB1531" i="3"/>
  <c r="BA1531" i="3"/>
  <c r="AZ1531" i="3"/>
  <c r="AY1531" i="3"/>
  <c r="AX1531" i="3"/>
  <c r="AW1531" i="3"/>
  <c r="AV1531" i="3"/>
  <c r="AU1531" i="3"/>
  <c r="AT1531" i="3"/>
  <c r="AS1531" i="3"/>
  <c r="AR1531" i="3"/>
  <c r="AQ1531" i="3"/>
  <c r="AP1531" i="3"/>
  <c r="AO1531" i="3"/>
  <c r="AN1531" i="3"/>
  <c r="AM1531" i="3"/>
  <c r="AL1531" i="3"/>
  <c r="AK1531" i="3"/>
  <c r="AJ1531" i="3"/>
  <c r="AI1531" i="3"/>
  <c r="AH1531" i="3"/>
  <c r="AG1531" i="3"/>
  <c r="AF1531" i="3"/>
  <c r="AD1531" i="3"/>
  <c r="AC1531" i="3"/>
  <c r="AA1531" i="3"/>
  <c r="Z1531" i="3"/>
  <c r="X1531" i="3"/>
  <c r="W1531" i="3"/>
  <c r="U1531" i="3"/>
  <c r="T1531" i="3"/>
  <c r="BC1530" i="3"/>
  <c r="BB1530" i="3"/>
  <c r="BA1530" i="3"/>
  <c r="AZ1530" i="3"/>
  <c r="AY1530" i="3"/>
  <c r="AX1530" i="3"/>
  <c r="AW1530" i="3"/>
  <c r="AV1530" i="3"/>
  <c r="AU1530" i="3"/>
  <c r="AT1530" i="3"/>
  <c r="AS1530" i="3"/>
  <c r="AR1530" i="3"/>
  <c r="AQ1530" i="3"/>
  <c r="AP1530" i="3"/>
  <c r="AO1530" i="3"/>
  <c r="AN1530" i="3"/>
  <c r="AM1530" i="3"/>
  <c r="AL1530" i="3"/>
  <c r="AK1530" i="3"/>
  <c r="AJ1530" i="3"/>
  <c r="AI1530" i="3"/>
  <c r="AH1530" i="3"/>
  <c r="AG1530" i="3"/>
  <c r="AF1530" i="3"/>
  <c r="AD1530" i="3"/>
  <c r="AC1530" i="3"/>
  <c r="AA1530" i="3"/>
  <c r="Z1530" i="3"/>
  <c r="X1530" i="3"/>
  <c r="W1530" i="3"/>
  <c r="U1530" i="3"/>
  <c r="T1530" i="3"/>
  <c r="BC1529" i="3"/>
  <c r="BB1529" i="3"/>
  <c r="BA1529" i="3"/>
  <c r="AZ1529" i="3"/>
  <c r="AY1529" i="3"/>
  <c r="AX1529" i="3"/>
  <c r="AW1529" i="3"/>
  <c r="AV1529" i="3"/>
  <c r="AU1529" i="3"/>
  <c r="AT1529" i="3"/>
  <c r="AS1529" i="3"/>
  <c r="AR1529" i="3"/>
  <c r="AQ1529" i="3"/>
  <c r="AP1529" i="3"/>
  <c r="AO1529" i="3"/>
  <c r="AN1529" i="3"/>
  <c r="AM1529" i="3"/>
  <c r="AL1529" i="3"/>
  <c r="AK1529" i="3"/>
  <c r="AJ1529" i="3"/>
  <c r="AI1529" i="3"/>
  <c r="AH1529" i="3"/>
  <c r="AG1529" i="3"/>
  <c r="AF1529" i="3"/>
  <c r="AD1529" i="3"/>
  <c r="AC1529" i="3"/>
  <c r="AA1529" i="3"/>
  <c r="Z1529" i="3"/>
  <c r="X1529" i="3"/>
  <c r="W1529" i="3"/>
  <c r="U1529" i="3"/>
  <c r="T1529" i="3"/>
  <c r="BC1528" i="3"/>
  <c r="BB1528" i="3"/>
  <c r="BA1528" i="3"/>
  <c r="AZ1528" i="3"/>
  <c r="AY1528" i="3"/>
  <c r="AX1528" i="3"/>
  <c r="AW1528" i="3"/>
  <c r="AV1528" i="3"/>
  <c r="AU1528" i="3"/>
  <c r="AT1528" i="3"/>
  <c r="AS1528" i="3"/>
  <c r="AR1528" i="3"/>
  <c r="AQ1528" i="3"/>
  <c r="AP1528" i="3"/>
  <c r="AO1528" i="3"/>
  <c r="AN1528" i="3"/>
  <c r="AM1528" i="3"/>
  <c r="AL1528" i="3"/>
  <c r="AK1528" i="3"/>
  <c r="AJ1528" i="3"/>
  <c r="AI1528" i="3"/>
  <c r="AH1528" i="3"/>
  <c r="AG1528" i="3"/>
  <c r="AF1528" i="3"/>
  <c r="AD1528" i="3"/>
  <c r="AC1528" i="3"/>
  <c r="AA1528" i="3"/>
  <c r="Z1528" i="3"/>
  <c r="X1528" i="3"/>
  <c r="W1528" i="3"/>
  <c r="U1528" i="3"/>
  <c r="T1528" i="3"/>
  <c r="BC1527" i="3"/>
  <c r="BB1527" i="3"/>
  <c r="BA1527" i="3"/>
  <c r="AZ1527" i="3"/>
  <c r="AY1527" i="3"/>
  <c r="AX1527" i="3"/>
  <c r="AW1527" i="3"/>
  <c r="AV1527" i="3"/>
  <c r="AU1527" i="3"/>
  <c r="AT1527" i="3"/>
  <c r="AS1527" i="3"/>
  <c r="AR1527" i="3"/>
  <c r="AQ1527" i="3"/>
  <c r="AP1527" i="3"/>
  <c r="AO1527" i="3"/>
  <c r="AN1527" i="3"/>
  <c r="AM1527" i="3"/>
  <c r="AL1527" i="3"/>
  <c r="AK1527" i="3"/>
  <c r="AJ1527" i="3"/>
  <c r="AI1527" i="3"/>
  <c r="AH1527" i="3"/>
  <c r="AG1527" i="3"/>
  <c r="AF1527" i="3"/>
  <c r="AD1527" i="3"/>
  <c r="AC1527" i="3"/>
  <c r="AA1527" i="3"/>
  <c r="Z1527" i="3"/>
  <c r="X1527" i="3"/>
  <c r="W1527" i="3"/>
  <c r="U1527" i="3"/>
  <c r="T1527" i="3"/>
  <c r="BC1526" i="3"/>
  <c r="BB1526" i="3"/>
  <c r="BA1526" i="3"/>
  <c r="AZ1526" i="3"/>
  <c r="AY1526" i="3"/>
  <c r="AX1526" i="3"/>
  <c r="AW1526" i="3"/>
  <c r="AV1526" i="3"/>
  <c r="AU1526" i="3"/>
  <c r="AT1526" i="3"/>
  <c r="AS1526" i="3"/>
  <c r="AR1526" i="3"/>
  <c r="AQ1526" i="3"/>
  <c r="AP1526" i="3"/>
  <c r="AO1526" i="3"/>
  <c r="AN1526" i="3"/>
  <c r="AM1526" i="3"/>
  <c r="AL1526" i="3"/>
  <c r="AK1526" i="3"/>
  <c r="AJ1526" i="3"/>
  <c r="AI1526" i="3"/>
  <c r="AH1526" i="3"/>
  <c r="AG1526" i="3"/>
  <c r="AF1526" i="3"/>
  <c r="AD1526" i="3"/>
  <c r="AC1526" i="3"/>
  <c r="AA1526" i="3"/>
  <c r="Z1526" i="3"/>
  <c r="X1526" i="3"/>
  <c r="W1526" i="3"/>
  <c r="U1526" i="3"/>
  <c r="T1526" i="3"/>
  <c r="BC1525" i="3"/>
  <c r="BB1525" i="3"/>
  <c r="BA1525" i="3"/>
  <c r="AZ1525" i="3"/>
  <c r="AY1525" i="3"/>
  <c r="AX1525" i="3"/>
  <c r="AW1525" i="3"/>
  <c r="AV1525" i="3"/>
  <c r="AU1525" i="3"/>
  <c r="AT1525" i="3"/>
  <c r="AS1525" i="3"/>
  <c r="AR1525" i="3"/>
  <c r="AQ1525" i="3"/>
  <c r="AP1525" i="3"/>
  <c r="AO1525" i="3"/>
  <c r="AN1525" i="3"/>
  <c r="AM1525" i="3"/>
  <c r="AL1525" i="3"/>
  <c r="AK1525" i="3"/>
  <c r="AJ1525" i="3"/>
  <c r="AI1525" i="3"/>
  <c r="AH1525" i="3"/>
  <c r="AG1525" i="3"/>
  <c r="AF1525" i="3"/>
  <c r="AD1525" i="3"/>
  <c r="AC1525" i="3"/>
  <c r="AA1525" i="3"/>
  <c r="Z1525" i="3"/>
  <c r="X1525" i="3"/>
  <c r="W1525" i="3"/>
  <c r="U1525" i="3"/>
  <c r="T1525" i="3"/>
  <c r="BC1524" i="3"/>
  <c r="BB1524" i="3"/>
  <c r="BA1524" i="3"/>
  <c r="AZ1524" i="3"/>
  <c r="AY1524" i="3"/>
  <c r="AX1524" i="3"/>
  <c r="AW1524" i="3"/>
  <c r="AV1524" i="3"/>
  <c r="AU1524" i="3"/>
  <c r="AT1524" i="3"/>
  <c r="AS1524" i="3"/>
  <c r="AR1524" i="3"/>
  <c r="AQ1524" i="3"/>
  <c r="AP1524" i="3"/>
  <c r="AO1524" i="3"/>
  <c r="AN1524" i="3"/>
  <c r="AM1524" i="3"/>
  <c r="AL1524" i="3"/>
  <c r="AK1524" i="3"/>
  <c r="AJ1524" i="3"/>
  <c r="AI1524" i="3"/>
  <c r="AH1524" i="3"/>
  <c r="AG1524" i="3"/>
  <c r="AF1524" i="3"/>
  <c r="AD1524" i="3"/>
  <c r="AC1524" i="3"/>
  <c r="AA1524" i="3"/>
  <c r="Z1524" i="3"/>
  <c r="X1524" i="3"/>
  <c r="W1524" i="3"/>
  <c r="U1524" i="3"/>
  <c r="T1524" i="3"/>
  <c r="BC1523" i="3"/>
  <c r="BB1523" i="3"/>
  <c r="BA1523" i="3"/>
  <c r="AZ1523" i="3"/>
  <c r="AY1523" i="3"/>
  <c r="AX1523" i="3"/>
  <c r="AW1523" i="3"/>
  <c r="AV1523" i="3"/>
  <c r="AU1523" i="3"/>
  <c r="AT1523" i="3"/>
  <c r="AS1523" i="3"/>
  <c r="AR1523" i="3"/>
  <c r="AQ1523" i="3"/>
  <c r="AP1523" i="3"/>
  <c r="AO1523" i="3"/>
  <c r="AN1523" i="3"/>
  <c r="AM1523" i="3"/>
  <c r="AL1523" i="3"/>
  <c r="AK1523" i="3"/>
  <c r="AJ1523" i="3"/>
  <c r="AI1523" i="3"/>
  <c r="AH1523" i="3"/>
  <c r="AG1523" i="3"/>
  <c r="AF1523" i="3"/>
  <c r="AD1523" i="3"/>
  <c r="AC1523" i="3"/>
  <c r="AA1523" i="3"/>
  <c r="Z1523" i="3"/>
  <c r="X1523" i="3"/>
  <c r="W1523" i="3"/>
  <c r="U1523" i="3"/>
  <c r="T1523" i="3"/>
  <c r="BC1522" i="3"/>
  <c r="BB1522" i="3"/>
  <c r="BA1522" i="3"/>
  <c r="AZ1522" i="3"/>
  <c r="AY1522" i="3"/>
  <c r="AX1522" i="3"/>
  <c r="AW1522" i="3"/>
  <c r="AV1522" i="3"/>
  <c r="AU1522" i="3"/>
  <c r="AT1522" i="3"/>
  <c r="AS1522" i="3"/>
  <c r="AR1522" i="3"/>
  <c r="AQ1522" i="3"/>
  <c r="AP1522" i="3"/>
  <c r="AO1522" i="3"/>
  <c r="AN1522" i="3"/>
  <c r="AM1522" i="3"/>
  <c r="AL1522" i="3"/>
  <c r="AK1522" i="3"/>
  <c r="AJ1522" i="3"/>
  <c r="AI1522" i="3"/>
  <c r="AH1522" i="3"/>
  <c r="AG1522" i="3"/>
  <c r="AF1522" i="3"/>
  <c r="AD1522" i="3"/>
  <c r="AC1522" i="3"/>
  <c r="AA1522" i="3"/>
  <c r="Z1522" i="3"/>
  <c r="X1522" i="3"/>
  <c r="W1522" i="3"/>
  <c r="U1522" i="3"/>
  <c r="T1522" i="3"/>
  <c r="BC1521" i="3"/>
  <c r="BB1521" i="3"/>
  <c r="BA1521" i="3"/>
  <c r="AZ1521" i="3"/>
  <c r="AY1521" i="3"/>
  <c r="AX1521" i="3"/>
  <c r="AW1521" i="3"/>
  <c r="AV1521" i="3"/>
  <c r="AU1521" i="3"/>
  <c r="AT1521" i="3"/>
  <c r="AS1521" i="3"/>
  <c r="AR1521" i="3"/>
  <c r="AQ1521" i="3"/>
  <c r="AP1521" i="3"/>
  <c r="AO1521" i="3"/>
  <c r="AN1521" i="3"/>
  <c r="AM1521" i="3"/>
  <c r="AL1521" i="3"/>
  <c r="AK1521" i="3"/>
  <c r="AJ1521" i="3"/>
  <c r="AI1521" i="3"/>
  <c r="AH1521" i="3"/>
  <c r="AG1521" i="3"/>
  <c r="AF1521" i="3"/>
  <c r="AD1521" i="3"/>
  <c r="AC1521" i="3"/>
  <c r="AA1521" i="3"/>
  <c r="Z1521" i="3"/>
  <c r="X1521" i="3"/>
  <c r="W1521" i="3"/>
  <c r="U1521" i="3"/>
  <c r="T1521" i="3"/>
  <c r="BC1520" i="3"/>
  <c r="BB1520" i="3"/>
  <c r="BA1520" i="3"/>
  <c r="AZ1520" i="3"/>
  <c r="AY1520" i="3"/>
  <c r="AX1520" i="3"/>
  <c r="AW1520" i="3"/>
  <c r="AV1520" i="3"/>
  <c r="AU1520" i="3"/>
  <c r="AT1520" i="3"/>
  <c r="AS1520" i="3"/>
  <c r="AR1520" i="3"/>
  <c r="AQ1520" i="3"/>
  <c r="AP1520" i="3"/>
  <c r="AO1520" i="3"/>
  <c r="AN1520" i="3"/>
  <c r="AM1520" i="3"/>
  <c r="AL1520" i="3"/>
  <c r="AK1520" i="3"/>
  <c r="AJ1520" i="3"/>
  <c r="AI1520" i="3"/>
  <c r="AH1520" i="3"/>
  <c r="AG1520" i="3"/>
  <c r="AF1520" i="3"/>
  <c r="AD1520" i="3"/>
  <c r="AC1520" i="3"/>
  <c r="AA1520" i="3"/>
  <c r="Z1520" i="3"/>
  <c r="X1520" i="3"/>
  <c r="W1520" i="3"/>
  <c r="U1520" i="3"/>
  <c r="T1520" i="3"/>
  <c r="BC1519" i="3"/>
  <c r="BB1519" i="3"/>
  <c r="BA1519" i="3"/>
  <c r="AZ1519" i="3"/>
  <c r="AY1519" i="3"/>
  <c r="AX1519" i="3"/>
  <c r="AW1519" i="3"/>
  <c r="AV1519" i="3"/>
  <c r="AU1519" i="3"/>
  <c r="AT1519" i="3"/>
  <c r="AS1519" i="3"/>
  <c r="AR1519" i="3"/>
  <c r="AQ1519" i="3"/>
  <c r="AP1519" i="3"/>
  <c r="AO1519" i="3"/>
  <c r="AN1519" i="3"/>
  <c r="AM1519" i="3"/>
  <c r="AL1519" i="3"/>
  <c r="AK1519" i="3"/>
  <c r="AJ1519" i="3"/>
  <c r="AI1519" i="3"/>
  <c r="AH1519" i="3"/>
  <c r="AG1519" i="3"/>
  <c r="AF1519" i="3"/>
  <c r="AD1519" i="3"/>
  <c r="AC1519" i="3"/>
  <c r="AA1519" i="3"/>
  <c r="Z1519" i="3"/>
  <c r="X1519" i="3"/>
  <c r="W1519" i="3"/>
  <c r="U1519" i="3"/>
  <c r="T1519" i="3"/>
  <c r="BC1518" i="3"/>
  <c r="BB1518" i="3"/>
  <c r="BA1518" i="3"/>
  <c r="AZ1518" i="3"/>
  <c r="AY1518" i="3"/>
  <c r="AX1518" i="3"/>
  <c r="AW1518" i="3"/>
  <c r="AV1518" i="3"/>
  <c r="AU1518" i="3"/>
  <c r="AT1518" i="3"/>
  <c r="AS1518" i="3"/>
  <c r="AR1518" i="3"/>
  <c r="AQ1518" i="3"/>
  <c r="AP1518" i="3"/>
  <c r="AO1518" i="3"/>
  <c r="AN1518" i="3"/>
  <c r="AM1518" i="3"/>
  <c r="AL1518" i="3"/>
  <c r="AK1518" i="3"/>
  <c r="AJ1518" i="3"/>
  <c r="AI1518" i="3"/>
  <c r="AH1518" i="3"/>
  <c r="AG1518" i="3"/>
  <c r="AF1518" i="3"/>
  <c r="AD1518" i="3"/>
  <c r="AC1518" i="3"/>
  <c r="AA1518" i="3"/>
  <c r="Z1518" i="3"/>
  <c r="X1518" i="3"/>
  <c r="W1518" i="3"/>
  <c r="U1518" i="3"/>
  <c r="T1518" i="3"/>
  <c r="BC1517" i="3"/>
  <c r="BB1517" i="3"/>
  <c r="BA1517" i="3"/>
  <c r="AZ1517" i="3"/>
  <c r="AY1517" i="3"/>
  <c r="AX1517" i="3"/>
  <c r="AW1517" i="3"/>
  <c r="AV1517" i="3"/>
  <c r="AU1517" i="3"/>
  <c r="AT1517" i="3"/>
  <c r="AS1517" i="3"/>
  <c r="AR1517" i="3"/>
  <c r="AQ1517" i="3"/>
  <c r="AP1517" i="3"/>
  <c r="AO1517" i="3"/>
  <c r="AN1517" i="3"/>
  <c r="AM1517" i="3"/>
  <c r="AL1517" i="3"/>
  <c r="AK1517" i="3"/>
  <c r="AJ1517" i="3"/>
  <c r="AI1517" i="3"/>
  <c r="AH1517" i="3"/>
  <c r="AG1517" i="3"/>
  <c r="AF1517" i="3"/>
  <c r="AD1517" i="3"/>
  <c r="AC1517" i="3"/>
  <c r="AA1517" i="3"/>
  <c r="Z1517" i="3"/>
  <c r="X1517" i="3"/>
  <c r="W1517" i="3"/>
  <c r="U1517" i="3"/>
  <c r="T1517" i="3"/>
  <c r="BC1516" i="3"/>
  <c r="BB1516" i="3"/>
  <c r="BA1516" i="3"/>
  <c r="AZ1516" i="3"/>
  <c r="AY1516" i="3"/>
  <c r="AX1516" i="3"/>
  <c r="AW1516" i="3"/>
  <c r="AV1516" i="3"/>
  <c r="AU1516" i="3"/>
  <c r="AT1516" i="3"/>
  <c r="AS1516" i="3"/>
  <c r="AR1516" i="3"/>
  <c r="AQ1516" i="3"/>
  <c r="AP1516" i="3"/>
  <c r="AO1516" i="3"/>
  <c r="AN1516" i="3"/>
  <c r="AM1516" i="3"/>
  <c r="AL1516" i="3"/>
  <c r="AK1516" i="3"/>
  <c r="AJ1516" i="3"/>
  <c r="AI1516" i="3"/>
  <c r="AH1516" i="3"/>
  <c r="AG1516" i="3"/>
  <c r="AF1516" i="3"/>
  <c r="AD1516" i="3"/>
  <c r="AC1516" i="3"/>
  <c r="AA1516" i="3"/>
  <c r="Z1516" i="3"/>
  <c r="X1516" i="3"/>
  <c r="W1516" i="3"/>
  <c r="U1516" i="3"/>
  <c r="T1516" i="3"/>
  <c r="BC1515" i="3"/>
  <c r="BB1515" i="3"/>
  <c r="BA1515" i="3"/>
  <c r="AZ1515" i="3"/>
  <c r="AY1515" i="3"/>
  <c r="AX1515" i="3"/>
  <c r="AW1515" i="3"/>
  <c r="AV1515" i="3"/>
  <c r="AU1515" i="3"/>
  <c r="AT1515" i="3"/>
  <c r="AS1515" i="3"/>
  <c r="AR1515" i="3"/>
  <c r="AQ1515" i="3"/>
  <c r="AP1515" i="3"/>
  <c r="AO1515" i="3"/>
  <c r="AN1515" i="3"/>
  <c r="AM1515" i="3"/>
  <c r="AL1515" i="3"/>
  <c r="AK1515" i="3"/>
  <c r="AJ1515" i="3"/>
  <c r="AI1515" i="3"/>
  <c r="AH1515" i="3"/>
  <c r="AG1515" i="3"/>
  <c r="AF1515" i="3"/>
  <c r="AD1515" i="3"/>
  <c r="AC1515" i="3"/>
  <c r="AA1515" i="3"/>
  <c r="Z1515" i="3"/>
  <c r="X1515" i="3"/>
  <c r="W1515" i="3"/>
  <c r="U1515" i="3"/>
  <c r="T1515" i="3"/>
  <c r="BC1514" i="3"/>
  <c r="BB1514" i="3"/>
  <c r="BA1514" i="3"/>
  <c r="AZ1514" i="3"/>
  <c r="AY1514" i="3"/>
  <c r="AX1514" i="3"/>
  <c r="AW1514" i="3"/>
  <c r="AV1514" i="3"/>
  <c r="AU1514" i="3"/>
  <c r="AT1514" i="3"/>
  <c r="AS1514" i="3"/>
  <c r="AR1514" i="3"/>
  <c r="AQ1514" i="3"/>
  <c r="AP1514" i="3"/>
  <c r="AO1514" i="3"/>
  <c r="AN1514" i="3"/>
  <c r="AM1514" i="3"/>
  <c r="AL1514" i="3"/>
  <c r="AK1514" i="3"/>
  <c r="AJ1514" i="3"/>
  <c r="AI1514" i="3"/>
  <c r="AH1514" i="3"/>
  <c r="AG1514" i="3"/>
  <c r="AF1514" i="3"/>
  <c r="AD1514" i="3"/>
  <c r="AC1514" i="3"/>
  <c r="AA1514" i="3"/>
  <c r="Z1514" i="3"/>
  <c r="X1514" i="3"/>
  <c r="W1514" i="3"/>
  <c r="U1514" i="3"/>
  <c r="T1514" i="3"/>
  <c r="BC1513" i="3"/>
  <c r="BB1513" i="3"/>
  <c r="BA1513" i="3"/>
  <c r="AZ1513" i="3"/>
  <c r="AY1513" i="3"/>
  <c r="AX1513" i="3"/>
  <c r="AW1513" i="3"/>
  <c r="AV1513" i="3"/>
  <c r="AU1513" i="3"/>
  <c r="AT1513" i="3"/>
  <c r="AS1513" i="3"/>
  <c r="AR1513" i="3"/>
  <c r="AQ1513" i="3"/>
  <c r="AP1513" i="3"/>
  <c r="AO1513" i="3"/>
  <c r="AN1513" i="3"/>
  <c r="AM1513" i="3"/>
  <c r="AL1513" i="3"/>
  <c r="AK1513" i="3"/>
  <c r="AJ1513" i="3"/>
  <c r="AI1513" i="3"/>
  <c r="AH1513" i="3"/>
  <c r="AG1513" i="3"/>
  <c r="AF1513" i="3"/>
  <c r="AD1513" i="3"/>
  <c r="AC1513" i="3"/>
  <c r="AA1513" i="3"/>
  <c r="Z1513" i="3"/>
  <c r="X1513" i="3"/>
  <c r="W1513" i="3"/>
  <c r="U1513" i="3"/>
  <c r="T1513" i="3"/>
  <c r="BC1512" i="3"/>
  <c r="BB1512" i="3"/>
  <c r="BA1512" i="3"/>
  <c r="AZ1512" i="3"/>
  <c r="AY1512" i="3"/>
  <c r="AX1512" i="3"/>
  <c r="AW1512" i="3"/>
  <c r="AV1512" i="3"/>
  <c r="AU1512" i="3"/>
  <c r="AT1512" i="3"/>
  <c r="AS1512" i="3"/>
  <c r="AR1512" i="3"/>
  <c r="AQ1512" i="3"/>
  <c r="AP1512" i="3"/>
  <c r="AO1512" i="3"/>
  <c r="AN1512" i="3"/>
  <c r="AM1512" i="3"/>
  <c r="AL1512" i="3"/>
  <c r="AK1512" i="3"/>
  <c r="AJ1512" i="3"/>
  <c r="AI1512" i="3"/>
  <c r="AH1512" i="3"/>
  <c r="AG1512" i="3"/>
  <c r="AF1512" i="3"/>
  <c r="AD1512" i="3"/>
  <c r="AC1512" i="3"/>
  <c r="AA1512" i="3"/>
  <c r="Z1512" i="3"/>
  <c r="X1512" i="3"/>
  <c r="W1512" i="3"/>
  <c r="U1512" i="3"/>
  <c r="T1512" i="3"/>
  <c r="BC1511" i="3"/>
  <c r="BB1511" i="3"/>
  <c r="BA1511" i="3"/>
  <c r="AZ1511" i="3"/>
  <c r="AY1511" i="3"/>
  <c r="AX1511" i="3"/>
  <c r="AW1511" i="3"/>
  <c r="AV1511" i="3"/>
  <c r="AU1511" i="3"/>
  <c r="AT1511" i="3"/>
  <c r="AS1511" i="3"/>
  <c r="AR1511" i="3"/>
  <c r="AQ1511" i="3"/>
  <c r="AP1511" i="3"/>
  <c r="AO1511" i="3"/>
  <c r="AN1511" i="3"/>
  <c r="AM1511" i="3"/>
  <c r="AL1511" i="3"/>
  <c r="AK1511" i="3"/>
  <c r="AJ1511" i="3"/>
  <c r="AI1511" i="3"/>
  <c r="AH1511" i="3"/>
  <c r="AG1511" i="3"/>
  <c r="AF1511" i="3"/>
  <c r="AD1511" i="3"/>
  <c r="AC1511" i="3"/>
  <c r="AA1511" i="3"/>
  <c r="Z1511" i="3"/>
  <c r="X1511" i="3"/>
  <c r="W1511" i="3"/>
  <c r="U1511" i="3"/>
  <c r="T1511" i="3"/>
  <c r="BC1510" i="3"/>
  <c r="BB1510" i="3"/>
  <c r="BA1510" i="3"/>
  <c r="AZ1510" i="3"/>
  <c r="AY1510" i="3"/>
  <c r="AX1510" i="3"/>
  <c r="AW1510" i="3"/>
  <c r="AV1510" i="3"/>
  <c r="AU1510" i="3"/>
  <c r="AT1510" i="3"/>
  <c r="AS1510" i="3"/>
  <c r="AR1510" i="3"/>
  <c r="AQ1510" i="3"/>
  <c r="AP1510" i="3"/>
  <c r="AO1510" i="3"/>
  <c r="AN1510" i="3"/>
  <c r="AM1510" i="3"/>
  <c r="AL1510" i="3"/>
  <c r="AK1510" i="3"/>
  <c r="AJ1510" i="3"/>
  <c r="AI1510" i="3"/>
  <c r="AH1510" i="3"/>
  <c r="AG1510" i="3"/>
  <c r="AF1510" i="3"/>
  <c r="AD1510" i="3"/>
  <c r="AC1510" i="3"/>
  <c r="AA1510" i="3"/>
  <c r="Z1510" i="3"/>
  <c r="X1510" i="3"/>
  <c r="W1510" i="3"/>
  <c r="U1510" i="3"/>
  <c r="T1510" i="3"/>
  <c r="BC1509" i="3"/>
  <c r="BB1509" i="3"/>
  <c r="BA1509" i="3"/>
  <c r="AZ1509" i="3"/>
  <c r="AY1509" i="3"/>
  <c r="AX1509" i="3"/>
  <c r="AW1509" i="3"/>
  <c r="AV1509" i="3"/>
  <c r="AU1509" i="3"/>
  <c r="AT1509" i="3"/>
  <c r="AS1509" i="3"/>
  <c r="AR1509" i="3"/>
  <c r="AQ1509" i="3"/>
  <c r="AP1509" i="3"/>
  <c r="AO1509" i="3"/>
  <c r="AN1509" i="3"/>
  <c r="AM1509" i="3"/>
  <c r="AL1509" i="3"/>
  <c r="AK1509" i="3"/>
  <c r="AJ1509" i="3"/>
  <c r="AI1509" i="3"/>
  <c r="AH1509" i="3"/>
  <c r="AG1509" i="3"/>
  <c r="AF1509" i="3"/>
  <c r="AD1509" i="3"/>
  <c r="AC1509" i="3"/>
  <c r="AA1509" i="3"/>
  <c r="Z1509" i="3"/>
  <c r="X1509" i="3"/>
  <c r="W1509" i="3"/>
  <c r="U1509" i="3"/>
  <c r="T1509" i="3"/>
  <c r="BC1508" i="3"/>
  <c r="BB1508" i="3"/>
  <c r="BA1508" i="3"/>
  <c r="AZ1508" i="3"/>
  <c r="AY1508" i="3"/>
  <c r="AX1508" i="3"/>
  <c r="AW1508" i="3"/>
  <c r="AV1508" i="3"/>
  <c r="AU1508" i="3"/>
  <c r="AT1508" i="3"/>
  <c r="AS1508" i="3"/>
  <c r="AR1508" i="3"/>
  <c r="AQ1508" i="3"/>
  <c r="AP1508" i="3"/>
  <c r="AO1508" i="3"/>
  <c r="AN1508" i="3"/>
  <c r="AM1508" i="3"/>
  <c r="AL1508" i="3"/>
  <c r="AK1508" i="3"/>
  <c r="AJ1508" i="3"/>
  <c r="AI1508" i="3"/>
  <c r="AH1508" i="3"/>
  <c r="AG1508" i="3"/>
  <c r="AF1508" i="3"/>
  <c r="AD1508" i="3"/>
  <c r="AC1508" i="3"/>
  <c r="AA1508" i="3"/>
  <c r="Z1508" i="3"/>
  <c r="X1508" i="3"/>
  <c r="W1508" i="3"/>
  <c r="U1508" i="3"/>
  <c r="T1508" i="3"/>
  <c r="BC1507" i="3"/>
  <c r="BB1507" i="3"/>
  <c r="BA1507" i="3"/>
  <c r="AZ1507" i="3"/>
  <c r="AY1507" i="3"/>
  <c r="AX1507" i="3"/>
  <c r="AW1507" i="3"/>
  <c r="AV1507" i="3"/>
  <c r="AU1507" i="3"/>
  <c r="AT1507" i="3"/>
  <c r="AS1507" i="3"/>
  <c r="AR1507" i="3"/>
  <c r="AQ1507" i="3"/>
  <c r="AP1507" i="3"/>
  <c r="AO1507" i="3"/>
  <c r="AN1507" i="3"/>
  <c r="AM1507" i="3"/>
  <c r="AL1507" i="3"/>
  <c r="AK1507" i="3"/>
  <c r="AJ1507" i="3"/>
  <c r="AI1507" i="3"/>
  <c r="AH1507" i="3"/>
  <c r="AG1507" i="3"/>
  <c r="AF1507" i="3"/>
  <c r="AD1507" i="3"/>
  <c r="AC1507" i="3"/>
  <c r="AA1507" i="3"/>
  <c r="Z1507" i="3"/>
  <c r="X1507" i="3"/>
  <c r="W1507" i="3"/>
  <c r="U1507" i="3"/>
  <c r="T1507" i="3"/>
  <c r="BC1506" i="3"/>
  <c r="BB1506" i="3"/>
  <c r="BA1506" i="3"/>
  <c r="AZ1506" i="3"/>
  <c r="AY1506" i="3"/>
  <c r="AX1506" i="3"/>
  <c r="AW1506" i="3"/>
  <c r="AV1506" i="3"/>
  <c r="AU1506" i="3"/>
  <c r="AT1506" i="3"/>
  <c r="AS1506" i="3"/>
  <c r="AR1506" i="3"/>
  <c r="AQ1506" i="3"/>
  <c r="AP1506" i="3"/>
  <c r="AO1506" i="3"/>
  <c r="AN1506" i="3"/>
  <c r="AM1506" i="3"/>
  <c r="AL1506" i="3"/>
  <c r="AK1506" i="3"/>
  <c r="AJ1506" i="3"/>
  <c r="AI1506" i="3"/>
  <c r="AH1506" i="3"/>
  <c r="AG1506" i="3"/>
  <c r="AF1506" i="3"/>
  <c r="AD1506" i="3"/>
  <c r="AC1506" i="3"/>
  <c r="AA1506" i="3"/>
  <c r="Z1506" i="3"/>
  <c r="X1506" i="3"/>
  <c r="W1506" i="3"/>
  <c r="U1506" i="3"/>
  <c r="T1506" i="3"/>
  <c r="BC1505" i="3"/>
  <c r="BB1505" i="3"/>
  <c r="BA1505" i="3"/>
  <c r="AZ1505" i="3"/>
  <c r="AY1505" i="3"/>
  <c r="AX1505" i="3"/>
  <c r="AW1505" i="3"/>
  <c r="AV1505" i="3"/>
  <c r="AU1505" i="3"/>
  <c r="AT1505" i="3"/>
  <c r="AS1505" i="3"/>
  <c r="AR1505" i="3"/>
  <c r="AQ1505" i="3"/>
  <c r="AP1505" i="3"/>
  <c r="AO1505" i="3"/>
  <c r="AN1505" i="3"/>
  <c r="AM1505" i="3"/>
  <c r="AL1505" i="3"/>
  <c r="AK1505" i="3"/>
  <c r="AJ1505" i="3"/>
  <c r="AI1505" i="3"/>
  <c r="AH1505" i="3"/>
  <c r="AG1505" i="3"/>
  <c r="AF1505" i="3"/>
  <c r="AD1505" i="3"/>
  <c r="AC1505" i="3"/>
  <c r="AA1505" i="3"/>
  <c r="Z1505" i="3"/>
  <c r="X1505" i="3"/>
  <c r="W1505" i="3"/>
  <c r="U1505" i="3"/>
  <c r="T1505" i="3"/>
  <c r="BC1504" i="3"/>
  <c r="BB1504" i="3"/>
  <c r="BA1504" i="3"/>
  <c r="AZ1504" i="3"/>
  <c r="AY1504" i="3"/>
  <c r="AX1504" i="3"/>
  <c r="AW1504" i="3"/>
  <c r="AV1504" i="3"/>
  <c r="AU1504" i="3"/>
  <c r="AT1504" i="3"/>
  <c r="AS1504" i="3"/>
  <c r="AR1504" i="3"/>
  <c r="AQ1504" i="3"/>
  <c r="AP1504" i="3"/>
  <c r="AO1504" i="3"/>
  <c r="AN1504" i="3"/>
  <c r="AM1504" i="3"/>
  <c r="AL1504" i="3"/>
  <c r="AK1504" i="3"/>
  <c r="AJ1504" i="3"/>
  <c r="AI1504" i="3"/>
  <c r="AH1504" i="3"/>
  <c r="AG1504" i="3"/>
  <c r="AF1504" i="3"/>
  <c r="AD1504" i="3"/>
  <c r="AC1504" i="3"/>
  <c r="AA1504" i="3"/>
  <c r="Z1504" i="3"/>
  <c r="X1504" i="3"/>
  <c r="W1504" i="3"/>
  <c r="U1504" i="3"/>
  <c r="T1504" i="3"/>
  <c r="BC1503" i="3"/>
  <c r="BB1503" i="3"/>
  <c r="BA1503" i="3"/>
  <c r="AZ1503" i="3"/>
  <c r="AY1503" i="3"/>
  <c r="AX1503" i="3"/>
  <c r="AW1503" i="3"/>
  <c r="AV1503" i="3"/>
  <c r="AU1503" i="3"/>
  <c r="AT1503" i="3"/>
  <c r="AS1503" i="3"/>
  <c r="AR1503" i="3"/>
  <c r="AQ1503" i="3"/>
  <c r="AP1503" i="3"/>
  <c r="AO1503" i="3"/>
  <c r="AN1503" i="3"/>
  <c r="AM1503" i="3"/>
  <c r="AL1503" i="3"/>
  <c r="AK1503" i="3"/>
  <c r="AJ1503" i="3"/>
  <c r="AI1503" i="3"/>
  <c r="AH1503" i="3"/>
  <c r="AG1503" i="3"/>
  <c r="AF1503" i="3"/>
  <c r="AD1503" i="3"/>
  <c r="AC1503" i="3"/>
  <c r="AA1503" i="3"/>
  <c r="Z1503" i="3"/>
  <c r="X1503" i="3"/>
  <c r="W1503" i="3"/>
  <c r="U1503" i="3"/>
  <c r="T1503" i="3"/>
  <c r="BC1502" i="3"/>
  <c r="BB1502" i="3"/>
  <c r="BA1502" i="3"/>
  <c r="AZ1502" i="3"/>
  <c r="AY1502" i="3"/>
  <c r="AX1502" i="3"/>
  <c r="AW1502" i="3"/>
  <c r="AV1502" i="3"/>
  <c r="AU1502" i="3"/>
  <c r="AT1502" i="3"/>
  <c r="AS1502" i="3"/>
  <c r="AR1502" i="3"/>
  <c r="AQ1502" i="3"/>
  <c r="AP1502" i="3"/>
  <c r="AO1502" i="3"/>
  <c r="AN1502" i="3"/>
  <c r="AM1502" i="3"/>
  <c r="AL1502" i="3"/>
  <c r="AK1502" i="3"/>
  <c r="AJ1502" i="3"/>
  <c r="AI1502" i="3"/>
  <c r="AH1502" i="3"/>
  <c r="AG1502" i="3"/>
  <c r="AF1502" i="3"/>
  <c r="AD1502" i="3"/>
  <c r="AC1502" i="3"/>
  <c r="AA1502" i="3"/>
  <c r="Z1502" i="3"/>
  <c r="X1502" i="3"/>
  <c r="W1502" i="3"/>
  <c r="U1502" i="3"/>
  <c r="T1502" i="3"/>
  <c r="BC1501" i="3"/>
  <c r="BB1501" i="3"/>
  <c r="BA1501" i="3"/>
  <c r="AZ1501" i="3"/>
  <c r="AY1501" i="3"/>
  <c r="AX1501" i="3"/>
  <c r="AW1501" i="3"/>
  <c r="AV1501" i="3"/>
  <c r="AU1501" i="3"/>
  <c r="AT1501" i="3"/>
  <c r="AS1501" i="3"/>
  <c r="AR1501" i="3"/>
  <c r="AQ1501" i="3"/>
  <c r="AP1501" i="3"/>
  <c r="AO1501" i="3"/>
  <c r="AN1501" i="3"/>
  <c r="AM1501" i="3"/>
  <c r="AL1501" i="3"/>
  <c r="AK1501" i="3"/>
  <c r="AJ1501" i="3"/>
  <c r="AI1501" i="3"/>
  <c r="AH1501" i="3"/>
  <c r="AG1501" i="3"/>
  <c r="AF1501" i="3"/>
  <c r="AD1501" i="3"/>
  <c r="AC1501" i="3"/>
  <c r="AA1501" i="3"/>
  <c r="Z1501" i="3"/>
  <c r="X1501" i="3"/>
  <c r="W1501" i="3"/>
  <c r="U1501" i="3"/>
  <c r="T1501" i="3"/>
  <c r="BC1500" i="3"/>
  <c r="BB1500" i="3"/>
  <c r="BA1500" i="3"/>
  <c r="AZ1500" i="3"/>
  <c r="AY1500" i="3"/>
  <c r="AX1500" i="3"/>
  <c r="AW1500" i="3"/>
  <c r="AV1500" i="3"/>
  <c r="AU1500" i="3"/>
  <c r="AT1500" i="3"/>
  <c r="AS1500" i="3"/>
  <c r="AR1500" i="3"/>
  <c r="AQ1500" i="3"/>
  <c r="AP1500" i="3"/>
  <c r="AO1500" i="3"/>
  <c r="AN1500" i="3"/>
  <c r="AM1500" i="3"/>
  <c r="AL1500" i="3"/>
  <c r="AK1500" i="3"/>
  <c r="AJ1500" i="3"/>
  <c r="AI1500" i="3"/>
  <c r="AH1500" i="3"/>
  <c r="AG1500" i="3"/>
  <c r="AF1500" i="3"/>
  <c r="AD1500" i="3"/>
  <c r="AC1500" i="3"/>
  <c r="AA1500" i="3"/>
  <c r="Z1500" i="3"/>
  <c r="X1500" i="3"/>
  <c r="W1500" i="3"/>
  <c r="U1500" i="3"/>
  <c r="T1500" i="3"/>
  <c r="BC1499" i="3"/>
  <c r="BB1499" i="3"/>
  <c r="BA1499" i="3"/>
  <c r="AZ1499" i="3"/>
  <c r="AY1499" i="3"/>
  <c r="AX1499" i="3"/>
  <c r="AW1499" i="3"/>
  <c r="AV1499" i="3"/>
  <c r="AU1499" i="3"/>
  <c r="AT1499" i="3"/>
  <c r="AS1499" i="3"/>
  <c r="AR1499" i="3"/>
  <c r="AQ1499" i="3"/>
  <c r="AP1499" i="3"/>
  <c r="AO1499" i="3"/>
  <c r="AN1499" i="3"/>
  <c r="AM1499" i="3"/>
  <c r="AL1499" i="3"/>
  <c r="AK1499" i="3"/>
  <c r="AJ1499" i="3"/>
  <c r="AI1499" i="3"/>
  <c r="AH1499" i="3"/>
  <c r="AG1499" i="3"/>
  <c r="AF1499" i="3"/>
  <c r="AD1499" i="3"/>
  <c r="AC1499" i="3"/>
  <c r="AA1499" i="3"/>
  <c r="Z1499" i="3"/>
  <c r="X1499" i="3"/>
  <c r="W1499" i="3"/>
  <c r="U1499" i="3"/>
  <c r="T1499" i="3"/>
  <c r="BC1498" i="3"/>
  <c r="BB1498" i="3"/>
  <c r="BA1498" i="3"/>
  <c r="AZ1498" i="3"/>
  <c r="AY1498" i="3"/>
  <c r="AX1498" i="3"/>
  <c r="AW1498" i="3"/>
  <c r="AV1498" i="3"/>
  <c r="AU1498" i="3"/>
  <c r="AT1498" i="3"/>
  <c r="AS1498" i="3"/>
  <c r="AR1498" i="3"/>
  <c r="AQ1498" i="3"/>
  <c r="AP1498" i="3"/>
  <c r="AO1498" i="3"/>
  <c r="AN1498" i="3"/>
  <c r="AM1498" i="3"/>
  <c r="AL1498" i="3"/>
  <c r="AK1498" i="3"/>
  <c r="AJ1498" i="3"/>
  <c r="AI1498" i="3"/>
  <c r="AH1498" i="3"/>
  <c r="AG1498" i="3"/>
  <c r="AF1498" i="3"/>
  <c r="AD1498" i="3"/>
  <c r="AC1498" i="3"/>
  <c r="AA1498" i="3"/>
  <c r="Z1498" i="3"/>
  <c r="X1498" i="3"/>
  <c r="W1498" i="3"/>
  <c r="U1498" i="3"/>
  <c r="T1498" i="3"/>
  <c r="BC1497" i="3"/>
  <c r="BB1497" i="3"/>
  <c r="BA1497" i="3"/>
  <c r="AZ1497" i="3"/>
  <c r="AY1497" i="3"/>
  <c r="AX1497" i="3"/>
  <c r="AW1497" i="3"/>
  <c r="AV1497" i="3"/>
  <c r="AU1497" i="3"/>
  <c r="AT1497" i="3"/>
  <c r="AS1497" i="3"/>
  <c r="AR1497" i="3"/>
  <c r="AQ1497" i="3"/>
  <c r="AP1497" i="3"/>
  <c r="AO1497" i="3"/>
  <c r="AN1497" i="3"/>
  <c r="AM1497" i="3"/>
  <c r="AL1497" i="3"/>
  <c r="AK1497" i="3"/>
  <c r="AJ1497" i="3"/>
  <c r="AI1497" i="3"/>
  <c r="AH1497" i="3"/>
  <c r="AG1497" i="3"/>
  <c r="AF1497" i="3"/>
  <c r="AD1497" i="3"/>
  <c r="AC1497" i="3"/>
  <c r="AA1497" i="3"/>
  <c r="Z1497" i="3"/>
  <c r="X1497" i="3"/>
  <c r="W1497" i="3"/>
  <c r="U1497" i="3"/>
  <c r="T1497" i="3"/>
  <c r="BC1496" i="3"/>
  <c r="BB1496" i="3"/>
  <c r="BA1496" i="3"/>
  <c r="AZ1496" i="3"/>
  <c r="AY1496" i="3"/>
  <c r="AX1496" i="3"/>
  <c r="AW1496" i="3"/>
  <c r="AV1496" i="3"/>
  <c r="AU1496" i="3"/>
  <c r="AT1496" i="3"/>
  <c r="AS1496" i="3"/>
  <c r="AR1496" i="3"/>
  <c r="AQ1496" i="3"/>
  <c r="AP1496" i="3"/>
  <c r="AO1496" i="3"/>
  <c r="AN1496" i="3"/>
  <c r="AM1496" i="3"/>
  <c r="AL1496" i="3"/>
  <c r="AK1496" i="3"/>
  <c r="AJ1496" i="3"/>
  <c r="AI1496" i="3"/>
  <c r="AH1496" i="3"/>
  <c r="AG1496" i="3"/>
  <c r="AF1496" i="3"/>
  <c r="AD1496" i="3"/>
  <c r="AC1496" i="3"/>
  <c r="AA1496" i="3"/>
  <c r="Z1496" i="3"/>
  <c r="X1496" i="3"/>
  <c r="W1496" i="3"/>
  <c r="U1496" i="3"/>
  <c r="T1496" i="3"/>
  <c r="BC1495" i="3"/>
  <c r="BB1495" i="3"/>
  <c r="BA1495" i="3"/>
  <c r="AZ1495" i="3"/>
  <c r="AY1495" i="3"/>
  <c r="AX1495" i="3"/>
  <c r="AW1495" i="3"/>
  <c r="AV1495" i="3"/>
  <c r="AU1495" i="3"/>
  <c r="AT1495" i="3"/>
  <c r="AS1495" i="3"/>
  <c r="AR1495" i="3"/>
  <c r="AQ1495" i="3"/>
  <c r="AP1495" i="3"/>
  <c r="AO1495" i="3"/>
  <c r="AN1495" i="3"/>
  <c r="AM1495" i="3"/>
  <c r="AL1495" i="3"/>
  <c r="AK1495" i="3"/>
  <c r="AJ1495" i="3"/>
  <c r="AI1495" i="3"/>
  <c r="AH1495" i="3"/>
  <c r="AG1495" i="3"/>
  <c r="AF1495" i="3"/>
  <c r="AD1495" i="3"/>
  <c r="AC1495" i="3"/>
  <c r="AA1495" i="3"/>
  <c r="Z1495" i="3"/>
  <c r="X1495" i="3"/>
  <c r="W1495" i="3"/>
  <c r="U1495" i="3"/>
  <c r="T1495" i="3"/>
  <c r="BC1494" i="3"/>
  <c r="BB1494" i="3"/>
  <c r="BA1494" i="3"/>
  <c r="AZ1494" i="3"/>
  <c r="AY1494" i="3"/>
  <c r="AX1494" i="3"/>
  <c r="AW1494" i="3"/>
  <c r="AV1494" i="3"/>
  <c r="AU1494" i="3"/>
  <c r="AT1494" i="3"/>
  <c r="AS1494" i="3"/>
  <c r="AR1494" i="3"/>
  <c r="AQ1494" i="3"/>
  <c r="AP1494" i="3"/>
  <c r="AO1494" i="3"/>
  <c r="AN1494" i="3"/>
  <c r="AM1494" i="3"/>
  <c r="AL1494" i="3"/>
  <c r="AK1494" i="3"/>
  <c r="AJ1494" i="3"/>
  <c r="AI1494" i="3"/>
  <c r="AH1494" i="3"/>
  <c r="AG1494" i="3"/>
  <c r="AF1494" i="3"/>
  <c r="AD1494" i="3"/>
  <c r="AC1494" i="3"/>
  <c r="AA1494" i="3"/>
  <c r="Z1494" i="3"/>
  <c r="X1494" i="3"/>
  <c r="W1494" i="3"/>
  <c r="U1494" i="3"/>
  <c r="T1494" i="3"/>
  <c r="BC1493" i="3"/>
  <c r="BB1493" i="3"/>
  <c r="BA1493" i="3"/>
  <c r="AZ1493" i="3"/>
  <c r="AY1493" i="3"/>
  <c r="AX1493" i="3"/>
  <c r="AW1493" i="3"/>
  <c r="AV1493" i="3"/>
  <c r="AU1493" i="3"/>
  <c r="AT1493" i="3"/>
  <c r="AS1493" i="3"/>
  <c r="AR1493" i="3"/>
  <c r="AQ1493" i="3"/>
  <c r="AP1493" i="3"/>
  <c r="AO1493" i="3"/>
  <c r="AN1493" i="3"/>
  <c r="AM1493" i="3"/>
  <c r="AL1493" i="3"/>
  <c r="AK1493" i="3"/>
  <c r="AJ1493" i="3"/>
  <c r="AI1493" i="3"/>
  <c r="AH1493" i="3"/>
  <c r="AG1493" i="3"/>
  <c r="AF1493" i="3"/>
  <c r="AD1493" i="3"/>
  <c r="AC1493" i="3"/>
  <c r="AA1493" i="3"/>
  <c r="Z1493" i="3"/>
  <c r="X1493" i="3"/>
  <c r="W1493" i="3"/>
  <c r="U1493" i="3"/>
  <c r="T1493" i="3"/>
  <c r="BC1492" i="3"/>
  <c r="BB1492" i="3"/>
  <c r="BA1492" i="3"/>
  <c r="AZ1492" i="3"/>
  <c r="AY1492" i="3"/>
  <c r="AX1492" i="3"/>
  <c r="AW1492" i="3"/>
  <c r="AV1492" i="3"/>
  <c r="AU1492" i="3"/>
  <c r="AT1492" i="3"/>
  <c r="AS1492" i="3"/>
  <c r="AR1492" i="3"/>
  <c r="AQ1492" i="3"/>
  <c r="AP1492" i="3"/>
  <c r="AO1492" i="3"/>
  <c r="AN1492" i="3"/>
  <c r="AM1492" i="3"/>
  <c r="AL1492" i="3"/>
  <c r="AK1492" i="3"/>
  <c r="AJ1492" i="3"/>
  <c r="AI1492" i="3"/>
  <c r="AH1492" i="3"/>
  <c r="AG1492" i="3"/>
  <c r="AF1492" i="3"/>
  <c r="AD1492" i="3"/>
  <c r="AC1492" i="3"/>
  <c r="AA1492" i="3"/>
  <c r="Z1492" i="3"/>
  <c r="X1492" i="3"/>
  <c r="W1492" i="3"/>
  <c r="U1492" i="3"/>
  <c r="T1492" i="3"/>
  <c r="BC1491" i="3"/>
  <c r="BB1491" i="3"/>
  <c r="BA1491" i="3"/>
  <c r="AZ1491" i="3"/>
  <c r="AY1491" i="3"/>
  <c r="AX1491" i="3"/>
  <c r="AW1491" i="3"/>
  <c r="AV1491" i="3"/>
  <c r="AU1491" i="3"/>
  <c r="AT1491" i="3"/>
  <c r="AS1491" i="3"/>
  <c r="AR1491" i="3"/>
  <c r="AQ1491" i="3"/>
  <c r="AP1491" i="3"/>
  <c r="AO1491" i="3"/>
  <c r="AN1491" i="3"/>
  <c r="AM1491" i="3"/>
  <c r="AL1491" i="3"/>
  <c r="AK1491" i="3"/>
  <c r="AJ1491" i="3"/>
  <c r="AI1491" i="3"/>
  <c r="AH1491" i="3"/>
  <c r="AG1491" i="3"/>
  <c r="AF1491" i="3"/>
  <c r="AD1491" i="3"/>
  <c r="AC1491" i="3"/>
  <c r="AA1491" i="3"/>
  <c r="Z1491" i="3"/>
  <c r="X1491" i="3"/>
  <c r="W1491" i="3"/>
  <c r="U1491" i="3"/>
  <c r="T1491" i="3"/>
  <c r="BC1490" i="3"/>
  <c r="BB1490" i="3"/>
  <c r="BA1490" i="3"/>
  <c r="AZ1490" i="3"/>
  <c r="AY1490" i="3"/>
  <c r="AX1490" i="3"/>
  <c r="AW1490" i="3"/>
  <c r="AV1490" i="3"/>
  <c r="AU1490" i="3"/>
  <c r="AT1490" i="3"/>
  <c r="AS1490" i="3"/>
  <c r="AR1490" i="3"/>
  <c r="AQ1490" i="3"/>
  <c r="AP1490" i="3"/>
  <c r="AO1490" i="3"/>
  <c r="AN1490" i="3"/>
  <c r="AM1490" i="3"/>
  <c r="AL1490" i="3"/>
  <c r="AK1490" i="3"/>
  <c r="AJ1490" i="3"/>
  <c r="AI1490" i="3"/>
  <c r="AH1490" i="3"/>
  <c r="AG1490" i="3"/>
  <c r="AF1490" i="3"/>
  <c r="AD1490" i="3"/>
  <c r="AC1490" i="3"/>
  <c r="AA1490" i="3"/>
  <c r="Z1490" i="3"/>
  <c r="X1490" i="3"/>
  <c r="W1490" i="3"/>
  <c r="U1490" i="3"/>
  <c r="T1490" i="3"/>
  <c r="BC1489" i="3"/>
  <c r="BB1489" i="3"/>
  <c r="BA1489" i="3"/>
  <c r="AZ1489" i="3"/>
  <c r="AY1489" i="3"/>
  <c r="AX1489" i="3"/>
  <c r="AW1489" i="3"/>
  <c r="AV1489" i="3"/>
  <c r="AU1489" i="3"/>
  <c r="AT1489" i="3"/>
  <c r="AS1489" i="3"/>
  <c r="AR1489" i="3"/>
  <c r="AQ1489" i="3"/>
  <c r="AP1489" i="3"/>
  <c r="AO1489" i="3"/>
  <c r="AN1489" i="3"/>
  <c r="AM1489" i="3"/>
  <c r="AL1489" i="3"/>
  <c r="AK1489" i="3"/>
  <c r="AJ1489" i="3"/>
  <c r="AI1489" i="3"/>
  <c r="AH1489" i="3"/>
  <c r="AG1489" i="3"/>
  <c r="AF1489" i="3"/>
  <c r="AD1489" i="3"/>
  <c r="AC1489" i="3"/>
  <c r="AA1489" i="3"/>
  <c r="Z1489" i="3"/>
  <c r="X1489" i="3"/>
  <c r="W1489" i="3"/>
  <c r="U1489" i="3"/>
  <c r="T1489" i="3"/>
  <c r="BC1488" i="3"/>
  <c r="BB1488" i="3"/>
  <c r="BA1488" i="3"/>
  <c r="AZ1488" i="3"/>
  <c r="AY1488" i="3"/>
  <c r="AX1488" i="3"/>
  <c r="AW1488" i="3"/>
  <c r="AV1488" i="3"/>
  <c r="AU1488" i="3"/>
  <c r="AT1488" i="3"/>
  <c r="AS1488" i="3"/>
  <c r="AR1488" i="3"/>
  <c r="AQ1488" i="3"/>
  <c r="AP1488" i="3"/>
  <c r="AO1488" i="3"/>
  <c r="AN1488" i="3"/>
  <c r="AM1488" i="3"/>
  <c r="AL1488" i="3"/>
  <c r="AK1488" i="3"/>
  <c r="AJ1488" i="3"/>
  <c r="AI1488" i="3"/>
  <c r="AH1488" i="3"/>
  <c r="AG1488" i="3"/>
  <c r="AF1488" i="3"/>
  <c r="AD1488" i="3"/>
  <c r="AC1488" i="3"/>
  <c r="AA1488" i="3"/>
  <c r="Z1488" i="3"/>
  <c r="X1488" i="3"/>
  <c r="W1488" i="3"/>
  <c r="U1488" i="3"/>
  <c r="T1488" i="3"/>
  <c r="BC1487" i="3"/>
  <c r="BB1487" i="3"/>
  <c r="BA1487" i="3"/>
  <c r="AZ1487" i="3"/>
  <c r="AY1487" i="3"/>
  <c r="AX1487" i="3"/>
  <c r="AW1487" i="3"/>
  <c r="AV1487" i="3"/>
  <c r="AU1487" i="3"/>
  <c r="AT1487" i="3"/>
  <c r="AS1487" i="3"/>
  <c r="AR1487" i="3"/>
  <c r="AQ1487" i="3"/>
  <c r="AP1487" i="3"/>
  <c r="AO1487" i="3"/>
  <c r="AN1487" i="3"/>
  <c r="AM1487" i="3"/>
  <c r="AL1487" i="3"/>
  <c r="AK1487" i="3"/>
  <c r="AJ1487" i="3"/>
  <c r="AI1487" i="3"/>
  <c r="AH1487" i="3"/>
  <c r="AG1487" i="3"/>
  <c r="AF1487" i="3"/>
  <c r="AD1487" i="3"/>
  <c r="AC1487" i="3"/>
  <c r="AA1487" i="3"/>
  <c r="Z1487" i="3"/>
  <c r="X1487" i="3"/>
  <c r="W1487" i="3"/>
  <c r="U1487" i="3"/>
  <c r="T1487" i="3"/>
  <c r="BC1486" i="3"/>
  <c r="BB1486" i="3"/>
  <c r="BA1486" i="3"/>
  <c r="AZ1486" i="3"/>
  <c r="AY1486" i="3"/>
  <c r="AX1486" i="3"/>
  <c r="AW1486" i="3"/>
  <c r="AV1486" i="3"/>
  <c r="AU1486" i="3"/>
  <c r="AT1486" i="3"/>
  <c r="AS1486" i="3"/>
  <c r="AR1486" i="3"/>
  <c r="AQ1486" i="3"/>
  <c r="AP1486" i="3"/>
  <c r="AO1486" i="3"/>
  <c r="AN1486" i="3"/>
  <c r="AM1486" i="3"/>
  <c r="AL1486" i="3"/>
  <c r="AK1486" i="3"/>
  <c r="AJ1486" i="3"/>
  <c r="AI1486" i="3"/>
  <c r="AH1486" i="3"/>
  <c r="AG1486" i="3"/>
  <c r="AF1486" i="3"/>
  <c r="AD1486" i="3"/>
  <c r="AC1486" i="3"/>
  <c r="AA1486" i="3"/>
  <c r="Z1486" i="3"/>
  <c r="X1486" i="3"/>
  <c r="W1486" i="3"/>
  <c r="U1486" i="3"/>
  <c r="T1486" i="3"/>
  <c r="BC1485" i="3"/>
  <c r="BB1485" i="3"/>
  <c r="BA1485" i="3"/>
  <c r="AZ1485" i="3"/>
  <c r="AY1485" i="3"/>
  <c r="AX1485" i="3"/>
  <c r="AW1485" i="3"/>
  <c r="AV1485" i="3"/>
  <c r="AU1485" i="3"/>
  <c r="AT1485" i="3"/>
  <c r="AS1485" i="3"/>
  <c r="AR1485" i="3"/>
  <c r="AQ1485" i="3"/>
  <c r="AP1485" i="3"/>
  <c r="AO1485" i="3"/>
  <c r="AN1485" i="3"/>
  <c r="AM1485" i="3"/>
  <c r="AL1485" i="3"/>
  <c r="AK1485" i="3"/>
  <c r="AJ1485" i="3"/>
  <c r="AI1485" i="3"/>
  <c r="AH1485" i="3"/>
  <c r="AG1485" i="3"/>
  <c r="AF1485" i="3"/>
  <c r="AD1485" i="3"/>
  <c r="AC1485" i="3"/>
  <c r="AA1485" i="3"/>
  <c r="Z1485" i="3"/>
  <c r="X1485" i="3"/>
  <c r="W1485" i="3"/>
  <c r="U1485" i="3"/>
  <c r="T1485" i="3"/>
  <c r="BC1484" i="3"/>
  <c r="BB1484" i="3"/>
  <c r="BA1484" i="3"/>
  <c r="AZ1484" i="3"/>
  <c r="AY1484" i="3"/>
  <c r="AX1484" i="3"/>
  <c r="AW1484" i="3"/>
  <c r="AV1484" i="3"/>
  <c r="AU1484" i="3"/>
  <c r="AT1484" i="3"/>
  <c r="AS1484" i="3"/>
  <c r="AR1484" i="3"/>
  <c r="AQ1484" i="3"/>
  <c r="AP1484" i="3"/>
  <c r="AO1484" i="3"/>
  <c r="AN1484" i="3"/>
  <c r="AM1484" i="3"/>
  <c r="AL1484" i="3"/>
  <c r="AK1484" i="3"/>
  <c r="AJ1484" i="3"/>
  <c r="AI1484" i="3"/>
  <c r="AH1484" i="3"/>
  <c r="AG1484" i="3"/>
  <c r="AF1484" i="3"/>
  <c r="AD1484" i="3"/>
  <c r="AC1484" i="3"/>
  <c r="AA1484" i="3"/>
  <c r="Z1484" i="3"/>
  <c r="X1484" i="3"/>
  <c r="W1484" i="3"/>
  <c r="U1484" i="3"/>
  <c r="T1484" i="3"/>
  <c r="BC1483" i="3"/>
  <c r="BB1483" i="3"/>
  <c r="BA1483" i="3"/>
  <c r="AZ1483" i="3"/>
  <c r="AY1483" i="3"/>
  <c r="AX1483" i="3"/>
  <c r="AW1483" i="3"/>
  <c r="AV1483" i="3"/>
  <c r="AU1483" i="3"/>
  <c r="AT1483" i="3"/>
  <c r="AS1483" i="3"/>
  <c r="AR1483" i="3"/>
  <c r="AQ1483" i="3"/>
  <c r="AP1483" i="3"/>
  <c r="AO1483" i="3"/>
  <c r="AN1483" i="3"/>
  <c r="AM1483" i="3"/>
  <c r="AL1483" i="3"/>
  <c r="AK1483" i="3"/>
  <c r="AJ1483" i="3"/>
  <c r="AI1483" i="3"/>
  <c r="AH1483" i="3"/>
  <c r="AG1483" i="3"/>
  <c r="AF1483" i="3"/>
  <c r="AD1483" i="3"/>
  <c r="AC1483" i="3"/>
  <c r="AA1483" i="3"/>
  <c r="Z1483" i="3"/>
  <c r="X1483" i="3"/>
  <c r="W1483" i="3"/>
  <c r="U1483" i="3"/>
  <c r="T1483" i="3"/>
  <c r="BC1482" i="3"/>
  <c r="BB1482" i="3"/>
  <c r="BA1482" i="3"/>
  <c r="AZ1482" i="3"/>
  <c r="AY1482" i="3"/>
  <c r="AX1482" i="3"/>
  <c r="AW1482" i="3"/>
  <c r="AV1482" i="3"/>
  <c r="AU1482" i="3"/>
  <c r="AT1482" i="3"/>
  <c r="AS1482" i="3"/>
  <c r="AR1482" i="3"/>
  <c r="AQ1482" i="3"/>
  <c r="AP1482" i="3"/>
  <c r="AO1482" i="3"/>
  <c r="AN1482" i="3"/>
  <c r="AM1482" i="3"/>
  <c r="AL1482" i="3"/>
  <c r="AK1482" i="3"/>
  <c r="AJ1482" i="3"/>
  <c r="AI1482" i="3"/>
  <c r="AH1482" i="3"/>
  <c r="AG1482" i="3"/>
  <c r="AF1482" i="3"/>
  <c r="AD1482" i="3"/>
  <c r="AC1482" i="3"/>
  <c r="AA1482" i="3"/>
  <c r="Z1482" i="3"/>
  <c r="X1482" i="3"/>
  <c r="W1482" i="3"/>
  <c r="U1482" i="3"/>
  <c r="T1482" i="3"/>
  <c r="BC1481" i="3"/>
  <c r="BB1481" i="3"/>
  <c r="BA1481" i="3"/>
  <c r="AZ1481" i="3"/>
  <c r="AY1481" i="3"/>
  <c r="AX1481" i="3"/>
  <c r="AW1481" i="3"/>
  <c r="AV1481" i="3"/>
  <c r="AU1481" i="3"/>
  <c r="AT1481" i="3"/>
  <c r="AS1481" i="3"/>
  <c r="AR1481" i="3"/>
  <c r="AQ1481" i="3"/>
  <c r="AP1481" i="3"/>
  <c r="AO1481" i="3"/>
  <c r="AN1481" i="3"/>
  <c r="AM1481" i="3"/>
  <c r="AL1481" i="3"/>
  <c r="AK1481" i="3"/>
  <c r="AJ1481" i="3"/>
  <c r="AI1481" i="3"/>
  <c r="AH1481" i="3"/>
  <c r="AG1481" i="3"/>
  <c r="AF1481" i="3"/>
  <c r="AD1481" i="3"/>
  <c r="AC1481" i="3"/>
  <c r="AA1481" i="3"/>
  <c r="Z1481" i="3"/>
  <c r="X1481" i="3"/>
  <c r="W1481" i="3"/>
  <c r="U1481" i="3"/>
  <c r="T1481" i="3"/>
  <c r="BC1480" i="3"/>
  <c r="BB1480" i="3"/>
  <c r="BA1480" i="3"/>
  <c r="AZ1480" i="3"/>
  <c r="AY1480" i="3"/>
  <c r="AX1480" i="3"/>
  <c r="AW1480" i="3"/>
  <c r="AV1480" i="3"/>
  <c r="AU1480" i="3"/>
  <c r="AT1480" i="3"/>
  <c r="AS1480" i="3"/>
  <c r="AR1480" i="3"/>
  <c r="AQ1480" i="3"/>
  <c r="AP1480" i="3"/>
  <c r="AO1480" i="3"/>
  <c r="AN1480" i="3"/>
  <c r="AM1480" i="3"/>
  <c r="AL1480" i="3"/>
  <c r="AK1480" i="3"/>
  <c r="AJ1480" i="3"/>
  <c r="AI1480" i="3"/>
  <c r="AH1480" i="3"/>
  <c r="AG1480" i="3"/>
  <c r="AF1480" i="3"/>
  <c r="AD1480" i="3"/>
  <c r="AC1480" i="3"/>
  <c r="AA1480" i="3"/>
  <c r="Z1480" i="3"/>
  <c r="X1480" i="3"/>
  <c r="W1480" i="3"/>
  <c r="U1480" i="3"/>
  <c r="T1480" i="3"/>
  <c r="BC1479" i="3"/>
  <c r="BB1479" i="3"/>
  <c r="BA1479" i="3"/>
  <c r="AZ1479" i="3"/>
  <c r="AY1479" i="3"/>
  <c r="AX1479" i="3"/>
  <c r="AW1479" i="3"/>
  <c r="AV1479" i="3"/>
  <c r="AU1479" i="3"/>
  <c r="AT1479" i="3"/>
  <c r="AS1479" i="3"/>
  <c r="AR1479" i="3"/>
  <c r="AQ1479" i="3"/>
  <c r="AP1479" i="3"/>
  <c r="AO1479" i="3"/>
  <c r="AN1479" i="3"/>
  <c r="AM1479" i="3"/>
  <c r="AL1479" i="3"/>
  <c r="AK1479" i="3"/>
  <c r="AJ1479" i="3"/>
  <c r="AI1479" i="3"/>
  <c r="AH1479" i="3"/>
  <c r="AG1479" i="3"/>
  <c r="AF1479" i="3"/>
  <c r="AD1479" i="3"/>
  <c r="AC1479" i="3"/>
  <c r="AA1479" i="3"/>
  <c r="Z1479" i="3"/>
  <c r="X1479" i="3"/>
  <c r="W1479" i="3"/>
  <c r="U1479" i="3"/>
  <c r="T1479" i="3"/>
  <c r="BC1478" i="3"/>
  <c r="BB1478" i="3"/>
  <c r="BA1478" i="3"/>
  <c r="AZ1478" i="3"/>
  <c r="AY1478" i="3"/>
  <c r="AX1478" i="3"/>
  <c r="AW1478" i="3"/>
  <c r="AV1478" i="3"/>
  <c r="AU1478" i="3"/>
  <c r="AT1478" i="3"/>
  <c r="AS1478" i="3"/>
  <c r="AR1478" i="3"/>
  <c r="AQ1478" i="3"/>
  <c r="AP1478" i="3"/>
  <c r="AO1478" i="3"/>
  <c r="AN1478" i="3"/>
  <c r="AM1478" i="3"/>
  <c r="AL1478" i="3"/>
  <c r="AK1478" i="3"/>
  <c r="AJ1478" i="3"/>
  <c r="AI1478" i="3"/>
  <c r="AH1478" i="3"/>
  <c r="AG1478" i="3"/>
  <c r="AF1478" i="3"/>
  <c r="AD1478" i="3"/>
  <c r="AC1478" i="3"/>
  <c r="AA1478" i="3"/>
  <c r="Z1478" i="3"/>
  <c r="X1478" i="3"/>
  <c r="W1478" i="3"/>
  <c r="U1478" i="3"/>
  <c r="T1478" i="3"/>
  <c r="BC1477" i="3"/>
  <c r="BB1477" i="3"/>
  <c r="BA1477" i="3"/>
  <c r="AZ1477" i="3"/>
  <c r="AY1477" i="3"/>
  <c r="AX1477" i="3"/>
  <c r="AW1477" i="3"/>
  <c r="AV1477" i="3"/>
  <c r="AU1477" i="3"/>
  <c r="AT1477" i="3"/>
  <c r="AS1477" i="3"/>
  <c r="AR1477" i="3"/>
  <c r="AQ1477" i="3"/>
  <c r="AP1477" i="3"/>
  <c r="AO1477" i="3"/>
  <c r="AN1477" i="3"/>
  <c r="AM1477" i="3"/>
  <c r="AL1477" i="3"/>
  <c r="AK1477" i="3"/>
  <c r="AJ1477" i="3"/>
  <c r="AI1477" i="3"/>
  <c r="AH1477" i="3"/>
  <c r="AG1477" i="3"/>
  <c r="AF1477" i="3"/>
  <c r="AD1477" i="3"/>
  <c r="AC1477" i="3"/>
  <c r="AA1477" i="3"/>
  <c r="Z1477" i="3"/>
  <c r="X1477" i="3"/>
  <c r="W1477" i="3"/>
  <c r="U1477" i="3"/>
  <c r="T1477" i="3"/>
  <c r="BC1476" i="3"/>
  <c r="BB1476" i="3"/>
  <c r="BA1476" i="3"/>
  <c r="AZ1476" i="3"/>
  <c r="AY1476" i="3"/>
  <c r="AX1476" i="3"/>
  <c r="AW1476" i="3"/>
  <c r="AV1476" i="3"/>
  <c r="AU1476" i="3"/>
  <c r="AT1476" i="3"/>
  <c r="AS1476" i="3"/>
  <c r="AR1476" i="3"/>
  <c r="AQ1476" i="3"/>
  <c r="AP1476" i="3"/>
  <c r="AO1476" i="3"/>
  <c r="AN1476" i="3"/>
  <c r="AM1476" i="3"/>
  <c r="AL1476" i="3"/>
  <c r="AK1476" i="3"/>
  <c r="AJ1476" i="3"/>
  <c r="AI1476" i="3"/>
  <c r="AH1476" i="3"/>
  <c r="AG1476" i="3"/>
  <c r="AF1476" i="3"/>
  <c r="AD1476" i="3"/>
  <c r="AC1476" i="3"/>
  <c r="AA1476" i="3"/>
  <c r="Z1476" i="3"/>
  <c r="X1476" i="3"/>
  <c r="W1476" i="3"/>
  <c r="U1476" i="3"/>
  <c r="T1476" i="3"/>
  <c r="BC1475" i="3"/>
  <c r="BB1475" i="3"/>
  <c r="BA1475" i="3"/>
  <c r="AZ1475" i="3"/>
  <c r="AY1475" i="3"/>
  <c r="AX1475" i="3"/>
  <c r="AW1475" i="3"/>
  <c r="AV1475" i="3"/>
  <c r="AU1475" i="3"/>
  <c r="AT1475" i="3"/>
  <c r="AS1475" i="3"/>
  <c r="AR1475" i="3"/>
  <c r="AQ1475" i="3"/>
  <c r="AP1475" i="3"/>
  <c r="AO1475" i="3"/>
  <c r="AN1475" i="3"/>
  <c r="AM1475" i="3"/>
  <c r="AL1475" i="3"/>
  <c r="AK1475" i="3"/>
  <c r="AJ1475" i="3"/>
  <c r="AI1475" i="3"/>
  <c r="AH1475" i="3"/>
  <c r="AG1475" i="3"/>
  <c r="AF1475" i="3"/>
  <c r="AD1475" i="3"/>
  <c r="AC1475" i="3"/>
  <c r="AA1475" i="3"/>
  <c r="Z1475" i="3"/>
  <c r="X1475" i="3"/>
  <c r="W1475" i="3"/>
  <c r="U1475" i="3"/>
  <c r="T1475" i="3"/>
  <c r="BC1474" i="3"/>
  <c r="BB1474" i="3"/>
  <c r="BA1474" i="3"/>
  <c r="AZ1474" i="3"/>
  <c r="AY1474" i="3"/>
  <c r="AX1474" i="3"/>
  <c r="AW1474" i="3"/>
  <c r="AV1474" i="3"/>
  <c r="AU1474" i="3"/>
  <c r="AT1474" i="3"/>
  <c r="AS1474" i="3"/>
  <c r="AR1474" i="3"/>
  <c r="AQ1474" i="3"/>
  <c r="AP1474" i="3"/>
  <c r="AO1474" i="3"/>
  <c r="AN1474" i="3"/>
  <c r="AM1474" i="3"/>
  <c r="AL1474" i="3"/>
  <c r="AK1474" i="3"/>
  <c r="AJ1474" i="3"/>
  <c r="AI1474" i="3"/>
  <c r="AH1474" i="3"/>
  <c r="AG1474" i="3"/>
  <c r="AF1474" i="3"/>
  <c r="AD1474" i="3"/>
  <c r="AC1474" i="3"/>
  <c r="AA1474" i="3"/>
  <c r="Z1474" i="3"/>
  <c r="X1474" i="3"/>
  <c r="W1474" i="3"/>
  <c r="U1474" i="3"/>
  <c r="T1474" i="3"/>
  <c r="BC1473" i="3"/>
  <c r="BB1473" i="3"/>
  <c r="BA1473" i="3"/>
  <c r="AZ1473" i="3"/>
  <c r="AY1473" i="3"/>
  <c r="AX1473" i="3"/>
  <c r="AW1473" i="3"/>
  <c r="AV1473" i="3"/>
  <c r="AU1473" i="3"/>
  <c r="AT1473" i="3"/>
  <c r="AS1473" i="3"/>
  <c r="AR1473" i="3"/>
  <c r="AQ1473" i="3"/>
  <c r="AP1473" i="3"/>
  <c r="AO1473" i="3"/>
  <c r="AN1473" i="3"/>
  <c r="AM1473" i="3"/>
  <c r="AL1473" i="3"/>
  <c r="AK1473" i="3"/>
  <c r="AJ1473" i="3"/>
  <c r="AI1473" i="3"/>
  <c r="AH1473" i="3"/>
  <c r="AG1473" i="3"/>
  <c r="AF1473" i="3"/>
  <c r="AD1473" i="3"/>
  <c r="AC1473" i="3"/>
  <c r="AA1473" i="3"/>
  <c r="Z1473" i="3"/>
  <c r="X1473" i="3"/>
  <c r="W1473" i="3"/>
  <c r="U1473" i="3"/>
  <c r="T1473" i="3"/>
  <c r="BC1472" i="3"/>
  <c r="BB1472" i="3"/>
  <c r="BA1472" i="3"/>
  <c r="AZ1472" i="3"/>
  <c r="AY1472" i="3"/>
  <c r="AX1472" i="3"/>
  <c r="AW1472" i="3"/>
  <c r="AV1472" i="3"/>
  <c r="AU1472" i="3"/>
  <c r="AT1472" i="3"/>
  <c r="AS1472" i="3"/>
  <c r="AR1472" i="3"/>
  <c r="AQ1472" i="3"/>
  <c r="AP1472" i="3"/>
  <c r="AO1472" i="3"/>
  <c r="AN1472" i="3"/>
  <c r="AM1472" i="3"/>
  <c r="AL1472" i="3"/>
  <c r="AK1472" i="3"/>
  <c r="AJ1472" i="3"/>
  <c r="AI1472" i="3"/>
  <c r="AH1472" i="3"/>
  <c r="AG1472" i="3"/>
  <c r="AF1472" i="3"/>
  <c r="AD1472" i="3"/>
  <c r="AC1472" i="3"/>
  <c r="AA1472" i="3"/>
  <c r="Z1472" i="3"/>
  <c r="X1472" i="3"/>
  <c r="W1472" i="3"/>
  <c r="U1472" i="3"/>
  <c r="T1472" i="3"/>
  <c r="BC1471" i="3"/>
  <c r="BB1471" i="3"/>
  <c r="BA1471" i="3"/>
  <c r="AZ1471" i="3"/>
  <c r="AY1471" i="3"/>
  <c r="AX1471" i="3"/>
  <c r="AW1471" i="3"/>
  <c r="AV1471" i="3"/>
  <c r="AU1471" i="3"/>
  <c r="AT1471" i="3"/>
  <c r="AS1471" i="3"/>
  <c r="AR1471" i="3"/>
  <c r="AQ1471" i="3"/>
  <c r="AP1471" i="3"/>
  <c r="AO1471" i="3"/>
  <c r="AN1471" i="3"/>
  <c r="AM1471" i="3"/>
  <c r="AL1471" i="3"/>
  <c r="AK1471" i="3"/>
  <c r="AJ1471" i="3"/>
  <c r="AI1471" i="3"/>
  <c r="AH1471" i="3"/>
  <c r="AG1471" i="3"/>
  <c r="AF1471" i="3"/>
  <c r="AD1471" i="3"/>
  <c r="AC1471" i="3"/>
  <c r="AA1471" i="3"/>
  <c r="Z1471" i="3"/>
  <c r="X1471" i="3"/>
  <c r="W1471" i="3"/>
  <c r="U1471" i="3"/>
  <c r="T1471" i="3"/>
  <c r="BC1470" i="3"/>
  <c r="BB1470" i="3"/>
  <c r="BA1470" i="3"/>
  <c r="AZ1470" i="3"/>
  <c r="AY1470" i="3"/>
  <c r="AX1470" i="3"/>
  <c r="AW1470" i="3"/>
  <c r="AV1470" i="3"/>
  <c r="AU1470" i="3"/>
  <c r="AT1470" i="3"/>
  <c r="AS1470" i="3"/>
  <c r="AR1470" i="3"/>
  <c r="AQ1470" i="3"/>
  <c r="AP1470" i="3"/>
  <c r="AO1470" i="3"/>
  <c r="AN1470" i="3"/>
  <c r="AM1470" i="3"/>
  <c r="AL1470" i="3"/>
  <c r="AK1470" i="3"/>
  <c r="AJ1470" i="3"/>
  <c r="AI1470" i="3"/>
  <c r="AH1470" i="3"/>
  <c r="AG1470" i="3"/>
  <c r="AF1470" i="3"/>
  <c r="AD1470" i="3"/>
  <c r="AC1470" i="3"/>
  <c r="AA1470" i="3"/>
  <c r="Z1470" i="3"/>
  <c r="X1470" i="3"/>
  <c r="W1470" i="3"/>
  <c r="U1470" i="3"/>
  <c r="T1470" i="3"/>
  <c r="BC1469" i="3"/>
  <c r="BB1469" i="3"/>
  <c r="BA1469" i="3"/>
  <c r="AZ1469" i="3"/>
  <c r="AY1469" i="3"/>
  <c r="AX1469" i="3"/>
  <c r="AW1469" i="3"/>
  <c r="AV1469" i="3"/>
  <c r="AU1469" i="3"/>
  <c r="AT1469" i="3"/>
  <c r="AS1469" i="3"/>
  <c r="AR1469" i="3"/>
  <c r="AQ1469" i="3"/>
  <c r="AP1469" i="3"/>
  <c r="AO1469" i="3"/>
  <c r="AN1469" i="3"/>
  <c r="AM1469" i="3"/>
  <c r="AL1469" i="3"/>
  <c r="AK1469" i="3"/>
  <c r="AJ1469" i="3"/>
  <c r="AI1469" i="3"/>
  <c r="AH1469" i="3"/>
  <c r="AG1469" i="3"/>
  <c r="AF1469" i="3"/>
  <c r="AD1469" i="3"/>
  <c r="AC1469" i="3"/>
  <c r="AA1469" i="3"/>
  <c r="Z1469" i="3"/>
  <c r="X1469" i="3"/>
  <c r="W1469" i="3"/>
  <c r="U1469" i="3"/>
  <c r="T1469" i="3"/>
  <c r="BC1468" i="3"/>
  <c r="BB1468" i="3"/>
  <c r="BA1468" i="3"/>
  <c r="AZ1468" i="3"/>
  <c r="AY1468" i="3"/>
  <c r="AX1468" i="3"/>
  <c r="AW1468" i="3"/>
  <c r="AV1468" i="3"/>
  <c r="AU1468" i="3"/>
  <c r="AT1468" i="3"/>
  <c r="AS1468" i="3"/>
  <c r="AR1468" i="3"/>
  <c r="AQ1468" i="3"/>
  <c r="AP1468" i="3"/>
  <c r="AO1468" i="3"/>
  <c r="AN1468" i="3"/>
  <c r="AM1468" i="3"/>
  <c r="AL1468" i="3"/>
  <c r="AK1468" i="3"/>
  <c r="AJ1468" i="3"/>
  <c r="AI1468" i="3"/>
  <c r="AH1468" i="3"/>
  <c r="AG1468" i="3"/>
  <c r="AF1468" i="3"/>
  <c r="AD1468" i="3"/>
  <c r="AC1468" i="3"/>
  <c r="AA1468" i="3"/>
  <c r="Z1468" i="3"/>
  <c r="X1468" i="3"/>
  <c r="W1468" i="3"/>
  <c r="U1468" i="3"/>
  <c r="T1468" i="3"/>
  <c r="BC1467" i="3"/>
  <c r="BB1467" i="3"/>
  <c r="BA1467" i="3"/>
  <c r="AZ1467" i="3"/>
  <c r="AY1467" i="3"/>
  <c r="AX1467" i="3"/>
  <c r="AW1467" i="3"/>
  <c r="AV1467" i="3"/>
  <c r="AU1467" i="3"/>
  <c r="AT1467" i="3"/>
  <c r="AS1467" i="3"/>
  <c r="AR1467" i="3"/>
  <c r="AQ1467" i="3"/>
  <c r="AP1467" i="3"/>
  <c r="AO1467" i="3"/>
  <c r="AN1467" i="3"/>
  <c r="AM1467" i="3"/>
  <c r="AL1467" i="3"/>
  <c r="AK1467" i="3"/>
  <c r="AJ1467" i="3"/>
  <c r="AI1467" i="3"/>
  <c r="AH1467" i="3"/>
  <c r="AG1467" i="3"/>
  <c r="AF1467" i="3"/>
  <c r="AD1467" i="3"/>
  <c r="AC1467" i="3"/>
  <c r="AA1467" i="3"/>
  <c r="Z1467" i="3"/>
  <c r="X1467" i="3"/>
  <c r="W1467" i="3"/>
  <c r="U1467" i="3"/>
  <c r="T1467" i="3"/>
  <c r="BC1466" i="3"/>
  <c r="BB1466" i="3"/>
  <c r="BA1466" i="3"/>
  <c r="AZ1466" i="3"/>
  <c r="AY1466" i="3"/>
  <c r="AX1466" i="3"/>
  <c r="AW1466" i="3"/>
  <c r="AV1466" i="3"/>
  <c r="AU1466" i="3"/>
  <c r="AT1466" i="3"/>
  <c r="AS1466" i="3"/>
  <c r="AR1466" i="3"/>
  <c r="AQ1466" i="3"/>
  <c r="AP1466" i="3"/>
  <c r="AO1466" i="3"/>
  <c r="AN1466" i="3"/>
  <c r="AM1466" i="3"/>
  <c r="AL1466" i="3"/>
  <c r="AK1466" i="3"/>
  <c r="AJ1466" i="3"/>
  <c r="AI1466" i="3"/>
  <c r="AH1466" i="3"/>
  <c r="AG1466" i="3"/>
  <c r="AF1466" i="3"/>
  <c r="AD1466" i="3"/>
  <c r="AC1466" i="3"/>
  <c r="AA1466" i="3"/>
  <c r="Z1466" i="3"/>
  <c r="X1466" i="3"/>
  <c r="W1466" i="3"/>
  <c r="U1466" i="3"/>
  <c r="T1466" i="3"/>
  <c r="BC1465" i="3"/>
  <c r="BB1465" i="3"/>
  <c r="BA1465" i="3"/>
  <c r="AZ1465" i="3"/>
  <c r="AY1465" i="3"/>
  <c r="AX1465" i="3"/>
  <c r="AW1465" i="3"/>
  <c r="AV1465" i="3"/>
  <c r="AU1465" i="3"/>
  <c r="AT1465" i="3"/>
  <c r="AS1465" i="3"/>
  <c r="AR1465" i="3"/>
  <c r="AQ1465" i="3"/>
  <c r="AP1465" i="3"/>
  <c r="AO1465" i="3"/>
  <c r="AN1465" i="3"/>
  <c r="AM1465" i="3"/>
  <c r="AL1465" i="3"/>
  <c r="AK1465" i="3"/>
  <c r="AJ1465" i="3"/>
  <c r="AI1465" i="3"/>
  <c r="AH1465" i="3"/>
  <c r="AG1465" i="3"/>
  <c r="AF1465" i="3"/>
  <c r="AD1465" i="3"/>
  <c r="AC1465" i="3"/>
  <c r="AA1465" i="3"/>
  <c r="Z1465" i="3"/>
  <c r="X1465" i="3"/>
  <c r="W1465" i="3"/>
  <c r="U1465" i="3"/>
  <c r="T1465" i="3"/>
  <c r="BC1464" i="3"/>
  <c r="BB1464" i="3"/>
  <c r="BA1464" i="3"/>
  <c r="AZ1464" i="3"/>
  <c r="AY1464" i="3"/>
  <c r="AX1464" i="3"/>
  <c r="AW1464" i="3"/>
  <c r="AV1464" i="3"/>
  <c r="AU1464" i="3"/>
  <c r="AT1464" i="3"/>
  <c r="AS1464" i="3"/>
  <c r="AR1464" i="3"/>
  <c r="AQ1464" i="3"/>
  <c r="AP1464" i="3"/>
  <c r="AO1464" i="3"/>
  <c r="AN1464" i="3"/>
  <c r="AM1464" i="3"/>
  <c r="AL1464" i="3"/>
  <c r="AK1464" i="3"/>
  <c r="AJ1464" i="3"/>
  <c r="AI1464" i="3"/>
  <c r="AH1464" i="3"/>
  <c r="AG1464" i="3"/>
  <c r="AF1464" i="3"/>
  <c r="AD1464" i="3"/>
  <c r="AC1464" i="3"/>
  <c r="AA1464" i="3"/>
  <c r="Z1464" i="3"/>
  <c r="X1464" i="3"/>
  <c r="W1464" i="3"/>
  <c r="U1464" i="3"/>
  <c r="T1464" i="3"/>
  <c r="BC1463" i="3"/>
  <c r="BB1463" i="3"/>
  <c r="BA1463" i="3"/>
  <c r="AZ1463" i="3"/>
  <c r="AY1463" i="3"/>
  <c r="AX1463" i="3"/>
  <c r="AW1463" i="3"/>
  <c r="AV1463" i="3"/>
  <c r="AU1463" i="3"/>
  <c r="AT1463" i="3"/>
  <c r="AS1463" i="3"/>
  <c r="AR1463" i="3"/>
  <c r="AQ1463" i="3"/>
  <c r="AP1463" i="3"/>
  <c r="AO1463" i="3"/>
  <c r="AN1463" i="3"/>
  <c r="AM1463" i="3"/>
  <c r="AL1463" i="3"/>
  <c r="AK1463" i="3"/>
  <c r="AJ1463" i="3"/>
  <c r="AI1463" i="3"/>
  <c r="AH1463" i="3"/>
  <c r="AG1463" i="3"/>
  <c r="AF1463" i="3"/>
  <c r="AD1463" i="3"/>
  <c r="AC1463" i="3"/>
  <c r="AA1463" i="3"/>
  <c r="Z1463" i="3"/>
  <c r="X1463" i="3"/>
  <c r="W1463" i="3"/>
  <c r="U1463" i="3"/>
  <c r="T1463" i="3"/>
  <c r="BC1462" i="3"/>
  <c r="BB1462" i="3"/>
  <c r="BA1462" i="3"/>
  <c r="AZ1462" i="3"/>
  <c r="AY1462" i="3"/>
  <c r="AX1462" i="3"/>
  <c r="AW1462" i="3"/>
  <c r="AV1462" i="3"/>
  <c r="AU1462" i="3"/>
  <c r="AT1462" i="3"/>
  <c r="AS1462" i="3"/>
  <c r="AR1462" i="3"/>
  <c r="AQ1462" i="3"/>
  <c r="AP1462" i="3"/>
  <c r="AO1462" i="3"/>
  <c r="AN1462" i="3"/>
  <c r="AM1462" i="3"/>
  <c r="AL1462" i="3"/>
  <c r="AK1462" i="3"/>
  <c r="AJ1462" i="3"/>
  <c r="AI1462" i="3"/>
  <c r="AH1462" i="3"/>
  <c r="AG1462" i="3"/>
  <c r="AF1462" i="3"/>
  <c r="AD1462" i="3"/>
  <c r="AC1462" i="3"/>
  <c r="AA1462" i="3"/>
  <c r="Z1462" i="3"/>
  <c r="X1462" i="3"/>
  <c r="W1462" i="3"/>
  <c r="U1462" i="3"/>
  <c r="T1462" i="3"/>
  <c r="BC1461" i="3"/>
  <c r="BB1461" i="3"/>
  <c r="BA1461" i="3"/>
  <c r="AZ1461" i="3"/>
  <c r="AY1461" i="3"/>
  <c r="AX1461" i="3"/>
  <c r="AW1461" i="3"/>
  <c r="AV1461" i="3"/>
  <c r="AU1461" i="3"/>
  <c r="AT1461" i="3"/>
  <c r="AS1461" i="3"/>
  <c r="AR1461" i="3"/>
  <c r="AQ1461" i="3"/>
  <c r="AP1461" i="3"/>
  <c r="AO1461" i="3"/>
  <c r="AN1461" i="3"/>
  <c r="AM1461" i="3"/>
  <c r="AL1461" i="3"/>
  <c r="AK1461" i="3"/>
  <c r="AJ1461" i="3"/>
  <c r="AI1461" i="3"/>
  <c r="AH1461" i="3"/>
  <c r="AG1461" i="3"/>
  <c r="AF1461" i="3"/>
  <c r="AD1461" i="3"/>
  <c r="AC1461" i="3"/>
  <c r="AA1461" i="3"/>
  <c r="Z1461" i="3"/>
  <c r="X1461" i="3"/>
  <c r="W1461" i="3"/>
  <c r="U1461" i="3"/>
  <c r="T1461" i="3"/>
  <c r="BC1460" i="3"/>
  <c r="BB1460" i="3"/>
  <c r="BA1460" i="3"/>
  <c r="AZ1460" i="3"/>
  <c r="AY1460" i="3"/>
  <c r="AX1460" i="3"/>
  <c r="AW1460" i="3"/>
  <c r="AV1460" i="3"/>
  <c r="AU1460" i="3"/>
  <c r="AT1460" i="3"/>
  <c r="AS1460" i="3"/>
  <c r="AR1460" i="3"/>
  <c r="AQ1460" i="3"/>
  <c r="AP1460" i="3"/>
  <c r="AO1460" i="3"/>
  <c r="AN1460" i="3"/>
  <c r="AM1460" i="3"/>
  <c r="AL1460" i="3"/>
  <c r="AK1460" i="3"/>
  <c r="AJ1460" i="3"/>
  <c r="AI1460" i="3"/>
  <c r="AH1460" i="3"/>
  <c r="AG1460" i="3"/>
  <c r="AF1460" i="3"/>
  <c r="AD1460" i="3"/>
  <c r="AC1460" i="3"/>
  <c r="AA1460" i="3"/>
  <c r="Z1460" i="3"/>
  <c r="X1460" i="3"/>
  <c r="W1460" i="3"/>
  <c r="U1460" i="3"/>
  <c r="T1460" i="3"/>
  <c r="BC1459" i="3"/>
  <c r="BB1459" i="3"/>
  <c r="BA1459" i="3"/>
  <c r="AZ1459" i="3"/>
  <c r="AY1459" i="3"/>
  <c r="AX1459" i="3"/>
  <c r="AW1459" i="3"/>
  <c r="AV1459" i="3"/>
  <c r="AU1459" i="3"/>
  <c r="AT1459" i="3"/>
  <c r="AS1459" i="3"/>
  <c r="AR1459" i="3"/>
  <c r="AQ1459" i="3"/>
  <c r="AP1459" i="3"/>
  <c r="AO1459" i="3"/>
  <c r="AN1459" i="3"/>
  <c r="AM1459" i="3"/>
  <c r="AL1459" i="3"/>
  <c r="AK1459" i="3"/>
  <c r="AJ1459" i="3"/>
  <c r="AI1459" i="3"/>
  <c r="AH1459" i="3"/>
  <c r="AG1459" i="3"/>
  <c r="AF1459" i="3"/>
  <c r="AD1459" i="3"/>
  <c r="AC1459" i="3"/>
  <c r="AA1459" i="3"/>
  <c r="Z1459" i="3"/>
  <c r="X1459" i="3"/>
  <c r="W1459" i="3"/>
  <c r="U1459" i="3"/>
  <c r="T1459" i="3"/>
  <c r="BC1458" i="3"/>
  <c r="BB1458" i="3"/>
  <c r="BA1458" i="3"/>
  <c r="AZ1458" i="3"/>
  <c r="AY1458" i="3"/>
  <c r="AX1458" i="3"/>
  <c r="AW1458" i="3"/>
  <c r="AV1458" i="3"/>
  <c r="AU1458" i="3"/>
  <c r="AT1458" i="3"/>
  <c r="AS1458" i="3"/>
  <c r="AR1458" i="3"/>
  <c r="AQ1458" i="3"/>
  <c r="AP1458" i="3"/>
  <c r="AO1458" i="3"/>
  <c r="AN1458" i="3"/>
  <c r="AM1458" i="3"/>
  <c r="AL1458" i="3"/>
  <c r="AK1458" i="3"/>
  <c r="AJ1458" i="3"/>
  <c r="AI1458" i="3"/>
  <c r="AH1458" i="3"/>
  <c r="AG1458" i="3"/>
  <c r="AF1458" i="3"/>
  <c r="AD1458" i="3"/>
  <c r="AC1458" i="3"/>
  <c r="AA1458" i="3"/>
  <c r="Z1458" i="3"/>
  <c r="X1458" i="3"/>
  <c r="W1458" i="3"/>
  <c r="U1458" i="3"/>
  <c r="T1458" i="3"/>
  <c r="BC1457" i="3"/>
  <c r="BB1457" i="3"/>
  <c r="BA1457" i="3"/>
  <c r="AZ1457" i="3"/>
  <c r="AY1457" i="3"/>
  <c r="AX1457" i="3"/>
  <c r="AW1457" i="3"/>
  <c r="AV1457" i="3"/>
  <c r="AU1457" i="3"/>
  <c r="AT1457" i="3"/>
  <c r="AS1457" i="3"/>
  <c r="AR1457" i="3"/>
  <c r="AQ1457" i="3"/>
  <c r="AP1457" i="3"/>
  <c r="AO1457" i="3"/>
  <c r="AN1457" i="3"/>
  <c r="AM1457" i="3"/>
  <c r="AL1457" i="3"/>
  <c r="AK1457" i="3"/>
  <c r="AJ1457" i="3"/>
  <c r="AI1457" i="3"/>
  <c r="AH1457" i="3"/>
  <c r="AG1457" i="3"/>
  <c r="AF1457" i="3"/>
  <c r="AD1457" i="3"/>
  <c r="AC1457" i="3"/>
  <c r="AA1457" i="3"/>
  <c r="Z1457" i="3"/>
  <c r="X1457" i="3"/>
  <c r="W1457" i="3"/>
  <c r="U1457" i="3"/>
  <c r="T1457" i="3"/>
  <c r="BC1456" i="3"/>
  <c r="BB1456" i="3"/>
  <c r="BA1456" i="3"/>
  <c r="AZ1456" i="3"/>
  <c r="AY1456" i="3"/>
  <c r="AX1456" i="3"/>
  <c r="AW1456" i="3"/>
  <c r="AV1456" i="3"/>
  <c r="AU1456" i="3"/>
  <c r="AT1456" i="3"/>
  <c r="AS1456" i="3"/>
  <c r="AR1456" i="3"/>
  <c r="AQ1456" i="3"/>
  <c r="AP1456" i="3"/>
  <c r="AO1456" i="3"/>
  <c r="AN1456" i="3"/>
  <c r="AM1456" i="3"/>
  <c r="AL1456" i="3"/>
  <c r="AK1456" i="3"/>
  <c r="AJ1456" i="3"/>
  <c r="AI1456" i="3"/>
  <c r="AH1456" i="3"/>
  <c r="AG1456" i="3"/>
  <c r="AF1456" i="3"/>
  <c r="AD1456" i="3"/>
  <c r="AC1456" i="3"/>
  <c r="AA1456" i="3"/>
  <c r="Z1456" i="3"/>
  <c r="X1456" i="3"/>
  <c r="W1456" i="3"/>
  <c r="U1456" i="3"/>
  <c r="T1456" i="3"/>
  <c r="BC1455" i="3"/>
  <c r="BB1455" i="3"/>
  <c r="BA1455" i="3"/>
  <c r="AZ1455" i="3"/>
  <c r="AY1455" i="3"/>
  <c r="AX1455" i="3"/>
  <c r="AW1455" i="3"/>
  <c r="AV1455" i="3"/>
  <c r="AU1455" i="3"/>
  <c r="AT1455" i="3"/>
  <c r="AS1455" i="3"/>
  <c r="AR1455" i="3"/>
  <c r="AQ1455" i="3"/>
  <c r="AP1455" i="3"/>
  <c r="AO1455" i="3"/>
  <c r="AN1455" i="3"/>
  <c r="AM1455" i="3"/>
  <c r="AL1455" i="3"/>
  <c r="AK1455" i="3"/>
  <c r="AJ1455" i="3"/>
  <c r="AI1455" i="3"/>
  <c r="AH1455" i="3"/>
  <c r="AG1455" i="3"/>
  <c r="AF1455" i="3"/>
  <c r="AD1455" i="3"/>
  <c r="AC1455" i="3"/>
  <c r="AA1455" i="3"/>
  <c r="Z1455" i="3"/>
  <c r="X1455" i="3"/>
  <c r="W1455" i="3"/>
  <c r="U1455" i="3"/>
  <c r="T1455" i="3"/>
  <c r="BC1454" i="3"/>
  <c r="BB1454" i="3"/>
  <c r="BA1454" i="3"/>
  <c r="AZ1454" i="3"/>
  <c r="AY1454" i="3"/>
  <c r="AX1454" i="3"/>
  <c r="AW1454" i="3"/>
  <c r="AV1454" i="3"/>
  <c r="AU1454" i="3"/>
  <c r="AT1454" i="3"/>
  <c r="AS1454" i="3"/>
  <c r="AR1454" i="3"/>
  <c r="AQ1454" i="3"/>
  <c r="AP1454" i="3"/>
  <c r="AO1454" i="3"/>
  <c r="AN1454" i="3"/>
  <c r="AM1454" i="3"/>
  <c r="AL1454" i="3"/>
  <c r="AK1454" i="3"/>
  <c r="AJ1454" i="3"/>
  <c r="AI1454" i="3"/>
  <c r="AH1454" i="3"/>
  <c r="AG1454" i="3"/>
  <c r="AF1454" i="3"/>
  <c r="AD1454" i="3"/>
  <c r="AC1454" i="3"/>
  <c r="AA1454" i="3"/>
  <c r="Z1454" i="3"/>
  <c r="X1454" i="3"/>
  <c r="W1454" i="3"/>
  <c r="U1454" i="3"/>
  <c r="T1454" i="3"/>
  <c r="BC1453" i="3"/>
  <c r="BB1453" i="3"/>
  <c r="BA1453" i="3"/>
  <c r="AZ1453" i="3"/>
  <c r="AY1453" i="3"/>
  <c r="AX1453" i="3"/>
  <c r="AW1453" i="3"/>
  <c r="AV1453" i="3"/>
  <c r="AU1453" i="3"/>
  <c r="AT1453" i="3"/>
  <c r="AS1453" i="3"/>
  <c r="AR1453" i="3"/>
  <c r="AQ1453" i="3"/>
  <c r="AP1453" i="3"/>
  <c r="AO1453" i="3"/>
  <c r="AN1453" i="3"/>
  <c r="AM1453" i="3"/>
  <c r="AL1453" i="3"/>
  <c r="AK1453" i="3"/>
  <c r="AJ1453" i="3"/>
  <c r="AI1453" i="3"/>
  <c r="AH1453" i="3"/>
  <c r="AG1453" i="3"/>
  <c r="AF1453" i="3"/>
  <c r="AD1453" i="3"/>
  <c r="AC1453" i="3"/>
  <c r="AA1453" i="3"/>
  <c r="Z1453" i="3"/>
  <c r="X1453" i="3"/>
  <c r="W1453" i="3"/>
  <c r="U1453" i="3"/>
  <c r="T1453" i="3"/>
  <c r="BC1452" i="3"/>
  <c r="BB1452" i="3"/>
  <c r="BA1452" i="3"/>
  <c r="AZ1452" i="3"/>
  <c r="AY1452" i="3"/>
  <c r="AX1452" i="3"/>
  <c r="AW1452" i="3"/>
  <c r="AV1452" i="3"/>
  <c r="AU1452" i="3"/>
  <c r="AT1452" i="3"/>
  <c r="AS1452" i="3"/>
  <c r="AR1452" i="3"/>
  <c r="AQ1452" i="3"/>
  <c r="AP1452" i="3"/>
  <c r="AO1452" i="3"/>
  <c r="AN1452" i="3"/>
  <c r="AM1452" i="3"/>
  <c r="AL1452" i="3"/>
  <c r="AK1452" i="3"/>
  <c r="AJ1452" i="3"/>
  <c r="AI1452" i="3"/>
  <c r="AH1452" i="3"/>
  <c r="AG1452" i="3"/>
  <c r="AF1452" i="3"/>
  <c r="AD1452" i="3"/>
  <c r="AC1452" i="3"/>
  <c r="AA1452" i="3"/>
  <c r="Z1452" i="3"/>
  <c r="X1452" i="3"/>
  <c r="W1452" i="3"/>
  <c r="U1452" i="3"/>
  <c r="T1452" i="3"/>
  <c r="BC1451" i="3"/>
  <c r="BB1451" i="3"/>
  <c r="BA1451" i="3"/>
  <c r="AZ1451" i="3"/>
  <c r="AY1451" i="3"/>
  <c r="AX1451" i="3"/>
  <c r="AW1451" i="3"/>
  <c r="AV1451" i="3"/>
  <c r="AU1451" i="3"/>
  <c r="AT1451" i="3"/>
  <c r="AS1451" i="3"/>
  <c r="AR1451" i="3"/>
  <c r="AQ1451" i="3"/>
  <c r="AP1451" i="3"/>
  <c r="AO1451" i="3"/>
  <c r="AN1451" i="3"/>
  <c r="AM1451" i="3"/>
  <c r="AL1451" i="3"/>
  <c r="AK1451" i="3"/>
  <c r="AJ1451" i="3"/>
  <c r="AI1451" i="3"/>
  <c r="AH1451" i="3"/>
  <c r="AG1451" i="3"/>
  <c r="AF1451" i="3"/>
  <c r="AD1451" i="3"/>
  <c r="AC1451" i="3"/>
  <c r="AA1451" i="3"/>
  <c r="Z1451" i="3"/>
  <c r="X1451" i="3"/>
  <c r="W1451" i="3"/>
  <c r="U1451" i="3"/>
  <c r="T1451" i="3"/>
  <c r="BC1450" i="3"/>
  <c r="BB1450" i="3"/>
  <c r="BA1450" i="3"/>
  <c r="AZ1450" i="3"/>
  <c r="AY1450" i="3"/>
  <c r="AX1450" i="3"/>
  <c r="AW1450" i="3"/>
  <c r="AV1450" i="3"/>
  <c r="AU1450" i="3"/>
  <c r="AT1450" i="3"/>
  <c r="AS1450" i="3"/>
  <c r="AR1450" i="3"/>
  <c r="AQ1450" i="3"/>
  <c r="AP1450" i="3"/>
  <c r="AO1450" i="3"/>
  <c r="AN1450" i="3"/>
  <c r="AM1450" i="3"/>
  <c r="AL1450" i="3"/>
  <c r="AK1450" i="3"/>
  <c r="AJ1450" i="3"/>
  <c r="AI1450" i="3"/>
  <c r="AH1450" i="3"/>
  <c r="AG1450" i="3"/>
  <c r="AF1450" i="3"/>
  <c r="AD1450" i="3"/>
  <c r="AC1450" i="3"/>
  <c r="AA1450" i="3"/>
  <c r="Z1450" i="3"/>
  <c r="X1450" i="3"/>
  <c r="W1450" i="3"/>
  <c r="U1450" i="3"/>
  <c r="T1450" i="3"/>
  <c r="BC1449" i="3"/>
  <c r="BB1449" i="3"/>
  <c r="BA1449" i="3"/>
  <c r="AZ1449" i="3"/>
  <c r="AY1449" i="3"/>
  <c r="AX1449" i="3"/>
  <c r="AW1449" i="3"/>
  <c r="AV1449" i="3"/>
  <c r="AU1449" i="3"/>
  <c r="AT1449" i="3"/>
  <c r="AS1449" i="3"/>
  <c r="AR1449" i="3"/>
  <c r="AQ1449" i="3"/>
  <c r="AP1449" i="3"/>
  <c r="AO1449" i="3"/>
  <c r="AN1449" i="3"/>
  <c r="AM1449" i="3"/>
  <c r="AL1449" i="3"/>
  <c r="AK1449" i="3"/>
  <c r="AJ1449" i="3"/>
  <c r="AI1449" i="3"/>
  <c r="AH1449" i="3"/>
  <c r="AG1449" i="3"/>
  <c r="AF1449" i="3"/>
  <c r="AD1449" i="3"/>
  <c r="AC1449" i="3"/>
  <c r="AA1449" i="3"/>
  <c r="Z1449" i="3"/>
  <c r="X1449" i="3"/>
  <c r="W1449" i="3"/>
  <c r="U1449" i="3"/>
  <c r="T1449" i="3"/>
  <c r="BC1448" i="3"/>
  <c r="BB1448" i="3"/>
  <c r="BA1448" i="3"/>
  <c r="AZ1448" i="3"/>
  <c r="AY1448" i="3"/>
  <c r="AX1448" i="3"/>
  <c r="AW1448" i="3"/>
  <c r="AV1448" i="3"/>
  <c r="AU1448" i="3"/>
  <c r="AT1448" i="3"/>
  <c r="AS1448" i="3"/>
  <c r="AR1448" i="3"/>
  <c r="AQ1448" i="3"/>
  <c r="AP1448" i="3"/>
  <c r="AO1448" i="3"/>
  <c r="AN1448" i="3"/>
  <c r="AM1448" i="3"/>
  <c r="AL1448" i="3"/>
  <c r="AK1448" i="3"/>
  <c r="AJ1448" i="3"/>
  <c r="AI1448" i="3"/>
  <c r="AH1448" i="3"/>
  <c r="AG1448" i="3"/>
  <c r="AF1448" i="3"/>
  <c r="AD1448" i="3"/>
  <c r="AC1448" i="3"/>
  <c r="AA1448" i="3"/>
  <c r="Z1448" i="3"/>
  <c r="X1448" i="3"/>
  <c r="W1448" i="3"/>
  <c r="U1448" i="3"/>
  <c r="T1448" i="3"/>
  <c r="BC1447" i="3"/>
  <c r="BB1447" i="3"/>
  <c r="BA1447" i="3"/>
  <c r="AZ1447" i="3"/>
  <c r="AY1447" i="3"/>
  <c r="AX1447" i="3"/>
  <c r="AW1447" i="3"/>
  <c r="AV1447" i="3"/>
  <c r="AU1447" i="3"/>
  <c r="AT1447" i="3"/>
  <c r="AS1447" i="3"/>
  <c r="AR1447" i="3"/>
  <c r="AQ1447" i="3"/>
  <c r="AP1447" i="3"/>
  <c r="AO1447" i="3"/>
  <c r="AN1447" i="3"/>
  <c r="AM1447" i="3"/>
  <c r="AL1447" i="3"/>
  <c r="AK1447" i="3"/>
  <c r="AJ1447" i="3"/>
  <c r="AI1447" i="3"/>
  <c r="AH1447" i="3"/>
  <c r="AG1447" i="3"/>
  <c r="AF1447" i="3"/>
  <c r="AD1447" i="3"/>
  <c r="AC1447" i="3"/>
  <c r="AA1447" i="3"/>
  <c r="Z1447" i="3"/>
  <c r="X1447" i="3"/>
  <c r="W1447" i="3"/>
  <c r="U1447" i="3"/>
  <c r="T1447" i="3"/>
  <c r="BC1446" i="3"/>
  <c r="BB1446" i="3"/>
  <c r="BA1446" i="3"/>
  <c r="AZ1446" i="3"/>
  <c r="AY1446" i="3"/>
  <c r="AX1446" i="3"/>
  <c r="AW1446" i="3"/>
  <c r="AV1446" i="3"/>
  <c r="AU1446" i="3"/>
  <c r="AT1446" i="3"/>
  <c r="AS1446" i="3"/>
  <c r="AR1446" i="3"/>
  <c r="AQ1446" i="3"/>
  <c r="AP1446" i="3"/>
  <c r="AO1446" i="3"/>
  <c r="AN1446" i="3"/>
  <c r="AM1446" i="3"/>
  <c r="AL1446" i="3"/>
  <c r="AK1446" i="3"/>
  <c r="AJ1446" i="3"/>
  <c r="AI1446" i="3"/>
  <c r="AH1446" i="3"/>
  <c r="AG1446" i="3"/>
  <c r="AF1446" i="3"/>
  <c r="AD1446" i="3"/>
  <c r="AC1446" i="3"/>
  <c r="AA1446" i="3"/>
  <c r="Z1446" i="3"/>
  <c r="X1446" i="3"/>
  <c r="W1446" i="3"/>
  <c r="U1446" i="3"/>
  <c r="T1446" i="3"/>
  <c r="BC1445" i="3"/>
  <c r="BB1445" i="3"/>
  <c r="BA1445" i="3"/>
  <c r="AZ1445" i="3"/>
  <c r="AY1445" i="3"/>
  <c r="AX1445" i="3"/>
  <c r="AW1445" i="3"/>
  <c r="AV1445" i="3"/>
  <c r="AU1445" i="3"/>
  <c r="AT1445" i="3"/>
  <c r="AS1445" i="3"/>
  <c r="AR1445" i="3"/>
  <c r="AQ1445" i="3"/>
  <c r="AP1445" i="3"/>
  <c r="AO1445" i="3"/>
  <c r="AN1445" i="3"/>
  <c r="AM1445" i="3"/>
  <c r="AL1445" i="3"/>
  <c r="AK1445" i="3"/>
  <c r="AJ1445" i="3"/>
  <c r="AI1445" i="3"/>
  <c r="AH1445" i="3"/>
  <c r="AG1445" i="3"/>
  <c r="AF1445" i="3"/>
  <c r="AD1445" i="3"/>
  <c r="AC1445" i="3"/>
  <c r="AA1445" i="3"/>
  <c r="Z1445" i="3"/>
  <c r="X1445" i="3"/>
  <c r="W1445" i="3"/>
  <c r="U1445" i="3"/>
  <c r="T1445" i="3"/>
  <c r="BC1444" i="3"/>
  <c r="BB1444" i="3"/>
  <c r="BA1444" i="3"/>
  <c r="AZ1444" i="3"/>
  <c r="AY1444" i="3"/>
  <c r="AX1444" i="3"/>
  <c r="AW1444" i="3"/>
  <c r="AV1444" i="3"/>
  <c r="AU1444" i="3"/>
  <c r="AT1444" i="3"/>
  <c r="AS1444" i="3"/>
  <c r="AR1444" i="3"/>
  <c r="AQ1444" i="3"/>
  <c r="AP1444" i="3"/>
  <c r="AO1444" i="3"/>
  <c r="AN1444" i="3"/>
  <c r="AM1444" i="3"/>
  <c r="AL1444" i="3"/>
  <c r="AK1444" i="3"/>
  <c r="AJ1444" i="3"/>
  <c r="AI1444" i="3"/>
  <c r="AH1444" i="3"/>
  <c r="AG1444" i="3"/>
  <c r="AF1444" i="3"/>
  <c r="AD1444" i="3"/>
  <c r="AC1444" i="3"/>
  <c r="AA1444" i="3"/>
  <c r="Z1444" i="3"/>
  <c r="X1444" i="3"/>
  <c r="W1444" i="3"/>
  <c r="U1444" i="3"/>
  <c r="T1444" i="3"/>
  <c r="BC1443" i="3"/>
  <c r="BB1443" i="3"/>
  <c r="BA1443" i="3"/>
  <c r="AZ1443" i="3"/>
  <c r="AY1443" i="3"/>
  <c r="AX1443" i="3"/>
  <c r="AW1443" i="3"/>
  <c r="AV1443" i="3"/>
  <c r="AU1443" i="3"/>
  <c r="AT1443" i="3"/>
  <c r="AS1443" i="3"/>
  <c r="AR1443" i="3"/>
  <c r="AQ1443" i="3"/>
  <c r="AP1443" i="3"/>
  <c r="AO1443" i="3"/>
  <c r="AN1443" i="3"/>
  <c r="AM1443" i="3"/>
  <c r="AL1443" i="3"/>
  <c r="AK1443" i="3"/>
  <c r="AJ1443" i="3"/>
  <c r="AI1443" i="3"/>
  <c r="AH1443" i="3"/>
  <c r="AG1443" i="3"/>
  <c r="AF1443" i="3"/>
  <c r="AD1443" i="3"/>
  <c r="AC1443" i="3"/>
  <c r="AA1443" i="3"/>
  <c r="Z1443" i="3"/>
  <c r="X1443" i="3"/>
  <c r="W1443" i="3"/>
  <c r="U1443" i="3"/>
  <c r="T1443" i="3"/>
  <c r="BC1442" i="3"/>
  <c r="BB1442" i="3"/>
  <c r="BA1442" i="3"/>
  <c r="AZ1442" i="3"/>
  <c r="AY1442" i="3"/>
  <c r="AX1442" i="3"/>
  <c r="AW1442" i="3"/>
  <c r="AV1442" i="3"/>
  <c r="AU1442" i="3"/>
  <c r="AT1442" i="3"/>
  <c r="AS1442" i="3"/>
  <c r="AR1442" i="3"/>
  <c r="AQ1442" i="3"/>
  <c r="AP1442" i="3"/>
  <c r="AO1442" i="3"/>
  <c r="AN1442" i="3"/>
  <c r="AM1442" i="3"/>
  <c r="AL1442" i="3"/>
  <c r="AK1442" i="3"/>
  <c r="AJ1442" i="3"/>
  <c r="AI1442" i="3"/>
  <c r="AH1442" i="3"/>
  <c r="AG1442" i="3"/>
  <c r="AF1442" i="3"/>
  <c r="AD1442" i="3"/>
  <c r="AC1442" i="3"/>
  <c r="AA1442" i="3"/>
  <c r="Z1442" i="3"/>
  <c r="X1442" i="3"/>
  <c r="W1442" i="3"/>
  <c r="U1442" i="3"/>
  <c r="T1442" i="3"/>
  <c r="BC1441" i="3"/>
  <c r="BB1441" i="3"/>
  <c r="BA1441" i="3"/>
  <c r="AZ1441" i="3"/>
  <c r="AY1441" i="3"/>
  <c r="AX1441" i="3"/>
  <c r="AW1441" i="3"/>
  <c r="AV1441" i="3"/>
  <c r="AU1441" i="3"/>
  <c r="AT1441" i="3"/>
  <c r="AS1441" i="3"/>
  <c r="AR1441" i="3"/>
  <c r="AQ1441" i="3"/>
  <c r="AP1441" i="3"/>
  <c r="AO1441" i="3"/>
  <c r="AN1441" i="3"/>
  <c r="AM1441" i="3"/>
  <c r="AL1441" i="3"/>
  <c r="AK1441" i="3"/>
  <c r="AJ1441" i="3"/>
  <c r="AI1441" i="3"/>
  <c r="AH1441" i="3"/>
  <c r="AG1441" i="3"/>
  <c r="AF1441" i="3"/>
  <c r="AD1441" i="3"/>
  <c r="AC1441" i="3"/>
  <c r="AA1441" i="3"/>
  <c r="Z1441" i="3"/>
  <c r="X1441" i="3"/>
  <c r="W1441" i="3"/>
  <c r="U1441" i="3"/>
  <c r="T1441" i="3"/>
  <c r="BC1440" i="3"/>
  <c r="BB1440" i="3"/>
  <c r="BA1440" i="3"/>
  <c r="AZ1440" i="3"/>
  <c r="AY1440" i="3"/>
  <c r="AX1440" i="3"/>
  <c r="AW1440" i="3"/>
  <c r="AV1440" i="3"/>
  <c r="AU1440" i="3"/>
  <c r="AT1440" i="3"/>
  <c r="AS1440" i="3"/>
  <c r="AR1440" i="3"/>
  <c r="AQ1440" i="3"/>
  <c r="AP1440" i="3"/>
  <c r="AO1440" i="3"/>
  <c r="AN1440" i="3"/>
  <c r="AM1440" i="3"/>
  <c r="AL1440" i="3"/>
  <c r="AK1440" i="3"/>
  <c r="AJ1440" i="3"/>
  <c r="AI1440" i="3"/>
  <c r="AH1440" i="3"/>
  <c r="AG1440" i="3"/>
  <c r="AF1440" i="3"/>
  <c r="AD1440" i="3"/>
  <c r="AC1440" i="3"/>
  <c r="AA1440" i="3"/>
  <c r="Z1440" i="3"/>
  <c r="X1440" i="3"/>
  <c r="W1440" i="3"/>
  <c r="U1440" i="3"/>
  <c r="T1440" i="3"/>
  <c r="BC1439" i="3"/>
  <c r="BB1439" i="3"/>
  <c r="BA1439" i="3"/>
  <c r="AZ1439" i="3"/>
  <c r="AY1439" i="3"/>
  <c r="AX1439" i="3"/>
  <c r="AW1439" i="3"/>
  <c r="AV1439" i="3"/>
  <c r="AU1439" i="3"/>
  <c r="AT1439" i="3"/>
  <c r="AS1439" i="3"/>
  <c r="AR1439" i="3"/>
  <c r="AQ1439" i="3"/>
  <c r="AP1439" i="3"/>
  <c r="AO1439" i="3"/>
  <c r="AN1439" i="3"/>
  <c r="AM1439" i="3"/>
  <c r="AL1439" i="3"/>
  <c r="AK1439" i="3"/>
  <c r="AJ1439" i="3"/>
  <c r="AI1439" i="3"/>
  <c r="AH1439" i="3"/>
  <c r="AG1439" i="3"/>
  <c r="AF1439" i="3"/>
  <c r="AD1439" i="3"/>
  <c r="AC1439" i="3"/>
  <c r="AA1439" i="3"/>
  <c r="Z1439" i="3"/>
  <c r="X1439" i="3"/>
  <c r="W1439" i="3"/>
  <c r="U1439" i="3"/>
  <c r="T1439" i="3"/>
  <c r="BC1438" i="3"/>
  <c r="BB1438" i="3"/>
  <c r="BA1438" i="3"/>
  <c r="AZ1438" i="3"/>
  <c r="AY1438" i="3"/>
  <c r="AX1438" i="3"/>
  <c r="AW1438" i="3"/>
  <c r="AV1438" i="3"/>
  <c r="AU1438" i="3"/>
  <c r="AT1438" i="3"/>
  <c r="AS1438" i="3"/>
  <c r="AR1438" i="3"/>
  <c r="AQ1438" i="3"/>
  <c r="AP1438" i="3"/>
  <c r="AO1438" i="3"/>
  <c r="AN1438" i="3"/>
  <c r="AM1438" i="3"/>
  <c r="AL1438" i="3"/>
  <c r="AK1438" i="3"/>
  <c r="AJ1438" i="3"/>
  <c r="AI1438" i="3"/>
  <c r="AH1438" i="3"/>
  <c r="AG1438" i="3"/>
  <c r="AF1438" i="3"/>
  <c r="AD1438" i="3"/>
  <c r="AC1438" i="3"/>
  <c r="AA1438" i="3"/>
  <c r="Z1438" i="3"/>
  <c r="X1438" i="3"/>
  <c r="W1438" i="3"/>
  <c r="U1438" i="3"/>
  <c r="T1438" i="3"/>
  <c r="BC1437" i="3"/>
  <c r="BB1437" i="3"/>
  <c r="BA1437" i="3"/>
  <c r="AZ1437" i="3"/>
  <c r="AY1437" i="3"/>
  <c r="AX1437" i="3"/>
  <c r="AW1437" i="3"/>
  <c r="AV1437" i="3"/>
  <c r="AU1437" i="3"/>
  <c r="AT1437" i="3"/>
  <c r="AS1437" i="3"/>
  <c r="AR1437" i="3"/>
  <c r="AQ1437" i="3"/>
  <c r="AP1437" i="3"/>
  <c r="AO1437" i="3"/>
  <c r="AN1437" i="3"/>
  <c r="AM1437" i="3"/>
  <c r="AL1437" i="3"/>
  <c r="AK1437" i="3"/>
  <c r="AJ1437" i="3"/>
  <c r="AI1437" i="3"/>
  <c r="AH1437" i="3"/>
  <c r="AG1437" i="3"/>
  <c r="AF1437" i="3"/>
  <c r="AD1437" i="3"/>
  <c r="AC1437" i="3"/>
  <c r="AA1437" i="3"/>
  <c r="Z1437" i="3"/>
  <c r="X1437" i="3"/>
  <c r="W1437" i="3"/>
  <c r="U1437" i="3"/>
  <c r="T1437" i="3"/>
  <c r="BC1436" i="3"/>
  <c r="BB1436" i="3"/>
  <c r="BA1436" i="3"/>
  <c r="AZ1436" i="3"/>
  <c r="AY1436" i="3"/>
  <c r="AX1436" i="3"/>
  <c r="AW1436" i="3"/>
  <c r="AV1436" i="3"/>
  <c r="AU1436" i="3"/>
  <c r="AT1436" i="3"/>
  <c r="AS1436" i="3"/>
  <c r="AR1436" i="3"/>
  <c r="AQ1436" i="3"/>
  <c r="AP1436" i="3"/>
  <c r="AO1436" i="3"/>
  <c r="AN1436" i="3"/>
  <c r="AM1436" i="3"/>
  <c r="AL1436" i="3"/>
  <c r="AK1436" i="3"/>
  <c r="AJ1436" i="3"/>
  <c r="AI1436" i="3"/>
  <c r="AH1436" i="3"/>
  <c r="AG1436" i="3"/>
  <c r="AF1436" i="3"/>
  <c r="AD1436" i="3"/>
  <c r="AC1436" i="3"/>
  <c r="AA1436" i="3"/>
  <c r="Z1436" i="3"/>
  <c r="X1436" i="3"/>
  <c r="W1436" i="3"/>
  <c r="U1436" i="3"/>
  <c r="T1436" i="3"/>
  <c r="BC1435" i="3"/>
  <c r="BB1435" i="3"/>
  <c r="BA1435" i="3"/>
  <c r="AZ1435" i="3"/>
  <c r="AY1435" i="3"/>
  <c r="AX1435" i="3"/>
  <c r="AW1435" i="3"/>
  <c r="AV1435" i="3"/>
  <c r="AU1435" i="3"/>
  <c r="AT1435" i="3"/>
  <c r="AS1435" i="3"/>
  <c r="AR1435" i="3"/>
  <c r="AQ1435" i="3"/>
  <c r="AP1435" i="3"/>
  <c r="AO1435" i="3"/>
  <c r="AN1435" i="3"/>
  <c r="AM1435" i="3"/>
  <c r="AL1435" i="3"/>
  <c r="AK1435" i="3"/>
  <c r="AJ1435" i="3"/>
  <c r="AI1435" i="3"/>
  <c r="AH1435" i="3"/>
  <c r="AG1435" i="3"/>
  <c r="AF1435" i="3"/>
  <c r="AD1435" i="3"/>
  <c r="AC1435" i="3"/>
  <c r="AA1435" i="3"/>
  <c r="Z1435" i="3"/>
  <c r="X1435" i="3"/>
  <c r="W1435" i="3"/>
  <c r="U1435" i="3"/>
  <c r="T1435" i="3"/>
  <c r="BC1434" i="3"/>
  <c r="BB1434" i="3"/>
  <c r="BA1434" i="3"/>
  <c r="AZ1434" i="3"/>
  <c r="AY1434" i="3"/>
  <c r="AX1434" i="3"/>
  <c r="AW1434" i="3"/>
  <c r="AV1434" i="3"/>
  <c r="AU1434" i="3"/>
  <c r="AT1434" i="3"/>
  <c r="AS1434" i="3"/>
  <c r="AR1434" i="3"/>
  <c r="AQ1434" i="3"/>
  <c r="AP1434" i="3"/>
  <c r="AO1434" i="3"/>
  <c r="AN1434" i="3"/>
  <c r="AM1434" i="3"/>
  <c r="AL1434" i="3"/>
  <c r="AK1434" i="3"/>
  <c r="AJ1434" i="3"/>
  <c r="AI1434" i="3"/>
  <c r="AH1434" i="3"/>
  <c r="AG1434" i="3"/>
  <c r="AF1434" i="3"/>
  <c r="AD1434" i="3"/>
  <c r="AC1434" i="3"/>
  <c r="AA1434" i="3"/>
  <c r="Z1434" i="3"/>
  <c r="X1434" i="3"/>
  <c r="W1434" i="3"/>
  <c r="U1434" i="3"/>
  <c r="T1434" i="3"/>
  <c r="BC1433" i="3"/>
  <c r="BB1433" i="3"/>
  <c r="BA1433" i="3"/>
  <c r="AZ1433" i="3"/>
  <c r="AY1433" i="3"/>
  <c r="AX1433" i="3"/>
  <c r="AW1433" i="3"/>
  <c r="AV1433" i="3"/>
  <c r="AU1433" i="3"/>
  <c r="AT1433" i="3"/>
  <c r="AS1433" i="3"/>
  <c r="AR1433" i="3"/>
  <c r="AQ1433" i="3"/>
  <c r="AP1433" i="3"/>
  <c r="AO1433" i="3"/>
  <c r="AN1433" i="3"/>
  <c r="AM1433" i="3"/>
  <c r="AL1433" i="3"/>
  <c r="AK1433" i="3"/>
  <c r="AJ1433" i="3"/>
  <c r="AI1433" i="3"/>
  <c r="AH1433" i="3"/>
  <c r="AG1433" i="3"/>
  <c r="AF1433" i="3"/>
  <c r="AD1433" i="3"/>
  <c r="AC1433" i="3"/>
  <c r="AA1433" i="3"/>
  <c r="Z1433" i="3"/>
  <c r="X1433" i="3"/>
  <c r="W1433" i="3"/>
  <c r="U1433" i="3"/>
  <c r="T1433" i="3"/>
  <c r="BC1432" i="3"/>
  <c r="BB1432" i="3"/>
  <c r="BA1432" i="3"/>
  <c r="AZ1432" i="3"/>
  <c r="AY1432" i="3"/>
  <c r="AX1432" i="3"/>
  <c r="AW1432" i="3"/>
  <c r="AV1432" i="3"/>
  <c r="AU1432" i="3"/>
  <c r="AT1432" i="3"/>
  <c r="AS1432" i="3"/>
  <c r="AR1432" i="3"/>
  <c r="AQ1432" i="3"/>
  <c r="AP1432" i="3"/>
  <c r="AO1432" i="3"/>
  <c r="AN1432" i="3"/>
  <c r="AM1432" i="3"/>
  <c r="AL1432" i="3"/>
  <c r="AK1432" i="3"/>
  <c r="AJ1432" i="3"/>
  <c r="AI1432" i="3"/>
  <c r="AH1432" i="3"/>
  <c r="AG1432" i="3"/>
  <c r="AF1432" i="3"/>
  <c r="AD1432" i="3"/>
  <c r="AC1432" i="3"/>
  <c r="AA1432" i="3"/>
  <c r="Z1432" i="3"/>
  <c r="X1432" i="3"/>
  <c r="W1432" i="3"/>
  <c r="U1432" i="3"/>
  <c r="T1432" i="3"/>
  <c r="BC1431" i="3"/>
  <c r="BB1431" i="3"/>
  <c r="BA1431" i="3"/>
  <c r="AZ1431" i="3"/>
  <c r="AY1431" i="3"/>
  <c r="AX1431" i="3"/>
  <c r="AW1431" i="3"/>
  <c r="AV1431" i="3"/>
  <c r="AU1431" i="3"/>
  <c r="AT1431" i="3"/>
  <c r="AS1431" i="3"/>
  <c r="AR1431" i="3"/>
  <c r="AQ1431" i="3"/>
  <c r="AP1431" i="3"/>
  <c r="AO1431" i="3"/>
  <c r="AN1431" i="3"/>
  <c r="AM1431" i="3"/>
  <c r="AL1431" i="3"/>
  <c r="AK1431" i="3"/>
  <c r="AJ1431" i="3"/>
  <c r="AI1431" i="3"/>
  <c r="AH1431" i="3"/>
  <c r="AG1431" i="3"/>
  <c r="AF1431" i="3"/>
  <c r="AD1431" i="3"/>
  <c r="AC1431" i="3"/>
  <c r="AA1431" i="3"/>
  <c r="Z1431" i="3"/>
  <c r="X1431" i="3"/>
  <c r="W1431" i="3"/>
  <c r="U1431" i="3"/>
  <c r="T1431" i="3"/>
  <c r="BC1430" i="3"/>
  <c r="BB1430" i="3"/>
  <c r="BA1430" i="3"/>
  <c r="AZ1430" i="3"/>
  <c r="AY1430" i="3"/>
  <c r="AX1430" i="3"/>
  <c r="AW1430" i="3"/>
  <c r="AV1430" i="3"/>
  <c r="AU1430" i="3"/>
  <c r="AT1430" i="3"/>
  <c r="AS1430" i="3"/>
  <c r="AR1430" i="3"/>
  <c r="AQ1430" i="3"/>
  <c r="AP1430" i="3"/>
  <c r="AO1430" i="3"/>
  <c r="AN1430" i="3"/>
  <c r="AM1430" i="3"/>
  <c r="AL1430" i="3"/>
  <c r="AK1430" i="3"/>
  <c r="AJ1430" i="3"/>
  <c r="AI1430" i="3"/>
  <c r="AH1430" i="3"/>
  <c r="AG1430" i="3"/>
  <c r="AF1430" i="3"/>
  <c r="AD1430" i="3"/>
  <c r="AC1430" i="3"/>
  <c r="AA1430" i="3"/>
  <c r="Z1430" i="3"/>
  <c r="X1430" i="3"/>
  <c r="W1430" i="3"/>
  <c r="U1430" i="3"/>
  <c r="T1430" i="3"/>
  <c r="BC1429" i="3"/>
  <c r="BB1429" i="3"/>
  <c r="BA1429" i="3"/>
  <c r="AZ1429" i="3"/>
  <c r="AY1429" i="3"/>
  <c r="AX1429" i="3"/>
  <c r="AW1429" i="3"/>
  <c r="AV1429" i="3"/>
  <c r="AU1429" i="3"/>
  <c r="AT1429" i="3"/>
  <c r="AS1429" i="3"/>
  <c r="AR1429" i="3"/>
  <c r="AQ1429" i="3"/>
  <c r="AP1429" i="3"/>
  <c r="AO1429" i="3"/>
  <c r="AN1429" i="3"/>
  <c r="AM1429" i="3"/>
  <c r="AL1429" i="3"/>
  <c r="AK1429" i="3"/>
  <c r="AJ1429" i="3"/>
  <c r="AI1429" i="3"/>
  <c r="AH1429" i="3"/>
  <c r="AG1429" i="3"/>
  <c r="AF1429" i="3"/>
  <c r="AD1429" i="3"/>
  <c r="AC1429" i="3"/>
  <c r="AA1429" i="3"/>
  <c r="Z1429" i="3"/>
  <c r="X1429" i="3"/>
  <c r="W1429" i="3"/>
  <c r="U1429" i="3"/>
  <c r="T1429" i="3"/>
  <c r="BC1428" i="3"/>
  <c r="BB1428" i="3"/>
  <c r="BA1428" i="3"/>
  <c r="AZ1428" i="3"/>
  <c r="AY1428" i="3"/>
  <c r="AX1428" i="3"/>
  <c r="AW1428" i="3"/>
  <c r="AV1428" i="3"/>
  <c r="AU1428" i="3"/>
  <c r="AT1428" i="3"/>
  <c r="AS1428" i="3"/>
  <c r="AR1428" i="3"/>
  <c r="AQ1428" i="3"/>
  <c r="AP1428" i="3"/>
  <c r="AO1428" i="3"/>
  <c r="AN1428" i="3"/>
  <c r="AM1428" i="3"/>
  <c r="AL1428" i="3"/>
  <c r="AK1428" i="3"/>
  <c r="AJ1428" i="3"/>
  <c r="AI1428" i="3"/>
  <c r="AH1428" i="3"/>
  <c r="AG1428" i="3"/>
  <c r="AF1428" i="3"/>
  <c r="AD1428" i="3"/>
  <c r="AC1428" i="3"/>
  <c r="AA1428" i="3"/>
  <c r="Z1428" i="3"/>
  <c r="X1428" i="3"/>
  <c r="W1428" i="3"/>
  <c r="U1428" i="3"/>
  <c r="T1428" i="3"/>
  <c r="BC1427" i="3"/>
  <c r="BB1427" i="3"/>
  <c r="BA1427" i="3"/>
  <c r="AZ1427" i="3"/>
  <c r="AY1427" i="3"/>
  <c r="AX1427" i="3"/>
  <c r="AW1427" i="3"/>
  <c r="AV1427" i="3"/>
  <c r="AU1427" i="3"/>
  <c r="AT1427" i="3"/>
  <c r="AS1427" i="3"/>
  <c r="AR1427" i="3"/>
  <c r="AQ1427" i="3"/>
  <c r="AP1427" i="3"/>
  <c r="AO1427" i="3"/>
  <c r="AN1427" i="3"/>
  <c r="AM1427" i="3"/>
  <c r="AL1427" i="3"/>
  <c r="AK1427" i="3"/>
  <c r="AJ1427" i="3"/>
  <c r="AI1427" i="3"/>
  <c r="AH1427" i="3"/>
  <c r="AG1427" i="3"/>
  <c r="AF1427" i="3"/>
  <c r="AD1427" i="3"/>
  <c r="AC1427" i="3"/>
  <c r="AA1427" i="3"/>
  <c r="Z1427" i="3"/>
  <c r="X1427" i="3"/>
  <c r="W1427" i="3"/>
  <c r="U1427" i="3"/>
  <c r="T1427" i="3"/>
  <c r="BC1426" i="3"/>
  <c r="BB1426" i="3"/>
  <c r="BA1426" i="3"/>
  <c r="AZ1426" i="3"/>
  <c r="AY1426" i="3"/>
  <c r="AX1426" i="3"/>
  <c r="AW1426" i="3"/>
  <c r="AV1426" i="3"/>
  <c r="AU1426" i="3"/>
  <c r="AT1426" i="3"/>
  <c r="AS1426" i="3"/>
  <c r="AR1426" i="3"/>
  <c r="AQ1426" i="3"/>
  <c r="AP1426" i="3"/>
  <c r="AO1426" i="3"/>
  <c r="AN1426" i="3"/>
  <c r="AM1426" i="3"/>
  <c r="AL1426" i="3"/>
  <c r="AK1426" i="3"/>
  <c r="AJ1426" i="3"/>
  <c r="AI1426" i="3"/>
  <c r="AH1426" i="3"/>
  <c r="AG1426" i="3"/>
  <c r="AF1426" i="3"/>
  <c r="AD1426" i="3"/>
  <c r="AC1426" i="3"/>
  <c r="AA1426" i="3"/>
  <c r="Z1426" i="3"/>
  <c r="X1426" i="3"/>
  <c r="W1426" i="3"/>
  <c r="U1426" i="3"/>
  <c r="T1426" i="3"/>
  <c r="BC1425" i="3"/>
  <c r="BB1425" i="3"/>
  <c r="BA1425" i="3"/>
  <c r="AZ1425" i="3"/>
  <c r="AY1425" i="3"/>
  <c r="AX1425" i="3"/>
  <c r="AW1425" i="3"/>
  <c r="AV1425" i="3"/>
  <c r="AU1425" i="3"/>
  <c r="AT1425" i="3"/>
  <c r="AS1425" i="3"/>
  <c r="AR1425" i="3"/>
  <c r="AQ1425" i="3"/>
  <c r="AP1425" i="3"/>
  <c r="AO1425" i="3"/>
  <c r="AN1425" i="3"/>
  <c r="AM1425" i="3"/>
  <c r="AL1425" i="3"/>
  <c r="AK1425" i="3"/>
  <c r="AJ1425" i="3"/>
  <c r="AI1425" i="3"/>
  <c r="AH1425" i="3"/>
  <c r="AG1425" i="3"/>
  <c r="AF1425" i="3"/>
  <c r="AD1425" i="3"/>
  <c r="AC1425" i="3"/>
  <c r="AA1425" i="3"/>
  <c r="Z1425" i="3"/>
  <c r="X1425" i="3"/>
  <c r="W1425" i="3"/>
  <c r="U1425" i="3"/>
  <c r="T1425" i="3"/>
  <c r="BC1424" i="3"/>
  <c r="BB1424" i="3"/>
  <c r="BA1424" i="3"/>
  <c r="AZ1424" i="3"/>
  <c r="AY1424" i="3"/>
  <c r="AX1424" i="3"/>
  <c r="AW1424" i="3"/>
  <c r="AV1424" i="3"/>
  <c r="AU1424" i="3"/>
  <c r="AT1424" i="3"/>
  <c r="AS1424" i="3"/>
  <c r="AR1424" i="3"/>
  <c r="AQ1424" i="3"/>
  <c r="AP1424" i="3"/>
  <c r="AO1424" i="3"/>
  <c r="AN1424" i="3"/>
  <c r="AM1424" i="3"/>
  <c r="AL1424" i="3"/>
  <c r="AK1424" i="3"/>
  <c r="AJ1424" i="3"/>
  <c r="AI1424" i="3"/>
  <c r="AH1424" i="3"/>
  <c r="AG1424" i="3"/>
  <c r="AF1424" i="3"/>
  <c r="AD1424" i="3"/>
  <c r="AC1424" i="3"/>
  <c r="AA1424" i="3"/>
  <c r="Z1424" i="3"/>
  <c r="X1424" i="3"/>
  <c r="W1424" i="3"/>
  <c r="U1424" i="3"/>
  <c r="T1424" i="3"/>
  <c r="BC1423" i="3"/>
  <c r="BB1423" i="3"/>
  <c r="BA1423" i="3"/>
  <c r="AZ1423" i="3"/>
  <c r="AY1423" i="3"/>
  <c r="AX1423" i="3"/>
  <c r="AW1423" i="3"/>
  <c r="AV1423" i="3"/>
  <c r="AU1423" i="3"/>
  <c r="AT1423" i="3"/>
  <c r="AS1423" i="3"/>
  <c r="AR1423" i="3"/>
  <c r="AQ1423" i="3"/>
  <c r="AP1423" i="3"/>
  <c r="AO1423" i="3"/>
  <c r="AN1423" i="3"/>
  <c r="AM1423" i="3"/>
  <c r="AL1423" i="3"/>
  <c r="AK1423" i="3"/>
  <c r="AJ1423" i="3"/>
  <c r="AI1423" i="3"/>
  <c r="AH1423" i="3"/>
  <c r="AG1423" i="3"/>
  <c r="AF1423" i="3"/>
  <c r="AD1423" i="3"/>
  <c r="AC1423" i="3"/>
  <c r="AA1423" i="3"/>
  <c r="Z1423" i="3"/>
  <c r="X1423" i="3"/>
  <c r="W1423" i="3"/>
  <c r="U1423" i="3"/>
  <c r="T1423" i="3"/>
  <c r="BC1422" i="3"/>
  <c r="BB1422" i="3"/>
  <c r="BA1422" i="3"/>
  <c r="AZ1422" i="3"/>
  <c r="AY1422" i="3"/>
  <c r="AX1422" i="3"/>
  <c r="AW1422" i="3"/>
  <c r="AV1422" i="3"/>
  <c r="AU1422" i="3"/>
  <c r="AT1422" i="3"/>
  <c r="AS1422" i="3"/>
  <c r="AR1422" i="3"/>
  <c r="AQ1422" i="3"/>
  <c r="AP1422" i="3"/>
  <c r="AO1422" i="3"/>
  <c r="AN1422" i="3"/>
  <c r="AM1422" i="3"/>
  <c r="AL1422" i="3"/>
  <c r="AK1422" i="3"/>
  <c r="AJ1422" i="3"/>
  <c r="AI1422" i="3"/>
  <c r="AH1422" i="3"/>
  <c r="AG1422" i="3"/>
  <c r="AF1422" i="3"/>
  <c r="AD1422" i="3"/>
  <c r="AC1422" i="3"/>
  <c r="AA1422" i="3"/>
  <c r="Z1422" i="3"/>
  <c r="X1422" i="3"/>
  <c r="W1422" i="3"/>
  <c r="U1422" i="3"/>
  <c r="T1422" i="3"/>
  <c r="BC1421" i="3"/>
  <c r="BB1421" i="3"/>
  <c r="BA1421" i="3"/>
  <c r="AZ1421" i="3"/>
  <c r="AY1421" i="3"/>
  <c r="AX1421" i="3"/>
  <c r="AW1421" i="3"/>
  <c r="AV1421" i="3"/>
  <c r="AU1421" i="3"/>
  <c r="AT1421" i="3"/>
  <c r="AS1421" i="3"/>
  <c r="AR1421" i="3"/>
  <c r="AQ1421" i="3"/>
  <c r="AP1421" i="3"/>
  <c r="AO1421" i="3"/>
  <c r="AN1421" i="3"/>
  <c r="AM1421" i="3"/>
  <c r="AL1421" i="3"/>
  <c r="AK1421" i="3"/>
  <c r="AJ1421" i="3"/>
  <c r="AI1421" i="3"/>
  <c r="AH1421" i="3"/>
  <c r="AG1421" i="3"/>
  <c r="AF1421" i="3"/>
  <c r="AD1421" i="3"/>
  <c r="AC1421" i="3"/>
  <c r="AA1421" i="3"/>
  <c r="Z1421" i="3"/>
  <c r="X1421" i="3"/>
  <c r="W1421" i="3"/>
  <c r="U1421" i="3"/>
  <c r="T1421" i="3"/>
  <c r="BC1420" i="3"/>
  <c r="BB1420" i="3"/>
  <c r="BA1420" i="3"/>
  <c r="AZ1420" i="3"/>
  <c r="AY1420" i="3"/>
  <c r="AX1420" i="3"/>
  <c r="AW1420" i="3"/>
  <c r="AV1420" i="3"/>
  <c r="AU1420" i="3"/>
  <c r="AT1420" i="3"/>
  <c r="AS1420" i="3"/>
  <c r="AR1420" i="3"/>
  <c r="AQ1420" i="3"/>
  <c r="AP1420" i="3"/>
  <c r="AO1420" i="3"/>
  <c r="AN1420" i="3"/>
  <c r="AM1420" i="3"/>
  <c r="AL1420" i="3"/>
  <c r="AK1420" i="3"/>
  <c r="AJ1420" i="3"/>
  <c r="AI1420" i="3"/>
  <c r="AH1420" i="3"/>
  <c r="AG1420" i="3"/>
  <c r="AF1420" i="3"/>
  <c r="AD1420" i="3"/>
  <c r="AC1420" i="3"/>
  <c r="AA1420" i="3"/>
  <c r="Z1420" i="3"/>
  <c r="X1420" i="3"/>
  <c r="W1420" i="3"/>
  <c r="U1420" i="3"/>
  <c r="T1420" i="3"/>
  <c r="BC1419" i="3"/>
  <c r="BB1419" i="3"/>
  <c r="BA1419" i="3"/>
  <c r="AZ1419" i="3"/>
  <c r="AY1419" i="3"/>
  <c r="AX1419" i="3"/>
  <c r="AW1419" i="3"/>
  <c r="AV1419" i="3"/>
  <c r="AU1419" i="3"/>
  <c r="AT1419" i="3"/>
  <c r="AS1419" i="3"/>
  <c r="AR1419" i="3"/>
  <c r="AQ1419" i="3"/>
  <c r="AP1419" i="3"/>
  <c r="AO1419" i="3"/>
  <c r="AN1419" i="3"/>
  <c r="AM1419" i="3"/>
  <c r="AL1419" i="3"/>
  <c r="AK1419" i="3"/>
  <c r="AJ1419" i="3"/>
  <c r="AI1419" i="3"/>
  <c r="AH1419" i="3"/>
  <c r="AG1419" i="3"/>
  <c r="AF1419" i="3"/>
  <c r="AD1419" i="3"/>
  <c r="AC1419" i="3"/>
  <c r="AA1419" i="3"/>
  <c r="Z1419" i="3"/>
  <c r="X1419" i="3"/>
  <c r="W1419" i="3"/>
  <c r="U1419" i="3"/>
  <c r="T1419" i="3"/>
  <c r="BC1418" i="3"/>
  <c r="BB1418" i="3"/>
  <c r="BA1418" i="3"/>
  <c r="AZ1418" i="3"/>
  <c r="AY1418" i="3"/>
  <c r="AX1418" i="3"/>
  <c r="AW1418" i="3"/>
  <c r="AV1418" i="3"/>
  <c r="AU1418" i="3"/>
  <c r="AT1418" i="3"/>
  <c r="AS1418" i="3"/>
  <c r="AR1418" i="3"/>
  <c r="AQ1418" i="3"/>
  <c r="AP1418" i="3"/>
  <c r="AO1418" i="3"/>
  <c r="AN1418" i="3"/>
  <c r="AM1418" i="3"/>
  <c r="AL1418" i="3"/>
  <c r="AK1418" i="3"/>
  <c r="AJ1418" i="3"/>
  <c r="AI1418" i="3"/>
  <c r="AH1418" i="3"/>
  <c r="AG1418" i="3"/>
  <c r="AF1418" i="3"/>
  <c r="AD1418" i="3"/>
  <c r="AC1418" i="3"/>
  <c r="AA1418" i="3"/>
  <c r="Z1418" i="3"/>
  <c r="X1418" i="3"/>
  <c r="W1418" i="3"/>
  <c r="U1418" i="3"/>
  <c r="T1418" i="3"/>
  <c r="BC1417" i="3"/>
  <c r="BB1417" i="3"/>
  <c r="BA1417" i="3"/>
  <c r="AZ1417" i="3"/>
  <c r="AY1417" i="3"/>
  <c r="AX1417" i="3"/>
  <c r="AW1417" i="3"/>
  <c r="AV1417" i="3"/>
  <c r="AU1417" i="3"/>
  <c r="AT1417" i="3"/>
  <c r="AS1417" i="3"/>
  <c r="AR1417" i="3"/>
  <c r="AQ1417" i="3"/>
  <c r="AP1417" i="3"/>
  <c r="AO1417" i="3"/>
  <c r="AN1417" i="3"/>
  <c r="AM1417" i="3"/>
  <c r="AL1417" i="3"/>
  <c r="AK1417" i="3"/>
  <c r="AJ1417" i="3"/>
  <c r="AI1417" i="3"/>
  <c r="AH1417" i="3"/>
  <c r="AG1417" i="3"/>
  <c r="AF1417" i="3"/>
  <c r="AD1417" i="3"/>
  <c r="AC1417" i="3"/>
  <c r="AA1417" i="3"/>
  <c r="Z1417" i="3"/>
  <c r="X1417" i="3"/>
  <c r="W1417" i="3"/>
  <c r="U1417" i="3"/>
  <c r="T1417" i="3"/>
  <c r="BC1416" i="3"/>
  <c r="BB1416" i="3"/>
  <c r="BA1416" i="3"/>
  <c r="AZ1416" i="3"/>
  <c r="AY1416" i="3"/>
  <c r="AX1416" i="3"/>
  <c r="AW1416" i="3"/>
  <c r="AV1416" i="3"/>
  <c r="AU1416" i="3"/>
  <c r="AT1416" i="3"/>
  <c r="AS1416" i="3"/>
  <c r="AR1416" i="3"/>
  <c r="AQ1416" i="3"/>
  <c r="AP1416" i="3"/>
  <c r="AO1416" i="3"/>
  <c r="AN1416" i="3"/>
  <c r="AM1416" i="3"/>
  <c r="AL1416" i="3"/>
  <c r="AK1416" i="3"/>
  <c r="AJ1416" i="3"/>
  <c r="AI1416" i="3"/>
  <c r="AH1416" i="3"/>
  <c r="AG1416" i="3"/>
  <c r="AF1416" i="3"/>
  <c r="AD1416" i="3"/>
  <c r="AC1416" i="3"/>
  <c r="AA1416" i="3"/>
  <c r="Z1416" i="3"/>
  <c r="X1416" i="3"/>
  <c r="W1416" i="3"/>
  <c r="U1416" i="3"/>
  <c r="T1416" i="3"/>
  <c r="BC1415" i="3"/>
  <c r="BB1415" i="3"/>
  <c r="BA1415" i="3"/>
  <c r="AZ1415" i="3"/>
  <c r="AY1415" i="3"/>
  <c r="AX1415" i="3"/>
  <c r="AW1415" i="3"/>
  <c r="AV1415" i="3"/>
  <c r="AU1415" i="3"/>
  <c r="AT1415" i="3"/>
  <c r="AS1415" i="3"/>
  <c r="AR1415" i="3"/>
  <c r="AQ1415" i="3"/>
  <c r="AP1415" i="3"/>
  <c r="AO1415" i="3"/>
  <c r="AN1415" i="3"/>
  <c r="AM1415" i="3"/>
  <c r="AL1415" i="3"/>
  <c r="AK1415" i="3"/>
  <c r="AJ1415" i="3"/>
  <c r="AI1415" i="3"/>
  <c r="AH1415" i="3"/>
  <c r="AG1415" i="3"/>
  <c r="AF1415" i="3"/>
  <c r="AD1415" i="3"/>
  <c r="AC1415" i="3"/>
  <c r="AA1415" i="3"/>
  <c r="Z1415" i="3"/>
  <c r="X1415" i="3"/>
  <c r="W1415" i="3"/>
  <c r="U1415" i="3"/>
  <c r="T1415" i="3"/>
  <c r="BC1414" i="3"/>
  <c r="BB1414" i="3"/>
  <c r="BA1414" i="3"/>
  <c r="AZ1414" i="3"/>
  <c r="AY1414" i="3"/>
  <c r="AX1414" i="3"/>
  <c r="AW1414" i="3"/>
  <c r="AV1414" i="3"/>
  <c r="AU1414" i="3"/>
  <c r="AT1414" i="3"/>
  <c r="AS1414" i="3"/>
  <c r="AR1414" i="3"/>
  <c r="AQ1414" i="3"/>
  <c r="AP1414" i="3"/>
  <c r="AO1414" i="3"/>
  <c r="AN1414" i="3"/>
  <c r="AM1414" i="3"/>
  <c r="AL1414" i="3"/>
  <c r="AK1414" i="3"/>
  <c r="AJ1414" i="3"/>
  <c r="AI1414" i="3"/>
  <c r="AH1414" i="3"/>
  <c r="AG1414" i="3"/>
  <c r="AF1414" i="3"/>
  <c r="AD1414" i="3"/>
  <c r="AC1414" i="3"/>
  <c r="AA1414" i="3"/>
  <c r="Z1414" i="3"/>
  <c r="X1414" i="3"/>
  <c r="W1414" i="3"/>
  <c r="U1414" i="3"/>
  <c r="T1414" i="3"/>
  <c r="BC1413" i="3"/>
  <c r="BB1413" i="3"/>
  <c r="BA1413" i="3"/>
  <c r="AZ1413" i="3"/>
  <c r="AY1413" i="3"/>
  <c r="AX1413" i="3"/>
  <c r="AW1413" i="3"/>
  <c r="AV1413" i="3"/>
  <c r="AU1413" i="3"/>
  <c r="AT1413" i="3"/>
  <c r="AS1413" i="3"/>
  <c r="AR1413" i="3"/>
  <c r="AQ1413" i="3"/>
  <c r="AP1413" i="3"/>
  <c r="AO1413" i="3"/>
  <c r="AN1413" i="3"/>
  <c r="AM1413" i="3"/>
  <c r="AL1413" i="3"/>
  <c r="AK1413" i="3"/>
  <c r="AJ1413" i="3"/>
  <c r="AI1413" i="3"/>
  <c r="AH1413" i="3"/>
  <c r="AG1413" i="3"/>
  <c r="AF1413" i="3"/>
  <c r="AD1413" i="3"/>
  <c r="AC1413" i="3"/>
  <c r="AA1413" i="3"/>
  <c r="Z1413" i="3"/>
  <c r="X1413" i="3"/>
  <c r="W1413" i="3"/>
  <c r="U1413" i="3"/>
  <c r="T1413" i="3"/>
  <c r="BC1412" i="3"/>
  <c r="BB1412" i="3"/>
  <c r="BA1412" i="3"/>
  <c r="AZ1412" i="3"/>
  <c r="AY1412" i="3"/>
  <c r="AX1412" i="3"/>
  <c r="AW1412" i="3"/>
  <c r="AV1412" i="3"/>
  <c r="AU1412" i="3"/>
  <c r="AT1412" i="3"/>
  <c r="AS1412" i="3"/>
  <c r="AR1412" i="3"/>
  <c r="AQ1412" i="3"/>
  <c r="AP1412" i="3"/>
  <c r="AO1412" i="3"/>
  <c r="AN1412" i="3"/>
  <c r="AM1412" i="3"/>
  <c r="AL1412" i="3"/>
  <c r="AK1412" i="3"/>
  <c r="AJ1412" i="3"/>
  <c r="AI1412" i="3"/>
  <c r="AH1412" i="3"/>
  <c r="AG1412" i="3"/>
  <c r="AF1412" i="3"/>
  <c r="AD1412" i="3"/>
  <c r="AC1412" i="3"/>
  <c r="AA1412" i="3"/>
  <c r="Z1412" i="3"/>
  <c r="X1412" i="3"/>
  <c r="W1412" i="3"/>
  <c r="U1412" i="3"/>
  <c r="T1412" i="3"/>
  <c r="BC1411" i="3"/>
  <c r="BB1411" i="3"/>
  <c r="BA1411" i="3"/>
  <c r="AZ1411" i="3"/>
  <c r="AY1411" i="3"/>
  <c r="AX1411" i="3"/>
  <c r="AW1411" i="3"/>
  <c r="AV1411" i="3"/>
  <c r="AU1411" i="3"/>
  <c r="AT1411" i="3"/>
  <c r="AS1411" i="3"/>
  <c r="AR1411" i="3"/>
  <c r="AQ1411" i="3"/>
  <c r="AP1411" i="3"/>
  <c r="AO1411" i="3"/>
  <c r="AN1411" i="3"/>
  <c r="AM1411" i="3"/>
  <c r="AL1411" i="3"/>
  <c r="AK1411" i="3"/>
  <c r="AJ1411" i="3"/>
  <c r="AI1411" i="3"/>
  <c r="AH1411" i="3"/>
  <c r="AG1411" i="3"/>
  <c r="AF1411" i="3"/>
  <c r="AD1411" i="3"/>
  <c r="AC1411" i="3"/>
  <c r="AA1411" i="3"/>
  <c r="Z1411" i="3"/>
  <c r="X1411" i="3"/>
  <c r="W1411" i="3"/>
  <c r="U1411" i="3"/>
  <c r="T1411" i="3"/>
  <c r="BC1410" i="3"/>
  <c r="BB1410" i="3"/>
  <c r="BA1410" i="3"/>
  <c r="AZ1410" i="3"/>
  <c r="AY1410" i="3"/>
  <c r="AX1410" i="3"/>
  <c r="AW1410" i="3"/>
  <c r="AV1410" i="3"/>
  <c r="AU1410" i="3"/>
  <c r="AT1410" i="3"/>
  <c r="AS1410" i="3"/>
  <c r="AR1410" i="3"/>
  <c r="AQ1410" i="3"/>
  <c r="AP1410" i="3"/>
  <c r="AO1410" i="3"/>
  <c r="AN1410" i="3"/>
  <c r="AM1410" i="3"/>
  <c r="AL1410" i="3"/>
  <c r="AK1410" i="3"/>
  <c r="AJ1410" i="3"/>
  <c r="AI1410" i="3"/>
  <c r="AH1410" i="3"/>
  <c r="AG1410" i="3"/>
  <c r="AF1410" i="3"/>
  <c r="AD1410" i="3"/>
  <c r="AC1410" i="3"/>
  <c r="AA1410" i="3"/>
  <c r="Z1410" i="3"/>
  <c r="X1410" i="3"/>
  <c r="W1410" i="3"/>
  <c r="U1410" i="3"/>
  <c r="T1410" i="3"/>
  <c r="BC1409" i="3"/>
  <c r="BB1409" i="3"/>
  <c r="BA1409" i="3"/>
  <c r="AZ1409" i="3"/>
  <c r="AY1409" i="3"/>
  <c r="AX1409" i="3"/>
  <c r="AW1409" i="3"/>
  <c r="AV1409" i="3"/>
  <c r="AU1409" i="3"/>
  <c r="AT1409" i="3"/>
  <c r="AS1409" i="3"/>
  <c r="AR1409" i="3"/>
  <c r="AQ1409" i="3"/>
  <c r="AP1409" i="3"/>
  <c r="AO1409" i="3"/>
  <c r="AN1409" i="3"/>
  <c r="AM1409" i="3"/>
  <c r="AL1409" i="3"/>
  <c r="AK1409" i="3"/>
  <c r="AJ1409" i="3"/>
  <c r="AI1409" i="3"/>
  <c r="AH1409" i="3"/>
  <c r="AG1409" i="3"/>
  <c r="AF1409" i="3"/>
  <c r="AD1409" i="3"/>
  <c r="AC1409" i="3"/>
  <c r="AA1409" i="3"/>
  <c r="Z1409" i="3"/>
  <c r="X1409" i="3"/>
  <c r="W1409" i="3"/>
  <c r="U1409" i="3"/>
  <c r="T1409" i="3"/>
  <c r="BC1408" i="3"/>
  <c r="BB1408" i="3"/>
  <c r="BA1408" i="3"/>
  <c r="AZ1408" i="3"/>
  <c r="AY1408" i="3"/>
  <c r="AX1408" i="3"/>
  <c r="AW1408" i="3"/>
  <c r="AV1408" i="3"/>
  <c r="AU1408" i="3"/>
  <c r="AT1408" i="3"/>
  <c r="AS1408" i="3"/>
  <c r="AR1408" i="3"/>
  <c r="AQ1408" i="3"/>
  <c r="AP1408" i="3"/>
  <c r="AO1408" i="3"/>
  <c r="AN1408" i="3"/>
  <c r="AM1408" i="3"/>
  <c r="AL1408" i="3"/>
  <c r="AK1408" i="3"/>
  <c r="AJ1408" i="3"/>
  <c r="AI1408" i="3"/>
  <c r="AH1408" i="3"/>
  <c r="AG1408" i="3"/>
  <c r="AF1408" i="3"/>
  <c r="AD1408" i="3"/>
  <c r="AC1408" i="3"/>
  <c r="AA1408" i="3"/>
  <c r="Z1408" i="3"/>
  <c r="X1408" i="3"/>
  <c r="W1408" i="3"/>
  <c r="U1408" i="3"/>
  <c r="T1408" i="3"/>
  <c r="BC1407" i="3"/>
  <c r="BB1407" i="3"/>
  <c r="BA1407" i="3"/>
  <c r="AZ1407" i="3"/>
  <c r="AY1407" i="3"/>
  <c r="AX1407" i="3"/>
  <c r="AW1407" i="3"/>
  <c r="AV1407" i="3"/>
  <c r="AU1407" i="3"/>
  <c r="AT1407" i="3"/>
  <c r="AS1407" i="3"/>
  <c r="AR1407" i="3"/>
  <c r="AQ1407" i="3"/>
  <c r="AP1407" i="3"/>
  <c r="AO1407" i="3"/>
  <c r="AN1407" i="3"/>
  <c r="AM1407" i="3"/>
  <c r="AL1407" i="3"/>
  <c r="AK1407" i="3"/>
  <c r="AJ1407" i="3"/>
  <c r="AI1407" i="3"/>
  <c r="AH1407" i="3"/>
  <c r="AG1407" i="3"/>
  <c r="AF1407" i="3"/>
  <c r="AD1407" i="3"/>
  <c r="AC1407" i="3"/>
  <c r="AA1407" i="3"/>
  <c r="Z1407" i="3"/>
  <c r="X1407" i="3"/>
  <c r="W1407" i="3"/>
  <c r="U1407" i="3"/>
  <c r="T1407" i="3"/>
  <c r="BC1406" i="3"/>
  <c r="BB1406" i="3"/>
  <c r="BA1406" i="3"/>
  <c r="AZ1406" i="3"/>
  <c r="AY1406" i="3"/>
  <c r="AX1406" i="3"/>
  <c r="AW1406" i="3"/>
  <c r="AV1406" i="3"/>
  <c r="AU1406" i="3"/>
  <c r="AT1406" i="3"/>
  <c r="AS1406" i="3"/>
  <c r="AR1406" i="3"/>
  <c r="AQ1406" i="3"/>
  <c r="AP1406" i="3"/>
  <c r="AO1406" i="3"/>
  <c r="AN1406" i="3"/>
  <c r="AM1406" i="3"/>
  <c r="AL1406" i="3"/>
  <c r="AK1406" i="3"/>
  <c r="AJ1406" i="3"/>
  <c r="AI1406" i="3"/>
  <c r="AH1406" i="3"/>
  <c r="AG1406" i="3"/>
  <c r="AF1406" i="3"/>
  <c r="AD1406" i="3"/>
  <c r="AC1406" i="3"/>
  <c r="AA1406" i="3"/>
  <c r="Z1406" i="3"/>
  <c r="X1406" i="3"/>
  <c r="W1406" i="3"/>
  <c r="U1406" i="3"/>
  <c r="T1406" i="3"/>
  <c r="BC1405" i="3"/>
  <c r="BB1405" i="3"/>
  <c r="BA1405" i="3"/>
  <c r="AZ1405" i="3"/>
  <c r="AY1405" i="3"/>
  <c r="AX1405" i="3"/>
  <c r="AW1405" i="3"/>
  <c r="AV1405" i="3"/>
  <c r="AU1405" i="3"/>
  <c r="AT1405" i="3"/>
  <c r="AS1405" i="3"/>
  <c r="AR1405" i="3"/>
  <c r="AQ1405" i="3"/>
  <c r="AP1405" i="3"/>
  <c r="AO1405" i="3"/>
  <c r="AN1405" i="3"/>
  <c r="AM1405" i="3"/>
  <c r="AL1405" i="3"/>
  <c r="AK1405" i="3"/>
  <c r="AJ1405" i="3"/>
  <c r="AI1405" i="3"/>
  <c r="AH1405" i="3"/>
  <c r="AG1405" i="3"/>
  <c r="AF1405" i="3"/>
  <c r="AD1405" i="3"/>
  <c r="AC1405" i="3"/>
  <c r="AA1405" i="3"/>
  <c r="Z1405" i="3"/>
  <c r="X1405" i="3"/>
  <c r="W1405" i="3"/>
  <c r="U1405" i="3"/>
  <c r="T1405" i="3"/>
  <c r="BC1404" i="3"/>
  <c r="BB1404" i="3"/>
  <c r="BA1404" i="3"/>
  <c r="AZ1404" i="3"/>
  <c r="AY1404" i="3"/>
  <c r="AX1404" i="3"/>
  <c r="AW1404" i="3"/>
  <c r="AV1404" i="3"/>
  <c r="AU1404" i="3"/>
  <c r="AT1404" i="3"/>
  <c r="AS1404" i="3"/>
  <c r="AR1404" i="3"/>
  <c r="AQ1404" i="3"/>
  <c r="AP1404" i="3"/>
  <c r="AO1404" i="3"/>
  <c r="AN1404" i="3"/>
  <c r="AM1404" i="3"/>
  <c r="AL1404" i="3"/>
  <c r="AK1404" i="3"/>
  <c r="AJ1404" i="3"/>
  <c r="AI1404" i="3"/>
  <c r="AH1404" i="3"/>
  <c r="AG1404" i="3"/>
  <c r="AF1404" i="3"/>
  <c r="AD1404" i="3"/>
  <c r="AC1404" i="3"/>
  <c r="AA1404" i="3"/>
  <c r="Z1404" i="3"/>
  <c r="X1404" i="3"/>
  <c r="W1404" i="3"/>
  <c r="U1404" i="3"/>
  <c r="T1404" i="3"/>
  <c r="BC1403" i="3"/>
  <c r="BB1403" i="3"/>
  <c r="BA1403" i="3"/>
  <c r="AZ1403" i="3"/>
  <c r="AY1403" i="3"/>
  <c r="AX1403" i="3"/>
  <c r="AW1403" i="3"/>
  <c r="AV1403" i="3"/>
  <c r="AU1403" i="3"/>
  <c r="AT1403" i="3"/>
  <c r="AS1403" i="3"/>
  <c r="AR1403" i="3"/>
  <c r="AQ1403" i="3"/>
  <c r="AP1403" i="3"/>
  <c r="AO1403" i="3"/>
  <c r="AN1403" i="3"/>
  <c r="AM1403" i="3"/>
  <c r="AL1403" i="3"/>
  <c r="AK1403" i="3"/>
  <c r="AJ1403" i="3"/>
  <c r="AI1403" i="3"/>
  <c r="AH1403" i="3"/>
  <c r="AG1403" i="3"/>
  <c r="AF1403" i="3"/>
  <c r="AD1403" i="3"/>
  <c r="AC1403" i="3"/>
  <c r="AA1403" i="3"/>
  <c r="Z1403" i="3"/>
  <c r="X1403" i="3"/>
  <c r="W1403" i="3"/>
  <c r="U1403" i="3"/>
  <c r="T1403" i="3"/>
  <c r="BC1402" i="3"/>
  <c r="BB1402" i="3"/>
  <c r="BA1402" i="3"/>
  <c r="AZ1402" i="3"/>
  <c r="AY1402" i="3"/>
  <c r="AX1402" i="3"/>
  <c r="AW1402" i="3"/>
  <c r="AV1402" i="3"/>
  <c r="AU1402" i="3"/>
  <c r="AT1402" i="3"/>
  <c r="AS1402" i="3"/>
  <c r="AR1402" i="3"/>
  <c r="AQ1402" i="3"/>
  <c r="AP1402" i="3"/>
  <c r="AO1402" i="3"/>
  <c r="AN1402" i="3"/>
  <c r="AM1402" i="3"/>
  <c r="AL1402" i="3"/>
  <c r="AK1402" i="3"/>
  <c r="AJ1402" i="3"/>
  <c r="AI1402" i="3"/>
  <c r="AH1402" i="3"/>
  <c r="AG1402" i="3"/>
  <c r="AF1402" i="3"/>
  <c r="AD1402" i="3"/>
  <c r="AC1402" i="3"/>
  <c r="AA1402" i="3"/>
  <c r="Z1402" i="3"/>
  <c r="X1402" i="3"/>
  <c r="W1402" i="3"/>
  <c r="U1402" i="3"/>
  <c r="T1402" i="3"/>
  <c r="BC1401" i="3"/>
  <c r="BB1401" i="3"/>
  <c r="BA1401" i="3"/>
  <c r="AZ1401" i="3"/>
  <c r="AY1401" i="3"/>
  <c r="AX1401" i="3"/>
  <c r="AW1401" i="3"/>
  <c r="AV1401" i="3"/>
  <c r="AU1401" i="3"/>
  <c r="AT1401" i="3"/>
  <c r="AS1401" i="3"/>
  <c r="AR1401" i="3"/>
  <c r="AQ1401" i="3"/>
  <c r="AP1401" i="3"/>
  <c r="AO1401" i="3"/>
  <c r="AN1401" i="3"/>
  <c r="AM1401" i="3"/>
  <c r="AL1401" i="3"/>
  <c r="AK1401" i="3"/>
  <c r="AJ1401" i="3"/>
  <c r="AI1401" i="3"/>
  <c r="AH1401" i="3"/>
  <c r="AG1401" i="3"/>
  <c r="AF1401" i="3"/>
  <c r="AD1401" i="3"/>
  <c r="AC1401" i="3"/>
  <c r="AA1401" i="3"/>
  <c r="Z1401" i="3"/>
  <c r="X1401" i="3"/>
  <c r="W1401" i="3"/>
  <c r="U1401" i="3"/>
  <c r="T1401" i="3"/>
  <c r="BC1400" i="3"/>
  <c r="BB1400" i="3"/>
  <c r="BA1400" i="3"/>
  <c r="AZ1400" i="3"/>
  <c r="AY1400" i="3"/>
  <c r="AX1400" i="3"/>
  <c r="AW1400" i="3"/>
  <c r="AV1400" i="3"/>
  <c r="AU1400" i="3"/>
  <c r="AT1400" i="3"/>
  <c r="AS1400" i="3"/>
  <c r="AR1400" i="3"/>
  <c r="AQ1400" i="3"/>
  <c r="AP1400" i="3"/>
  <c r="AO1400" i="3"/>
  <c r="AN1400" i="3"/>
  <c r="AM1400" i="3"/>
  <c r="AL1400" i="3"/>
  <c r="AK1400" i="3"/>
  <c r="AJ1400" i="3"/>
  <c r="AI1400" i="3"/>
  <c r="AH1400" i="3"/>
  <c r="AG1400" i="3"/>
  <c r="AF1400" i="3"/>
  <c r="AD1400" i="3"/>
  <c r="AC1400" i="3"/>
  <c r="AA1400" i="3"/>
  <c r="Z1400" i="3"/>
  <c r="X1400" i="3"/>
  <c r="W1400" i="3"/>
  <c r="U1400" i="3"/>
  <c r="T1400" i="3"/>
  <c r="BC1399" i="3"/>
  <c r="BB1399" i="3"/>
  <c r="BA1399" i="3"/>
  <c r="AZ1399" i="3"/>
  <c r="AY1399" i="3"/>
  <c r="AX1399" i="3"/>
  <c r="AW1399" i="3"/>
  <c r="AV1399" i="3"/>
  <c r="AU1399" i="3"/>
  <c r="AT1399" i="3"/>
  <c r="AS1399" i="3"/>
  <c r="AR1399" i="3"/>
  <c r="AQ1399" i="3"/>
  <c r="AP1399" i="3"/>
  <c r="AO1399" i="3"/>
  <c r="AN1399" i="3"/>
  <c r="AM1399" i="3"/>
  <c r="AL1399" i="3"/>
  <c r="AK1399" i="3"/>
  <c r="AJ1399" i="3"/>
  <c r="AI1399" i="3"/>
  <c r="AH1399" i="3"/>
  <c r="AG1399" i="3"/>
  <c r="AF1399" i="3"/>
  <c r="AD1399" i="3"/>
  <c r="AC1399" i="3"/>
  <c r="AA1399" i="3"/>
  <c r="Z1399" i="3"/>
  <c r="X1399" i="3"/>
  <c r="W1399" i="3"/>
  <c r="U1399" i="3"/>
  <c r="T1399" i="3"/>
  <c r="BC1398" i="3"/>
  <c r="BB1398" i="3"/>
  <c r="BA1398" i="3"/>
  <c r="AZ1398" i="3"/>
  <c r="AY1398" i="3"/>
  <c r="AX1398" i="3"/>
  <c r="AW1398" i="3"/>
  <c r="AV1398" i="3"/>
  <c r="AU1398" i="3"/>
  <c r="AT1398" i="3"/>
  <c r="AS1398" i="3"/>
  <c r="AR1398" i="3"/>
  <c r="AQ1398" i="3"/>
  <c r="AP1398" i="3"/>
  <c r="AO1398" i="3"/>
  <c r="AN1398" i="3"/>
  <c r="AM1398" i="3"/>
  <c r="AL1398" i="3"/>
  <c r="AK1398" i="3"/>
  <c r="AJ1398" i="3"/>
  <c r="AI1398" i="3"/>
  <c r="AH1398" i="3"/>
  <c r="AG1398" i="3"/>
  <c r="AF1398" i="3"/>
  <c r="AD1398" i="3"/>
  <c r="AC1398" i="3"/>
  <c r="AA1398" i="3"/>
  <c r="Z1398" i="3"/>
  <c r="X1398" i="3"/>
  <c r="W1398" i="3"/>
  <c r="U1398" i="3"/>
  <c r="T1398" i="3"/>
  <c r="BC1397" i="3"/>
  <c r="BB1397" i="3"/>
  <c r="BA1397" i="3"/>
  <c r="AZ1397" i="3"/>
  <c r="AY1397" i="3"/>
  <c r="AX1397" i="3"/>
  <c r="AW1397" i="3"/>
  <c r="AV1397" i="3"/>
  <c r="AU1397" i="3"/>
  <c r="AT1397" i="3"/>
  <c r="AS1397" i="3"/>
  <c r="AR1397" i="3"/>
  <c r="AQ1397" i="3"/>
  <c r="AP1397" i="3"/>
  <c r="AO1397" i="3"/>
  <c r="AN1397" i="3"/>
  <c r="AM1397" i="3"/>
  <c r="AL1397" i="3"/>
  <c r="AK1397" i="3"/>
  <c r="AJ1397" i="3"/>
  <c r="AI1397" i="3"/>
  <c r="AH1397" i="3"/>
  <c r="AG1397" i="3"/>
  <c r="AF1397" i="3"/>
  <c r="AD1397" i="3"/>
  <c r="AC1397" i="3"/>
  <c r="AA1397" i="3"/>
  <c r="Z1397" i="3"/>
  <c r="X1397" i="3"/>
  <c r="W1397" i="3"/>
  <c r="U1397" i="3"/>
  <c r="T1397" i="3"/>
  <c r="BC1396" i="3"/>
  <c r="BB1396" i="3"/>
  <c r="BA1396" i="3"/>
  <c r="AZ1396" i="3"/>
  <c r="AY1396" i="3"/>
  <c r="AX1396" i="3"/>
  <c r="AW1396" i="3"/>
  <c r="AV1396" i="3"/>
  <c r="AU1396" i="3"/>
  <c r="AT1396" i="3"/>
  <c r="AS1396" i="3"/>
  <c r="AR1396" i="3"/>
  <c r="AQ1396" i="3"/>
  <c r="AP1396" i="3"/>
  <c r="AO1396" i="3"/>
  <c r="AN1396" i="3"/>
  <c r="AM1396" i="3"/>
  <c r="AL1396" i="3"/>
  <c r="AK1396" i="3"/>
  <c r="AJ1396" i="3"/>
  <c r="AI1396" i="3"/>
  <c r="AH1396" i="3"/>
  <c r="AG1396" i="3"/>
  <c r="AF1396" i="3"/>
  <c r="AD1396" i="3"/>
  <c r="AC1396" i="3"/>
  <c r="AA1396" i="3"/>
  <c r="Z1396" i="3"/>
  <c r="X1396" i="3"/>
  <c r="W1396" i="3"/>
  <c r="U1396" i="3"/>
  <c r="T1396" i="3"/>
  <c r="BC1395" i="3"/>
  <c r="BB1395" i="3"/>
  <c r="BA1395" i="3"/>
  <c r="AZ1395" i="3"/>
  <c r="AY1395" i="3"/>
  <c r="AX1395" i="3"/>
  <c r="AW1395" i="3"/>
  <c r="AV1395" i="3"/>
  <c r="AU1395" i="3"/>
  <c r="AT1395" i="3"/>
  <c r="AS1395" i="3"/>
  <c r="AR1395" i="3"/>
  <c r="AQ1395" i="3"/>
  <c r="AP1395" i="3"/>
  <c r="AO1395" i="3"/>
  <c r="AN1395" i="3"/>
  <c r="AM1395" i="3"/>
  <c r="AL1395" i="3"/>
  <c r="AK1395" i="3"/>
  <c r="AJ1395" i="3"/>
  <c r="AI1395" i="3"/>
  <c r="AH1395" i="3"/>
  <c r="AG1395" i="3"/>
  <c r="AF1395" i="3"/>
  <c r="AD1395" i="3"/>
  <c r="AC1395" i="3"/>
  <c r="AA1395" i="3"/>
  <c r="Z1395" i="3"/>
  <c r="X1395" i="3"/>
  <c r="W1395" i="3"/>
  <c r="U1395" i="3"/>
  <c r="T1395" i="3"/>
  <c r="BC1394" i="3"/>
  <c r="BB1394" i="3"/>
  <c r="BA1394" i="3"/>
  <c r="AZ1394" i="3"/>
  <c r="AY1394" i="3"/>
  <c r="AX1394" i="3"/>
  <c r="AW1394" i="3"/>
  <c r="AV1394" i="3"/>
  <c r="AU1394" i="3"/>
  <c r="AT1394" i="3"/>
  <c r="AS1394" i="3"/>
  <c r="AR1394" i="3"/>
  <c r="AQ1394" i="3"/>
  <c r="AP1394" i="3"/>
  <c r="AO1394" i="3"/>
  <c r="AN1394" i="3"/>
  <c r="AM1394" i="3"/>
  <c r="AL1394" i="3"/>
  <c r="AK1394" i="3"/>
  <c r="AJ1394" i="3"/>
  <c r="AI1394" i="3"/>
  <c r="AH1394" i="3"/>
  <c r="AG1394" i="3"/>
  <c r="AF1394" i="3"/>
  <c r="AD1394" i="3"/>
  <c r="AC1394" i="3"/>
  <c r="AA1394" i="3"/>
  <c r="Z1394" i="3"/>
  <c r="X1394" i="3"/>
  <c r="W1394" i="3"/>
  <c r="U1394" i="3"/>
  <c r="T1394" i="3"/>
  <c r="BC1393" i="3"/>
  <c r="BB1393" i="3"/>
  <c r="BA1393" i="3"/>
  <c r="AZ1393" i="3"/>
  <c r="AY1393" i="3"/>
  <c r="AX1393" i="3"/>
  <c r="AW1393" i="3"/>
  <c r="AV1393" i="3"/>
  <c r="AU1393" i="3"/>
  <c r="AT1393" i="3"/>
  <c r="AS1393" i="3"/>
  <c r="AR1393" i="3"/>
  <c r="AQ1393" i="3"/>
  <c r="AP1393" i="3"/>
  <c r="AO1393" i="3"/>
  <c r="AN1393" i="3"/>
  <c r="AM1393" i="3"/>
  <c r="AL1393" i="3"/>
  <c r="AK1393" i="3"/>
  <c r="AJ1393" i="3"/>
  <c r="AI1393" i="3"/>
  <c r="AH1393" i="3"/>
  <c r="AG1393" i="3"/>
  <c r="AF1393" i="3"/>
  <c r="AD1393" i="3"/>
  <c r="AC1393" i="3"/>
  <c r="AA1393" i="3"/>
  <c r="Z1393" i="3"/>
  <c r="X1393" i="3"/>
  <c r="W1393" i="3"/>
  <c r="U1393" i="3"/>
  <c r="T1393" i="3"/>
  <c r="BC1392" i="3"/>
  <c r="BB1392" i="3"/>
  <c r="BA1392" i="3"/>
  <c r="AZ1392" i="3"/>
  <c r="AY1392" i="3"/>
  <c r="AX1392" i="3"/>
  <c r="AW1392" i="3"/>
  <c r="AV1392" i="3"/>
  <c r="AU1392" i="3"/>
  <c r="AT1392" i="3"/>
  <c r="AS1392" i="3"/>
  <c r="AR1392" i="3"/>
  <c r="AQ1392" i="3"/>
  <c r="AP1392" i="3"/>
  <c r="AO1392" i="3"/>
  <c r="AN1392" i="3"/>
  <c r="AM1392" i="3"/>
  <c r="AL1392" i="3"/>
  <c r="AK1392" i="3"/>
  <c r="AJ1392" i="3"/>
  <c r="AI1392" i="3"/>
  <c r="AH1392" i="3"/>
  <c r="AG1392" i="3"/>
  <c r="AF1392" i="3"/>
  <c r="AD1392" i="3"/>
  <c r="AC1392" i="3"/>
  <c r="AA1392" i="3"/>
  <c r="Z1392" i="3"/>
  <c r="X1392" i="3"/>
  <c r="W1392" i="3"/>
  <c r="U1392" i="3"/>
  <c r="T1392" i="3"/>
  <c r="BC1391" i="3"/>
  <c r="BB1391" i="3"/>
  <c r="BA1391" i="3"/>
  <c r="AZ1391" i="3"/>
  <c r="AY1391" i="3"/>
  <c r="AX1391" i="3"/>
  <c r="AW1391" i="3"/>
  <c r="AV1391" i="3"/>
  <c r="AU1391" i="3"/>
  <c r="AT1391" i="3"/>
  <c r="AS1391" i="3"/>
  <c r="AR1391" i="3"/>
  <c r="AQ1391" i="3"/>
  <c r="AP1391" i="3"/>
  <c r="AO1391" i="3"/>
  <c r="AN1391" i="3"/>
  <c r="AM1391" i="3"/>
  <c r="AL1391" i="3"/>
  <c r="AK1391" i="3"/>
  <c r="AJ1391" i="3"/>
  <c r="AI1391" i="3"/>
  <c r="AH1391" i="3"/>
  <c r="AG1391" i="3"/>
  <c r="AF1391" i="3"/>
  <c r="AD1391" i="3"/>
  <c r="AC1391" i="3"/>
  <c r="AA1391" i="3"/>
  <c r="Z1391" i="3"/>
  <c r="X1391" i="3"/>
  <c r="W1391" i="3"/>
  <c r="U1391" i="3"/>
  <c r="T1391" i="3"/>
  <c r="BC1390" i="3"/>
  <c r="BB1390" i="3"/>
  <c r="BA1390" i="3"/>
  <c r="AZ1390" i="3"/>
  <c r="AY1390" i="3"/>
  <c r="AX1390" i="3"/>
  <c r="AW1390" i="3"/>
  <c r="AV1390" i="3"/>
  <c r="AU1390" i="3"/>
  <c r="AT1390" i="3"/>
  <c r="AS1390" i="3"/>
  <c r="AR1390" i="3"/>
  <c r="AQ1390" i="3"/>
  <c r="AP1390" i="3"/>
  <c r="AO1390" i="3"/>
  <c r="AN1390" i="3"/>
  <c r="AM1390" i="3"/>
  <c r="AL1390" i="3"/>
  <c r="AK1390" i="3"/>
  <c r="AJ1390" i="3"/>
  <c r="AI1390" i="3"/>
  <c r="AH1390" i="3"/>
  <c r="AG1390" i="3"/>
  <c r="AF1390" i="3"/>
  <c r="AD1390" i="3"/>
  <c r="AC1390" i="3"/>
  <c r="AA1390" i="3"/>
  <c r="Z1390" i="3"/>
  <c r="X1390" i="3"/>
  <c r="W1390" i="3"/>
  <c r="U1390" i="3"/>
  <c r="T1390" i="3"/>
  <c r="BC1389" i="3"/>
  <c r="BB1389" i="3"/>
  <c r="BA1389" i="3"/>
  <c r="AZ1389" i="3"/>
  <c r="AY1389" i="3"/>
  <c r="AX1389" i="3"/>
  <c r="AW1389" i="3"/>
  <c r="AV1389" i="3"/>
  <c r="AU1389" i="3"/>
  <c r="AT1389" i="3"/>
  <c r="AS1389" i="3"/>
  <c r="AR1389" i="3"/>
  <c r="AQ1389" i="3"/>
  <c r="AP1389" i="3"/>
  <c r="AO1389" i="3"/>
  <c r="AN1389" i="3"/>
  <c r="AM1389" i="3"/>
  <c r="AL1389" i="3"/>
  <c r="AK1389" i="3"/>
  <c r="AJ1389" i="3"/>
  <c r="AI1389" i="3"/>
  <c r="AH1389" i="3"/>
  <c r="AG1389" i="3"/>
  <c r="AF1389" i="3"/>
  <c r="AD1389" i="3"/>
  <c r="AC1389" i="3"/>
  <c r="AA1389" i="3"/>
  <c r="Z1389" i="3"/>
  <c r="X1389" i="3"/>
  <c r="W1389" i="3"/>
  <c r="U1389" i="3"/>
  <c r="T1389" i="3"/>
  <c r="BC1388" i="3"/>
  <c r="BB1388" i="3"/>
  <c r="BA1388" i="3"/>
  <c r="AZ1388" i="3"/>
  <c r="AY1388" i="3"/>
  <c r="AX1388" i="3"/>
  <c r="AW1388" i="3"/>
  <c r="AV1388" i="3"/>
  <c r="AU1388" i="3"/>
  <c r="AT1388" i="3"/>
  <c r="AS1388" i="3"/>
  <c r="AR1388" i="3"/>
  <c r="AQ1388" i="3"/>
  <c r="AP1388" i="3"/>
  <c r="AO1388" i="3"/>
  <c r="AN1388" i="3"/>
  <c r="AM1388" i="3"/>
  <c r="AL1388" i="3"/>
  <c r="AK1388" i="3"/>
  <c r="AJ1388" i="3"/>
  <c r="AI1388" i="3"/>
  <c r="AH1388" i="3"/>
  <c r="AG1388" i="3"/>
  <c r="AF1388" i="3"/>
  <c r="AD1388" i="3"/>
  <c r="AC1388" i="3"/>
  <c r="AA1388" i="3"/>
  <c r="Z1388" i="3"/>
  <c r="X1388" i="3"/>
  <c r="W1388" i="3"/>
  <c r="U1388" i="3"/>
  <c r="T1388" i="3"/>
  <c r="BC1387" i="3"/>
  <c r="BB1387" i="3"/>
  <c r="BA1387" i="3"/>
  <c r="AZ1387" i="3"/>
  <c r="AY1387" i="3"/>
  <c r="AX1387" i="3"/>
  <c r="AW1387" i="3"/>
  <c r="AV1387" i="3"/>
  <c r="AU1387" i="3"/>
  <c r="AT1387" i="3"/>
  <c r="AS1387" i="3"/>
  <c r="AR1387" i="3"/>
  <c r="AQ1387" i="3"/>
  <c r="AP1387" i="3"/>
  <c r="AO1387" i="3"/>
  <c r="AN1387" i="3"/>
  <c r="AM1387" i="3"/>
  <c r="AL1387" i="3"/>
  <c r="AK1387" i="3"/>
  <c r="AJ1387" i="3"/>
  <c r="AI1387" i="3"/>
  <c r="AH1387" i="3"/>
  <c r="AG1387" i="3"/>
  <c r="AF1387" i="3"/>
  <c r="AD1387" i="3"/>
  <c r="AC1387" i="3"/>
  <c r="AA1387" i="3"/>
  <c r="Z1387" i="3"/>
  <c r="X1387" i="3"/>
  <c r="W1387" i="3"/>
  <c r="U1387" i="3"/>
  <c r="T1387" i="3"/>
  <c r="BC1386" i="3"/>
  <c r="BB1386" i="3"/>
  <c r="BA1386" i="3"/>
  <c r="AZ1386" i="3"/>
  <c r="AY1386" i="3"/>
  <c r="AX1386" i="3"/>
  <c r="AW1386" i="3"/>
  <c r="AV1386" i="3"/>
  <c r="AU1386" i="3"/>
  <c r="AT1386" i="3"/>
  <c r="AS1386" i="3"/>
  <c r="AR1386" i="3"/>
  <c r="AQ1386" i="3"/>
  <c r="AP1386" i="3"/>
  <c r="AO1386" i="3"/>
  <c r="AN1386" i="3"/>
  <c r="AM1386" i="3"/>
  <c r="AL1386" i="3"/>
  <c r="AK1386" i="3"/>
  <c r="AJ1386" i="3"/>
  <c r="AI1386" i="3"/>
  <c r="AH1386" i="3"/>
  <c r="AG1386" i="3"/>
  <c r="AF1386" i="3"/>
  <c r="AD1386" i="3"/>
  <c r="AC1386" i="3"/>
  <c r="AA1386" i="3"/>
  <c r="Z1386" i="3"/>
  <c r="X1386" i="3"/>
  <c r="W1386" i="3"/>
  <c r="U1386" i="3"/>
  <c r="T1386" i="3"/>
  <c r="BC1385" i="3"/>
  <c r="BB1385" i="3"/>
  <c r="BA1385" i="3"/>
  <c r="AZ1385" i="3"/>
  <c r="AY1385" i="3"/>
  <c r="AX1385" i="3"/>
  <c r="AW1385" i="3"/>
  <c r="AV1385" i="3"/>
  <c r="AU1385" i="3"/>
  <c r="AT1385" i="3"/>
  <c r="AS1385" i="3"/>
  <c r="AR1385" i="3"/>
  <c r="AQ1385" i="3"/>
  <c r="AP1385" i="3"/>
  <c r="AO1385" i="3"/>
  <c r="AN1385" i="3"/>
  <c r="AM1385" i="3"/>
  <c r="AL1385" i="3"/>
  <c r="AK1385" i="3"/>
  <c r="AJ1385" i="3"/>
  <c r="AI1385" i="3"/>
  <c r="AH1385" i="3"/>
  <c r="AG1385" i="3"/>
  <c r="AF1385" i="3"/>
  <c r="AD1385" i="3"/>
  <c r="AC1385" i="3"/>
  <c r="AA1385" i="3"/>
  <c r="Z1385" i="3"/>
  <c r="X1385" i="3"/>
  <c r="W1385" i="3"/>
  <c r="U1385" i="3"/>
  <c r="T1385" i="3"/>
  <c r="BC1384" i="3"/>
  <c r="BB1384" i="3"/>
  <c r="BA1384" i="3"/>
  <c r="AZ1384" i="3"/>
  <c r="AY1384" i="3"/>
  <c r="AX1384" i="3"/>
  <c r="AW1384" i="3"/>
  <c r="AV1384" i="3"/>
  <c r="AU1384" i="3"/>
  <c r="AT1384" i="3"/>
  <c r="AS1384" i="3"/>
  <c r="AR1384" i="3"/>
  <c r="AQ1384" i="3"/>
  <c r="AP1384" i="3"/>
  <c r="AO1384" i="3"/>
  <c r="AN1384" i="3"/>
  <c r="AM1384" i="3"/>
  <c r="AL1384" i="3"/>
  <c r="AK1384" i="3"/>
  <c r="AJ1384" i="3"/>
  <c r="AI1384" i="3"/>
  <c r="AH1384" i="3"/>
  <c r="AG1384" i="3"/>
  <c r="AF1384" i="3"/>
  <c r="AD1384" i="3"/>
  <c r="AC1384" i="3"/>
  <c r="AA1384" i="3"/>
  <c r="Z1384" i="3"/>
  <c r="X1384" i="3"/>
  <c r="W1384" i="3"/>
  <c r="U1384" i="3"/>
  <c r="T1384" i="3"/>
  <c r="BC1383" i="3"/>
  <c r="BB1383" i="3"/>
  <c r="BA1383" i="3"/>
  <c r="AZ1383" i="3"/>
  <c r="AY1383" i="3"/>
  <c r="AX1383" i="3"/>
  <c r="AW1383" i="3"/>
  <c r="AV1383" i="3"/>
  <c r="AU1383" i="3"/>
  <c r="AT1383" i="3"/>
  <c r="AS1383" i="3"/>
  <c r="AR1383" i="3"/>
  <c r="AQ1383" i="3"/>
  <c r="AP1383" i="3"/>
  <c r="AO1383" i="3"/>
  <c r="AN1383" i="3"/>
  <c r="AM1383" i="3"/>
  <c r="AL1383" i="3"/>
  <c r="AK1383" i="3"/>
  <c r="AJ1383" i="3"/>
  <c r="AI1383" i="3"/>
  <c r="AH1383" i="3"/>
  <c r="AG1383" i="3"/>
  <c r="AF1383" i="3"/>
  <c r="AD1383" i="3"/>
  <c r="AC1383" i="3"/>
  <c r="AA1383" i="3"/>
  <c r="Z1383" i="3"/>
  <c r="X1383" i="3"/>
  <c r="W1383" i="3"/>
  <c r="U1383" i="3"/>
  <c r="T1383" i="3"/>
  <c r="BC1382" i="3"/>
  <c r="BB1382" i="3"/>
  <c r="BA1382" i="3"/>
  <c r="AZ1382" i="3"/>
  <c r="AY1382" i="3"/>
  <c r="AX1382" i="3"/>
  <c r="AW1382" i="3"/>
  <c r="AV1382" i="3"/>
  <c r="AU1382" i="3"/>
  <c r="AT1382" i="3"/>
  <c r="AS1382" i="3"/>
  <c r="AR1382" i="3"/>
  <c r="AQ1382" i="3"/>
  <c r="AP1382" i="3"/>
  <c r="AO1382" i="3"/>
  <c r="AN1382" i="3"/>
  <c r="AM1382" i="3"/>
  <c r="AL1382" i="3"/>
  <c r="AK1382" i="3"/>
  <c r="AJ1382" i="3"/>
  <c r="AI1382" i="3"/>
  <c r="AH1382" i="3"/>
  <c r="AG1382" i="3"/>
  <c r="AF1382" i="3"/>
  <c r="AD1382" i="3"/>
  <c r="AC1382" i="3"/>
  <c r="AA1382" i="3"/>
  <c r="Z1382" i="3"/>
  <c r="X1382" i="3"/>
  <c r="W1382" i="3"/>
  <c r="U1382" i="3"/>
  <c r="T1382" i="3"/>
  <c r="BC1381" i="3"/>
  <c r="BB1381" i="3"/>
  <c r="BA1381" i="3"/>
  <c r="AZ1381" i="3"/>
  <c r="AY1381" i="3"/>
  <c r="AX1381" i="3"/>
  <c r="AW1381" i="3"/>
  <c r="AV1381" i="3"/>
  <c r="AU1381" i="3"/>
  <c r="AT1381" i="3"/>
  <c r="AS1381" i="3"/>
  <c r="AR1381" i="3"/>
  <c r="AQ1381" i="3"/>
  <c r="AP1381" i="3"/>
  <c r="AO1381" i="3"/>
  <c r="AN1381" i="3"/>
  <c r="AM1381" i="3"/>
  <c r="AL1381" i="3"/>
  <c r="AK1381" i="3"/>
  <c r="AJ1381" i="3"/>
  <c r="AI1381" i="3"/>
  <c r="AH1381" i="3"/>
  <c r="AG1381" i="3"/>
  <c r="AF1381" i="3"/>
  <c r="AD1381" i="3"/>
  <c r="AC1381" i="3"/>
  <c r="AA1381" i="3"/>
  <c r="Z1381" i="3"/>
  <c r="X1381" i="3"/>
  <c r="W1381" i="3"/>
  <c r="U1381" i="3"/>
  <c r="T1381" i="3"/>
  <c r="BC1380" i="3"/>
  <c r="BB1380" i="3"/>
  <c r="BA1380" i="3"/>
  <c r="AZ1380" i="3"/>
  <c r="AY1380" i="3"/>
  <c r="AX1380" i="3"/>
  <c r="AW1380" i="3"/>
  <c r="AV1380" i="3"/>
  <c r="AU1380" i="3"/>
  <c r="AT1380" i="3"/>
  <c r="AS1380" i="3"/>
  <c r="AR1380" i="3"/>
  <c r="AQ1380" i="3"/>
  <c r="AP1380" i="3"/>
  <c r="AO1380" i="3"/>
  <c r="AN1380" i="3"/>
  <c r="AM1380" i="3"/>
  <c r="AL1380" i="3"/>
  <c r="AK1380" i="3"/>
  <c r="AJ1380" i="3"/>
  <c r="AI1380" i="3"/>
  <c r="AH1380" i="3"/>
  <c r="AG1380" i="3"/>
  <c r="AF1380" i="3"/>
  <c r="AD1380" i="3"/>
  <c r="AC1380" i="3"/>
  <c r="AA1380" i="3"/>
  <c r="Z1380" i="3"/>
  <c r="X1380" i="3"/>
  <c r="W1380" i="3"/>
  <c r="U1380" i="3"/>
  <c r="T1380" i="3"/>
  <c r="BC1379" i="3"/>
  <c r="BB1379" i="3"/>
  <c r="BA1379" i="3"/>
  <c r="AZ1379" i="3"/>
  <c r="AY1379" i="3"/>
  <c r="AX1379" i="3"/>
  <c r="AW1379" i="3"/>
  <c r="AV1379" i="3"/>
  <c r="AU1379" i="3"/>
  <c r="AT1379" i="3"/>
  <c r="AS1379" i="3"/>
  <c r="AR1379" i="3"/>
  <c r="AQ1379" i="3"/>
  <c r="AP1379" i="3"/>
  <c r="AO1379" i="3"/>
  <c r="AN1379" i="3"/>
  <c r="AM1379" i="3"/>
  <c r="AL1379" i="3"/>
  <c r="AK1379" i="3"/>
  <c r="AJ1379" i="3"/>
  <c r="AI1379" i="3"/>
  <c r="AH1379" i="3"/>
  <c r="AG1379" i="3"/>
  <c r="AF1379" i="3"/>
  <c r="AD1379" i="3"/>
  <c r="AC1379" i="3"/>
  <c r="AA1379" i="3"/>
  <c r="Z1379" i="3"/>
  <c r="X1379" i="3"/>
  <c r="W1379" i="3"/>
  <c r="U1379" i="3"/>
  <c r="T1379" i="3"/>
  <c r="BC1378" i="3"/>
  <c r="BB1378" i="3"/>
  <c r="BA1378" i="3"/>
  <c r="AZ1378" i="3"/>
  <c r="AY1378" i="3"/>
  <c r="AX1378" i="3"/>
  <c r="AW1378" i="3"/>
  <c r="AV1378" i="3"/>
  <c r="AU1378" i="3"/>
  <c r="AT1378" i="3"/>
  <c r="AS1378" i="3"/>
  <c r="AR1378" i="3"/>
  <c r="AQ1378" i="3"/>
  <c r="AP1378" i="3"/>
  <c r="AO1378" i="3"/>
  <c r="AN1378" i="3"/>
  <c r="AM1378" i="3"/>
  <c r="AL1378" i="3"/>
  <c r="AK1378" i="3"/>
  <c r="AJ1378" i="3"/>
  <c r="AI1378" i="3"/>
  <c r="AH1378" i="3"/>
  <c r="AG1378" i="3"/>
  <c r="AF1378" i="3"/>
  <c r="AD1378" i="3"/>
  <c r="AC1378" i="3"/>
  <c r="AA1378" i="3"/>
  <c r="Z1378" i="3"/>
  <c r="X1378" i="3"/>
  <c r="W1378" i="3"/>
  <c r="U1378" i="3"/>
  <c r="T1378" i="3"/>
  <c r="BC1377" i="3"/>
  <c r="BB1377" i="3"/>
  <c r="BA1377" i="3"/>
  <c r="AZ1377" i="3"/>
  <c r="AY1377" i="3"/>
  <c r="AX1377" i="3"/>
  <c r="AW1377" i="3"/>
  <c r="AV1377" i="3"/>
  <c r="AU1377" i="3"/>
  <c r="AT1377" i="3"/>
  <c r="AS1377" i="3"/>
  <c r="AR1377" i="3"/>
  <c r="AQ1377" i="3"/>
  <c r="AP1377" i="3"/>
  <c r="AO1377" i="3"/>
  <c r="AN1377" i="3"/>
  <c r="AM1377" i="3"/>
  <c r="AL1377" i="3"/>
  <c r="AK1377" i="3"/>
  <c r="AJ1377" i="3"/>
  <c r="AI1377" i="3"/>
  <c r="AH1377" i="3"/>
  <c r="AG1377" i="3"/>
  <c r="AF1377" i="3"/>
  <c r="AD1377" i="3"/>
  <c r="AC1377" i="3"/>
  <c r="AA1377" i="3"/>
  <c r="Z1377" i="3"/>
  <c r="X1377" i="3"/>
  <c r="W1377" i="3"/>
  <c r="U1377" i="3"/>
  <c r="T1377" i="3"/>
  <c r="BC1376" i="3"/>
  <c r="BB1376" i="3"/>
  <c r="BA1376" i="3"/>
  <c r="AZ1376" i="3"/>
  <c r="AY1376" i="3"/>
  <c r="AX1376" i="3"/>
  <c r="AW1376" i="3"/>
  <c r="AV1376" i="3"/>
  <c r="AU1376" i="3"/>
  <c r="AT1376" i="3"/>
  <c r="AS1376" i="3"/>
  <c r="AR1376" i="3"/>
  <c r="AQ1376" i="3"/>
  <c r="AP1376" i="3"/>
  <c r="AO1376" i="3"/>
  <c r="AN1376" i="3"/>
  <c r="AM1376" i="3"/>
  <c r="AL1376" i="3"/>
  <c r="AK1376" i="3"/>
  <c r="AJ1376" i="3"/>
  <c r="AI1376" i="3"/>
  <c r="AH1376" i="3"/>
  <c r="AG1376" i="3"/>
  <c r="AF1376" i="3"/>
  <c r="AD1376" i="3"/>
  <c r="AC1376" i="3"/>
  <c r="AA1376" i="3"/>
  <c r="Z1376" i="3"/>
  <c r="X1376" i="3"/>
  <c r="W1376" i="3"/>
  <c r="U1376" i="3"/>
  <c r="T1376" i="3"/>
  <c r="BC1375" i="3"/>
  <c r="BB1375" i="3"/>
  <c r="BA1375" i="3"/>
  <c r="AZ1375" i="3"/>
  <c r="AY1375" i="3"/>
  <c r="AX1375" i="3"/>
  <c r="AW1375" i="3"/>
  <c r="AV1375" i="3"/>
  <c r="AU1375" i="3"/>
  <c r="AT1375" i="3"/>
  <c r="AS1375" i="3"/>
  <c r="AR1375" i="3"/>
  <c r="AQ1375" i="3"/>
  <c r="AP1375" i="3"/>
  <c r="AO1375" i="3"/>
  <c r="AN1375" i="3"/>
  <c r="AM1375" i="3"/>
  <c r="AL1375" i="3"/>
  <c r="AK1375" i="3"/>
  <c r="AJ1375" i="3"/>
  <c r="AI1375" i="3"/>
  <c r="AH1375" i="3"/>
  <c r="AG1375" i="3"/>
  <c r="AF1375" i="3"/>
  <c r="AD1375" i="3"/>
  <c r="AC1375" i="3"/>
  <c r="AA1375" i="3"/>
  <c r="Z1375" i="3"/>
  <c r="X1375" i="3"/>
  <c r="W1375" i="3"/>
  <c r="U1375" i="3"/>
  <c r="T1375" i="3"/>
  <c r="BC1374" i="3"/>
  <c r="BB1374" i="3"/>
  <c r="BA1374" i="3"/>
  <c r="AZ1374" i="3"/>
  <c r="AY1374" i="3"/>
  <c r="AX1374" i="3"/>
  <c r="AW1374" i="3"/>
  <c r="AV1374" i="3"/>
  <c r="AU1374" i="3"/>
  <c r="AT1374" i="3"/>
  <c r="AS1374" i="3"/>
  <c r="AR1374" i="3"/>
  <c r="AQ1374" i="3"/>
  <c r="AP1374" i="3"/>
  <c r="AO1374" i="3"/>
  <c r="AN1374" i="3"/>
  <c r="AM1374" i="3"/>
  <c r="AL1374" i="3"/>
  <c r="AK1374" i="3"/>
  <c r="AJ1374" i="3"/>
  <c r="AI1374" i="3"/>
  <c r="AH1374" i="3"/>
  <c r="AG1374" i="3"/>
  <c r="AF1374" i="3"/>
  <c r="AD1374" i="3"/>
  <c r="AC1374" i="3"/>
  <c r="AA1374" i="3"/>
  <c r="Z1374" i="3"/>
  <c r="X1374" i="3"/>
  <c r="W1374" i="3"/>
  <c r="U1374" i="3"/>
  <c r="T1374" i="3"/>
  <c r="BC1373" i="3"/>
  <c r="BB1373" i="3"/>
  <c r="BA1373" i="3"/>
  <c r="AZ1373" i="3"/>
  <c r="AY1373" i="3"/>
  <c r="AX1373" i="3"/>
  <c r="AW1373" i="3"/>
  <c r="AV1373" i="3"/>
  <c r="AU1373" i="3"/>
  <c r="AT1373" i="3"/>
  <c r="AS1373" i="3"/>
  <c r="AR1373" i="3"/>
  <c r="AQ1373" i="3"/>
  <c r="AP1373" i="3"/>
  <c r="AO1373" i="3"/>
  <c r="AN1373" i="3"/>
  <c r="AM1373" i="3"/>
  <c r="AL1373" i="3"/>
  <c r="AK1373" i="3"/>
  <c r="AJ1373" i="3"/>
  <c r="AI1373" i="3"/>
  <c r="AH1373" i="3"/>
  <c r="AG1373" i="3"/>
  <c r="AF1373" i="3"/>
  <c r="AD1373" i="3"/>
  <c r="AC1373" i="3"/>
  <c r="AA1373" i="3"/>
  <c r="Z1373" i="3"/>
  <c r="X1373" i="3"/>
  <c r="W1373" i="3"/>
  <c r="U1373" i="3"/>
  <c r="T1373" i="3"/>
  <c r="BC1372" i="3"/>
  <c r="BB1372" i="3"/>
  <c r="BA1372" i="3"/>
  <c r="AZ1372" i="3"/>
  <c r="AY1372" i="3"/>
  <c r="AX1372" i="3"/>
  <c r="AW1372" i="3"/>
  <c r="AV1372" i="3"/>
  <c r="AU1372" i="3"/>
  <c r="AT1372" i="3"/>
  <c r="AS1372" i="3"/>
  <c r="AR1372" i="3"/>
  <c r="AQ1372" i="3"/>
  <c r="AP1372" i="3"/>
  <c r="AO1372" i="3"/>
  <c r="AN1372" i="3"/>
  <c r="AM1372" i="3"/>
  <c r="AL1372" i="3"/>
  <c r="AK1372" i="3"/>
  <c r="AJ1372" i="3"/>
  <c r="AI1372" i="3"/>
  <c r="AH1372" i="3"/>
  <c r="AG1372" i="3"/>
  <c r="AF1372" i="3"/>
  <c r="AD1372" i="3"/>
  <c r="AC1372" i="3"/>
  <c r="AA1372" i="3"/>
  <c r="Z1372" i="3"/>
  <c r="X1372" i="3"/>
  <c r="W1372" i="3"/>
  <c r="U1372" i="3"/>
  <c r="T1372" i="3"/>
  <c r="BC1371" i="3"/>
  <c r="BB1371" i="3"/>
  <c r="BA1371" i="3"/>
  <c r="AZ1371" i="3"/>
  <c r="AY1371" i="3"/>
  <c r="AX1371" i="3"/>
  <c r="AW1371" i="3"/>
  <c r="AV1371" i="3"/>
  <c r="AU1371" i="3"/>
  <c r="AT1371" i="3"/>
  <c r="AS1371" i="3"/>
  <c r="AR1371" i="3"/>
  <c r="AQ1371" i="3"/>
  <c r="AP1371" i="3"/>
  <c r="AO1371" i="3"/>
  <c r="AN1371" i="3"/>
  <c r="AM1371" i="3"/>
  <c r="AL1371" i="3"/>
  <c r="AK1371" i="3"/>
  <c r="AJ1371" i="3"/>
  <c r="AI1371" i="3"/>
  <c r="AH1371" i="3"/>
  <c r="AG1371" i="3"/>
  <c r="AF1371" i="3"/>
  <c r="AD1371" i="3"/>
  <c r="AC1371" i="3"/>
  <c r="AA1371" i="3"/>
  <c r="Z1371" i="3"/>
  <c r="X1371" i="3"/>
  <c r="W1371" i="3"/>
  <c r="U1371" i="3"/>
  <c r="T1371" i="3"/>
  <c r="BC1370" i="3"/>
  <c r="BB1370" i="3"/>
  <c r="BA1370" i="3"/>
  <c r="AZ1370" i="3"/>
  <c r="AY1370" i="3"/>
  <c r="AX1370" i="3"/>
  <c r="AW1370" i="3"/>
  <c r="AV1370" i="3"/>
  <c r="AU1370" i="3"/>
  <c r="AT1370" i="3"/>
  <c r="AS1370" i="3"/>
  <c r="AR1370" i="3"/>
  <c r="AQ1370" i="3"/>
  <c r="AP1370" i="3"/>
  <c r="AO1370" i="3"/>
  <c r="AN1370" i="3"/>
  <c r="AM1370" i="3"/>
  <c r="AL1370" i="3"/>
  <c r="AK1370" i="3"/>
  <c r="AJ1370" i="3"/>
  <c r="AI1370" i="3"/>
  <c r="AH1370" i="3"/>
  <c r="AG1370" i="3"/>
  <c r="AF1370" i="3"/>
  <c r="AD1370" i="3"/>
  <c r="AC1370" i="3"/>
  <c r="AA1370" i="3"/>
  <c r="Z1370" i="3"/>
  <c r="X1370" i="3"/>
  <c r="W1370" i="3"/>
  <c r="U1370" i="3"/>
  <c r="T1370" i="3"/>
  <c r="BC1369" i="3"/>
  <c r="BB1369" i="3"/>
  <c r="BA1369" i="3"/>
  <c r="AZ1369" i="3"/>
  <c r="AY1369" i="3"/>
  <c r="AX1369" i="3"/>
  <c r="AW1369" i="3"/>
  <c r="AV1369" i="3"/>
  <c r="AU1369" i="3"/>
  <c r="AT1369" i="3"/>
  <c r="AS1369" i="3"/>
  <c r="AR1369" i="3"/>
  <c r="AQ1369" i="3"/>
  <c r="AP1369" i="3"/>
  <c r="AO1369" i="3"/>
  <c r="AN1369" i="3"/>
  <c r="AM1369" i="3"/>
  <c r="AL1369" i="3"/>
  <c r="AK1369" i="3"/>
  <c r="AJ1369" i="3"/>
  <c r="AI1369" i="3"/>
  <c r="AH1369" i="3"/>
  <c r="AG1369" i="3"/>
  <c r="AF1369" i="3"/>
  <c r="AD1369" i="3"/>
  <c r="AC1369" i="3"/>
  <c r="AA1369" i="3"/>
  <c r="Z1369" i="3"/>
  <c r="X1369" i="3"/>
  <c r="W1369" i="3"/>
  <c r="U1369" i="3"/>
  <c r="T1369" i="3"/>
  <c r="BC1368" i="3"/>
  <c r="BB1368" i="3"/>
  <c r="BA1368" i="3"/>
  <c r="AZ1368" i="3"/>
  <c r="AY1368" i="3"/>
  <c r="AX1368" i="3"/>
  <c r="AW1368" i="3"/>
  <c r="AV1368" i="3"/>
  <c r="AU1368" i="3"/>
  <c r="AT1368" i="3"/>
  <c r="AS1368" i="3"/>
  <c r="AR1368" i="3"/>
  <c r="AQ1368" i="3"/>
  <c r="AP1368" i="3"/>
  <c r="AO1368" i="3"/>
  <c r="AN1368" i="3"/>
  <c r="AM1368" i="3"/>
  <c r="AL1368" i="3"/>
  <c r="AK1368" i="3"/>
  <c r="AJ1368" i="3"/>
  <c r="AI1368" i="3"/>
  <c r="AH1368" i="3"/>
  <c r="AG1368" i="3"/>
  <c r="AF1368" i="3"/>
  <c r="AD1368" i="3"/>
  <c r="AC1368" i="3"/>
  <c r="AA1368" i="3"/>
  <c r="Z1368" i="3"/>
  <c r="X1368" i="3"/>
  <c r="W1368" i="3"/>
  <c r="U1368" i="3"/>
  <c r="T1368" i="3"/>
  <c r="BC1367" i="3"/>
  <c r="BB1367" i="3"/>
  <c r="BA1367" i="3"/>
  <c r="AZ1367" i="3"/>
  <c r="AY1367" i="3"/>
  <c r="AX1367" i="3"/>
  <c r="AW1367" i="3"/>
  <c r="AV1367" i="3"/>
  <c r="AU1367" i="3"/>
  <c r="AT1367" i="3"/>
  <c r="AS1367" i="3"/>
  <c r="AR1367" i="3"/>
  <c r="AQ1367" i="3"/>
  <c r="AP1367" i="3"/>
  <c r="AO1367" i="3"/>
  <c r="AN1367" i="3"/>
  <c r="AM1367" i="3"/>
  <c r="AL1367" i="3"/>
  <c r="AK1367" i="3"/>
  <c r="AJ1367" i="3"/>
  <c r="AI1367" i="3"/>
  <c r="AH1367" i="3"/>
  <c r="AG1367" i="3"/>
  <c r="AF1367" i="3"/>
  <c r="AD1367" i="3"/>
  <c r="AC1367" i="3"/>
  <c r="AA1367" i="3"/>
  <c r="Z1367" i="3"/>
  <c r="X1367" i="3"/>
  <c r="W1367" i="3"/>
  <c r="U1367" i="3"/>
  <c r="T1367" i="3"/>
  <c r="BC1366" i="3"/>
  <c r="BB1366" i="3"/>
  <c r="BA1366" i="3"/>
  <c r="AZ1366" i="3"/>
  <c r="AY1366" i="3"/>
  <c r="AX1366" i="3"/>
  <c r="AW1366" i="3"/>
  <c r="AV1366" i="3"/>
  <c r="AU1366" i="3"/>
  <c r="AT1366" i="3"/>
  <c r="AS1366" i="3"/>
  <c r="AR1366" i="3"/>
  <c r="AQ1366" i="3"/>
  <c r="AP1366" i="3"/>
  <c r="AO1366" i="3"/>
  <c r="AN1366" i="3"/>
  <c r="AM1366" i="3"/>
  <c r="AL1366" i="3"/>
  <c r="AK1366" i="3"/>
  <c r="AJ1366" i="3"/>
  <c r="AI1366" i="3"/>
  <c r="AH1366" i="3"/>
  <c r="AG1366" i="3"/>
  <c r="AF1366" i="3"/>
  <c r="AD1366" i="3"/>
  <c r="AC1366" i="3"/>
  <c r="AA1366" i="3"/>
  <c r="Z1366" i="3"/>
  <c r="X1366" i="3"/>
  <c r="W1366" i="3"/>
  <c r="U1366" i="3"/>
  <c r="T1366" i="3"/>
  <c r="BC1365" i="3"/>
  <c r="BB1365" i="3"/>
  <c r="BA1365" i="3"/>
  <c r="AZ1365" i="3"/>
  <c r="AY1365" i="3"/>
  <c r="AX1365" i="3"/>
  <c r="AW1365" i="3"/>
  <c r="AV1365" i="3"/>
  <c r="AU1365" i="3"/>
  <c r="AT1365" i="3"/>
  <c r="AS1365" i="3"/>
  <c r="AR1365" i="3"/>
  <c r="AQ1365" i="3"/>
  <c r="AP1365" i="3"/>
  <c r="AO1365" i="3"/>
  <c r="AN1365" i="3"/>
  <c r="AM1365" i="3"/>
  <c r="AL1365" i="3"/>
  <c r="AK1365" i="3"/>
  <c r="AJ1365" i="3"/>
  <c r="AI1365" i="3"/>
  <c r="AH1365" i="3"/>
  <c r="AG1365" i="3"/>
  <c r="AF1365" i="3"/>
  <c r="AD1365" i="3"/>
  <c r="AC1365" i="3"/>
  <c r="AA1365" i="3"/>
  <c r="Z1365" i="3"/>
  <c r="X1365" i="3"/>
  <c r="W1365" i="3"/>
  <c r="U1365" i="3"/>
  <c r="T1365" i="3"/>
  <c r="BC1364" i="3"/>
  <c r="BB1364" i="3"/>
  <c r="BA1364" i="3"/>
  <c r="AZ1364" i="3"/>
  <c r="AY1364" i="3"/>
  <c r="AX1364" i="3"/>
  <c r="AW1364" i="3"/>
  <c r="AV1364" i="3"/>
  <c r="AU1364" i="3"/>
  <c r="AT1364" i="3"/>
  <c r="AS1364" i="3"/>
  <c r="AR1364" i="3"/>
  <c r="AQ1364" i="3"/>
  <c r="AP1364" i="3"/>
  <c r="AO1364" i="3"/>
  <c r="AN1364" i="3"/>
  <c r="AM1364" i="3"/>
  <c r="AL1364" i="3"/>
  <c r="AK1364" i="3"/>
  <c r="AJ1364" i="3"/>
  <c r="AI1364" i="3"/>
  <c r="AH1364" i="3"/>
  <c r="AG1364" i="3"/>
  <c r="AF1364" i="3"/>
  <c r="AD1364" i="3"/>
  <c r="AC1364" i="3"/>
  <c r="AA1364" i="3"/>
  <c r="Z1364" i="3"/>
  <c r="X1364" i="3"/>
  <c r="W1364" i="3"/>
  <c r="U1364" i="3"/>
  <c r="T1364" i="3"/>
  <c r="BC1363" i="3"/>
  <c r="BB1363" i="3"/>
  <c r="BA1363" i="3"/>
  <c r="AZ1363" i="3"/>
  <c r="AY1363" i="3"/>
  <c r="AX1363" i="3"/>
  <c r="AW1363" i="3"/>
  <c r="AV1363" i="3"/>
  <c r="AU1363" i="3"/>
  <c r="AT1363" i="3"/>
  <c r="AS1363" i="3"/>
  <c r="AR1363" i="3"/>
  <c r="AQ1363" i="3"/>
  <c r="AP1363" i="3"/>
  <c r="AO1363" i="3"/>
  <c r="AN1363" i="3"/>
  <c r="AM1363" i="3"/>
  <c r="AL1363" i="3"/>
  <c r="AK1363" i="3"/>
  <c r="AJ1363" i="3"/>
  <c r="AI1363" i="3"/>
  <c r="AH1363" i="3"/>
  <c r="AG1363" i="3"/>
  <c r="AF1363" i="3"/>
  <c r="AD1363" i="3"/>
  <c r="AC1363" i="3"/>
  <c r="AA1363" i="3"/>
  <c r="Z1363" i="3"/>
  <c r="X1363" i="3"/>
  <c r="W1363" i="3"/>
  <c r="U1363" i="3"/>
  <c r="T1363" i="3"/>
  <c r="BC1362" i="3"/>
  <c r="BB1362" i="3"/>
  <c r="BA1362" i="3"/>
  <c r="AZ1362" i="3"/>
  <c r="AY1362" i="3"/>
  <c r="AX1362" i="3"/>
  <c r="AW1362" i="3"/>
  <c r="AV1362" i="3"/>
  <c r="AU1362" i="3"/>
  <c r="AT1362" i="3"/>
  <c r="AS1362" i="3"/>
  <c r="AR1362" i="3"/>
  <c r="AQ1362" i="3"/>
  <c r="AP1362" i="3"/>
  <c r="AO1362" i="3"/>
  <c r="AN1362" i="3"/>
  <c r="AM1362" i="3"/>
  <c r="AL1362" i="3"/>
  <c r="AK1362" i="3"/>
  <c r="AJ1362" i="3"/>
  <c r="AI1362" i="3"/>
  <c r="AH1362" i="3"/>
  <c r="AG1362" i="3"/>
  <c r="AF1362" i="3"/>
  <c r="AD1362" i="3"/>
  <c r="AC1362" i="3"/>
  <c r="AA1362" i="3"/>
  <c r="Z1362" i="3"/>
  <c r="X1362" i="3"/>
  <c r="W1362" i="3"/>
  <c r="U1362" i="3"/>
  <c r="T1362" i="3"/>
  <c r="BC1361" i="3"/>
  <c r="BB1361" i="3"/>
  <c r="BA1361" i="3"/>
  <c r="AZ1361" i="3"/>
  <c r="AY1361" i="3"/>
  <c r="AX1361" i="3"/>
  <c r="AW1361" i="3"/>
  <c r="AV1361" i="3"/>
  <c r="AU1361" i="3"/>
  <c r="AT1361" i="3"/>
  <c r="AS1361" i="3"/>
  <c r="AR1361" i="3"/>
  <c r="AQ1361" i="3"/>
  <c r="AP1361" i="3"/>
  <c r="AO1361" i="3"/>
  <c r="AN1361" i="3"/>
  <c r="AM1361" i="3"/>
  <c r="AL1361" i="3"/>
  <c r="AK1361" i="3"/>
  <c r="AJ1361" i="3"/>
  <c r="AI1361" i="3"/>
  <c r="AH1361" i="3"/>
  <c r="AG1361" i="3"/>
  <c r="AF1361" i="3"/>
  <c r="AD1361" i="3"/>
  <c r="AC1361" i="3"/>
  <c r="AA1361" i="3"/>
  <c r="Z1361" i="3"/>
  <c r="X1361" i="3"/>
  <c r="W1361" i="3"/>
  <c r="U1361" i="3"/>
  <c r="T1361" i="3"/>
  <c r="BC1360" i="3"/>
  <c r="BB1360" i="3"/>
  <c r="BA1360" i="3"/>
  <c r="AZ1360" i="3"/>
  <c r="AY1360" i="3"/>
  <c r="AX1360" i="3"/>
  <c r="AW1360" i="3"/>
  <c r="AV1360" i="3"/>
  <c r="AU1360" i="3"/>
  <c r="AT1360" i="3"/>
  <c r="AS1360" i="3"/>
  <c r="AR1360" i="3"/>
  <c r="AQ1360" i="3"/>
  <c r="AP1360" i="3"/>
  <c r="AO1360" i="3"/>
  <c r="AN1360" i="3"/>
  <c r="AM1360" i="3"/>
  <c r="AL1360" i="3"/>
  <c r="AK1360" i="3"/>
  <c r="AJ1360" i="3"/>
  <c r="AI1360" i="3"/>
  <c r="AH1360" i="3"/>
  <c r="AG1360" i="3"/>
  <c r="AF1360" i="3"/>
  <c r="AD1360" i="3"/>
  <c r="AC1360" i="3"/>
  <c r="AA1360" i="3"/>
  <c r="Z1360" i="3"/>
  <c r="X1360" i="3"/>
  <c r="W1360" i="3"/>
  <c r="U1360" i="3"/>
  <c r="T1360" i="3"/>
  <c r="BC1359" i="3"/>
  <c r="BB1359" i="3"/>
  <c r="BA1359" i="3"/>
  <c r="AZ1359" i="3"/>
  <c r="AY1359" i="3"/>
  <c r="AX1359" i="3"/>
  <c r="AW1359" i="3"/>
  <c r="AV1359" i="3"/>
  <c r="AU1359" i="3"/>
  <c r="AT1359" i="3"/>
  <c r="AS1359" i="3"/>
  <c r="AR1359" i="3"/>
  <c r="AQ1359" i="3"/>
  <c r="AP1359" i="3"/>
  <c r="AO1359" i="3"/>
  <c r="AN1359" i="3"/>
  <c r="AM1359" i="3"/>
  <c r="AL1359" i="3"/>
  <c r="AK1359" i="3"/>
  <c r="AJ1359" i="3"/>
  <c r="AI1359" i="3"/>
  <c r="AH1359" i="3"/>
  <c r="AG1359" i="3"/>
  <c r="AF1359" i="3"/>
  <c r="AD1359" i="3"/>
  <c r="AC1359" i="3"/>
  <c r="AA1359" i="3"/>
  <c r="Z1359" i="3"/>
  <c r="X1359" i="3"/>
  <c r="W1359" i="3"/>
  <c r="U1359" i="3"/>
  <c r="T1359" i="3"/>
  <c r="BC1358" i="3"/>
  <c r="BB1358" i="3"/>
  <c r="BA1358" i="3"/>
  <c r="AZ1358" i="3"/>
  <c r="AY1358" i="3"/>
  <c r="AX1358" i="3"/>
  <c r="AW1358" i="3"/>
  <c r="AV1358" i="3"/>
  <c r="AU1358" i="3"/>
  <c r="AT1358" i="3"/>
  <c r="AS1358" i="3"/>
  <c r="AR1358" i="3"/>
  <c r="AQ1358" i="3"/>
  <c r="AP1358" i="3"/>
  <c r="AO1358" i="3"/>
  <c r="AN1358" i="3"/>
  <c r="AM1358" i="3"/>
  <c r="AL1358" i="3"/>
  <c r="AK1358" i="3"/>
  <c r="AJ1358" i="3"/>
  <c r="AI1358" i="3"/>
  <c r="AH1358" i="3"/>
  <c r="AG1358" i="3"/>
  <c r="AF1358" i="3"/>
  <c r="AD1358" i="3"/>
  <c r="AC1358" i="3"/>
  <c r="AA1358" i="3"/>
  <c r="Z1358" i="3"/>
  <c r="X1358" i="3"/>
  <c r="W1358" i="3"/>
  <c r="U1358" i="3"/>
  <c r="T1358" i="3"/>
  <c r="BC1357" i="3"/>
  <c r="BB1357" i="3"/>
  <c r="BA1357" i="3"/>
  <c r="AZ1357" i="3"/>
  <c r="AY1357" i="3"/>
  <c r="AX1357" i="3"/>
  <c r="AW1357" i="3"/>
  <c r="AV1357" i="3"/>
  <c r="AU1357" i="3"/>
  <c r="AT1357" i="3"/>
  <c r="AS1357" i="3"/>
  <c r="AR1357" i="3"/>
  <c r="AQ1357" i="3"/>
  <c r="AP1357" i="3"/>
  <c r="AO1357" i="3"/>
  <c r="AN1357" i="3"/>
  <c r="AM1357" i="3"/>
  <c r="AL1357" i="3"/>
  <c r="AK1357" i="3"/>
  <c r="AJ1357" i="3"/>
  <c r="AI1357" i="3"/>
  <c r="AH1357" i="3"/>
  <c r="AG1357" i="3"/>
  <c r="AF1357" i="3"/>
  <c r="AD1357" i="3"/>
  <c r="AC1357" i="3"/>
  <c r="AA1357" i="3"/>
  <c r="Z1357" i="3"/>
  <c r="X1357" i="3"/>
  <c r="W1357" i="3"/>
  <c r="U1357" i="3"/>
  <c r="T1357" i="3"/>
  <c r="BC1356" i="3"/>
  <c r="BB1356" i="3"/>
  <c r="BA1356" i="3"/>
  <c r="AZ1356" i="3"/>
  <c r="AY1356" i="3"/>
  <c r="AX1356" i="3"/>
  <c r="AW1356" i="3"/>
  <c r="AV1356" i="3"/>
  <c r="AU1356" i="3"/>
  <c r="AT1356" i="3"/>
  <c r="AS1356" i="3"/>
  <c r="AR1356" i="3"/>
  <c r="AQ1356" i="3"/>
  <c r="AP1356" i="3"/>
  <c r="AO1356" i="3"/>
  <c r="AN1356" i="3"/>
  <c r="AM1356" i="3"/>
  <c r="AL1356" i="3"/>
  <c r="AK1356" i="3"/>
  <c r="AJ1356" i="3"/>
  <c r="AI1356" i="3"/>
  <c r="AH1356" i="3"/>
  <c r="AG1356" i="3"/>
  <c r="AF1356" i="3"/>
  <c r="AD1356" i="3"/>
  <c r="AC1356" i="3"/>
  <c r="AA1356" i="3"/>
  <c r="Z1356" i="3"/>
  <c r="X1356" i="3"/>
  <c r="W1356" i="3"/>
  <c r="U1356" i="3"/>
  <c r="T1356" i="3"/>
  <c r="BC1355" i="3"/>
  <c r="BB1355" i="3"/>
  <c r="BA1355" i="3"/>
  <c r="AZ1355" i="3"/>
  <c r="AY1355" i="3"/>
  <c r="AX1355" i="3"/>
  <c r="AW1355" i="3"/>
  <c r="AV1355" i="3"/>
  <c r="AU1355" i="3"/>
  <c r="AT1355" i="3"/>
  <c r="AS1355" i="3"/>
  <c r="AR1355" i="3"/>
  <c r="AQ1355" i="3"/>
  <c r="AP1355" i="3"/>
  <c r="AO1355" i="3"/>
  <c r="AN1355" i="3"/>
  <c r="AM1355" i="3"/>
  <c r="AL1355" i="3"/>
  <c r="AK1355" i="3"/>
  <c r="AJ1355" i="3"/>
  <c r="AI1355" i="3"/>
  <c r="AH1355" i="3"/>
  <c r="AG1355" i="3"/>
  <c r="AF1355" i="3"/>
  <c r="AD1355" i="3"/>
  <c r="AC1355" i="3"/>
  <c r="AA1355" i="3"/>
  <c r="Z1355" i="3"/>
  <c r="X1355" i="3"/>
  <c r="W1355" i="3"/>
  <c r="U1355" i="3"/>
  <c r="T1355" i="3"/>
  <c r="BC1354" i="3"/>
  <c r="BB1354" i="3"/>
  <c r="BA1354" i="3"/>
  <c r="AZ1354" i="3"/>
  <c r="AY1354" i="3"/>
  <c r="AX1354" i="3"/>
  <c r="AW1354" i="3"/>
  <c r="AV1354" i="3"/>
  <c r="AU1354" i="3"/>
  <c r="AT1354" i="3"/>
  <c r="AS1354" i="3"/>
  <c r="AR1354" i="3"/>
  <c r="AQ1354" i="3"/>
  <c r="AP1354" i="3"/>
  <c r="AO1354" i="3"/>
  <c r="AN1354" i="3"/>
  <c r="AM1354" i="3"/>
  <c r="AL1354" i="3"/>
  <c r="AK1354" i="3"/>
  <c r="AJ1354" i="3"/>
  <c r="AI1354" i="3"/>
  <c r="AH1354" i="3"/>
  <c r="AG1354" i="3"/>
  <c r="AF1354" i="3"/>
  <c r="AD1354" i="3"/>
  <c r="AC1354" i="3"/>
  <c r="AA1354" i="3"/>
  <c r="Z1354" i="3"/>
  <c r="X1354" i="3"/>
  <c r="W1354" i="3"/>
  <c r="U1354" i="3"/>
  <c r="T1354" i="3"/>
  <c r="BC1353" i="3"/>
  <c r="BB1353" i="3"/>
  <c r="BA1353" i="3"/>
  <c r="AZ1353" i="3"/>
  <c r="AY1353" i="3"/>
  <c r="AX1353" i="3"/>
  <c r="AW1353" i="3"/>
  <c r="AV1353" i="3"/>
  <c r="AU1353" i="3"/>
  <c r="AT1353" i="3"/>
  <c r="AS1353" i="3"/>
  <c r="AR1353" i="3"/>
  <c r="AQ1353" i="3"/>
  <c r="AP1353" i="3"/>
  <c r="AO1353" i="3"/>
  <c r="AN1353" i="3"/>
  <c r="AM1353" i="3"/>
  <c r="AL1353" i="3"/>
  <c r="AK1353" i="3"/>
  <c r="AJ1353" i="3"/>
  <c r="AI1353" i="3"/>
  <c r="AH1353" i="3"/>
  <c r="AG1353" i="3"/>
  <c r="AF1353" i="3"/>
  <c r="AD1353" i="3"/>
  <c r="AC1353" i="3"/>
  <c r="AA1353" i="3"/>
  <c r="Z1353" i="3"/>
  <c r="X1353" i="3"/>
  <c r="W1353" i="3"/>
  <c r="U1353" i="3"/>
  <c r="T1353" i="3"/>
  <c r="BC1352" i="3"/>
  <c r="BB1352" i="3"/>
  <c r="BA1352" i="3"/>
  <c r="AZ1352" i="3"/>
  <c r="AY1352" i="3"/>
  <c r="AX1352" i="3"/>
  <c r="AW1352" i="3"/>
  <c r="AV1352" i="3"/>
  <c r="AU1352" i="3"/>
  <c r="AT1352" i="3"/>
  <c r="AS1352" i="3"/>
  <c r="AR1352" i="3"/>
  <c r="AQ1352" i="3"/>
  <c r="AP1352" i="3"/>
  <c r="AO1352" i="3"/>
  <c r="AN1352" i="3"/>
  <c r="AM1352" i="3"/>
  <c r="AL1352" i="3"/>
  <c r="AK1352" i="3"/>
  <c r="AJ1352" i="3"/>
  <c r="AI1352" i="3"/>
  <c r="AH1352" i="3"/>
  <c r="AG1352" i="3"/>
  <c r="AF1352" i="3"/>
  <c r="AD1352" i="3"/>
  <c r="AC1352" i="3"/>
  <c r="AA1352" i="3"/>
  <c r="Z1352" i="3"/>
  <c r="X1352" i="3"/>
  <c r="W1352" i="3"/>
  <c r="U1352" i="3"/>
  <c r="T1352" i="3"/>
  <c r="BC1351" i="3"/>
  <c r="BB1351" i="3"/>
  <c r="BA1351" i="3"/>
  <c r="AZ1351" i="3"/>
  <c r="AY1351" i="3"/>
  <c r="AX1351" i="3"/>
  <c r="AW1351" i="3"/>
  <c r="AV1351" i="3"/>
  <c r="AU1351" i="3"/>
  <c r="AT1351" i="3"/>
  <c r="AS1351" i="3"/>
  <c r="AR1351" i="3"/>
  <c r="AQ1351" i="3"/>
  <c r="AP1351" i="3"/>
  <c r="AO1351" i="3"/>
  <c r="AN1351" i="3"/>
  <c r="AM1351" i="3"/>
  <c r="AL1351" i="3"/>
  <c r="AK1351" i="3"/>
  <c r="AJ1351" i="3"/>
  <c r="AI1351" i="3"/>
  <c r="AH1351" i="3"/>
  <c r="AG1351" i="3"/>
  <c r="AF1351" i="3"/>
  <c r="AD1351" i="3"/>
  <c r="AC1351" i="3"/>
  <c r="AA1351" i="3"/>
  <c r="Z1351" i="3"/>
  <c r="X1351" i="3"/>
  <c r="W1351" i="3"/>
  <c r="U1351" i="3"/>
  <c r="T1351" i="3"/>
  <c r="BC1350" i="3"/>
  <c r="BB1350" i="3"/>
  <c r="BA1350" i="3"/>
  <c r="AZ1350" i="3"/>
  <c r="AY1350" i="3"/>
  <c r="AX1350" i="3"/>
  <c r="AW1350" i="3"/>
  <c r="AV1350" i="3"/>
  <c r="AU1350" i="3"/>
  <c r="AT1350" i="3"/>
  <c r="AS1350" i="3"/>
  <c r="AR1350" i="3"/>
  <c r="AQ1350" i="3"/>
  <c r="AP1350" i="3"/>
  <c r="AO1350" i="3"/>
  <c r="AN1350" i="3"/>
  <c r="AM1350" i="3"/>
  <c r="AL1350" i="3"/>
  <c r="AK1350" i="3"/>
  <c r="AJ1350" i="3"/>
  <c r="AI1350" i="3"/>
  <c r="AH1350" i="3"/>
  <c r="AG1350" i="3"/>
  <c r="AF1350" i="3"/>
  <c r="AD1350" i="3"/>
  <c r="AC1350" i="3"/>
  <c r="AA1350" i="3"/>
  <c r="Z1350" i="3"/>
  <c r="X1350" i="3"/>
  <c r="W1350" i="3"/>
  <c r="U1350" i="3"/>
  <c r="T1350" i="3"/>
  <c r="BC1349" i="3"/>
  <c r="BB1349" i="3"/>
  <c r="BA1349" i="3"/>
  <c r="AZ1349" i="3"/>
  <c r="AY1349" i="3"/>
  <c r="AX1349" i="3"/>
  <c r="AW1349" i="3"/>
  <c r="AV1349" i="3"/>
  <c r="AU1349" i="3"/>
  <c r="AT1349" i="3"/>
  <c r="AS1349" i="3"/>
  <c r="AR1349" i="3"/>
  <c r="AQ1349" i="3"/>
  <c r="AP1349" i="3"/>
  <c r="AO1349" i="3"/>
  <c r="AN1349" i="3"/>
  <c r="AM1349" i="3"/>
  <c r="AL1349" i="3"/>
  <c r="AK1349" i="3"/>
  <c r="AJ1349" i="3"/>
  <c r="AI1349" i="3"/>
  <c r="AH1349" i="3"/>
  <c r="AG1349" i="3"/>
  <c r="AF1349" i="3"/>
  <c r="AD1349" i="3"/>
  <c r="AC1349" i="3"/>
  <c r="AA1349" i="3"/>
  <c r="Z1349" i="3"/>
  <c r="X1349" i="3"/>
  <c r="W1349" i="3"/>
  <c r="U1349" i="3"/>
  <c r="T1349" i="3"/>
  <c r="BC1348" i="3"/>
  <c r="BB1348" i="3"/>
  <c r="BA1348" i="3"/>
  <c r="AZ1348" i="3"/>
  <c r="AY1348" i="3"/>
  <c r="AX1348" i="3"/>
  <c r="AW1348" i="3"/>
  <c r="AV1348" i="3"/>
  <c r="AU1348" i="3"/>
  <c r="AT1348" i="3"/>
  <c r="AS1348" i="3"/>
  <c r="AR1348" i="3"/>
  <c r="AQ1348" i="3"/>
  <c r="AP1348" i="3"/>
  <c r="AO1348" i="3"/>
  <c r="AN1348" i="3"/>
  <c r="AM1348" i="3"/>
  <c r="AL1348" i="3"/>
  <c r="AK1348" i="3"/>
  <c r="AJ1348" i="3"/>
  <c r="AI1348" i="3"/>
  <c r="AH1348" i="3"/>
  <c r="AG1348" i="3"/>
  <c r="AF1348" i="3"/>
  <c r="AD1348" i="3"/>
  <c r="AC1348" i="3"/>
  <c r="AA1348" i="3"/>
  <c r="Z1348" i="3"/>
  <c r="X1348" i="3"/>
  <c r="W1348" i="3"/>
  <c r="U1348" i="3"/>
  <c r="T1348" i="3"/>
  <c r="BC1347" i="3"/>
  <c r="BB1347" i="3"/>
  <c r="BA1347" i="3"/>
  <c r="AZ1347" i="3"/>
  <c r="AY1347" i="3"/>
  <c r="AX1347" i="3"/>
  <c r="AW1347" i="3"/>
  <c r="AV1347" i="3"/>
  <c r="AU1347" i="3"/>
  <c r="AT1347" i="3"/>
  <c r="AS1347" i="3"/>
  <c r="AR1347" i="3"/>
  <c r="AQ1347" i="3"/>
  <c r="AP1347" i="3"/>
  <c r="AO1347" i="3"/>
  <c r="AN1347" i="3"/>
  <c r="AM1347" i="3"/>
  <c r="AL1347" i="3"/>
  <c r="AK1347" i="3"/>
  <c r="AJ1347" i="3"/>
  <c r="AI1347" i="3"/>
  <c r="AH1347" i="3"/>
  <c r="AG1347" i="3"/>
  <c r="AF1347" i="3"/>
  <c r="AD1347" i="3"/>
  <c r="AC1347" i="3"/>
  <c r="AA1347" i="3"/>
  <c r="Z1347" i="3"/>
  <c r="X1347" i="3"/>
  <c r="W1347" i="3"/>
  <c r="U1347" i="3"/>
  <c r="T1347" i="3"/>
  <c r="BC1346" i="3"/>
  <c r="BB1346" i="3"/>
  <c r="BA1346" i="3"/>
  <c r="AZ1346" i="3"/>
  <c r="AY1346" i="3"/>
  <c r="AX1346" i="3"/>
  <c r="AW1346" i="3"/>
  <c r="AV1346" i="3"/>
  <c r="AU1346" i="3"/>
  <c r="AT1346" i="3"/>
  <c r="AS1346" i="3"/>
  <c r="AR1346" i="3"/>
  <c r="AQ1346" i="3"/>
  <c r="AP1346" i="3"/>
  <c r="AO1346" i="3"/>
  <c r="AN1346" i="3"/>
  <c r="AM1346" i="3"/>
  <c r="AL1346" i="3"/>
  <c r="AK1346" i="3"/>
  <c r="AJ1346" i="3"/>
  <c r="AI1346" i="3"/>
  <c r="AH1346" i="3"/>
  <c r="AG1346" i="3"/>
  <c r="AF1346" i="3"/>
  <c r="AD1346" i="3"/>
  <c r="AC1346" i="3"/>
  <c r="AA1346" i="3"/>
  <c r="Z1346" i="3"/>
  <c r="X1346" i="3"/>
  <c r="W1346" i="3"/>
  <c r="U1346" i="3"/>
  <c r="T1346" i="3"/>
  <c r="BC1345" i="3"/>
  <c r="BB1345" i="3"/>
  <c r="BA1345" i="3"/>
  <c r="AZ1345" i="3"/>
  <c r="AY1345" i="3"/>
  <c r="AX1345" i="3"/>
  <c r="AW1345" i="3"/>
  <c r="AV1345" i="3"/>
  <c r="AU1345" i="3"/>
  <c r="AT1345" i="3"/>
  <c r="AS1345" i="3"/>
  <c r="AR1345" i="3"/>
  <c r="AQ1345" i="3"/>
  <c r="AP1345" i="3"/>
  <c r="AO1345" i="3"/>
  <c r="AN1345" i="3"/>
  <c r="AM1345" i="3"/>
  <c r="AL1345" i="3"/>
  <c r="AK1345" i="3"/>
  <c r="AJ1345" i="3"/>
  <c r="AI1345" i="3"/>
  <c r="AH1345" i="3"/>
  <c r="AG1345" i="3"/>
  <c r="AF1345" i="3"/>
  <c r="AD1345" i="3"/>
  <c r="AC1345" i="3"/>
  <c r="AA1345" i="3"/>
  <c r="Z1345" i="3"/>
  <c r="X1345" i="3"/>
  <c r="W1345" i="3"/>
  <c r="U1345" i="3"/>
  <c r="T1345" i="3"/>
  <c r="BC1344" i="3"/>
  <c r="BB1344" i="3"/>
  <c r="BA1344" i="3"/>
  <c r="AZ1344" i="3"/>
  <c r="AY1344" i="3"/>
  <c r="AX1344" i="3"/>
  <c r="AW1344" i="3"/>
  <c r="AV1344" i="3"/>
  <c r="AU1344" i="3"/>
  <c r="AT1344" i="3"/>
  <c r="AS1344" i="3"/>
  <c r="AR1344" i="3"/>
  <c r="AQ1344" i="3"/>
  <c r="AP1344" i="3"/>
  <c r="AO1344" i="3"/>
  <c r="AN1344" i="3"/>
  <c r="AM1344" i="3"/>
  <c r="AL1344" i="3"/>
  <c r="AK1344" i="3"/>
  <c r="AJ1344" i="3"/>
  <c r="AI1344" i="3"/>
  <c r="AH1344" i="3"/>
  <c r="AG1344" i="3"/>
  <c r="AF1344" i="3"/>
  <c r="AD1344" i="3"/>
  <c r="AC1344" i="3"/>
  <c r="AA1344" i="3"/>
  <c r="Z1344" i="3"/>
  <c r="X1344" i="3"/>
  <c r="W1344" i="3"/>
  <c r="U1344" i="3"/>
  <c r="T1344" i="3"/>
  <c r="BC1343" i="3"/>
  <c r="BB1343" i="3"/>
  <c r="BA1343" i="3"/>
  <c r="AZ1343" i="3"/>
  <c r="AY1343" i="3"/>
  <c r="AX1343" i="3"/>
  <c r="AW1343" i="3"/>
  <c r="AV1343" i="3"/>
  <c r="AU1343" i="3"/>
  <c r="AT1343" i="3"/>
  <c r="AS1343" i="3"/>
  <c r="AR1343" i="3"/>
  <c r="AQ1343" i="3"/>
  <c r="AP1343" i="3"/>
  <c r="AO1343" i="3"/>
  <c r="AN1343" i="3"/>
  <c r="AM1343" i="3"/>
  <c r="AL1343" i="3"/>
  <c r="AK1343" i="3"/>
  <c r="AJ1343" i="3"/>
  <c r="AI1343" i="3"/>
  <c r="AH1343" i="3"/>
  <c r="AG1343" i="3"/>
  <c r="AF1343" i="3"/>
  <c r="AD1343" i="3"/>
  <c r="AC1343" i="3"/>
  <c r="AA1343" i="3"/>
  <c r="Z1343" i="3"/>
  <c r="X1343" i="3"/>
  <c r="W1343" i="3"/>
  <c r="U1343" i="3"/>
  <c r="T1343" i="3"/>
  <c r="BC1342" i="3"/>
  <c r="BB1342" i="3"/>
  <c r="BA1342" i="3"/>
  <c r="AZ1342" i="3"/>
  <c r="AY1342" i="3"/>
  <c r="AX1342" i="3"/>
  <c r="AW1342" i="3"/>
  <c r="AV1342" i="3"/>
  <c r="AU1342" i="3"/>
  <c r="AT1342" i="3"/>
  <c r="AS1342" i="3"/>
  <c r="AR1342" i="3"/>
  <c r="AQ1342" i="3"/>
  <c r="AP1342" i="3"/>
  <c r="AO1342" i="3"/>
  <c r="AN1342" i="3"/>
  <c r="AM1342" i="3"/>
  <c r="AL1342" i="3"/>
  <c r="AK1342" i="3"/>
  <c r="AJ1342" i="3"/>
  <c r="AI1342" i="3"/>
  <c r="AH1342" i="3"/>
  <c r="AG1342" i="3"/>
  <c r="AF1342" i="3"/>
  <c r="AD1342" i="3"/>
  <c r="AC1342" i="3"/>
  <c r="AA1342" i="3"/>
  <c r="Z1342" i="3"/>
  <c r="X1342" i="3"/>
  <c r="W1342" i="3"/>
  <c r="U1342" i="3"/>
  <c r="T1342" i="3"/>
  <c r="BC1341" i="3"/>
  <c r="BB1341" i="3"/>
  <c r="BA1341" i="3"/>
  <c r="AZ1341" i="3"/>
  <c r="AY1341" i="3"/>
  <c r="AX1341" i="3"/>
  <c r="AW1341" i="3"/>
  <c r="AV1341" i="3"/>
  <c r="AU1341" i="3"/>
  <c r="AT1341" i="3"/>
  <c r="AS1341" i="3"/>
  <c r="AR1341" i="3"/>
  <c r="AQ1341" i="3"/>
  <c r="AP1341" i="3"/>
  <c r="AO1341" i="3"/>
  <c r="AN1341" i="3"/>
  <c r="AM1341" i="3"/>
  <c r="AL1341" i="3"/>
  <c r="AK1341" i="3"/>
  <c r="AJ1341" i="3"/>
  <c r="AI1341" i="3"/>
  <c r="AH1341" i="3"/>
  <c r="AG1341" i="3"/>
  <c r="AF1341" i="3"/>
  <c r="AD1341" i="3"/>
  <c r="AC1341" i="3"/>
  <c r="AA1341" i="3"/>
  <c r="Z1341" i="3"/>
  <c r="X1341" i="3"/>
  <c r="W1341" i="3"/>
  <c r="U1341" i="3"/>
  <c r="T1341" i="3"/>
  <c r="BC1340" i="3"/>
  <c r="BB1340" i="3"/>
  <c r="BA1340" i="3"/>
  <c r="AZ1340" i="3"/>
  <c r="AY1340" i="3"/>
  <c r="AX1340" i="3"/>
  <c r="AW1340" i="3"/>
  <c r="AV1340" i="3"/>
  <c r="AU1340" i="3"/>
  <c r="AT1340" i="3"/>
  <c r="AS1340" i="3"/>
  <c r="AR1340" i="3"/>
  <c r="AQ1340" i="3"/>
  <c r="AP1340" i="3"/>
  <c r="AO1340" i="3"/>
  <c r="AN1340" i="3"/>
  <c r="AM1340" i="3"/>
  <c r="AL1340" i="3"/>
  <c r="AK1340" i="3"/>
  <c r="AJ1340" i="3"/>
  <c r="AI1340" i="3"/>
  <c r="AH1340" i="3"/>
  <c r="AG1340" i="3"/>
  <c r="AF1340" i="3"/>
  <c r="AD1340" i="3"/>
  <c r="AC1340" i="3"/>
  <c r="AA1340" i="3"/>
  <c r="Z1340" i="3"/>
  <c r="X1340" i="3"/>
  <c r="W1340" i="3"/>
  <c r="U1340" i="3"/>
  <c r="T1340" i="3"/>
  <c r="BC1339" i="3"/>
  <c r="BB1339" i="3"/>
  <c r="BA1339" i="3"/>
  <c r="AZ1339" i="3"/>
  <c r="AY1339" i="3"/>
  <c r="AX1339" i="3"/>
  <c r="AW1339" i="3"/>
  <c r="AV1339" i="3"/>
  <c r="AU1339" i="3"/>
  <c r="AT1339" i="3"/>
  <c r="AS1339" i="3"/>
  <c r="AR1339" i="3"/>
  <c r="AQ1339" i="3"/>
  <c r="AP1339" i="3"/>
  <c r="AO1339" i="3"/>
  <c r="AN1339" i="3"/>
  <c r="AM1339" i="3"/>
  <c r="AL1339" i="3"/>
  <c r="AK1339" i="3"/>
  <c r="AJ1339" i="3"/>
  <c r="AI1339" i="3"/>
  <c r="AH1339" i="3"/>
  <c r="AG1339" i="3"/>
  <c r="AF1339" i="3"/>
  <c r="AD1339" i="3"/>
  <c r="AC1339" i="3"/>
  <c r="AA1339" i="3"/>
  <c r="Z1339" i="3"/>
  <c r="X1339" i="3"/>
  <c r="W1339" i="3"/>
  <c r="U1339" i="3"/>
  <c r="T1339" i="3"/>
  <c r="BC1338" i="3"/>
  <c r="BB1338" i="3"/>
  <c r="BA1338" i="3"/>
  <c r="AZ1338" i="3"/>
  <c r="AY1338" i="3"/>
  <c r="AX1338" i="3"/>
  <c r="AW1338" i="3"/>
  <c r="AV1338" i="3"/>
  <c r="AU1338" i="3"/>
  <c r="AT1338" i="3"/>
  <c r="AS1338" i="3"/>
  <c r="AR1338" i="3"/>
  <c r="AQ1338" i="3"/>
  <c r="AP1338" i="3"/>
  <c r="AO1338" i="3"/>
  <c r="AN1338" i="3"/>
  <c r="AM1338" i="3"/>
  <c r="AL1338" i="3"/>
  <c r="AK1338" i="3"/>
  <c r="AJ1338" i="3"/>
  <c r="AI1338" i="3"/>
  <c r="AH1338" i="3"/>
  <c r="AG1338" i="3"/>
  <c r="AF1338" i="3"/>
  <c r="AD1338" i="3"/>
  <c r="AC1338" i="3"/>
  <c r="AA1338" i="3"/>
  <c r="Z1338" i="3"/>
  <c r="X1338" i="3"/>
  <c r="W1338" i="3"/>
  <c r="U1338" i="3"/>
  <c r="T1338" i="3"/>
  <c r="BC1337" i="3"/>
  <c r="BB1337" i="3"/>
  <c r="BA1337" i="3"/>
  <c r="AZ1337" i="3"/>
  <c r="AY1337" i="3"/>
  <c r="AX1337" i="3"/>
  <c r="AW1337" i="3"/>
  <c r="AV1337" i="3"/>
  <c r="AU1337" i="3"/>
  <c r="AT1337" i="3"/>
  <c r="AS1337" i="3"/>
  <c r="AR1337" i="3"/>
  <c r="AQ1337" i="3"/>
  <c r="AP1337" i="3"/>
  <c r="AO1337" i="3"/>
  <c r="AN1337" i="3"/>
  <c r="AM1337" i="3"/>
  <c r="AL1337" i="3"/>
  <c r="AK1337" i="3"/>
  <c r="AJ1337" i="3"/>
  <c r="AI1337" i="3"/>
  <c r="AH1337" i="3"/>
  <c r="AG1337" i="3"/>
  <c r="AF1337" i="3"/>
  <c r="AD1337" i="3"/>
  <c r="AC1337" i="3"/>
  <c r="AA1337" i="3"/>
  <c r="Z1337" i="3"/>
  <c r="X1337" i="3"/>
  <c r="W1337" i="3"/>
  <c r="U1337" i="3"/>
  <c r="T1337" i="3"/>
  <c r="BC1336" i="3"/>
  <c r="BB1336" i="3"/>
  <c r="BA1336" i="3"/>
  <c r="AZ1336" i="3"/>
  <c r="AY1336" i="3"/>
  <c r="AX1336" i="3"/>
  <c r="AW1336" i="3"/>
  <c r="AV1336" i="3"/>
  <c r="AU1336" i="3"/>
  <c r="AT1336" i="3"/>
  <c r="AS1336" i="3"/>
  <c r="AR1336" i="3"/>
  <c r="AQ1336" i="3"/>
  <c r="AP1336" i="3"/>
  <c r="AO1336" i="3"/>
  <c r="AN1336" i="3"/>
  <c r="AM1336" i="3"/>
  <c r="AL1336" i="3"/>
  <c r="AK1336" i="3"/>
  <c r="AJ1336" i="3"/>
  <c r="AI1336" i="3"/>
  <c r="AH1336" i="3"/>
  <c r="AG1336" i="3"/>
  <c r="AF1336" i="3"/>
  <c r="AD1336" i="3"/>
  <c r="AC1336" i="3"/>
  <c r="AA1336" i="3"/>
  <c r="Z1336" i="3"/>
  <c r="X1336" i="3"/>
  <c r="W1336" i="3"/>
  <c r="U1336" i="3"/>
  <c r="T1336" i="3"/>
  <c r="BC1335" i="3"/>
  <c r="BB1335" i="3"/>
  <c r="BA1335" i="3"/>
  <c r="AZ1335" i="3"/>
  <c r="AY1335" i="3"/>
  <c r="AX1335" i="3"/>
  <c r="AW1335" i="3"/>
  <c r="AV1335" i="3"/>
  <c r="AU1335" i="3"/>
  <c r="AT1335" i="3"/>
  <c r="AS1335" i="3"/>
  <c r="AR1335" i="3"/>
  <c r="AQ1335" i="3"/>
  <c r="AP1335" i="3"/>
  <c r="AO1335" i="3"/>
  <c r="AN1335" i="3"/>
  <c r="AM1335" i="3"/>
  <c r="AL1335" i="3"/>
  <c r="AK1335" i="3"/>
  <c r="AJ1335" i="3"/>
  <c r="AI1335" i="3"/>
  <c r="AH1335" i="3"/>
  <c r="AG1335" i="3"/>
  <c r="AF1335" i="3"/>
  <c r="AD1335" i="3"/>
  <c r="AC1335" i="3"/>
  <c r="AA1335" i="3"/>
  <c r="Z1335" i="3"/>
  <c r="X1335" i="3"/>
  <c r="W1335" i="3"/>
  <c r="U1335" i="3"/>
  <c r="T1335" i="3"/>
  <c r="BC1334" i="3"/>
  <c r="BB1334" i="3"/>
  <c r="BA1334" i="3"/>
  <c r="AZ1334" i="3"/>
  <c r="AY1334" i="3"/>
  <c r="AX1334" i="3"/>
  <c r="AW1334" i="3"/>
  <c r="AV1334" i="3"/>
  <c r="AU1334" i="3"/>
  <c r="AT1334" i="3"/>
  <c r="AS1334" i="3"/>
  <c r="AR1334" i="3"/>
  <c r="AQ1334" i="3"/>
  <c r="AP1334" i="3"/>
  <c r="AO1334" i="3"/>
  <c r="AN1334" i="3"/>
  <c r="AM1334" i="3"/>
  <c r="AL1334" i="3"/>
  <c r="AK1334" i="3"/>
  <c r="AJ1334" i="3"/>
  <c r="AI1334" i="3"/>
  <c r="AH1334" i="3"/>
  <c r="AG1334" i="3"/>
  <c r="AF1334" i="3"/>
  <c r="AD1334" i="3"/>
  <c r="AC1334" i="3"/>
  <c r="AA1334" i="3"/>
  <c r="Z1334" i="3"/>
  <c r="X1334" i="3"/>
  <c r="W1334" i="3"/>
  <c r="U1334" i="3"/>
  <c r="T1334" i="3"/>
  <c r="BC1333" i="3"/>
  <c r="BB1333" i="3"/>
  <c r="BA1333" i="3"/>
  <c r="AZ1333" i="3"/>
  <c r="AY1333" i="3"/>
  <c r="AX1333" i="3"/>
  <c r="AW1333" i="3"/>
  <c r="AV1333" i="3"/>
  <c r="AU1333" i="3"/>
  <c r="AT1333" i="3"/>
  <c r="AS1333" i="3"/>
  <c r="AR1333" i="3"/>
  <c r="AQ1333" i="3"/>
  <c r="AP1333" i="3"/>
  <c r="AO1333" i="3"/>
  <c r="AN1333" i="3"/>
  <c r="AM1333" i="3"/>
  <c r="AL1333" i="3"/>
  <c r="AK1333" i="3"/>
  <c r="AJ1333" i="3"/>
  <c r="AI1333" i="3"/>
  <c r="AH1333" i="3"/>
  <c r="AG1333" i="3"/>
  <c r="AF1333" i="3"/>
  <c r="AD1333" i="3"/>
  <c r="AC1333" i="3"/>
  <c r="AA1333" i="3"/>
  <c r="Z1333" i="3"/>
  <c r="X1333" i="3"/>
  <c r="W1333" i="3"/>
  <c r="U1333" i="3"/>
  <c r="T1333" i="3"/>
  <c r="BC1332" i="3"/>
  <c r="BB1332" i="3"/>
  <c r="BA1332" i="3"/>
  <c r="AZ1332" i="3"/>
  <c r="AY1332" i="3"/>
  <c r="AX1332" i="3"/>
  <c r="AW1332" i="3"/>
  <c r="AV1332" i="3"/>
  <c r="AU1332" i="3"/>
  <c r="AT1332" i="3"/>
  <c r="AS1332" i="3"/>
  <c r="AR1332" i="3"/>
  <c r="AQ1332" i="3"/>
  <c r="AP1332" i="3"/>
  <c r="AO1332" i="3"/>
  <c r="AN1332" i="3"/>
  <c r="AM1332" i="3"/>
  <c r="AL1332" i="3"/>
  <c r="AK1332" i="3"/>
  <c r="AJ1332" i="3"/>
  <c r="AI1332" i="3"/>
  <c r="AH1332" i="3"/>
  <c r="AG1332" i="3"/>
  <c r="AF1332" i="3"/>
  <c r="AD1332" i="3"/>
  <c r="AC1332" i="3"/>
  <c r="AA1332" i="3"/>
  <c r="Z1332" i="3"/>
  <c r="X1332" i="3"/>
  <c r="W1332" i="3"/>
  <c r="U1332" i="3"/>
  <c r="T1332" i="3"/>
  <c r="BC1331" i="3"/>
  <c r="BB1331" i="3"/>
  <c r="BA1331" i="3"/>
  <c r="AZ1331" i="3"/>
  <c r="AY1331" i="3"/>
  <c r="AX1331" i="3"/>
  <c r="AW1331" i="3"/>
  <c r="AV1331" i="3"/>
  <c r="AU1331" i="3"/>
  <c r="AT1331" i="3"/>
  <c r="AS1331" i="3"/>
  <c r="AR1331" i="3"/>
  <c r="AQ1331" i="3"/>
  <c r="AP1331" i="3"/>
  <c r="AO1331" i="3"/>
  <c r="AN1331" i="3"/>
  <c r="AM1331" i="3"/>
  <c r="AL1331" i="3"/>
  <c r="AK1331" i="3"/>
  <c r="AJ1331" i="3"/>
  <c r="AI1331" i="3"/>
  <c r="AH1331" i="3"/>
  <c r="AG1331" i="3"/>
  <c r="AF1331" i="3"/>
  <c r="AD1331" i="3"/>
  <c r="AC1331" i="3"/>
  <c r="AA1331" i="3"/>
  <c r="Z1331" i="3"/>
  <c r="X1331" i="3"/>
  <c r="W1331" i="3"/>
  <c r="U1331" i="3"/>
  <c r="T1331" i="3"/>
  <c r="BC1330" i="3"/>
  <c r="BB1330" i="3"/>
  <c r="BA1330" i="3"/>
  <c r="AZ1330" i="3"/>
  <c r="AY1330" i="3"/>
  <c r="AX1330" i="3"/>
  <c r="AW1330" i="3"/>
  <c r="AV1330" i="3"/>
  <c r="AU1330" i="3"/>
  <c r="AT1330" i="3"/>
  <c r="AS1330" i="3"/>
  <c r="AR1330" i="3"/>
  <c r="AQ1330" i="3"/>
  <c r="AP1330" i="3"/>
  <c r="AO1330" i="3"/>
  <c r="AN1330" i="3"/>
  <c r="AM1330" i="3"/>
  <c r="AL1330" i="3"/>
  <c r="AK1330" i="3"/>
  <c r="AJ1330" i="3"/>
  <c r="AI1330" i="3"/>
  <c r="AH1330" i="3"/>
  <c r="AG1330" i="3"/>
  <c r="AF1330" i="3"/>
  <c r="AD1330" i="3"/>
  <c r="AC1330" i="3"/>
  <c r="AA1330" i="3"/>
  <c r="Z1330" i="3"/>
  <c r="X1330" i="3"/>
  <c r="W1330" i="3"/>
  <c r="U1330" i="3"/>
  <c r="T1330" i="3"/>
  <c r="BC1329" i="3"/>
  <c r="BB1329" i="3"/>
  <c r="BA1329" i="3"/>
  <c r="AZ1329" i="3"/>
  <c r="AY1329" i="3"/>
  <c r="AX1329" i="3"/>
  <c r="AW1329" i="3"/>
  <c r="AV1329" i="3"/>
  <c r="AU1329" i="3"/>
  <c r="AT1329" i="3"/>
  <c r="AS1329" i="3"/>
  <c r="AR1329" i="3"/>
  <c r="AQ1329" i="3"/>
  <c r="AP1329" i="3"/>
  <c r="AO1329" i="3"/>
  <c r="AN1329" i="3"/>
  <c r="AM1329" i="3"/>
  <c r="AL1329" i="3"/>
  <c r="AK1329" i="3"/>
  <c r="AJ1329" i="3"/>
  <c r="AI1329" i="3"/>
  <c r="AH1329" i="3"/>
  <c r="AG1329" i="3"/>
  <c r="AF1329" i="3"/>
  <c r="AD1329" i="3"/>
  <c r="AC1329" i="3"/>
  <c r="AA1329" i="3"/>
  <c r="Z1329" i="3"/>
  <c r="X1329" i="3"/>
  <c r="W1329" i="3"/>
  <c r="U1329" i="3"/>
  <c r="T1329" i="3"/>
  <c r="BC1328" i="3"/>
  <c r="BB1328" i="3"/>
  <c r="BA1328" i="3"/>
  <c r="AZ1328" i="3"/>
  <c r="AY1328" i="3"/>
  <c r="AX1328" i="3"/>
  <c r="AW1328" i="3"/>
  <c r="AV1328" i="3"/>
  <c r="AU1328" i="3"/>
  <c r="AT1328" i="3"/>
  <c r="AS1328" i="3"/>
  <c r="AR1328" i="3"/>
  <c r="AQ1328" i="3"/>
  <c r="AP1328" i="3"/>
  <c r="AO1328" i="3"/>
  <c r="AN1328" i="3"/>
  <c r="AM1328" i="3"/>
  <c r="AL1328" i="3"/>
  <c r="AK1328" i="3"/>
  <c r="AJ1328" i="3"/>
  <c r="AI1328" i="3"/>
  <c r="AH1328" i="3"/>
  <c r="AG1328" i="3"/>
  <c r="AF1328" i="3"/>
  <c r="AD1328" i="3"/>
  <c r="AC1328" i="3"/>
  <c r="AA1328" i="3"/>
  <c r="Z1328" i="3"/>
  <c r="X1328" i="3"/>
  <c r="W1328" i="3"/>
  <c r="U1328" i="3"/>
  <c r="T1328" i="3"/>
  <c r="BC1327" i="3"/>
  <c r="BB1327" i="3"/>
  <c r="BA1327" i="3"/>
  <c r="AZ1327" i="3"/>
  <c r="AY1327" i="3"/>
  <c r="AX1327" i="3"/>
  <c r="AW1327" i="3"/>
  <c r="AV1327" i="3"/>
  <c r="AU1327" i="3"/>
  <c r="AT1327" i="3"/>
  <c r="AS1327" i="3"/>
  <c r="AR1327" i="3"/>
  <c r="AQ1327" i="3"/>
  <c r="AP1327" i="3"/>
  <c r="AO1327" i="3"/>
  <c r="AN1327" i="3"/>
  <c r="AM1327" i="3"/>
  <c r="AL1327" i="3"/>
  <c r="AK1327" i="3"/>
  <c r="AJ1327" i="3"/>
  <c r="AI1327" i="3"/>
  <c r="AH1327" i="3"/>
  <c r="AG1327" i="3"/>
  <c r="AF1327" i="3"/>
  <c r="AD1327" i="3"/>
  <c r="AC1327" i="3"/>
  <c r="AA1327" i="3"/>
  <c r="Z1327" i="3"/>
  <c r="X1327" i="3"/>
  <c r="W1327" i="3"/>
  <c r="U1327" i="3"/>
  <c r="T1327" i="3"/>
  <c r="BC1326" i="3"/>
  <c r="BB1326" i="3"/>
  <c r="BA1326" i="3"/>
  <c r="AZ1326" i="3"/>
  <c r="AY1326" i="3"/>
  <c r="AX1326" i="3"/>
  <c r="AW1326" i="3"/>
  <c r="AV1326" i="3"/>
  <c r="AU1326" i="3"/>
  <c r="AT1326" i="3"/>
  <c r="AS1326" i="3"/>
  <c r="AR1326" i="3"/>
  <c r="AQ1326" i="3"/>
  <c r="AP1326" i="3"/>
  <c r="AO1326" i="3"/>
  <c r="AN1326" i="3"/>
  <c r="AM1326" i="3"/>
  <c r="AL1326" i="3"/>
  <c r="AK1326" i="3"/>
  <c r="AJ1326" i="3"/>
  <c r="AI1326" i="3"/>
  <c r="AH1326" i="3"/>
  <c r="AG1326" i="3"/>
  <c r="AF1326" i="3"/>
  <c r="AD1326" i="3"/>
  <c r="AC1326" i="3"/>
  <c r="AA1326" i="3"/>
  <c r="Z1326" i="3"/>
  <c r="X1326" i="3"/>
  <c r="W1326" i="3"/>
  <c r="U1326" i="3"/>
  <c r="T1326" i="3"/>
  <c r="BC1325" i="3"/>
  <c r="BB1325" i="3"/>
  <c r="BA1325" i="3"/>
  <c r="AZ1325" i="3"/>
  <c r="AY1325" i="3"/>
  <c r="AX1325" i="3"/>
  <c r="AW1325" i="3"/>
  <c r="AV1325" i="3"/>
  <c r="AU1325" i="3"/>
  <c r="AT1325" i="3"/>
  <c r="AS1325" i="3"/>
  <c r="AR1325" i="3"/>
  <c r="AQ1325" i="3"/>
  <c r="AP1325" i="3"/>
  <c r="AO1325" i="3"/>
  <c r="AN1325" i="3"/>
  <c r="AM1325" i="3"/>
  <c r="AL1325" i="3"/>
  <c r="AK1325" i="3"/>
  <c r="AJ1325" i="3"/>
  <c r="AI1325" i="3"/>
  <c r="AH1325" i="3"/>
  <c r="AG1325" i="3"/>
  <c r="AF1325" i="3"/>
  <c r="AD1325" i="3"/>
  <c r="AC1325" i="3"/>
  <c r="AA1325" i="3"/>
  <c r="Z1325" i="3"/>
  <c r="X1325" i="3"/>
  <c r="W1325" i="3"/>
  <c r="U1325" i="3"/>
  <c r="T1325" i="3"/>
  <c r="BC1324" i="3"/>
  <c r="BB1324" i="3"/>
  <c r="BA1324" i="3"/>
  <c r="AZ1324" i="3"/>
  <c r="AY1324" i="3"/>
  <c r="AX1324" i="3"/>
  <c r="AW1324" i="3"/>
  <c r="AV1324" i="3"/>
  <c r="AU1324" i="3"/>
  <c r="AT1324" i="3"/>
  <c r="AS1324" i="3"/>
  <c r="AR1324" i="3"/>
  <c r="AQ1324" i="3"/>
  <c r="AP1324" i="3"/>
  <c r="AO1324" i="3"/>
  <c r="AN1324" i="3"/>
  <c r="AM1324" i="3"/>
  <c r="AL1324" i="3"/>
  <c r="AK1324" i="3"/>
  <c r="AJ1324" i="3"/>
  <c r="AI1324" i="3"/>
  <c r="AH1324" i="3"/>
  <c r="AG1324" i="3"/>
  <c r="AF1324" i="3"/>
  <c r="AD1324" i="3"/>
  <c r="AC1324" i="3"/>
  <c r="AA1324" i="3"/>
  <c r="Z1324" i="3"/>
  <c r="X1324" i="3"/>
  <c r="W1324" i="3"/>
  <c r="U1324" i="3"/>
  <c r="T1324" i="3"/>
  <c r="BC1323" i="3"/>
  <c r="BB1323" i="3"/>
  <c r="BA1323" i="3"/>
  <c r="AZ1323" i="3"/>
  <c r="AY1323" i="3"/>
  <c r="AX1323" i="3"/>
  <c r="AW1323" i="3"/>
  <c r="AV1323" i="3"/>
  <c r="AU1323" i="3"/>
  <c r="AT1323" i="3"/>
  <c r="AS1323" i="3"/>
  <c r="AR1323" i="3"/>
  <c r="AQ1323" i="3"/>
  <c r="AP1323" i="3"/>
  <c r="AO1323" i="3"/>
  <c r="AN1323" i="3"/>
  <c r="AM1323" i="3"/>
  <c r="AL1323" i="3"/>
  <c r="AK1323" i="3"/>
  <c r="AJ1323" i="3"/>
  <c r="AI1323" i="3"/>
  <c r="AH1323" i="3"/>
  <c r="AG1323" i="3"/>
  <c r="AF1323" i="3"/>
  <c r="AD1323" i="3"/>
  <c r="AC1323" i="3"/>
  <c r="AA1323" i="3"/>
  <c r="Z1323" i="3"/>
  <c r="X1323" i="3"/>
  <c r="W1323" i="3"/>
  <c r="U1323" i="3"/>
  <c r="T1323" i="3"/>
  <c r="BC1322" i="3"/>
  <c r="BB1322" i="3"/>
  <c r="BA1322" i="3"/>
  <c r="AZ1322" i="3"/>
  <c r="AY1322" i="3"/>
  <c r="AX1322" i="3"/>
  <c r="AW1322" i="3"/>
  <c r="AV1322" i="3"/>
  <c r="AU1322" i="3"/>
  <c r="AT1322" i="3"/>
  <c r="AS1322" i="3"/>
  <c r="AR1322" i="3"/>
  <c r="AQ1322" i="3"/>
  <c r="AP1322" i="3"/>
  <c r="AO1322" i="3"/>
  <c r="AN1322" i="3"/>
  <c r="AM1322" i="3"/>
  <c r="AL1322" i="3"/>
  <c r="AK1322" i="3"/>
  <c r="AJ1322" i="3"/>
  <c r="AI1322" i="3"/>
  <c r="AH1322" i="3"/>
  <c r="AG1322" i="3"/>
  <c r="AF1322" i="3"/>
  <c r="AD1322" i="3"/>
  <c r="AC1322" i="3"/>
  <c r="AA1322" i="3"/>
  <c r="Z1322" i="3"/>
  <c r="X1322" i="3"/>
  <c r="W1322" i="3"/>
  <c r="U1322" i="3"/>
  <c r="T1322" i="3"/>
  <c r="BC1321" i="3"/>
  <c r="BB1321" i="3"/>
  <c r="BA1321" i="3"/>
  <c r="AZ1321" i="3"/>
  <c r="AY1321" i="3"/>
  <c r="AX1321" i="3"/>
  <c r="AW1321" i="3"/>
  <c r="AV1321" i="3"/>
  <c r="AU1321" i="3"/>
  <c r="AT1321" i="3"/>
  <c r="AS1321" i="3"/>
  <c r="AR1321" i="3"/>
  <c r="AQ1321" i="3"/>
  <c r="AP1321" i="3"/>
  <c r="AO1321" i="3"/>
  <c r="AN1321" i="3"/>
  <c r="AM1321" i="3"/>
  <c r="AL1321" i="3"/>
  <c r="AK1321" i="3"/>
  <c r="AJ1321" i="3"/>
  <c r="AI1321" i="3"/>
  <c r="AH1321" i="3"/>
  <c r="AG1321" i="3"/>
  <c r="AF1321" i="3"/>
  <c r="AD1321" i="3"/>
  <c r="AC1321" i="3"/>
  <c r="AA1321" i="3"/>
  <c r="Z1321" i="3"/>
  <c r="X1321" i="3"/>
  <c r="W1321" i="3"/>
  <c r="U1321" i="3"/>
  <c r="T1321" i="3"/>
  <c r="BC1320" i="3"/>
  <c r="BB1320" i="3"/>
  <c r="BA1320" i="3"/>
  <c r="AZ1320" i="3"/>
  <c r="AY1320" i="3"/>
  <c r="AX1320" i="3"/>
  <c r="AW1320" i="3"/>
  <c r="AV1320" i="3"/>
  <c r="AU1320" i="3"/>
  <c r="AT1320" i="3"/>
  <c r="AS1320" i="3"/>
  <c r="AR1320" i="3"/>
  <c r="AQ1320" i="3"/>
  <c r="AP1320" i="3"/>
  <c r="AO1320" i="3"/>
  <c r="AN1320" i="3"/>
  <c r="AM1320" i="3"/>
  <c r="AL1320" i="3"/>
  <c r="AK1320" i="3"/>
  <c r="AJ1320" i="3"/>
  <c r="AI1320" i="3"/>
  <c r="AH1320" i="3"/>
  <c r="AG1320" i="3"/>
  <c r="AF1320" i="3"/>
  <c r="AD1320" i="3"/>
  <c r="AC1320" i="3"/>
  <c r="AA1320" i="3"/>
  <c r="Z1320" i="3"/>
  <c r="X1320" i="3"/>
  <c r="W1320" i="3"/>
  <c r="U1320" i="3"/>
  <c r="T1320" i="3"/>
  <c r="BC1319" i="3"/>
  <c r="BB1319" i="3"/>
  <c r="BA1319" i="3"/>
  <c r="AZ1319" i="3"/>
  <c r="AY1319" i="3"/>
  <c r="AX1319" i="3"/>
  <c r="AW1319" i="3"/>
  <c r="AV1319" i="3"/>
  <c r="AU1319" i="3"/>
  <c r="AT1319" i="3"/>
  <c r="AS1319" i="3"/>
  <c r="AR1319" i="3"/>
  <c r="AQ1319" i="3"/>
  <c r="AP1319" i="3"/>
  <c r="AO1319" i="3"/>
  <c r="AN1319" i="3"/>
  <c r="AM1319" i="3"/>
  <c r="AL1319" i="3"/>
  <c r="AK1319" i="3"/>
  <c r="AJ1319" i="3"/>
  <c r="AI1319" i="3"/>
  <c r="AH1319" i="3"/>
  <c r="AG1319" i="3"/>
  <c r="AF1319" i="3"/>
  <c r="AD1319" i="3"/>
  <c r="AC1319" i="3"/>
  <c r="AA1319" i="3"/>
  <c r="Z1319" i="3"/>
  <c r="X1319" i="3"/>
  <c r="W1319" i="3"/>
  <c r="U1319" i="3"/>
  <c r="T1319" i="3"/>
  <c r="BC1318" i="3"/>
  <c r="BB1318" i="3"/>
  <c r="BA1318" i="3"/>
  <c r="AZ1318" i="3"/>
  <c r="AY1318" i="3"/>
  <c r="AX1318" i="3"/>
  <c r="AW1318" i="3"/>
  <c r="AV1318" i="3"/>
  <c r="AU1318" i="3"/>
  <c r="AT1318" i="3"/>
  <c r="AS1318" i="3"/>
  <c r="AR1318" i="3"/>
  <c r="AQ1318" i="3"/>
  <c r="AP1318" i="3"/>
  <c r="AO1318" i="3"/>
  <c r="AN1318" i="3"/>
  <c r="AM1318" i="3"/>
  <c r="AL1318" i="3"/>
  <c r="AK1318" i="3"/>
  <c r="AJ1318" i="3"/>
  <c r="AI1318" i="3"/>
  <c r="AH1318" i="3"/>
  <c r="AG1318" i="3"/>
  <c r="AF1318" i="3"/>
  <c r="AD1318" i="3"/>
  <c r="AC1318" i="3"/>
  <c r="AA1318" i="3"/>
  <c r="Z1318" i="3"/>
  <c r="X1318" i="3"/>
  <c r="W1318" i="3"/>
  <c r="U1318" i="3"/>
  <c r="T1318" i="3"/>
  <c r="BC1317" i="3"/>
  <c r="BB1317" i="3"/>
  <c r="BA1317" i="3"/>
  <c r="AZ1317" i="3"/>
  <c r="AY1317" i="3"/>
  <c r="AX1317" i="3"/>
  <c r="AW1317" i="3"/>
  <c r="AV1317" i="3"/>
  <c r="AU1317" i="3"/>
  <c r="AT1317" i="3"/>
  <c r="AS1317" i="3"/>
  <c r="AR1317" i="3"/>
  <c r="AQ1317" i="3"/>
  <c r="AP1317" i="3"/>
  <c r="AO1317" i="3"/>
  <c r="AN1317" i="3"/>
  <c r="AM1317" i="3"/>
  <c r="AL1317" i="3"/>
  <c r="AK1317" i="3"/>
  <c r="AJ1317" i="3"/>
  <c r="AI1317" i="3"/>
  <c r="AH1317" i="3"/>
  <c r="AG1317" i="3"/>
  <c r="AF1317" i="3"/>
  <c r="AD1317" i="3"/>
  <c r="AC1317" i="3"/>
  <c r="AA1317" i="3"/>
  <c r="Z1317" i="3"/>
  <c r="X1317" i="3"/>
  <c r="W1317" i="3"/>
  <c r="U1317" i="3"/>
  <c r="T1317" i="3"/>
  <c r="BC1316" i="3"/>
  <c r="BB1316" i="3"/>
  <c r="BA1316" i="3"/>
  <c r="AZ1316" i="3"/>
  <c r="AY1316" i="3"/>
  <c r="AX1316" i="3"/>
  <c r="AW1316" i="3"/>
  <c r="AV1316" i="3"/>
  <c r="AU1316" i="3"/>
  <c r="AT1316" i="3"/>
  <c r="AS1316" i="3"/>
  <c r="AR1316" i="3"/>
  <c r="AQ1316" i="3"/>
  <c r="AP1316" i="3"/>
  <c r="AO1316" i="3"/>
  <c r="AN1316" i="3"/>
  <c r="AM1316" i="3"/>
  <c r="AL1316" i="3"/>
  <c r="AK1316" i="3"/>
  <c r="AJ1316" i="3"/>
  <c r="AI1316" i="3"/>
  <c r="AH1316" i="3"/>
  <c r="AG1316" i="3"/>
  <c r="AF1316" i="3"/>
  <c r="AD1316" i="3"/>
  <c r="AC1316" i="3"/>
  <c r="AA1316" i="3"/>
  <c r="Z1316" i="3"/>
  <c r="X1316" i="3"/>
  <c r="W1316" i="3"/>
  <c r="U1316" i="3"/>
  <c r="T1316" i="3"/>
  <c r="BC1315" i="3"/>
  <c r="BB1315" i="3"/>
  <c r="BA1315" i="3"/>
  <c r="AZ1315" i="3"/>
  <c r="AY1315" i="3"/>
  <c r="AX1315" i="3"/>
  <c r="AW1315" i="3"/>
  <c r="AV1315" i="3"/>
  <c r="AU1315" i="3"/>
  <c r="AT1315" i="3"/>
  <c r="AS1315" i="3"/>
  <c r="AR1315" i="3"/>
  <c r="AQ1315" i="3"/>
  <c r="AP1315" i="3"/>
  <c r="AO1315" i="3"/>
  <c r="AN1315" i="3"/>
  <c r="AM1315" i="3"/>
  <c r="AL1315" i="3"/>
  <c r="AK1315" i="3"/>
  <c r="AJ1315" i="3"/>
  <c r="AI1315" i="3"/>
  <c r="AH1315" i="3"/>
  <c r="AG1315" i="3"/>
  <c r="AF1315" i="3"/>
  <c r="AD1315" i="3"/>
  <c r="AC1315" i="3"/>
  <c r="AA1315" i="3"/>
  <c r="Z1315" i="3"/>
  <c r="X1315" i="3"/>
  <c r="W1315" i="3"/>
  <c r="U1315" i="3"/>
  <c r="T1315" i="3"/>
  <c r="BC1314" i="3"/>
  <c r="BB1314" i="3"/>
  <c r="BA1314" i="3"/>
  <c r="AZ1314" i="3"/>
  <c r="AY1314" i="3"/>
  <c r="AX1314" i="3"/>
  <c r="AW1314" i="3"/>
  <c r="AV1314" i="3"/>
  <c r="AU1314" i="3"/>
  <c r="AT1314" i="3"/>
  <c r="AS1314" i="3"/>
  <c r="AR1314" i="3"/>
  <c r="AQ1314" i="3"/>
  <c r="AP1314" i="3"/>
  <c r="AO1314" i="3"/>
  <c r="AN1314" i="3"/>
  <c r="AM1314" i="3"/>
  <c r="AL1314" i="3"/>
  <c r="AK1314" i="3"/>
  <c r="AJ1314" i="3"/>
  <c r="AI1314" i="3"/>
  <c r="AH1314" i="3"/>
  <c r="AG1314" i="3"/>
  <c r="AF1314" i="3"/>
  <c r="AD1314" i="3"/>
  <c r="AC1314" i="3"/>
  <c r="AA1314" i="3"/>
  <c r="Z1314" i="3"/>
  <c r="X1314" i="3"/>
  <c r="W1314" i="3"/>
  <c r="U1314" i="3"/>
  <c r="T1314" i="3"/>
  <c r="BC1313" i="3"/>
  <c r="BB1313" i="3"/>
  <c r="BA1313" i="3"/>
  <c r="AZ1313" i="3"/>
  <c r="AY1313" i="3"/>
  <c r="AX1313" i="3"/>
  <c r="AW1313" i="3"/>
  <c r="AV1313" i="3"/>
  <c r="AU1313" i="3"/>
  <c r="AT1313" i="3"/>
  <c r="AS1313" i="3"/>
  <c r="AR1313" i="3"/>
  <c r="AQ1313" i="3"/>
  <c r="AP1313" i="3"/>
  <c r="AO1313" i="3"/>
  <c r="AN1313" i="3"/>
  <c r="AM1313" i="3"/>
  <c r="AL1313" i="3"/>
  <c r="AK1313" i="3"/>
  <c r="AJ1313" i="3"/>
  <c r="AI1313" i="3"/>
  <c r="AH1313" i="3"/>
  <c r="AG1313" i="3"/>
  <c r="AF1313" i="3"/>
  <c r="AD1313" i="3"/>
  <c r="AC1313" i="3"/>
  <c r="AA1313" i="3"/>
  <c r="Z1313" i="3"/>
  <c r="X1313" i="3"/>
  <c r="W1313" i="3"/>
  <c r="U1313" i="3"/>
  <c r="T1313" i="3"/>
  <c r="BC1312" i="3"/>
  <c r="BB1312" i="3"/>
  <c r="BA1312" i="3"/>
  <c r="AZ1312" i="3"/>
  <c r="AY1312" i="3"/>
  <c r="AX1312" i="3"/>
  <c r="AW1312" i="3"/>
  <c r="AV1312" i="3"/>
  <c r="AU1312" i="3"/>
  <c r="AT1312" i="3"/>
  <c r="AS1312" i="3"/>
  <c r="AR1312" i="3"/>
  <c r="AQ1312" i="3"/>
  <c r="AP1312" i="3"/>
  <c r="AO1312" i="3"/>
  <c r="AN1312" i="3"/>
  <c r="AM1312" i="3"/>
  <c r="AL1312" i="3"/>
  <c r="AK1312" i="3"/>
  <c r="AJ1312" i="3"/>
  <c r="AI1312" i="3"/>
  <c r="AH1312" i="3"/>
  <c r="AG1312" i="3"/>
  <c r="AF1312" i="3"/>
  <c r="AD1312" i="3"/>
  <c r="AC1312" i="3"/>
  <c r="AA1312" i="3"/>
  <c r="Z1312" i="3"/>
  <c r="X1312" i="3"/>
  <c r="W1312" i="3"/>
  <c r="U1312" i="3"/>
  <c r="T1312" i="3"/>
  <c r="BC1311" i="3"/>
  <c r="BB1311" i="3"/>
  <c r="BA1311" i="3"/>
  <c r="AZ1311" i="3"/>
  <c r="AY1311" i="3"/>
  <c r="AX1311" i="3"/>
  <c r="AW1311" i="3"/>
  <c r="AV1311" i="3"/>
  <c r="AU1311" i="3"/>
  <c r="AT1311" i="3"/>
  <c r="AS1311" i="3"/>
  <c r="AR1311" i="3"/>
  <c r="AQ1311" i="3"/>
  <c r="AP1311" i="3"/>
  <c r="AO1311" i="3"/>
  <c r="AN1311" i="3"/>
  <c r="AM1311" i="3"/>
  <c r="AL1311" i="3"/>
  <c r="AK1311" i="3"/>
  <c r="AJ1311" i="3"/>
  <c r="AI1311" i="3"/>
  <c r="AH1311" i="3"/>
  <c r="AG1311" i="3"/>
  <c r="AF1311" i="3"/>
  <c r="AD1311" i="3"/>
  <c r="AC1311" i="3"/>
  <c r="AA1311" i="3"/>
  <c r="Z1311" i="3"/>
  <c r="X1311" i="3"/>
  <c r="W1311" i="3"/>
  <c r="U1311" i="3"/>
  <c r="T1311" i="3"/>
  <c r="BC1310" i="3"/>
  <c r="BB1310" i="3"/>
  <c r="BA1310" i="3"/>
  <c r="AZ1310" i="3"/>
  <c r="AY1310" i="3"/>
  <c r="AX1310" i="3"/>
  <c r="AW1310" i="3"/>
  <c r="AV1310" i="3"/>
  <c r="AU1310" i="3"/>
  <c r="AT1310" i="3"/>
  <c r="AS1310" i="3"/>
  <c r="AR1310" i="3"/>
  <c r="AQ1310" i="3"/>
  <c r="AP1310" i="3"/>
  <c r="AO1310" i="3"/>
  <c r="AN1310" i="3"/>
  <c r="AM1310" i="3"/>
  <c r="AL1310" i="3"/>
  <c r="AK1310" i="3"/>
  <c r="AJ1310" i="3"/>
  <c r="AI1310" i="3"/>
  <c r="AH1310" i="3"/>
  <c r="AG1310" i="3"/>
  <c r="AF1310" i="3"/>
  <c r="AD1310" i="3"/>
  <c r="AC1310" i="3"/>
  <c r="AA1310" i="3"/>
  <c r="Z1310" i="3"/>
  <c r="X1310" i="3"/>
  <c r="W1310" i="3"/>
  <c r="U1310" i="3"/>
  <c r="T1310" i="3"/>
  <c r="BC1309" i="3"/>
  <c r="BB1309" i="3"/>
  <c r="BA1309" i="3"/>
  <c r="AZ1309" i="3"/>
  <c r="AY1309" i="3"/>
  <c r="AX1309" i="3"/>
  <c r="AW1309" i="3"/>
  <c r="AV1309" i="3"/>
  <c r="AU1309" i="3"/>
  <c r="AT1309" i="3"/>
  <c r="AS1309" i="3"/>
  <c r="AR1309" i="3"/>
  <c r="AQ1309" i="3"/>
  <c r="AP1309" i="3"/>
  <c r="AO1309" i="3"/>
  <c r="AN1309" i="3"/>
  <c r="AM1309" i="3"/>
  <c r="AL1309" i="3"/>
  <c r="AK1309" i="3"/>
  <c r="AJ1309" i="3"/>
  <c r="AI1309" i="3"/>
  <c r="AH1309" i="3"/>
  <c r="AG1309" i="3"/>
  <c r="AF1309" i="3"/>
  <c r="AD1309" i="3"/>
  <c r="AC1309" i="3"/>
  <c r="AA1309" i="3"/>
  <c r="Z1309" i="3"/>
  <c r="X1309" i="3"/>
  <c r="W1309" i="3"/>
  <c r="U1309" i="3"/>
  <c r="T1309" i="3"/>
  <c r="BC1308" i="3"/>
  <c r="BB1308" i="3"/>
  <c r="BA1308" i="3"/>
  <c r="AZ1308" i="3"/>
  <c r="AY1308" i="3"/>
  <c r="AX1308" i="3"/>
  <c r="AW1308" i="3"/>
  <c r="AV1308" i="3"/>
  <c r="AU1308" i="3"/>
  <c r="AT1308" i="3"/>
  <c r="AS1308" i="3"/>
  <c r="AR1308" i="3"/>
  <c r="AQ1308" i="3"/>
  <c r="AP1308" i="3"/>
  <c r="AO1308" i="3"/>
  <c r="AN1308" i="3"/>
  <c r="AM1308" i="3"/>
  <c r="AL1308" i="3"/>
  <c r="AK1308" i="3"/>
  <c r="AJ1308" i="3"/>
  <c r="AI1308" i="3"/>
  <c r="AH1308" i="3"/>
  <c r="AG1308" i="3"/>
  <c r="AF1308" i="3"/>
  <c r="AD1308" i="3"/>
  <c r="AC1308" i="3"/>
  <c r="AA1308" i="3"/>
  <c r="Z1308" i="3"/>
  <c r="X1308" i="3"/>
  <c r="W1308" i="3"/>
  <c r="U1308" i="3"/>
  <c r="T1308" i="3"/>
  <c r="BC1307" i="3"/>
  <c r="BB1307" i="3"/>
  <c r="BA1307" i="3"/>
  <c r="AZ1307" i="3"/>
  <c r="AY1307" i="3"/>
  <c r="AX1307" i="3"/>
  <c r="AW1307" i="3"/>
  <c r="AV1307" i="3"/>
  <c r="AU1307" i="3"/>
  <c r="AT1307" i="3"/>
  <c r="AS1307" i="3"/>
  <c r="AR1307" i="3"/>
  <c r="AQ1307" i="3"/>
  <c r="AP1307" i="3"/>
  <c r="AO1307" i="3"/>
  <c r="AN1307" i="3"/>
  <c r="AM1307" i="3"/>
  <c r="AL1307" i="3"/>
  <c r="AK1307" i="3"/>
  <c r="AJ1307" i="3"/>
  <c r="AI1307" i="3"/>
  <c r="AH1307" i="3"/>
  <c r="AG1307" i="3"/>
  <c r="AF1307" i="3"/>
  <c r="AD1307" i="3"/>
  <c r="AC1307" i="3"/>
  <c r="AA1307" i="3"/>
  <c r="Z1307" i="3"/>
  <c r="X1307" i="3"/>
  <c r="W1307" i="3"/>
  <c r="U1307" i="3"/>
  <c r="T1307" i="3"/>
  <c r="BC1306" i="3"/>
  <c r="BB1306" i="3"/>
  <c r="BA1306" i="3"/>
  <c r="AZ1306" i="3"/>
  <c r="AY1306" i="3"/>
  <c r="AX1306" i="3"/>
  <c r="AW1306" i="3"/>
  <c r="AV1306" i="3"/>
  <c r="AU1306" i="3"/>
  <c r="AT1306" i="3"/>
  <c r="AS1306" i="3"/>
  <c r="AR1306" i="3"/>
  <c r="AQ1306" i="3"/>
  <c r="AP1306" i="3"/>
  <c r="AO1306" i="3"/>
  <c r="AN1306" i="3"/>
  <c r="AM1306" i="3"/>
  <c r="AL1306" i="3"/>
  <c r="AK1306" i="3"/>
  <c r="AJ1306" i="3"/>
  <c r="AI1306" i="3"/>
  <c r="AH1306" i="3"/>
  <c r="AG1306" i="3"/>
  <c r="AF1306" i="3"/>
  <c r="AD1306" i="3"/>
  <c r="AC1306" i="3"/>
  <c r="AA1306" i="3"/>
  <c r="Z1306" i="3"/>
  <c r="X1306" i="3"/>
  <c r="W1306" i="3"/>
  <c r="U1306" i="3"/>
  <c r="T1306" i="3"/>
  <c r="BC1305" i="3"/>
  <c r="BB1305" i="3"/>
  <c r="BA1305" i="3"/>
  <c r="AZ1305" i="3"/>
  <c r="AY1305" i="3"/>
  <c r="AX1305" i="3"/>
  <c r="AW1305" i="3"/>
  <c r="AV1305" i="3"/>
  <c r="AU1305" i="3"/>
  <c r="AT1305" i="3"/>
  <c r="AS1305" i="3"/>
  <c r="AR1305" i="3"/>
  <c r="AQ1305" i="3"/>
  <c r="AP1305" i="3"/>
  <c r="AO1305" i="3"/>
  <c r="AN1305" i="3"/>
  <c r="AM1305" i="3"/>
  <c r="AL1305" i="3"/>
  <c r="AK1305" i="3"/>
  <c r="AJ1305" i="3"/>
  <c r="AI1305" i="3"/>
  <c r="AH1305" i="3"/>
  <c r="AG1305" i="3"/>
  <c r="AF1305" i="3"/>
  <c r="AD1305" i="3"/>
  <c r="AC1305" i="3"/>
  <c r="AA1305" i="3"/>
  <c r="Z1305" i="3"/>
  <c r="X1305" i="3"/>
  <c r="W1305" i="3"/>
  <c r="U1305" i="3"/>
  <c r="T1305" i="3"/>
  <c r="BC1304" i="3"/>
  <c r="BB1304" i="3"/>
  <c r="BA1304" i="3"/>
  <c r="AZ1304" i="3"/>
  <c r="AY1304" i="3"/>
  <c r="AX1304" i="3"/>
  <c r="AW1304" i="3"/>
  <c r="AV1304" i="3"/>
  <c r="AU1304" i="3"/>
  <c r="AT1304" i="3"/>
  <c r="AS1304" i="3"/>
  <c r="AR1304" i="3"/>
  <c r="AQ1304" i="3"/>
  <c r="AP1304" i="3"/>
  <c r="AO1304" i="3"/>
  <c r="AN1304" i="3"/>
  <c r="AM1304" i="3"/>
  <c r="AL1304" i="3"/>
  <c r="AK1304" i="3"/>
  <c r="AJ1304" i="3"/>
  <c r="AI1304" i="3"/>
  <c r="AH1304" i="3"/>
  <c r="AG1304" i="3"/>
  <c r="AF1304" i="3"/>
  <c r="AD1304" i="3"/>
  <c r="AC1304" i="3"/>
  <c r="AA1304" i="3"/>
  <c r="Z1304" i="3"/>
  <c r="X1304" i="3"/>
  <c r="W1304" i="3"/>
  <c r="U1304" i="3"/>
  <c r="T1304" i="3"/>
  <c r="BC1303" i="3"/>
  <c r="BB1303" i="3"/>
  <c r="BA1303" i="3"/>
  <c r="AZ1303" i="3"/>
  <c r="AY1303" i="3"/>
  <c r="AX1303" i="3"/>
  <c r="AW1303" i="3"/>
  <c r="AV1303" i="3"/>
  <c r="AU1303" i="3"/>
  <c r="AT1303" i="3"/>
  <c r="AS1303" i="3"/>
  <c r="AR1303" i="3"/>
  <c r="AQ1303" i="3"/>
  <c r="AP1303" i="3"/>
  <c r="AO1303" i="3"/>
  <c r="AN1303" i="3"/>
  <c r="AM1303" i="3"/>
  <c r="AL1303" i="3"/>
  <c r="AK1303" i="3"/>
  <c r="AJ1303" i="3"/>
  <c r="AI1303" i="3"/>
  <c r="AH1303" i="3"/>
  <c r="AG1303" i="3"/>
  <c r="AF1303" i="3"/>
  <c r="AD1303" i="3"/>
  <c r="AC1303" i="3"/>
  <c r="AA1303" i="3"/>
  <c r="Z1303" i="3"/>
  <c r="X1303" i="3"/>
  <c r="W1303" i="3"/>
  <c r="U1303" i="3"/>
  <c r="T1303" i="3"/>
  <c r="BC1302" i="3"/>
  <c r="BB1302" i="3"/>
  <c r="BA1302" i="3"/>
  <c r="AZ1302" i="3"/>
  <c r="AY1302" i="3"/>
  <c r="AX1302" i="3"/>
  <c r="AW1302" i="3"/>
  <c r="AV1302" i="3"/>
  <c r="AU1302" i="3"/>
  <c r="AT1302" i="3"/>
  <c r="AS1302" i="3"/>
  <c r="AR1302" i="3"/>
  <c r="AQ1302" i="3"/>
  <c r="AP1302" i="3"/>
  <c r="AO1302" i="3"/>
  <c r="AN1302" i="3"/>
  <c r="AM1302" i="3"/>
  <c r="AL1302" i="3"/>
  <c r="AK1302" i="3"/>
  <c r="AJ1302" i="3"/>
  <c r="AI1302" i="3"/>
  <c r="AH1302" i="3"/>
  <c r="AG1302" i="3"/>
  <c r="AF1302" i="3"/>
  <c r="AD1302" i="3"/>
  <c r="AC1302" i="3"/>
  <c r="AA1302" i="3"/>
  <c r="Z1302" i="3"/>
  <c r="X1302" i="3"/>
  <c r="W1302" i="3"/>
  <c r="U1302" i="3"/>
  <c r="T1302" i="3"/>
  <c r="BC1301" i="3"/>
  <c r="BB1301" i="3"/>
  <c r="BA1301" i="3"/>
  <c r="AZ1301" i="3"/>
  <c r="AY1301" i="3"/>
  <c r="AX1301" i="3"/>
  <c r="AW1301" i="3"/>
  <c r="AV1301" i="3"/>
  <c r="AU1301" i="3"/>
  <c r="AT1301" i="3"/>
  <c r="AS1301" i="3"/>
  <c r="AR1301" i="3"/>
  <c r="AQ1301" i="3"/>
  <c r="AP1301" i="3"/>
  <c r="AO1301" i="3"/>
  <c r="AN1301" i="3"/>
  <c r="AM1301" i="3"/>
  <c r="AL1301" i="3"/>
  <c r="AK1301" i="3"/>
  <c r="AJ1301" i="3"/>
  <c r="AI1301" i="3"/>
  <c r="AH1301" i="3"/>
  <c r="AG1301" i="3"/>
  <c r="AF1301" i="3"/>
  <c r="AD1301" i="3"/>
  <c r="AC1301" i="3"/>
  <c r="AA1301" i="3"/>
  <c r="Z1301" i="3"/>
  <c r="X1301" i="3"/>
  <c r="W1301" i="3"/>
  <c r="U1301" i="3"/>
  <c r="T1301" i="3"/>
  <c r="BC1300" i="3"/>
  <c r="BB1300" i="3"/>
  <c r="BA1300" i="3"/>
  <c r="AZ1300" i="3"/>
  <c r="AY1300" i="3"/>
  <c r="AX1300" i="3"/>
  <c r="AW1300" i="3"/>
  <c r="AV1300" i="3"/>
  <c r="AU1300" i="3"/>
  <c r="AT1300" i="3"/>
  <c r="AS1300" i="3"/>
  <c r="AR1300" i="3"/>
  <c r="AQ1300" i="3"/>
  <c r="AP1300" i="3"/>
  <c r="AO1300" i="3"/>
  <c r="AN1300" i="3"/>
  <c r="AM1300" i="3"/>
  <c r="AL1300" i="3"/>
  <c r="AK1300" i="3"/>
  <c r="AJ1300" i="3"/>
  <c r="AI1300" i="3"/>
  <c r="AH1300" i="3"/>
  <c r="AG1300" i="3"/>
  <c r="AF1300" i="3"/>
  <c r="AD1300" i="3"/>
  <c r="AC1300" i="3"/>
  <c r="AA1300" i="3"/>
  <c r="Z1300" i="3"/>
  <c r="X1300" i="3"/>
  <c r="W1300" i="3"/>
  <c r="U1300" i="3"/>
  <c r="T1300" i="3"/>
  <c r="BC1299" i="3"/>
  <c r="BB1299" i="3"/>
  <c r="BA1299" i="3"/>
  <c r="AZ1299" i="3"/>
  <c r="AY1299" i="3"/>
  <c r="AX1299" i="3"/>
  <c r="AW1299" i="3"/>
  <c r="AV1299" i="3"/>
  <c r="AU1299" i="3"/>
  <c r="AT1299" i="3"/>
  <c r="AS1299" i="3"/>
  <c r="AR1299" i="3"/>
  <c r="AQ1299" i="3"/>
  <c r="AP1299" i="3"/>
  <c r="AO1299" i="3"/>
  <c r="AN1299" i="3"/>
  <c r="AM1299" i="3"/>
  <c r="AL1299" i="3"/>
  <c r="AK1299" i="3"/>
  <c r="AJ1299" i="3"/>
  <c r="AI1299" i="3"/>
  <c r="AH1299" i="3"/>
  <c r="AG1299" i="3"/>
  <c r="AF1299" i="3"/>
  <c r="AD1299" i="3"/>
  <c r="AC1299" i="3"/>
  <c r="AA1299" i="3"/>
  <c r="Z1299" i="3"/>
  <c r="X1299" i="3"/>
  <c r="W1299" i="3"/>
  <c r="U1299" i="3"/>
  <c r="T1299" i="3"/>
  <c r="BC1298" i="3"/>
  <c r="BB1298" i="3"/>
  <c r="BA1298" i="3"/>
  <c r="AZ1298" i="3"/>
  <c r="AY1298" i="3"/>
  <c r="AX1298" i="3"/>
  <c r="AW1298" i="3"/>
  <c r="AV1298" i="3"/>
  <c r="AU1298" i="3"/>
  <c r="AT1298" i="3"/>
  <c r="AS1298" i="3"/>
  <c r="AR1298" i="3"/>
  <c r="AQ1298" i="3"/>
  <c r="AP1298" i="3"/>
  <c r="AO1298" i="3"/>
  <c r="AN1298" i="3"/>
  <c r="AM1298" i="3"/>
  <c r="AL1298" i="3"/>
  <c r="AK1298" i="3"/>
  <c r="AJ1298" i="3"/>
  <c r="AI1298" i="3"/>
  <c r="AH1298" i="3"/>
  <c r="AG1298" i="3"/>
  <c r="AF1298" i="3"/>
  <c r="AD1298" i="3"/>
  <c r="AC1298" i="3"/>
  <c r="AA1298" i="3"/>
  <c r="Z1298" i="3"/>
  <c r="X1298" i="3"/>
  <c r="W1298" i="3"/>
  <c r="U1298" i="3"/>
  <c r="T1298" i="3"/>
  <c r="BC1297" i="3"/>
  <c r="BB1297" i="3"/>
  <c r="BA1297" i="3"/>
  <c r="AZ1297" i="3"/>
  <c r="AY1297" i="3"/>
  <c r="AX1297" i="3"/>
  <c r="AW1297" i="3"/>
  <c r="AV1297" i="3"/>
  <c r="AU1297" i="3"/>
  <c r="AT1297" i="3"/>
  <c r="AS1297" i="3"/>
  <c r="AR1297" i="3"/>
  <c r="AQ1297" i="3"/>
  <c r="AP1297" i="3"/>
  <c r="AO1297" i="3"/>
  <c r="AN1297" i="3"/>
  <c r="AM1297" i="3"/>
  <c r="AL1297" i="3"/>
  <c r="AK1297" i="3"/>
  <c r="AJ1297" i="3"/>
  <c r="AI1297" i="3"/>
  <c r="AH1297" i="3"/>
  <c r="AG1297" i="3"/>
  <c r="AF1297" i="3"/>
  <c r="AD1297" i="3"/>
  <c r="AC1297" i="3"/>
  <c r="AA1297" i="3"/>
  <c r="Z1297" i="3"/>
  <c r="X1297" i="3"/>
  <c r="W1297" i="3"/>
  <c r="U1297" i="3"/>
  <c r="T1297" i="3"/>
  <c r="BC1296" i="3"/>
  <c r="BB1296" i="3"/>
  <c r="BA1296" i="3"/>
  <c r="AZ1296" i="3"/>
  <c r="AY1296" i="3"/>
  <c r="AX1296" i="3"/>
  <c r="AW1296" i="3"/>
  <c r="AV1296" i="3"/>
  <c r="AU1296" i="3"/>
  <c r="AT1296" i="3"/>
  <c r="AS1296" i="3"/>
  <c r="AR1296" i="3"/>
  <c r="AQ1296" i="3"/>
  <c r="AP1296" i="3"/>
  <c r="AO1296" i="3"/>
  <c r="AN1296" i="3"/>
  <c r="AM1296" i="3"/>
  <c r="AL1296" i="3"/>
  <c r="AK1296" i="3"/>
  <c r="AJ1296" i="3"/>
  <c r="AI1296" i="3"/>
  <c r="AH1296" i="3"/>
  <c r="AG1296" i="3"/>
  <c r="AF1296" i="3"/>
  <c r="AD1296" i="3"/>
  <c r="AC1296" i="3"/>
  <c r="AA1296" i="3"/>
  <c r="Z1296" i="3"/>
  <c r="X1296" i="3"/>
  <c r="W1296" i="3"/>
  <c r="U1296" i="3"/>
  <c r="T1296" i="3"/>
  <c r="BC1295" i="3"/>
  <c r="BB1295" i="3"/>
  <c r="BA1295" i="3"/>
  <c r="AZ1295" i="3"/>
  <c r="AY1295" i="3"/>
  <c r="AX1295" i="3"/>
  <c r="AW1295" i="3"/>
  <c r="AV1295" i="3"/>
  <c r="AU1295" i="3"/>
  <c r="AT1295" i="3"/>
  <c r="AS1295" i="3"/>
  <c r="AR1295" i="3"/>
  <c r="AQ1295" i="3"/>
  <c r="AP1295" i="3"/>
  <c r="AO1295" i="3"/>
  <c r="AN1295" i="3"/>
  <c r="AM1295" i="3"/>
  <c r="AL1295" i="3"/>
  <c r="AK1295" i="3"/>
  <c r="AJ1295" i="3"/>
  <c r="AI1295" i="3"/>
  <c r="AH1295" i="3"/>
  <c r="AG1295" i="3"/>
  <c r="AF1295" i="3"/>
  <c r="AD1295" i="3"/>
  <c r="AC1295" i="3"/>
  <c r="AA1295" i="3"/>
  <c r="Z1295" i="3"/>
  <c r="X1295" i="3"/>
  <c r="W1295" i="3"/>
  <c r="U1295" i="3"/>
  <c r="T1295" i="3"/>
  <c r="BC1294" i="3"/>
  <c r="BB1294" i="3"/>
  <c r="BA1294" i="3"/>
  <c r="AZ1294" i="3"/>
  <c r="AY1294" i="3"/>
  <c r="AX1294" i="3"/>
  <c r="AW1294" i="3"/>
  <c r="AV1294" i="3"/>
  <c r="AU1294" i="3"/>
  <c r="AT1294" i="3"/>
  <c r="AS1294" i="3"/>
  <c r="AR1294" i="3"/>
  <c r="AQ1294" i="3"/>
  <c r="AP1294" i="3"/>
  <c r="AO1294" i="3"/>
  <c r="AN1294" i="3"/>
  <c r="AM1294" i="3"/>
  <c r="AL1294" i="3"/>
  <c r="AK1294" i="3"/>
  <c r="AJ1294" i="3"/>
  <c r="AI1294" i="3"/>
  <c r="AH1294" i="3"/>
  <c r="AG1294" i="3"/>
  <c r="AF1294" i="3"/>
  <c r="AD1294" i="3"/>
  <c r="AC1294" i="3"/>
  <c r="AA1294" i="3"/>
  <c r="Z1294" i="3"/>
  <c r="X1294" i="3"/>
  <c r="W1294" i="3"/>
  <c r="U1294" i="3"/>
  <c r="T1294" i="3"/>
  <c r="BC1293" i="3"/>
  <c r="BB1293" i="3"/>
  <c r="BA1293" i="3"/>
  <c r="AZ1293" i="3"/>
  <c r="AY1293" i="3"/>
  <c r="AX1293" i="3"/>
  <c r="AW1293" i="3"/>
  <c r="AV1293" i="3"/>
  <c r="AU1293" i="3"/>
  <c r="AT1293" i="3"/>
  <c r="AS1293" i="3"/>
  <c r="AR1293" i="3"/>
  <c r="AQ1293" i="3"/>
  <c r="AP1293" i="3"/>
  <c r="AO1293" i="3"/>
  <c r="AN1293" i="3"/>
  <c r="AM1293" i="3"/>
  <c r="AL1293" i="3"/>
  <c r="AK1293" i="3"/>
  <c r="AJ1293" i="3"/>
  <c r="AI1293" i="3"/>
  <c r="AH1293" i="3"/>
  <c r="AG1293" i="3"/>
  <c r="AF1293" i="3"/>
  <c r="AD1293" i="3"/>
  <c r="AC1293" i="3"/>
  <c r="AA1293" i="3"/>
  <c r="Z1293" i="3"/>
  <c r="X1293" i="3"/>
  <c r="W1293" i="3"/>
  <c r="U1293" i="3"/>
  <c r="T1293" i="3"/>
  <c r="BC1292" i="3"/>
  <c r="BB1292" i="3"/>
  <c r="BA1292" i="3"/>
  <c r="AZ1292" i="3"/>
  <c r="AY1292" i="3"/>
  <c r="AX1292" i="3"/>
  <c r="AW1292" i="3"/>
  <c r="AV1292" i="3"/>
  <c r="AU1292" i="3"/>
  <c r="AT1292" i="3"/>
  <c r="AS1292" i="3"/>
  <c r="AR1292" i="3"/>
  <c r="AQ1292" i="3"/>
  <c r="AP1292" i="3"/>
  <c r="AO1292" i="3"/>
  <c r="AN1292" i="3"/>
  <c r="AM1292" i="3"/>
  <c r="AL1292" i="3"/>
  <c r="AK1292" i="3"/>
  <c r="AJ1292" i="3"/>
  <c r="AI1292" i="3"/>
  <c r="AH1292" i="3"/>
  <c r="AG1292" i="3"/>
  <c r="AF1292" i="3"/>
  <c r="AD1292" i="3"/>
  <c r="AC1292" i="3"/>
  <c r="AA1292" i="3"/>
  <c r="Z1292" i="3"/>
  <c r="X1292" i="3"/>
  <c r="W1292" i="3"/>
  <c r="U1292" i="3"/>
  <c r="T1292" i="3"/>
  <c r="BC1291" i="3"/>
  <c r="BB1291" i="3"/>
  <c r="BA1291" i="3"/>
  <c r="AZ1291" i="3"/>
  <c r="AY1291" i="3"/>
  <c r="AX1291" i="3"/>
  <c r="AW1291" i="3"/>
  <c r="AV1291" i="3"/>
  <c r="AU1291" i="3"/>
  <c r="AT1291" i="3"/>
  <c r="AS1291" i="3"/>
  <c r="AR1291" i="3"/>
  <c r="AQ1291" i="3"/>
  <c r="AP1291" i="3"/>
  <c r="AO1291" i="3"/>
  <c r="AN1291" i="3"/>
  <c r="AM1291" i="3"/>
  <c r="AL1291" i="3"/>
  <c r="AK1291" i="3"/>
  <c r="AJ1291" i="3"/>
  <c r="AI1291" i="3"/>
  <c r="AH1291" i="3"/>
  <c r="AG1291" i="3"/>
  <c r="AF1291" i="3"/>
  <c r="AD1291" i="3"/>
  <c r="AC1291" i="3"/>
  <c r="AA1291" i="3"/>
  <c r="Z1291" i="3"/>
  <c r="X1291" i="3"/>
  <c r="W1291" i="3"/>
  <c r="U1291" i="3"/>
  <c r="T1291" i="3"/>
  <c r="BC1290" i="3"/>
  <c r="BB1290" i="3"/>
  <c r="BA1290" i="3"/>
  <c r="AZ1290" i="3"/>
  <c r="AY1290" i="3"/>
  <c r="AX1290" i="3"/>
  <c r="AW1290" i="3"/>
  <c r="AV1290" i="3"/>
  <c r="AU1290" i="3"/>
  <c r="AT1290" i="3"/>
  <c r="AS1290" i="3"/>
  <c r="AR1290" i="3"/>
  <c r="AQ1290" i="3"/>
  <c r="AP1290" i="3"/>
  <c r="AO1290" i="3"/>
  <c r="AN1290" i="3"/>
  <c r="AM1290" i="3"/>
  <c r="AL1290" i="3"/>
  <c r="AK1290" i="3"/>
  <c r="AJ1290" i="3"/>
  <c r="AI1290" i="3"/>
  <c r="AH1290" i="3"/>
  <c r="AG1290" i="3"/>
  <c r="AF1290" i="3"/>
  <c r="AD1290" i="3"/>
  <c r="AC1290" i="3"/>
  <c r="AA1290" i="3"/>
  <c r="Z1290" i="3"/>
  <c r="X1290" i="3"/>
  <c r="W1290" i="3"/>
  <c r="U1290" i="3"/>
  <c r="T1290" i="3"/>
  <c r="BC1289" i="3"/>
  <c r="BB1289" i="3"/>
  <c r="BA1289" i="3"/>
  <c r="AZ1289" i="3"/>
  <c r="AY1289" i="3"/>
  <c r="AX1289" i="3"/>
  <c r="AW1289" i="3"/>
  <c r="AV1289" i="3"/>
  <c r="AU1289" i="3"/>
  <c r="AT1289" i="3"/>
  <c r="AS1289" i="3"/>
  <c r="AR1289" i="3"/>
  <c r="AQ1289" i="3"/>
  <c r="AP1289" i="3"/>
  <c r="AO1289" i="3"/>
  <c r="AN1289" i="3"/>
  <c r="AM1289" i="3"/>
  <c r="AL1289" i="3"/>
  <c r="AK1289" i="3"/>
  <c r="AJ1289" i="3"/>
  <c r="AI1289" i="3"/>
  <c r="AH1289" i="3"/>
  <c r="AG1289" i="3"/>
  <c r="AF1289" i="3"/>
  <c r="AD1289" i="3"/>
  <c r="AC1289" i="3"/>
  <c r="AA1289" i="3"/>
  <c r="Z1289" i="3"/>
  <c r="X1289" i="3"/>
  <c r="W1289" i="3"/>
  <c r="U1289" i="3"/>
  <c r="T1289" i="3"/>
  <c r="BC1288" i="3"/>
  <c r="BB1288" i="3"/>
  <c r="BA1288" i="3"/>
  <c r="AZ1288" i="3"/>
  <c r="AY1288" i="3"/>
  <c r="AX1288" i="3"/>
  <c r="AW1288" i="3"/>
  <c r="AV1288" i="3"/>
  <c r="AU1288" i="3"/>
  <c r="AT1288" i="3"/>
  <c r="AS1288" i="3"/>
  <c r="AR1288" i="3"/>
  <c r="AQ1288" i="3"/>
  <c r="AP1288" i="3"/>
  <c r="AO1288" i="3"/>
  <c r="AN1288" i="3"/>
  <c r="AM1288" i="3"/>
  <c r="AL1288" i="3"/>
  <c r="AK1288" i="3"/>
  <c r="AJ1288" i="3"/>
  <c r="AI1288" i="3"/>
  <c r="AH1288" i="3"/>
  <c r="AG1288" i="3"/>
  <c r="AF1288" i="3"/>
  <c r="AD1288" i="3"/>
  <c r="AC1288" i="3"/>
  <c r="AA1288" i="3"/>
  <c r="Z1288" i="3"/>
  <c r="X1288" i="3"/>
  <c r="W1288" i="3"/>
  <c r="U1288" i="3"/>
  <c r="T1288" i="3"/>
  <c r="BC1287" i="3"/>
  <c r="BB1287" i="3"/>
  <c r="BA1287" i="3"/>
  <c r="AZ1287" i="3"/>
  <c r="AY1287" i="3"/>
  <c r="AX1287" i="3"/>
  <c r="AW1287" i="3"/>
  <c r="AV1287" i="3"/>
  <c r="AU1287" i="3"/>
  <c r="AT1287" i="3"/>
  <c r="AS1287" i="3"/>
  <c r="AR1287" i="3"/>
  <c r="AQ1287" i="3"/>
  <c r="AP1287" i="3"/>
  <c r="AO1287" i="3"/>
  <c r="AN1287" i="3"/>
  <c r="AM1287" i="3"/>
  <c r="AL1287" i="3"/>
  <c r="AK1287" i="3"/>
  <c r="AJ1287" i="3"/>
  <c r="AI1287" i="3"/>
  <c r="AH1287" i="3"/>
  <c r="AG1287" i="3"/>
  <c r="AF1287" i="3"/>
  <c r="AD1287" i="3"/>
  <c r="AC1287" i="3"/>
  <c r="AA1287" i="3"/>
  <c r="Z1287" i="3"/>
  <c r="X1287" i="3"/>
  <c r="W1287" i="3"/>
  <c r="U1287" i="3"/>
  <c r="T1287" i="3"/>
  <c r="BC1286" i="3"/>
  <c r="BB1286" i="3"/>
  <c r="BA1286" i="3"/>
  <c r="AZ1286" i="3"/>
  <c r="AY1286" i="3"/>
  <c r="AX1286" i="3"/>
  <c r="AW1286" i="3"/>
  <c r="AV1286" i="3"/>
  <c r="AU1286" i="3"/>
  <c r="AT1286" i="3"/>
  <c r="AS1286" i="3"/>
  <c r="AR1286" i="3"/>
  <c r="AQ1286" i="3"/>
  <c r="AP1286" i="3"/>
  <c r="AO1286" i="3"/>
  <c r="AN1286" i="3"/>
  <c r="AM1286" i="3"/>
  <c r="AL1286" i="3"/>
  <c r="AK1286" i="3"/>
  <c r="AJ1286" i="3"/>
  <c r="AI1286" i="3"/>
  <c r="AH1286" i="3"/>
  <c r="AG1286" i="3"/>
  <c r="AF1286" i="3"/>
  <c r="AD1286" i="3"/>
  <c r="AC1286" i="3"/>
  <c r="AA1286" i="3"/>
  <c r="Z1286" i="3"/>
  <c r="X1286" i="3"/>
  <c r="W1286" i="3"/>
  <c r="U1286" i="3"/>
  <c r="T1286" i="3"/>
  <c r="BC1285" i="3"/>
  <c r="BB1285" i="3"/>
  <c r="BA1285" i="3"/>
  <c r="AZ1285" i="3"/>
  <c r="AY1285" i="3"/>
  <c r="AX1285" i="3"/>
  <c r="AW1285" i="3"/>
  <c r="AV1285" i="3"/>
  <c r="AU1285" i="3"/>
  <c r="AT1285" i="3"/>
  <c r="AS1285" i="3"/>
  <c r="AR1285" i="3"/>
  <c r="AQ1285" i="3"/>
  <c r="AP1285" i="3"/>
  <c r="AO1285" i="3"/>
  <c r="AN1285" i="3"/>
  <c r="AM1285" i="3"/>
  <c r="AL1285" i="3"/>
  <c r="AK1285" i="3"/>
  <c r="AJ1285" i="3"/>
  <c r="AI1285" i="3"/>
  <c r="AH1285" i="3"/>
  <c r="AG1285" i="3"/>
  <c r="AF1285" i="3"/>
  <c r="AD1285" i="3"/>
  <c r="AC1285" i="3"/>
  <c r="AA1285" i="3"/>
  <c r="Z1285" i="3"/>
  <c r="X1285" i="3"/>
  <c r="W1285" i="3"/>
  <c r="U1285" i="3"/>
  <c r="T1285" i="3"/>
  <c r="BC1284" i="3"/>
  <c r="BB1284" i="3"/>
  <c r="BA1284" i="3"/>
  <c r="AZ1284" i="3"/>
  <c r="AY1284" i="3"/>
  <c r="AX1284" i="3"/>
  <c r="AW1284" i="3"/>
  <c r="AV1284" i="3"/>
  <c r="AU1284" i="3"/>
  <c r="AT1284" i="3"/>
  <c r="AS1284" i="3"/>
  <c r="AR1284" i="3"/>
  <c r="AQ1284" i="3"/>
  <c r="AP1284" i="3"/>
  <c r="AO1284" i="3"/>
  <c r="AN1284" i="3"/>
  <c r="AM1284" i="3"/>
  <c r="AL1284" i="3"/>
  <c r="AK1284" i="3"/>
  <c r="AJ1284" i="3"/>
  <c r="AI1284" i="3"/>
  <c r="AH1284" i="3"/>
  <c r="AG1284" i="3"/>
  <c r="AF1284" i="3"/>
  <c r="AD1284" i="3"/>
  <c r="AC1284" i="3"/>
  <c r="AA1284" i="3"/>
  <c r="Z1284" i="3"/>
  <c r="X1284" i="3"/>
  <c r="W1284" i="3"/>
  <c r="U1284" i="3"/>
  <c r="T1284" i="3"/>
  <c r="BC1283" i="3"/>
  <c r="BB1283" i="3"/>
  <c r="BA1283" i="3"/>
  <c r="AZ1283" i="3"/>
  <c r="AY1283" i="3"/>
  <c r="AX1283" i="3"/>
  <c r="AW1283" i="3"/>
  <c r="AV1283" i="3"/>
  <c r="AU1283" i="3"/>
  <c r="AT1283" i="3"/>
  <c r="AS1283" i="3"/>
  <c r="AR1283" i="3"/>
  <c r="AQ1283" i="3"/>
  <c r="AP1283" i="3"/>
  <c r="AO1283" i="3"/>
  <c r="AN1283" i="3"/>
  <c r="AM1283" i="3"/>
  <c r="AL1283" i="3"/>
  <c r="AK1283" i="3"/>
  <c r="AJ1283" i="3"/>
  <c r="AI1283" i="3"/>
  <c r="AH1283" i="3"/>
  <c r="AG1283" i="3"/>
  <c r="AF1283" i="3"/>
  <c r="AD1283" i="3"/>
  <c r="AC1283" i="3"/>
  <c r="AA1283" i="3"/>
  <c r="Z1283" i="3"/>
  <c r="X1283" i="3"/>
  <c r="W1283" i="3"/>
  <c r="U1283" i="3"/>
  <c r="T1283" i="3"/>
  <c r="BC1282" i="3"/>
  <c r="BB1282" i="3"/>
  <c r="BA1282" i="3"/>
  <c r="AZ1282" i="3"/>
  <c r="AY1282" i="3"/>
  <c r="AX1282" i="3"/>
  <c r="AW1282" i="3"/>
  <c r="AV1282" i="3"/>
  <c r="AU1282" i="3"/>
  <c r="AT1282" i="3"/>
  <c r="AS1282" i="3"/>
  <c r="AR1282" i="3"/>
  <c r="AQ1282" i="3"/>
  <c r="AP1282" i="3"/>
  <c r="AO1282" i="3"/>
  <c r="AN1282" i="3"/>
  <c r="AM1282" i="3"/>
  <c r="AL1282" i="3"/>
  <c r="AK1282" i="3"/>
  <c r="AJ1282" i="3"/>
  <c r="AI1282" i="3"/>
  <c r="AH1282" i="3"/>
  <c r="AG1282" i="3"/>
  <c r="AF1282" i="3"/>
  <c r="AD1282" i="3"/>
  <c r="AC1282" i="3"/>
  <c r="AA1282" i="3"/>
  <c r="Z1282" i="3"/>
  <c r="X1282" i="3"/>
  <c r="W1282" i="3"/>
  <c r="U1282" i="3"/>
  <c r="T1282" i="3"/>
  <c r="BC1281" i="3"/>
  <c r="BB1281" i="3"/>
  <c r="BA1281" i="3"/>
  <c r="AZ1281" i="3"/>
  <c r="AY1281" i="3"/>
  <c r="AX1281" i="3"/>
  <c r="AW1281" i="3"/>
  <c r="AV1281" i="3"/>
  <c r="AU1281" i="3"/>
  <c r="AT1281" i="3"/>
  <c r="AS1281" i="3"/>
  <c r="AR1281" i="3"/>
  <c r="AQ1281" i="3"/>
  <c r="AP1281" i="3"/>
  <c r="AO1281" i="3"/>
  <c r="AN1281" i="3"/>
  <c r="AM1281" i="3"/>
  <c r="AL1281" i="3"/>
  <c r="AK1281" i="3"/>
  <c r="AJ1281" i="3"/>
  <c r="AI1281" i="3"/>
  <c r="AH1281" i="3"/>
  <c r="AG1281" i="3"/>
  <c r="AF1281" i="3"/>
  <c r="AD1281" i="3"/>
  <c r="AC1281" i="3"/>
  <c r="AA1281" i="3"/>
  <c r="Z1281" i="3"/>
  <c r="X1281" i="3"/>
  <c r="W1281" i="3"/>
  <c r="U1281" i="3"/>
  <c r="T1281" i="3"/>
  <c r="BC1280" i="3"/>
  <c r="BB1280" i="3"/>
  <c r="BA1280" i="3"/>
  <c r="AZ1280" i="3"/>
  <c r="AY1280" i="3"/>
  <c r="AX1280" i="3"/>
  <c r="AW1280" i="3"/>
  <c r="AV1280" i="3"/>
  <c r="AU1280" i="3"/>
  <c r="AT1280" i="3"/>
  <c r="AS1280" i="3"/>
  <c r="AR1280" i="3"/>
  <c r="AQ1280" i="3"/>
  <c r="AP1280" i="3"/>
  <c r="AO1280" i="3"/>
  <c r="AN1280" i="3"/>
  <c r="AM1280" i="3"/>
  <c r="AL1280" i="3"/>
  <c r="AK1280" i="3"/>
  <c r="AJ1280" i="3"/>
  <c r="AI1280" i="3"/>
  <c r="AH1280" i="3"/>
  <c r="AG1280" i="3"/>
  <c r="AF1280" i="3"/>
  <c r="AD1280" i="3"/>
  <c r="AC1280" i="3"/>
  <c r="AA1280" i="3"/>
  <c r="Z1280" i="3"/>
  <c r="X1280" i="3"/>
  <c r="W1280" i="3"/>
  <c r="U1280" i="3"/>
  <c r="T1280" i="3"/>
  <c r="BC1279" i="3"/>
  <c r="BB1279" i="3"/>
  <c r="BA1279" i="3"/>
  <c r="AZ1279" i="3"/>
  <c r="AY1279" i="3"/>
  <c r="AX1279" i="3"/>
  <c r="AW1279" i="3"/>
  <c r="AV1279" i="3"/>
  <c r="AU1279" i="3"/>
  <c r="AT1279" i="3"/>
  <c r="AS1279" i="3"/>
  <c r="AR1279" i="3"/>
  <c r="AQ1279" i="3"/>
  <c r="AP1279" i="3"/>
  <c r="AO1279" i="3"/>
  <c r="AN1279" i="3"/>
  <c r="AM1279" i="3"/>
  <c r="AL1279" i="3"/>
  <c r="AK1279" i="3"/>
  <c r="AJ1279" i="3"/>
  <c r="AI1279" i="3"/>
  <c r="AH1279" i="3"/>
  <c r="AG1279" i="3"/>
  <c r="AF1279" i="3"/>
  <c r="AD1279" i="3"/>
  <c r="AC1279" i="3"/>
  <c r="AA1279" i="3"/>
  <c r="Z1279" i="3"/>
  <c r="X1279" i="3"/>
  <c r="W1279" i="3"/>
  <c r="U1279" i="3"/>
  <c r="T1279" i="3"/>
  <c r="BC1278" i="3"/>
  <c r="BB1278" i="3"/>
  <c r="BA1278" i="3"/>
  <c r="AZ1278" i="3"/>
  <c r="AY1278" i="3"/>
  <c r="AX1278" i="3"/>
  <c r="AW1278" i="3"/>
  <c r="AV1278" i="3"/>
  <c r="AU1278" i="3"/>
  <c r="AT1278" i="3"/>
  <c r="AS1278" i="3"/>
  <c r="AR1278" i="3"/>
  <c r="AQ1278" i="3"/>
  <c r="AP1278" i="3"/>
  <c r="AO1278" i="3"/>
  <c r="AN1278" i="3"/>
  <c r="AM1278" i="3"/>
  <c r="AL1278" i="3"/>
  <c r="AK1278" i="3"/>
  <c r="AJ1278" i="3"/>
  <c r="AI1278" i="3"/>
  <c r="AH1278" i="3"/>
  <c r="AG1278" i="3"/>
  <c r="AF1278" i="3"/>
  <c r="AD1278" i="3"/>
  <c r="AC1278" i="3"/>
  <c r="AA1278" i="3"/>
  <c r="Z1278" i="3"/>
  <c r="X1278" i="3"/>
  <c r="W1278" i="3"/>
  <c r="U1278" i="3"/>
  <c r="T1278" i="3"/>
  <c r="BC1277" i="3"/>
  <c r="BB1277" i="3"/>
  <c r="BA1277" i="3"/>
  <c r="AZ1277" i="3"/>
  <c r="AY1277" i="3"/>
  <c r="AX1277" i="3"/>
  <c r="AW1277" i="3"/>
  <c r="AV1277" i="3"/>
  <c r="AU1277" i="3"/>
  <c r="AT1277" i="3"/>
  <c r="AS1277" i="3"/>
  <c r="AR1277" i="3"/>
  <c r="AQ1277" i="3"/>
  <c r="AP1277" i="3"/>
  <c r="AO1277" i="3"/>
  <c r="AN1277" i="3"/>
  <c r="AM1277" i="3"/>
  <c r="AL1277" i="3"/>
  <c r="AK1277" i="3"/>
  <c r="AJ1277" i="3"/>
  <c r="AI1277" i="3"/>
  <c r="AH1277" i="3"/>
  <c r="AG1277" i="3"/>
  <c r="AF1277" i="3"/>
  <c r="AD1277" i="3"/>
  <c r="AC1277" i="3"/>
  <c r="AA1277" i="3"/>
  <c r="Z1277" i="3"/>
  <c r="X1277" i="3"/>
  <c r="W1277" i="3"/>
  <c r="U1277" i="3"/>
  <c r="T1277" i="3"/>
  <c r="BC1276" i="3"/>
  <c r="BB1276" i="3"/>
  <c r="BA1276" i="3"/>
  <c r="AZ1276" i="3"/>
  <c r="AY1276" i="3"/>
  <c r="AX1276" i="3"/>
  <c r="AW1276" i="3"/>
  <c r="AV1276" i="3"/>
  <c r="AU1276" i="3"/>
  <c r="AT1276" i="3"/>
  <c r="AS1276" i="3"/>
  <c r="AR1276" i="3"/>
  <c r="AQ1276" i="3"/>
  <c r="AP1276" i="3"/>
  <c r="AO1276" i="3"/>
  <c r="AN1276" i="3"/>
  <c r="AM1276" i="3"/>
  <c r="AL1276" i="3"/>
  <c r="AK1276" i="3"/>
  <c r="AJ1276" i="3"/>
  <c r="AI1276" i="3"/>
  <c r="AH1276" i="3"/>
  <c r="AG1276" i="3"/>
  <c r="AF1276" i="3"/>
  <c r="AD1276" i="3"/>
  <c r="AC1276" i="3"/>
  <c r="AA1276" i="3"/>
  <c r="Z1276" i="3"/>
  <c r="X1276" i="3"/>
  <c r="W1276" i="3"/>
  <c r="U1276" i="3"/>
  <c r="T1276" i="3"/>
  <c r="BC1275" i="3"/>
  <c r="BB1275" i="3"/>
  <c r="BA1275" i="3"/>
  <c r="AZ1275" i="3"/>
  <c r="AY1275" i="3"/>
  <c r="AX1275" i="3"/>
  <c r="AW1275" i="3"/>
  <c r="AV1275" i="3"/>
  <c r="AU1275" i="3"/>
  <c r="AT1275" i="3"/>
  <c r="AS1275" i="3"/>
  <c r="AR1275" i="3"/>
  <c r="AQ1275" i="3"/>
  <c r="AP1275" i="3"/>
  <c r="AO1275" i="3"/>
  <c r="AN1275" i="3"/>
  <c r="AM1275" i="3"/>
  <c r="AL1275" i="3"/>
  <c r="AK1275" i="3"/>
  <c r="AJ1275" i="3"/>
  <c r="AI1275" i="3"/>
  <c r="AH1275" i="3"/>
  <c r="AG1275" i="3"/>
  <c r="AF1275" i="3"/>
  <c r="AD1275" i="3"/>
  <c r="AC1275" i="3"/>
  <c r="AA1275" i="3"/>
  <c r="Z1275" i="3"/>
  <c r="X1275" i="3"/>
  <c r="W1275" i="3"/>
  <c r="U1275" i="3"/>
  <c r="T1275" i="3"/>
  <c r="BC1274" i="3"/>
  <c r="BB1274" i="3"/>
  <c r="BA1274" i="3"/>
  <c r="AZ1274" i="3"/>
  <c r="AY1274" i="3"/>
  <c r="AX1274" i="3"/>
  <c r="AW1274" i="3"/>
  <c r="AV1274" i="3"/>
  <c r="AU1274" i="3"/>
  <c r="AT1274" i="3"/>
  <c r="AS1274" i="3"/>
  <c r="AR1274" i="3"/>
  <c r="AQ1274" i="3"/>
  <c r="AP1274" i="3"/>
  <c r="AO1274" i="3"/>
  <c r="AN1274" i="3"/>
  <c r="AM1274" i="3"/>
  <c r="AL1274" i="3"/>
  <c r="AK1274" i="3"/>
  <c r="AJ1274" i="3"/>
  <c r="AI1274" i="3"/>
  <c r="AH1274" i="3"/>
  <c r="AG1274" i="3"/>
  <c r="AF1274" i="3"/>
  <c r="AD1274" i="3"/>
  <c r="AC1274" i="3"/>
  <c r="AA1274" i="3"/>
  <c r="Z1274" i="3"/>
  <c r="X1274" i="3"/>
  <c r="W1274" i="3"/>
  <c r="U1274" i="3"/>
  <c r="T1274" i="3"/>
  <c r="BC1273" i="3"/>
  <c r="BB1273" i="3"/>
  <c r="BA1273" i="3"/>
  <c r="AZ1273" i="3"/>
  <c r="AY1273" i="3"/>
  <c r="AX1273" i="3"/>
  <c r="AW1273" i="3"/>
  <c r="AV1273" i="3"/>
  <c r="AU1273" i="3"/>
  <c r="AT1273" i="3"/>
  <c r="AS1273" i="3"/>
  <c r="AR1273" i="3"/>
  <c r="AQ1273" i="3"/>
  <c r="AP1273" i="3"/>
  <c r="AO1273" i="3"/>
  <c r="AN1273" i="3"/>
  <c r="AM1273" i="3"/>
  <c r="AL1273" i="3"/>
  <c r="AK1273" i="3"/>
  <c r="AJ1273" i="3"/>
  <c r="AI1273" i="3"/>
  <c r="AH1273" i="3"/>
  <c r="AG1273" i="3"/>
  <c r="AF1273" i="3"/>
  <c r="AD1273" i="3"/>
  <c r="AC1273" i="3"/>
  <c r="AA1273" i="3"/>
  <c r="Z1273" i="3"/>
  <c r="X1273" i="3"/>
  <c r="W1273" i="3"/>
  <c r="U1273" i="3"/>
  <c r="T1273" i="3"/>
  <c r="BC1272" i="3"/>
  <c r="BB1272" i="3"/>
  <c r="BA1272" i="3"/>
  <c r="AZ1272" i="3"/>
  <c r="AY1272" i="3"/>
  <c r="AX1272" i="3"/>
  <c r="AW1272" i="3"/>
  <c r="AV1272" i="3"/>
  <c r="AU1272" i="3"/>
  <c r="AT1272" i="3"/>
  <c r="AS1272" i="3"/>
  <c r="AR1272" i="3"/>
  <c r="AQ1272" i="3"/>
  <c r="AP1272" i="3"/>
  <c r="AO1272" i="3"/>
  <c r="AN1272" i="3"/>
  <c r="AM1272" i="3"/>
  <c r="AL1272" i="3"/>
  <c r="AK1272" i="3"/>
  <c r="AJ1272" i="3"/>
  <c r="AI1272" i="3"/>
  <c r="AH1272" i="3"/>
  <c r="AG1272" i="3"/>
  <c r="AF1272" i="3"/>
  <c r="AD1272" i="3"/>
  <c r="AC1272" i="3"/>
  <c r="AA1272" i="3"/>
  <c r="Z1272" i="3"/>
  <c r="X1272" i="3"/>
  <c r="W1272" i="3"/>
  <c r="U1272" i="3"/>
  <c r="T1272" i="3"/>
  <c r="BC1271" i="3"/>
  <c r="BB1271" i="3"/>
  <c r="BA1271" i="3"/>
  <c r="AZ1271" i="3"/>
  <c r="AY1271" i="3"/>
  <c r="AX1271" i="3"/>
  <c r="AW1271" i="3"/>
  <c r="AV1271" i="3"/>
  <c r="AU1271" i="3"/>
  <c r="AT1271" i="3"/>
  <c r="AS1271" i="3"/>
  <c r="AR1271" i="3"/>
  <c r="AQ1271" i="3"/>
  <c r="AP1271" i="3"/>
  <c r="AO1271" i="3"/>
  <c r="AN1271" i="3"/>
  <c r="AM1271" i="3"/>
  <c r="AL1271" i="3"/>
  <c r="AK1271" i="3"/>
  <c r="AJ1271" i="3"/>
  <c r="AI1271" i="3"/>
  <c r="AH1271" i="3"/>
  <c r="AG1271" i="3"/>
  <c r="AF1271" i="3"/>
  <c r="AD1271" i="3"/>
  <c r="AC1271" i="3"/>
  <c r="AA1271" i="3"/>
  <c r="Z1271" i="3"/>
  <c r="X1271" i="3"/>
  <c r="W1271" i="3"/>
  <c r="U1271" i="3"/>
  <c r="T1271" i="3"/>
  <c r="BC1270" i="3"/>
  <c r="BB1270" i="3"/>
  <c r="BA1270" i="3"/>
  <c r="AZ1270" i="3"/>
  <c r="AY1270" i="3"/>
  <c r="AX1270" i="3"/>
  <c r="AW1270" i="3"/>
  <c r="AV1270" i="3"/>
  <c r="AU1270" i="3"/>
  <c r="AT1270" i="3"/>
  <c r="AS1270" i="3"/>
  <c r="AR1270" i="3"/>
  <c r="AQ1270" i="3"/>
  <c r="AP1270" i="3"/>
  <c r="AO1270" i="3"/>
  <c r="AN1270" i="3"/>
  <c r="AM1270" i="3"/>
  <c r="AL1270" i="3"/>
  <c r="AK1270" i="3"/>
  <c r="AJ1270" i="3"/>
  <c r="AI1270" i="3"/>
  <c r="AH1270" i="3"/>
  <c r="AG1270" i="3"/>
  <c r="AF1270" i="3"/>
  <c r="AD1270" i="3"/>
  <c r="AC1270" i="3"/>
  <c r="AA1270" i="3"/>
  <c r="Z1270" i="3"/>
  <c r="X1270" i="3"/>
  <c r="W1270" i="3"/>
  <c r="U1270" i="3"/>
  <c r="T1270" i="3"/>
  <c r="BC1269" i="3"/>
  <c r="BB1269" i="3"/>
  <c r="BA1269" i="3"/>
  <c r="AZ1269" i="3"/>
  <c r="AY1269" i="3"/>
  <c r="AX1269" i="3"/>
  <c r="AW1269" i="3"/>
  <c r="AV1269" i="3"/>
  <c r="AU1269" i="3"/>
  <c r="AT1269" i="3"/>
  <c r="AS1269" i="3"/>
  <c r="AR1269" i="3"/>
  <c r="AQ1269" i="3"/>
  <c r="AP1269" i="3"/>
  <c r="AO1269" i="3"/>
  <c r="AN1269" i="3"/>
  <c r="AM1269" i="3"/>
  <c r="AL1269" i="3"/>
  <c r="AK1269" i="3"/>
  <c r="AJ1269" i="3"/>
  <c r="AI1269" i="3"/>
  <c r="AH1269" i="3"/>
  <c r="AG1269" i="3"/>
  <c r="AF1269" i="3"/>
  <c r="AD1269" i="3"/>
  <c r="AC1269" i="3"/>
  <c r="AA1269" i="3"/>
  <c r="Z1269" i="3"/>
  <c r="X1269" i="3"/>
  <c r="W1269" i="3"/>
  <c r="U1269" i="3"/>
  <c r="T1269" i="3"/>
  <c r="BC1268" i="3"/>
  <c r="BB1268" i="3"/>
  <c r="BA1268" i="3"/>
  <c r="AZ1268" i="3"/>
  <c r="AY1268" i="3"/>
  <c r="AX1268" i="3"/>
  <c r="AW1268" i="3"/>
  <c r="AV1268" i="3"/>
  <c r="AU1268" i="3"/>
  <c r="AT1268" i="3"/>
  <c r="AS1268" i="3"/>
  <c r="AR1268" i="3"/>
  <c r="AQ1268" i="3"/>
  <c r="AP1268" i="3"/>
  <c r="AO1268" i="3"/>
  <c r="AN1268" i="3"/>
  <c r="AM1268" i="3"/>
  <c r="AL1268" i="3"/>
  <c r="AK1268" i="3"/>
  <c r="AJ1268" i="3"/>
  <c r="AI1268" i="3"/>
  <c r="AH1268" i="3"/>
  <c r="AG1268" i="3"/>
  <c r="AF1268" i="3"/>
  <c r="AD1268" i="3"/>
  <c r="AC1268" i="3"/>
  <c r="AA1268" i="3"/>
  <c r="Z1268" i="3"/>
  <c r="X1268" i="3"/>
  <c r="W1268" i="3"/>
  <c r="U1268" i="3"/>
  <c r="T1268" i="3"/>
  <c r="BC1267" i="3"/>
  <c r="BB1267" i="3"/>
  <c r="BA1267" i="3"/>
  <c r="AZ1267" i="3"/>
  <c r="AY1267" i="3"/>
  <c r="AX1267" i="3"/>
  <c r="AW1267" i="3"/>
  <c r="AV1267" i="3"/>
  <c r="AU1267" i="3"/>
  <c r="AT1267" i="3"/>
  <c r="AS1267" i="3"/>
  <c r="AR1267" i="3"/>
  <c r="AQ1267" i="3"/>
  <c r="AP1267" i="3"/>
  <c r="AO1267" i="3"/>
  <c r="AN1267" i="3"/>
  <c r="AM1267" i="3"/>
  <c r="AL1267" i="3"/>
  <c r="AK1267" i="3"/>
  <c r="AJ1267" i="3"/>
  <c r="AI1267" i="3"/>
  <c r="AH1267" i="3"/>
  <c r="AG1267" i="3"/>
  <c r="AF1267" i="3"/>
  <c r="AD1267" i="3"/>
  <c r="AC1267" i="3"/>
  <c r="AA1267" i="3"/>
  <c r="Z1267" i="3"/>
  <c r="X1267" i="3"/>
  <c r="W1267" i="3"/>
  <c r="U1267" i="3"/>
  <c r="T1267" i="3"/>
  <c r="BC1266" i="3"/>
  <c r="BB1266" i="3"/>
  <c r="BA1266" i="3"/>
  <c r="AZ1266" i="3"/>
  <c r="AY1266" i="3"/>
  <c r="AX1266" i="3"/>
  <c r="AW1266" i="3"/>
  <c r="AV1266" i="3"/>
  <c r="AU1266" i="3"/>
  <c r="AT1266" i="3"/>
  <c r="AS1266" i="3"/>
  <c r="AR1266" i="3"/>
  <c r="AQ1266" i="3"/>
  <c r="AP1266" i="3"/>
  <c r="AO1266" i="3"/>
  <c r="AN1266" i="3"/>
  <c r="AM1266" i="3"/>
  <c r="AL1266" i="3"/>
  <c r="AK1266" i="3"/>
  <c r="AJ1266" i="3"/>
  <c r="AI1266" i="3"/>
  <c r="AH1266" i="3"/>
  <c r="AG1266" i="3"/>
  <c r="AF1266" i="3"/>
  <c r="AD1266" i="3"/>
  <c r="AC1266" i="3"/>
  <c r="AA1266" i="3"/>
  <c r="Z1266" i="3"/>
  <c r="X1266" i="3"/>
  <c r="W1266" i="3"/>
  <c r="U1266" i="3"/>
  <c r="T1266" i="3"/>
  <c r="BC1265" i="3"/>
  <c r="BB1265" i="3"/>
  <c r="BA1265" i="3"/>
  <c r="AZ1265" i="3"/>
  <c r="AY1265" i="3"/>
  <c r="AX1265" i="3"/>
  <c r="AW1265" i="3"/>
  <c r="AV1265" i="3"/>
  <c r="AU1265" i="3"/>
  <c r="AT1265" i="3"/>
  <c r="AS1265" i="3"/>
  <c r="AR1265" i="3"/>
  <c r="AQ1265" i="3"/>
  <c r="AP1265" i="3"/>
  <c r="AO1265" i="3"/>
  <c r="AN1265" i="3"/>
  <c r="AM1265" i="3"/>
  <c r="AL1265" i="3"/>
  <c r="AK1265" i="3"/>
  <c r="AJ1265" i="3"/>
  <c r="AI1265" i="3"/>
  <c r="AH1265" i="3"/>
  <c r="AG1265" i="3"/>
  <c r="AF1265" i="3"/>
  <c r="AD1265" i="3"/>
  <c r="AC1265" i="3"/>
  <c r="AA1265" i="3"/>
  <c r="Z1265" i="3"/>
  <c r="X1265" i="3"/>
  <c r="W1265" i="3"/>
  <c r="U1265" i="3"/>
  <c r="T1265" i="3"/>
  <c r="BC1264" i="3"/>
  <c r="BB1264" i="3"/>
  <c r="BA1264" i="3"/>
  <c r="AZ1264" i="3"/>
  <c r="AY1264" i="3"/>
  <c r="AX1264" i="3"/>
  <c r="AW1264" i="3"/>
  <c r="AV1264" i="3"/>
  <c r="AU1264" i="3"/>
  <c r="AT1264" i="3"/>
  <c r="AS1264" i="3"/>
  <c r="AR1264" i="3"/>
  <c r="AQ1264" i="3"/>
  <c r="AP1264" i="3"/>
  <c r="AO1264" i="3"/>
  <c r="AN1264" i="3"/>
  <c r="AM1264" i="3"/>
  <c r="AL1264" i="3"/>
  <c r="AK1264" i="3"/>
  <c r="AJ1264" i="3"/>
  <c r="AI1264" i="3"/>
  <c r="AH1264" i="3"/>
  <c r="AG1264" i="3"/>
  <c r="AF1264" i="3"/>
  <c r="AD1264" i="3"/>
  <c r="AC1264" i="3"/>
  <c r="AA1264" i="3"/>
  <c r="Z1264" i="3"/>
  <c r="X1264" i="3"/>
  <c r="W1264" i="3"/>
  <c r="U1264" i="3"/>
  <c r="T1264" i="3"/>
  <c r="BC1263" i="3"/>
  <c r="BB1263" i="3"/>
  <c r="BA1263" i="3"/>
  <c r="AZ1263" i="3"/>
  <c r="AY1263" i="3"/>
  <c r="AX1263" i="3"/>
  <c r="AW1263" i="3"/>
  <c r="AV1263" i="3"/>
  <c r="AU1263" i="3"/>
  <c r="AT1263" i="3"/>
  <c r="AS1263" i="3"/>
  <c r="AR1263" i="3"/>
  <c r="AQ1263" i="3"/>
  <c r="AP1263" i="3"/>
  <c r="AO1263" i="3"/>
  <c r="AN1263" i="3"/>
  <c r="AM1263" i="3"/>
  <c r="AL1263" i="3"/>
  <c r="AK1263" i="3"/>
  <c r="AJ1263" i="3"/>
  <c r="AI1263" i="3"/>
  <c r="AH1263" i="3"/>
  <c r="AG1263" i="3"/>
  <c r="AF1263" i="3"/>
  <c r="AD1263" i="3"/>
  <c r="AC1263" i="3"/>
  <c r="AA1263" i="3"/>
  <c r="Z1263" i="3"/>
  <c r="X1263" i="3"/>
  <c r="W1263" i="3"/>
  <c r="U1263" i="3"/>
  <c r="T1263" i="3"/>
  <c r="BC1262" i="3"/>
  <c r="BB1262" i="3"/>
  <c r="BA1262" i="3"/>
  <c r="AZ1262" i="3"/>
  <c r="AY1262" i="3"/>
  <c r="AX1262" i="3"/>
  <c r="AW1262" i="3"/>
  <c r="AV1262" i="3"/>
  <c r="AU1262" i="3"/>
  <c r="AT1262" i="3"/>
  <c r="AS1262" i="3"/>
  <c r="AR1262" i="3"/>
  <c r="AQ1262" i="3"/>
  <c r="AP1262" i="3"/>
  <c r="AO1262" i="3"/>
  <c r="AN1262" i="3"/>
  <c r="AM1262" i="3"/>
  <c r="AL1262" i="3"/>
  <c r="AK1262" i="3"/>
  <c r="AJ1262" i="3"/>
  <c r="AI1262" i="3"/>
  <c r="AH1262" i="3"/>
  <c r="AG1262" i="3"/>
  <c r="AF1262" i="3"/>
  <c r="AD1262" i="3"/>
  <c r="AC1262" i="3"/>
  <c r="AA1262" i="3"/>
  <c r="Z1262" i="3"/>
  <c r="X1262" i="3"/>
  <c r="W1262" i="3"/>
  <c r="U1262" i="3"/>
  <c r="T1262" i="3"/>
  <c r="BC1261" i="3"/>
  <c r="BB1261" i="3"/>
  <c r="BA1261" i="3"/>
  <c r="AZ1261" i="3"/>
  <c r="AY1261" i="3"/>
  <c r="AX1261" i="3"/>
  <c r="AW1261" i="3"/>
  <c r="AV1261" i="3"/>
  <c r="AU1261" i="3"/>
  <c r="AT1261" i="3"/>
  <c r="AS1261" i="3"/>
  <c r="AR1261" i="3"/>
  <c r="AQ1261" i="3"/>
  <c r="AP1261" i="3"/>
  <c r="AO1261" i="3"/>
  <c r="AN1261" i="3"/>
  <c r="AM1261" i="3"/>
  <c r="AL1261" i="3"/>
  <c r="AK1261" i="3"/>
  <c r="AJ1261" i="3"/>
  <c r="AI1261" i="3"/>
  <c r="AH1261" i="3"/>
  <c r="AG1261" i="3"/>
  <c r="AF1261" i="3"/>
  <c r="AD1261" i="3"/>
  <c r="AC1261" i="3"/>
  <c r="AA1261" i="3"/>
  <c r="Z1261" i="3"/>
  <c r="X1261" i="3"/>
  <c r="W1261" i="3"/>
  <c r="U1261" i="3"/>
  <c r="T1261" i="3"/>
  <c r="BC1260" i="3"/>
  <c r="BB1260" i="3"/>
  <c r="BA1260" i="3"/>
  <c r="AZ1260" i="3"/>
  <c r="AY1260" i="3"/>
  <c r="AX1260" i="3"/>
  <c r="AW1260" i="3"/>
  <c r="AV1260" i="3"/>
  <c r="AU1260" i="3"/>
  <c r="AT1260" i="3"/>
  <c r="AS1260" i="3"/>
  <c r="AR1260" i="3"/>
  <c r="AQ1260" i="3"/>
  <c r="AP1260" i="3"/>
  <c r="AO1260" i="3"/>
  <c r="AN1260" i="3"/>
  <c r="AM1260" i="3"/>
  <c r="AL1260" i="3"/>
  <c r="AK1260" i="3"/>
  <c r="AJ1260" i="3"/>
  <c r="AI1260" i="3"/>
  <c r="AH1260" i="3"/>
  <c r="AG1260" i="3"/>
  <c r="AF1260" i="3"/>
  <c r="AD1260" i="3"/>
  <c r="AC1260" i="3"/>
  <c r="AA1260" i="3"/>
  <c r="Z1260" i="3"/>
  <c r="X1260" i="3"/>
  <c r="W1260" i="3"/>
  <c r="U1260" i="3"/>
  <c r="T1260" i="3"/>
  <c r="BC1259" i="3"/>
  <c r="BB1259" i="3"/>
  <c r="BA1259" i="3"/>
  <c r="AZ1259" i="3"/>
  <c r="AY1259" i="3"/>
  <c r="AX1259" i="3"/>
  <c r="AW1259" i="3"/>
  <c r="AV1259" i="3"/>
  <c r="AU1259" i="3"/>
  <c r="AT1259" i="3"/>
  <c r="AS1259" i="3"/>
  <c r="AR1259" i="3"/>
  <c r="AQ1259" i="3"/>
  <c r="AP1259" i="3"/>
  <c r="AO1259" i="3"/>
  <c r="AN1259" i="3"/>
  <c r="AM1259" i="3"/>
  <c r="AL1259" i="3"/>
  <c r="AK1259" i="3"/>
  <c r="AJ1259" i="3"/>
  <c r="AI1259" i="3"/>
  <c r="AH1259" i="3"/>
  <c r="AG1259" i="3"/>
  <c r="AF1259" i="3"/>
  <c r="AD1259" i="3"/>
  <c r="AC1259" i="3"/>
  <c r="AA1259" i="3"/>
  <c r="Z1259" i="3"/>
  <c r="X1259" i="3"/>
  <c r="W1259" i="3"/>
  <c r="U1259" i="3"/>
  <c r="T1259" i="3"/>
  <c r="BC1258" i="3"/>
  <c r="BB1258" i="3"/>
  <c r="BA1258" i="3"/>
  <c r="AZ1258" i="3"/>
  <c r="AY1258" i="3"/>
  <c r="AX1258" i="3"/>
  <c r="AW1258" i="3"/>
  <c r="AV1258" i="3"/>
  <c r="AU1258" i="3"/>
  <c r="AT1258" i="3"/>
  <c r="AS1258" i="3"/>
  <c r="AR1258" i="3"/>
  <c r="AQ1258" i="3"/>
  <c r="AP1258" i="3"/>
  <c r="AO1258" i="3"/>
  <c r="AN1258" i="3"/>
  <c r="AM1258" i="3"/>
  <c r="AL1258" i="3"/>
  <c r="AK1258" i="3"/>
  <c r="AJ1258" i="3"/>
  <c r="AI1258" i="3"/>
  <c r="AH1258" i="3"/>
  <c r="AG1258" i="3"/>
  <c r="AF1258" i="3"/>
  <c r="AD1258" i="3"/>
  <c r="AC1258" i="3"/>
  <c r="AA1258" i="3"/>
  <c r="Z1258" i="3"/>
  <c r="X1258" i="3"/>
  <c r="W1258" i="3"/>
  <c r="U1258" i="3"/>
  <c r="T1258" i="3"/>
  <c r="BC1257" i="3"/>
  <c r="BB1257" i="3"/>
  <c r="BA1257" i="3"/>
  <c r="AZ1257" i="3"/>
  <c r="AY1257" i="3"/>
  <c r="AX1257" i="3"/>
  <c r="AW1257" i="3"/>
  <c r="AV1257" i="3"/>
  <c r="AU1257" i="3"/>
  <c r="AT1257" i="3"/>
  <c r="AS1257" i="3"/>
  <c r="AR1257" i="3"/>
  <c r="AQ1257" i="3"/>
  <c r="AP1257" i="3"/>
  <c r="AO1257" i="3"/>
  <c r="AN1257" i="3"/>
  <c r="AM1257" i="3"/>
  <c r="AL1257" i="3"/>
  <c r="AK1257" i="3"/>
  <c r="AJ1257" i="3"/>
  <c r="AI1257" i="3"/>
  <c r="AH1257" i="3"/>
  <c r="AG1257" i="3"/>
  <c r="AF1257" i="3"/>
  <c r="AD1257" i="3"/>
  <c r="AC1257" i="3"/>
  <c r="AA1257" i="3"/>
  <c r="Z1257" i="3"/>
  <c r="X1257" i="3"/>
  <c r="W1257" i="3"/>
  <c r="U1257" i="3"/>
  <c r="T1257" i="3"/>
  <c r="BC1256" i="3"/>
  <c r="BB1256" i="3"/>
  <c r="BA1256" i="3"/>
  <c r="AZ1256" i="3"/>
  <c r="AY1256" i="3"/>
  <c r="AX1256" i="3"/>
  <c r="AW1256" i="3"/>
  <c r="AV1256" i="3"/>
  <c r="AU1256" i="3"/>
  <c r="AT1256" i="3"/>
  <c r="AS1256" i="3"/>
  <c r="AR1256" i="3"/>
  <c r="AQ1256" i="3"/>
  <c r="AP1256" i="3"/>
  <c r="AO1256" i="3"/>
  <c r="AN1256" i="3"/>
  <c r="AM1256" i="3"/>
  <c r="AL1256" i="3"/>
  <c r="AK1256" i="3"/>
  <c r="AJ1256" i="3"/>
  <c r="AI1256" i="3"/>
  <c r="AH1256" i="3"/>
  <c r="AG1256" i="3"/>
  <c r="AF1256" i="3"/>
  <c r="AD1256" i="3"/>
  <c r="AC1256" i="3"/>
  <c r="AA1256" i="3"/>
  <c r="Z1256" i="3"/>
  <c r="X1256" i="3"/>
  <c r="W1256" i="3"/>
  <c r="U1256" i="3"/>
  <c r="T1256" i="3"/>
  <c r="BC1255" i="3"/>
  <c r="BB1255" i="3"/>
  <c r="BA1255" i="3"/>
  <c r="AZ1255" i="3"/>
  <c r="AY1255" i="3"/>
  <c r="AX1255" i="3"/>
  <c r="AW1255" i="3"/>
  <c r="AV1255" i="3"/>
  <c r="AU1255" i="3"/>
  <c r="AT1255" i="3"/>
  <c r="AS1255" i="3"/>
  <c r="AR1255" i="3"/>
  <c r="AQ1255" i="3"/>
  <c r="AP1255" i="3"/>
  <c r="AO1255" i="3"/>
  <c r="AN1255" i="3"/>
  <c r="AM1255" i="3"/>
  <c r="AL1255" i="3"/>
  <c r="AK1255" i="3"/>
  <c r="AJ1255" i="3"/>
  <c r="AI1255" i="3"/>
  <c r="AH1255" i="3"/>
  <c r="AG1255" i="3"/>
  <c r="AF1255" i="3"/>
  <c r="AD1255" i="3"/>
  <c r="AC1255" i="3"/>
  <c r="AA1255" i="3"/>
  <c r="Z1255" i="3"/>
  <c r="X1255" i="3"/>
  <c r="W1255" i="3"/>
  <c r="U1255" i="3"/>
  <c r="T1255" i="3"/>
  <c r="BC1254" i="3"/>
  <c r="BB1254" i="3"/>
  <c r="BA1254" i="3"/>
  <c r="AZ1254" i="3"/>
  <c r="AY1254" i="3"/>
  <c r="AX1254" i="3"/>
  <c r="AW1254" i="3"/>
  <c r="AV1254" i="3"/>
  <c r="AU1254" i="3"/>
  <c r="AT1254" i="3"/>
  <c r="AS1254" i="3"/>
  <c r="AR1254" i="3"/>
  <c r="AQ1254" i="3"/>
  <c r="AP1254" i="3"/>
  <c r="AO1254" i="3"/>
  <c r="AN1254" i="3"/>
  <c r="AM1254" i="3"/>
  <c r="AL1254" i="3"/>
  <c r="AK1254" i="3"/>
  <c r="AJ1254" i="3"/>
  <c r="AI1254" i="3"/>
  <c r="AH1254" i="3"/>
  <c r="AG1254" i="3"/>
  <c r="AF1254" i="3"/>
  <c r="AD1254" i="3"/>
  <c r="AC1254" i="3"/>
  <c r="AA1254" i="3"/>
  <c r="Z1254" i="3"/>
  <c r="X1254" i="3"/>
  <c r="W1254" i="3"/>
  <c r="U1254" i="3"/>
  <c r="T1254" i="3"/>
  <c r="BC1253" i="3"/>
  <c r="BB1253" i="3"/>
  <c r="BA1253" i="3"/>
  <c r="AZ1253" i="3"/>
  <c r="AY1253" i="3"/>
  <c r="AX1253" i="3"/>
  <c r="AW1253" i="3"/>
  <c r="AV1253" i="3"/>
  <c r="AU1253" i="3"/>
  <c r="AT1253" i="3"/>
  <c r="AS1253" i="3"/>
  <c r="AR1253" i="3"/>
  <c r="AQ1253" i="3"/>
  <c r="AP1253" i="3"/>
  <c r="AO1253" i="3"/>
  <c r="AN1253" i="3"/>
  <c r="AM1253" i="3"/>
  <c r="AL1253" i="3"/>
  <c r="AK1253" i="3"/>
  <c r="AJ1253" i="3"/>
  <c r="AI1253" i="3"/>
  <c r="AH1253" i="3"/>
  <c r="AG1253" i="3"/>
  <c r="AF1253" i="3"/>
  <c r="AD1253" i="3"/>
  <c r="AC1253" i="3"/>
  <c r="AA1253" i="3"/>
  <c r="Z1253" i="3"/>
  <c r="X1253" i="3"/>
  <c r="W1253" i="3"/>
  <c r="U1253" i="3"/>
  <c r="T1253" i="3"/>
  <c r="BC1252" i="3"/>
  <c r="BB1252" i="3"/>
  <c r="BA1252" i="3"/>
  <c r="AZ1252" i="3"/>
  <c r="AY1252" i="3"/>
  <c r="AX1252" i="3"/>
  <c r="AW1252" i="3"/>
  <c r="AV1252" i="3"/>
  <c r="AU1252" i="3"/>
  <c r="AT1252" i="3"/>
  <c r="AS1252" i="3"/>
  <c r="AR1252" i="3"/>
  <c r="AQ1252" i="3"/>
  <c r="AP1252" i="3"/>
  <c r="AO1252" i="3"/>
  <c r="AN1252" i="3"/>
  <c r="AM1252" i="3"/>
  <c r="AL1252" i="3"/>
  <c r="AK1252" i="3"/>
  <c r="AJ1252" i="3"/>
  <c r="AI1252" i="3"/>
  <c r="AH1252" i="3"/>
  <c r="AG1252" i="3"/>
  <c r="AF1252" i="3"/>
  <c r="AD1252" i="3"/>
  <c r="AC1252" i="3"/>
  <c r="AA1252" i="3"/>
  <c r="Z1252" i="3"/>
  <c r="X1252" i="3"/>
  <c r="W1252" i="3"/>
  <c r="U1252" i="3"/>
  <c r="T1252" i="3"/>
  <c r="BC1251" i="3"/>
  <c r="BB1251" i="3"/>
  <c r="BA1251" i="3"/>
  <c r="AZ1251" i="3"/>
  <c r="AY1251" i="3"/>
  <c r="AX1251" i="3"/>
  <c r="AW1251" i="3"/>
  <c r="AV1251" i="3"/>
  <c r="AU1251" i="3"/>
  <c r="AT1251" i="3"/>
  <c r="AS1251" i="3"/>
  <c r="AR1251" i="3"/>
  <c r="AQ1251" i="3"/>
  <c r="AP1251" i="3"/>
  <c r="AO1251" i="3"/>
  <c r="AN1251" i="3"/>
  <c r="AM1251" i="3"/>
  <c r="AL1251" i="3"/>
  <c r="AK1251" i="3"/>
  <c r="AJ1251" i="3"/>
  <c r="AI1251" i="3"/>
  <c r="AH1251" i="3"/>
  <c r="AG1251" i="3"/>
  <c r="AF1251" i="3"/>
  <c r="AD1251" i="3"/>
  <c r="AC1251" i="3"/>
  <c r="AA1251" i="3"/>
  <c r="Z1251" i="3"/>
  <c r="X1251" i="3"/>
  <c r="W1251" i="3"/>
  <c r="U1251" i="3"/>
  <c r="T1251" i="3"/>
  <c r="BC1250" i="3"/>
  <c r="BB1250" i="3"/>
  <c r="BA1250" i="3"/>
  <c r="AZ1250" i="3"/>
  <c r="AY1250" i="3"/>
  <c r="AX1250" i="3"/>
  <c r="AW1250" i="3"/>
  <c r="AV1250" i="3"/>
  <c r="AU1250" i="3"/>
  <c r="AT1250" i="3"/>
  <c r="AS1250" i="3"/>
  <c r="AR1250" i="3"/>
  <c r="AQ1250" i="3"/>
  <c r="AP1250" i="3"/>
  <c r="AO1250" i="3"/>
  <c r="AN1250" i="3"/>
  <c r="AM1250" i="3"/>
  <c r="AL1250" i="3"/>
  <c r="AK1250" i="3"/>
  <c r="AJ1250" i="3"/>
  <c r="AI1250" i="3"/>
  <c r="AH1250" i="3"/>
  <c r="AG1250" i="3"/>
  <c r="AF1250" i="3"/>
  <c r="AD1250" i="3"/>
  <c r="AC1250" i="3"/>
  <c r="AA1250" i="3"/>
  <c r="Z1250" i="3"/>
  <c r="X1250" i="3"/>
  <c r="W1250" i="3"/>
  <c r="U1250" i="3"/>
  <c r="T1250" i="3"/>
  <c r="BC1249" i="3"/>
  <c r="BB1249" i="3"/>
  <c r="BA1249" i="3"/>
  <c r="AZ1249" i="3"/>
  <c r="AY1249" i="3"/>
  <c r="AX1249" i="3"/>
  <c r="AW1249" i="3"/>
  <c r="AV1249" i="3"/>
  <c r="AU1249" i="3"/>
  <c r="AT1249" i="3"/>
  <c r="AS1249" i="3"/>
  <c r="AR1249" i="3"/>
  <c r="AQ1249" i="3"/>
  <c r="AP1249" i="3"/>
  <c r="AO1249" i="3"/>
  <c r="AN1249" i="3"/>
  <c r="AM1249" i="3"/>
  <c r="AL1249" i="3"/>
  <c r="AK1249" i="3"/>
  <c r="AJ1249" i="3"/>
  <c r="AI1249" i="3"/>
  <c r="AH1249" i="3"/>
  <c r="AG1249" i="3"/>
  <c r="AF1249" i="3"/>
  <c r="AD1249" i="3"/>
  <c r="AC1249" i="3"/>
  <c r="AA1249" i="3"/>
  <c r="Z1249" i="3"/>
  <c r="X1249" i="3"/>
  <c r="W1249" i="3"/>
  <c r="U1249" i="3"/>
  <c r="T1249" i="3"/>
  <c r="BC1248" i="3"/>
  <c r="BB1248" i="3"/>
  <c r="BA1248" i="3"/>
  <c r="AZ1248" i="3"/>
  <c r="AY1248" i="3"/>
  <c r="AX1248" i="3"/>
  <c r="AW1248" i="3"/>
  <c r="AV1248" i="3"/>
  <c r="AU1248" i="3"/>
  <c r="AT1248" i="3"/>
  <c r="AS1248" i="3"/>
  <c r="AR1248" i="3"/>
  <c r="AQ1248" i="3"/>
  <c r="AP1248" i="3"/>
  <c r="AO1248" i="3"/>
  <c r="AN1248" i="3"/>
  <c r="AM1248" i="3"/>
  <c r="AL1248" i="3"/>
  <c r="AK1248" i="3"/>
  <c r="AJ1248" i="3"/>
  <c r="AI1248" i="3"/>
  <c r="AH1248" i="3"/>
  <c r="AG1248" i="3"/>
  <c r="AF1248" i="3"/>
  <c r="AD1248" i="3"/>
  <c r="AC1248" i="3"/>
  <c r="AA1248" i="3"/>
  <c r="Z1248" i="3"/>
  <c r="X1248" i="3"/>
  <c r="W1248" i="3"/>
  <c r="U1248" i="3"/>
  <c r="T1248" i="3"/>
  <c r="BC1247" i="3"/>
  <c r="BB1247" i="3"/>
  <c r="BA1247" i="3"/>
  <c r="AZ1247" i="3"/>
  <c r="AY1247" i="3"/>
  <c r="AX1247" i="3"/>
  <c r="AW1247" i="3"/>
  <c r="AV1247" i="3"/>
  <c r="AU1247" i="3"/>
  <c r="AT1247" i="3"/>
  <c r="AS1247" i="3"/>
  <c r="AR1247" i="3"/>
  <c r="AQ1247" i="3"/>
  <c r="AP1247" i="3"/>
  <c r="AO1247" i="3"/>
  <c r="AN1247" i="3"/>
  <c r="AM1247" i="3"/>
  <c r="AL1247" i="3"/>
  <c r="AK1247" i="3"/>
  <c r="AJ1247" i="3"/>
  <c r="AI1247" i="3"/>
  <c r="AH1247" i="3"/>
  <c r="AG1247" i="3"/>
  <c r="AF1247" i="3"/>
  <c r="AD1247" i="3"/>
  <c r="AC1247" i="3"/>
  <c r="AA1247" i="3"/>
  <c r="Z1247" i="3"/>
  <c r="X1247" i="3"/>
  <c r="W1247" i="3"/>
  <c r="U1247" i="3"/>
  <c r="T1247" i="3"/>
  <c r="BC1246" i="3"/>
  <c r="BB1246" i="3"/>
  <c r="BA1246" i="3"/>
  <c r="AZ1246" i="3"/>
  <c r="AY1246" i="3"/>
  <c r="AX1246" i="3"/>
  <c r="AW1246" i="3"/>
  <c r="AV1246" i="3"/>
  <c r="AU1246" i="3"/>
  <c r="AT1246" i="3"/>
  <c r="AS1246" i="3"/>
  <c r="AR1246" i="3"/>
  <c r="AQ1246" i="3"/>
  <c r="AP1246" i="3"/>
  <c r="AO1246" i="3"/>
  <c r="AN1246" i="3"/>
  <c r="AM1246" i="3"/>
  <c r="AL1246" i="3"/>
  <c r="AK1246" i="3"/>
  <c r="AJ1246" i="3"/>
  <c r="AI1246" i="3"/>
  <c r="AH1246" i="3"/>
  <c r="AG1246" i="3"/>
  <c r="AF1246" i="3"/>
  <c r="AD1246" i="3"/>
  <c r="AC1246" i="3"/>
  <c r="AA1246" i="3"/>
  <c r="Z1246" i="3"/>
  <c r="X1246" i="3"/>
  <c r="W1246" i="3"/>
  <c r="U1246" i="3"/>
  <c r="T1246" i="3"/>
  <c r="BC1245" i="3"/>
  <c r="BB1245" i="3"/>
  <c r="BA1245" i="3"/>
  <c r="AZ1245" i="3"/>
  <c r="AY1245" i="3"/>
  <c r="AX1245" i="3"/>
  <c r="AW1245" i="3"/>
  <c r="AV1245" i="3"/>
  <c r="AU1245" i="3"/>
  <c r="AT1245" i="3"/>
  <c r="AS1245" i="3"/>
  <c r="AR1245" i="3"/>
  <c r="AQ1245" i="3"/>
  <c r="AP1245" i="3"/>
  <c r="AO1245" i="3"/>
  <c r="AN1245" i="3"/>
  <c r="AM1245" i="3"/>
  <c r="AL1245" i="3"/>
  <c r="AK1245" i="3"/>
  <c r="AJ1245" i="3"/>
  <c r="AI1245" i="3"/>
  <c r="AH1245" i="3"/>
  <c r="AG1245" i="3"/>
  <c r="AF1245" i="3"/>
  <c r="AD1245" i="3"/>
  <c r="AC1245" i="3"/>
  <c r="AA1245" i="3"/>
  <c r="Z1245" i="3"/>
  <c r="X1245" i="3"/>
  <c r="W1245" i="3"/>
  <c r="U1245" i="3"/>
  <c r="T1245" i="3"/>
  <c r="BC1244" i="3"/>
  <c r="BB1244" i="3"/>
  <c r="BA1244" i="3"/>
  <c r="AZ1244" i="3"/>
  <c r="AY1244" i="3"/>
  <c r="AX1244" i="3"/>
  <c r="AW1244" i="3"/>
  <c r="AV1244" i="3"/>
  <c r="AU1244" i="3"/>
  <c r="AT1244" i="3"/>
  <c r="AS1244" i="3"/>
  <c r="AR1244" i="3"/>
  <c r="AQ1244" i="3"/>
  <c r="AP1244" i="3"/>
  <c r="AO1244" i="3"/>
  <c r="AN1244" i="3"/>
  <c r="AM1244" i="3"/>
  <c r="AL1244" i="3"/>
  <c r="AK1244" i="3"/>
  <c r="AJ1244" i="3"/>
  <c r="AI1244" i="3"/>
  <c r="AH1244" i="3"/>
  <c r="AG1244" i="3"/>
  <c r="AF1244" i="3"/>
  <c r="AD1244" i="3"/>
  <c r="AC1244" i="3"/>
  <c r="AA1244" i="3"/>
  <c r="Z1244" i="3"/>
  <c r="X1244" i="3"/>
  <c r="W1244" i="3"/>
  <c r="U1244" i="3"/>
  <c r="T1244" i="3"/>
  <c r="BC1243" i="3"/>
  <c r="BB1243" i="3"/>
  <c r="BA1243" i="3"/>
  <c r="AZ1243" i="3"/>
  <c r="AY1243" i="3"/>
  <c r="AX1243" i="3"/>
  <c r="AW1243" i="3"/>
  <c r="AV1243" i="3"/>
  <c r="AU1243" i="3"/>
  <c r="AT1243" i="3"/>
  <c r="AS1243" i="3"/>
  <c r="AR1243" i="3"/>
  <c r="AQ1243" i="3"/>
  <c r="AP1243" i="3"/>
  <c r="AO1243" i="3"/>
  <c r="AN1243" i="3"/>
  <c r="AM1243" i="3"/>
  <c r="AL1243" i="3"/>
  <c r="AK1243" i="3"/>
  <c r="AJ1243" i="3"/>
  <c r="AI1243" i="3"/>
  <c r="AH1243" i="3"/>
  <c r="AG1243" i="3"/>
  <c r="AF1243" i="3"/>
  <c r="AD1243" i="3"/>
  <c r="AC1243" i="3"/>
  <c r="AA1243" i="3"/>
  <c r="Z1243" i="3"/>
  <c r="X1243" i="3"/>
  <c r="W1243" i="3"/>
  <c r="U1243" i="3"/>
  <c r="T1243" i="3"/>
  <c r="BC1242" i="3"/>
  <c r="BB1242" i="3"/>
  <c r="BA1242" i="3"/>
  <c r="AZ1242" i="3"/>
  <c r="AY1242" i="3"/>
  <c r="AX1242" i="3"/>
  <c r="AW1242" i="3"/>
  <c r="AV1242" i="3"/>
  <c r="AU1242" i="3"/>
  <c r="AT1242" i="3"/>
  <c r="AS1242" i="3"/>
  <c r="AR1242" i="3"/>
  <c r="AQ1242" i="3"/>
  <c r="AP1242" i="3"/>
  <c r="AO1242" i="3"/>
  <c r="AN1242" i="3"/>
  <c r="AM1242" i="3"/>
  <c r="AL1242" i="3"/>
  <c r="AK1242" i="3"/>
  <c r="AJ1242" i="3"/>
  <c r="AI1242" i="3"/>
  <c r="AH1242" i="3"/>
  <c r="AG1242" i="3"/>
  <c r="AF1242" i="3"/>
  <c r="AD1242" i="3"/>
  <c r="AC1242" i="3"/>
  <c r="AA1242" i="3"/>
  <c r="Z1242" i="3"/>
  <c r="X1242" i="3"/>
  <c r="W1242" i="3"/>
  <c r="U1242" i="3"/>
  <c r="T1242" i="3"/>
  <c r="BC1241" i="3"/>
  <c r="BB1241" i="3"/>
  <c r="BA1241" i="3"/>
  <c r="AZ1241" i="3"/>
  <c r="AY1241" i="3"/>
  <c r="AX1241" i="3"/>
  <c r="AW1241" i="3"/>
  <c r="AV1241" i="3"/>
  <c r="AU1241" i="3"/>
  <c r="AT1241" i="3"/>
  <c r="AS1241" i="3"/>
  <c r="AR1241" i="3"/>
  <c r="AQ1241" i="3"/>
  <c r="AP1241" i="3"/>
  <c r="AO1241" i="3"/>
  <c r="AN1241" i="3"/>
  <c r="AM1241" i="3"/>
  <c r="AL1241" i="3"/>
  <c r="AK1241" i="3"/>
  <c r="AJ1241" i="3"/>
  <c r="AI1241" i="3"/>
  <c r="AH1241" i="3"/>
  <c r="AG1241" i="3"/>
  <c r="AF1241" i="3"/>
  <c r="AD1241" i="3"/>
  <c r="AC1241" i="3"/>
  <c r="AA1241" i="3"/>
  <c r="Z1241" i="3"/>
  <c r="X1241" i="3"/>
  <c r="W1241" i="3"/>
  <c r="U1241" i="3"/>
  <c r="T1241" i="3"/>
  <c r="BC1240" i="3"/>
  <c r="BB1240" i="3"/>
  <c r="BA1240" i="3"/>
  <c r="AZ1240" i="3"/>
  <c r="AY1240" i="3"/>
  <c r="AX1240" i="3"/>
  <c r="AW1240" i="3"/>
  <c r="AV1240" i="3"/>
  <c r="AU1240" i="3"/>
  <c r="AT1240" i="3"/>
  <c r="AS1240" i="3"/>
  <c r="AR1240" i="3"/>
  <c r="AQ1240" i="3"/>
  <c r="AP1240" i="3"/>
  <c r="AO1240" i="3"/>
  <c r="AN1240" i="3"/>
  <c r="AM1240" i="3"/>
  <c r="AL1240" i="3"/>
  <c r="AK1240" i="3"/>
  <c r="AJ1240" i="3"/>
  <c r="AI1240" i="3"/>
  <c r="AH1240" i="3"/>
  <c r="AG1240" i="3"/>
  <c r="AF1240" i="3"/>
  <c r="AD1240" i="3"/>
  <c r="AC1240" i="3"/>
  <c r="AA1240" i="3"/>
  <c r="Z1240" i="3"/>
  <c r="X1240" i="3"/>
  <c r="W1240" i="3"/>
  <c r="U1240" i="3"/>
  <c r="T1240" i="3"/>
  <c r="BC1239" i="3"/>
  <c r="BB1239" i="3"/>
  <c r="BA1239" i="3"/>
  <c r="AZ1239" i="3"/>
  <c r="AY1239" i="3"/>
  <c r="AX1239" i="3"/>
  <c r="AW1239" i="3"/>
  <c r="AV1239" i="3"/>
  <c r="AU1239" i="3"/>
  <c r="AT1239" i="3"/>
  <c r="AS1239" i="3"/>
  <c r="AR1239" i="3"/>
  <c r="AQ1239" i="3"/>
  <c r="AP1239" i="3"/>
  <c r="AO1239" i="3"/>
  <c r="AN1239" i="3"/>
  <c r="AM1239" i="3"/>
  <c r="AL1239" i="3"/>
  <c r="AK1239" i="3"/>
  <c r="AJ1239" i="3"/>
  <c r="AI1239" i="3"/>
  <c r="AH1239" i="3"/>
  <c r="AG1239" i="3"/>
  <c r="AF1239" i="3"/>
  <c r="AD1239" i="3"/>
  <c r="AC1239" i="3"/>
  <c r="AA1239" i="3"/>
  <c r="Z1239" i="3"/>
  <c r="X1239" i="3"/>
  <c r="W1239" i="3"/>
  <c r="U1239" i="3"/>
  <c r="T1239" i="3"/>
  <c r="BC1238" i="3"/>
  <c r="BB1238" i="3"/>
  <c r="BA1238" i="3"/>
  <c r="AZ1238" i="3"/>
  <c r="AY1238" i="3"/>
  <c r="AX1238" i="3"/>
  <c r="AW1238" i="3"/>
  <c r="AV1238" i="3"/>
  <c r="AU1238" i="3"/>
  <c r="AT1238" i="3"/>
  <c r="AS1238" i="3"/>
  <c r="AR1238" i="3"/>
  <c r="AQ1238" i="3"/>
  <c r="AP1238" i="3"/>
  <c r="AO1238" i="3"/>
  <c r="AN1238" i="3"/>
  <c r="AM1238" i="3"/>
  <c r="AL1238" i="3"/>
  <c r="AK1238" i="3"/>
  <c r="AJ1238" i="3"/>
  <c r="AI1238" i="3"/>
  <c r="AH1238" i="3"/>
  <c r="AG1238" i="3"/>
  <c r="AF1238" i="3"/>
  <c r="AD1238" i="3"/>
  <c r="AC1238" i="3"/>
  <c r="AA1238" i="3"/>
  <c r="Z1238" i="3"/>
  <c r="X1238" i="3"/>
  <c r="W1238" i="3"/>
  <c r="U1238" i="3"/>
  <c r="T1238" i="3"/>
  <c r="BC1237" i="3"/>
  <c r="BB1237" i="3"/>
  <c r="BA1237" i="3"/>
  <c r="AZ1237" i="3"/>
  <c r="AY1237" i="3"/>
  <c r="AX1237" i="3"/>
  <c r="AW1237" i="3"/>
  <c r="AV1237" i="3"/>
  <c r="AU1237" i="3"/>
  <c r="AT1237" i="3"/>
  <c r="AS1237" i="3"/>
  <c r="AR1237" i="3"/>
  <c r="AQ1237" i="3"/>
  <c r="AP1237" i="3"/>
  <c r="AO1237" i="3"/>
  <c r="AN1237" i="3"/>
  <c r="AM1237" i="3"/>
  <c r="AL1237" i="3"/>
  <c r="AK1237" i="3"/>
  <c r="AJ1237" i="3"/>
  <c r="AI1237" i="3"/>
  <c r="AH1237" i="3"/>
  <c r="AG1237" i="3"/>
  <c r="AF1237" i="3"/>
  <c r="AD1237" i="3"/>
  <c r="AC1237" i="3"/>
  <c r="AA1237" i="3"/>
  <c r="Z1237" i="3"/>
  <c r="X1237" i="3"/>
  <c r="W1237" i="3"/>
  <c r="U1237" i="3"/>
  <c r="T1237" i="3"/>
  <c r="BC1236" i="3"/>
  <c r="BB1236" i="3"/>
  <c r="BA1236" i="3"/>
  <c r="AZ1236" i="3"/>
  <c r="AY1236" i="3"/>
  <c r="AX1236" i="3"/>
  <c r="AW1236" i="3"/>
  <c r="AV1236" i="3"/>
  <c r="AU1236" i="3"/>
  <c r="AT1236" i="3"/>
  <c r="AS1236" i="3"/>
  <c r="AR1236" i="3"/>
  <c r="AQ1236" i="3"/>
  <c r="AP1236" i="3"/>
  <c r="AO1236" i="3"/>
  <c r="AN1236" i="3"/>
  <c r="AM1236" i="3"/>
  <c r="AL1236" i="3"/>
  <c r="AK1236" i="3"/>
  <c r="AJ1236" i="3"/>
  <c r="AI1236" i="3"/>
  <c r="AH1236" i="3"/>
  <c r="AG1236" i="3"/>
  <c r="AF1236" i="3"/>
  <c r="AD1236" i="3"/>
  <c r="AC1236" i="3"/>
  <c r="AA1236" i="3"/>
  <c r="Z1236" i="3"/>
  <c r="X1236" i="3"/>
  <c r="W1236" i="3"/>
  <c r="U1236" i="3"/>
  <c r="T1236" i="3"/>
  <c r="BC1235" i="3"/>
  <c r="BB1235" i="3"/>
  <c r="BA1235" i="3"/>
  <c r="AZ1235" i="3"/>
  <c r="AY1235" i="3"/>
  <c r="AX1235" i="3"/>
  <c r="AW1235" i="3"/>
  <c r="AV1235" i="3"/>
  <c r="AU1235" i="3"/>
  <c r="AT1235" i="3"/>
  <c r="AS1235" i="3"/>
  <c r="AR1235" i="3"/>
  <c r="AQ1235" i="3"/>
  <c r="AP1235" i="3"/>
  <c r="AO1235" i="3"/>
  <c r="AN1235" i="3"/>
  <c r="AM1235" i="3"/>
  <c r="AL1235" i="3"/>
  <c r="AK1235" i="3"/>
  <c r="AJ1235" i="3"/>
  <c r="AI1235" i="3"/>
  <c r="AH1235" i="3"/>
  <c r="AG1235" i="3"/>
  <c r="AF1235" i="3"/>
  <c r="AD1235" i="3"/>
  <c r="AC1235" i="3"/>
  <c r="AA1235" i="3"/>
  <c r="Z1235" i="3"/>
  <c r="X1235" i="3"/>
  <c r="W1235" i="3"/>
  <c r="U1235" i="3"/>
  <c r="T1235" i="3"/>
  <c r="BC1234" i="3"/>
  <c r="BB1234" i="3"/>
  <c r="BA1234" i="3"/>
  <c r="AZ1234" i="3"/>
  <c r="AY1234" i="3"/>
  <c r="AX1234" i="3"/>
  <c r="AW1234" i="3"/>
  <c r="AV1234" i="3"/>
  <c r="AU1234" i="3"/>
  <c r="AT1234" i="3"/>
  <c r="AS1234" i="3"/>
  <c r="AR1234" i="3"/>
  <c r="AQ1234" i="3"/>
  <c r="AP1234" i="3"/>
  <c r="AO1234" i="3"/>
  <c r="AN1234" i="3"/>
  <c r="AM1234" i="3"/>
  <c r="AL1234" i="3"/>
  <c r="AK1234" i="3"/>
  <c r="AJ1234" i="3"/>
  <c r="AI1234" i="3"/>
  <c r="AH1234" i="3"/>
  <c r="AG1234" i="3"/>
  <c r="AF1234" i="3"/>
  <c r="AD1234" i="3"/>
  <c r="AC1234" i="3"/>
  <c r="AA1234" i="3"/>
  <c r="Z1234" i="3"/>
  <c r="X1234" i="3"/>
  <c r="W1234" i="3"/>
  <c r="U1234" i="3"/>
  <c r="T1234" i="3"/>
  <c r="BC1233" i="3"/>
  <c r="BB1233" i="3"/>
  <c r="BA1233" i="3"/>
  <c r="AZ1233" i="3"/>
  <c r="AY1233" i="3"/>
  <c r="AX1233" i="3"/>
  <c r="AW1233" i="3"/>
  <c r="AV1233" i="3"/>
  <c r="AU1233" i="3"/>
  <c r="AT1233" i="3"/>
  <c r="AS1233" i="3"/>
  <c r="AR1233" i="3"/>
  <c r="AQ1233" i="3"/>
  <c r="AP1233" i="3"/>
  <c r="AO1233" i="3"/>
  <c r="AN1233" i="3"/>
  <c r="AM1233" i="3"/>
  <c r="AL1233" i="3"/>
  <c r="AK1233" i="3"/>
  <c r="AJ1233" i="3"/>
  <c r="AI1233" i="3"/>
  <c r="AH1233" i="3"/>
  <c r="AG1233" i="3"/>
  <c r="AF1233" i="3"/>
  <c r="AD1233" i="3"/>
  <c r="AC1233" i="3"/>
  <c r="AA1233" i="3"/>
  <c r="Z1233" i="3"/>
  <c r="X1233" i="3"/>
  <c r="W1233" i="3"/>
  <c r="U1233" i="3"/>
  <c r="T1233" i="3"/>
  <c r="BC1232" i="3"/>
  <c r="BB1232" i="3"/>
  <c r="BA1232" i="3"/>
  <c r="AZ1232" i="3"/>
  <c r="AY1232" i="3"/>
  <c r="AX1232" i="3"/>
  <c r="AW1232" i="3"/>
  <c r="AV1232" i="3"/>
  <c r="AU1232" i="3"/>
  <c r="AT1232" i="3"/>
  <c r="AS1232" i="3"/>
  <c r="AR1232" i="3"/>
  <c r="AQ1232" i="3"/>
  <c r="AP1232" i="3"/>
  <c r="AO1232" i="3"/>
  <c r="AN1232" i="3"/>
  <c r="AM1232" i="3"/>
  <c r="AL1232" i="3"/>
  <c r="AK1232" i="3"/>
  <c r="AJ1232" i="3"/>
  <c r="AI1232" i="3"/>
  <c r="AH1232" i="3"/>
  <c r="AG1232" i="3"/>
  <c r="AF1232" i="3"/>
  <c r="AD1232" i="3"/>
  <c r="AC1232" i="3"/>
  <c r="AA1232" i="3"/>
  <c r="Z1232" i="3"/>
  <c r="X1232" i="3"/>
  <c r="W1232" i="3"/>
  <c r="U1232" i="3"/>
  <c r="T1232" i="3"/>
  <c r="BC1231" i="3"/>
  <c r="BB1231" i="3"/>
  <c r="BA1231" i="3"/>
  <c r="AZ1231" i="3"/>
  <c r="AY1231" i="3"/>
  <c r="AX1231" i="3"/>
  <c r="AW1231" i="3"/>
  <c r="AV1231" i="3"/>
  <c r="AU1231" i="3"/>
  <c r="AT1231" i="3"/>
  <c r="AS1231" i="3"/>
  <c r="AR1231" i="3"/>
  <c r="AQ1231" i="3"/>
  <c r="AP1231" i="3"/>
  <c r="AO1231" i="3"/>
  <c r="AN1231" i="3"/>
  <c r="AM1231" i="3"/>
  <c r="AL1231" i="3"/>
  <c r="AK1231" i="3"/>
  <c r="AJ1231" i="3"/>
  <c r="AI1231" i="3"/>
  <c r="AH1231" i="3"/>
  <c r="AG1231" i="3"/>
  <c r="AF1231" i="3"/>
  <c r="AD1231" i="3"/>
  <c r="AC1231" i="3"/>
  <c r="AA1231" i="3"/>
  <c r="Z1231" i="3"/>
  <c r="X1231" i="3"/>
  <c r="W1231" i="3"/>
  <c r="U1231" i="3"/>
  <c r="T1231" i="3"/>
  <c r="BC1230" i="3"/>
  <c r="BB1230" i="3"/>
  <c r="BA1230" i="3"/>
  <c r="AZ1230" i="3"/>
  <c r="AY1230" i="3"/>
  <c r="AX1230" i="3"/>
  <c r="AW1230" i="3"/>
  <c r="AV1230" i="3"/>
  <c r="AU1230" i="3"/>
  <c r="AT1230" i="3"/>
  <c r="AS1230" i="3"/>
  <c r="AR1230" i="3"/>
  <c r="AQ1230" i="3"/>
  <c r="AP1230" i="3"/>
  <c r="AO1230" i="3"/>
  <c r="AN1230" i="3"/>
  <c r="AM1230" i="3"/>
  <c r="AL1230" i="3"/>
  <c r="AK1230" i="3"/>
  <c r="AJ1230" i="3"/>
  <c r="AI1230" i="3"/>
  <c r="AH1230" i="3"/>
  <c r="AG1230" i="3"/>
  <c r="AF1230" i="3"/>
  <c r="AD1230" i="3"/>
  <c r="AC1230" i="3"/>
  <c r="AA1230" i="3"/>
  <c r="Z1230" i="3"/>
  <c r="X1230" i="3"/>
  <c r="W1230" i="3"/>
  <c r="U1230" i="3"/>
  <c r="T1230" i="3"/>
  <c r="BC1229" i="3"/>
  <c r="BB1229" i="3"/>
  <c r="BA1229" i="3"/>
  <c r="AZ1229" i="3"/>
  <c r="AY1229" i="3"/>
  <c r="AX1229" i="3"/>
  <c r="AW1229" i="3"/>
  <c r="AV1229" i="3"/>
  <c r="AU1229" i="3"/>
  <c r="AT1229" i="3"/>
  <c r="AS1229" i="3"/>
  <c r="AR1229" i="3"/>
  <c r="AQ1229" i="3"/>
  <c r="AP1229" i="3"/>
  <c r="AO1229" i="3"/>
  <c r="AN1229" i="3"/>
  <c r="AM1229" i="3"/>
  <c r="AL1229" i="3"/>
  <c r="AK1229" i="3"/>
  <c r="AJ1229" i="3"/>
  <c r="AI1229" i="3"/>
  <c r="AH1229" i="3"/>
  <c r="AG1229" i="3"/>
  <c r="AF1229" i="3"/>
  <c r="AD1229" i="3"/>
  <c r="AC1229" i="3"/>
  <c r="AA1229" i="3"/>
  <c r="Z1229" i="3"/>
  <c r="X1229" i="3"/>
  <c r="W1229" i="3"/>
  <c r="U1229" i="3"/>
  <c r="T1229" i="3"/>
  <c r="BC1228" i="3"/>
  <c r="BB1228" i="3"/>
  <c r="BA1228" i="3"/>
  <c r="AZ1228" i="3"/>
  <c r="AY1228" i="3"/>
  <c r="AX1228" i="3"/>
  <c r="AW1228" i="3"/>
  <c r="AV1228" i="3"/>
  <c r="AU1228" i="3"/>
  <c r="AT1228" i="3"/>
  <c r="AS1228" i="3"/>
  <c r="AR1228" i="3"/>
  <c r="AQ1228" i="3"/>
  <c r="AP1228" i="3"/>
  <c r="AO1228" i="3"/>
  <c r="AN1228" i="3"/>
  <c r="AM1228" i="3"/>
  <c r="AL1228" i="3"/>
  <c r="AK1228" i="3"/>
  <c r="AJ1228" i="3"/>
  <c r="AI1228" i="3"/>
  <c r="AH1228" i="3"/>
  <c r="AG1228" i="3"/>
  <c r="AF1228" i="3"/>
  <c r="AD1228" i="3"/>
  <c r="AC1228" i="3"/>
  <c r="AA1228" i="3"/>
  <c r="Z1228" i="3"/>
  <c r="X1228" i="3"/>
  <c r="W1228" i="3"/>
  <c r="U1228" i="3"/>
  <c r="T1228" i="3"/>
  <c r="BC1227" i="3"/>
  <c r="BB1227" i="3"/>
  <c r="BA1227" i="3"/>
  <c r="AZ1227" i="3"/>
  <c r="AY1227" i="3"/>
  <c r="AX1227" i="3"/>
  <c r="AW1227" i="3"/>
  <c r="AV1227" i="3"/>
  <c r="AU1227" i="3"/>
  <c r="AT1227" i="3"/>
  <c r="AS1227" i="3"/>
  <c r="AR1227" i="3"/>
  <c r="AQ1227" i="3"/>
  <c r="AP1227" i="3"/>
  <c r="AO1227" i="3"/>
  <c r="AN1227" i="3"/>
  <c r="AM1227" i="3"/>
  <c r="AL1227" i="3"/>
  <c r="AK1227" i="3"/>
  <c r="AJ1227" i="3"/>
  <c r="AI1227" i="3"/>
  <c r="AH1227" i="3"/>
  <c r="AG1227" i="3"/>
  <c r="AF1227" i="3"/>
  <c r="AD1227" i="3"/>
  <c r="AC1227" i="3"/>
  <c r="AA1227" i="3"/>
  <c r="Z1227" i="3"/>
  <c r="X1227" i="3"/>
  <c r="W1227" i="3"/>
  <c r="U1227" i="3"/>
  <c r="T1227" i="3"/>
  <c r="BC1226" i="3"/>
  <c r="BB1226" i="3"/>
  <c r="BA1226" i="3"/>
  <c r="AZ1226" i="3"/>
  <c r="AY1226" i="3"/>
  <c r="AX1226" i="3"/>
  <c r="AW1226" i="3"/>
  <c r="AV1226" i="3"/>
  <c r="AU1226" i="3"/>
  <c r="AT1226" i="3"/>
  <c r="AS1226" i="3"/>
  <c r="AR1226" i="3"/>
  <c r="AQ1226" i="3"/>
  <c r="AP1226" i="3"/>
  <c r="AO1226" i="3"/>
  <c r="AN1226" i="3"/>
  <c r="AM1226" i="3"/>
  <c r="AL1226" i="3"/>
  <c r="AK1226" i="3"/>
  <c r="AJ1226" i="3"/>
  <c r="AI1226" i="3"/>
  <c r="AH1226" i="3"/>
  <c r="AG1226" i="3"/>
  <c r="AF1226" i="3"/>
  <c r="AD1226" i="3"/>
  <c r="AC1226" i="3"/>
  <c r="AA1226" i="3"/>
  <c r="Z1226" i="3"/>
  <c r="X1226" i="3"/>
  <c r="W1226" i="3"/>
  <c r="U1226" i="3"/>
  <c r="T1226" i="3"/>
  <c r="BC1225" i="3"/>
  <c r="BB1225" i="3"/>
  <c r="BA1225" i="3"/>
  <c r="AZ1225" i="3"/>
  <c r="AY1225" i="3"/>
  <c r="AX1225" i="3"/>
  <c r="AW1225" i="3"/>
  <c r="AV1225" i="3"/>
  <c r="AU1225" i="3"/>
  <c r="AT1225" i="3"/>
  <c r="AS1225" i="3"/>
  <c r="AR1225" i="3"/>
  <c r="AQ1225" i="3"/>
  <c r="AP1225" i="3"/>
  <c r="AO1225" i="3"/>
  <c r="AN1225" i="3"/>
  <c r="AM1225" i="3"/>
  <c r="AL1225" i="3"/>
  <c r="AK1225" i="3"/>
  <c r="AJ1225" i="3"/>
  <c r="AI1225" i="3"/>
  <c r="AH1225" i="3"/>
  <c r="AG1225" i="3"/>
  <c r="AF1225" i="3"/>
  <c r="AD1225" i="3"/>
  <c r="AC1225" i="3"/>
  <c r="AA1225" i="3"/>
  <c r="Z1225" i="3"/>
  <c r="X1225" i="3"/>
  <c r="W1225" i="3"/>
  <c r="U1225" i="3"/>
  <c r="T1225" i="3"/>
  <c r="BC1224" i="3"/>
  <c r="BB1224" i="3"/>
  <c r="BA1224" i="3"/>
  <c r="AZ1224" i="3"/>
  <c r="AY1224" i="3"/>
  <c r="AX1224" i="3"/>
  <c r="AW1224" i="3"/>
  <c r="AV1224" i="3"/>
  <c r="AU1224" i="3"/>
  <c r="AT1224" i="3"/>
  <c r="AS1224" i="3"/>
  <c r="AR1224" i="3"/>
  <c r="AQ1224" i="3"/>
  <c r="AP1224" i="3"/>
  <c r="AO1224" i="3"/>
  <c r="AN1224" i="3"/>
  <c r="AM1224" i="3"/>
  <c r="AL1224" i="3"/>
  <c r="AK1224" i="3"/>
  <c r="AJ1224" i="3"/>
  <c r="AI1224" i="3"/>
  <c r="AH1224" i="3"/>
  <c r="AG1224" i="3"/>
  <c r="AF1224" i="3"/>
  <c r="AD1224" i="3"/>
  <c r="AC1224" i="3"/>
  <c r="AA1224" i="3"/>
  <c r="Z1224" i="3"/>
  <c r="X1224" i="3"/>
  <c r="W1224" i="3"/>
  <c r="U1224" i="3"/>
  <c r="T1224" i="3"/>
  <c r="BC1223" i="3"/>
  <c r="BB1223" i="3"/>
  <c r="BA1223" i="3"/>
  <c r="AZ1223" i="3"/>
  <c r="AY1223" i="3"/>
  <c r="AX1223" i="3"/>
  <c r="AW1223" i="3"/>
  <c r="AV1223" i="3"/>
  <c r="AU1223" i="3"/>
  <c r="AT1223" i="3"/>
  <c r="AS1223" i="3"/>
  <c r="AR1223" i="3"/>
  <c r="AQ1223" i="3"/>
  <c r="AP1223" i="3"/>
  <c r="AO1223" i="3"/>
  <c r="AN1223" i="3"/>
  <c r="AM1223" i="3"/>
  <c r="AL1223" i="3"/>
  <c r="AK1223" i="3"/>
  <c r="AJ1223" i="3"/>
  <c r="AI1223" i="3"/>
  <c r="AH1223" i="3"/>
  <c r="AG1223" i="3"/>
  <c r="AF1223" i="3"/>
  <c r="AD1223" i="3"/>
  <c r="AC1223" i="3"/>
  <c r="AA1223" i="3"/>
  <c r="Z1223" i="3"/>
  <c r="X1223" i="3"/>
  <c r="W1223" i="3"/>
  <c r="U1223" i="3"/>
  <c r="T1223" i="3"/>
  <c r="BC1222" i="3"/>
  <c r="BB1222" i="3"/>
  <c r="BA1222" i="3"/>
  <c r="AZ1222" i="3"/>
  <c r="AY1222" i="3"/>
  <c r="AX1222" i="3"/>
  <c r="AW1222" i="3"/>
  <c r="AV1222" i="3"/>
  <c r="AU1222" i="3"/>
  <c r="AT1222" i="3"/>
  <c r="AS1222" i="3"/>
  <c r="AR1222" i="3"/>
  <c r="AQ1222" i="3"/>
  <c r="AP1222" i="3"/>
  <c r="AO1222" i="3"/>
  <c r="AN1222" i="3"/>
  <c r="AM1222" i="3"/>
  <c r="AL1222" i="3"/>
  <c r="AK1222" i="3"/>
  <c r="AJ1222" i="3"/>
  <c r="AI1222" i="3"/>
  <c r="AH1222" i="3"/>
  <c r="AG1222" i="3"/>
  <c r="AF1222" i="3"/>
  <c r="AD1222" i="3"/>
  <c r="AC1222" i="3"/>
  <c r="AA1222" i="3"/>
  <c r="Z1222" i="3"/>
  <c r="X1222" i="3"/>
  <c r="W1222" i="3"/>
  <c r="U1222" i="3"/>
  <c r="T1222" i="3"/>
  <c r="BC1221" i="3"/>
  <c r="BB1221" i="3"/>
  <c r="BA1221" i="3"/>
  <c r="AZ1221" i="3"/>
  <c r="AY1221" i="3"/>
  <c r="AX1221" i="3"/>
  <c r="AW1221" i="3"/>
  <c r="AV1221" i="3"/>
  <c r="AU1221" i="3"/>
  <c r="AT1221" i="3"/>
  <c r="AS1221" i="3"/>
  <c r="AR1221" i="3"/>
  <c r="AQ1221" i="3"/>
  <c r="AP1221" i="3"/>
  <c r="AO1221" i="3"/>
  <c r="AN1221" i="3"/>
  <c r="AM1221" i="3"/>
  <c r="AL1221" i="3"/>
  <c r="AK1221" i="3"/>
  <c r="AJ1221" i="3"/>
  <c r="AI1221" i="3"/>
  <c r="AH1221" i="3"/>
  <c r="AG1221" i="3"/>
  <c r="AF1221" i="3"/>
  <c r="AD1221" i="3"/>
  <c r="AC1221" i="3"/>
  <c r="AA1221" i="3"/>
  <c r="Z1221" i="3"/>
  <c r="X1221" i="3"/>
  <c r="W1221" i="3"/>
  <c r="U1221" i="3"/>
  <c r="T1221" i="3"/>
  <c r="BC1220" i="3"/>
  <c r="BB1220" i="3"/>
  <c r="BA1220" i="3"/>
  <c r="AZ1220" i="3"/>
  <c r="AY1220" i="3"/>
  <c r="AX1220" i="3"/>
  <c r="AW1220" i="3"/>
  <c r="AV1220" i="3"/>
  <c r="AU1220" i="3"/>
  <c r="AT1220" i="3"/>
  <c r="AS1220" i="3"/>
  <c r="AR1220" i="3"/>
  <c r="AQ1220" i="3"/>
  <c r="AP1220" i="3"/>
  <c r="AO1220" i="3"/>
  <c r="AN1220" i="3"/>
  <c r="AM1220" i="3"/>
  <c r="AL1220" i="3"/>
  <c r="AK1220" i="3"/>
  <c r="AJ1220" i="3"/>
  <c r="AI1220" i="3"/>
  <c r="AH1220" i="3"/>
  <c r="AG1220" i="3"/>
  <c r="AF1220" i="3"/>
  <c r="AD1220" i="3"/>
  <c r="AC1220" i="3"/>
  <c r="AA1220" i="3"/>
  <c r="Z1220" i="3"/>
  <c r="X1220" i="3"/>
  <c r="W1220" i="3"/>
  <c r="U1220" i="3"/>
  <c r="T1220" i="3"/>
  <c r="BC1219" i="3"/>
  <c r="BB1219" i="3"/>
  <c r="BA1219" i="3"/>
  <c r="AZ1219" i="3"/>
  <c r="AY1219" i="3"/>
  <c r="AX1219" i="3"/>
  <c r="AW1219" i="3"/>
  <c r="AV1219" i="3"/>
  <c r="AU1219" i="3"/>
  <c r="AT1219" i="3"/>
  <c r="AS1219" i="3"/>
  <c r="AR1219" i="3"/>
  <c r="AQ1219" i="3"/>
  <c r="AP1219" i="3"/>
  <c r="AO1219" i="3"/>
  <c r="AN1219" i="3"/>
  <c r="AM1219" i="3"/>
  <c r="AL1219" i="3"/>
  <c r="AK1219" i="3"/>
  <c r="AJ1219" i="3"/>
  <c r="AI1219" i="3"/>
  <c r="AH1219" i="3"/>
  <c r="AG1219" i="3"/>
  <c r="AF1219" i="3"/>
  <c r="AD1219" i="3"/>
  <c r="AC1219" i="3"/>
  <c r="AA1219" i="3"/>
  <c r="Z1219" i="3"/>
  <c r="X1219" i="3"/>
  <c r="W1219" i="3"/>
  <c r="U1219" i="3"/>
  <c r="T1219" i="3"/>
  <c r="BC1218" i="3"/>
  <c r="BB1218" i="3"/>
  <c r="BA1218" i="3"/>
  <c r="AZ1218" i="3"/>
  <c r="AY1218" i="3"/>
  <c r="AX1218" i="3"/>
  <c r="AW1218" i="3"/>
  <c r="AV1218" i="3"/>
  <c r="AU1218" i="3"/>
  <c r="AT1218" i="3"/>
  <c r="AS1218" i="3"/>
  <c r="AR1218" i="3"/>
  <c r="AQ1218" i="3"/>
  <c r="AP1218" i="3"/>
  <c r="AO1218" i="3"/>
  <c r="AN1218" i="3"/>
  <c r="AM1218" i="3"/>
  <c r="AL1218" i="3"/>
  <c r="AK1218" i="3"/>
  <c r="AJ1218" i="3"/>
  <c r="AI1218" i="3"/>
  <c r="AH1218" i="3"/>
  <c r="AG1218" i="3"/>
  <c r="AF1218" i="3"/>
  <c r="AD1218" i="3"/>
  <c r="AC1218" i="3"/>
  <c r="AA1218" i="3"/>
  <c r="Z1218" i="3"/>
  <c r="X1218" i="3"/>
  <c r="W1218" i="3"/>
  <c r="U1218" i="3"/>
  <c r="T1218" i="3"/>
  <c r="BC1217" i="3"/>
  <c r="BB1217" i="3"/>
  <c r="BA1217" i="3"/>
  <c r="AZ1217" i="3"/>
  <c r="AY1217" i="3"/>
  <c r="AX1217" i="3"/>
  <c r="AW1217" i="3"/>
  <c r="AV1217" i="3"/>
  <c r="AU1217" i="3"/>
  <c r="AT1217" i="3"/>
  <c r="AS1217" i="3"/>
  <c r="AR1217" i="3"/>
  <c r="AQ1217" i="3"/>
  <c r="AP1217" i="3"/>
  <c r="AO1217" i="3"/>
  <c r="AN1217" i="3"/>
  <c r="AM1217" i="3"/>
  <c r="AL1217" i="3"/>
  <c r="AK1217" i="3"/>
  <c r="AJ1217" i="3"/>
  <c r="AI1217" i="3"/>
  <c r="AH1217" i="3"/>
  <c r="AG1217" i="3"/>
  <c r="AF1217" i="3"/>
  <c r="AD1217" i="3"/>
  <c r="AC1217" i="3"/>
  <c r="AA1217" i="3"/>
  <c r="Z1217" i="3"/>
  <c r="X1217" i="3"/>
  <c r="W1217" i="3"/>
  <c r="U1217" i="3"/>
  <c r="T1217" i="3"/>
  <c r="BC1216" i="3"/>
  <c r="BB1216" i="3"/>
  <c r="BA1216" i="3"/>
  <c r="AZ1216" i="3"/>
  <c r="AY1216" i="3"/>
  <c r="AX1216" i="3"/>
  <c r="AW1216" i="3"/>
  <c r="AV1216" i="3"/>
  <c r="AU1216" i="3"/>
  <c r="AT1216" i="3"/>
  <c r="AS1216" i="3"/>
  <c r="AR1216" i="3"/>
  <c r="AQ1216" i="3"/>
  <c r="AP1216" i="3"/>
  <c r="AO1216" i="3"/>
  <c r="AN1216" i="3"/>
  <c r="AM1216" i="3"/>
  <c r="AL1216" i="3"/>
  <c r="AK1216" i="3"/>
  <c r="AJ1216" i="3"/>
  <c r="AI1216" i="3"/>
  <c r="AH1216" i="3"/>
  <c r="AG1216" i="3"/>
  <c r="AF1216" i="3"/>
  <c r="AD1216" i="3"/>
  <c r="AC1216" i="3"/>
  <c r="AA1216" i="3"/>
  <c r="Z1216" i="3"/>
  <c r="X1216" i="3"/>
  <c r="W1216" i="3"/>
  <c r="U1216" i="3"/>
  <c r="T1216" i="3"/>
  <c r="BC1215" i="3"/>
  <c r="BB1215" i="3"/>
  <c r="BA1215" i="3"/>
  <c r="AZ1215" i="3"/>
  <c r="AY1215" i="3"/>
  <c r="AX1215" i="3"/>
  <c r="AW1215" i="3"/>
  <c r="AV1215" i="3"/>
  <c r="AU1215" i="3"/>
  <c r="AT1215" i="3"/>
  <c r="AS1215" i="3"/>
  <c r="AR1215" i="3"/>
  <c r="AQ1215" i="3"/>
  <c r="AP1215" i="3"/>
  <c r="AO1215" i="3"/>
  <c r="AN1215" i="3"/>
  <c r="AM1215" i="3"/>
  <c r="AL1215" i="3"/>
  <c r="AK1215" i="3"/>
  <c r="AJ1215" i="3"/>
  <c r="AI1215" i="3"/>
  <c r="AH1215" i="3"/>
  <c r="AG1215" i="3"/>
  <c r="AF1215" i="3"/>
  <c r="AD1215" i="3"/>
  <c r="AC1215" i="3"/>
  <c r="AA1215" i="3"/>
  <c r="Z1215" i="3"/>
  <c r="X1215" i="3"/>
  <c r="W1215" i="3"/>
  <c r="U1215" i="3"/>
  <c r="T1215" i="3"/>
  <c r="BC1214" i="3"/>
  <c r="BB1214" i="3"/>
  <c r="BA1214" i="3"/>
  <c r="AZ1214" i="3"/>
  <c r="AY1214" i="3"/>
  <c r="AX1214" i="3"/>
  <c r="AW1214" i="3"/>
  <c r="AV1214" i="3"/>
  <c r="AU1214" i="3"/>
  <c r="AT1214" i="3"/>
  <c r="AS1214" i="3"/>
  <c r="AR1214" i="3"/>
  <c r="AQ1214" i="3"/>
  <c r="AP1214" i="3"/>
  <c r="AO1214" i="3"/>
  <c r="AN1214" i="3"/>
  <c r="AM1214" i="3"/>
  <c r="AL1214" i="3"/>
  <c r="AK1214" i="3"/>
  <c r="AJ1214" i="3"/>
  <c r="AI1214" i="3"/>
  <c r="AH1214" i="3"/>
  <c r="AG1214" i="3"/>
  <c r="AF1214" i="3"/>
  <c r="AD1214" i="3"/>
  <c r="AC1214" i="3"/>
  <c r="AA1214" i="3"/>
  <c r="Z1214" i="3"/>
  <c r="X1214" i="3"/>
  <c r="W1214" i="3"/>
  <c r="U1214" i="3"/>
  <c r="T1214" i="3"/>
  <c r="BC1213" i="3"/>
  <c r="BB1213" i="3"/>
  <c r="BA1213" i="3"/>
  <c r="AZ1213" i="3"/>
  <c r="AY1213" i="3"/>
  <c r="AX1213" i="3"/>
  <c r="AW1213" i="3"/>
  <c r="AV1213" i="3"/>
  <c r="AU1213" i="3"/>
  <c r="AT1213" i="3"/>
  <c r="AS1213" i="3"/>
  <c r="AR1213" i="3"/>
  <c r="AQ1213" i="3"/>
  <c r="AP1213" i="3"/>
  <c r="AO1213" i="3"/>
  <c r="AN1213" i="3"/>
  <c r="AM1213" i="3"/>
  <c r="AL1213" i="3"/>
  <c r="AK1213" i="3"/>
  <c r="AJ1213" i="3"/>
  <c r="AI1213" i="3"/>
  <c r="AH1213" i="3"/>
  <c r="AG1213" i="3"/>
  <c r="AF1213" i="3"/>
  <c r="AD1213" i="3"/>
  <c r="AC1213" i="3"/>
  <c r="AA1213" i="3"/>
  <c r="Z1213" i="3"/>
  <c r="X1213" i="3"/>
  <c r="W1213" i="3"/>
  <c r="U1213" i="3"/>
  <c r="T1213" i="3"/>
  <c r="BC1212" i="3"/>
  <c r="BB1212" i="3"/>
  <c r="BA1212" i="3"/>
  <c r="AZ1212" i="3"/>
  <c r="AY1212" i="3"/>
  <c r="AX1212" i="3"/>
  <c r="AW1212" i="3"/>
  <c r="AV1212" i="3"/>
  <c r="AU1212" i="3"/>
  <c r="AT1212" i="3"/>
  <c r="AS1212" i="3"/>
  <c r="AR1212" i="3"/>
  <c r="AQ1212" i="3"/>
  <c r="AP1212" i="3"/>
  <c r="AO1212" i="3"/>
  <c r="AN1212" i="3"/>
  <c r="AM1212" i="3"/>
  <c r="AL1212" i="3"/>
  <c r="AK1212" i="3"/>
  <c r="AJ1212" i="3"/>
  <c r="AI1212" i="3"/>
  <c r="AH1212" i="3"/>
  <c r="AG1212" i="3"/>
  <c r="AF1212" i="3"/>
  <c r="AD1212" i="3"/>
  <c r="AC1212" i="3"/>
  <c r="AA1212" i="3"/>
  <c r="Z1212" i="3"/>
  <c r="X1212" i="3"/>
  <c r="W1212" i="3"/>
  <c r="U1212" i="3"/>
  <c r="T1212" i="3"/>
  <c r="BC1211" i="3"/>
  <c r="BB1211" i="3"/>
  <c r="BA1211" i="3"/>
  <c r="AZ1211" i="3"/>
  <c r="AY1211" i="3"/>
  <c r="AX1211" i="3"/>
  <c r="AW1211" i="3"/>
  <c r="AV1211" i="3"/>
  <c r="AU1211" i="3"/>
  <c r="AT1211" i="3"/>
  <c r="AS1211" i="3"/>
  <c r="AR1211" i="3"/>
  <c r="AQ1211" i="3"/>
  <c r="AP1211" i="3"/>
  <c r="AO1211" i="3"/>
  <c r="AN1211" i="3"/>
  <c r="AM1211" i="3"/>
  <c r="AL1211" i="3"/>
  <c r="AK1211" i="3"/>
  <c r="AJ1211" i="3"/>
  <c r="AI1211" i="3"/>
  <c r="AH1211" i="3"/>
  <c r="AG1211" i="3"/>
  <c r="AF1211" i="3"/>
  <c r="AD1211" i="3"/>
  <c r="AC1211" i="3"/>
  <c r="AA1211" i="3"/>
  <c r="Z1211" i="3"/>
  <c r="X1211" i="3"/>
  <c r="W1211" i="3"/>
  <c r="U1211" i="3"/>
  <c r="T1211" i="3"/>
  <c r="BC1210" i="3"/>
  <c r="BB1210" i="3"/>
  <c r="BA1210" i="3"/>
  <c r="AZ1210" i="3"/>
  <c r="AY1210" i="3"/>
  <c r="AX1210" i="3"/>
  <c r="AW1210" i="3"/>
  <c r="AV1210" i="3"/>
  <c r="AU1210" i="3"/>
  <c r="AT1210" i="3"/>
  <c r="AS1210" i="3"/>
  <c r="AR1210" i="3"/>
  <c r="AQ1210" i="3"/>
  <c r="AP1210" i="3"/>
  <c r="AO1210" i="3"/>
  <c r="AN1210" i="3"/>
  <c r="AM1210" i="3"/>
  <c r="AL1210" i="3"/>
  <c r="AK1210" i="3"/>
  <c r="AJ1210" i="3"/>
  <c r="AI1210" i="3"/>
  <c r="AH1210" i="3"/>
  <c r="AG1210" i="3"/>
  <c r="AF1210" i="3"/>
  <c r="AD1210" i="3"/>
  <c r="AC1210" i="3"/>
  <c r="AA1210" i="3"/>
  <c r="Z1210" i="3"/>
  <c r="X1210" i="3"/>
  <c r="W1210" i="3"/>
  <c r="U1210" i="3"/>
  <c r="T1210" i="3"/>
  <c r="BC1209" i="3"/>
  <c r="BB1209" i="3"/>
  <c r="BA1209" i="3"/>
  <c r="AZ1209" i="3"/>
  <c r="AY1209" i="3"/>
  <c r="AX1209" i="3"/>
  <c r="AW1209" i="3"/>
  <c r="AV1209" i="3"/>
  <c r="AU1209" i="3"/>
  <c r="AT1209" i="3"/>
  <c r="AS1209" i="3"/>
  <c r="AR1209" i="3"/>
  <c r="AQ1209" i="3"/>
  <c r="AP1209" i="3"/>
  <c r="AO1209" i="3"/>
  <c r="AN1209" i="3"/>
  <c r="AM1209" i="3"/>
  <c r="AL1209" i="3"/>
  <c r="AK1209" i="3"/>
  <c r="AJ1209" i="3"/>
  <c r="AI1209" i="3"/>
  <c r="AH1209" i="3"/>
  <c r="AG1209" i="3"/>
  <c r="AF1209" i="3"/>
  <c r="AD1209" i="3"/>
  <c r="AC1209" i="3"/>
  <c r="AA1209" i="3"/>
  <c r="Z1209" i="3"/>
  <c r="X1209" i="3"/>
  <c r="W1209" i="3"/>
  <c r="U1209" i="3"/>
  <c r="T1209" i="3"/>
  <c r="BC1208" i="3"/>
  <c r="BB1208" i="3"/>
  <c r="BA1208" i="3"/>
  <c r="AZ1208" i="3"/>
  <c r="AY1208" i="3"/>
  <c r="AX1208" i="3"/>
  <c r="AW1208" i="3"/>
  <c r="AV1208" i="3"/>
  <c r="AU1208" i="3"/>
  <c r="AT1208" i="3"/>
  <c r="AS1208" i="3"/>
  <c r="AR1208" i="3"/>
  <c r="AQ1208" i="3"/>
  <c r="AP1208" i="3"/>
  <c r="AO1208" i="3"/>
  <c r="AN1208" i="3"/>
  <c r="AM1208" i="3"/>
  <c r="AL1208" i="3"/>
  <c r="AK1208" i="3"/>
  <c r="AJ1208" i="3"/>
  <c r="AI1208" i="3"/>
  <c r="AH1208" i="3"/>
  <c r="AG1208" i="3"/>
  <c r="AF1208" i="3"/>
  <c r="AD1208" i="3"/>
  <c r="AC1208" i="3"/>
  <c r="AA1208" i="3"/>
  <c r="Z1208" i="3"/>
  <c r="X1208" i="3"/>
  <c r="W1208" i="3"/>
  <c r="U1208" i="3"/>
  <c r="T1208" i="3"/>
  <c r="BC1207" i="3"/>
  <c r="BB1207" i="3"/>
  <c r="BA1207" i="3"/>
  <c r="AZ1207" i="3"/>
  <c r="AY1207" i="3"/>
  <c r="AX1207" i="3"/>
  <c r="AW1207" i="3"/>
  <c r="AV1207" i="3"/>
  <c r="AU1207" i="3"/>
  <c r="AT1207" i="3"/>
  <c r="AS1207" i="3"/>
  <c r="AR1207" i="3"/>
  <c r="AQ1207" i="3"/>
  <c r="AP1207" i="3"/>
  <c r="AO1207" i="3"/>
  <c r="AN1207" i="3"/>
  <c r="AM1207" i="3"/>
  <c r="AL1207" i="3"/>
  <c r="AK1207" i="3"/>
  <c r="AJ1207" i="3"/>
  <c r="AI1207" i="3"/>
  <c r="AH1207" i="3"/>
  <c r="AG1207" i="3"/>
  <c r="AF1207" i="3"/>
  <c r="AD1207" i="3"/>
  <c r="AC1207" i="3"/>
  <c r="AA1207" i="3"/>
  <c r="Z1207" i="3"/>
  <c r="X1207" i="3"/>
  <c r="W1207" i="3"/>
  <c r="U1207" i="3"/>
  <c r="T1207" i="3"/>
  <c r="BC1206" i="3"/>
  <c r="BB1206" i="3"/>
  <c r="BA1206" i="3"/>
  <c r="AZ1206" i="3"/>
  <c r="AY1206" i="3"/>
  <c r="AX1206" i="3"/>
  <c r="AW1206" i="3"/>
  <c r="AV1206" i="3"/>
  <c r="AU1206" i="3"/>
  <c r="AT1206" i="3"/>
  <c r="AS1206" i="3"/>
  <c r="AR1206" i="3"/>
  <c r="AQ1206" i="3"/>
  <c r="AP1206" i="3"/>
  <c r="AO1206" i="3"/>
  <c r="AN1206" i="3"/>
  <c r="AM1206" i="3"/>
  <c r="AL1206" i="3"/>
  <c r="AK1206" i="3"/>
  <c r="AJ1206" i="3"/>
  <c r="AI1206" i="3"/>
  <c r="AH1206" i="3"/>
  <c r="AG1206" i="3"/>
  <c r="AF1206" i="3"/>
  <c r="AD1206" i="3"/>
  <c r="AC1206" i="3"/>
  <c r="AA1206" i="3"/>
  <c r="Z1206" i="3"/>
  <c r="X1206" i="3"/>
  <c r="W1206" i="3"/>
  <c r="U1206" i="3"/>
  <c r="T1206" i="3"/>
  <c r="BC1205" i="3"/>
  <c r="BB1205" i="3"/>
  <c r="BA1205" i="3"/>
  <c r="AZ1205" i="3"/>
  <c r="AY1205" i="3"/>
  <c r="AX1205" i="3"/>
  <c r="AW1205" i="3"/>
  <c r="AV1205" i="3"/>
  <c r="AU1205" i="3"/>
  <c r="AT1205" i="3"/>
  <c r="AS1205" i="3"/>
  <c r="AR1205" i="3"/>
  <c r="AQ1205" i="3"/>
  <c r="AP1205" i="3"/>
  <c r="AO1205" i="3"/>
  <c r="AN1205" i="3"/>
  <c r="AM1205" i="3"/>
  <c r="AL1205" i="3"/>
  <c r="AK1205" i="3"/>
  <c r="AJ1205" i="3"/>
  <c r="AI1205" i="3"/>
  <c r="AH1205" i="3"/>
  <c r="AG1205" i="3"/>
  <c r="AF1205" i="3"/>
  <c r="AD1205" i="3"/>
  <c r="AC1205" i="3"/>
  <c r="AA1205" i="3"/>
  <c r="Z1205" i="3"/>
  <c r="X1205" i="3"/>
  <c r="W1205" i="3"/>
  <c r="U1205" i="3"/>
  <c r="T1205" i="3"/>
  <c r="BC1204" i="3"/>
  <c r="BB1204" i="3"/>
  <c r="BA1204" i="3"/>
  <c r="AZ1204" i="3"/>
  <c r="AY1204" i="3"/>
  <c r="AX1204" i="3"/>
  <c r="AW1204" i="3"/>
  <c r="AV1204" i="3"/>
  <c r="AU1204" i="3"/>
  <c r="AT1204" i="3"/>
  <c r="AS1204" i="3"/>
  <c r="AR1204" i="3"/>
  <c r="AQ1204" i="3"/>
  <c r="AP1204" i="3"/>
  <c r="AO1204" i="3"/>
  <c r="AN1204" i="3"/>
  <c r="AM1204" i="3"/>
  <c r="AL1204" i="3"/>
  <c r="AK1204" i="3"/>
  <c r="AJ1204" i="3"/>
  <c r="AI1204" i="3"/>
  <c r="AH1204" i="3"/>
  <c r="AG1204" i="3"/>
  <c r="AF1204" i="3"/>
  <c r="AD1204" i="3"/>
  <c r="AC1204" i="3"/>
  <c r="AA1204" i="3"/>
  <c r="Z1204" i="3"/>
  <c r="X1204" i="3"/>
  <c r="W1204" i="3"/>
  <c r="U1204" i="3"/>
  <c r="T1204" i="3"/>
  <c r="BC1203" i="3"/>
  <c r="BB1203" i="3"/>
  <c r="BA1203" i="3"/>
  <c r="AZ1203" i="3"/>
  <c r="AY1203" i="3"/>
  <c r="AX1203" i="3"/>
  <c r="AW1203" i="3"/>
  <c r="AV1203" i="3"/>
  <c r="AU1203" i="3"/>
  <c r="AT1203" i="3"/>
  <c r="AS1203" i="3"/>
  <c r="AR1203" i="3"/>
  <c r="AQ1203" i="3"/>
  <c r="AP1203" i="3"/>
  <c r="AO1203" i="3"/>
  <c r="AN1203" i="3"/>
  <c r="AM1203" i="3"/>
  <c r="AL1203" i="3"/>
  <c r="AK1203" i="3"/>
  <c r="AJ1203" i="3"/>
  <c r="AI1203" i="3"/>
  <c r="AH1203" i="3"/>
  <c r="AG1203" i="3"/>
  <c r="AF1203" i="3"/>
  <c r="AD1203" i="3"/>
  <c r="AC1203" i="3"/>
  <c r="AA1203" i="3"/>
  <c r="Z1203" i="3"/>
  <c r="X1203" i="3"/>
  <c r="W1203" i="3"/>
  <c r="U1203" i="3"/>
  <c r="T1203" i="3"/>
  <c r="BC1202" i="3"/>
  <c r="BB1202" i="3"/>
  <c r="BA1202" i="3"/>
  <c r="AZ1202" i="3"/>
  <c r="AY1202" i="3"/>
  <c r="AX1202" i="3"/>
  <c r="AW1202" i="3"/>
  <c r="AV1202" i="3"/>
  <c r="AU1202" i="3"/>
  <c r="AT1202" i="3"/>
  <c r="AS1202" i="3"/>
  <c r="AR1202" i="3"/>
  <c r="AQ1202" i="3"/>
  <c r="AP1202" i="3"/>
  <c r="AO1202" i="3"/>
  <c r="AN1202" i="3"/>
  <c r="AM1202" i="3"/>
  <c r="AL1202" i="3"/>
  <c r="AK1202" i="3"/>
  <c r="AJ1202" i="3"/>
  <c r="AI1202" i="3"/>
  <c r="AH1202" i="3"/>
  <c r="AG1202" i="3"/>
  <c r="AF1202" i="3"/>
  <c r="AD1202" i="3"/>
  <c r="AC1202" i="3"/>
  <c r="AA1202" i="3"/>
  <c r="Z1202" i="3"/>
  <c r="X1202" i="3"/>
  <c r="W1202" i="3"/>
  <c r="U1202" i="3"/>
  <c r="T1202" i="3"/>
  <c r="BC1201" i="3"/>
  <c r="BB1201" i="3"/>
  <c r="BA1201" i="3"/>
  <c r="AZ1201" i="3"/>
  <c r="AY1201" i="3"/>
  <c r="AX1201" i="3"/>
  <c r="AW1201" i="3"/>
  <c r="AV1201" i="3"/>
  <c r="AU1201" i="3"/>
  <c r="AT1201" i="3"/>
  <c r="AS1201" i="3"/>
  <c r="AR1201" i="3"/>
  <c r="AQ1201" i="3"/>
  <c r="AP1201" i="3"/>
  <c r="AO1201" i="3"/>
  <c r="AN1201" i="3"/>
  <c r="AM1201" i="3"/>
  <c r="AL1201" i="3"/>
  <c r="AK1201" i="3"/>
  <c r="AJ1201" i="3"/>
  <c r="AI1201" i="3"/>
  <c r="AH1201" i="3"/>
  <c r="AG1201" i="3"/>
  <c r="AF1201" i="3"/>
  <c r="AD1201" i="3"/>
  <c r="AC1201" i="3"/>
  <c r="AA1201" i="3"/>
  <c r="Z1201" i="3"/>
  <c r="X1201" i="3"/>
  <c r="W1201" i="3"/>
  <c r="U1201" i="3"/>
  <c r="T1201" i="3"/>
  <c r="BC1200" i="3"/>
  <c r="BB1200" i="3"/>
  <c r="BA1200" i="3"/>
  <c r="AZ1200" i="3"/>
  <c r="AY1200" i="3"/>
  <c r="AX1200" i="3"/>
  <c r="AW1200" i="3"/>
  <c r="AV1200" i="3"/>
  <c r="AU1200" i="3"/>
  <c r="AT1200" i="3"/>
  <c r="AS1200" i="3"/>
  <c r="AR1200" i="3"/>
  <c r="AQ1200" i="3"/>
  <c r="AP1200" i="3"/>
  <c r="AO1200" i="3"/>
  <c r="AN1200" i="3"/>
  <c r="AM1200" i="3"/>
  <c r="AL1200" i="3"/>
  <c r="AK1200" i="3"/>
  <c r="AJ1200" i="3"/>
  <c r="AI1200" i="3"/>
  <c r="AH1200" i="3"/>
  <c r="AG1200" i="3"/>
  <c r="AF1200" i="3"/>
  <c r="AD1200" i="3"/>
  <c r="AC1200" i="3"/>
  <c r="AA1200" i="3"/>
  <c r="Z1200" i="3"/>
  <c r="X1200" i="3"/>
  <c r="W1200" i="3"/>
  <c r="U1200" i="3"/>
  <c r="T1200" i="3"/>
  <c r="BC1199" i="3"/>
  <c r="BB1199" i="3"/>
  <c r="BA1199" i="3"/>
  <c r="AZ1199" i="3"/>
  <c r="AY1199" i="3"/>
  <c r="AX1199" i="3"/>
  <c r="AW1199" i="3"/>
  <c r="AV1199" i="3"/>
  <c r="AU1199" i="3"/>
  <c r="AT1199" i="3"/>
  <c r="AS1199" i="3"/>
  <c r="AR1199" i="3"/>
  <c r="AQ1199" i="3"/>
  <c r="AP1199" i="3"/>
  <c r="AO1199" i="3"/>
  <c r="AN1199" i="3"/>
  <c r="AM1199" i="3"/>
  <c r="AL1199" i="3"/>
  <c r="AK1199" i="3"/>
  <c r="AJ1199" i="3"/>
  <c r="AI1199" i="3"/>
  <c r="AH1199" i="3"/>
  <c r="AG1199" i="3"/>
  <c r="AF1199" i="3"/>
  <c r="AD1199" i="3"/>
  <c r="AC1199" i="3"/>
  <c r="AA1199" i="3"/>
  <c r="Z1199" i="3"/>
  <c r="X1199" i="3"/>
  <c r="W1199" i="3"/>
  <c r="U1199" i="3"/>
  <c r="T1199" i="3"/>
  <c r="BC1198" i="3"/>
  <c r="BB1198" i="3"/>
  <c r="BA1198" i="3"/>
  <c r="AZ1198" i="3"/>
  <c r="AY1198" i="3"/>
  <c r="AX1198" i="3"/>
  <c r="AW1198" i="3"/>
  <c r="AV1198" i="3"/>
  <c r="AU1198" i="3"/>
  <c r="AT1198" i="3"/>
  <c r="AS1198" i="3"/>
  <c r="AR1198" i="3"/>
  <c r="AQ1198" i="3"/>
  <c r="AP1198" i="3"/>
  <c r="AO1198" i="3"/>
  <c r="AN1198" i="3"/>
  <c r="AM1198" i="3"/>
  <c r="AL1198" i="3"/>
  <c r="AK1198" i="3"/>
  <c r="AJ1198" i="3"/>
  <c r="AI1198" i="3"/>
  <c r="AH1198" i="3"/>
  <c r="AG1198" i="3"/>
  <c r="AF1198" i="3"/>
  <c r="AD1198" i="3"/>
  <c r="AC1198" i="3"/>
  <c r="AA1198" i="3"/>
  <c r="Z1198" i="3"/>
  <c r="X1198" i="3"/>
  <c r="W1198" i="3"/>
  <c r="U1198" i="3"/>
  <c r="T1198" i="3"/>
  <c r="BC1197" i="3"/>
  <c r="BB1197" i="3"/>
  <c r="BA1197" i="3"/>
  <c r="AZ1197" i="3"/>
  <c r="AY1197" i="3"/>
  <c r="AX1197" i="3"/>
  <c r="AW1197" i="3"/>
  <c r="AV1197" i="3"/>
  <c r="AU1197" i="3"/>
  <c r="AT1197" i="3"/>
  <c r="AS1197" i="3"/>
  <c r="AR1197" i="3"/>
  <c r="AQ1197" i="3"/>
  <c r="AP1197" i="3"/>
  <c r="AO1197" i="3"/>
  <c r="AN1197" i="3"/>
  <c r="AM1197" i="3"/>
  <c r="AL1197" i="3"/>
  <c r="AK1197" i="3"/>
  <c r="AJ1197" i="3"/>
  <c r="AI1197" i="3"/>
  <c r="AH1197" i="3"/>
  <c r="AG1197" i="3"/>
  <c r="AF1197" i="3"/>
  <c r="AD1197" i="3"/>
  <c r="AC1197" i="3"/>
  <c r="AA1197" i="3"/>
  <c r="Z1197" i="3"/>
  <c r="X1197" i="3"/>
  <c r="W1197" i="3"/>
  <c r="U1197" i="3"/>
  <c r="T1197" i="3"/>
  <c r="BC1196" i="3"/>
  <c r="BB1196" i="3"/>
  <c r="BA1196" i="3"/>
  <c r="AZ1196" i="3"/>
  <c r="AY1196" i="3"/>
  <c r="AX1196" i="3"/>
  <c r="AW1196" i="3"/>
  <c r="AV1196" i="3"/>
  <c r="AU1196" i="3"/>
  <c r="AT1196" i="3"/>
  <c r="AS1196" i="3"/>
  <c r="AR1196" i="3"/>
  <c r="AQ1196" i="3"/>
  <c r="AP1196" i="3"/>
  <c r="AO1196" i="3"/>
  <c r="AN1196" i="3"/>
  <c r="AM1196" i="3"/>
  <c r="AL1196" i="3"/>
  <c r="AK1196" i="3"/>
  <c r="AJ1196" i="3"/>
  <c r="AI1196" i="3"/>
  <c r="AH1196" i="3"/>
  <c r="AG1196" i="3"/>
  <c r="AF1196" i="3"/>
  <c r="AD1196" i="3"/>
  <c r="AC1196" i="3"/>
  <c r="AA1196" i="3"/>
  <c r="Z1196" i="3"/>
  <c r="X1196" i="3"/>
  <c r="W1196" i="3"/>
  <c r="U1196" i="3"/>
  <c r="T1196" i="3"/>
  <c r="BC1195" i="3"/>
  <c r="BB1195" i="3"/>
  <c r="BA1195" i="3"/>
  <c r="AZ1195" i="3"/>
  <c r="AY1195" i="3"/>
  <c r="AX1195" i="3"/>
  <c r="AW1195" i="3"/>
  <c r="AV1195" i="3"/>
  <c r="AU1195" i="3"/>
  <c r="AT1195" i="3"/>
  <c r="AS1195" i="3"/>
  <c r="AR1195" i="3"/>
  <c r="AQ1195" i="3"/>
  <c r="AP1195" i="3"/>
  <c r="AO1195" i="3"/>
  <c r="AN1195" i="3"/>
  <c r="AM1195" i="3"/>
  <c r="AL1195" i="3"/>
  <c r="AK1195" i="3"/>
  <c r="AJ1195" i="3"/>
  <c r="AI1195" i="3"/>
  <c r="AH1195" i="3"/>
  <c r="AG1195" i="3"/>
  <c r="AF1195" i="3"/>
  <c r="AD1195" i="3"/>
  <c r="AC1195" i="3"/>
  <c r="AA1195" i="3"/>
  <c r="Z1195" i="3"/>
  <c r="X1195" i="3"/>
  <c r="W1195" i="3"/>
  <c r="U1195" i="3"/>
  <c r="T1195" i="3"/>
  <c r="BC1194" i="3"/>
  <c r="BB1194" i="3"/>
  <c r="BA1194" i="3"/>
  <c r="AZ1194" i="3"/>
  <c r="AY1194" i="3"/>
  <c r="AX1194" i="3"/>
  <c r="AW1194" i="3"/>
  <c r="AV1194" i="3"/>
  <c r="AU1194" i="3"/>
  <c r="AT1194" i="3"/>
  <c r="AS1194" i="3"/>
  <c r="AR1194" i="3"/>
  <c r="AQ1194" i="3"/>
  <c r="AP1194" i="3"/>
  <c r="AO1194" i="3"/>
  <c r="AN1194" i="3"/>
  <c r="AM1194" i="3"/>
  <c r="AL1194" i="3"/>
  <c r="AK1194" i="3"/>
  <c r="AJ1194" i="3"/>
  <c r="AI1194" i="3"/>
  <c r="AH1194" i="3"/>
  <c r="AG1194" i="3"/>
  <c r="AF1194" i="3"/>
  <c r="AD1194" i="3"/>
  <c r="AC1194" i="3"/>
  <c r="AA1194" i="3"/>
  <c r="Z1194" i="3"/>
  <c r="X1194" i="3"/>
  <c r="W1194" i="3"/>
  <c r="U1194" i="3"/>
  <c r="T1194" i="3"/>
  <c r="BC1193" i="3"/>
  <c r="BB1193" i="3"/>
  <c r="BA1193" i="3"/>
  <c r="AZ1193" i="3"/>
  <c r="AY1193" i="3"/>
  <c r="AX1193" i="3"/>
  <c r="AW1193" i="3"/>
  <c r="AV1193" i="3"/>
  <c r="AU1193" i="3"/>
  <c r="AT1193" i="3"/>
  <c r="AS1193" i="3"/>
  <c r="AR1193" i="3"/>
  <c r="AQ1193" i="3"/>
  <c r="AP1193" i="3"/>
  <c r="AO1193" i="3"/>
  <c r="AN1193" i="3"/>
  <c r="AM1193" i="3"/>
  <c r="AL1193" i="3"/>
  <c r="AK1193" i="3"/>
  <c r="AJ1193" i="3"/>
  <c r="AI1193" i="3"/>
  <c r="AH1193" i="3"/>
  <c r="AG1193" i="3"/>
  <c r="AF1193" i="3"/>
  <c r="AD1193" i="3"/>
  <c r="AC1193" i="3"/>
  <c r="AA1193" i="3"/>
  <c r="Z1193" i="3"/>
  <c r="X1193" i="3"/>
  <c r="W1193" i="3"/>
  <c r="U1193" i="3"/>
  <c r="T1193" i="3"/>
  <c r="BC1192" i="3"/>
  <c r="BB1192" i="3"/>
  <c r="BA1192" i="3"/>
  <c r="AZ1192" i="3"/>
  <c r="AY1192" i="3"/>
  <c r="AX1192" i="3"/>
  <c r="AW1192" i="3"/>
  <c r="AV1192" i="3"/>
  <c r="AU1192" i="3"/>
  <c r="AT1192" i="3"/>
  <c r="AS1192" i="3"/>
  <c r="AR1192" i="3"/>
  <c r="AQ1192" i="3"/>
  <c r="AP1192" i="3"/>
  <c r="AO1192" i="3"/>
  <c r="AN1192" i="3"/>
  <c r="AM1192" i="3"/>
  <c r="AL1192" i="3"/>
  <c r="AK1192" i="3"/>
  <c r="AJ1192" i="3"/>
  <c r="AI1192" i="3"/>
  <c r="AH1192" i="3"/>
  <c r="AG1192" i="3"/>
  <c r="AF1192" i="3"/>
  <c r="AD1192" i="3"/>
  <c r="AC1192" i="3"/>
  <c r="AA1192" i="3"/>
  <c r="Z1192" i="3"/>
  <c r="X1192" i="3"/>
  <c r="W1192" i="3"/>
  <c r="U1192" i="3"/>
  <c r="T1192" i="3"/>
  <c r="BC1191" i="3"/>
  <c r="BB1191" i="3"/>
  <c r="BA1191" i="3"/>
  <c r="AZ1191" i="3"/>
  <c r="AY1191" i="3"/>
  <c r="AX1191" i="3"/>
  <c r="AW1191" i="3"/>
  <c r="AV1191" i="3"/>
  <c r="AU1191" i="3"/>
  <c r="AT1191" i="3"/>
  <c r="AS1191" i="3"/>
  <c r="AR1191" i="3"/>
  <c r="AQ1191" i="3"/>
  <c r="AP1191" i="3"/>
  <c r="AO1191" i="3"/>
  <c r="AN1191" i="3"/>
  <c r="AM1191" i="3"/>
  <c r="AL1191" i="3"/>
  <c r="AK1191" i="3"/>
  <c r="AJ1191" i="3"/>
  <c r="AI1191" i="3"/>
  <c r="AH1191" i="3"/>
  <c r="AG1191" i="3"/>
  <c r="AF1191" i="3"/>
  <c r="AD1191" i="3"/>
  <c r="AC1191" i="3"/>
  <c r="AA1191" i="3"/>
  <c r="Z1191" i="3"/>
  <c r="X1191" i="3"/>
  <c r="W1191" i="3"/>
  <c r="U1191" i="3"/>
  <c r="T1191" i="3"/>
  <c r="BC1190" i="3"/>
  <c r="BB1190" i="3"/>
  <c r="BA1190" i="3"/>
  <c r="AZ1190" i="3"/>
  <c r="AY1190" i="3"/>
  <c r="AX1190" i="3"/>
  <c r="AW1190" i="3"/>
  <c r="AV1190" i="3"/>
  <c r="AU1190" i="3"/>
  <c r="AT1190" i="3"/>
  <c r="AS1190" i="3"/>
  <c r="AR1190" i="3"/>
  <c r="AQ1190" i="3"/>
  <c r="AP1190" i="3"/>
  <c r="AO1190" i="3"/>
  <c r="AN1190" i="3"/>
  <c r="AM1190" i="3"/>
  <c r="AL1190" i="3"/>
  <c r="AK1190" i="3"/>
  <c r="AJ1190" i="3"/>
  <c r="AI1190" i="3"/>
  <c r="AH1190" i="3"/>
  <c r="AG1190" i="3"/>
  <c r="AF1190" i="3"/>
  <c r="AD1190" i="3"/>
  <c r="AC1190" i="3"/>
  <c r="AA1190" i="3"/>
  <c r="Z1190" i="3"/>
  <c r="X1190" i="3"/>
  <c r="W1190" i="3"/>
  <c r="U1190" i="3"/>
  <c r="T1190" i="3"/>
  <c r="BC1189" i="3"/>
  <c r="BB1189" i="3"/>
  <c r="BA1189" i="3"/>
  <c r="AZ1189" i="3"/>
  <c r="AY1189" i="3"/>
  <c r="AX1189" i="3"/>
  <c r="AW1189" i="3"/>
  <c r="AV1189" i="3"/>
  <c r="AU1189" i="3"/>
  <c r="AT1189" i="3"/>
  <c r="AS1189" i="3"/>
  <c r="AR1189" i="3"/>
  <c r="AQ1189" i="3"/>
  <c r="AP1189" i="3"/>
  <c r="AO1189" i="3"/>
  <c r="AN1189" i="3"/>
  <c r="AM1189" i="3"/>
  <c r="AL1189" i="3"/>
  <c r="AK1189" i="3"/>
  <c r="AJ1189" i="3"/>
  <c r="AI1189" i="3"/>
  <c r="AH1189" i="3"/>
  <c r="AG1189" i="3"/>
  <c r="AF1189" i="3"/>
  <c r="AD1189" i="3"/>
  <c r="AC1189" i="3"/>
  <c r="AA1189" i="3"/>
  <c r="Z1189" i="3"/>
  <c r="X1189" i="3"/>
  <c r="W1189" i="3"/>
  <c r="U1189" i="3"/>
  <c r="T1189" i="3"/>
  <c r="BC1188" i="3"/>
  <c r="BB1188" i="3"/>
  <c r="BA1188" i="3"/>
  <c r="AZ1188" i="3"/>
  <c r="AY1188" i="3"/>
  <c r="AX1188" i="3"/>
  <c r="AW1188" i="3"/>
  <c r="AV1188" i="3"/>
  <c r="AU1188" i="3"/>
  <c r="AT1188" i="3"/>
  <c r="AS1188" i="3"/>
  <c r="AR1188" i="3"/>
  <c r="AQ1188" i="3"/>
  <c r="AP1188" i="3"/>
  <c r="AO1188" i="3"/>
  <c r="AN1188" i="3"/>
  <c r="AM1188" i="3"/>
  <c r="AL1188" i="3"/>
  <c r="AK1188" i="3"/>
  <c r="AJ1188" i="3"/>
  <c r="AI1188" i="3"/>
  <c r="AH1188" i="3"/>
  <c r="AG1188" i="3"/>
  <c r="AF1188" i="3"/>
  <c r="AD1188" i="3"/>
  <c r="AC1188" i="3"/>
  <c r="AA1188" i="3"/>
  <c r="Z1188" i="3"/>
  <c r="X1188" i="3"/>
  <c r="W1188" i="3"/>
  <c r="U1188" i="3"/>
  <c r="T1188" i="3"/>
  <c r="BC1187" i="3"/>
  <c r="BB1187" i="3"/>
  <c r="BA1187" i="3"/>
  <c r="AZ1187" i="3"/>
  <c r="AY1187" i="3"/>
  <c r="AX1187" i="3"/>
  <c r="AW1187" i="3"/>
  <c r="AV1187" i="3"/>
  <c r="AU1187" i="3"/>
  <c r="AT1187" i="3"/>
  <c r="AS1187" i="3"/>
  <c r="AR1187" i="3"/>
  <c r="AQ1187" i="3"/>
  <c r="AP1187" i="3"/>
  <c r="AO1187" i="3"/>
  <c r="AN1187" i="3"/>
  <c r="AM1187" i="3"/>
  <c r="AL1187" i="3"/>
  <c r="AK1187" i="3"/>
  <c r="AJ1187" i="3"/>
  <c r="AI1187" i="3"/>
  <c r="AH1187" i="3"/>
  <c r="AG1187" i="3"/>
  <c r="AF1187" i="3"/>
  <c r="AD1187" i="3"/>
  <c r="AC1187" i="3"/>
  <c r="AA1187" i="3"/>
  <c r="Z1187" i="3"/>
  <c r="X1187" i="3"/>
  <c r="W1187" i="3"/>
  <c r="U1187" i="3"/>
  <c r="T1187" i="3"/>
  <c r="BC1186" i="3"/>
  <c r="BB1186" i="3"/>
  <c r="BA1186" i="3"/>
  <c r="AZ1186" i="3"/>
  <c r="AY1186" i="3"/>
  <c r="AX1186" i="3"/>
  <c r="AW1186" i="3"/>
  <c r="AV1186" i="3"/>
  <c r="AU1186" i="3"/>
  <c r="AT1186" i="3"/>
  <c r="AS1186" i="3"/>
  <c r="AR1186" i="3"/>
  <c r="AQ1186" i="3"/>
  <c r="AP1186" i="3"/>
  <c r="AO1186" i="3"/>
  <c r="AN1186" i="3"/>
  <c r="AM1186" i="3"/>
  <c r="AL1186" i="3"/>
  <c r="AK1186" i="3"/>
  <c r="AJ1186" i="3"/>
  <c r="AI1186" i="3"/>
  <c r="AH1186" i="3"/>
  <c r="AG1186" i="3"/>
  <c r="AF1186" i="3"/>
  <c r="AD1186" i="3"/>
  <c r="AC1186" i="3"/>
  <c r="AA1186" i="3"/>
  <c r="Z1186" i="3"/>
  <c r="X1186" i="3"/>
  <c r="W1186" i="3"/>
  <c r="U1186" i="3"/>
  <c r="T1186" i="3"/>
  <c r="BC1185" i="3"/>
  <c r="BB1185" i="3"/>
  <c r="BA1185" i="3"/>
  <c r="AZ1185" i="3"/>
  <c r="AY1185" i="3"/>
  <c r="AX1185" i="3"/>
  <c r="AW1185" i="3"/>
  <c r="AV1185" i="3"/>
  <c r="AU1185" i="3"/>
  <c r="AT1185" i="3"/>
  <c r="AS1185" i="3"/>
  <c r="AR1185" i="3"/>
  <c r="AQ1185" i="3"/>
  <c r="AP1185" i="3"/>
  <c r="AO1185" i="3"/>
  <c r="AN1185" i="3"/>
  <c r="AM1185" i="3"/>
  <c r="AL1185" i="3"/>
  <c r="AK1185" i="3"/>
  <c r="AJ1185" i="3"/>
  <c r="AI1185" i="3"/>
  <c r="AH1185" i="3"/>
  <c r="AG1185" i="3"/>
  <c r="AF1185" i="3"/>
  <c r="AD1185" i="3"/>
  <c r="AC1185" i="3"/>
  <c r="AA1185" i="3"/>
  <c r="Z1185" i="3"/>
  <c r="X1185" i="3"/>
  <c r="W1185" i="3"/>
  <c r="U1185" i="3"/>
  <c r="T1185" i="3"/>
  <c r="BC1184" i="3"/>
  <c r="BB1184" i="3"/>
  <c r="BA1184" i="3"/>
  <c r="AZ1184" i="3"/>
  <c r="AY1184" i="3"/>
  <c r="AX1184" i="3"/>
  <c r="AW1184" i="3"/>
  <c r="AV1184" i="3"/>
  <c r="AU1184" i="3"/>
  <c r="AT1184" i="3"/>
  <c r="AS1184" i="3"/>
  <c r="AR1184" i="3"/>
  <c r="AQ1184" i="3"/>
  <c r="AP1184" i="3"/>
  <c r="AO1184" i="3"/>
  <c r="AN1184" i="3"/>
  <c r="AM1184" i="3"/>
  <c r="AL1184" i="3"/>
  <c r="AK1184" i="3"/>
  <c r="AJ1184" i="3"/>
  <c r="AI1184" i="3"/>
  <c r="AH1184" i="3"/>
  <c r="AG1184" i="3"/>
  <c r="AF1184" i="3"/>
  <c r="AD1184" i="3"/>
  <c r="AC1184" i="3"/>
  <c r="AA1184" i="3"/>
  <c r="Z1184" i="3"/>
  <c r="X1184" i="3"/>
  <c r="W1184" i="3"/>
  <c r="U1184" i="3"/>
  <c r="T1184" i="3"/>
  <c r="BC1183" i="3"/>
  <c r="BB1183" i="3"/>
  <c r="BA1183" i="3"/>
  <c r="AZ1183" i="3"/>
  <c r="AY1183" i="3"/>
  <c r="AX1183" i="3"/>
  <c r="AW1183" i="3"/>
  <c r="AV1183" i="3"/>
  <c r="AU1183" i="3"/>
  <c r="AT1183" i="3"/>
  <c r="AS1183" i="3"/>
  <c r="AR1183" i="3"/>
  <c r="AQ1183" i="3"/>
  <c r="AP1183" i="3"/>
  <c r="AO1183" i="3"/>
  <c r="AN1183" i="3"/>
  <c r="AM1183" i="3"/>
  <c r="AL1183" i="3"/>
  <c r="AK1183" i="3"/>
  <c r="AJ1183" i="3"/>
  <c r="AI1183" i="3"/>
  <c r="AH1183" i="3"/>
  <c r="AG1183" i="3"/>
  <c r="AF1183" i="3"/>
  <c r="AD1183" i="3"/>
  <c r="AC1183" i="3"/>
  <c r="AA1183" i="3"/>
  <c r="Z1183" i="3"/>
  <c r="X1183" i="3"/>
  <c r="W1183" i="3"/>
  <c r="U1183" i="3"/>
  <c r="T1183" i="3"/>
  <c r="BC1182" i="3"/>
  <c r="BB1182" i="3"/>
  <c r="BA1182" i="3"/>
  <c r="AZ1182" i="3"/>
  <c r="AY1182" i="3"/>
  <c r="AX1182" i="3"/>
  <c r="AW1182" i="3"/>
  <c r="AV1182" i="3"/>
  <c r="AU1182" i="3"/>
  <c r="AT1182" i="3"/>
  <c r="AS1182" i="3"/>
  <c r="AR1182" i="3"/>
  <c r="AQ1182" i="3"/>
  <c r="AP1182" i="3"/>
  <c r="AO1182" i="3"/>
  <c r="AN1182" i="3"/>
  <c r="AM1182" i="3"/>
  <c r="AL1182" i="3"/>
  <c r="AK1182" i="3"/>
  <c r="AJ1182" i="3"/>
  <c r="AI1182" i="3"/>
  <c r="AH1182" i="3"/>
  <c r="AG1182" i="3"/>
  <c r="AF1182" i="3"/>
  <c r="AD1182" i="3"/>
  <c r="AC1182" i="3"/>
  <c r="AA1182" i="3"/>
  <c r="Z1182" i="3"/>
  <c r="X1182" i="3"/>
  <c r="W1182" i="3"/>
  <c r="U1182" i="3"/>
  <c r="T1182" i="3"/>
  <c r="BC1181" i="3"/>
  <c r="BB1181" i="3"/>
  <c r="BA1181" i="3"/>
  <c r="AZ1181" i="3"/>
  <c r="AY1181" i="3"/>
  <c r="AX1181" i="3"/>
  <c r="AW1181" i="3"/>
  <c r="AV1181" i="3"/>
  <c r="AU1181" i="3"/>
  <c r="AT1181" i="3"/>
  <c r="AS1181" i="3"/>
  <c r="AR1181" i="3"/>
  <c r="AQ1181" i="3"/>
  <c r="AP1181" i="3"/>
  <c r="AO1181" i="3"/>
  <c r="AN1181" i="3"/>
  <c r="AM1181" i="3"/>
  <c r="AL1181" i="3"/>
  <c r="AK1181" i="3"/>
  <c r="AJ1181" i="3"/>
  <c r="AI1181" i="3"/>
  <c r="AH1181" i="3"/>
  <c r="AG1181" i="3"/>
  <c r="AF1181" i="3"/>
  <c r="AD1181" i="3"/>
  <c r="AC1181" i="3"/>
  <c r="AA1181" i="3"/>
  <c r="Z1181" i="3"/>
  <c r="X1181" i="3"/>
  <c r="W1181" i="3"/>
  <c r="U1181" i="3"/>
  <c r="T1181" i="3"/>
  <c r="BC1180" i="3"/>
  <c r="BB1180" i="3"/>
  <c r="BA1180" i="3"/>
  <c r="AZ1180" i="3"/>
  <c r="AY1180" i="3"/>
  <c r="AX1180" i="3"/>
  <c r="AW1180" i="3"/>
  <c r="AV1180" i="3"/>
  <c r="AU1180" i="3"/>
  <c r="AT1180" i="3"/>
  <c r="AS1180" i="3"/>
  <c r="AR1180" i="3"/>
  <c r="AQ1180" i="3"/>
  <c r="AP1180" i="3"/>
  <c r="AO1180" i="3"/>
  <c r="AN1180" i="3"/>
  <c r="AM1180" i="3"/>
  <c r="AL1180" i="3"/>
  <c r="AK1180" i="3"/>
  <c r="AJ1180" i="3"/>
  <c r="AI1180" i="3"/>
  <c r="AH1180" i="3"/>
  <c r="AG1180" i="3"/>
  <c r="AF1180" i="3"/>
  <c r="AD1180" i="3"/>
  <c r="AC1180" i="3"/>
  <c r="AA1180" i="3"/>
  <c r="Z1180" i="3"/>
  <c r="X1180" i="3"/>
  <c r="W1180" i="3"/>
  <c r="U1180" i="3"/>
  <c r="T1180" i="3"/>
  <c r="BC1179" i="3"/>
  <c r="BB1179" i="3"/>
  <c r="BA1179" i="3"/>
  <c r="AZ1179" i="3"/>
  <c r="AY1179" i="3"/>
  <c r="AX1179" i="3"/>
  <c r="AW1179" i="3"/>
  <c r="AV1179" i="3"/>
  <c r="AU1179" i="3"/>
  <c r="AT1179" i="3"/>
  <c r="AS1179" i="3"/>
  <c r="AR1179" i="3"/>
  <c r="AQ1179" i="3"/>
  <c r="AP1179" i="3"/>
  <c r="AO1179" i="3"/>
  <c r="AN1179" i="3"/>
  <c r="AM1179" i="3"/>
  <c r="AL1179" i="3"/>
  <c r="AK1179" i="3"/>
  <c r="AJ1179" i="3"/>
  <c r="AI1179" i="3"/>
  <c r="AH1179" i="3"/>
  <c r="AG1179" i="3"/>
  <c r="AF1179" i="3"/>
  <c r="AD1179" i="3"/>
  <c r="AC1179" i="3"/>
  <c r="AA1179" i="3"/>
  <c r="Z1179" i="3"/>
  <c r="X1179" i="3"/>
  <c r="W1179" i="3"/>
  <c r="U1179" i="3"/>
  <c r="T1179" i="3"/>
  <c r="BC1178" i="3"/>
  <c r="BB1178" i="3"/>
  <c r="BA1178" i="3"/>
  <c r="AZ1178" i="3"/>
  <c r="AY1178" i="3"/>
  <c r="AX1178" i="3"/>
  <c r="AW1178" i="3"/>
  <c r="AV1178" i="3"/>
  <c r="AU1178" i="3"/>
  <c r="AT1178" i="3"/>
  <c r="AS1178" i="3"/>
  <c r="AR1178" i="3"/>
  <c r="AQ1178" i="3"/>
  <c r="AP1178" i="3"/>
  <c r="AO1178" i="3"/>
  <c r="AN1178" i="3"/>
  <c r="AM1178" i="3"/>
  <c r="AL1178" i="3"/>
  <c r="AK1178" i="3"/>
  <c r="AJ1178" i="3"/>
  <c r="AI1178" i="3"/>
  <c r="AH1178" i="3"/>
  <c r="AG1178" i="3"/>
  <c r="AF1178" i="3"/>
  <c r="AD1178" i="3"/>
  <c r="AC1178" i="3"/>
  <c r="AA1178" i="3"/>
  <c r="Z1178" i="3"/>
  <c r="X1178" i="3"/>
  <c r="W1178" i="3"/>
  <c r="U1178" i="3"/>
  <c r="T1178" i="3"/>
  <c r="BC1177" i="3"/>
  <c r="BB1177" i="3"/>
  <c r="BA1177" i="3"/>
  <c r="AZ1177" i="3"/>
  <c r="AY1177" i="3"/>
  <c r="AX1177" i="3"/>
  <c r="AW1177" i="3"/>
  <c r="AV1177" i="3"/>
  <c r="AU1177" i="3"/>
  <c r="AT1177" i="3"/>
  <c r="AS1177" i="3"/>
  <c r="AR1177" i="3"/>
  <c r="AQ1177" i="3"/>
  <c r="AP1177" i="3"/>
  <c r="AO1177" i="3"/>
  <c r="AN1177" i="3"/>
  <c r="AM1177" i="3"/>
  <c r="AL1177" i="3"/>
  <c r="AK1177" i="3"/>
  <c r="AJ1177" i="3"/>
  <c r="AI1177" i="3"/>
  <c r="AH1177" i="3"/>
  <c r="AG1177" i="3"/>
  <c r="AF1177" i="3"/>
  <c r="AD1177" i="3"/>
  <c r="AC1177" i="3"/>
  <c r="AA1177" i="3"/>
  <c r="Z1177" i="3"/>
  <c r="X1177" i="3"/>
  <c r="W1177" i="3"/>
  <c r="U1177" i="3"/>
  <c r="T1177" i="3"/>
  <c r="BC1176" i="3"/>
  <c r="BB1176" i="3"/>
  <c r="BA1176" i="3"/>
  <c r="AZ1176" i="3"/>
  <c r="AY1176" i="3"/>
  <c r="AX1176" i="3"/>
  <c r="AW1176" i="3"/>
  <c r="AV1176" i="3"/>
  <c r="AU1176" i="3"/>
  <c r="AT1176" i="3"/>
  <c r="AS1176" i="3"/>
  <c r="AR1176" i="3"/>
  <c r="AQ1176" i="3"/>
  <c r="AP1176" i="3"/>
  <c r="AO1176" i="3"/>
  <c r="AN1176" i="3"/>
  <c r="AM1176" i="3"/>
  <c r="AL1176" i="3"/>
  <c r="AK1176" i="3"/>
  <c r="AJ1176" i="3"/>
  <c r="AI1176" i="3"/>
  <c r="AH1176" i="3"/>
  <c r="AG1176" i="3"/>
  <c r="AF1176" i="3"/>
  <c r="AD1176" i="3"/>
  <c r="AC1176" i="3"/>
  <c r="AA1176" i="3"/>
  <c r="Z1176" i="3"/>
  <c r="X1176" i="3"/>
  <c r="W1176" i="3"/>
  <c r="U1176" i="3"/>
  <c r="T1176" i="3"/>
  <c r="BC1175" i="3"/>
  <c r="BB1175" i="3"/>
  <c r="BA1175" i="3"/>
  <c r="AZ1175" i="3"/>
  <c r="AY1175" i="3"/>
  <c r="AX1175" i="3"/>
  <c r="AW1175" i="3"/>
  <c r="AV1175" i="3"/>
  <c r="AU1175" i="3"/>
  <c r="AT1175" i="3"/>
  <c r="AS1175" i="3"/>
  <c r="AR1175" i="3"/>
  <c r="AQ1175" i="3"/>
  <c r="AP1175" i="3"/>
  <c r="AO1175" i="3"/>
  <c r="AN1175" i="3"/>
  <c r="AM1175" i="3"/>
  <c r="AL1175" i="3"/>
  <c r="AK1175" i="3"/>
  <c r="AJ1175" i="3"/>
  <c r="AI1175" i="3"/>
  <c r="AH1175" i="3"/>
  <c r="AG1175" i="3"/>
  <c r="AF1175" i="3"/>
  <c r="AD1175" i="3"/>
  <c r="AC1175" i="3"/>
  <c r="AA1175" i="3"/>
  <c r="Z1175" i="3"/>
  <c r="X1175" i="3"/>
  <c r="W1175" i="3"/>
  <c r="U1175" i="3"/>
  <c r="T1175" i="3"/>
  <c r="BC1174" i="3"/>
  <c r="BB1174" i="3"/>
  <c r="BA1174" i="3"/>
  <c r="AZ1174" i="3"/>
  <c r="AY1174" i="3"/>
  <c r="AX1174" i="3"/>
  <c r="AW1174" i="3"/>
  <c r="AV1174" i="3"/>
  <c r="AU1174" i="3"/>
  <c r="AT1174" i="3"/>
  <c r="AS1174" i="3"/>
  <c r="AR1174" i="3"/>
  <c r="AQ1174" i="3"/>
  <c r="AP1174" i="3"/>
  <c r="AO1174" i="3"/>
  <c r="AN1174" i="3"/>
  <c r="AM1174" i="3"/>
  <c r="AL1174" i="3"/>
  <c r="AK1174" i="3"/>
  <c r="AJ1174" i="3"/>
  <c r="AI1174" i="3"/>
  <c r="AH1174" i="3"/>
  <c r="AG1174" i="3"/>
  <c r="AF1174" i="3"/>
  <c r="AD1174" i="3"/>
  <c r="AC1174" i="3"/>
  <c r="AA1174" i="3"/>
  <c r="Z1174" i="3"/>
  <c r="X1174" i="3"/>
  <c r="W1174" i="3"/>
  <c r="U1174" i="3"/>
  <c r="T1174" i="3"/>
  <c r="BC1173" i="3"/>
  <c r="BB1173" i="3"/>
  <c r="BA1173" i="3"/>
  <c r="AZ1173" i="3"/>
  <c r="AY1173" i="3"/>
  <c r="AX1173" i="3"/>
  <c r="AW1173" i="3"/>
  <c r="AV1173" i="3"/>
  <c r="AU1173" i="3"/>
  <c r="AT1173" i="3"/>
  <c r="AS1173" i="3"/>
  <c r="AR1173" i="3"/>
  <c r="AQ1173" i="3"/>
  <c r="AP1173" i="3"/>
  <c r="AO1173" i="3"/>
  <c r="AN1173" i="3"/>
  <c r="AM1173" i="3"/>
  <c r="AL1173" i="3"/>
  <c r="AK1173" i="3"/>
  <c r="AJ1173" i="3"/>
  <c r="AI1173" i="3"/>
  <c r="AH1173" i="3"/>
  <c r="AG1173" i="3"/>
  <c r="AF1173" i="3"/>
  <c r="AD1173" i="3"/>
  <c r="AC1173" i="3"/>
  <c r="AA1173" i="3"/>
  <c r="Z1173" i="3"/>
  <c r="X1173" i="3"/>
  <c r="W1173" i="3"/>
  <c r="U1173" i="3"/>
  <c r="T1173" i="3"/>
  <c r="BC1172" i="3"/>
  <c r="BB1172" i="3"/>
  <c r="BA1172" i="3"/>
  <c r="AZ1172" i="3"/>
  <c r="AY1172" i="3"/>
  <c r="AX1172" i="3"/>
  <c r="AW1172" i="3"/>
  <c r="AV1172" i="3"/>
  <c r="AU1172" i="3"/>
  <c r="AT1172" i="3"/>
  <c r="AS1172" i="3"/>
  <c r="AR1172" i="3"/>
  <c r="AQ1172" i="3"/>
  <c r="AP1172" i="3"/>
  <c r="AO1172" i="3"/>
  <c r="AN1172" i="3"/>
  <c r="AM1172" i="3"/>
  <c r="AL1172" i="3"/>
  <c r="AK1172" i="3"/>
  <c r="AJ1172" i="3"/>
  <c r="AI1172" i="3"/>
  <c r="AH1172" i="3"/>
  <c r="AG1172" i="3"/>
  <c r="AF1172" i="3"/>
  <c r="AD1172" i="3"/>
  <c r="AC1172" i="3"/>
  <c r="AA1172" i="3"/>
  <c r="Z1172" i="3"/>
  <c r="X1172" i="3"/>
  <c r="W1172" i="3"/>
  <c r="U1172" i="3"/>
  <c r="T1172" i="3"/>
  <c r="BC1171" i="3"/>
  <c r="BB1171" i="3"/>
  <c r="BA1171" i="3"/>
  <c r="AZ1171" i="3"/>
  <c r="AY1171" i="3"/>
  <c r="AX1171" i="3"/>
  <c r="AW1171" i="3"/>
  <c r="AV1171" i="3"/>
  <c r="AU1171" i="3"/>
  <c r="AT1171" i="3"/>
  <c r="AS1171" i="3"/>
  <c r="AR1171" i="3"/>
  <c r="AQ1171" i="3"/>
  <c r="AP1171" i="3"/>
  <c r="AO1171" i="3"/>
  <c r="AN1171" i="3"/>
  <c r="AM1171" i="3"/>
  <c r="AL1171" i="3"/>
  <c r="AK1171" i="3"/>
  <c r="AJ1171" i="3"/>
  <c r="AI1171" i="3"/>
  <c r="AH1171" i="3"/>
  <c r="AG1171" i="3"/>
  <c r="AF1171" i="3"/>
  <c r="AD1171" i="3"/>
  <c r="AC1171" i="3"/>
  <c r="AA1171" i="3"/>
  <c r="Z1171" i="3"/>
  <c r="X1171" i="3"/>
  <c r="W1171" i="3"/>
  <c r="U1171" i="3"/>
  <c r="T1171" i="3"/>
  <c r="BC1170" i="3"/>
  <c r="BB1170" i="3"/>
  <c r="BA1170" i="3"/>
  <c r="AZ1170" i="3"/>
  <c r="AY1170" i="3"/>
  <c r="AX1170" i="3"/>
  <c r="AW1170" i="3"/>
  <c r="AV1170" i="3"/>
  <c r="AU1170" i="3"/>
  <c r="AT1170" i="3"/>
  <c r="AS1170" i="3"/>
  <c r="AR1170" i="3"/>
  <c r="AQ1170" i="3"/>
  <c r="AP1170" i="3"/>
  <c r="AO1170" i="3"/>
  <c r="AN1170" i="3"/>
  <c r="AM1170" i="3"/>
  <c r="AL1170" i="3"/>
  <c r="AK1170" i="3"/>
  <c r="AJ1170" i="3"/>
  <c r="AI1170" i="3"/>
  <c r="AH1170" i="3"/>
  <c r="AG1170" i="3"/>
  <c r="AF1170" i="3"/>
  <c r="AD1170" i="3"/>
  <c r="AC1170" i="3"/>
  <c r="AA1170" i="3"/>
  <c r="Z1170" i="3"/>
  <c r="X1170" i="3"/>
  <c r="W1170" i="3"/>
  <c r="U1170" i="3"/>
  <c r="T1170" i="3"/>
  <c r="BC1169" i="3"/>
  <c r="BB1169" i="3"/>
  <c r="BA1169" i="3"/>
  <c r="AZ1169" i="3"/>
  <c r="AY1169" i="3"/>
  <c r="AX1169" i="3"/>
  <c r="AW1169" i="3"/>
  <c r="AV1169" i="3"/>
  <c r="AU1169" i="3"/>
  <c r="AT1169" i="3"/>
  <c r="AS1169" i="3"/>
  <c r="AR1169" i="3"/>
  <c r="AQ1169" i="3"/>
  <c r="AP1169" i="3"/>
  <c r="AO1169" i="3"/>
  <c r="AN1169" i="3"/>
  <c r="AM1169" i="3"/>
  <c r="AL1169" i="3"/>
  <c r="AK1169" i="3"/>
  <c r="AJ1169" i="3"/>
  <c r="AI1169" i="3"/>
  <c r="AH1169" i="3"/>
  <c r="AG1169" i="3"/>
  <c r="AF1169" i="3"/>
  <c r="AD1169" i="3"/>
  <c r="AC1169" i="3"/>
  <c r="AA1169" i="3"/>
  <c r="Z1169" i="3"/>
  <c r="X1169" i="3"/>
  <c r="W1169" i="3"/>
  <c r="U1169" i="3"/>
  <c r="T1169" i="3"/>
  <c r="BC1168" i="3"/>
  <c r="BB1168" i="3"/>
  <c r="BA1168" i="3"/>
  <c r="AZ1168" i="3"/>
  <c r="AY1168" i="3"/>
  <c r="AX1168" i="3"/>
  <c r="AW1168" i="3"/>
  <c r="AV1168" i="3"/>
  <c r="AU1168" i="3"/>
  <c r="AT1168" i="3"/>
  <c r="AS1168" i="3"/>
  <c r="AR1168" i="3"/>
  <c r="AQ1168" i="3"/>
  <c r="AP1168" i="3"/>
  <c r="AO1168" i="3"/>
  <c r="AN1168" i="3"/>
  <c r="AM1168" i="3"/>
  <c r="AL1168" i="3"/>
  <c r="AK1168" i="3"/>
  <c r="AJ1168" i="3"/>
  <c r="AI1168" i="3"/>
  <c r="AH1168" i="3"/>
  <c r="AG1168" i="3"/>
  <c r="AF1168" i="3"/>
  <c r="AD1168" i="3"/>
  <c r="AC1168" i="3"/>
  <c r="AA1168" i="3"/>
  <c r="Z1168" i="3"/>
  <c r="X1168" i="3"/>
  <c r="W1168" i="3"/>
  <c r="U1168" i="3"/>
  <c r="T1168" i="3"/>
  <c r="BC1167" i="3"/>
  <c r="BB1167" i="3"/>
  <c r="BA1167" i="3"/>
  <c r="AZ1167" i="3"/>
  <c r="AY1167" i="3"/>
  <c r="AX1167" i="3"/>
  <c r="AW1167" i="3"/>
  <c r="AV1167" i="3"/>
  <c r="AU1167" i="3"/>
  <c r="AT1167" i="3"/>
  <c r="AS1167" i="3"/>
  <c r="AR1167" i="3"/>
  <c r="AQ1167" i="3"/>
  <c r="AP1167" i="3"/>
  <c r="AO1167" i="3"/>
  <c r="AN1167" i="3"/>
  <c r="AM1167" i="3"/>
  <c r="AL1167" i="3"/>
  <c r="AK1167" i="3"/>
  <c r="AJ1167" i="3"/>
  <c r="AI1167" i="3"/>
  <c r="AH1167" i="3"/>
  <c r="AG1167" i="3"/>
  <c r="AF1167" i="3"/>
  <c r="AD1167" i="3"/>
  <c r="AC1167" i="3"/>
  <c r="AA1167" i="3"/>
  <c r="Z1167" i="3"/>
  <c r="X1167" i="3"/>
  <c r="W1167" i="3"/>
  <c r="U1167" i="3"/>
  <c r="T1167" i="3"/>
  <c r="BC1166" i="3"/>
  <c r="BB1166" i="3"/>
  <c r="BA1166" i="3"/>
  <c r="AZ1166" i="3"/>
  <c r="AY1166" i="3"/>
  <c r="AX1166" i="3"/>
  <c r="AW1166" i="3"/>
  <c r="AV1166" i="3"/>
  <c r="AU1166" i="3"/>
  <c r="AT1166" i="3"/>
  <c r="AS1166" i="3"/>
  <c r="AR1166" i="3"/>
  <c r="AQ1166" i="3"/>
  <c r="AP1166" i="3"/>
  <c r="AO1166" i="3"/>
  <c r="AN1166" i="3"/>
  <c r="AM1166" i="3"/>
  <c r="AL1166" i="3"/>
  <c r="AK1166" i="3"/>
  <c r="AJ1166" i="3"/>
  <c r="AI1166" i="3"/>
  <c r="AH1166" i="3"/>
  <c r="AG1166" i="3"/>
  <c r="AF1166" i="3"/>
  <c r="AD1166" i="3"/>
  <c r="AC1166" i="3"/>
  <c r="AA1166" i="3"/>
  <c r="Z1166" i="3"/>
  <c r="X1166" i="3"/>
  <c r="W1166" i="3"/>
  <c r="U1166" i="3"/>
  <c r="T1166" i="3"/>
  <c r="BC1165" i="3"/>
  <c r="BB1165" i="3"/>
  <c r="BA1165" i="3"/>
  <c r="AZ1165" i="3"/>
  <c r="AY1165" i="3"/>
  <c r="AX1165" i="3"/>
  <c r="AW1165" i="3"/>
  <c r="AV1165" i="3"/>
  <c r="AU1165" i="3"/>
  <c r="AT1165" i="3"/>
  <c r="AS1165" i="3"/>
  <c r="AR1165" i="3"/>
  <c r="AQ1165" i="3"/>
  <c r="AP1165" i="3"/>
  <c r="AO1165" i="3"/>
  <c r="AN1165" i="3"/>
  <c r="AM1165" i="3"/>
  <c r="AL1165" i="3"/>
  <c r="AK1165" i="3"/>
  <c r="AJ1165" i="3"/>
  <c r="AI1165" i="3"/>
  <c r="AH1165" i="3"/>
  <c r="AG1165" i="3"/>
  <c r="AF1165" i="3"/>
  <c r="AD1165" i="3"/>
  <c r="AC1165" i="3"/>
  <c r="AA1165" i="3"/>
  <c r="Z1165" i="3"/>
  <c r="X1165" i="3"/>
  <c r="W1165" i="3"/>
  <c r="U1165" i="3"/>
  <c r="T1165" i="3"/>
  <c r="BC1164" i="3"/>
  <c r="BB1164" i="3"/>
  <c r="BA1164" i="3"/>
  <c r="AZ1164" i="3"/>
  <c r="AY1164" i="3"/>
  <c r="AX1164" i="3"/>
  <c r="AW1164" i="3"/>
  <c r="AV1164" i="3"/>
  <c r="AU1164" i="3"/>
  <c r="AT1164" i="3"/>
  <c r="AS1164" i="3"/>
  <c r="AR1164" i="3"/>
  <c r="AQ1164" i="3"/>
  <c r="AP1164" i="3"/>
  <c r="AO1164" i="3"/>
  <c r="AN1164" i="3"/>
  <c r="AM1164" i="3"/>
  <c r="AL1164" i="3"/>
  <c r="AK1164" i="3"/>
  <c r="AJ1164" i="3"/>
  <c r="AI1164" i="3"/>
  <c r="AH1164" i="3"/>
  <c r="AG1164" i="3"/>
  <c r="AF1164" i="3"/>
  <c r="AD1164" i="3"/>
  <c r="AC1164" i="3"/>
  <c r="AA1164" i="3"/>
  <c r="Z1164" i="3"/>
  <c r="X1164" i="3"/>
  <c r="W1164" i="3"/>
  <c r="U1164" i="3"/>
  <c r="T1164" i="3"/>
  <c r="BC1163" i="3"/>
  <c r="BB1163" i="3"/>
  <c r="BA1163" i="3"/>
  <c r="AZ1163" i="3"/>
  <c r="AY1163" i="3"/>
  <c r="AX1163" i="3"/>
  <c r="AW1163" i="3"/>
  <c r="AV1163" i="3"/>
  <c r="AU1163" i="3"/>
  <c r="AT1163" i="3"/>
  <c r="AS1163" i="3"/>
  <c r="AR1163" i="3"/>
  <c r="AQ1163" i="3"/>
  <c r="AP1163" i="3"/>
  <c r="AO1163" i="3"/>
  <c r="AN1163" i="3"/>
  <c r="AM1163" i="3"/>
  <c r="AL1163" i="3"/>
  <c r="AK1163" i="3"/>
  <c r="AJ1163" i="3"/>
  <c r="AI1163" i="3"/>
  <c r="AH1163" i="3"/>
  <c r="AG1163" i="3"/>
  <c r="AF1163" i="3"/>
  <c r="AD1163" i="3"/>
  <c r="AC1163" i="3"/>
  <c r="AA1163" i="3"/>
  <c r="Z1163" i="3"/>
  <c r="X1163" i="3"/>
  <c r="W1163" i="3"/>
  <c r="U1163" i="3"/>
  <c r="T1163" i="3"/>
  <c r="BC1162" i="3"/>
  <c r="BB1162" i="3"/>
  <c r="BA1162" i="3"/>
  <c r="AZ1162" i="3"/>
  <c r="AY1162" i="3"/>
  <c r="AX1162" i="3"/>
  <c r="AW1162" i="3"/>
  <c r="AV1162" i="3"/>
  <c r="AU1162" i="3"/>
  <c r="AT1162" i="3"/>
  <c r="AS1162" i="3"/>
  <c r="AR1162" i="3"/>
  <c r="AQ1162" i="3"/>
  <c r="AP1162" i="3"/>
  <c r="AO1162" i="3"/>
  <c r="AN1162" i="3"/>
  <c r="AM1162" i="3"/>
  <c r="AL1162" i="3"/>
  <c r="AK1162" i="3"/>
  <c r="AJ1162" i="3"/>
  <c r="AI1162" i="3"/>
  <c r="AH1162" i="3"/>
  <c r="AG1162" i="3"/>
  <c r="AF1162" i="3"/>
  <c r="AD1162" i="3"/>
  <c r="AC1162" i="3"/>
  <c r="AA1162" i="3"/>
  <c r="Z1162" i="3"/>
  <c r="X1162" i="3"/>
  <c r="W1162" i="3"/>
  <c r="U1162" i="3"/>
  <c r="T1162" i="3"/>
  <c r="BC1161" i="3"/>
  <c r="BB1161" i="3"/>
  <c r="BA1161" i="3"/>
  <c r="AZ1161" i="3"/>
  <c r="AY1161" i="3"/>
  <c r="AX1161" i="3"/>
  <c r="AW1161" i="3"/>
  <c r="AV1161" i="3"/>
  <c r="AU1161" i="3"/>
  <c r="AT1161" i="3"/>
  <c r="AS1161" i="3"/>
  <c r="AR1161" i="3"/>
  <c r="AQ1161" i="3"/>
  <c r="AP1161" i="3"/>
  <c r="AO1161" i="3"/>
  <c r="AN1161" i="3"/>
  <c r="AM1161" i="3"/>
  <c r="AL1161" i="3"/>
  <c r="AK1161" i="3"/>
  <c r="AJ1161" i="3"/>
  <c r="AI1161" i="3"/>
  <c r="AH1161" i="3"/>
  <c r="AG1161" i="3"/>
  <c r="AF1161" i="3"/>
  <c r="AD1161" i="3"/>
  <c r="AC1161" i="3"/>
  <c r="AA1161" i="3"/>
  <c r="Z1161" i="3"/>
  <c r="X1161" i="3"/>
  <c r="W1161" i="3"/>
  <c r="U1161" i="3"/>
  <c r="T1161" i="3"/>
  <c r="BC1160" i="3"/>
  <c r="BB1160" i="3"/>
  <c r="BA1160" i="3"/>
  <c r="AZ1160" i="3"/>
  <c r="AY1160" i="3"/>
  <c r="AX1160" i="3"/>
  <c r="AW1160" i="3"/>
  <c r="AV1160" i="3"/>
  <c r="AU1160" i="3"/>
  <c r="AT1160" i="3"/>
  <c r="AS1160" i="3"/>
  <c r="AR1160" i="3"/>
  <c r="AQ1160" i="3"/>
  <c r="AP1160" i="3"/>
  <c r="AO1160" i="3"/>
  <c r="AN1160" i="3"/>
  <c r="AM1160" i="3"/>
  <c r="AL1160" i="3"/>
  <c r="AK1160" i="3"/>
  <c r="AJ1160" i="3"/>
  <c r="AI1160" i="3"/>
  <c r="AH1160" i="3"/>
  <c r="AG1160" i="3"/>
  <c r="AF1160" i="3"/>
  <c r="AD1160" i="3"/>
  <c r="AC1160" i="3"/>
  <c r="AA1160" i="3"/>
  <c r="Z1160" i="3"/>
  <c r="X1160" i="3"/>
  <c r="W1160" i="3"/>
  <c r="U1160" i="3"/>
  <c r="T1160" i="3"/>
  <c r="BC1159" i="3"/>
  <c r="BB1159" i="3"/>
  <c r="BA1159" i="3"/>
  <c r="AZ1159" i="3"/>
  <c r="AY1159" i="3"/>
  <c r="AX1159" i="3"/>
  <c r="AW1159" i="3"/>
  <c r="AV1159" i="3"/>
  <c r="AU1159" i="3"/>
  <c r="AT1159" i="3"/>
  <c r="AS1159" i="3"/>
  <c r="AR1159" i="3"/>
  <c r="AQ1159" i="3"/>
  <c r="AP1159" i="3"/>
  <c r="AO1159" i="3"/>
  <c r="AN1159" i="3"/>
  <c r="AM1159" i="3"/>
  <c r="AL1159" i="3"/>
  <c r="AK1159" i="3"/>
  <c r="AJ1159" i="3"/>
  <c r="AI1159" i="3"/>
  <c r="AH1159" i="3"/>
  <c r="AG1159" i="3"/>
  <c r="AF1159" i="3"/>
  <c r="AD1159" i="3"/>
  <c r="AC1159" i="3"/>
  <c r="AA1159" i="3"/>
  <c r="Z1159" i="3"/>
  <c r="X1159" i="3"/>
  <c r="W1159" i="3"/>
  <c r="U1159" i="3"/>
  <c r="T1159" i="3"/>
  <c r="BC1158" i="3"/>
  <c r="BB1158" i="3"/>
  <c r="BA1158" i="3"/>
  <c r="AZ1158" i="3"/>
  <c r="AY1158" i="3"/>
  <c r="AX1158" i="3"/>
  <c r="AW1158" i="3"/>
  <c r="AV1158" i="3"/>
  <c r="AU1158" i="3"/>
  <c r="AT1158" i="3"/>
  <c r="AS1158" i="3"/>
  <c r="AR1158" i="3"/>
  <c r="AQ1158" i="3"/>
  <c r="AP1158" i="3"/>
  <c r="AO1158" i="3"/>
  <c r="AN1158" i="3"/>
  <c r="AM1158" i="3"/>
  <c r="AL1158" i="3"/>
  <c r="AK1158" i="3"/>
  <c r="AJ1158" i="3"/>
  <c r="AI1158" i="3"/>
  <c r="AH1158" i="3"/>
  <c r="AG1158" i="3"/>
  <c r="AF1158" i="3"/>
  <c r="AD1158" i="3"/>
  <c r="AC1158" i="3"/>
  <c r="AA1158" i="3"/>
  <c r="Z1158" i="3"/>
  <c r="X1158" i="3"/>
  <c r="W1158" i="3"/>
  <c r="U1158" i="3"/>
  <c r="T1158" i="3"/>
  <c r="BC1157" i="3"/>
  <c r="BB1157" i="3"/>
  <c r="BA1157" i="3"/>
  <c r="AZ1157" i="3"/>
  <c r="AY1157" i="3"/>
  <c r="AX1157" i="3"/>
  <c r="AW1157" i="3"/>
  <c r="AV1157" i="3"/>
  <c r="AU1157" i="3"/>
  <c r="AT1157" i="3"/>
  <c r="AS1157" i="3"/>
  <c r="AR1157" i="3"/>
  <c r="AQ1157" i="3"/>
  <c r="AP1157" i="3"/>
  <c r="AO1157" i="3"/>
  <c r="AN1157" i="3"/>
  <c r="AM1157" i="3"/>
  <c r="AL1157" i="3"/>
  <c r="AK1157" i="3"/>
  <c r="AJ1157" i="3"/>
  <c r="AI1157" i="3"/>
  <c r="AH1157" i="3"/>
  <c r="AG1157" i="3"/>
  <c r="AF1157" i="3"/>
  <c r="AD1157" i="3"/>
  <c r="AC1157" i="3"/>
  <c r="AA1157" i="3"/>
  <c r="Z1157" i="3"/>
  <c r="X1157" i="3"/>
  <c r="W1157" i="3"/>
  <c r="U1157" i="3"/>
  <c r="T1157" i="3"/>
  <c r="BC1156" i="3"/>
  <c r="BB1156" i="3"/>
  <c r="BA1156" i="3"/>
  <c r="AZ1156" i="3"/>
  <c r="AY1156" i="3"/>
  <c r="AX1156" i="3"/>
  <c r="AW1156" i="3"/>
  <c r="AV1156" i="3"/>
  <c r="AU1156" i="3"/>
  <c r="AT1156" i="3"/>
  <c r="AS1156" i="3"/>
  <c r="AR1156" i="3"/>
  <c r="AQ1156" i="3"/>
  <c r="AP1156" i="3"/>
  <c r="AO1156" i="3"/>
  <c r="AN1156" i="3"/>
  <c r="AM1156" i="3"/>
  <c r="AL1156" i="3"/>
  <c r="AK1156" i="3"/>
  <c r="AJ1156" i="3"/>
  <c r="AI1156" i="3"/>
  <c r="AH1156" i="3"/>
  <c r="AG1156" i="3"/>
  <c r="AF1156" i="3"/>
  <c r="AD1156" i="3"/>
  <c r="AC1156" i="3"/>
  <c r="AA1156" i="3"/>
  <c r="Z1156" i="3"/>
  <c r="X1156" i="3"/>
  <c r="W1156" i="3"/>
  <c r="U1156" i="3"/>
  <c r="T1156" i="3"/>
  <c r="BC1155" i="3"/>
  <c r="BB1155" i="3"/>
  <c r="BA1155" i="3"/>
  <c r="AZ1155" i="3"/>
  <c r="AY1155" i="3"/>
  <c r="AX1155" i="3"/>
  <c r="AW1155" i="3"/>
  <c r="AV1155" i="3"/>
  <c r="AU1155" i="3"/>
  <c r="AT1155" i="3"/>
  <c r="AS1155" i="3"/>
  <c r="AR1155" i="3"/>
  <c r="AQ1155" i="3"/>
  <c r="AP1155" i="3"/>
  <c r="AO1155" i="3"/>
  <c r="AN1155" i="3"/>
  <c r="AM1155" i="3"/>
  <c r="AL1155" i="3"/>
  <c r="AK1155" i="3"/>
  <c r="AJ1155" i="3"/>
  <c r="AI1155" i="3"/>
  <c r="AH1155" i="3"/>
  <c r="AG1155" i="3"/>
  <c r="AF1155" i="3"/>
  <c r="AD1155" i="3"/>
  <c r="AC1155" i="3"/>
  <c r="AA1155" i="3"/>
  <c r="Z1155" i="3"/>
  <c r="X1155" i="3"/>
  <c r="W1155" i="3"/>
  <c r="U1155" i="3"/>
  <c r="T1155" i="3"/>
  <c r="BC1154" i="3"/>
  <c r="BB1154" i="3"/>
  <c r="BA1154" i="3"/>
  <c r="AZ1154" i="3"/>
  <c r="AY1154" i="3"/>
  <c r="AX1154" i="3"/>
  <c r="AW1154" i="3"/>
  <c r="AV1154" i="3"/>
  <c r="AU1154" i="3"/>
  <c r="AT1154" i="3"/>
  <c r="AS1154" i="3"/>
  <c r="AR1154" i="3"/>
  <c r="AQ1154" i="3"/>
  <c r="AP1154" i="3"/>
  <c r="AO1154" i="3"/>
  <c r="AN1154" i="3"/>
  <c r="AM1154" i="3"/>
  <c r="AL1154" i="3"/>
  <c r="AK1154" i="3"/>
  <c r="AJ1154" i="3"/>
  <c r="AI1154" i="3"/>
  <c r="AH1154" i="3"/>
  <c r="AG1154" i="3"/>
  <c r="AF1154" i="3"/>
  <c r="AD1154" i="3"/>
  <c r="AC1154" i="3"/>
  <c r="AA1154" i="3"/>
  <c r="Z1154" i="3"/>
  <c r="X1154" i="3"/>
  <c r="W1154" i="3"/>
  <c r="U1154" i="3"/>
  <c r="T1154" i="3"/>
  <c r="BC1153" i="3"/>
  <c r="BB1153" i="3"/>
  <c r="BA1153" i="3"/>
  <c r="AZ1153" i="3"/>
  <c r="AY1153" i="3"/>
  <c r="AX1153" i="3"/>
  <c r="AW1153" i="3"/>
  <c r="AV1153" i="3"/>
  <c r="AU1153" i="3"/>
  <c r="AT1153" i="3"/>
  <c r="AS1153" i="3"/>
  <c r="AR1153" i="3"/>
  <c r="AQ1153" i="3"/>
  <c r="AP1153" i="3"/>
  <c r="AO1153" i="3"/>
  <c r="AN1153" i="3"/>
  <c r="AM1153" i="3"/>
  <c r="AL1153" i="3"/>
  <c r="AK1153" i="3"/>
  <c r="AJ1153" i="3"/>
  <c r="AI1153" i="3"/>
  <c r="AH1153" i="3"/>
  <c r="AG1153" i="3"/>
  <c r="AF1153" i="3"/>
  <c r="AD1153" i="3"/>
  <c r="AC1153" i="3"/>
  <c r="AA1153" i="3"/>
  <c r="Z1153" i="3"/>
  <c r="X1153" i="3"/>
  <c r="W1153" i="3"/>
  <c r="U1153" i="3"/>
  <c r="T1153" i="3"/>
  <c r="BC1152" i="3"/>
  <c r="BB1152" i="3"/>
  <c r="BA1152" i="3"/>
  <c r="AZ1152" i="3"/>
  <c r="AY1152" i="3"/>
  <c r="AX1152" i="3"/>
  <c r="AW1152" i="3"/>
  <c r="AV1152" i="3"/>
  <c r="AU1152" i="3"/>
  <c r="AT1152" i="3"/>
  <c r="AS1152" i="3"/>
  <c r="AR1152" i="3"/>
  <c r="AQ1152" i="3"/>
  <c r="AP1152" i="3"/>
  <c r="AO1152" i="3"/>
  <c r="AN1152" i="3"/>
  <c r="AM1152" i="3"/>
  <c r="AL1152" i="3"/>
  <c r="AK1152" i="3"/>
  <c r="AJ1152" i="3"/>
  <c r="AI1152" i="3"/>
  <c r="AH1152" i="3"/>
  <c r="AG1152" i="3"/>
  <c r="AF1152" i="3"/>
  <c r="AD1152" i="3"/>
  <c r="AC1152" i="3"/>
  <c r="AA1152" i="3"/>
  <c r="Z1152" i="3"/>
  <c r="X1152" i="3"/>
  <c r="W1152" i="3"/>
  <c r="U1152" i="3"/>
  <c r="T1152" i="3"/>
  <c r="BC1151" i="3"/>
  <c r="BB1151" i="3"/>
  <c r="BA1151" i="3"/>
  <c r="AZ1151" i="3"/>
  <c r="AY1151" i="3"/>
  <c r="AX1151" i="3"/>
  <c r="AW1151" i="3"/>
  <c r="AV1151" i="3"/>
  <c r="AU1151" i="3"/>
  <c r="AT1151" i="3"/>
  <c r="AS1151" i="3"/>
  <c r="AR1151" i="3"/>
  <c r="AQ1151" i="3"/>
  <c r="AP1151" i="3"/>
  <c r="AO1151" i="3"/>
  <c r="AN1151" i="3"/>
  <c r="AM1151" i="3"/>
  <c r="AL1151" i="3"/>
  <c r="AK1151" i="3"/>
  <c r="AJ1151" i="3"/>
  <c r="AI1151" i="3"/>
  <c r="AH1151" i="3"/>
  <c r="AG1151" i="3"/>
  <c r="AF1151" i="3"/>
  <c r="AD1151" i="3"/>
  <c r="AC1151" i="3"/>
  <c r="AA1151" i="3"/>
  <c r="Z1151" i="3"/>
  <c r="X1151" i="3"/>
  <c r="W1151" i="3"/>
  <c r="U1151" i="3"/>
  <c r="T1151" i="3"/>
  <c r="BC1150" i="3"/>
  <c r="BB1150" i="3"/>
  <c r="BA1150" i="3"/>
  <c r="AZ1150" i="3"/>
  <c r="AY1150" i="3"/>
  <c r="AX1150" i="3"/>
  <c r="AW1150" i="3"/>
  <c r="AV1150" i="3"/>
  <c r="AU1150" i="3"/>
  <c r="AT1150" i="3"/>
  <c r="AS1150" i="3"/>
  <c r="AR1150" i="3"/>
  <c r="AQ1150" i="3"/>
  <c r="AP1150" i="3"/>
  <c r="AO1150" i="3"/>
  <c r="AN1150" i="3"/>
  <c r="AM1150" i="3"/>
  <c r="AL1150" i="3"/>
  <c r="AK1150" i="3"/>
  <c r="AJ1150" i="3"/>
  <c r="AI1150" i="3"/>
  <c r="AH1150" i="3"/>
  <c r="AG1150" i="3"/>
  <c r="AF1150" i="3"/>
  <c r="AD1150" i="3"/>
  <c r="AC1150" i="3"/>
  <c r="AA1150" i="3"/>
  <c r="Z1150" i="3"/>
  <c r="X1150" i="3"/>
  <c r="W1150" i="3"/>
  <c r="U1150" i="3"/>
  <c r="T1150" i="3"/>
  <c r="BC1149" i="3"/>
  <c r="BB1149" i="3"/>
  <c r="BA1149" i="3"/>
  <c r="AZ1149" i="3"/>
  <c r="AY1149" i="3"/>
  <c r="AX1149" i="3"/>
  <c r="AW1149" i="3"/>
  <c r="AV1149" i="3"/>
  <c r="AU1149" i="3"/>
  <c r="AT1149" i="3"/>
  <c r="AS1149" i="3"/>
  <c r="AR1149" i="3"/>
  <c r="AQ1149" i="3"/>
  <c r="AP1149" i="3"/>
  <c r="AO1149" i="3"/>
  <c r="AN1149" i="3"/>
  <c r="AM1149" i="3"/>
  <c r="AL1149" i="3"/>
  <c r="AK1149" i="3"/>
  <c r="AJ1149" i="3"/>
  <c r="AI1149" i="3"/>
  <c r="AH1149" i="3"/>
  <c r="AG1149" i="3"/>
  <c r="AF1149" i="3"/>
  <c r="AD1149" i="3"/>
  <c r="AC1149" i="3"/>
  <c r="AA1149" i="3"/>
  <c r="Z1149" i="3"/>
  <c r="X1149" i="3"/>
  <c r="W1149" i="3"/>
  <c r="U1149" i="3"/>
  <c r="T1149" i="3"/>
  <c r="BC1148" i="3"/>
  <c r="BB1148" i="3"/>
  <c r="BA1148" i="3"/>
  <c r="AZ1148" i="3"/>
  <c r="AY1148" i="3"/>
  <c r="AX1148" i="3"/>
  <c r="AW1148" i="3"/>
  <c r="AV1148" i="3"/>
  <c r="AU1148" i="3"/>
  <c r="AT1148" i="3"/>
  <c r="AS1148" i="3"/>
  <c r="AR1148" i="3"/>
  <c r="AQ1148" i="3"/>
  <c r="AP1148" i="3"/>
  <c r="AO1148" i="3"/>
  <c r="AN1148" i="3"/>
  <c r="AM1148" i="3"/>
  <c r="AL1148" i="3"/>
  <c r="AK1148" i="3"/>
  <c r="AJ1148" i="3"/>
  <c r="AI1148" i="3"/>
  <c r="AH1148" i="3"/>
  <c r="AG1148" i="3"/>
  <c r="AF1148" i="3"/>
  <c r="AD1148" i="3"/>
  <c r="AC1148" i="3"/>
  <c r="AA1148" i="3"/>
  <c r="Z1148" i="3"/>
  <c r="X1148" i="3"/>
  <c r="W1148" i="3"/>
  <c r="U1148" i="3"/>
  <c r="T1148" i="3"/>
  <c r="BC1147" i="3"/>
  <c r="BB1147" i="3"/>
  <c r="BA1147" i="3"/>
  <c r="AZ1147" i="3"/>
  <c r="AY1147" i="3"/>
  <c r="AX1147" i="3"/>
  <c r="AW1147" i="3"/>
  <c r="AV1147" i="3"/>
  <c r="AU1147" i="3"/>
  <c r="AT1147" i="3"/>
  <c r="AS1147" i="3"/>
  <c r="AR1147" i="3"/>
  <c r="AQ1147" i="3"/>
  <c r="AP1147" i="3"/>
  <c r="AO1147" i="3"/>
  <c r="AN1147" i="3"/>
  <c r="AM1147" i="3"/>
  <c r="AL1147" i="3"/>
  <c r="AK1147" i="3"/>
  <c r="AJ1147" i="3"/>
  <c r="AI1147" i="3"/>
  <c r="AH1147" i="3"/>
  <c r="AG1147" i="3"/>
  <c r="AF1147" i="3"/>
  <c r="AD1147" i="3"/>
  <c r="AC1147" i="3"/>
  <c r="AA1147" i="3"/>
  <c r="Z1147" i="3"/>
  <c r="X1147" i="3"/>
  <c r="W1147" i="3"/>
  <c r="U1147" i="3"/>
  <c r="T1147" i="3"/>
  <c r="BC1146" i="3"/>
  <c r="BB1146" i="3"/>
  <c r="BA1146" i="3"/>
  <c r="AZ1146" i="3"/>
  <c r="AY1146" i="3"/>
  <c r="AX1146" i="3"/>
  <c r="AW1146" i="3"/>
  <c r="AV1146" i="3"/>
  <c r="AU1146" i="3"/>
  <c r="AT1146" i="3"/>
  <c r="AS1146" i="3"/>
  <c r="AR1146" i="3"/>
  <c r="AQ1146" i="3"/>
  <c r="AP1146" i="3"/>
  <c r="AO1146" i="3"/>
  <c r="AN1146" i="3"/>
  <c r="AM1146" i="3"/>
  <c r="AL1146" i="3"/>
  <c r="AK1146" i="3"/>
  <c r="AJ1146" i="3"/>
  <c r="AI1146" i="3"/>
  <c r="AH1146" i="3"/>
  <c r="AG1146" i="3"/>
  <c r="AF1146" i="3"/>
  <c r="AD1146" i="3"/>
  <c r="AC1146" i="3"/>
  <c r="AA1146" i="3"/>
  <c r="Z1146" i="3"/>
  <c r="X1146" i="3"/>
  <c r="W1146" i="3"/>
  <c r="U1146" i="3"/>
  <c r="T1146" i="3"/>
  <c r="BC1145" i="3"/>
  <c r="BB1145" i="3"/>
  <c r="BA1145" i="3"/>
  <c r="AZ1145" i="3"/>
  <c r="AY1145" i="3"/>
  <c r="AX1145" i="3"/>
  <c r="AW1145" i="3"/>
  <c r="AV1145" i="3"/>
  <c r="AU1145" i="3"/>
  <c r="AT1145" i="3"/>
  <c r="AS1145" i="3"/>
  <c r="AR1145" i="3"/>
  <c r="AQ1145" i="3"/>
  <c r="AP1145" i="3"/>
  <c r="AO1145" i="3"/>
  <c r="AN1145" i="3"/>
  <c r="AM1145" i="3"/>
  <c r="AL1145" i="3"/>
  <c r="AK1145" i="3"/>
  <c r="AJ1145" i="3"/>
  <c r="AI1145" i="3"/>
  <c r="AH1145" i="3"/>
  <c r="AG1145" i="3"/>
  <c r="AF1145" i="3"/>
  <c r="AD1145" i="3"/>
  <c r="AC1145" i="3"/>
  <c r="AA1145" i="3"/>
  <c r="Z1145" i="3"/>
  <c r="X1145" i="3"/>
  <c r="W1145" i="3"/>
  <c r="U1145" i="3"/>
  <c r="T1145" i="3"/>
  <c r="BC1144" i="3"/>
  <c r="BB1144" i="3"/>
  <c r="BA1144" i="3"/>
  <c r="AZ1144" i="3"/>
  <c r="AY1144" i="3"/>
  <c r="AX1144" i="3"/>
  <c r="AW1144" i="3"/>
  <c r="AV1144" i="3"/>
  <c r="AU1144" i="3"/>
  <c r="AT1144" i="3"/>
  <c r="AS1144" i="3"/>
  <c r="AR1144" i="3"/>
  <c r="AQ1144" i="3"/>
  <c r="AP1144" i="3"/>
  <c r="AO1144" i="3"/>
  <c r="AN1144" i="3"/>
  <c r="AM1144" i="3"/>
  <c r="AL1144" i="3"/>
  <c r="AK1144" i="3"/>
  <c r="AJ1144" i="3"/>
  <c r="AI1144" i="3"/>
  <c r="AH1144" i="3"/>
  <c r="AG1144" i="3"/>
  <c r="AF1144" i="3"/>
  <c r="AD1144" i="3"/>
  <c r="AC1144" i="3"/>
  <c r="AA1144" i="3"/>
  <c r="Z1144" i="3"/>
  <c r="X1144" i="3"/>
  <c r="W1144" i="3"/>
  <c r="U1144" i="3"/>
  <c r="T1144" i="3"/>
  <c r="BC1143" i="3"/>
  <c r="BB1143" i="3"/>
  <c r="BA1143" i="3"/>
  <c r="AZ1143" i="3"/>
  <c r="AY1143" i="3"/>
  <c r="AX1143" i="3"/>
  <c r="AW1143" i="3"/>
  <c r="AV1143" i="3"/>
  <c r="AU1143" i="3"/>
  <c r="AT1143" i="3"/>
  <c r="AS1143" i="3"/>
  <c r="AR1143" i="3"/>
  <c r="AQ1143" i="3"/>
  <c r="AP1143" i="3"/>
  <c r="AO1143" i="3"/>
  <c r="AN1143" i="3"/>
  <c r="AM1143" i="3"/>
  <c r="AL1143" i="3"/>
  <c r="AK1143" i="3"/>
  <c r="AJ1143" i="3"/>
  <c r="AI1143" i="3"/>
  <c r="AH1143" i="3"/>
  <c r="AG1143" i="3"/>
  <c r="AF1143" i="3"/>
  <c r="AD1143" i="3"/>
  <c r="AC1143" i="3"/>
  <c r="AA1143" i="3"/>
  <c r="Z1143" i="3"/>
  <c r="X1143" i="3"/>
  <c r="W1143" i="3"/>
  <c r="U1143" i="3"/>
  <c r="T1143" i="3"/>
  <c r="BC1142" i="3"/>
  <c r="BB1142" i="3"/>
  <c r="BA1142" i="3"/>
  <c r="AZ1142" i="3"/>
  <c r="AY1142" i="3"/>
  <c r="AX1142" i="3"/>
  <c r="AW1142" i="3"/>
  <c r="AV1142" i="3"/>
  <c r="AU1142" i="3"/>
  <c r="AT1142" i="3"/>
  <c r="AS1142" i="3"/>
  <c r="AR1142" i="3"/>
  <c r="AQ1142" i="3"/>
  <c r="AP1142" i="3"/>
  <c r="AO1142" i="3"/>
  <c r="AN1142" i="3"/>
  <c r="AM1142" i="3"/>
  <c r="AL1142" i="3"/>
  <c r="AK1142" i="3"/>
  <c r="AJ1142" i="3"/>
  <c r="AI1142" i="3"/>
  <c r="AH1142" i="3"/>
  <c r="AG1142" i="3"/>
  <c r="AF1142" i="3"/>
  <c r="AD1142" i="3"/>
  <c r="AC1142" i="3"/>
  <c r="AA1142" i="3"/>
  <c r="Z1142" i="3"/>
  <c r="X1142" i="3"/>
  <c r="W1142" i="3"/>
  <c r="U1142" i="3"/>
  <c r="T1142" i="3"/>
  <c r="BC1141" i="3"/>
  <c r="BB1141" i="3"/>
  <c r="BA1141" i="3"/>
  <c r="AZ1141" i="3"/>
  <c r="AY1141" i="3"/>
  <c r="AX1141" i="3"/>
  <c r="AW1141" i="3"/>
  <c r="AV1141" i="3"/>
  <c r="AU1141" i="3"/>
  <c r="AT1141" i="3"/>
  <c r="AS1141" i="3"/>
  <c r="AR1141" i="3"/>
  <c r="AQ1141" i="3"/>
  <c r="AP1141" i="3"/>
  <c r="AO1141" i="3"/>
  <c r="AN1141" i="3"/>
  <c r="AM1141" i="3"/>
  <c r="AL1141" i="3"/>
  <c r="AK1141" i="3"/>
  <c r="AJ1141" i="3"/>
  <c r="AI1141" i="3"/>
  <c r="AH1141" i="3"/>
  <c r="AG1141" i="3"/>
  <c r="AF1141" i="3"/>
  <c r="AD1141" i="3"/>
  <c r="AC1141" i="3"/>
  <c r="AA1141" i="3"/>
  <c r="Z1141" i="3"/>
  <c r="X1141" i="3"/>
  <c r="W1141" i="3"/>
  <c r="U1141" i="3"/>
  <c r="T1141" i="3"/>
  <c r="BC1140" i="3"/>
  <c r="BB1140" i="3"/>
  <c r="BA1140" i="3"/>
  <c r="AZ1140" i="3"/>
  <c r="AY1140" i="3"/>
  <c r="AX1140" i="3"/>
  <c r="AW1140" i="3"/>
  <c r="AV1140" i="3"/>
  <c r="AU1140" i="3"/>
  <c r="AT1140" i="3"/>
  <c r="AS1140" i="3"/>
  <c r="AR1140" i="3"/>
  <c r="AQ1140" i="3"/>
  <c r="AP1140" i="3"/>
  <c r="AO1140" i="3"/>
  <c r="AN1140" i="3"/>
  <c r="AM1140" i="3"/>
  <c r="AL1140" i="3"/>
  <c r="AK1140" i="3"/>
  <c r="AJ1140" i="3"/>
  <c r="AI1140" i="3"/>
  <c r="AH1140" i="3"/>
  <c r="AG1140" i="3"/>
  <c r="AF1140" i="3"/>
  <c r="AD1140" i="3"/>
  <c r="AC1140" i="3"/>
  <c r="AA1140" i="3"/>
  <c r="Z1140" i="3"/>
  <c r="X1140" i="3"/>
  <c r="W1140" i="3"/>
  <c r="U1140" i="3"/>
  <c r="T1140" i="3"/>
  <c r="BC1139" i="3"/>
  <c r="BB1139" i="3"/>
  <c r="BA1139" i="3"/>
  <c r="AZ1139" i="3"/>
  <c r="AY1139" i="3"/>
  <c r="AX1139" i="3"/>
  <c r="AW1139" i="3"/>
  <c r="AV1139" i="3"/>
  <c r="AU1139" i="3"/>
  <c r="AT1139" i="3"/>
  <c r="AS1139" i="3"/>
  <c r="AR1139" i="3"/>
  <c r="AQ1139" i="3"/>
  <c r="AP1139" i="3"/>
  <c r="AO1139" i="3"/>
  <c r="AN1139" i="3"/>
  <c r="AM1139" i="3"/>
  <c r="AL1139" i="3"/>
  <c r="AK1139" i="3"/>
  <c r="AJ1139" i="3"/>
  <c r="AI1139" i="3"/>
  <c r="AH1139" i="3"/>
  <c r="AG1139" i="3"/>
  <c r="AF1139" i="3"/>
  <c r="AD1139" i="3"/>
  <c r="AC1139" i="3"/>
  <c r="AA1139" i="3"/>
  <c r="Z1139" i="3"/>
  <c r="X1139" i="3"/>
  <c r="W1139" i="3"/>
  <c r="U1139" i="3"/>
  <c r="T1139" i="3"/>
  <c r="BC1138" i="3"/>
  <c r="BB1138" i="3"/>
  <c r="BA1138" i="3"/>
  <c r="AZ1138" i="3"/>
  <c r="AY1138" i="3"/>
  <c r="AX1138" i="3"/>
  <c r="AW1138" i="3"/>
  <c r="AV1138" i="3"/>
  <c r="AU1138" i="3"/>
  <c r="AT1138" i="3"/>
  <c r="AS1138" i="3"/>
  <c r="AR1138" i="3"/>
  <c r="AQ1138" i="3"/>
  <c r="AP1138" i="3"/>
  <c r="AO1138" i="3"/>
  <c r="AN1138" i="3"/>
  <c r="AM1138" i="3"/>
  <c r="AL1138" i="3"/>
  <c r="AK1138" i="3"/>
  <c r="AJ1138" i="3"/>
  <c r="AI1138" i="3"/>
  <c r="AH1138" i="3"/>
  <c r="AG1138" i="3"/>
  <c r="AF1138" i="3"/>
  <c r="AD1138" i="3"/>
  <c r="AC1138" i="3"/>
  <c r="AA1138" i="3"/>
  <c r="Z1138" i="3"/>
  <c r="X1138" i="3"/>
  <c r="W1138" i="3"/>
  <c r="U1138" i="3"/>
  <c r="T1138" i="3"/>
  <c r="BC1137" i="3"/>
  <c r="BB1137" i="3"/>
  <c r="BA1137" i="3"/>
  <c r="AZ1137" i="3"/>
  <c r="AY1137" i="3"/>
  <c r="AX1137" i="3"/>
  <c r="AW1137" i="3"/>
  <c r="AV1137" i="3"/>
  <c r="AU1137" i="3"/>
  <c r="AT1137" i="3"/>
  <c r="AS1137" i="3"/>
  <c r="AR1137" i="3"/>
  <c r="AQ1137" i="3"/>
  <c r="AP1137" i="3"/>
  <c r="AO1137" i="3"/>
  <c r="AN1137" i="3"/>
  <c r="AM1137" i="3"/>
  <c r="AL1137" i="3"/>
  <c r="AK1137" i="3"/>
  <c r="AJ1137" i="3"/>
  <c r="AI1137" i="3"/>
  <c r="AH1137" i="3"/>
  <c r="AG1137" i="3"/>
  <c r="AF1137" i="3"/>
  <c r="AD1137" i="3"/>
  <c r="AC1137" i="3"/>
  <c r="AA1137" i="3"/>
  <c r="Z1137" i="3"/>
  <c r="X1137" i="3"/>
  <c r="W1137" i="3"/>
  <c r="U1137" i="3"/>
  <c r="T1137" i="3"/>
  <c r="BC1136" i="3"/>
  <c r="BB1136" i="3"/>
  <c r="BA1136" i="3"/>
  <c r="AZ1136" i="3"/>
  <c r="AY1136" i="3"/>
  <c r="AX1136" i="3"/>
  <c r="AW1136" i="3"/>
  <c r="AV1136" i="3"/>
  <c r="AU1136" i="3"/>
  <c r="AT1136" i="3"/>
  <c r="AS1136" i="3"/>
  <c r="AR1136" i="3"/>
  <c r="AQ1136" i="3"/>
  <c r="AP1136" i="3"/>
  <c r="AO1136" i="3"/>
  <c r="AN1136" i="3"/>
  <c r="AM1136" i="3"/>
  <c r="AL1136" i="3"/>
  <c r="AK1136" i="3"/>
  <c r="AJ1136" i="3"/>
  <c r="AI1136" i="3"/>
  <c r="AH1136" i="3"/>
  <c r="AG1136" i="3"/>
  <c r="AF1136" i="3"/>
  <c r="AD1136" i="3"/>
  <c r="AC1136" i="3"/>
  <c r="AA1136" i="3"/>
  <c r="Z1136" i="3"/>
  <c r="X1136" i="3"/>
  <c r="W1136" i="3"/>
  <c r="U1136" i="3"/>
  <c r="T1136" i="3"/>
  <c r="BC1135" i="3"/>
  <c r="BB1135" i="3"/>
  <c r="BA1135" i="3"/>
  <c r="AZ1135" i="3"/>
  <c r="AY1135" i="3"/>
  <c r="AX1135" i="3"/>
  <c r="AW1135" i="3"/>
  <c r="AV1135" i="3"/>
  <c r="AU1135" i="3"/>
  <c r="AT1135" i="3"/>
  <c r="AS1135" i="3"/>
  <c r="AR1135" i="3"/>
  <c r="AQ1135" i="3"/>
  <c r="AP1135" i="3"/>
  <c r="AO1135" i="3"/>
  <c r="AN1135" i="3"/>
  <c r="AM1135" i="3"/>
  <c r="AL1135" i="3"/>
  <c r="AK1135" i="3"/>
  <c r="AJ1135" i="3"/>
  <c r="AI1135" i="3"/>
  <c r="AH1135" i="3"/>
  <c r="AG1135" i="3"/>
  <c r="AF1135" i="3"/>
  <c r="AD1135" i="3"/>
  <c r="AC1135" i="3"/>
  <c r="AA1135" i="3"/>
  <c r="Z1135" i="3"/>
  <c r="X1135" i="3"/>
  <c r="W1135" i="3"/>
  <c r="U1135" i="3"/>
  <c r="T1135" i="3"/>
  <c r="BC1134" i="3"/>
  <c r="BB1134" i="3"/>
  <c r="BA1134" i="3"/>
  <c r="AZ1134" i="3"/>
  <c r="AY1134" i="3"/>
  <c r="AX1134" i="3"/>
  <c r="AW1134" i="3"/>
  <c r="AV1134" i="3"/>
  <c r="AU1134" i="3"/>
  <c r="AT1134" i="3"/>
  <c r="AS1134" i="3"/>
  <c r="AR1134" i="3"/>
  <c r="AQ1134" i="3"/>
  <c r="AP1134" i="3"/>
  <c r="AO1134" i="3"/>
  <c r="AN1134" i="3"/>
  <c r="AM1134" i="3"/>
  <c r="AL1134" i="3"/>
  <c r="AK1134" i="3"/>
  <c r="AJ1134" i="3"/>
  <c r="AI1134" i="3"/>
  <c r="AH1134" i="3"/>
  <c r="AG1134" i="3"/>
  <c r="AF1134" i="3"/>
  <c r="AD1134" i="3"/>
  <c r="AC1134" i="3"/>
  <c r="AA1134" i="3"/>
  <c r="Z1134" i="3"/>
  <c r="X1134" i="3"/>
  <c r="W1134" i="3"/>
  <c r="U1134" i="3"/>
  <c r="T1134" i="3"/>
  <c r="BC1133" i="3"/>
  <c r="BB1133" i="3"/>
  <c r="BA1133" i="3"/>
  <c r="AZ1133" i="3"/>
  <c r="AY1133" i="3"/>
  <c r="AX1133" i="3"/>
  <c r="AW1133" i="3"/>
  <c r="AV1133" i="3"/>
  <c r="AU1133" i="3"/>
  <c r="AT1133" i="3"/>
  <c r="AS1133" i="3"/>
  <c r="AR1133" i="3"/>
  <c r="AQ1133" i="3"/>
  <c r="AP1133" i="3"/>
  <c r="AO1133" i="3"/>
  <c r="AN1133" i="3"/>
  <c r="AM1133" i="3"/>
  <c r="AL1133" i="3"/>
  <c r="AK1133" i="3"/>
  <c r="AJ1133" i="3"/>
  <c r="AI1133" i="3"/>
  <c r="AH1133" i="3"/>
  <c r="AG1133" i="3"/>
  <c r="AF1133" i="3"/>
  <c r="AD1133" i="3"/>
  <c r="AC1133" i="3"/>
  <c r="AA1133" i="3"/>
  <c r="Z1133" i="3"/>
  <c r="X1133" i="3"/>
  <c r="W1133" i="3"/>
  <c r="U1133" i="3"/>
  <c r="T1133" i="3"/>
  <c r="BC1132" i="3"/>
  <c r="BB1132" i="3"/>
  <c r="BA1132" i="3"/>
  <c r="AZ1132" i="3"/>
  <c r="AY1132" i="3"/>
  <c r="AX1132" i="3"/>
  <c r="AW1132" i="3"/>
  <c r="AV1132" i="3"/>
  <c r="AU1132" i="3"/>
  <c r="AT1132" i="3"/>
  <c r="AS1132" i="3"/>
  <c r="AR1132" i="3"/>
  <c r="AQ1132" i="3"/>
  <c r="AP1132" i="3"/>
  <c r="AO1132" i="3"/>
  <c r="AN1132" i="3"/>
  <c r="AM1132" i="3"/>
  <c r="AL1132" i="3"/>
  <c r="AK1132" i="3"/>
  <c r="AJ1132" i="3"/>
  <c r="AI1132" i="3"/>
  <c r="AH1132" i="3"/>
  <c r="AG1132" i="3"/>
  <c r="AF1132" i="3"/>
  <c r="AD1132" i="3"/>
  <c r="AC1132" i="3"/>
  <c r="AA1132" i="3"/>
  <c r="Z1132" i="3"/>
  <c r="X1132" i="3"/>
  <c r="W1132" i="3"/>
  <c r="U1132" i="3"/>
  <c r="T1132" i="3"/>
  <c r="BC1131" i="3"/>
  <c r="BB1131" i="3"/>
  <c r="BA1131" i="3"/>
  <c r="AZ1131" i="3"/>
  <c r="AY1131" i="3"/>
  <c r="AX1131" i="3"/>
  <c r="AW1131" i="3"/>
  <c r="AV1131" i="3"/>
  <c r="AU1131" i="3"/>
  <c r="AT1131" i="3"/>
  <c r="AS1131" i="3"/>
  <c r="AR1131" i="3"/>
  <c r="AQ1131" i="3"/>
  <c r="AP1131" i="3"/>
  <c r="AO1131" i="3"/>
  <c r="AN1131" i="3"/>
  <c r="AM1131" i="3"/>
  <c r="AL1131" i="3"/>
  <c r="AK1131" i="3"/>
  <c r="AJ1131" i="3"/>
  <c r="AI1131" i="3"/>
  <c r="AH1131" i="3"/>
  <c r="AG1131" i="3"/>
  <c r="AF1131" i="3"/>
  <c r="AD1131" i="3"/>
  <c r="AC1131" i="3"/>
  <c r="AA1131" i="3"/>
  <c r="Z1131" i="3"/>
  <c r="X1131" i="3"/>
  <c r="W1131" i="3"/>
  <c r="U1131" i="3"/>
  <c r="T1131" i="3"/>
  <c r="BC1130" i="3"/>
  <c r="BB1130" i="3"/>
  <c r="BA1130" i="3"/>
  <c r="AZ1130" i="3"/>
  <c r="AY1130" i="3"/>
  <c r="AX1130" i="3"/>
  <c r="AW1130" i="3"/>
  <c r="AV1130" i="3"/>
  <c r="AU1130" i="3"/>
  <c r="AT1130" i="3"/>
  <c r="AS1130" i="3"/>
  <c r="AR1130" i="3"/>
  <c r="AQ1130" i="3"/>
  <c r="AP1130" i="3"/>
  <c r="AO1130" i="3"/>
  <c r="AN1130" i="3"/>
  <c r="AM1130" i="3"/>
  <c r="AL1130" i="3"/>
  <c r="AK1130" i="3"/>
  <c r="AJ1130" i="3"/>
  <c r="AI1130" i="3"/>
  <c r="AH1130" i="3"/>
  <c r="AG1130" i="3"/>
  <c r="AF1130" i="3"/>
  <c r="AD1130" i="3"/>
  <c r="AC1130" i="3"/>
  <c r="AA1130" i="3"/>
  <c r="Z1130" i="3"/>
  <c r="X1130" i="3"/>
  <c r="W1130" i="3"/>
  <c r="U1130" i="3"/>
  <c r="T1130" i="3"/>
  <c r="BC1129" i="3"/>
  <c r="BB1129" i="3"/>
  <c r="BA1129" i="3"/>
  <c r="AZ1129" i="3"/>
  <c r="AY1129" i="3"/>
  <c r="AX1129" i="3"/>
  <c r="AW1129" i="3"/>
  <c r="AV1129" i="3"/>
  <c r="AU1129" i="3"/>
  <c r="AT1129" i="3"/>
  <c r="AS1129" i="3"/>
  <c r="AR1129" i="3"/>
  <c r="AQ1129" i="3"/>
  <c r="AP1129" i="3"/>
  <c r="AO1129" i="3"/>
  <c r="AN1129" i="3"/>
  <c r="AM1129" i="3"/>
  <c r="AL1129" i="3"/>
  <c r="AK1129" i="3"/>
  <c r="AJ1129" i="3"/>
  <c r="AI1129" i="3"/>
  <c r="AH1129" i="3"/>
  <c r="AG1129" i="3"/>
  <c r="AF1129" i="3"/>
  <c r="AD1129" i="3"/>
  <c r="AC1129" i="3"/>
  <c r="AA1129" i="3"/>
  <c r="Z1129" i="3"/>
  <c r="X1129" i="3"/>
  <c r="W1129" i="3"/>
  <c r="U1129" i="3"/>
  <c r="T1129" i="3"/>
  <c r="BC1128" i="3"/>
  <c r="BB1128" i="3"/>
  <c r="BA1128" i="3"/>
  <c r="AZ1128" i="3"/>
  <c r="AY1128" i="3"/>
  <c r="AX1128" i="3"/>
  <c r="AW1128" i="3"/>
  <c r="AV1128" i="3"/>
  <c r="AU1128" i="3"/>
  <c r="AT1128" i="3"/>
  <c r="AS1128" i="3"/>
  <c r="AR1128" i="3"/>
  <c r="AQ1128" i="3"/>
  <c r="AP1128" i="3"/>
  <c r="AO1128" i="3"/>
  <c r="AN1128" i="3"/>
  <c r="AM1128" i="3"/>
  <c r="AL1128" i="3"/>
  <c r="AK1128" i="3"/>
  <c r="AJ1128" i="3"/>
  <c r="AI1128" i="3"/>
  <c r="AH1128" i="3"/>
  <c r="AG1128" i="3"/>
  <c r="AF1128" i="3"/>
  <c r="AD1128" i="3"/>
  <c r="AC1128" i="3"/>
  <c r="AA1128" i="3"/>
  <c r="Z1128" i="3"/>
  <c r="X1128" i="3"/>
  <c r="W1128" i="3"/>
  <c r="U1128" i="3"/>
  <c r="T1128" i="3"/>
  <c r="BC1127" i="3"/>
  <c r="BB1127" i="3"/>
  <c r="BA1127" i="3"/>
  <c r="AZ1127" i="3"/>
  <c r="AY1127" i="3"/>
  <c r="AX1127" i="3"/>
  <c r="AW1127" i="3"/>
  <c r="AV1127" i="3"/>
  <c r="AU1127" i="3"/>
  <c r="AT1127" i="3"/>
  <c r="AS1127" i="3"/>
  <c r="AR1127" i="3"/>
  <c r="AQ1127" i="3"/>
  <c r="AP1127" i="3"/>
  <c r="AO1127" i="3"/>
  <c r="AN1127" i="3"/>
  <c r="AM1127" i="3"/>
  <c r="AL1127" i="3"/>
  <c r="AK1127" i="3"/>
  <c r="AJ1127" i="3"/>
  <c r="AI1127" i="3"/>
  <c r="AH1127" i="3"/>
  <c r="AG1127" i="3"/>
  <c r="AF1127" i="3"/>
  <c r="AD1127" i="3"/>
  <c r="AC1127" i="3"/>
  <c r="AA1127" i="3"/>
  <c r="Z1127" i="3"/>
  <c r="X1127" i="3"/>
  <c r="W1127" i="3"/>
  <c r="U1127" i="3"/>
  <c r="T1127" i="3"/>
  <c r="BC1126" i="3"/>
  <c r="BB1126" i="3"/>
  <c r="BA1126" i="3"/>
  <c r="AZ1126" i="3"/>
  <c r="AY1126" i="3"/>
  <c r="AX1126" i="3"/>
  <c r="AW1126" i="3"/>
  <c r="AV1126" i="3"/>
  <c r="AU1126" i="3"/>
  <c r="AT1126" i="3"/>
  <c r="AS1126" i="3"/>
  <c r="AR1126" i="3"/>
  <c r="AQ1126" i="3"/>
  <c r="AP1126" i="3"/>
  <c r="AO1126" i="3"/>
  <c r="AN1126" i="3"/>
  <c r="AM1126" i="3"/>
  <c r="AL1126" i="3"/>
  <c r="AK1126" i="3"/>
  <c r="AJ1126" i="3"/>
  <c r="AI1126" i="3"/>
  <c r="AH1126" i="3"/>
  <c r="AG1126" i="3"/>
  <c r="AF1126" i="3"/>
  <c r="AD1126" i="3"/>
  <c r="AC1126" i="3"/>
  <c r="AA1126" i="3"/>
  <c r="Z1126" i="3"/>
  <c r="X1126" i="3"/>
  <c r="W1126" i="3"/>
  <c r="U1126" i="3"/>
  <c r="T1126" i="3"/>
  <c r="BC1125" i="3"/>
  <c r="BB1125" i="3"/>
  <c r="BA1125" i="3"/>
  <c r="AZ1125" i="3"/>
  <c r="AY1125" i="3"/>
  <c r="AX1125" i="3"/>
  <c r="AW1125" i="3"/>
  <c r="AV1125" i="3"/>
  <c r="AU1125" i="3"/>
  <c r="AT1125" i="3"/>
  <c r="AS1125" i="3"/>
  <c r="AR1125" i="3"/>
  <c r="AQ1125" i="3"/>
  <c r="AP1125" i="3"/>
  <c r="AO1125" i="3"/>
  <c r="AN1125" i="3"/>
  <c r="AM1125" i="3"/>
  <c r="AL1125" i="3"/>
  <c r="AK1125" i="3"/>
  <c r="AJ1125" i="3"/>
  <c r="AI1125" i="3"/>
  <c r="AH1125" i="3"/>
  <c r="AG1125" i="3"/>
  <c r="AF1125" i="3"/>
  <c r="AD1125" i="3"/>
  <c r="AC1125" i="3"/>
  <c r="AA1125" i="3"/>
  <c r="Z1125" i="3"/>
  <c r="X1125" i="3"/>
  <c r="W1125" i="3"/>
  <c r="U1125" i="3"/>
  <c r="T1125" i="3"/>
  <c r="BC1124" i="3"/>
  <c r="BB1124" i="3"/>
  <c r="BA1124" i="3"/>
  <c r="AZ1124" i="3"/>
  <c r="AY1124" i="3"/>
  <c r="AX1124" i="3"/>
  <c r="AW1124" i="3"/>
  <c r="AV1124" i="3"/>
  <c r="AU1124" i="3"/>
  <c r="AT1124" i="3"/>
  <c r="AS1124" i="3"/>
  <c r="AR1124" i="3"/>
  <c r="AQ1124" i="3"/>
  <c r="AP1124" i="3"/>
  <c r="AO1124" i="3"/>
  <c r="AN1124" i="3"/>
  <c r="AM1124" i="3"/>
  <c r="AL1124" i="3"/>
  <c r="AK1124" i="3"/>
  <c r="AJ1124" i="3"/>
  <c r="AI1124" i="3"/>
  <c r="AH1124" i="3"/>
  <c r="AG1124" i="3"/>
  <c r="AF1124" i="3"/>
  <c r="AD1124" i="3"/>
  <c r="AC1124" i="3"/>
  <c r="AA1124" i="3"/>
  <c r="Z1124" i="3"/>
  <c r="X1124" i="3"/>
  <c r="W1124" i="3"/>
  <c r="U1124" i="3"/>
  <c r="T1124" i="3"/>
  <c r="BC1123" i="3"/>
  <c r="BB1123" i="3"/>
  <c r="BA1123" i="3"/>
  <c r="AZ1123" i="3"/>
  <c r="AY1123" i="3"/>
  <c r="AX1123" i="3"/>
  <c r="AW1123" i="3"/>
  <c r="AV1123" i="3"/>
  <c r="AU1123" i="3"/>
  <c r="AT1123" i="3"/>
  <c r="AS1123" i="3"/>
  <c r="AR1123" i="3"/>
  <c r="AQ1123" i="3"/>
  <c r="AP1123" i="3"/>
  <c r="AO1123" i="3"/>
  <c r="AN1123" i="3"/>
  <c r="AM1123" i="3"/>
  <c r="AL1123" i="3"/>
  <c r="AK1123" i="3"/>
  <c r="AJ1123" i="3"/>
  <c r="AI1123" i="3"/>
  <c r="AH1123" i="3"/>
  <c r="AG1123" i="3"/>
  <c r="AF1123" i="3"/>
  <c r="AD1123" i="3"/>
  <c r="AC1123" i="3"/>
  <c r="AA1123" i="3"/>
  <c r="Z1123" i="3"/>
  <c r="X1123" i="3"/>
  <c r="W1123" i="3"/>
  <c r="U1123" i="3"/>
  <c r="T1123" i="3"/>
  <c r="BC1122" i="3"/>
  <c r="BB1122" i="3"/>
  <c r="BA1122" i="3"/>
  <c r="AZ1122" i="3"/>
  <c r="AY1122" i="3"/>
  <c r="AX1122" i="3"/>
  <c r="AW1122" i="3"/>
  <c r="AV1122" i="3"/>
  <c r="AU1122" i="3"/>
  <c r="AT1122" i="3"/>
  <c r="AS1122" i="3"/>
  <c r="AR1122" i="3"/>
  <c r="AQ1122" i="3"/>
  <c r="AP1122" i="3"/>
  <c r="AO1122" i="3"/>
  <c r="AN1122" i="3"/>
  <c r="AM1122" i="3"/>
  <c r="AL1122" i="3"/>
  <c r="AK1122" i="3"/>
  <c r="AJ1122" i="3"/>
  <c r="AI1122" i="3"/>
  <c r="AH1122" i="3"/>
  <c r="AG1122" i="3"/>
  <c r="AF1122" i="3"/>
  <c r="AD1122" i="3"/>
  <c r="AC1122" i="3"/>
  <c r="AA1122" i="3"/>
  <c r="Z1122" i="3"/>
  <c r="X1122" i="3"/>
  <c r="W1122" i="3"/>
  <c r="U1122" i="3"/>
  <c r="T1122" i="3"/>
  <c r="BC1121" i="3"/>
  <c r="BB1121" i="3"/>
  <c r="BA1121" i="3"/>
  <c r="AZ1121" i="3"/>
  <c r="AY1121" i="3"/>
  <c r="AX1121" i="3"/>
  <c r="AW1121" i="3"/>
  <c r="AV1121" i="3"/>
  <c r="AU1121" i="3"/>
  <c r="AT1121" i="3"/>
  <c r="AS1121" i="3"/>
  <c r="AR1121" i="3"/>
  <c r="AQ1121" i="3"/>
  <c r="AP1121" i="3"/>
  <c r="AO1121" i="3"/>
  <c r="AN1121" i="3"/>
  <c r="AM1121" i="3"/>
  <c r="AL1121" i="3"/>
  <c r="AK1121" i="3"/>
  <c r="AJ1121" i="3"/>
  <c r="AI1121" i="3"/>
  <c r="AH1121" i="3"/>
  <c r="AG1121" i="3"/>
  <c r="AF1121" i="3"/>
  <c r="AD1121" i="3"/>
  <c r="AC1121" i="3"/>
  <c r="AA1121" i="3"/>
  <c r="Z1121" i="3"/>
  <c r="X1121" i="3"/>
  <c r="W1121" i="3"/>
  <c r="U1121" i="3"/>
  <c r="T1121" i="3"/>
  <c r="BC1120" i="3"/>
  <c r="BB1120" i="3"/>
  <c r="BA1120" i="3"/>
  <c r="AZ1120" i="3"/>
  <c r="AY1120" i="3"/>
  <c r="AX1120" i="3"/>
  <c r="AW1120" i="3"/>
  <c r="AV1120" i="3"/>
  <c r="AU1120" i="3"/>
  <c r="AT1120" i="3"/>
  <c r="AS1120" i="3"/>
  <c r="AR1120" i="3"/>
  <c r="AQ1120" i="3"/>
  <c r="AP1120" i="3"/>
  <c r="AO1120" i="3"/>
  <c r="AN1120" i="3"/>
  <c r="AM1120" i="3"/>
  <c r="AL1120" i="3"/>
  <c r="AK1120" i="3"/>
  <c r="AJ1120" i="3"/>
  <c r="AI1120" i="3"/>
  <c r="AH1120" i="3"/>
  <c r="AG1120" i="3"/>
  <c r="AF1120" i="3"/>
  <c r="AD1120" i="3"/>
  <c r="AC1120" i="3"/>
  <c r="AA1120" i="3"/>
  <c r="Z1120" i="3"/>
  <c r="X1120" i="3"/>
  <c r="W1120" i="3"/>
  <c r="U1120" i="3"/>
  <c r="T1120" i="3"/>
  <c r="BC1119" i="3"/>
  <c r="BB1119" i="3"/>
  <c r="BA1119" i="3"/>
  <c r="AZ1119" i="3"/>
  <c r="AY1119" i="3"/>
  <c r="AX1119" i="3"/>
  <c r="AW1119" i="3"/>
  <c r="AV1119" i="3"/>
  <c r="AU1119" i="3"/>
  <c r="AT1119" i="3"/>
  <c r="AS1119" i="3"/>
  <c r="AR1119" i="3"/>
  <c r="AQ1119" i="3"/>
  <c r="AP1119" i="3"/>
  <c r="AO1119" i="3"/>
  <c r="AN1119" i="3"/>
  <c r="AM1119" i="3"/>
  <c r="AL1119" i="3"/>
  <c r="AK1119" i="3"/>
  <c r="AJ1119" i="3"/>
  <c r="AI1119" i="3"/>
  <c r="AH1119" i="3"/>
  <c r="AG1119" i="3"/>
  <c r="AF1119" i="3"/>
  <c r="AD1119" i="3"/>
  <c r="AC1119" i="3"/>
  <c r="AA1119" i="3"/>
  <c r="Z1119" i="3"/>
  <c r="X1119" i="3"/>
  <c r="W1119" i="3"/>
  <c r="U1119" i="3"/>
  <c r="T1119" i="3"/>
  <c r="BC1118" i="3"/>
  <c r="BB1118" i="3"/>
  <c r="BA1118" i="3"/>
  <c r="AZ1118" i="3"/>
  <c r="AY1118" i="3"/>
  <c r="AX1118" i="3"/>
  <c r="AW1118" i="3"/>
  <c r="AV1118" i="3"/>
  <c r="AU1118" i="3"/>
  <c r="AT1118" i="3"/>
  <c r="AS1118" i="3"/>
  <c r="AR1118" i="3"/>
  <c r="AQ1118" i="3"/>
  <c r="AP1118" i="3"/>
  <c r="AO1118" i="3"/>
  <c r="AN1118" i="3"/>
  <c r="AM1118" i="3"/>
  <c r="AL1118" i="3"/>
  <c r="AK1118" i="3"/>
  <c r="AJ1118" i="3"/>
  <c r="AI1118" i="3"/>
  <c r="AH1118" i="3"/>
  <c r="AG1118" i="3"/>
  <c r="AF1118" i="3"/>
  <c r="AD1118" i="3"/>
  <c r="AC1118" i="3"/>
  <c r="AA1118" i="3"/>
  <c r="Z1118" i="3"/>
  <c r="X1118" i="3"/>
  <c r="W1118" i="3"/>
  <c r="U1118" i="3"/>
  <c r="T1118" i="3"/>
  <c r="BC1117" i="3"/>
  <c r="BB1117" i="3"/>
  <c r="BA1117" i="3"/>
  <c r="AZ1117" i="3"/>
  <c r="AY1117" i="3"/>
  <c r="AX1117" i="3"/>
  <c r="AW1117" i="3"/>
  <c r="AV1117" i="3"/>
  <c r="AU1117" i="3"/>
  <c r="AT1117" i="3"/>
  <c r="AS1117" i="3"/>
  <c r="AR1117" i="3"/>
  <c r="AQ1117" i="3"/>
  <c r="AP1117" i="3"/>
  <c r="AO1117" i="3"/>
  <c r="AN1117" i="3"/>
  <c r="AM1117" i="3"/>
  <c r="AL1117" i="3"/>
  <c r="AK1117" i="3"/>
  <c r="AJ1117" i="3"/>
  <c r="AI1117" i="3"/>
  <c r="AH1117" i="3"/>
  <c r="AG1117" i="3"/>
  <c r="AF1117" i="3"/>
  <c r="AD1117" i="3"/>
  <c r="AC1117" i="3"/>
  <c r="AA1117" i="3"/>
  <c r="Z1117" i="3"/>
  <c r="X1117" i="3"/>
  <c r="W1117" i="3"/>
  <c r="U1117" i="3"/>
  <c r="T1117" i="3"/>
  <c r="BC1116" i="3"/>
  <c r="BB1116" i="3"/>
  <c r="BA1116" i="3"/>
  <c r="AZ1116" i="3"/>
  <c r="AY1116" i="3"/>
  <c r="AX1116" i="3"/>
  <c r="AW1116" i="3"/>
  <c r="AV1116" i="3"/>
  <c r="AU1116" i="3"/>
  <c r="AT1116" i="3"/>
  <c r="AS1116" i="3"/>
  <c r="AR1116" i="3"/>
  <c r="AQ1116" i="3"/>
  <c r="AP1116" i="3"/>
  <c r="AO1116" i="3"/>
  <c r="AN1116" i="3"/>
  <c r="AM1116" i="3"/>
  <c r="AL1116" i="3"/>
  <c r="AK1116" i="3"/>
  <c r="AJ1116" i="3"/>
  <c r="AI1116" i="3"/>
  <c r="AH1116" i="3"/>
  <c r="AG1116" i="3"/>
  <c r="AF1116" i="3"/>
  <c r="AD1116" i="3"/>
  <c r="AC1116" i="3"/>
  <c r="AA1116" i="3"/>
  <c r="Z1116" i="3"/>
  <c r="X1116" i="3"/>
  <c r="W1116" i="3"/>
  <c r="U1116" i="3"/>
  <c r="T1116" i="3"/>
  <c r="BC1115" i="3"/>
  <c r="BB1115" i="3"/>
  <c r="BA1115" i="3"/>
  <c r="AZ1115" i="3"/>
  <c r="AY1115" i="3"/>
  <c r="AX1115" i="3"/>
  <c r="AW1115" i="3"/>
  <c r="AV1115" i="3"/>
  <c r="AU1115" i="3"/>
  <c r="AT1115" i="3"/>
  <c r="AS1115" i="3"/>
  <c r="AR1115" i="3"/>
  <c r="AQ1115" i="3"/>
  <c r="AP1115" i="3"/>
  <c r="AO1115" i="3"/>
  <c r="AN1115" i="3"/>
  <c r="AM1115" i="3"/>
  <c r="AL1115" i="3"/>
  <c r="AK1115" i="3"/>
  <c r="AJ1115" i="3"/>
  <c r="AI1115" i="3"/>
  <c r="AH1115" i="3"/>
  <c r="AG1115" i="3"/>
  <c r="AF1115" i="3"/>
  <c r="AD1115" i="3"/>
  <c r="AC1115" i="3"/>
  <c r="AA1115" i="3"/>
  <c r="Z1115" i="3"/>
  <c r="X1115" i="3"/>
  <c r="W1115" i="3"/>
  <c r="U1115" i="3"/>
  <c r="T1115" i="3"/>
  <c r="BC1114" i="3"/>
  <c r="BB1114" i="3"/>
  <c r="BA1114" i="3"/>
  <c r="AZ1114" i="3"/>
  <c r="AY1114" i="3"/>
  <c r="AX1114" i="3"/>
  <c r="AW1114" i="3"/>
  <c r="AV1114" i="3"/>
  <c r="AU1114" i="3"/>
  <c r="AT1114" i="3"/>
  <c r="AS1114" i="3"/>
  <c r="AR1114" i="3"/>
  <c r="AQ1114" i="3"/>
  <c r="AP1114" i="3"/>
  <c r="AO1114" i="3"/>
  <c r="AN1114" i="3"/>
  <c r="AM1114" i="3"/>
  <c r="AL1114" i="3"/>
  <c r="AK1114" i="3"/>
  <c r="AJ1114" i="3"/>
  <c r="AI1114" i="3"/>
  <c r="AH1114" i="3"/>
  <c r="AG1114" i="3"/>
  <c r="AF1114" i="3"/>
  <c r="AD1114" i="3"/>
  <c r="AC1114" i="3"/>
  <c r="AA1114" i="3"/>
  <c r="Z1114" i="3"/>
  <c r="X1114" i="3"/>
  <c r="W1114" i="3"/>
  <c r="U1114" i="3"/>
  <c r="T1114" i="3"/>
  <c r="BC1113" i="3"/>
  <c r="BB1113" i="3"/>
  <c r="BA1113" i="3"/>
  <c r="AZ1113" i="3"/>
  <c r="AY1113" i="3"/>
  <c r="AX1113" i="3"/>
  <c r="AW1113" i="3"/>
  <c r="AV1113" i="3"/>
  <c r="AU1113" i="3"/>
  <c r="AT1113" i="3"/>
  <c r="AS1113" i="3"/>
  <c r="AR1113" i="3"/>
  <c r="AQ1113" i="3"/>
  <c r="AP1113" i="3"/>
  <c r="AO1113" i="3"/>
  <c r="AN1113" i="3"/>
  <c r="AM1113" i="3"/>
  <c r="AL1113" i="3"/>
  <c r="AK1113" i="3"/>
  <c r="AJ1113" i="3"/>
  <c r="AI1113" i="3"/>
  <c r="AH1113" i="3"/>
  <c r="AG1113" i="3"/>
  <c r="AF1113" i="3"/>
  <c r="AD1113" i="3"/>
  <c r="AC1113" i="3"/>
  <c r="AA1113" i="3"/>
  <c r="Z1113" i="3"/>
  <c r="X1113" i="3"/>
  <c r="W1113" i="3"/>
  <c r="U1113" i="3"/>
  <c r="T1113" i="3"/>
  <c r="BC1112" i="3"/>
  <c r="BB1112" i="3"/>
  <c r="BA1112" i="3"/>
  <c r="AZ1112" i="3"/>
  <c r="AY1112" i="3"/>
  <c r="AX1112" i="3"/>
  <c r="AW1112" i="3"/>
  <c r="AV1112" i="3"/>
  <c r="AU1112" i="3"/>
  <c r="AT1112" i="3"/>
  <c r="AS1112" i="3"/>
  <c r="AR1112" i="3"/>
  <c r="AQ1112" i="3"/>
  <c r="AP1112" i="3"/>
  <c r="AO1112" i="3"/>
  <c r="AN1112" i="3"/>
  <c r="AM1112" i="3"/>
  <c r="AL1112" i="3"/>
  <c r="AK1112" i="3"/>
  <c r="AJ1112" i="3"/>
  <c r="AI1112" i="3"/>
  <c r="AH1112" i="3"/>
  <c r="AG1112" i="3"/>
  <c r="AF1112" i="3"/>
  <c r="AD1112" i="3"/>
  <c r="AC1112" i="3"/>
  <c r="AA1112" i="3"/>
  <c r="Z1112" i="3"/>
  <c r="X1112" i="3"/>
  <c r="W1112" i="3"/>
  <c r="U1112" i="3"/>
  <c r="T1112" i="3"/>
  <c r="BC1111" i="3"/>
  <c r="BB1111" i="3"/>
  <c r="BA1111" i="3"/>
  <c r="AZ1111" i="3"/>
  <c r="AY1111" i="3"/>
  <c r="AX1111" i="3"/>
  <c r="AW1111" i="3"/>
  <c r="AV1111" i="3"/>
  <c r="AU1111" i="3"/>
  <c r="AT1111" i="3"/>
  <c r="AS1111" i="3"/>
  <c r="AR1111" i="3"/>
  <c r="AQ1111" i="3"/>
  <c r="AP1111" i="3"/>
  <c r="AO1111" i="3"/>
  <c r="AN1111" i="3"/>
  <c r="AM1111" i="3"/>
  <c r="AL1111" i="3"/>
  <c r="AK1111" i="3"/>
  <c r="AJ1111" i="3"/>
  <c r="AI1111" i="3"/>
  <c r="AH1111" i="3"/>
  <c r="AG1111" i="3"/>
  <c r="AF1111" i="3"/>
  <c r="AD1111" i="3"/>
  <c r="AC1111" i="3"/>
  <c r="AA1111" i="3"/>
  <c r="Z1111" i="3"/>
  <c r="X1111" i="3"/>
  <c r="W1111" i="3"/>
  <c r="U1111" i="3"/>
  <c r="T1111" i="3"/>
  <c r="BC1110" i="3"/>
  <c r="BB1110" i="3"/>
  <c r="BA1110" i="3"/>
  <c r="AZ1110" i="3"/>
  <c r="AY1110" i="3"/>
  <c r="AX1110" i="3"/>
  <c r="AW1110" i="3"/>
  <c r="AV1110" i="3"/>
  <c r="AU1110" i="3"/>
  <c r="AT1110" i="3"/>
  <c r="AS1110" i="3"/>
  <c r="AR1110" i="3"/>
  <c r="AQ1110" i="3"/>
  <c r="AP1110" i="3"/>
  <c r="AO1110" i="3"/>
  <c r="AN1110" i="3"/>
  <c r="AM1110" i="3"/>
  <c r="AL1110" i="3"/>
  <c r="AK1110" i="3"/>
  <c r="AJ1110" i="3"/>
  <c r="AI1110" i="3"/>
  <c r="AH1110" i="3"/>
  <c r="AG1110" i="3"/>
  <c r="AF1110" i="3"/>
  <c r="AD1110" i="3"/>
  <c r="AC1110" i="3"/>
  <c r="AA1110" i="3"/>
  <c r="Z1110" i="3"/>
  <c r="X1110" i="3"/>
  <c r="W1110" i="3"/>
  <c r="U1110" i="3"/>
  <c r="T1110" i="3"/>
  <c r="BC1109" i="3"/>
  <c r="BB1109" i="3"/>
  <c r="BA1109" i="3"/>
  <c r="AZ1109" i="3"/>
  <c r="AY1109" i="3"/>
  <c r="AX1109" i="3"/>
  <c r="AW1109" i="3"/>
  <c r="AV1109" i="3"/>
  <c r="AU1109" i="3"/>
  <c r="AT1109" i="3"/>
  <c r="AS1109" i="3"/>
  <c r="AR1109" i="3"/>
  <c r="AQ1109" i="3"/>
  <c r="AP1109" i="3"/>
  <c r="AO1109" i="3"/>
  <c r="AN1109" i="3"/>
  <c r="AM1109" i="3"/>
  <c r="AL1109" i="3"/>
  <c r="AK1109" i="3"/>
  <c r="AJ1109" i="3"/>
  <c r="AI1109" i="3"/>
  <c r="AH1109" i="3"/>
  <c r="AG1109" i="3"/>
  <c r="AF1109" i="3"/>
  <c r="AD1109" i="3"/>
  <c r="AC1109" i="3"/>
  <c r="AA1109" i="3"/>
  <c r="Z1109" i="3"/>
  <c r="X1109" i="3"/>
  <c r="W1109" i="3"/>
  <c r="U1109" i="3"/>
  <c r="T1109" i="3"/>
  <c r="BC1108" i="3"/>
  <c r="BB1108" i="3"/>
  <c r="BA1108" i="3"/>
  <c r="AZ1108" i="3"/>
  <c r="AY1108" i="3"/>
  <c r="AX1108" i="3"/>
  <c r="AW1108" i="3"/>
  <c r="AV1108" i="3"/>
  <c r="AU1108" i="3"/>
  <c r="AT1108" i="3"/>
  <c r="AS1108" i="3"/>
  <c r="AR1108" i="3"/>
  <c r="AQ1108" i="3"/>
  <c r="AP1108" i="3"/>
  <c r="AO1108" i="3"/>
  <c r="AN1108" i="3"/>
  <c r="AM1108" i="3"/>
  <c r="AL1108" i="3"/>
  <c r="AK1108" i="3"/>
  <c r="AJ1108" i="3"/>
  <c r="AI1108" i="3"/>
  <c r="AH1108" i="3"/>
  <c r="AG1108" i="3"/>
  <c r="AF1108" i="3"/>
  <c r="AD1108" i="3"/>
  <c r="AC1108" i="3"/>
  <c r="AA1108" i="3"/>
  <c r="Z1108" i="3"/>
  <c r="X1108" i="3"/>
  <c r="W1108" i="3"/>
  <c r="U1108" i="3"/>
  <c r="T1108" i="3"/>
  <c r="BC1107" i="3"/>
  <c r="BB1107" i="3"/>
  <c r="BA1107" i="3"/>
  <c r="AZ1107" i="3"/>
  <c r="AY1107" i="3"/>
  <c r="AX1107" i="3"/>
  <c r="AW1107" i="3"/>
  <c r="AV1107" i="3"/>
  <c r="AU1107" i="3"/>
  <c r="AT1107" i="3"/>
  <c r="AS1107" i="3"/>
  <c r="AR1107" i="3"/>
  <c r="AQ1107" i="3"/>
  <c r="AP1107" i="3"/>
  <c r="AO1107" i="3"/>
  <c r="AN1107" i="3"/>
  <c r="AM1107" i="3"/>
  <c r="AL1107" i="3"/>
  <c r="AK1107" i="3"/>
  <c r="AJ1107" i="3"/>
  <c r="AI1107" i="3"/>
  <c r="AH1107" i="3"/>
  <c r="AG1107" i="3"/>
  <c r="AF1107" i="3"/>
  <c r="AD1107" i="3"/>
  <c r="AC1107" i="3"/>
  <c r="AA1107" i="3"/>
  <c r="Z1107" i="3"/>
  <c r="X1107" i="3"/>
  <c r="W1107" i="3"/>
  <c r="U1107" i="3"/>
  <c r="T1107" i="3"/>
  <c r="BC1106" i="3"/>
  <c r="BB1106" i="3"/>
  <c r="BA1106" i="3"/>
  <c r="AZ1106" i="3"/>
  <c r="AY1106" i="3"/>
  <c r="AX1106" i="3"/>
  <c r="AW1106" i="3"/>
  <c r="AV1106" i="3"/>
  <c r="AU1106" i="3"/>
  <c r="AT1106" i="3"/>
  <c r="AS1106" i="3"/>
  <c r="AR1106" i="3"/>
  <c r="AQ1106" i="3"/>
  <c r="AP1106" i="3"/>
  <c r="AO1106" i="3"/>
  <c r="AN1106" i="3"/>
  <c r="AM1106" i="3"/>
  <c r="AL1106" i="3"/>
  <c r="AK1106" i="3"/>
  <c r="AJ1106" i="3"/>
  <c r="AI1106" i="3"/>
  <c r="AH1106" i="3"/>
  <c r="AG1106" i="3"/>
  <c r="AF1106" i="3"/>
  <c r="AD1106" i="3"/>
  <c r="AC1106" i="3"/>
  <c r="AA1106" i="3"/>
  <c r="Z1106" i="3"/>
  <c r="X1106" i="3"/>
  <c r="W1106" i="3"/>
  <c r="U1106" i="3"/>
  <c r="T1106" i="3"/>
  <c r="BC1105" i="3"/>
  <c r="BB1105" i="3"/>
  <c r="BA1105" i="3"/>
  <c r="AZ1105" i="3"/>
  <c r="AY1105" i="3"/>
  <c r="AX1105" i="3"/>
  <c r="AW1105" i="3"/>
  <c r="AV1105" i="3"/>
  <c r="AU1105" i="3"/>
  <c r="AT1105" i="3"/>
  <c r="AS1105" i="3"/>
  <c r="AR1105" i="3"/>
  <c r="AQ1105" i="3"/>
  <c r="AP1105" i="3"/>
  <c r="AO1105" i="3"/>
  <c r="AN1105" i="3"/>
  <c r="AM1105" i="3"/>
  <c r="AL1105" i="3"/>
  <c r="AK1105" i="3"/>
  <c r="AJ1105" i="3"/>
  <c r="AI1105" i="3"/>
  <c r="AH1105" i="3"/>
  <c r="AG1105" i="3"/>
  <c r="AF1105" i="3"/>
  <c r="AD1105" i="3"/>
  <c r="AC1105" i="3"/>
  <c r="AA1105" i="3"/>
  <c r="Z1105" i="3"/>
  <c r="X1105" i="3"/>
  <c r="W1105" i="3"/>
  <c r="U1105" i="3"/>
  <c r="T1105" i="3"/>
  <c r="BC1104" i="3"/>
  <c r="BB1104" i="3"/>
  <c r="BA1104" i="3"/>
  <c r="AZ1104" i="3"/>
  <c r="AY1104" i="3"/>
  <c r="AX1104" i="3"/>
  <c r="AW1104" i="3"/>
  <c r="AV1104" i="3"/>
  <c r="AU1104" i="3"/>
  <c r="AT1104" i="3"/>
  <c r="AS1104" i="3"/>
  <c r="AR1104" i="3"/>
  <c r="AQ1104" i="3"/>
  <c r="AP1104" i="3"/>
  <c r="AO1104" i="3"/>
  <c r="AN1104" i="3"/>
  <c r="AM1104" i="3"/>
  <c r="AL1104" i="3"/>
  <c r="AK1104" i="3"/>
  <c r="AJ1104" i="3"/>
  <c r="AI1104" i="3"/>
  <c r="AH1104" i="3"/>
  <c r="AG1104" i="3"/>
  <c r="AF1104" i="3"/>
  <c r="AD1104" i="3"/>
  <c r="AC1104" i="3"/>
  <c r="AA1104" i="3"/>
  <c r="Z1104" i="3"/>
  <c r="X1104" i="3"/>
  <c r="W1104" i="3"/>
  <c r="U1104" i="3"/>
  <c r="T1104" i="3"/>
  <c r="BC1103" i="3"/>
  <c r="BB1103" i="3"/>
  <c r="BA1103" i="3"/>
  <c r="AZ1103" i="3"/>
  <c r="AY1103" i="3"/>
  <c r="AX1103" i="3"/>
  <c r="AW1103" i="3"/>
  <c r="AV1103" i="3"/>
  <c r="AU1103" i="3"/>
  <c r="AT1103" i="3"/>
  <c r="AS1103" i="3"/>
  <c r="AR1103" i="3"/>
  <c r="AQ1103" i="3"/>
  <c r="AP1103" i="3"/>
  <c r="AO1103" i="3"/>
  <c r="AN1103" i="3"/>
  <c r="AM1103" i="3"/>
  <c r="AL1103" i="3"/>
  <c r="AK1103" i="3"/>
  <c r="AJ1103" i="3"/>
  <c r="AI1103" i="3"/>
  <c r="AH1103" i="3"/>
  <c r="AG1103" i="3"/>
  <c r="AF1103" i="3"/>
  <c r="AD1103" i="3"/>
  <c r="AC1103" i="3"/>
  <c r="AA1103" i="3"/>
  <c r="Z1103" i="3"/>
  <c r="X1103" i="3"/>
  <c r="W1103" i="3"/>
  <c r="U1103" i="3"/>
  <c r="T1103" i="3"/>
  <c r="BC1102" i="3"/>
  <c r="BB1102" i="3"/>
  <c r="BA1102" i="3"/>
  <c r="AZ1102" i="3"/>
  <c r="AY1102" i="3"/>
  <c r="AX1102" i="3"/>
  <c r="AW1102" i="3"/>
  <c r="AV1102" i="3"/>
  <c r="AU1102" i="3"/>
  <c r="AT1102" i="3"/>
  <c r="AS1102" i="3"/>
  <c r="AR1102" i="3"/>
  <c r="AQ1102" i="3"/>
  <c r="AP1102" i="3"/>
  <c r="AO1102" i="3"/>
  <c r="AN1102" i="3"/>
  <c r="AM1102" i="3"/>
  <c r="AL1102" i="3"/>
  <c r="AK1102" i="3"/>
  <c r="AJ1102" i="3"/>
  <c r="AI1102" i="3"/>
  <c r="AH1102" i="3"/>
  <c r="AG1102" i="3"/>
  <c r="AF1102" i="3"/>
  <c r="AD1102" i="3"/>
  <c r="AC1102" i="3"/>
  <c r="AA1102" i="3"/>
  <c r="Z1102" i="3"/>
  <c r="X1102" i="3"/>
  <c r="W1102" i="3"/>
  <c r="U1102" i="3"/>
  <c r="T1102" i="3"/>
  <c r="BC1101" i="3"/>
  <c r="BB1101" i="3"/>
  <c r="BA1101" i="3"/>
  <c r="AZ1101" i="3"/>
  <c r="AY1101" i="3"/>
  <c r="AX1101" i="3"/>
  <c r="AW1101" i="3"/>
  <c r="AV1101" i="3"/>
  <c r="AU1101" i="3"/>
  <c r="AT1101" i="3"/>
  <c r="AS1101" i="3"/>
  <c r="AR1101" i="3"/>
  <c r="AQ1101" i="3"/>
  <c r="AP1101" i="3"/>
  <c r="AO1101" i="3"/>
  <c r="AN1101" i="3"/>
  <c r="AM1101" i="3"/>
  <c r="AL1101" i="3"/>
  <c r="AK1101" i="3"/>
  <c r="AJ1101" i="3"/>
  <c r="AI1101" i="3"/>
  <c r="AH1101" i="3"/>
  <c r="AG1101" i="3"/>
  <c r="AF1101" i="3"/>
  <c r="AD1101" i="3"/>
  <c r="AC1101" i="3"/>
  <c r="AA1101" i="3"/>
  <c r="Z1101" i="3"/>
  <c r="X1101" i="3"/>
  <c r="W1101" i="3"/>
  <c r="U1101" i="3"/>
  <c r="T1101" i="3"/>
  <c r="BC1100" i="3"/>
  <c r="BB1100" i="3"/>
  <c r="BA1100" i="3"/>
  <c r="AZ1100" i="3"/>
  <c r="AY1100" i="3"/>
  <c r="AX1100" i="3"/>
  <c r="AW1100" i="3"/>
  <c r="AV1100" i="3"/>
  <c r="AU1100" i="3"/>
  <c r="AT1100" i="3"/>
  <c r="AS1100" i="3"/>
  <c r="AR1100" i="3"/>
  <c r="AQ1100" i="3"/>
  <c r="AP1100" i="3"/>
  <c r="AO1100" i="3"/>
  <c r="AN1100" i="3"/>
  <c r="AM1100" i="3"/>
  <c r="AL1100" i="3"/>
  <c r="AK1100" i="3"/>
  <c r="AJ1100" i="3"/>
  <c r="AI1100" i="3"/>
  <c r="AH1100" i="3"/>
  <c r="AG1100" i="3"/>
  <c r="AF1100" i="3"/>
  <c r="AD1100" i="3"/>
  <c r="AC1100" i="3"/>
  <c r="AA1100" i="3"/>
  <c r="Z1100" i="3"/>
  <c r="X1100" i="3"/>
  <c r="W1100" i="3"/>
  <c r="U1100" i="3"/>
  <c r="T1100" i="3"/>
  <c r="BC1099" i="3"/>
  <c r="BB1099" i="3"/>
  <c r="BA1099" i="3"/>
  <c r="AZ1099" i="3"/>
  <c r="AY1099" i="3"/>
  <c r="AX1099" i="3"/>
  <c r="AW1099" i="3"/>
  <c r="AV1099" i="3"/>
  <c r="AU1099" i="3"/>
  <c r="AT1099" i="3"/>
  <c r="AS1099" i="3"/>
  <c r="AR1099" i="3"/>
  <c r="AQ1099" i="3"/>
  <c r="AP1099" i="3"/>
  <c r="AO1099" i="3"/>
  <c r="AN1099" i="3"/>
  <c r="AM1099" i="3"/>
  <c r="AL1099" i="3"/>
  <c r="AK1099" i="3"/>
  <c r="AJ1099" i="3"/>
  <c r="AI1099" i="3"/>
  <c r="AH1099" i="3"/>
  <c r="AG1099" i="3"/>
  <c r="AF1099" i="3"/>
  <c r="AD1099" i="3"/>
  <c r="AC1099" i="3"/>
  <c r="AA1099" i="3"/>
  <c r="Z1099" i="3"/>
  <c r="X1099" i="3"/>
  <c r="W1099" i="3"/>
  <c r="U1099" i="3"/>
  <c r="T1099" i="3"/>
  <c r="BC1098" i="3"/>
  <c r="BB1098" i="3"/>
  <c r="BA1098" i="3"/>
  <c r="AZ1098" i="3"/>
  <c r="AY1098" i="3"/>
  <c r="AX1098" i="3"/>
  <c r="AW1098" i="3"/>
  <c r="AV1098" i="3"/>
  <c r="AU1098" i="3"/>
  <c r="AT1098" i="3"/>
  <c r="AS1098" i="3"/>
  <c r="AR1098" i="3"/>
  <c r="AQ1098" i="3"/>
  <c r="AP1098" i="3"/>
  <c r="AO1098" i="3"/>
  <c r="AN1098" i="3"/>
  <c r="AM1098" i="3"/>
  <c r="AL1098" i="3"/>
  <c r="AK1098" i="3"/>
  <c r="AJ1098" i="3"/>
  <c r="AI1098" i="3"/>
  <c r="AH1098" i="3"/>
  <c r="AG1098" i="3"/>
  <c r="AF1098" i="3"/>
  <c r="AD1098" i="3"/>
  <c r="AC1098" i="3"/>
  <c r="AA1098" i="3"/>
  <c r="Z1098" i="3"/>
  <c r="X1098" i="3"/>
  <c r="W1098" i="3"/>
  <c r="U1098" i="3"/>
  <c r="T1098" i="3"/>
  <c r="BC1097" i="3"/>
  <c r="BB1097" i="3"/>
  <c r="BA1097" i="3"/>
  <c r="AZ1097" i="3"/>
  <c r="AY1097" i="3"/>
  <c r="AX1097" i="3"/>
  <c r="AW1097" i="3"/>
  <c r="AV1097" i="3"/>
  <c r="AU1097" i="3"/>
  <c r="AT1097" i="3"/>
  <c r="AS1097" i="3"/>
  <c r="AR1097" i="3"/>
  <c r="AQ1097" i="3"/>
  <c r="AP1097" i="3"/>
  <c r="AO1097" i="3"/>
  <c r="AN1097" i="3"/>
  <c r="AM1097" i="3"/>
  <c r="AL1097" i="3"/>
  <c r="AK1097" i="3"/>
  <c r="AJ1097" i="3"/>
  <c r="AI1097" i="3"/>
  <c r="AH1097" i="3"/>
  <c r="AG1097" i="3"/>
  <c r="AF1097" i="3"/>
  <c r="AD1097" i="3"/>
  <c r="AC1097" i="3"/>
  <c r="AA1097" i="3"/>
  <c r="Z1097" i="3"/>
  <c r="X1097" i="3"/>
  <c r="W1097" i="3"/>
  <c r="U1097" i="3"/>
  <c r="T1097" i="3"/>
  <c r="BC1096" i="3"/>
  <c r="BB1096" i="3"/>
  <c r="BA1096" i="3"/>
  <c r="AZ1096" i="3"/>
  <c r="AY1096" i="3"/>
  <c r="AX1096" i="3"/>
  <c r="AW1096" i="3"/>
  <c r="AV1096" i="3"/>
  <c r="AU1096" i="3"/>
  <c r="AT1096" i="3"/>
  <c r="AS1096" i="3"/>
  <c r="AR1096" i="3"/>
  <c r="AQ1096" i="3"/>
  <c r="AP1096" i="3"/>
  <c r="AO1096" i="3"/>
  <c r="AN1096" i="3"/>
  <c r="AM1096" i="3"/>
  <c r="AL1096" i="3"/>
  <c r="AK1096" i="3"/>
  <c r="AJ1096" i="3"/>
  <c r="AI1096" i="3"/>
  <c r="AH1096" i="3"/>
  <c r="AG1096" i="3"/>
  <c r="AF1096" i="3"/>
  <c r="AD1096" i="3"/>
  <c r="AC1096" i="3"/>
  <c r="AA1096" i="3"/>
  <c r="Z1096" i="3"/>
  <c r="X1096" i="3"/>
  <c r="W1096" i="3"/>
  <c r="U1096" i="3"/>
  <c r="T1096" i="3"/>
  <c r="BC1095" i="3"/>
  <c r="BB1095" i="3"/>
  <c r="BA1095" i="3"/>
  <c r="AZ1095" i="3"/>
  <c r="AY1095" i="3"/>
  <c r="AX1095" i="3"/>
  <c r="AW1095" i="3"/>
  <c r="AV1095" i="3"/>
  <c r="AU1095" i="3"/>
  <c r="AT1095" i="3"/>
  <c r="AS1095" i="3"/>
  <c r="AR1095" i="3"/>
  <c r="AQ1095" i="3"/>
  <c r="AP1095" i="3"/>
  <c r="AO1095" i="3"/>
  <c r="AN1095" i="3"/>
  <c r="AM1095" i="3"/>
  <c r="AL1095" i="3"/>
  <c r="AK1095" i="3"/>
  <c r="AJ1095" i="3"/>
  <c r="AI1095" i="3"/>
  <c r="AH1095" i="3"/>
  <c r="AG1095" i="3"/>
  <c r="AF1095" i="3"/>
  <c r="AD1095" i="3"/>
  <c r="AC1095" i="3"/>
  <c r="AA1095" i="3"/>
  <c r="Z1095" i="3"/>
  <c r="X1095" i="3"/>
  <c r="W1095" i="3"/>
  <c r="U1095" i="3"/>
  <c r="T1095" i="3"/>
  <c r="BC1094" i="3"/>
  <c r="BB1094" i="3"/>
  <c r="BA1094" i="3"/>
  <c r="AZ1094" i="3"/>
  <c r="AY1094" i="3"/>
  <c r="AX1094" i="3"/>
  <c r="AW1094" i="3"/>
  <c r="AV1094" i="3"/>
  <c r="AU1094" i="3"/>
  <c r="AT1094" i="3"/>
  <c r="AS1094" i="3"/>
  <c r="AR1094" i="3"/>
  <c r="AQ1094" i="3"/>
  <c r="AP1094" i="3"/>
  <c r="AO1094" i="3"/>
  <c r="AN1094" i="3"/>
  <c r="AM1094" i="3"/>
  <c r="AL1094" i="3"/>
  <c r="AK1094" i="3"/>
  <c r="AJ1094" i="3"/>
  <c r="AI1094" i="3"/>
  <c r="AH1094" i="3"/>
  <c r="AG1094" i="3"/>
  <c r="AF1094" i="3"/>
  <c r="AD1094" i="3"/>
  <c r="AC1094" i="3"/>
  <c r="AA1094" i="3"/>
  <c r="Z1094" i="3"/>
  <c r="X1094" i="3"/>
  <c r="W1094" i="3"/>
  <c r="U1094" i="3"/>
  <c r="T1094" i="3"/>
  <c r="BC1093" i="3"/>
  <c r="BB1093" i="3"/>
  <c r="BA1093" i="3"/>
  <c r="AZ1093" i="3"/>
  <c r="AY1093" i="3"/>
  <c r="AX1093" i="3"/>
  <c r="AW1093" i="3"/>
  <c r="AV1093" i="3"/>
  <c r="AU1093" i="3"/>
  <c r="AT1093" i="3"/>
  <c r="AS1093" i="3"/>
  <c r="AR1093" i="3"/>
  <c r="AQ1093" i="3"/>
  <c r="AP1093" i="3"/>
  <c r="AO1093" i="3"/>
  <c r="AN1093" i="3"/>
  <c r="AM1093" i="3"/>
  <c r="AL1093" i="3"/>
  <c r="AK1093" i="3"/>
  <c r="AJ1093" i="3"/>
  <c r="AI1093" i="3"/>
  <c r="AH1093" i="3"/>
  <c r="AG1093" i="3"/>
  <c r="AF1093" i="3"/>
  <c r="AD1093" i="3"/>
  <c r="AC1093" i="3"/>
  <c r="AA1093" i="3"/>
  <c r="Z1093" i="3"/>
  <c r="X1093" i="3"/>
  <c r="W1093" i="3"/>
  <c r="U1093" i="3"/>
  <c r="T1093" i="3"/>
  <c r="BC1092" i="3"/>
  <c r="BB1092" i="3"/>
  <c r="BA1092" i="3"/>
  <c r="AZ1092" i="3"/>
  <c r="AY1092" i="3"/>
  <c r="AX1092" i="3"/>
  <c r="AW1092" i="3"/>
  <c r="AV1092" i="3"/>
  <c r="AU1092" i="3"/>
  <c r="AT1092" i="3"/>
  <c r="AS1092" i="3"/>
  <c r="AR1092" i="3"/>
  <c r="AQ1092" i="3"/>
  <c r="AP1092" i="3"/>
  <c r="AO1092" i="3"/>
  <c r="AN1092" i="3"/>
  <c r="AM1092" i="3"/>
  <c r="AL1092" i="3"/>
  <c r="AK1092" i="3"/>
  <c r="AJ1092" i="3"/>
  <c r="AI1092" i="3"/>
  <c r="AH1092" i="3"/>
  <c r="AG1092" i="3"/>
  <c r="AF1092" i="3"/>
  <c r="AD1092" i="3"/>
  <c r="AC1092" i="3"/>
  <c r="AA1092" i="3"/>
  <c r="Z1092" i="3"/>
  <c r="X1092" i="3"/>
  <c r="W1092" i="3"/>
  <c r="U1092" i="3"/>
  <c r="T1092" i="3"/>
  <c r="BC1091" i="3"/>
  <c r="BB1091" i="3"/>
  <c r="BA1091" i="3"/>
  <c r="AZ1091" i="3"/>
  <c r="AY1091" i="3"/>
  <c r="AX1091" i="3"/>
  <c r="AW1091" i="3"/>
  <c r="AV1091" i="3"/>
  <c r="AU1091" i="3"/>
  <c r="AT1091" i="3"/>
  <c r="AS1091" i="3"/>
  <c r="AR1091" i="3"/>
  <c r="AQ1091" i="3"/>
  <c r="AP1091" i="3"/>
  <c r="AO1091" i="3"/>
  <c r="AN1091" i="3"/>
  <c r="AM1091" i="3"/>
  <c r="AL1091" i="3"/>
  <c r="AK1091" i="3"/>
  <c r="AJ1091" i="3"/>
  <c r="AI1091" i="3"/>
  <c r="AH1091" i="3"/>
  <c r="AG1091" i="3"/>
  <c r="AF1091" i="3"/>
  <c r="AD1091" i="3"/>
  <c r="AC1091" i="3"/>
  <c r="AA1091" i="3"/>
  <c r="Z1091" i="3"/>
  <c r="X1091" i="3"/>
  <c r="W1091" i="3"/>
  <c r="U1091" i="3"/>
  <c r="T1091" i="3"/>
  <c r="BC1090" i="3"/>
  <c r="BB1090" i="3"/>
  <c r="BA1090" i="3"/>
  <c r="AZ1090" i="3"/>
  <c r="AY1090" i="3"/>
  <c r="AX1090" i="3"/>
  <c r="AW1090" i="3"/>
  <c r="AV1090" i="3"/>
  <c r="AU1090" i="3"/>
  <c r="AT1090" i="3"/>
  <c r="AS1090" i="3"/>
  <c r="AR1090" i="3"/>
  <c r="AQ1090" i="3"/>
  <c r="AP1090" i="3"/>
  <c r="AO1090" i="3"/>
  <c r="AN1090" i="3"/>
  <c r="AM1090" i="3"/>
  <c r="AL1090" i="3"/>
  <c r="AK1090" i="3"/>
  <c r="AJ1090" i="3"/>
  <c r="AI1090" i="3"/>
  <c r="AH1090" i="3"/>
  <c r="AG1090" i="3"/>
  <c r="AF1090" i="3"/>
  <c r="AD1090" i="3"/>
  <c r="AC1090" i="3"/>
  <c r="AA1090" i="3"/>
  <c r="Z1090" i="3"/>
  <c r="X1090" i="3"/>
  <c r="W1090" i="3"/>
  <c r="U1090" i="3"/>
  <c r="T1090" i="3"/>
  <c r="BC1089" i="3"/>
  <c r="BB1089" i="3"/>
  <c r="BA1089" i="3"/>
  <c r="AZ1089" i="3"/>
  <c r="AY1089" i="3"/>
  <c r="AX1089" i="3"/>
  <c r="AW1089" i="3"/>
  <c r="AV1089" i="3"/>
  <c r="AU1089" i="3"/>
  <c r="AT1089" i="3"/>
  <c r="AS1089" i="3"/>
  <c r="AR1089" i="3"/>
  <c r="AQ1089" i="3"/>
  <c r="AP1089" i="3"/>
  <c r="AO1089" i="3"/>
  <c r="AN1089" i="3"/>
  <c r="AM1089" i="3"/>
  <c r="AL1089" i="3"/>
  <c r="AK1089" i="3"/>
  <c r="AJ1089" i="3"/>
  <c r="AI1089" i="3"/>
  <c r="AH1089" i="3"/>
  <c r="AG1089" i="3"/>
  <c r="AF1089" i="3"/>
  <c r="AD1089" i="3"/>
  <c r="AC1089" i="3"/>
  <c r="AA1089" i="3"/>
  <c r="Z1089" i="3"/>
  <c r="X1089" i="3"/>
  <c r="W1089" i="3"/>
  <c r="U1089" i="3"/>
  <c r="T1089" i="3"/>
  <c r="BC1088" i="3"/>
  <c r="BB1088" i="3"/>
  <c r="BA1088" i="3"/>
  <c r="AZ1088" i="3"/>
  <c r="AY1088" i="3"/>
  <c r="AX1088" i="3"/>
  <c r="AW1088" i="3"/>
  <c r="AV1088" i="3"/>
  <c r="AU1088" i="3"/>
  <c r="AT1088" i="3"/>
  <c r="AS1088" i="3"/>
  <c r="AR1088" i="3"/>
  <c r="AQ1088" i="3"/>
  <c r="AP1088" i="3"/>
  <c r="AO1088" i="3"/>
  <c r="AN1088" i="3"/>
  <c r="AM1088" i="3"/>
  <c r="AL1088" i="3"/>
  <c r="AK1088" i="3"/>
  <c r="AJ1088" i="3"/>
  <c r="AI1088" i="3"/>
  <c r="AH1088" i="3"/>
  <c r="AG1088" i="3"/>
  <c r="AF1088" i="3"/>
  <c r="AD1088" i="3"/>
  <c r="AC1088" i="3"/>
  <c r="AA1088" i="3"/>
  <c r="Z1088" i="3"/>
  <c r="X1088" i="3"/>
  <c r="W1088" i="3"/>
  <c r="U1088" i="3"/>
  <c r="T1088" i="3"/>
  <c r="BC1087" i="3"/>
  <c r="BB1087" i="3"/>
  <c r="BA1087" i="3"/>
  <c r="AZ1087" i="3"/>
  <c r="AY1087" i="3"/>
  <c r="AX1087" i="3"/>
  <c r="AW1087" i="3"/>
  <c r="AV1087" i="3"/>
  <c r="AU1087" i="3"/>
  <c r="AT1087" i="3"/>
  <c r="AS1087" i="3"/>
  <c r="AR1087" i="3"/>
  <c r="AQ1087" i="3"/>
  <c r="AP1087" i="3"/>
  <c r="AO1087" i="3"/>
  <c r="AN1087" i="3"/>
  <c r="AM1087" i="3"/>
  <c r="AL1087" i="3"/>
  <c r="AK1087" i="3"/>
  <c r="AJ1087" i="3"/>
  <c r="AI1087" i="3"/>
  <c r="AH1087" i="3"/>
  <c r="AG1087" i="3"/>
  <c r="AF1087" i="3"/>
  <c r="AD1087" i="3"/>
  <c r="AC1087" i="3"/>
  <c r="AA1087" i="3"/>
  <c r="Z1087" i="3"/>
  <c r="X1087" i="3"/>
  <c r="W1087" i="3"/>
  <c r="U1087" i="3"/>
  <c r="T1087" i="3"/>
  <c r="BC1086" i="3"/>
  <c r="BB1086" i="3"/>
  <c r="BA1086" i="3"/>
  <c r="AZ1086" i="3"/>
  <c r="AY1086" i="3"/>
  <c r="AX1086" i="3"/>
  <c r="AW1086" i="3"/>
  <c r="AV1086" i="3"/>
  <c r="AU1086" i="3"/>
  <c r="AT1086" i="3"/>
  <c r="AS1086" i="3"/>
  <c r="AR1086" i="3"/>
  <c r="AQ1086" i="3"/>
  <c r="AP1086" i="3"/>
  <c r="AO1086" i="3"/>
  <c r="AN1086" i="3"/>
  <c r="AM1086" i="3"/>
  <c r="AL1086" i="3"/>
  <c r="AK1086" i="3"/>
  <c r="AJ1086" i="3"/>
  <c r="AI1086" i="3"/>
  <c r="AH1086" i="3"/>
  <c r="AG1086" i="3"/>
  <c r="AF1086" i="3"/>
  <c r="AD1086" i="3"/>
  <c r="AC1086" i="3"/>
  <c r="AA1086" i="3"/>
  <c r="Z1086" i="3"/>
  <c r="X1086" i="3"/>
  <c r="W1086" i="3"/>
  <c r="U1086" i="3"/>
  <c r="T1086" i="3"/>
  <c r="BC1085" i="3"/>
  <c r="BB1085" i="3"/>
  <c r="BA1085" i="3"/>
  <c r="AZ1085" i="3"/>
  <c r="AY1085" i="3"/>
  <c r="AX1085" i="3"/>
  <c r="AW1085" i="3"/>
  <c r="AV1085" i="3"/>
  <c r="AU1085" i="3"/>
  <c r="AT1085" i="3"/>
  <c r="AS1085" i="3"/>
  <c r="AR1085" i="3"/>
  <c r="AQ1085" i="3"/>
  <c r="AP1085" i="3"/>
  <c r="AO1085" i="3"/>
  <c r="AN1085" i="3"/>
  <c r="AM1085" i="3"/>
  <c r="AL1085" i="3"/>
  <c r="AK1085" i="3"/>
  <c r="AJ1085" i="3"/>
  <c r="AI1085" i="3"/>
  <c r="AH1085" i="3"/>
  <c r="AG1085" i="3"/>
  <c r="AF1085" i="3"/>
  <c r="AD1085" i="3"/>
  <c r="AC1085" i="3"/>
  <c r="AA1085" i="3"/>
  <c r="Z1085" i="3"/>
  <c r="X1085" i="3"/>
  <c r="W1085" i="3"/>
  <c r="U1085" i="3"/>
  <c r="T1085" i="3"/>
  <c r="BC1084" i="3"/>
  <c r="BB1084" i="3"/>
  <c r="BA1084" i="3"/>
  <c r="AZ1084" i="3"/>
  <c r="AY1084" i="3"/>
  <c r="AX1084" i="3"/>
  <c r="AW1084" i="3"/>
  <c r="AV1084" i="3"/>
  <c r="AU1084" i="3"/>
  <c r="AT1084" i="3"/>
  <c r="AS1084" i="3"/>
  <c r="AR1084" i="3"/>
  <c r="AQ1084" i="3"/>
  <c r="AP1084" i="3"/>
  <c r="AO1084" i="3"/>
  <c r="AN1084" i="3"/>
  <c r="AM1084" i="3"/>
  <c r="AL1084" i="3"/>
  <c r="AK1084" i="3"/>
  <c r="AJ1084" i="3"/>
  <c r="AI1084" i="3"/>
  <c r="AH1084" i="3"/>
  <c r="AG1084" i="3"/>
  <c r="AF1084" i="3"/>
  <c r="AD1084" i="3"/>
  <c r="AC1084" i="3"/>
  <c r="AA1084" i="3"/>
  <c r="Z1084" i="3"/>
  <c r="X1084" i="3"/>
  <c r="W1084" i="3"/>
  <c r="U1084" i="3"/>
  <c r="T1084" i="3"/>
  <c r="BC1083" i="3"/>
  <c r="BB1083" i="3"/>
  <c r="BA1083" i="3"/>
  <c r="AZ1083" i="3"/>
  <c r="AY1083" i="3"/>
  <c r="AX1083" i="3"/>
  <c r="AW1083" i="3"/>
  <c r="AV1083" i="3"/>
  <c r="AU1083" i="3"/>
  <c r="AT1083" i="3"/>
  <c r="AS1083" i="3"/>
  <c r="AR1083" i="3"/>
  <c r="AQ1083" i="3"/>
  <c r="AP1083" i="3"/>
  <c r="AO1083" i="3"/>
  <c r="AN1083" i="3"/>
  <c r="AM1083" i="3"/>
  <c r="AL1083" i="3"/>
  <c r="AK1083" i="3"/>
  <c r="AJ1083" i="3"/>
  <c r="AI1083" i="3"/>
  <c r="AH1083" i="3"/>
  <c r="AG1083" i="3"/>
  <c r="AF1083" i="3"/>
  <c r="AD1083" i="3"/>
  <c r="AC1083" i="3"/>
  <c r="AA1083" i="3"/>
  <c r="Z1083" i="3"/>
  <c r="X1083" i="3"/>
  <c r="W1083" i="3"/>
  <c r="U1083" i="3"/>
  <c r="T1083" i="3"/>
  <c r="BC1082" i="3"/>
  <c r="BB1082" i="3"/>
  <c r="BA1082" i="3"/>
  <c r="AZ1082" i="3"/>
  <c r="AY1082" i="3"/>
  <c r="AX1082" i="3"/>
  <c r="AW1082" i="3"/>
  <c r="AV1082" i="3"/>
  <c r="AU1082" i="3"/>
  <c r="AT1082" i="3"/>
  <c r="AS1082" i="3"/>
  <c r="AR1082" i="3"/>
  <c r="AQ1082" i="3"/>
  <c r="AP1082" i="3"/>
  <c r="AO1082" i="3"/>
  <c r="AN1082" i="3"/>
  <c r="AM1082" i="3"/>
  <c r="AL1082" i="3"/>
  <c r="AK1082" i="3"/>
  <c r="AJ1082" i="3"/>
  <c r="AI1082" i="3"/>
  <c r="AH1082" i="3"/>
  <c r="AG1082" i="3"/>
  <c r="AF1082" i="3"/>
  <c r="AD1082" i="3"/>
  <c r="AC1082" i="3"/>
  <c r="AA1082" i="3"/>
  <c r="Z1082" i="3"/>
  <c r="X1082" i="3"/>
  <c r="W1082" i="3"/>
  <c r="U1082" i="3"/>
  <c r="T1082" i="3"/>
  <c r="BC1081" i="3"/>
  <c r="BB1081" i="3"/>
  <c r="BA1081" i="3"/>
  <c r="AZ1081" i="3"/>
  <c r="AY1081" i="3"/>
  <c r="AX1081" i="3"/>
  <c r="AW1081" i="3"/>
  <c r="AV1081" i="3"/>
  <c r="AU1081" i="3"/>
  <c r="AT1081" i="3"/>
  <c r="AS1081" i="3"/>
  <c r="AR1081" i="3"/>
  <c r="AQ1081" i="3"/>
  <c r="AP1081" i="3"/>
  <c r="AO1081" i="3"/>
  <c r="AN1081" i="3"/>
  <c r="AM1081" i="3"/>
  <c r="AL1081" i="3"/>
  <c r="AK1081" i="3"/>
  <c r="AJ1081" i="3"/>
  <c r="AI1081" i="3"/>
  <c r="AH1081" i="3"/>
  <c r="AG1081" i="3"/>
  <c r="AF1081" i="3"/>
  <c r="AD1081" i="3"/>
  <c r="AC1081" i="3"/>
  <c r="AA1081" i="3"/>
  <c r="Z1081" i="3"/>
  <c r="X1081" i="3"/>
  <c r="W1081" i="3"/>
  <c r="U1081" i="3"/>
  <c r="T1081" i="3"/>
  <c r="BC1080" i="3"/>
  <c r="BB1080" i="3"/>
  <c r="BA1080" i="3"/>
  <c r="AZ1080" i="3"/>
  <c r="AY1080" i="3"/>
  <c r="AX1080" i="3"/>
  <c r="AW1080" i="3"/>
  <c r="AV1080" i="3"/>
  <c r="AU1080" i="3"/>
  <c r="AT1080" i="3"/>
  <c r="AS1080" i="3"/>
  <c r="AR1080" i="3"/>
  <c r="AQ1080" i="3"/>
  <c r="AP1080" i="3"/>
  <c r="AO1080" i="3"/>
  <c r="AN1080" i="3"/>
  <c r="AM1080" i="3"/>
  <c r="AL1080" i="3"/>
  <c r="AK1080" i="3"/>
  <c r="AJ1080" i="3"/>
  <c r="AI1080" i="3"/>
  <c r="AH1080" i="3"/>
  <c r="AG1080" i="3"/>
  <c r="AF1080" i="3"/>
  <c r="AD1080" i="3"/>
  <c r="AC1080" i="3"/>
  <c r="AA1080" i="3"/>
  <c r="Z1080" i="3"/>
  <c r="X1080" i="3"/>
  <c r="W1080" i="3"/>
  <c r="U1080" i="3"/>
  <c r="T1080" i="3"/>
  <c r="BC1079" i="3"/>
  <c r="BB1079" i="3"/>
  <c r="BA1079" i="3"/>
  <c r="AZ1079" i="3"/>
  <c r="AY1079" i="3"/>
  <c r="AX1079" i="3"/>
  <c r="AW1079" i="3"/>
  <c r="AV1079" i="3"/>
  <c r="AU1079" i="3"/>
  <c r="AT1079" i="3"/>
  <c r="AS1079" i="3"/>
  <c r="AR1079" i="3"/>
  <c r="AQ1079" i="3"/>
  <c r="AP1079" i="3"/>
  <c r="AO1079" i="3"/>
  <c r="AN1079" i="3"/>
  <c r="AM1079" i="3"/>
  <c r="AL1079" i="3"/>
  <c r="AK1079" i="3"/>
  <c r="AJ1079" i="3"/>
  <c r="AI1079" i="3"/>
  <c r="AH1079" i="3"/>
  <c r="AG1079" i="3"/>
  <c r="AF1079" i="3"/>
  <c r="AD1079" i="3"/>
  <c r="AC1079" i="3"/>
  <c r="AA1079" i="3"/>
  <c r="Z1079" i="3"/>
  <c r="X1079" i="3"/>
  <c r="W1079" i="3"/>
  <c r="U1079" i="3"/>
  <c r="T1079" i="3"/>
  <c r="BC1078" i="3"/>
  <c r="BB1078" i="3"/>
  <c r="BA1078" i="3"/>
  <c r="AZ1078" i="3"/>
  <c r="AY1078" i="3"/>
  <c r="AX1078" i="3"/>
  <c r="AW1078" i="3"/>
  <c r="AV1078" i="3"/>
  <c r="AU1078" i="3"/>
  <c r="AT1078" i="3"/>
  <c r="AS1078" i="3"/>
  <c r="AR1078" i="3"/>
  <c r="AQ1078" i="3"/>
  <c r="AP1078" i="3"/>
  <c r="AO1078" i="3"/>
  <c r="AN1078" i="3"/>
  <c r="AM1078" i="3"/>
  <c r="AL1078" i="3"/>
  <c r="AK1078" i="3"/>
  <c r="AJ1078" i="3"/>
  <c r="AI1078" i="3"/>
  <c r="AH1078" i="3"/>
  <c r="AG1078" i="3"/>
  <c r="AF1078" i="3"/>
  <c r="AD1078" i="3"/>
  <c r="AC1078" i="3"/>
  <c r="AA1078" i="3"/>
  <c r="Z1078" i="3"/>
  <c r="X1078" i="3"/>
  <c r="W1078" i="3"/>
  <c r="U1078" i="3"/>
  <c r="T1078" i="3"/>
  <c r="BC1077" i="3"/>
  <c r="BB1077" i="3"/>
  <c r="BA1077" i="3"/>
  <c r="AZ1077" i="3"/>
  <c r="AY1077" i="3"/>
  <c r="AX1077" i="3"/>
  <c r="AW1077" i="3"/>
  <c r="AV1077" i="3"/>
  <c r="AU1077" i="3"/>
  <c r="AT1077" i="3"/>
  <c r="AS1077" i="3"/>
  <c r="AR1077" i="3"/>
  <c r="AQ1077" i="3"/>
  <c r="AP1077" i="3"/>
  <c r="AO1077" i="3"/>
  <c r="AN1077" i="3"/>
  <c r="AM1077" i="3"/>
  <c r="AL1077" i="3"/>
  <c r="AK1077" i="3"/>
  <c r="AJ1077" i="3"/>
  <c r="AI1077" i="3"/>
  <c r="AH1077" i="3"/>
  <c r="AG1077" i="3"/>
  <c r="AF1077" i="3"/>
  <c r="AD1077" i="3"/>
  <c r="AC1077" i="3"/>
  <c r="AA1077" i="3"/>
  <c r="Z1077" i="3"/>
  <c r="X1077" i="3"/>
  <c r="W1077" i="3"/>
  <c r="U1077" i="3"/>
  <c r="T1077" i="3"/>
  <c r="BC1076" i="3"/>
  <c r="BB1076" i="3"/>
  <c r="BA1076" i="3"/>
  <c r="AZ1076" i="3"/>
  <c r="AY1076" i="3"/>
  <c r="AX1076" i="3"/>
  <c r="AW1076" i="3"/>
  <c r="AV1076" i="3"/>
  <c r="AU1076" i="3"/>
  <c r="AT1076" i="3"/>
  <c r="AS1076" i="3"/>
  <c r="AR1076" i="3"/>
  <c r="AQ1076" i="3"/>
  <c r="AP1076" i="3"/>
  <c r="AO1076" i="3"/>
  <c r="AN1076" i="3"/>
  <c r="AM1076" i="3"/>
  <c r="AL1076" i="3"/>
  <c r="AK1076" i="3"/>
  <c r="AJ1076" i="3"/>
  <c r="AI1076" i="3"/>
  <c r="AH1076" i="3"/>
  <c r="AG1076" i="3"/>
  <c r="AF1076" i="3"/>
  <c r="AD1076" i="3"/>
  <c r="AC1076" i="3"/>
  <c r="AA1076" i="3"/>
  <c r="Z1076" i="3"/>
  <c r="X1076" i="3"/>
  <c r="W1076" i="3"/>
  <c r="U1076" i="3"/>
  <c r="T1076" i="3"/>
  <c r="BC1075" i="3"/>
  <c r="BB1075" i="3"/>
  <c r="BA1075" i="3"/>
  <c r="AZ1075" i="3"/>
  <c r="AY1075" i="3"/>
  <c r="AX1075" i="3"/>
  <c r="AW1075" i="3"/>
  <c r="AV1075" i="3"/>
  <c r="AU1075" i="3"/>
  <c r="AT1075" i="3"/>
  <c r="AS1075" i="3"/>
  <c r="AR1075" i="3"/>
  <c r="AQ1075" i="3"/>
  <c r="AP1075" i="3"/>
  <c r="AO1075" i="3"/>
  <c r="AN1075" i="3"/>
  <c r="AM1075" i="3"/>
  <c r="AL1075" i="3"/>
  <c r="AK1075" i="3"/>
  <c r="AJ1075" i="3"/>
  <c r="AI1075" i="3"/>
  <c r="AH1075" i="3"/>
  <c r="AG1075" i="3"/>
  <c r="AF1075" i="3"/>
  <c r="AD1075" i="3"/>
  <c r="AC1075" i="3"/>
  <c r="AA1075" i="3"/>
  <c r="Z1075" i="3"/>
  <c r="X1075" i="3"/>
  <c r="W1075" i="3"/>
  <c r="U1075" i="3"/>
  <c r="T1075" i="3"/>
  <c r="BC1074" i="3"/>
  <c r="BB1074" i="3"/>
  <c r="BA1074" i="3"/>
  <c r="AZ1074" i="3"/>
  <c r="AY1074" i="3"/>
  <c r="AX1074" i="3"/>
  <c r="AW1074" i="3"/>
  <c r="AV1074" i="3"/>
  <c r="AU1074" i="3"/>
  <c r="AT1074" i="3"/>
  <c r="AS1074" i="3"/>
  <c r="AR1074" i="3"/>
  <c r="AQ1074" i="3"/>
  <c r="AP1074" i="3"/>
  <c r="AO1074" i="3"/>
  <c r="AN1074" i="3"/>
  <c r="AM1074" i="3"/>
  <c r="AL1074" i="3"/>
  <c r="AK1074" i="3"/>
  <c r="AJ1074" i="3"/>
  <c r="AI1074" i="3"/>
  <c r="AH1074" i="3"/>
  <c r="AG1074" i="3"/>
  <c r="AF1074" i="3"/>
  <c r="AD1074" i="3"/>
  <c r="AC1074" i="3"/>
  <c r="AA1074" i="3"/>
  <c r="Z1074" i="3"/>
  <c r="X1074" i="3"/>
  <c r="W1074" i="3"/>
  <c r="U1074" i="3"/>
  <c r="T1074" i="3"/>
  <c r="BC1073" i="3"/>
  <c r="BB1073" i="3"/>
  <c r="BA1073" i="3"/>
  <c r="AZ1073" i="3"/>
  <c r="AY1073" i="3"/>
  <c r="AX1073" i="3"/>
  <c r="AW1073" i="3"/>
  <c r="AV1073" i="3"/>
  <c r="AU1073" i="3"/>
  <c r="AT1073" i="3"/>
  <c r="AS1073" i="3"/>
  <c r="AR1073" i="3"/>
  <c r="AQ1073" i="3"/>
  <c r="AP1073" i="3"/>
  <c r="AO1073" i="3"/>
  <c r="AN1073" i="3"/>
  <c r="AM1073" i="3"/>
  <c r="AL1073" i="3"/>
  <c r="AK1073" i="3"/>
  <c r="AJ1073" i="3"/>
  <c r="AI1073" i="3"/>
  <c r="AH1073" i="3"/>
  <c r="AG1073" i="3"/>
  <c r="AF1073" i="3"/>
  <c r="AD1073" i="3"/>
  <c r="AC1073" i="3"/>
  <c r="AA1073" i="3"/>
  <c r="Z1073" i="3"/>
  <c r="X1073" i="3"/>
  <c r="W1073" i="3"/>
  <c r="U1073" i="3"/>
  <c r="T1073" i="3"/>
  <c r="BC1072" i="3"/>
  <c r="BB1072" i="3"/>
  <c r="BA1072" i="3"/>
  <c r="AZ1072" i="3"/>
  <c r="AY1072" i="3"/>
  <c r="AX1072" i="3"/>
  <c r="AW1072" i="3"/>
  <c r="AV1072" i="3"/>
  <c r="AU1072" i="3"/>
  <c r="AT1072" i="3"/>
  <c r="AS1072" i="3"/>
  <c r="AR1072" i="3"/>
  <c r="AQ1072" i="3"/>
  <c r="AP1072" i="3"/>
  <c r="AO1072" i="3"/>
  <c r="AN1072" i="3"/>
  <c r="AM1072" i="3"/>
  <c r="AL1072" i="3"/>
  <c r="AK1072" i="3"/>
  <c r="AJ1072" i="3"/>
  <c r="AI1072" i="3"/>
  <c r="AH1072" i="3"/>
  <c r="AG1072" i="3"/>
  <c r="AF1072" i="3"/>
  <c r="AD1072" i="3"/>
  <c r="AC1072" i="3"/>
  <c r="AA1072" i="3"/>
  <c r="Z1072" i="3"/>
  <c r="X1072" i="3"/>
  <c r="W1072" i="3"/>
  <c r="U1072" i="3"/>
  <c r="T1072" i="3"/>
  <c r="BC1071" i="3"/>
  <c r="BB1071" i="3"/>
  <c r="BA1071" i="3"/>
  <c r="AZ1071" i="3"/>
  <c r="AY1071" i="3"/>
  <c r="AX1071" i="3"/>
  <c r="AW1071" i="3"/>
  <c r="AV1071" i="3"/>
  <c r="AU1071" i="3"/>
  <c r="AT1071" i="3"/>
  <c r="AS1071" i="3"/>
  <c r="AR1071" i="3"/>
  <c r="AQ1071" i="3"/>
  <c r="AP1071" i="3"/>
  <c r="AO1071" i="3"/>
  <c r="AN1071" i="3"/>
  <c r="AM1071" i="3"/>
  <c r="AL1071" i="3"/>
  <c r="AK1071" i="3"/>
  <c r="AJ1071" i="3"/>
  <c r="AI1071" i="3"/>
  <c r="AH1071" i="3"/>
  <c r="AG1071" i="3"/>
  <c r="AF1071" i="3"/>
  <c r="AD1071" i="3"/>
  <c r="AC1071" i="3"/>
  <c r="AA1071" i="3"/>
  <c r="Z1071" i="3"/>
  <c r="X1071" i="3"/>
  <c r="W1071" i="3"/>
  <c r="U1071" i="3"/>
  <c r="T1071" i="3"/>
  <c r="BC1070" i="3"/>
  <c r="BB1070" i="3"/>
  <c r="BA1070" i="3"/>
  <c r="AZ1070" i="3"/>
  <c r="AY1070" i="3"/>
  <c r="AX1070" i="3"/>
  <c r="AW1070" i="3"/>
  <c r="AV1070" i="3"/>
  <c r="AU1070" i="3"/>
  <c r="AT1070" i="3"/>
  <c r="AS1070" i="3"/>
  <c r="AR1070" i="3"/>
  <c r="AQ1070" i="3"/>
  <c r="AP1070" i="3"/>
  <c r="AO1070" i="3"/>
  <c r="AN1070" i="3"/>
  <c r="AM1070" i="3"/>
  <c r="AL1070" i="3"/>
  <c r="AK1070" i="3"/>
  <c r="AJ1070" i="3"/>
  <c r="AI1070" i="3"/>
  <c r="AH1070" i="3"/>
  <c r="AG1070" i="3"/>
  <c r="AF1070" i="3"/>
  <c r="AD1070" i="3"/>
  <c r="AC1070" i="3"/>
  <c r="AA1070" i="3"/>
  <c r="Z1070" i="3"/>
  <c r="X1070" i="3"/>
  <c r="W1070" i="3"/>
  <c r="U1070" i="3"/>
  <c r="T1070" i="3"/>
  <c r="BC1069" i="3"/>
  <c r="BB1069" i="3"/>
  <c r="BA1069" i="3"/>
  <c r="AZ1069" i="3"/>
  <c r="AY1069" i="3"/>
  <c r="AX1069" i="3"/>
  <c r="AW1069" i="3"/>
  <c r="AV1069" i="3"/>
  <c r="AU1069" i="3"/>
  <c r="AT1069" i="3"/>
  <c r="AS1069" i="3"/>
  <c r="AR1069" i="3"/>
  <c r="AQ1069" i="3"/>
  <c r="AP1069" i="3"/>
  <c r="AO1069" i="3"/>
  <c r="AN1069" i="3"/>
  <c r="AM1069" i="3"/>
  <c r="AL1069" i="3"/>
  <c r="AK1069" i="3"/>
  <c r="AJ1069" i="3"/>
  <c r="AI1069" i="3"/>
  <c r="AH1069" i="3"/>
  <c r="AG1069" i="3"/>
  <c r="AF1069" i="3"/>
  <c r="AD1069" i="3"/>
  <c r="AC1069" i="3"/>
  <c r="AA1069" i="3"/>
  <c r="Z1069" i="3"/>
  <c r="X1069" i="3"/>
  <c r="W1069" i="3"/>
  <c r="U1069" i="3"/>
  <c r="T1069" i="3"/>
  <c r="BC1068" i="3"/>
  <c r="BB1068" i="3"/>
  <c r="BA1068" i="3"/>
  <c r="AZ1068" i="3"/>
  <c r="AY1068" i="3"/>
  <c r="AX1068" i="3"/>
  <c r="AW1068" i="3"/>
  <c r="AV1068" i="3"/>
  <c r="AU1068" i="3"/>
  <c r="AT1068" i="3"/>
  <c r="AS1068" i="3"/>
  <c r="AR1068" i="3"/>
  <c r="AQ1068" i="3"/>
  <c r="AP1068" i="3"/>
  <c r="AO1068" i="3"/>
  <c r="AN1068" i="3"/>
  <c r="AM1068" i="3"/>
  <c r="AL1068" i="3"/>
  <c r="AK1068" i="3"/>
  <c r="AJ1068" i="3"/>
  <c r="AI1068" i="3"/>
  <c r="AH1068" i="3"/>
  <c r="AG1068" i="3"/>
  <c r="AF1068" i="3"/>
  <c r="AD1068" i="3"/>
  <c r="AC1068" i="3"/>
  <c r="AA1068" i="3"/>
  <c r="Z1068" i="3"/>
  <c r="X1068" i="3"/>
  <c r="W1068" i="3"/>
  <c r="U1068" i="3"/>
  <c r="T1068" i="3"/>
  <c r="BC1067" i="3"/>
  <c r="BB1067" i="3"/>
  <c r="BA1067" i="3"/>
  <c r="AZ1067" i="3"/>
  <c r="AY1067" i="3"/>
  <c r="AX1067" i="3"/>
  <c r="AW1067" i="3"/>
  <c r="AV1067" i="3"/>
  <c r="AU1067" i="3"/>
  <c r="AT1067" i="3"/>
  <c r="AS1067" i="3"/>
  <c r="AR1067" i="3"/>
  <c r="AQ1067" i="3"/>
  <c r="AP1067" i="3"/>
  <c r="AO1067" i="3"/>
  <c r="AN1067" i="3"/>
  <c r="AM1067" i="3"/>
  <c r="AL1067" i="3"/>
  <c r="AK1067" i="3"/>
  <c r="AJ1067" i="3"/>
  <c r="AI1067" i="3"/>
  <c r="AH1067" i="3"/>
  <c r="AG1067" i="3"/>
  <c r="AF1067" i="3"/>
  <c r="AD1067" i="3"/>
  <c r="AC1067" i="3"/>
  <c r="AA1067" i="3"/>
  <c r="Z1067" i="3"/>
  <c r="X1067" i="3"/>
  <c r="W1067" i="3"/>
  <c r="U1067" i="3"/>
  <c r="T1067" i="3"/>
  <c r="BC1066" i="3"/>
  <c r="BB1066" i="3"/>
  <c r="BA1066" i="3"/>
  <c r="AZ1066" i="3"/>
  <c r="AY1066" i="3"/>
  <c r="AX1066" i="3"/>
  <c r="AW1066" i="3"/>
  <c r="AV1066" i="3"/>
  <c r="AU1066" i="3"/>
  <c r="AT1066" i="3"/>
  <c r="AS1066" i="3"/>
  <c r="AR1066" i="3"/>
  <c r="AQ1066" i="3"/>
  <c r="AP1066" i="3"/>
  <c r="AO1066" i="3"/>
  <c r="AN1066" i="3"/>
  <c r="AM1066" i="3"/>
  <c r="AL1066" i="3"/>
  <c r="AK1066" i="3"/>
  <c r="AJ1066" i="3"/>
  <c r="AI1066" i="3"/>
  <c r="AH1066" i="3"/>
  <c r="AG1066" i="3"/>
  <c r="AF1066" i="3"/>
  <c r="AD1066" i="3"/>
  <c r="AC1066" i="3"/>
  <c r="AA1066" i="3"/>
  <c r="Z1066" i="3"/>
  <c r="X1066" i="3"/>
  <c r="W1066" i="3"/>
  <c r="U1066" i="3"/>
  <c r="T1066" i="3"/>
  <c r="BC1065" i="3"/>
  <c r="BB1065" i="3"/>
  <c r="BA1065" i="3"/>
  <c r="AZ1065" i="3"/>
  <c r="AY1065" i="3"/>
  <c r="AX1065" i="3"/>
  <c r="AW1065" i="3"/>
  <c r="AV1065" i="3"/>
  <c r="AU1065" i="3"/>
  <c r="AT1065" i="3"/>
  <c r="AS1065" i="3"/>
  <c r="AR1065" i="3"/>
  <c r="AQ1065" i="3"/>
  <c r="AP1065" i="3"/>
  <c r="AO1065" i="3"/>
  <c r="AN1065" i="3"/>
  <c r="AM1065" i="3"/>
  <c r="AL1065" i="3"/>
  <c r="AK1065" i="3"/>
  <c r="AJ1065" i="3"/>
  <c r="AI1065" i="3"/>
  <c r="AH1065" i="3"/>
  <c r="AG1065" i="3"/>
  <c r="AF1065" i="3"/>
  <c r="AD1065" i="3"/>
  <c r="AC1065" i="3"/>
  <c r="AA1065" i="3"/>
  <c r="Z1065" i="3"/>
  <c r="X1065" i="3"/>
  <c r="W1065" i="3"/>
  <c r="U1065" i="3"/>
  <c r="T1065" i="3"/>
  <c r="BC1064" i="3"/>
  <c r="BB1064" i="3"/>
  <c r="BA1064" i="3"/>
  <c r="AZ1064" i="3"/>
  <c r="AY1064" i="3"/>
  <c r="AX1064" i="3"/>
  <c r="AW1064" i="3"/>
  <c r="AV1064" i="3"/>
  <c r="AU1064" i="3"/>
  <c r="AT1064" i="3"/>
  <c r="AS1064" i="3"/>
  <c r="AR1064" i="3"/>
  <c r="AQ1064" i="3"/>
  <c r="AP1064" i="3"/>
  <c r="AO1064" i="3"/>
  <c r="AN1064" i="3"/>
  <c r="AM1064" i="3"/>
  <c r="AL1064" i="3"/>
  <c r="AK1064" i="3"/>
  <c r="AJ1064" i="3"/>
  <c r="AI1064" i="3"/>
  <c r="AH1064" i="3"/>
  <c r="AG1064" i="3"/>
  <c r="AF1064" i="3"/>
  <c r="AD1064" i="3"/>
  <c r="AC1064" i="3"/>
  <c r="AA1064" i="3"/>
  <c r="Z1064" i="3"/>
  <c r="X1064" i="3"/>
  <c r="W1064" i="3"/>
  <c r="U1064" i="3"/>
  <c r="T1064" i="3"/>
  <c r="BC1063" i="3"/>
  <c r="BB1063" i="3"/>
  <c r="BA1063" i="3"/>
  <c r="AZ1063" i="3"/>
  <c r="AY1063" i="3"/>
  <c r="AX1063" i="3"/>
  <c r="AW1063" i="3"/>
  <c r="AV1063" i="3"/>
  <c r="AU1063" i="3"/>
  <c r="AT1063" i="3"/>
  <c r="AS1063" i="3"/>
  <c r="AR1063" i="3"/>
  <c r="AQ1063" i="3"/>
  <c r="AP1063" i="3"/>
  <c r="AO1063" i="3"/>
  <c r="AN1063" i="3"/>
  <c r="AM1063" i="3"/>
  <c r="AL1063" i="3"/>
  <c r="AK1063" i="3"/>
  <c r="AJ1063" i="3"/>
  <c r="AI1063" i="3"/>
  <c r="AH1063" i="3"/>
  <c r="AG1063" i="3"/>
  <c r="AF1063" i="3"/>
  <c r="AD1063" i="3"/>
  <c r="AC1063" i="3"/>
  <c r="AA1063" i="3"/>
  <c r="Z1063" i="3"/>
  <c r="X1063" i="3"/>
  <c r="W1063" i="3"/>
  <c r="U1063" i="3"/>
  <c r="T1063" i="3"/>
  <c r="BC1062" i="3"/>
  <c r="BB1062" i="3"/>
  <c r="BA1062" i="3"/>
  <c r="AZ1062" i="3"/>
  <c r="AY1062" i="3"/>
  <c r="AX1062" i="3"/>
  <c r="AW1062" i="3"/>
  <c r="AV1062" i="3"/>
  <c r="AU1062" i="3"/>
  <c r="AT1062" i="3"/>
  <c r="AS1062" i="3"/>
  <c r="AR1062" i="3"/>
  <c r="AQ1062" i="3"/>
  <c r="AP1062" i="3"/>
  <c r="AO1062" i="3"/>
  <c r="AN1062" i="3"/>
  <c r="AM1062" i="3"/>
  <c r="AL1062" i="3"/>
  <c r="AK1062" i="3"/>
  <c r="AJ1062" i="3"/>
  <c r="AI1062" i="3"/>
  <c r="AH1062" i="3"/>
  <c r="AG1062" i="3"/>
  <c r="AF1062" i="3"/>
  <c r="AD1062" i="3"/>
  <c r="AC1062" i="3"/>
  <c r="AA1062" i="3"/>
  <c r="Z1062" i="3"/>
  <c r="X1062" i="3"/>
  <c r="W1062" i="3"/>
  <c r="U1062" i="3"/>
  <c r="T1062" i="3"/>
  <c r="BC1061" i="3"/>
  <c r="BB1061" i="3"/>
  <c r="BA1061" i="3"/>
  <c r="AZ1061" i="3"/>
  <c r="AY1061" i="3"/>
  <c r="AX1061" i="3"/>
  <c r="AW1061" i="3"/>
  <c r="AV1061" i="3"/>
  <c r="AU1061" i="3"/>
  <c r="AT1061" i="3"/>
  <c r="AS1061" i="3"/>
  <c r="AR1061" i="3"/>
  <c r="AQ1061" i="3"/>
  <c r="AP1061" i="3"/>
  <c r="AO1061" i="3"/>
  <c r="AN1061" i="3"/>
  <c r="AM1061" i="3"/>
  <c r="AL1061" i="3"/>
  <c r="AK1061" i="3"/>
  <c r="AJ1061" i="3"/>
  <c r="AI1061" i="3"/>
  <c r="AH1061" i="3"/>
  <c r="AG1061" i="3"/>
  <c r="AF1061" i="3"/>
  <c r="AD1061" i="3"/>
  <c r="AC1061" i="3"/>
  <c r="AA1061" i="3"/>
  <c r="Z1061" i="3"/>
  <c r="X1061" i="3"/>
  <c r="W1061" i="3"/>
  <c r="U1061" i="3"/>
  <c r="T1061" i="3"/>
  <c r="BC1060" i="3"/>
  <c r="BB1060" i="3"/>
  <c r="BA1060" i="3"/>
  <c r="AZ1060" i="3"/>
  <c r="AY1060" i="3"/>
  <c r="AX1060" i="3"/>
  <c r="AW1060" i="3"/>
  <c r="AV1060" i="3"/>
  <c r="AU1060" i="3"/>
  <c r="AT1060" i="3"/>
  <c r="AS1060" i="3"/>
  <c r="AR1060" i="3"/>
  <c r="AQ1060" i="3"/>
  <c r="AP1060" i="3"/>
  <c r="AO1060" i="3"/>
  <c r="AN1060" i="3"/>
  <c r="AM1060" i="3"/>
  <c r="AL1060" i="3"/>
  <c r="AK1060" i="3"/>
  <c r="AJ1060" i="3"/>
  <c r="AI1060" i="3"/>
  <c r="AH1060" i="3"/>
  <c r="AG1060" i="3"/>
  <c r="AF1060" i="3"/>
  <c r="AD1060" i="3"/>
  <c r="AC1060" i="3"/>
  <c r="AA1060" i="3"/>
  <c r="Z1060" i="3"/>
  <c r="X1060" i="3"/>
  <c r="W1060" i="3"/>
  <c r="U1060" i="3"/>
  <c r="T1060" i="3"/>
  <c r="BC1059" i="3"/>
  <c r="BB1059" i="3"/>
  <c r="BA1059" i="3"/>
  <c r="AZ1059" i="3"/>
  <c r="AY1059" i="3"/>
  <c r="AX1059" i="3"/>
  <c r="AW1059" i="3"/>
  <c r="AV1059" i="3"/>
  <c r="AU1059" i="3"/>
  <c r="AT1059" i="3"/>
  <c r="AS1059" i="3"/>
  <c r="AR1059" i="3"/>
  <c r="AQ1059" i="3"/>
  <c r="AP1059" i="3"/>
  <c r="AO1059" i="3"/>
  <c r="AN1059" i="3"/>
  <c r="AM1059" i="3"/>
  <c r="AL1059" i="3"/>
  <c r="AK1059" i="3"/>
  <c r="AJ1059" i="3"/>
  <c r="AI1059" i="3"/>
  <c r="AH1059" i="3"/>
  <c r="AG1059" i="3"/>
  <c r="AF1059" i="3"/>
  <c r="AD1059" i="3"/>
  <c r="AC1059" i="3"/>
  <c r="AA1059" i="3"/>
  <c r="Z1059" i="3"/>
  <c r="X1059" i="3"/>
  <c r="W1059" i="3"/>
  <c r="U1059" i="3"/>
  <c r="T1059" i="3"/>
  <c r="BC1058" i="3"/>
  <c r="BB1058" i="3"/>
  <c r="BA1058" i="3"/>
  <c r="AZ1058" i="3"/>
  <c r="AY1058" i="3"/>
  <c r="AX1058" i="3"/>
  <c r="AW1058" i="3"/>
  <c r="AV1058" i="3"/>
  <c r="AU1058" i="3"/>
  <c r="AT1058" i="3"/>
  <c r="AS1058" i="3"/>
  <c r="AR1058" i="3"/>
  <c r="AQ1058" i="3"/>
  <c r="AP1058" i="3"/>
  <c r="AO1058" i="3"/>
  <c r="AN1058" i="3"/>
  <c r="AM1058" i="3"/>
  <c r="AL1058" i="3"/>
  <c r="AK1058" i="3"/>
  <c r="AJ1058" i="3"/>
  <c r="AI1058" i="3"/>
  <c r="AH1058" i="3"/>
  <c r="AG1058" i="3"/>
  <c r="AF1058" i="3"/>
  <c r="AD1058" i="3"/>
  <c r="AC1058" i="3"/>
  <c r="AA1058" i="3"/>
  <c r="Z1058" i="3"/>
  <c r="X1058" i="3"/>
  <c r="W1058" i="3"/>
  <c r="U1058" i="3"/>
  <c r="T1058" i="3"/>
  <c r="BC1057" i="3"/>
  <c r="BB1057" i="3"/>
  <c r="BA1057" i="3"/>
  <c r="AZ1057" i="3"/>
  <c r="AY1057" i="3"/>
  <c r="AX1057" i="3"/>
  <c r="AW1057" i="3"/>
  <c r="AV1057" i="3"/>
  <c r="AU1057" i="3"/>
  <c r="AT1057" i="3"/>
  <c r="AS1057" i="3"/>
  <c r="AR1057" i="3"/>
  <c r="AQ1057" i="3"/>
  <c r="AP1057" i="3"/>
  <c r="AO1057" i="3"/>
  <c r="AN1057" i="3"/>
  <c r="AM1057" i="3"/>
  <c r="AL1057" i="3"/>
  <c r="AK1057" i="3"/>
  <c r="AJ1057" i="3"/>
  <c r="AI1057" i="3"/>
  <c r="AH1057" i="3"/>
  <c r="AG1057" i="3"/>
  <c r="AF1057" i="3"/>
  <c r="AD1057" i="3"/>
  <c r="AC1057" i="3"/>
  <c r="AA1057" i="3"/>
  <c r="Z1057" i="3"/>
  <c r="X1057" i="3"/>
  <c r="W1057" i="3"/>
  <c r="U1057" i="3"/>
  <c r="T1057" i="3"/>
  <c r="BC1056" i="3"/>
  <c r="BB1056" i="3"/>
  <c r="BA1056" i="3"/>
  <c r="AZ1056" i="3"/>
  <c r="AY1056" i="3"/>
  <c r="AX1056" i="3"/>
  <c r="AW1056" i="3"/>
  <c r="AV1056" i="3"/>
  <c r="AU1056" i="3"/>
  <c r="AT1056" i="3"/>
  <c r="AS1056" i="3"/>
  <c r="AR1056" i="3"/>
  <c r="AQ1056" i="3"/>
  <c r="AP1056" i="3"/>
  <c r="AO1056" i="3"/>
  <c r="AN1056" i="3"/>
  <c r="AM1056" i="3"/>
  <c r="AL1056" i="3"/>
  <c r="AK1056" i="3"/>
  <c r="AJ1056" i="3"/>
  <c r="AI1056" i="3"/>
  <c r="AH1056" i="3"/>
  <c r="AG1056" i="3"/>
  <c r="AF1056" i="3"/>
  <c r="AD1056" i="3"/>
  <c r="AC1056" i="3"/>
  <c r="AA1056" i="3"/>
  <c r="Z1056" i="3"/>
  <c r="X1056" i="3"/>
  <c r="W1056" i="3"/>
  <c r="U1056" i="3"/>
  <c r="T1056" i="3"/>
  <c r="BC1055" i="3"/>
  <c r="BB1055" i="3"/>
  <c r="BA1055" i="3"/>
  <c r="AZ1055" i="3"/>
  <c r="AY1055" i="3"/>
  <c r="AX1055" i="3"/>
  <c r="AW1055" i="3"/>
  <c r="AV1055" i="3"/>
  <c r="AU1055" i="3"/>
  <c r="AT1055" i="3"/>
  <c r="AS1055" i="3"/>
  <c r="AR1055" i="3"/>
  <c r="AQ1055" i="3"/>
  <c r="AP1055" i="3"/>
  <c r="AO1055" i="3"/>
  <c r="AN1055" i="3"/>
  <c r="AM1055" i="3"/>
  <c r="AL1055" i="3"/>
  <c r="AK1055" i="3"/>
  <c r="AJ1055" i="3"/>
  <c r="AI1055" i="3"/>
  <c r="AH1055" i="3"/>
  <c r="AG1055" i="3"/>
  <c r="AF1055" i="3"/>
  <c r="AD1055" i="3"/>
  <c r="AC1055" i="3"/>
  <c r="AA1055" i="3"/>
  <c r="Z1055" i="3"/>
  <c r="X1055" i="3"/>
  <c r="W1055" i="3"/>
  <c r="U1055" i="3"/>
  <c r="T1055" i="3"/>
  <c r="BC1054" i="3"/>
  <c r="BB1054" i="3"/>
  <c r="BA1054" i="3"/>
  <c r="AZ1054" i="3"/>
  <c r="AY1054" i="3"/>
  <c r="AX1054" i="3"/>
  <c r="AW1054" i="3"/>
  <c r="AV1054" i="3"/>
  <c r="AU1054" i="3"/>
  <c r="AT1054" i="3"/>
  <c r="AS1054" i="3"/>
  <c r="AR1054" i="3"/>
  <c r="AQ1054" i="3"/>
  <c r="AP1054" i="3"/>
  <c r="AO1054" i="3"/>
  <c r="AN1054" i="3"/>
  <c r="AM1054" i="3"/>
  <c r="AL1054" i="3"/>
  <c r="AK1054" i="3"/>
  <c r="AJ1054" i="3"/>
  <c r="AI1054" i="3"/>
  <c r="AH1054" i="3"/>
  <c r="AG1054" i="3"/>
  <c r="AF1054" i="3"/>
  <c r="AD1054" i="3"/>
  <c r="AC1054" i="3"/>
  <c r="AA1054" i="3"/>
  <c r="Z1054" i="3"/>
  <c r="X1054" i="3"/>
  <c r="W1054" i="3"/>
  <c r="U1054" i="3"/>
  <c r="T1054" i="3"/>
  <c r="BC1053" i="3"/>
  <c r="BB1053" i="3"/>
  <c r="BA1053" i="3"/>
  <c r="AZ1053" i="3"/>
  <c r="AY1053" i="3"/>
  <c r="AX1053" i="3"/>
  <c r="AW1053" i="3"/>
  <c r="AV1053" i="3"/>
  <c r="AU1053" i="3"/>
  <c r="AT1053" i="3"/>
  <c r="AS1053" i="3"/>
  <c r="AR1053" i="3"/>
  <c r="AQ1053" i="3"/>
  <c r="AP1053" i="3"/>
  <c r="AO1053" i="3"/>
  <c r="AN1053" i="3"/>
  <c r="AM1053" i="3"/>
  <c r="AL1053" i="3"/>
  <c r="AK1053" i="3"/>
  <c r="AJ1053" i="3"/>
  <c r="AI1053" i="3"/>
  <c r="AH1053" i="3"/>
  <c r="AG1053" i="3"/>
  <c r="AF1053" i="3"/>
  <c r="AD1053" i="3"/>
  <c r="AC1053" i="3"/>
  <c r="AA1053" i="3"/>
  <c r="Z1053" i="3"/>
  <c r="X1053" i="3"/>
  <c r="W1053" i="3"/>
  <c r="U1053" i="3"/>
  <c r="T1053" i="3"/>
  <c r="BC1052" i="3"/>
  <c r="BB1052" i="3"/>
  <c r="BA1052" i="3"/>
  <c r="AZ1052" i="3"/>
  <c r="AY1052" i="3"/>
  <c r="AX1052" i="3"/>
  <c r="AW1052" i="3"/>
  <c r="AV1052" i="3"/>
  <c r="AU1052" i="3"/>
  <c r="AT1052" i="3"/>
  <c r="AS1052" i="3"/>
  <c r="AR1052" i="3"/>
  <c r="AQ1052" i="3"/>
  <c r="AP1052" i="3"/>
  <c r="AO1052" i="3"/>
  <c r="AN1052" i="3"/>
  <c r="AM1052" i="3"/>
  <c r="AL1052" i="3"/>
  <c r="AK1052" i="3"/>
  <c r="AJ1052" i="3"/>
  <c r="AI1052" i="3"/>
  <c r="AH1052" i="3"/>
  <c r="AG1052" i="3"/>
  <c r="AF1052" i="3"/>
  <c r="AD1052" i="3"/>
  <c r="AC1052" i="3"/>
  <c r="AA1052" i="3"/>
  <c r="Z1052" i="3"/>
  <c r="X1052" i="3"/>
  <c r="W1052" i="3"/>
  <c r="U1052" i="3"/>
  <c r="T1052" i="3"/>
  <c r="BC1051" i="3"/>
  <c r="BB1051" i="3"/>
  <c r="BA1051" i="3"/>
  <c r="AZ1051" i="3"/>
  <c r="AY1051" i="3"/>
  <c r="AX1051" i="3"/>
  <c r="AW1051" i="3"/>
  <c r="AV1051" i="3"/>
  <c r="AU1051" i="3"/>
  <c r="AT1051" i="3"/>
  <c r="AS1051" i="3"/>
  <c r="AR1051" i="3"/>
  <c r="AQ1051" i="3"/>
  <c r="AP1051" i="3"/>
  <c r="AO1051" i="3"/>
  <c r="AN1051" i="3"/>
  <c r="AM1051" i="3"/>
  <c r="AL1051" i="3"/>
  <c r="AK1051" i="3"/>
  <c r="AJ1051" i="3"/>
  <c r="AI1051" i="3"/>
  <c r="AH1051" i="3"/>
  <c r="AG1051" i="3"/>
  <c r="AF1051" i="3"/>
  <c r="AD1051" i="3"/>
  <c r="AC1051" i="3"/>
  <c r="AA1051" i="3"/>
  <c r="Z1051" i="3"/>
  <c r="X1051" i="3"/>
  <c r="W1051" i="3"/>
  <c r="U1051" i="3"/>
  <c r="T1051" i="3"/>
  <c r="BC1050" i="3"/>
  <c r="BB1050" i="3"/>
  <c r="BA1050" i="3"/>
  <c r="AZ1050" i="3"/>
  <c r="AY1050" i="3"/>
  <c r="AX1050" i="3"/>
  <c r="AW1050" i="3"/>
  <c r="AV1050" i="3"/>
  <c r="AU1050" i="3"/>
  <c r="AT1050" i="3"/>
  <c r="AS1050" i="3"/>
  <c r="AR1050" i="3"/>
  <c r="AQ1050" i="3"/>
  <c r="AP1050" i="3"/>
  <c r="AO1050" i="3"/>
  <c r="AN1050" i="3"/>
  <c r="AM1050" i="3"/>
  <c r="AL1050" i="3"/>
  <c r="AK1050" i="3"/>
  <c r="AJ1050" i="3"/>
  <c r="AI1050" i="3"/>
  <c r="AH1050" i="3"/>
  <c r="AG1050" i="3"/>
  <c r="AF1050" i="3"/>
  <c r="AD1050" i="3"/>
  <c r="AC1050" i="3"/>
  <c r="AA1050" i="3"/>
  <c r="Z1050" i="3"/>
  <c r="X1050" i="3"/>
  <c r="W1050" i="3"/>
  <c r="U1050" i="3"/>
  <c r="T1050" i="3"/>
  <c r="BC1049" i="3"/>
  <c r="BB1049" i="3"/>
  <c r="BA1049" i="3"/>
  <c r="AZ1049" i="3"/>
  <c r="AY1049" i="3"/>
  <c r="AX1049" i="3"/>
  <c r="AW1049" i="3"/>
  <c r="AV1049" i="3"/>
  <c r="AU1049" i="3"/>
  <c r="AT1049" i="3"/>
  <c r="AS1049" i="3"/>
  <c r="AR1049" i="3"/>
  <c r="AQ1049" i="3"/>
  <c r="AP1049" i="3"/>
  <c r="AO1049" i="3"/>
  <c r="AN1049" i="3"/>
  <c r="AM1049" i="3"/>
  <c r="AL1049" i="3"/>
  <c r="AK1049" i="3"/>
  <c r="AJ1049" i="3"/>
  <c r="AI1049" i="3"/>
  <c r="AH1049" i="3"/>
  <c r="AG1049" i="3"/>
  <c r="AF1049" i="3"/>
  <c r="AD1049" i="3"/>
  <c r="AC1049" i="3"/>
  <c r="AA1049" i="3"/>
  <c r="Z1049" i="3"/>
  <c r="X1049" i="3"/>
  <c r="W1049" i="3"/>
  <c r="U1049" i="3"/>
  <c r="T1049" i="3"/>
  <c r="BC1048" i="3"/>
  <c r="BB1048" i="3"/>
  <c r="BA1048" i="3"/>
  <c r="AZ1048" i="3"/>
  <c r="AY1048" i="3"/>
  <c r="AX1048" i="3"/>
  <c r="AW1048" i="3"/>
  <c r="AV1048" i="3"/>
  <c r="AU1048" i="3"/>
  <c r="AT1048" i="3"/>
  <c r="AS1048" i="3"/>
  <c r="AR1048" i="3"/>
  <c r="AQ1048" i="3"/>
  <c r="AP1048" i="3"/>
  <c r="AO1048" i="3"/>
  <c r="AN1048" i="3"/>
  <c r="AM1048" i="3"/>
  <c r="AL1048" i="3"/>
  <c r="AK1048" i="3"/>
  <c r="AJ1048" i="3"/>
  <c r="AI1048" i="3"/>
  <c r="AH1048" i="3"/>
  <c r="AG1048" i="3"/>
  <c r="AF1048" i="3"/>
  <c r="AD1048" i="3"/>
  <c r="AC1048" i="3"/>
  <c r="AA1048" i="3"/>
  <c r="Z1048" i="3"/>
  <c r="X1048" i="3"/>
  <c r="W1048" i="3"/>
  <c r="U1048" i="3"/>
  <c r="T1048" i="3"/>
  <c r="BC1047" i="3"/>
  <c r="BB1047" i="3"/>
  <c r="BA1047" i="3"/>
  <c r="AZ1047" i="3"/>
  <c r="AY1047" i="3"/>
  <c r="AX1047" i="3"/>
  <c r="AW1047" i="3"/>
  <c r="AV1047" i="3"/>
  <c r="AU1047" i="3"/>
  <c r="AT1047" i="3"/>
  <c r="AS1047" i="3"/>
  <c r="AR1047" i="3"/>
  <c r="AQ1047" i="3"/>
  <c r="AP1047" i="3"/>
  <c r="AO1047" i="3"/>
  <c r="AN1047" i="3"/>
  <c r="AM1047" i="3"/>
  <c r="AL1047" i="3"/>
  <c r="AK1047" i="3"/>
  <c r="AJ1047" i="3"/>
  <c r="AI1047" i="3"/>
  <c r="AH1047" i="3"/>
  <c r="AG1047" i="3"/>
  <c r="AF1047" i="3"/>
  <c r="AD1047" i="3"/>
  <c r="AC1047" i="3"/>
  <c r="AA1047" i="3"/>
  <c r="Z1047" i="3"/>
  <c r="X1047" i="3"/>
  <c r="W1047" i="3"/>
  <c r="U1047" i="3"/>
  <c r="T1047" i="3"/>
  <c r="BC1046" i="3"/>
  <c r="BB1046" i="3"/>
  <c r="BA1046" i="3"/>
  <c r="AZ1046" i="3"/>
  <c r="AY1046" i="3"/>
  <c r="AX1046" i="3"/>
  <c r="AW1046" i="3"/>
  <c r="AV1046" i="3"/>
  <c r="AU1046" i="3"/>
  <c r="AT1046" i="3"/>
  <c r="AS1046" i="3"/>
  <c r="AR1046" i="3"/>
  <c r="AQ1046" i="3"/>
  <c r="AP1046" i="3"/>
  <c r="AO1046" i="3"/>
  <c r="AN1046" i="3"/>
  <c r="AM1046" i="3"/>
  <c r="AL1046" i="3"/>
  <c r="AK1046" i="3"/>
  <c r="AJ1046" i="3"/>
  <c r="AI1046" i="3"/>
  <c r="AH1046" i="3"/>
  <c r="AG1046" i="3"/>
  <c r="AF1046" i="3"/>
  <c r="AD1046" i="3"/>
  <c r="AC1046" i="3"/>
  <c r="AA1046" i="3"/>
  <c r="Z1046" i="3"/>
  <c r="X1046" i="3"/>
  <c r="W1046" i="3"/>
  <c r="U1046" i="3"/>
  <c r="T1046" i="3"/>
  <c r="BC1045" i="3"/>
  <c r="BB1045" i="3"/>
  <c r="BA1045" i="3"/>
  <c r="AZ1045" i="3"/>
  <c r="AY1045" i="3"/>
  <c r="AX1045" i="3"/>
  <c r="AW1045" i="3"/>
  <c r="AV1045" i="3"/>
  <c r="AU1045" i="3"/>
  <c r="AT1045" i="3"/>
  <c r="AS1045" i="3"/>
  <c r="AR1045" i="3"/>
  <c r="AQ1045" i="3"/>
  <c r="AP1045" i="3"/>
  <c r="AO1045" i="3"/>
  <c r="AN1045" i="3"/>
  <c r="AM1045" i="3"/>
  <c r="AL1045" i="3"/>
  <c r="AK1045" i="3"/>
  <c r="AJ1045" i="3"/>
  <c r="AI1045" i="3"/>
  <c r="AH1045" i="3"/>
  <c r="AG1045" i="3"/>
  <c r="AF1045" i="3"/>
  <c r="AD1045" i="3"/>
  <c r="AC1045" i="3"/>
  <c r="AA1045" i="3"/>
  <c r="Z1045" i="3"/>
  <c r="X1045" i="3"/>
  <c r="W1045" i="3"/>
  <c r="U1045" i="3"/>
  <c r="T1045" i="3"/>
  <c r="BC1044" i="3"/>
  <c r="BB1044" i="3"/>
  <c r="BA1044" i="3"/>
  <c r="AZ1044" i="3"/>
  <c r="AY1044" i="3"/>
  <c r="AX1044" i="3"/>
  <c r="AW1044" i="3"/>
  <c r="AV1044" i="3"/>
  <c r="AU1044" i="3"/>
  <c r="AT1044" i="3"/>
  <c r="AS1044" i="3"/>
  <c r="AR1044" i="3"/>
  <c r="AQ1044" i="3"/>
  <c r="AP1044" i="3"/>
  <c r="AO1044" i="3"/>
  <c r="AN1044" i="3"/>
  <c r="AM1044" i="3"/>
  <c r="AL1044" i="3"/>
  <c r="AK1044" i="3"/>
  <c r="AJ1044" i="3"/>
  <c r="AI1044" i="3"/>
  <c r="AH1044" i="3"/>
  <c r="AG1044" i="3"/>
  <c r="AF1044" i="3"/>
  <c r="AD1044" i="3"/>
  <c r="AC1044" i="3"/>
  <c r="AA1044" i="3"/>
  <c r="Z1044" i="3"/>
  <c r="X1044" i="3"/>
  <c r="W1044" i="3"/>
  <c r="U1044" i="3"/>
  <c r="T1044" i="3"/>
  <c r="BC1043" i="3"/>
  <c r="BB1043" i="3"/>
  <c r="BA1043" i="3"/>
  <c r="AZ1043" i="3"/>
  <c r="AY1043" i="3"/>
  <c r="AX1043" i="3"/>
  <c r="AW1043" i="3"/>
  <c r="AV1043" i="3"/>
  <c r="AU1043" i="3"/>
  <c r="AT1043" i="3"/>
  <c r="AS1043" i="3"/>
  <c r="AR1043" i="3"/>
  <c r="AQ1043" i="3"/>
  <c r="AP1043" i="3"/>
  <c r="AO1043" i="3"/>
  <c r="AN1043" i="3"/>
  <c r="AM1043" i="3"/>
  <c r="AL1043" i="3"/>
  <c r="AK1043" i="3"/>
  <c r="AJ1043" i="3"/>
  <c r="AI1043" i="3"/>
  <c r="AH1043" i="3"/>
  <c r="AG1043" i="3"/>
  <c r="AF1043" i="3"/>
  <c r="AD1043" i="3"/>
  <c r="AC1043" i="3"/>
  <c r="AA1043" i="3"/>
  <c r="Z1043" i="3"/>
  <c r="X1043" i="3"/>
  <c r="W1043" i="3"/>
  <c r="U1043" i="3"/>
  <c r="T1043" i="3"/>
  <c r="BC1042" i="3"/>
  <c r="BB1042" i="3"/>
  <c r="BA1042" i="3"/>
  <c r="AZ1042" i="3"/>
  <c r="AY1042" i="3"/>
  <c r="AX1042" i="3"/>
  <c r="AW1042" i="3"/>
  <c r="AV1042" i="3"/>
  <c r="AU1042" i="3"/>
  <c r="AT1042" i="3"/>
  <c r="AS1042" i="3"/>
  <c r="AR1042" i="3"/>
  <c r="AQ1042" i="3"/>
  <c r="AP1042" i="3"/>
  <c r="AO1042" i="3"/>
  <c r="AN1042" i="3"/>
  <c r="AM1042" i="3"/>
  <c r="AL1042" i="3"/>
  <c r="AK1042" i="3"/>
  <c r="AJ1042" i="3"/>
  <c r="AI1042" i="3"/>
  <c r="AH1042" i="3"/>
  <c r="AG1042" i="3"/>
  <c r="AF1042" i="3"/>
  <c r="AD1042" i="3"/>
  <c r="AC1042" i="3"/>
  <c r="AA1042" i="3"/>
  <c r="Z1042" i="3"/>
  <c r="X1042" i="3"/>
  <c r="W1042" i="3"/>
  <c r="U1042" i="3"/>
  <c r="T1042" i="3"/>
  <c r="BC1041" i="3"/>
  <c r="BB1041" i="3"/>
  <c r="BA1041" i="3"/>
  <c r="AZ1041" i="3"/>
  <c r="AY1041" i="3"/>
  <c r="AX1041" i="3"/>
  <c r="AW1041" i="3"/>
  <c r="AV1041" i="3"/>
  <c r="AU1041" i="3"/>
  <c r="AT1041" i="3"/>
  <c r="AS1041" i="3"/>
  <c r="AR1041" i="3"/>
  <c r="AQ1041" i="3"/>
  <c r="AP1041" i="3"/>
  <c r="AO1041" i="3"/>
  <c r="AN1041" i="3"/>
  <c r="AM1041" i="3"/>
  <c r="AL1041" i="3"/>
  <c r="AK1041" i="3"/>
  <c r="AJ1041" i="3"/>
  <c r="AI1041" i="3"/>
  <c r="AH1041" i="3"/>
  <c r="AG1041" i="3"/>
  <c r="AF1041" i="3"/>
  <c r="AD1041" i="3"/>
  <c r="AC1041" i="3"/>
  <c r="AA1041" i="3"/>
  <c r="Z1041" i="3"/>
  <c r="X1041" i="3"/>
  <c r="W1041" i="3"/>
  <c r="U1041" i="3"/>
  <c r="T1041" i="3"/>
  <c r="BC1040" i="3"/>
  <c r="BB1040" i="3"/>
  <c r="BA1040" i="3"/>
  <c r="AZ1040" i="3"/>
  <c r="AY1040" i="3"/>
  <c r="AX1040" i="3"/>
  <c r="AW1040" i="3"/>
  <c r="AV1040" i="3"/>
  <c r="AU1040" i="3"/>
  <c r="AT1040" i="3"/>
  <c r="AS1040" i="3"/>
  <c r="AR1040" i="3"/>
  <c r="AQ1040" i="3"/>
  <c r="AP1040" i="3"/>
  <c r="AO1040" i="3"/>
  <c r="AN1040" i="3"/>
  <c r="AM1040" i="3"/>
  <c r="AL1040" i="3"/>
  <c r="AK1040" i="3"/>
  <c r="AJ1040" i="3"/>
  <c r="AI1040" i="3"/>
  <c r="AH1040" i="3"/>
  <c r="AG1040" i="3"/>
  <c r="AF1040" i="3"/>
  <c r="AD1040" i="3"/>
  <c r="AC1040" i="3"/>
  <c r="AA1040" i="3"/>
  <c r="Z1040" i="3"/>
  <c r="X1040" i="3"/>
  <c r="W1040" i="3"/>
  <c r="U1040" i="3"/>
  <c r="T1040" i="3"/>
  <c r="BC1039" i="3"/>
  <c r="BB1039" i="3"/>
  <c r="BA1039" i="3"/>
  <c r="AZ1039" i="3"/>
  <c r="AY1039" i="3"/>
  <c r="AX1039" i="3"/>
  <c r="AW1039" i="3"/>
  <c r="AV1039" i="3"/>
  <c r="AU1039" i="3"/>
  <c r="AT1039" i="3"/>
  <c r="AS1039" i="3"/>
  <c r="AR1039" i="3"/>
  <c r="AQ1039" i="3"/>
  <c r="AP1039" i="3"/>
  <c r="AO1039" i="3"/>
  <c r="AN1039" i="3"/>
  <c r="AM1039" i="3"/>
  <c r="AL1039" i="3"/>
  <c r="AK1039" i="3"/>
  <c r="AJ1039" i="3"/>
  <c r="AI1039" i="3"/>
  <c r="AH1039" i="3"/>
  <c r="AG1039" i="3"/>
  <c r="AF1039" i="3"/>
  <c r="AD1039" i="3"/>
  <c r="AC1039" i="3"/>
  <c r="AA1039" i="3"/>
  <c r="Z1039" i="3"/>
  <c r="X1039" i="3"/>
  <c r="W1039" i="3"/>
  <c r="U1039" i="3"/>
  <c r="T1039" i="3"/>
  <c r="BC1038" i="3"/>
  <c r="BB1038" i="3"/>
  <c r="BA1038" i="3"/>
  <c r="AZ1038" i="3"/>
  <c r="AY1038" i="3"/>
  <c r="AX1038" i="3"/>
  <c r="AW1038" i="3"/>
  <c r="AV1038" i="3"/>
  <c r="AU1038" i="3"/>
  <c r="AT1038" i="3"/>
  <c r="AS1038" i="3"/>
  <c r="AR1038" i="3"/>
  <c r="AQ1038" i="3"/>
  <c r="AP1038" i="3"/>
  <c r="AO1038" i="3"/>
  <c r="AN1038" i="3"/>
  <c r="AM1038" i="3"/>
  <c r="AL1038" i="3"/>
  <c r="AK1038" i="3"/>
  <c r="AJ1038" i="3"/>
  <c r="AI1038" i="3"/>
  <c r="AH1038" i="3"/>
  <c r="AG1038" i="3"/>
  <c r="AF1038" i="3"/>
  <c r="AD1038" i="3"/>
  <c r="AC1038" i="3"/>
  <c r="AA1038" i="3"/>
  <c r="Z1038" i="3"/>
  <c r="X1038" i="3"/>
  <c r="W1038" i="3"/>
  <c r="U1038" i="3"/>
  <c r="T1038" i="3"/>
  <c r="BC1037" i="3"/>
  <c r="BB1037" i="3"/>
  <c r="BA1037" i="3"/>
  <c r="AZ1037" i="3"/>
  <c r="AY1037" i="3"/>
  <c r="AX1037" i="3"/>
  <c r="AW1037" i="3"/>
  <c r="AV1037" i="3"/>
  <c r="AU1037" i="3"/>
  <c r="AT1037" i="3"/>
  <c r="AS1037" i="3"/>
  <c r="AR1037" i="3"/>
  <c r="AQ1037" i="3"/>
  <c r="AP1037" i="3"/>
  <c r="AO1037" i="3"/>
  <c r="AN1037" i="3"/>
  <c r="AM1037" i="3"/>
  <c r="AL1037" i="3"/>
  <c r="AK1037" i="3"/>
  <c r="AJ1037" i="3"/>
  <c r="AI1037" i="3"/>
  <c r="AH1037" i="3"/>
  <c r="AG1037" i="3"/>
  <c r="AF1037" i="3"/>
  <c r="AD1037" i="3"/>
  <c r="AC1037" i="3"/>
  <c r="AA1037" i="3"/>
  <c r="Z1037" i="3"/>
  <c r="X1037" i="3"/>
  <c r="W1037" i="3"/>
  <c r="U1037" i="3"/>
  <c r="T1037" i="3"/>
  <c r="BC1036" i="3"/>
  <c r="BB1036" i="3"/>
  <c r="BA1036" i="3"/>
  <c r="AZ1036" i="3"/>
  <c r="AY1036" i="3"/>
  <c r="AX1036" i="3"/>
  <c r="AW1036" i="3"/>
  <c r="AV1036" i="3"/>
  <c r="AU1036" i="3"/>
  <c r="AT1036" i="3"/>
  <c r="AS1036" i="3"/>
  <c r="AR1036" i="3"/>
  <c r="AQ1036" i="3"/>
  <c r="AP1036" i="3"/>
  <c r="AO1036" i="3"/>
  <c r="AN1036" i="3"/>
  <c r="AM1036" i="3"/>
  <c r="AL1036" i="3"/>
  <c r="AK1036" i="3"/>
  <c r="AJ1036" i="3"/>
  <c r="AI1036" i="3"/>
  <c r="AH1036" i="3"/>
  <c r="AG1036" i="3"/>
  <c r="AF1036" i="3"/>
  <c r="AD1036" i="3"/>
  <c r="AC1036" i="3"/>
  <c r="AA1036" i="3"/>
  <c r="Z1036" i="3"/>
  <c r="X1036" i="3"/>
  <c r="W1036" i="3"/>
  <c r="U1036" i="3"/>
  <c r="T1036" i="3"/>
  <c r="BC1035" i="3"/>
  <c r="BB1035" i="3"/>
  <c r="BA1035" i="3"/>
  <c r="AZ1035" i="3"/>
  <c r="AY1035" i="3"/>
  <c r="AX1035" i="3"/>
  <c r="AW1035" i="3"/>
  <c r="AV1035" i="3"/>
  <c r="AU1035" i="3"/>
  <c r="AT1035" i="3"/>
  <c r="AS1035" i="3"/>
  <c r="AR1035" i="3"/>
  <c r="AQ1035" i="3"/>
  <c r="AP1035" i="3"/>
  <c r="AO1035" i="3"/>
  <c r="AN1035" i="3"/>
  <c r="AM1035" i="3"/>
  <c r="AL1035" i="3"/>
  <c r="AK1035" i="3"/>
  <c r="AJ1035" i="3"/>
  <c r="AI1035" i="3"/>
  <c r="AH1035" i="3"/>
  <c r="AG1035" i="3"/>
  <c r="AF1035" i="3"/>
  <c r="AD1035" i="3"/>
  <c r="AC1035" i="3"/>
  <c r="AA1035" i="3"/>
  <c r="Z1035" i="3"/>
  <c r="X1035" i="3"/>
  <c r="W1035" i="3"/>
  <c r="U1035" i="3"/>
  <c r="T1035" i="3"/>
  <c r="BC1034" i="3"/>
  <c r="BB1034" i="3"/>
  <c r="BA1034" i="3"/>
  <c r="AZ1034" i="3"/>
  <c r="AY1034" i="3"/>
  <c r="AX1034" i="3"/>
  <c r="AW1034" i="3"/>
  <c r="AV1034" i="3"/>
  <c r="AU1034" i="3"/>
  <c r="AT1034" i="3"/>
  <c r="AS1034" i="3"/>
  <c r="AR1034" i="3"/>
  <c r="AQ1034" i="3"/>
  <c r="AP1034" i="3"/>
  <c r="AO1034" i="3"/>
  <c r="AN1034" i="3"/>
  <c r="AM1034" i="3"/>
  <c r="AL1034" i="3"/>
  <c r="AK1034" i="3"/>
  <c r="AJ1034" i="3"/>
  <c r="AI1034" i="3"/>
  <c r="AH1034" i="3"/>
  <c r="AG1034" i="3"/>
  <c r="AF1034" i="3"/>
  <c r="AD1034" i="3"/>
  <c r="AC1034" i="3"/>
  <c r="AA1034" i="3"/>
  <c r="Z1034" i="3"/>
  <c r="X1034" i="3"/>
  <c r="W1034" i="3"/>
  <c r="U1034" i="3"/>
  <c r="T1034" i="3"/>
  <c r="BC1033" i="3"/>
  <c r="BB1033" i="3"/>
  <c r="BA1033" i="3"/>
  <c r="AZ1033" i="3"/>
  <c r="AY1033" i="3"/>
  <c r="AX1033" i="3"/>
  <c r="AW1033" i="3"/>
  <c r="AV1033" i="3"/>
  <c r="AU1033" i="3"/>
  <c r="AT1033" i="3"/>
  <c r="AS1033" i="3"/>
  <c r="AR1033" i="3"/>
  <c r="AQ1033" i="3"/>
  <c r="AP1033" i="3"/>
  <c r="AO1033" i="3"/>
  <c r="AN1033" i="3"/>
  <c r="AM1033" i="3"/>
  <c r="AL1033" i="3"/>
  <c r="AK1033" i="3"/>
  <c r="AJ1033" i="3"/>
  <c r="AI1033" i="3"/>
  <c r="AH1033" i="3"/>
  <c r="AG1033" i="3"/>
  <c r="AF1033" i="3"/>
  <c r="AD1033" i="3"/>
  <c r="AC1033" i="3"/>
  <c r="AA1033" i="3"/>
  <c r="Z1033" i="3"/>
  <c r="X1033" i="3"/>
  <c r="W1033" i="3"/>
  <c r="U1033" i="3"/>
  <c r="T1033" i="3"/>
  <c r="BC1032" i="3"/>
  <c r="BB1032" i="3"/>
  <c r="BA1032" i="3"/>
  <c r="AZ1032" i="3"/>
  <c r="AY1032" i="3"/>
  <c r="AX1032" i="3"/>
  <c r="AW1032" i="3"/>
  <c r="AV1032" i="3"/>
  <c r="AU1032" i="3"/>
  <c r="AT1032" i="3"/>
  <c r="AS1032" i="3"/>
  <c r="AR1032" i="3"/>
  <c r="AQ1032" i="3"/>
  <c r="AP1032" i="3"/>
  <c r="AO1032" i="3"/>
  <c r="AN1032" i="3"/>
  <c r="AM1032" i="3"/>
  <c r="AL1032" i="3"/>
  <c r="AK1032" i="3"/>
  <c r="AJ1032" i="3"/>
  <c r="AI1032" i="3"/>
  <c r="AH1032" i="3"/>
  <c r="AG1032" i="3"/>
  <c r="AF1032" i="3"/>
  <c r="AD1032" i="3"/>
  <c r="AC1032" i="3"/>
  <c r="AA1032" i="3"/>
  <c r="Z1032" i="3"/>
  <c r="X1032" i="3"/>
  <c r="W1032" i="3"/>
  <c r="U1032" i="3"/>
  <c r="T1032" i="3"/>
  <c r="BC1031" i="3"/>
  <c r="BB1031" i="3"/>
  <c r="BA1031" i="3"/>
  <c r="AZ1031" i="3"/>
  <c r="AY1031" i="3"/>
  <c r="AX1031" i="3"/>
  <c r="AW1031" i="3"/>
  <c r="AV1031" i="3"/>
  <c r="AU1031" i="3"/>
  <c r="AT1031" i="3"/>
  <c r="AS1031" i="3"/>
  <c r="AR1031" i="3"/>
  <c r="AQ1031" i="3"/>
  <c r="AP1031" i="3"/>
  <c r="AO1031" i="3"/>
  <c r="AN1031" i="3"/>
  <c r="AM1031" i="3"/>
  <c r="AL1031" i="3"/>
  <c r="AK1031" i="3"/>
  <c r="AJ1031" i="3"/>
  <c r="AI1031" i="3"/>
  <c r="AH1031" i="3"/>
  <c r="AG1031" i="3"/>
  <c r="AF1031" i="3"/>
  <c r="AD1031" i="3"/>
  <c r="AC1031" i="3"/>
  <c r="AA1031" i="3"/>
  <c r="Z1031" i="3"/>
  <c r="X1031" i="3"/>
  <c r="W1031" i="3"/>
  <c r="U1031" i="3"/>
  <c r="T1031" i="3"/>
  <c r="BC1030" i="3"/>
  <c r="BB1030" i="3"/>
  <c r="BA1030" i="3"/>
  <c r="AZ1030" i="3"/>
  <c r="AY1030" i="3"/>
  <c r="AX1030" i="3"/>
  <c r="AW1030" i="3"/>
  <c r="AV1030" i="3"/>
  <c r="AU1030" i="3"/>
  <c r="AT1030" i="3"/>
  <c r="AS1030" i="3"/>
  <c r="AR1030" i="3"/>
  <c r="AQ1030" i="3"/>
  <c r="AP1030" i="3"/>
  <c r="AO1030" i="3"/>
  <c r="AN1030" i="3"/>
  <c r="AM1030" i="3"/>
  <c r="AL1030" i="3"/>
  <c r="AK1030" i="3"/>
  <c r="AJ1030" i="3"/>
  <c r="AI1030" i="3"/>
  <c r="AH1030" i="3"/>
  <c r="AG1030" i="3"/>
  <c r="AF1030" i="3"/>
  <c r="AD1030" i="3"/>
  <c r="AC1030" i="3"/>
  <c r="AA1030" i="3"/>
  <c r="Z1030" i="3"/>
  <c r="X1030" i="3"/>
  <c r="W1030" i="3"/>
  <c r="U1030" i="3"/>
  <c r="T1030" i="3"/>
  <c r="BC1029" i="3"/>
  <c r="BB1029" i="3"/>
  <c r="BA1029" i="3"/>
  <c r="AZ1029" i="3"/>
  <c r="AY1029" i="3"/>
  <c r="AX1029" i="3"/>
  <c r="AW1029" i="3"/>
  <c r="AV1029" i="3"/>
  <c r="AU1029" i="3"/>
  <c r="AT1029" i="3"/>
  <c r="AS1029" i="3"/>
  <c r="AR1029" i="3"/>
  <c r="AQ1029" i="3"/>
  <c r="AP1029" i="3"/>
  <c r="AO1029" i="3"/>
  <c r="AN1029" i="3"/>
  <c r="AM1029" i="3"/>
  <c r="AL1029" i="3"/>
  <c r="AK1029" i="3"/>
  <c r="AJ1029" i="3"/>
  <c r="AI1029" i="3"/>
  <c r="AH1029" i="3"/>
  <c r="AG1029" i="3"/>
  <c r="AF1029" i="3"/>
  <c r="AD1029" i="3"/>
  <c r="AC1029" i="3"/>
  <c r="AA1029" i="3"/>
  <c r="Z1029" i="3"/>
  <c r="X1029" i="3"/>
  <c r="W1029" i="3"/>
  <c r="U1029" i="3"/>
  <c r="T1029" i="3"/>
  <c r="BC1028" i="3"/>
  <c r="BB1028" i="3"/>
  <c r="BA1028" i="3"/>
  <c r="AZ1028" i="3"/>
  <c r="AY1028" i="3"/>
  <c r="AX1028" i="3"/>
  <c r="AW1028" i="3"/>
  <c r="AV1028" i="3"/>
  <c r="AU1028" i="3"/>
  <c r="AT1028" i="3"/>
  <c r="AS1028" i="3"/>
  <c r="AR1028" i="3"/>
  <c r="AQ1028" i="3"/>
  <c r="AP1028" i="3"/>
  <c r="AO1028" i="3"/>
  <c r="AN1028" i="3"/>
  <c r="AM1028" i="3"/>
  <c r="AL1028" i="3"/>
  <c r="AK1028" i="3"/>
  <c r="AJ1028" i="3"/>
  <c r="AI1028" i="3"/>
  <c r="AH1028" i="3"/>
  <c r="AG1028" i="3"/>
  <c r="AF1028" i="3"/>
  <c r="AD1028" i="3"/>
  <c r="AC1028" i="3"/>
  <c r="AA1028" i="3"/>
  <c r="Z1028" i="3"/>
  <c r="X1028" i="3"/>
  <c r="W1028" i="3"/>
  <c r="U1028" i="3"/>
  <c r="T1028" i="3"/>
  <c r="BC1027" i="3"/>
  <c r="BB1027" i="3"/>
  <c r="BA1027" i="3"/>
  <c r="AZ1027" i="3"/>
  <c r="AY1027" i="3"/>
  <c r="AX1027" i="3"/>
  <c r="AW1027" i="3"/>
  <c r="AV1027" i="3"/>
  <c r="AU1027" i="3"/>
  <c r="AT1027" i="3"/>
  <c r="AS1027" i="3"/>
  <c r="AR1027" i="3"/>
  <c r="AQ1027" i="3"/>
  <c r="AP1027" i="3"/>
  <c r="AO1027" i="3"/>
  <c r="AN1027" i="3"/>
  <c r="AM1027" i="3"/>
  <c r="AL1027" i="3"/>
  <c r="AK1027" i="3"/>
  <c r="AJ1027" i="3"/>
  <c r="AI1027" i="3"/>
  <c r="AH1027" i="3"/>
  <c r="AG1027" i="3"/>
  <c r="AF1027" i="3"/>
  <c r="AD1027" i="3"/>
  <c r="AC1027" i="3"/>
  <c r="AA1027" i="3"/>
  <c r="Z1027" i="3"/>
  <c r="X1027" i="3"/>
  <c r="W1027" i="3"/>
  <c r="U1027" i="3"/>
  <c r="T1027" i="3"/>
  <c r="BC1026" i="3"/>
  <c r="BB1026" i="3"/>
  <c r="BA1026" i="3"/>
  <c r="AZ1026" i="3"/>
  <c r="AY1026" i="3"/>
  <c r="AX1026" i="3"/>
  <c r="AW1026" i="3"/>
  <c r="AV1026" i="3"/>
  <c r="AU1026" i="3"/>
  <c r="AT1026" i="3"/>
  <c r="AS1026" i="3"/>
  <c r="AR1026" i="3"/>
  <c r="AQ1026" i="3"/>
  <c r="AP1026" i="3"/>
  <c r="AO1026" i="3"/>
  <c r="AN1026" i="3"/>
  <c r="AM1026" i="3"/>
  <c r="AL1026" i="3"/>
  <c r="AK1026" i="3"/>
  <c r="AJ1026" i="3"/>
  <c r="AI1026" i="3"/>
  <c r="AH1026" i="3"/>
  <c r="AG1026" i="3"/>
  <c r="AF1026" i="3"/>
  <c r="AD1026" i="3"/>
  <c r="AC1026" i="3"/>
  <c r="AA1026" i="3"/>
  <c r="Z1026" i="3"/>
  <c r="X1026" i="3"/>
  <c r="W1026" i="3"/>
  <c r="U1026" i="3"/>
  <c r="T1026" i="3"/>
  <c r="BC1025" i="3"/>
  <c r="BB1025" i="3"/>
  <c r="BA1025" i="3"/>
  <c r="AZ1025" i="3"/>
  <c r="AY1025" i="3"/>
  <c r="AX1025" i="3"/>
  <c r="AW1025" i="3"/>
  <c r="AV1025" i="3"/>
  <c r="AU1025" i="3"/>
  <c r="AT1025" i="3"/>
  <c r="AS1025" i="3"/>
  <c r="AR1025" i="3"/>
  <c r="AQ1025" i="3"/>
  <c r="AP1025" i="3"/>
  <c r="AO1025" i="3"/>
  <c r="AN1025" i="3"/>
  <c r="AM1025" i="3"/>
  <c r="AL1025" i="3"/>
  <c r="AK1025" i="3"/>
  <c r="AJ1025" i="3"/>
  <c r="AI1025" i="3"/>
  <c r="AH1025" i="3"/>
  <c r="AG1025" i="3"/>
  <c r="AF1025" i="3"/>
  <c r="AD1025" i="3"/>
  <c r="AC1025" i="3"/>
  <c r="AA1025" i="3"/>
  <c r="Z1025" i="3"/>
  <c r="X1025" i="3"/>
  <c r="W1025" i="3"/>
  <c r="U1025" i="3"/>
  <c r="T1025" i="3"/>
  <c r="BC1024" i="3"/>
  <c r="BB1024" i="3"/>
  <c r="BA1024" i="3"/>
  <c r="AZ1024" i="3"/>
  <c r="AY1024" i="3"/>
  <c r="AX1024" i="3"/>
  <c r="AW1024" i="3"/>
  <c r="AV1024" i="3"/>
  <c r="AU1024" i="3"/>
  <c r="AT1024" i="3"/>
  <c r="AS1024" i="3"/>
  <c r="AR1024" i="3"/>
  <c r="AQ1024" i="3"/>
  <c r="AP1024" i="3"/>
  <c r="AO1024" i="3"/>
  <c r="AN1024" i="3"/>
  <c r="AM1024" i="3"/>
  <c r="AL1024" i="3"/>
  <c r="AK1024" i="3"/>
  <c r="AJ1024" i="3"/>
  <c r="AI1024" i="3"/>
  <c r="AH1024" i="3"/>
  <c r="AG1024" i="3"/>
  <c r="AF1024" i="3"/>
  <c r="AD1024" i="3"/>
  <c r="AC1024" i="3"/>
  <c r="AA1024" i="3"/>
  <c r="Z1024" i="3"/>
  <c r="X1024" i="3"/>
  <c r="W1024" i="3"/>
  <c r="U1024" i="3"/>
  <c r="T1024" i="3"/>
  <c r="BC1023" i="3"/>
  <c r="BB1023" i="3"/>
  <c r="BA1023" i="3"/>
  <c r="AZ1023" i="3"/>
  <c r="AY1023" i="3"/>
  <c r="AX1023" i="3"/>
  <c r="AW1023" i="3"/>
  <c r="AV1023" i="3"/>
  <c r="AU1023" i="3"/>
  <c r="AT1023" i="3"/>
  <c r="AS1023" i="3"/>
  <c r="AR1023" i="3"/>
  <c r="AQ1023" i="3"/>
  <c r="AP1023" i="3"/>
  <c r="AO1023" i="3"/>
  <c r="AN1023" i="3"/>
  <c r="AM1023" i="3"/>
  <c r="AL1023" i="3"/>
  <c r="AK1023" i="3"/>
  <c r="AJ1023" i="3"/>
  <c r="AI1023" i="3"/>
  <c r="AH1023" i="3"/>
  <c r="AG1023" i="3"/>
  <c r="AF1023" i="3"/>
  <c r="AD1023" i="3"/>
  <c r="AC1023" i="3"/>
  <c r="AA1023" i="3"/>
  <c r="Z1023" i="3"/>
  <c r="X1023" i="3"/>
  <c r="W1023" i="3"/>
  <c r="U1023" i="3"/>
  <c r="T1023" i="3"/>
  <c r="BC1022" i="3"/>
  <c r="BB1022" i="3"/>
  <c r="BA1022" i="3"/>
  <c r="AZ1022" i="3"/>
  <c r="AY1022" i="3"/>
  <c r="AX1022" i="3"/>
  <c r="AW1022" i="3"/>
  <c r="AV1022" i="3"/>
  <c r="AU1022" i="3"/>
  <c r="AT1022" i="3"/>
  <c r="AS1022" i="3"/>
  <c r="AR1022" i="3"/>
  <c r="AQ1022" i="3"/>
  <c r="AP1022" i="3"/>
  <c r="AO1022" i="3"/>
  <c r="AN1022" i="3"/>
  <c r="AM1022" i="3"/>
  <c r="AL1022" i="3"/>
  <c r="AK1022" i="3"/>
  <c r="AJ1022" i="3"/>
  <c r="AI1022" i="3"/>
  <c r="AH1022" i="3"/>
  <c r="AG1022" i="3"/>
  <c r="AF1022" i="3"/>
  <c r="AD1022" i="3"/>
  <c r="AC1022" i="3"/>
  <c r="AA1022" i="3"/>
  <c r="Z1022" i="3"/>
  <c r="X1022" i="3"/>
  <c r="W1022" i="3"/>
  <c r="U1022" i="3"/>
  <c r="T1022" i="3"/>
  <c r="BC1021" i="3"/>
  <c r="BB1021" i="3"/>
  <c r="BA1021" i="3"/>
  <c r="AZ1021" i="3"/>
  <c r="AY1021" i="3"/>
  <c r="AX1021" i="3"/>
  <c r="AW1021" i="3"/>
  <c r="AV1021" i="3"/>
  <c r="AU1021" i="3"/>
  <c r="AT1021" i="3"/>
  <c r="AS1021" i="3"/>
  <c r="AR1021" i="3"/>
  <c r="AQ1021" i="3"/>
  <c r="AP1021" i="3"/>
  <c r="AO1021" i="3"/>
  <c r="AN1021" i="3"/>
  <c r="AM1021" i="3"/>
  <c r="AL1021" i="3"/>
  <c r="AK1021" i="3"/>
  <c r="AJ1021" i="3"/>
  <c r="AI1021" i="3"/>
  <c r="AH1021" i="3"/>
  <c r="AG1021" i="3"/>
  <c r="AF1021" i="3"/>
  <c r="AD1021" i="3"/>
  <c r="AC1021" i="3"/>
  <c r="AA1021" i="3"/>
  <c r="Z1021" i="3"/>
  <c r="X1021" i="3"/>
  <c r="W1021" i="3"/>
  <c r="U1021" i="3"/>
  <c r="T1021" i="3"/>
  <c r="BC1020" i="3"/>
  <c r="BB1020" i="3"/>
  <c r="BA1020" i="3"/>
  <c r="AZ1020" i="3"/>
  <c r="AY1020" i="3"/>
  <c r="AX1020" i="3"/>
  <c r="AW1020" i="3"/>
  <c r="AV1020" i="3"/>
  <c r="AU1020" i="3"/>
  <c r="AT1020" i="3"/>
  <c r="AS1020" i="3"/>
  <c r="AR1020" i="3"/>
  <c r="AQ1020" i="3"/>
  <c r="AP1020" i="3"/>
  <c r="AO1020" i="3"/>
  <c r="AN1020" i="3"/>
  <c r="AM1020" i="3"/>
  <c r="AL1020" i="3"/>
  <c r="AK1020" i="3"/>
  <c r="AJ1020" i="3"/>
  <c r="AI1020" i="3"/>
  <c r="AH1020" i="3"/>
  <c r="AG1020" i="3"/>
  <c r="AF1020" i="3"/>
  <c r="AD1020" i="3"/>
  <c r="AC1020" i="3"/>
  <c r="AA1020" i="3"/>
  <c r="Z1020" i="3"/>
  <c r="X1020" i="3"/>
  <c r="W1020" i="3"/>
  <c r="U1020" i="3"/>
  <c r="T1020" i="3"/>
  <c r="BC1019" i="3"/>
  <c r="BB1019" i="3"/>
  <c r="BA1019" i="3"/>
  <c r="AZ1019" i="3"/>
  <c r="AY1019" i="3"/>
  <c r="AX1019" i="3"/>
  <c r="AW1019" i="3"/>
  <c r="AV1019" i="3"/>
  <c r="AU1019" i="3"/>
  <c r="AT1019" i="3"/>
  <c r="AS1019" i="3"/>
  <c r="AR1019" i="3"/>
  <c r="AQ1019" i="3"/>
  <c r="AP1019" i="3"/>
  <c r="AO1019" i="3"/>
  <c r="AN1019" i="3"/>
  <c r="AM1019" i="3"/>
  <c r="AL1019" i="3"/>
  <c r="AK1019" i="3"/>
  <c r="AJ1019" i="3"/>
  <c r="AI1019" i="3"/>
  <c r="AH1019" i="3"/>
  <c r="AG1019" i="3"/>
  <c r="AF1019" i="3"/>
  <c r="AD1019" i="3"/>
  <c r="AC1019" i="3"/>
  <c r="AA1019" i="3"/>
  <c r="Z1019" i="3"/>
  <c r="X1019" i="3"/>
  <c r="W1019" i="3"/>
  <c r="U1019" i="3"/>
  <c r="T1019" i="3"/>
  <c r="BC1018" i="3"/>
  <c r="BB1018" i="3"/>
  <c r="BA1018" i="3"/>
  <c r="AZ1018" i="3"/>
  <c r="AY1018" i="3"/>
  <c r="AX1018" i="3"/>
  <c r="AW1018" i="3"/>
  <c r="AV1018" i="3"/>
  <c r="AU1018" i="3"/>
  <c r="AT1018" i="3"/>
  <c r="AS1018" i="3"/>
  <c r="AR1018" i="3"/>
  <c r="AQ1018" i="3"/>
  <c r="AP1018" i="3"/>
  <c r="AO1018" i="3"/>
  <c r="AN1018" i="3"/>
  <c r="AM1018" i="3"/>
  <c r="AL1018" i="3"/>
  <c r="AK1018" i="3"/>
  <c r="AJ1018" i="3"/>
  <c r="AI1018" i="3"/>
  <c r="AH1018" i="3"/>
  <c r="AG1018" i="3"/>
  <c r="AF1018" i="3"/>
  <c r="AD1018" i="3"/>
  <c r="AC1018" i="3"/>
  <c r="AA1018" i="3"/>
  <c r="Z1018" i="3"/>
  <c r="X1018" i="3"/>
  <c r="W1018" i="3"/>
  <c r="U1018" i="3"/>
  <c r="T1018" i="3"/>
  <c r="BC1017" i="3"/>
  <c r="BB1017" i="3"/>
  <c r="BA1017" i="3"/>
  <c r="AZ1017" i="3"/>
  <c r="AY1017" i="3"/>
  <c r="AX1017" i="3"/>
  <c r="AW1017" i="3"/>
  <c r="AV1017" i="3"/>
  <c r="AU1017" i="3"/>
  <c r="AT1017" i="3"/>
  <c r="AS1017" i="3"/>
  <c r="AR1017" i="3"/>
  <c r="AQ1017" i="3"/>
  <c r="AP1017" i="3"/>
  <c r="AO1017" i="3"/>
  <c r="AN1017" i="3"/>
  <c r="AM1017" i="3"/>
  <c r="AL1017" i="3"/>
  <c r="AK1017" i="3"/>
  <c r="AJ1017" i="3"/>
  <c r="AI1017" i="3"/>
  <c r="AH1017" i="3"/>
  <c r="AG1017" i="3"/>
  <c r="AF1017" i="3"/>
  <c r="AD1017" i="3"/>
  <c r="AC1017" i="3"/>
  <c r="AA1017" i="3"/>
  <c r="Z1017" i="3"/>
  <c r="X1017" i="3"/>
  <c r="W1017" i="3"/>
  <c r="U1017" i="3"/>
  <c r="T1017" i="3"/>
  <c r="BC1016" i="3"/>
  <c r="BB1016" i="3"/>
  <c r="BA1016" i="3"/>
  <c r="AZ1016" i="3"/>
  <c r="AY1016" i="3"/>
  <c r="AX1016" i="3"/>
  <c r="AW1016" i="3"/>
  <c r="AV1016" i="3"/>
  <c r="AU1016" i="3"/>
  <c r="AT1016" i="3"/>
  <c r="AS1016" i="3"/>
  <c r="AR1016" i="3"/>
  <c r="AQ1016" i="3"/>
  <c r="AP1016" i="3"/>
  <c r="AO1016" i="3"/>
  <c r="AN1016" i="3"/>
  <c r="AM1016" i="3"/>
  <c r="AL1016" i="3"/>
  <c r="AK1016" i="3"/>
  <c r="AJ1016" i="3"/>
  <c r="AI1016" i="3"/>
  <c r="AH1016" i="3"/>
  <c r="AG1016" i="3"/>
  <c r="AF1016" i="3"/>
  <c r="AD1016" i="3"/>
  <c r="AC1016" i="3"/>
  <c r="AA1016" i="3"/>
  <c r="Z1016" i="3"/>
  <c r="X1016" i="3"/>
  <c r="W1016" i="3"/>
  <c r="U1016" i="3"/>
  <c r="T1016" i="3"/>
  <c r="BC1015" i="3"/>
  <c r="BB1015" i="3"/>
  <c r="BA1015" i="3"/>
  <c r="AZ1015" i="3"/>
  <c r="AY1015" i="3"/>
  <c r="AX1015" i="3"/>
  <c r="AW1015" i="3"/>
  <c r="AV1015" i="3"/>
  <c r="AU1015" i="3"/>
  <c r="AT1015" i="3"/>
  <c r="AS1015" i="3"/>
  <c r="AR1015" i="3"/>
  <c r="AQ1015" i="3"/>
  <c r="AP1015" i="3"/>
  <c r="AO1015" i="3"/>
  <c r="AN1015" i="3"/>
  <c r="AM1015" i="3"/>
  <c r="AL1015" i="3"/>
  <c r="AK1015" i="3"/>
  <c r="AJ1015" i="3"/>
  <c r="AI1015" i="3"/>
  <c r="AH1015" i="3"/>
  <c r="AG1015" i="3"/>
  <c r="AF1015" i="3"/>
  <c r="AD1015" i="3"/>
  <c r="AC1015" i="3"/>
  <c r="AA1015" i="3"/>
  <c r="Z1015" i="3"/>
  <c r="X1015" i="3"/>
  <c r="W1015" i="3"/>
  <c r="U1015" i="3"/>
  <c r="T1015" i="3"/>
  <c r="BC1014" i="3"/>
  <c r="BB1014" i="3"/>
  <c r="BA1014" i="3"/>
  <c r="AZ1014" i="3"/>
  <c r="AY1014" i="3"/>
  <c r="AX1014" i="3"/>
  <c r="AW1014" i="3"/>
  <c r="AV1014" i="3"/>
  <c r="AU1014" i="3"/>
  <c r="AT1014" i="3"/>
  <c r="AS1014" i="3"/>
  <c r="AR1014" i="3"/>
  <c r="AQ1014" i="3"/>
  <c r="AP1014" i="3"/>
  <c r="AO1014" i="3"/>
  <c r="AN1014" i="3"/>
  <c r="AM1014" i="3"/>
  <c r="AL1014" i="3"/>
  <c r="AK1014" i="3"/>
  <c r="AJ1014" i="3"/>
  <c r="AI1014" i="3"/>
  <c r="AH1014" i="3"/>
  <c r="AG1014" i="3"/>
  <c r="AF1014" i="3"/>
  <c r="AD1014" i="3"/>
  <c r="AC1014" i="3"/>
  <c r="AA1014" i="3"/>
  <c r="Z1014" i="3"/>
  <c r="X1014" i="3"/>
  <c r="W1014" i="3"/>
  <c r="U1014" i="3"/>
  <c r="T1014" i="3"/>
  <c r="BC1013" i="3"/>
  <c r="BB1013" i="3"/>
  <c r="BA1013" i="3"/>
  <c r="AZ1013" i="3"/>
  <c r="AY1013" i="3"/>
  <c r="AX1013" i="3"/>
  <c r="AW1013" i="3"/>
  <c r="AV1013" i="3"/>
  <c r="AU1013" i="3"/>
  <c r="AT1013" i="3"/>
  <c r="AS1013" i="3"/>
  <c r="AR1013" i="3"/>
  <c r="AQ1013" i="3"/>
  <c r="AP1013" i="3"/>
  <c r="AO1013" i="3"/>
  <c r="AN1013" i="3"/>
  <c r="AM1013" i="3"/>
  <c r="AL1013" i="3"/>
  <c r="AK1013" i="3"/>
  <c r="AJ1013" i="3"/>
  <c r="AI1013" i="3"/>
  <c r="AH1013" i="3"/>
  <c r="AG1013" i="3"/>
  <c r="AF1013" i="3"/>
  <c r="AD1013" i="3"/>
  <c r="AC1013" i="3"/>
  <c r="AA1013" i="3"/>
  <c r="Z1013" i="3"/>
  <c r="X1013" i="3"/>
  <c r="W1013" i="3"/>
  <c r="U1013" i="3"/>
  <c r="T1013" i="3"/>
  <c r="BC1012" i="3"/>
  <c r="BB1012" i="3"/>
  <c r="BA1012" i="3"/>
  <c r="AZ1012" i="3"/>
  <c r="AY1012" i="3"/>
  <c r="AX1012" i="3"/>
  <c r="AW1012" i="3"/>
  <c r="AV1012" i="3"/>
  <c r="AU1012" i="3"/>
  <c r="AT1012" i="3"/>
  <c r="AS1012" i="3"/>
  <c r="AR1012" i="3"/>
  <c r="AQ1012" i="3"/>
  <c r="AP1012" i="3"/>
  <c r="AO1012" i="3"/>
  <c r="AN1012" i="3"/>
  <c r="AM1012" i="3"/>
  <c r="AL1012" i="3"/>
  <c r="AK1012" i="3"/>
  <c r="AJ1012" i="3"/>
  <c r="AI1012" i="3"/>
  <c r="AH1012" i="3"/>
  <c r="AG1012" i="3"/>
  <c r="AF1012" i="3"/>
  <c r="AD1012" i="3"/>
  <c r="AC1012" i="3"/>
  <c r="AA1012" i="3"/>
  <c r="Z1012" i="3"/>
  <c r="X1012" i="3"/>
  <c r="W1012" i="3"/>
  <c r="U1012" i="3"/>
  <c r="T1012" i="3"/>
  <c r="BC1011" i="3"/>
  <c r="BB1011" i="3"/>
  <c r="BA1011" i="3"/>
  <c r="AZ1011" i="3"/>
  <c r="AY1011" i="3"/>
  <c r="AX1011" i="3"/>
  <c r="AW1011" i="3"/>
  <c r="AV1011" i="3"/>
  <c r="AU1011" i="3"/>
  <c r="AT1011" i="3"/>
  <c r="AS1011" i="3"/>
  <c r="AR1011" i="3"/>
  <c r="AQ1011" i="3"/>
  <c r="AP1011" i="3"/>
  <c r="AO1011" i="3"/>
  <c r="AN1011" i="3"/>
  <c r="AM1011" i="3"/>
  <c r="AL1011" i="3"/>
  <c r="AK1011" i="3"/>
  <c r="AJ1011" i="3"/>
  <c r="AI1011" i="3"/>
  <c r="AH1011" i="3"/>
  <c r="AG1011" i="3"/>
  <c r="AF1011" i="3"/>
  <c r="AD1011" i="3"/>
  <c r="AC1011" i="3"/>
  <c r="AA1011" i="3"/>
  <c r="Z1011" i="3"/>
  <c r="X1011" i="3"/>
  <c r="W1011" i="3"/>
  <c r="U1011" i="3"/>
  <c r="T1011" i="3"/>
  <c r="BC1010" i="3"/>
  <c r="BB1010" i="3"/>
  <c r="BA1010" i="3"/>
  <c r="AZ1010" i="3"/>
  <c r="AY1010" i="3"/>
  <c r="AX1010" i="3"/>
  <c r="AW1010" i="3"/>
  <c r="AV1010" i="3"/>
  <c r="AU1010" i="3"/>
  <c r="AT1010" i="3"/>
  <c r="AS1010" i="3"/>
  <c r="AR1010" i="3"/>
  <c r="AQ1010" i="3"/>
  <c r="AP1010" i="3"/>
  <c r="AO1010" i="3"/>
  <c r="AN1010" i="3"/>
  <c r="AM1010" i="3"/>
  <c r="AL1010" i="3"/>
  <c r="AK1010" i="3"/>
  <c r="AJ1010" i="3"/>
  <c r="AI1010" i="3"/>
  <c r="AH1010" i="3"/>
  <c r="AG1010" i="3"/>
  <c r="AF1010" i="3"/>
  <c r="AD1010" i="3"/>
  <c r="AC1010" i="3"/>
  <c r="AA1010" i="3"/>
  <c r="Z1010" i="3"/>
  <c r="X1010" i="3"/>
  <c r="W1010" i="3"/>
  <c r="U1010" i="3"/>
  <c r="T1010" i="3"/>
  <c r="BC1009" i="3"/>
  <c r="BB1009" i="3"/>
  <c r="BA1009" i="3"/>
  <c r="AZ1009" i="3"/>
  <c r="AY1009" i="3"/>
  <c r="AX1009" i="3"/>
  <c r="AW1009" i="3"/>
  <c r="AV1009" i="3"/>
  <c r="AU1009" i="3"/>
  <c r="AT1009" i="3"/>
  <c r="AS1009" i="3"/>
  <c r="AR1009" i="3"/>
  <c r="AQ1009" i="3"/>
  <c r="AP1009" i="3"/>
  <c r="AO1009" i="3"/>
  <c r="AN1009" i="3"/>
  <c r="AM1009" i="3"/>
  <c r="AL1009" i="3"/>
  <c r="AK1009" i="3"/>
  <c r="AJ1009" i="3"/>
  <c r="AI1009" i="3"/>
  <c r="AH1009" i="3"/>
  <c r="AG1009" i="3"/>
  <c r="AF1009" i="3"/>
  <c r="AD1009" i="3"/>
  <c r="AC1009" i="3"/>
  <c r="AA1009" i="3"/>
  <c r="Z1009" i="3"/>
  <c r="X1009" i="3"/>
  <c r="W1009" i="3"/>
  <c r="U1009" i="3"/>
  <c r="T1009" i="3"/>
  <c r="BC1008" i="3"/>
  <c r="BB1008" i="3"/>
  <c r="BA1008" i="3"/>
  <c r="AZ1008" i="3"/>
  <c r="AY1008" i="3"/>
  <c r="AX1008" i="3"/>
  <c r="AW1008" i="3"/>
  <c r="AV1008" i="3"/>
  <c r="AU1008" i="3"/>
  <c r="AT1008" i="3"/>
  <c r="AS1008" i="3"/>
  <c r="AR1008" i="3"/>
  <c r="AQ1008" i="3"/>
  <c r="AP1008" i="3"/>
  <c r="AO1008" i="3"/>
  <c r="AN1008" i="3"/>
  <c r="AM1008" i="3"/>
  <c r="AL1008" i="3"/>
  <c r="AK1008" i="3"/>
  <c r="AJ1008" i="3"/>
  <c r="AI1008" i="3"/>
  <c r="AH1008" i="3"/>
  <c r="AG1008" i="3"/>
  <c r="AF1008" i="3"/>
  <c r="AD1008" i="3"/>
  <c r="AC1008" i="3"/>
  <c r="AA1008" i="3"/>
  <c r="Z1008" i="3"/>
  <c r="X1008" i="3"/>
  <c r="W1008" i="3"/>
  <c r="U1008" i="3"/>
  <c r="T1008" i="3"/>
  <c r="BC1007" i="3"/>
  <c r="BB1007" i="3"/>
  <c r="BA1007" i="3"/>
  <c r="AZ1007" i="3"/>
  <c r="AY1007" i="3"/>
  <c r="AX1007" i="3"/>
  <c r="AW1007" i="3"/>
  <c r="AV1007" i="3"/>
  <c r="AU1007" i="3"/>
  <c r="AT1007" i="3"/>
  <c r="AS1007" i="3"/>
  <c r="AR1007" i="3"/>
  <c r="AQ1007" i="3"/>
  <c r="AP1007" i="3"/>
  <c r="AO1007" i="3"/>
  <c r="AN1007" i="3"/>
  <c r="AM1007" i="3"/>
  <c r="AL1007" i="3"/>
  <c r="AK1007" i="3"/>
  <c r="AJ1007" i="3"/>
  <c r="AI1007" i="3"/>
  <c r="AH1007" i="3"/>
  <c r="AG1007" i="3"/>
  <c r="AF1007" i="3"/>
  <c r="AD1007" i="3"/>
  <c r="AC1007" i="3"/>
  <c r="AA1007" i="3"/>
  <c r="Z1007" i="3"/>
  <c r="X1007" i="3"/>
  <c r="W1007" i="3"/>
  <c r="U1007" i="3"/>
  <c r="T1007" i="3"/>
  <c r="BC1006" i="3"/>
  <c r="BB1006" i="3"/>
  <c r="BA1006" i="3"/>
  <c r="AZ1006" i="3"/>
  <c r="AY1006" i="3"/>
  <c r="AX1006" i="3"/>
  <c r="AW1006" i="3"/>
  <c r="AV1006" i="3"/>
  <c r="AU1006" i="3"/>
  <c r="AT1006" i="3"/>
  <c r="AS1006" i="3"/>
  <c r="AR1006" i="3"/>
  <c r="AQ1006" i="3"/>
  <c r="AP1006" i="3"/>
  <c r="AO1006" i="3"/>
  <c r="AN1006" i="3"/>
  <c r="AM1006" i="3"/>
  <c r="AL1006" i="3"/>
  <c r="AK1006" i="3"/>
  <c r="AJ1006" i="3"/>
  <c r="AI1006" i="3"/>
  <c r="AH1006" i="3"/>
  <c r="AG1006" i="3"/>
  <c r="AF1006" i="3"/>
  <c r="AD1006" i="3"/>
  <c r="AC1006" i="3"/>
  <c r="AA1006" i="3"/>
  <c r="Z1006" i="3"/>
  <c r="X1006" i="3"/>
  <c r="W1006" i="3"/>
  <c r="U1006" i="3"/>
  <c r="T1006" i="3"/>
  <c r="BC1005" i="3"/>
  <c r="BB1005" i="3"/>
  <c r="BA1005" i="3"/>
  <c r="AZ1005" i="3"/>
  <c r="AY1005" i="3"/>
  <c r="AX1005" i="3"/>
  <c r="AW1005" i="3"/>
  <c r="AV1005" i="3"/>
  <c r="AU1005" i="3"/>
  <c r="AT1005" i="3"/>
  <c r="AS1005" i="3"/>
  <c r="AR1005" i="3"/>
  <c r="AQ1005" i="3"/>
  <c r="AP1005" i="3"/>
  <c r="AO1005" i="3"/>
  <c r="AN1005" i="3"/>
  <c r="AM1005" i="3"/>
  <c r="AL1005" i="3"/>
  <c r="AK1005" i="3"/>
  <c r="AJ1005" i="3"/>
  <c r="AI1005" i="3"/>
  <c r="AH1005" i="3"/>
  <c r="AG1005" i="3"/>
  <c r="AF1005" i="3"/>
  <c r="AD1005" i="3"/>
  <c r="AC1005" i="3"/>
  <c r="AA1005" i="3"/>
  <c r="Z1005" i="3"/>
  <c r="X1005" i="3"/>
  <c r="W1005" i="3"/>
  <c r="U1005" i="3"/>
  <c r="T1005" i="3"/>
  <c r="BC1004" i="3"/>
  <c r="BB1004" i="3"/>
  <c r="BA1004" i="3"/>
  <c r="AZ1004" i="3"/>
  <c r="AY1004" i="3"/>
  <c r="AX1004" i="3"/>
  <c r="AW1004" i="3"/>
  <c r="AV1004" i="3"/>
  <c r="AU1004" i="3"/>
  <c r="AT1004" i="3"/>
  <c r="AS1004" i="3"/>
  <c r="AR1004" i="3"/>
  <c r="AQ1004" i="3"/>
  <c r="AP1004" i="3"/>
  <c r="AO1004" i="3"/>
  <c r="AN1004" i="3"/>
  <c r="AM1004" i="3"/>
  <c r="AL1004" i="3"/>
  <c r="AK1004" i="3"/>
  <c r="AJ1004" i="3"/>
  <c r="AI1004" i="3"/>
  <c r="AH1004" i="3"/>
  <c r="AG1004" i="3"/>
  <c r="AF1004" i="3"/>
  <c r="AD1004" i="3"/>
  <c r="AC1004" i="3"/>
  <c r="AA1004" i="3"/>
  <c r="Z1004" i="3"/>
  <c r="X1004" i="3"/>
  <c r="W1004" i="3"/>
  <c r="U1004" i="3"/>
  <c r="T1004" i="3"/>
  <c r="BC1003" i="3"/>
  <c r="BB1003" i="3"/>
  <c r="BA1003" i="3"/>
  <c r="AZ1003" i="3"/>
  <c r="AY1003" i="3"/>
  <c r="AX1003" i="3"/>
  <c r="AW1003" i="3"/>
  <c r="AV1003" i="3"/>
  <c r="AU1003" i="3"/>
  <c r="AT1003" i="3"/>
  <c r="AS1003" i="3"/>
  <c r="AR1003" i="3"/>
  <c r="AQ1003" i="3"/>
  <c r="AP1003" i="3"/>
  <c r="AO1003" i="3"/>
  <c r="AN1003" i="3"/>
  <c r="AM1003" i="3"/>
  <c r="AL1003" i="3"/>
  <c r="AK1003" i="3"/>
  <c r="AJ1003" i="3"/>
  <c r="AI1003" i="3"/>
  <c r="AH1003" i="3"/>
  <c r="AG1003" i="3"/>
  <c r="AF1003" i="3"/>
  <c r="AD1003" i="3"/>
  <c r="AC1003" i="3"/>
  <c r="AA1003" i="3"/>
  <c r="Z1003" i="3"/>
  <c r="X1003" i="3"/>
  <c r="W1003" i="3"/>
  <c r="U1003" i="3"/>
  <c r="T1003" i="3"/>
  <c r="BC1002" i="3"/>
  <c r="BB1002" i="3"/>
  <c r="BA1002" i="3"/>
  <c r="AZ1002" i="3"/>
  <c r="AY1002" i="3"/>
  <c r="AX1002" i="3"/>
  <c r="AW1002" i="3"/>
  <c r="AV1002" i="3"/>
  <c r="AU1002" i="3"/>
  <c r="AT1002" i="3"/>
  <c r="AS1002" i="3"/>
  <c r="AR1002" i="3"/>
  <c r="AQ1002" i="3"/>
  <c r="AP1002" i="3"/>
  <c r="AO1002" i="3"/>
  <c r="AN1002" i="3"/>
  <c r="AM1002" i="3"/>
  <c r="AL1002" i="3"/>
  <c r="AK1002" i="3"/>
  <c r="AJ1002" i="3"/>
  <c r="AI1002" i="3"/>
  <c r="AH1002" i="3"/>
  <c r="AG1002" i="3"/>
  <c r="AF1002" i="3"/>
  <c r="AD1002" i="3"/>
  <c r="AC1002" i="3"/>
  <c r="AA1002" i="3"/>
  <c r="Z1002" i="3"/>
  <c r="X1002" i="3"/>
  <c r="W1002" i="3"/>
  <c r="U1002" i="3"/>
  <c r="T1002" i="3"/>
  <c r="BC1001" i="3"/>
  <c r="BB1001" i="3"/>
  <c r="BA1001" i="3"/>
  <c r="AZ1001" i="3"/>
  <c r="AY1001" i="3"/>
  <c r="AX1001" i="3"/>
  <c r="AW1001" i="3"/>
  <c r="AV1001" i="3"/>
  <c r="AU1001" i="3"/>
  <c r="AT1001" i="3"/>
  <c r="AS1001" i="3"/>
  <c r="AR1001" i="3"/>
  <c r="AQ1001" i="3"/>
  <c r="AP1001" i="3"/>
  <c r="AO1001" i="3"/>
  <c r="AN1001" i="3"/>
  <c r="AM1001" i="3"/>
  <c r="AL1001" i="3"/>
  <c r="AK1001" i="3"/>
  <c r="AJ1001" i="3"/>
  <c r="AI1001" i="3"/>
  <c r="AH1001" i="3"/>
  <c r="AG1001" i="3"/>
  <c r="AF1001" i="3"/>
  <c r="AD1001" i="3"/>
  <c r="AC1001" i="3"/>
  <c r="AA1001" i="3"/>
  <c r="Z1001" i="3"/>
  <c r="X1001" i="3"/>
  <c r="W1001" i="3"/>
  <c r="U1001" i="3"/>
  <c r="T1001" i="3"/>
  <c r="BC1000" i="3"/>
  <c r="BB1000" i="3"/>
  <c r="BA1000" i="3"/>
  <c r="AZ1000" i="3"/>
  <c r="AY1000" i="3"/>
  <c r="AX1000" i="3"/>
  <c r="AW1000" i="3"/>
  <c r="AV1000" i="3"/>
  <c r="AU1000" i="3"/>
  <c r="AT1000" i="3"/>
  <c r="AS1000" i="3"/>
  <c r="AR1000" i="3"/>
  <c r="AQ1000" i="3"/>
  <c r="AP1000" i="3"/>
  <c r="AO1000" i="3"/>
  <c r="AN1000" i="3"/>
  <c r="AM1000" i="3"/>
  <c r="AL1000" i="3"/>
  <c r="AK1000" i="3"/>
  <c r="AJ1000" i="3"/>
  <c r="AI1000" i="3"/>
  <c r="AH1000" i="3"/>
  <c r="AG1000" i="3"/>
  <c r="AF1000" i="3"/>
  <c r="AD1000" i="3"/>
  <c r="AC1000" i="3"/>
  <c r="AA1000" i="3"/>
  <c r="Z1000" i="3"/>
  <c r="X1000" i="3"/>
  <c r="W1000" i="3"/>
  <c r="U1000" i="3"/>
  <c r="T1000" i="3"/>
  <c r="BC999" i="3"/>
  <c r="BB999" i="3"/>
  <c r="BA999" i="3"/>
  <c r="AZ999" i="3"/>
  <c r="AY999" i="3"/>
  <c r="AX999" i="3"/>
  <c r="AW999" i="3"/>
  <c r="AV999" i="3"/>
  <c r="AU999" i="3"/>
  <c r="AT999" i="3"/>
  <c r="AS999" i="3"/>
  <c r="AR999" i="3"/>
  <c r="AQ999" i="3"/>
  <c r="AP999" i="3"/>
  <c r="AO999" i="3"/>
  <c r="AN999" i="3"/>
  <c r="AM999" i="3"/>
  <c r="AL999" i="3"/>
  <c r="AK999" i="3"/>
  <c r="AJ999" i="3"/>
  <c r="AI999" i="3"/>
  <c r="AH999" i="3"/>
  <c r="AG999" i="3"/>
  <c r="AF999" i="3"/>
  <c r="AD999" i="3"/>
  <c r="AC999" i="3"/>
  <c r="AA999" i="3"/>
  <c r="Z999" i="3"/>
  <c r="X999" i="3"/>
  <c r="W999" i="3"/>
  <c r="U999" i="3"/>
  <c r="T999" i="3"/>
  <c r="BC998" i="3"/>
  <c r="BB998" i="3"/>
  <c r="BA998" i="3"/>
  <c r="AZ998" i="3"/>
  <c r="AY998" i="3"/>
  <c r="AX998" i="3"/>
  <c r="AW998" i="3"/>
  <c r="AV998" i="3"/>
  <c r="AU998" i="3"/>
  <c r="AT998" i="3"/>
  <c r="AS998" i="3"/>
  <c r="AR998" i="3"/>
  <c r="AQ998" i="3"/>
  <c r="AP998" i="3"/>
  <c r="AO998" i="3"/>
  <c r="AN998" i="3"/>
  <c r="AM998" i="3"/>
  <c r="AL998" i="3"/>
  <c r="AK998" i="3"/>
  <c r="AJ998" i="3"/>
  <c r="AI998" i="3"/>
  <c r="AH998" i="3"/>
  <c r="AG998" i="3"/>
  <c r="AF998" i="3"/>
  <c r="AD998" i="3"/>
  <c r="AC998" i="3"/>
  <c r="AA998" i="3"/>
  <c r="Z998" i="3"/>
  <c r="X998" i="3"/>
  <c r="W998" i="3"/>
  <c r="U998" i="3"/>
  <c r="T998" i="3"/>
  <c r="BC997" i="3"/>
  <c r="BB997" i="3"/>
  <c r="BA997" i="3"/>
  <c r="AZ997" i="3"/>
  <c r="AY997" i="3"/>
  <c r="AX997" i="3"/>
  <c r="AW997" i="3"/>
  <c r="AV997" i="3"/>
  <c r="AU997" i="3"/>
  <c r="AT997" i="3"/>
  <c r="AS997" i="3"/>
  <c r="AR997" i="3"/>
  <c r="AQ997" i="3"/>
  <c r="AP997" i="3"/>
  <c r="AO997" i="3"/>
  <c r="AN997" i="3"/>
  <c r="AM997" i="3"/>
  <c r="AL997" i="3"/>
  <c r="AK997" i="3"/>
  <c r="AJ997" i="3"/>
  <c r="AI997" i="3"/>
  <c r="AH997" i="3"/>
  <c r="AG997" i="3"/>
  <c r="AF997" i="3"/>
  <c r="AD997" i="3"/>
  <c r="AC997" i="3"/>
  <c r="AA997" i="3"/>
  <c r="Z997" i="3"/>
  <c r="X997" i="3"/>
  <c r="W997" i="3"/>
  <c r="U997" i="3"/>
  <c r="T997" i="3"/>
  <c r="BC996" i="3"/>
  <c r="BB996" i="3"/>
  <c r="BA996" i="3"/>
  <c r="AZ996" i="3"/>
  <c r="AY996" i="3"/>
  <c r="AX996" i="3"/>
  <c r="AW996" i="3"/>
  <c r="AV996" i="3"/>
  <c r="AU996" i="3"/>
  <c r="AT996" i="3"/>
  <c r="AS996" i="3"/>
  <c r="AR996" i="3"/>
  <c r="AQ996" i="3"/>
  <c r="AP996" i="3"/>
  <c r="AO996" i="3"/>
  <c r="AN996" i="3"/>
  <c r="AM996" i="3"/>
  <c r="AL996" i="3"/>
  <c r="AK996" i="3"/>
  <c r="AJ996" i="3"/>
  <c r="AI996" i="3"/>
  <c r="AH996" i="3"/>
  <c r="AG996" i="3"/>
  <c r="AF996" i="3"/>
  <c r="AD996" i="3"/>
  <c r="AC996" i="3"/>
  <c r="AA996" i="3"/>
  <c r="Z996" i="3"/>
  <c r="X996" i="3"/>
  <c r="W996" i="3"/>
  <c r="U996" i="3"/>
  <c r="T996" i="3"/>
  <c r="BC995" i="3"/>
  <c r="BB995" i="3"/>
  <c r="BA995" i="3"/>
  <c r="AZ995" i="3"/>
  <c r="AY995" i="3"/>
  <c r="AX995" i="3"/>
  <c r="AW995" i="3"/>
  <c r="AV995" i="3"/>
  <c r="AU995" i="3"/>
  <c r="AT995" i="3"/>
  <c r="AS995" i="3"/>
  <c r="AR995" i="3"/>
  <c r="AQ995" i="3"/>
  <c r="AP995" i="3"/>
  <c r="AO995" i="3"/>
  <c r="AN995" i="3"/>
  <c r="AM995" i="3"/>
  <c r="AL995" i="3"/>
  <c r="AK995" i="3"/>
  <c r="AJ995" i="3"/>
  <c r="AI995" i="3"/>
  <c r="AH995" i="3"/>
  <c r="AG995" i="3"/>
  <c r="AF995" i="3"/>
  <c r="AD995" i="3"/>
  <c r="AC995" i="3"/>
  <c r="AA995" i="3"/>
  <c r="Z995" i="3"/>
  <c r="X995" i="3"/>
  <c r="W995" i="3"/>
  <c r="U995" i="3"/>
  <c r="T995" i="3"/>
  <c r="BC994" i="3"/>
  <c r="BB994" i="3"/>
  <c r="BA994" i="3"/>
  <c r="AZ994" i="3"/>
  <c r="AY994" i="3"/>
  <c r="AX994" i="3"/>
  <c r="AW994" i="3"/>
  <c r="AV994" i="3"/>
  <c r="AU994" i="3"/>
  <c r="AT994" i="3"/>
  <c r="AS994" i="3"/>
  <c r="AR994" i="3"/>
  <c r="AQ994" i="3"/>
  <c r="AP994" i="3"/>
  <c r="AO994" i="3"/>
  <c r="AN994" i="3"/>
  <c r="AM994" i="3"/>
  <c r="AL994" i="3"/>
  <c r="AK994" i="3"/>
  <c r="AJ994" i="3"/>
  <c r="AI994" i="3"/>
  <c r="AH994" i="3"/>
  <c r="AG994" i="3"/>
  <c r="AF994" i="3"/>
  <c r="AD994" i="3"/>
  <c r="AC994" i="3"/>
  <c r="AA994" i="3"/>
  <c r="Z994" i="3"/>
  <c r="X994" i="3"/>
  <c r="W994" i="3"/>
  <c r="U994" i="3"/>
  <c r="T994" i="3"/>
  <c r="BC993" i="3"/>
  <c r="BB993" i="3"/>
  <c r="BA993" i="3"/>
  <c r="AZ993" i="3"/>
  <c r="AY993" i="3"/>
  <c r="AX993" i="3"/>
  <c r="AW993" i="3"/>
  <c r="AV993" i="3"/>
  <c r="AU993" i="3"/>
  <c r="AT993" i="3"/>
  <c r="AS993" i="3"/>
  <c r="AR993" i="3"/>
  <c r="AQ993" i="3"/>
  <c r="AP993" i="3"/>
  <c r="AO993" i="3"/>
  <c r="AN993" i="3"/>
  <c r="AM993" i="3"/>
  <c r="AL993" i="3"/>
  <c r="AK993" i="3"/>
  <c r="AJ993" i="3"/>
  <c r="AI993" i="3"/>
  <c r="AH993" i="3"/>
  <c r="AG993" i="3"/>
  <c r="AF993" i="3"/>
  <c r="AD993" i="3"/>
  <c r="AC993" i="3"/>
  <c r="AA993" i="3"/>
  <c r="Z993" i="3"/>
  <c r="X993" i="3"/>
  <c r="W993" i="3"/>
  <c r="U993" i="3"/>
  <c r="T993" i="3"/>
  <c r="BC992" i="3"/>
  <c r="BB992" i="3"/>
  <c r="BA992" i="3"/>
  <c r="AZ992" i="3"/>
  <c r="AY992" i="3"/>
  <c r="AX992" i="3"/>
  <c r="AW992" i="3"/>
  <c r="AV992" i="3"/>
  <c r="AU992" i="3"/>
  <c r="AT992" i="3"/>
  <c r="AS992" i="3"/>
  <c r="AR992" i="3"/>
  <c r="AQ992" i="3"/>
  <c r="AP992" i="3"/>
  <c r="AO992" i="3"/>
  <c r="AN992" i="3"/>
  <c r="AM992" i="3"/>
  <c r="AL992" i="3"/>
  <c r="AK992" i="3"/>
  <c r="AJ992" i="3"/>
  <c r="AI992" i="3"/>
  <c r="AH992" i="3"/>
  <c r="AG992" i="3"/>
  <c r="AF992" i="3"/>
  <c r="AD992" i="3"/>
  <c r="AC992" i="3"/>
  <c r="AA992" i="3"/>
  <c r="Z992" i="3"/>
  <c r="X992" i="3"/>
  <c r="W992" i="3"/>
  <c r="U992" i="3"/>
  <c r="T992" i="3"/>
  <c r="BC991" i="3"/>
  <c r="BB991" i="3"/>
  <c r="BA991" i="3"/>
  <c r="AZ991" i="3"/>
  <c r="AY991" i="3"/>
  <c r="AX991" i="3"/>
  <c r="AW991" i="3"/>
  <c r="AV991" i="3"/>
  <c r="AU991" i="3"/>
  <c r="AT991" i="3"/>
  <c r="AS991" i="3"/>
  <c r="AR991" i="3"/>
  <c r="AQ991" i="3"/>
  <c r="AP991" i="3"/>
  <c r="AO991" i="3"/>
  <c r="AN991" i="3"/>
  <c r="AM991" i="3"/>
  <c r="AL991" i="3"/>
  <c r="AK991" i="3"/>
  <c r="AJ991" i="3"/>
  <c r="AI991" i="3"/>
  <c r="AH991" i="3"/>
  <c r="AG991" i="3"/>
  <c r="AF991" i="3"/>
  <c r="AD991" i="3"/>
  <c r="AC991" i="3"/>
  <c r="AA991" i="3"/>
  <c r="Z991" i="3"/>
  <c r="X991" i="3"/>
  <c r="W991" i="3"/>
  <c r="U991" i="3"/>
  <c r="T991" i="3"/>
  <c r="BC990" i="3"/>
  <c r="BB990" i="3"/>
  <c r="BA990" i="3"/>
  <c r="AZ990" i="3"/>
  <c r="AY990" i="3"/>
  <c r="AX990" i="3"/>
  <c r="AW990" i="3"/>
  <c r="AV990" i="3"/>
  <c r="AU990" i="3"/>
  <c r="AT990" i="3"/>
  <c r="AS990" i="3"/>
  <c r="AR990" i="3"/>
  <c r="AQ990" i="3"/>
  <c r="AP990" i="3"/>
  <c r="AO990" i="3"/>
  <c r="AN990" i="3"/>
  <c r="AM990" i="3"/>
  <c r="AL990" i="3"/>
  <c r="AK990" i="3"/>
  <c r="AJ990" i="3"/>
  <c r="AI990" i="3"/>
  <c r="AH990" i="3"/>
  <c r="AG990" i="3"/>
  <c r="AF990" i="3"/>
  <c r="AD990" i="3"/>
  <c r="AC990" i="3"/>
  <c r="AA990" i="3"/>
  <c r="Z990" i="3"/>
  <c r="X990" i="3"/>
  <c r="W990" i="3"/>
  <c r="U990" i="3"/>
  <c r="T990" i="3"/>
  <c r="BC989" i="3"/>
  <c r="BB989" i="3"/>
  <c r="BA989" i="3"/>
  <c r="AZ989" i="3"/>
  <c r="AY989" i="3"/>
  <c r="AX989" i="3"/>
  <c r="AW989" i="3"/>
  <c r="AV989" i="3"/>
  <c r="AU989" i="3"/>
  <c r="AT989" i="3"/>
  <c r="AS989" i="3"/>
  <c r="AR989" i="3"/>
  <c r="AQ989" i="3"/>
  <c r="AP989" i="3"/>
  <c r="AO989" i="3"/>
  <c r="AN989" i="3"/>
  <c r="AM989" i="3"/>
  <c r="AL989" i="3"/>
  <c r="AK989" i="3"/>
  <c r="AJ989" i="3"/>
  <c r="AI989" i="3"/>
  <c r="AH989" i="3"/>
  <c r="AG989" i="3"/>
  <c r="AF989" i="3"/>
  <c r="AD989" i="3"/>
  <c r="AC989" i="3"/>
  <c r="AA989" i="3"/>
  <c r="Z989" i="3"/>
  <c r="X989" i="3"/>
  <c r="W989" i="3"/>
  <c r="U989" i="3"/>
  <c r="T989" i="3"/>
  <c r="BC988" i="3"/>
  <c r="BB988" i="3"/>
  <c r="BA988" i="3"/>
  <c r="AZ988" i="3"/>
  <c r="AY988" i="3"/>
  <c r="AX988" i="3"/>
  <c r="AW988" i="3"/>
  <c r="AV988" i="3"/>
  <c r="AU988" i="3"/>
  <c r="AT988" i="3"/>
  <c r="AS988" i="3"/>
  <c r="AR988" i="3"/>
  <c r="AQ988" i="3"/>
  <c r="AP988" i="3"/>
  <c r="AO988" i="3"/>
  <c r="AN988" i="3"/>
  <c r="AM988" i="3"/>
  <c r="AL988" i="3"/>
  <c r="AK988" i="3"/>
  <c r="AJ988" i="3"/>
  <c r="AI988" i="3"/>
  <c r="AH988" i="3"/>
  <c r="AG988" i="3"/>
  <c r="AF988" i="3"/>
  <c r="AD988" i="3"/>
  <c r="AC988" i="3"/>
  <c r="AA988" i="3"/>
  <c r="Z988" i="3"/>
  <c r="X988" i="3"/>
  <c r="W988" i="3"/>
  <c r="U988" i="3"/>
  <c r="T988" i="3"/>
  <c r="BC987" i="3"/>
  <c r="BB987" i="3"/>
  <c r="BA987" i="3"/>
  <c r="AZ987" i="3"/>
  <c r="AY987" i="3"/>
  <c r="AX987" i="3"/>
  <c r="AW987" i="3"/>
  <c r="AV987" i="3"/>
  <c r="AU987" i="3"/>
  <c r="AT987" i="3"/>
  <c r="AS987" i="3"/>
  <c r="AR987" i="3"/>
  <c r="AQ987" i="3"/>
  <c r="AP987" i="3"/>
  <c r="AO987" i="3"/>
  <c r="AN987" i="3"/>
  <c r="AM987" i="3"/>
  <c r="AL987" i="3"/>
  <c r="AK987" i="3"/>
  <c r="AJ987" i="3"/>
  <c r="AI987" i="3"/>
  <c r="AH987" i="3"/>
  <c r="AG987" i="3"/>
  <c r="AF987" i="3"/>
  <c r="AD987" i="3"/>
  <c r="AC987" i="3"/>
  <c r="AA987" i="3"/>
  <c r="Z987" i="3"/>
  <c r="X987" i="3"/>
  <c r="W987" i="3"/>
  <c r="U987" i="3"/>
  <c r="T987" i="3"/>
  <c r="BC986" i="3"/>
  <c r="BB986" i="3"/>
  <c r="BA986" i="3"/>
  <c r="AZ986" i="3"/>
  <c r="AY986" i="3"/>
  <c r="AX986" i="3"/>
  <c r="AW986" i="3"/>
  <c r="AV986" i="3"/>
  <c r="AU986" i="3"/>
  <c r="AT986" i="3"/>
  <c r="AS986" i="3"/>
  <c r="AR986" i="3"/>
  <c r="AQ986" i="3"/>
  <c r="AP986" i="3"/>
  <c r="AO986" i="3"/>
  <c r="AN986" i="3"/>
  <c r="AM986" i="3"/>
  <c r="AL986" i="3"/>
  <c r="AK986" i="3"/>
  <c r="AJ986" i="3"/>
  <c r="AI986" i="3"/>
  <c r="AH986" i="3"/>
  <c r="AG986" i="3"/>
  <c r="AF986" i="3"/>
  <c r="AD986" i="3"/>
  <c r="AC986" i="3"/>
  <c r="AA986" i="3"/>
  <c r="Z986" i="3"/>
  <c r="X986" i="3"/>
  <c r="W986" i="3"/>
  <c r="U986" i="3"/>
  <c r="T986" i="3"/>
  <c r="BC985" i="3"/>
  <c r="BB985" i="3"/>
  <c r="BA985" i="3"/>
  <c r="AZ985" i="3"/>
  <c r="AY985" i="3"/>
  <c r="AX985" i="3"/>
  <c r="AW985" i="3"/>
  <c r="AV985" i="3"/>
  <c r="AU985" i="3"/>
  <c r="AT985" i="3"/>
  <c r="AS985" i="3"/>
  <c r="AR985" i="3"/>
  <c r="AQ985" i="3"/>
  <c r="AP985" i="3"/>
  <c r="AO985" i="3"/>
  <c r="AN985" i="3"/>
  <c r="AM985" i="3"/>
  <c r="AL985" i="3"/>
  <c r="AK985" i="3"/>
  <c r="AJ985" i="3"/>
  <c r="AI985" i="3"/>
  <c r="AH985" i="3"/>
  <c r="AG985" i="3"/>
  <c r="AF985" i="3"/>
  <c r="AD985" i="3"/>
  <c r="AC985" i="3"/>
  <c r="AA985" i="3"/>
  <c r="Z985" i="3"/>
  <c r="X985" i="3"/>
  <c r="W985" i="3"/>
  <c r="U985" i="3"/>
  <c r="T985" i="3"/>
  <c r="BC984" i="3"/>
  <c r="BB984" i="3"/>
  <c r="BA984" i="3"/>
  <c r="AZ984" i="3"/>
  <c r="AY984" i="3"/>
  <c r="AX984" i="3"/>
  <c r="AW984" i="3"/>
  <c r="AV984" i="3"/>
  <c r="AU984" i="3"/>
  <c r="AT984" i="3"/>
  <c r="AS984" i="3"/>
  <c r="AR984" i="3"/>
  <c r="AQ984" i="3"/>
  <c r="AP984" i="3"/>
  <c r="AO984" i="3"/>
  <c r="AN984" i="3"/>
  <c r="AM984" i="3"/>
  <c r="AL984" i="3"/>
  <c r="AK984" i="3"/>
  <c r="AJ984" i="3"/>
  <c r="AI984" i="3"/>
  <c r="AH984" i="3"/>
  <c r="AG984" i="3"/>
  <c r="AF984" i="3"/>
  <c r="AD984" i="3"/>
  <c r="AC984" i="3"/>
  <c r="AA984" i="3"/>
  <c r="Z984" i="3"/>
  <c r="X984" i="3"/>
  <c r="W984" i="3"/>
  <c r="U984" i="3"/>
  <c r="T984" i="3"/>
  <c r="BC983" i="3"/>
  <c r="BB983" i="3"/>
  <c r="BA983" i="3"/>
  <c r="AZ983" i="3"/>
  <c r="AY983" i="3"/>
  <c r="AX983" i="3"/>
  <c r="AW983" i="3"/>
  <c r="AV983" i="3"/>
  <c r="AU983" i="3"/>
  <c r="AT983" i="3"/>
  <c r="AS983" i="3"/>
  <c r="AR983" i="3"/>
  <c r="AQ983" i="3"/>
  <c r="AP983" i="3"/>
  <c r="AO983" i="3"/>
  <c r="AN983" i="3"/>
  <c r="AM983" i="3"/>
  <c r="AL983" i="3"/>
  <c r="AK983" i="3"/>
  <c r="AJ983" i="3"/>
  <c r="AI983" i="3"/>
  <c r="AH983" i="3"/>
  <c r="AG983" i="3"/>
  <c r="AF983" i="3"/>
  <c r="AD983" i="3"/>
  <c r="AC983" i="3"/>
  <c r="AA983" i="3"/>
  <c r="Z983" i="3"/>
  <c r="X983" i="3"/>
  <c r="W983" i="3"/>
  <c r="U983" i="3"/>
  <c r="T983" i="3"/>
  <c r="BC982" i="3"/>
  <c r="BB982" i="3"/>
  <c r="BA982" i="3"/>
  <c r="AZ982" i="3"/>
  <c r="AY982" i="3"/>
  <c r="AX982" i="3"/>
  <c r="AW982" i="3"/>
  <c r="AV982" i="3"/>
  <c r="AU982" i="3"/>
  <c r="AT982" i="3"/>
  <c r="AS982" i="3"/>
  <c r="AR982" i="3"/>
  <c r="AQ982" i="3"/>
  <c r="AP982" i="3"/>
  <c r="AO982" i="3"/>
  <c r="AN982" i="3"/>
  <c r="AM982" i="3"/>
  <c r="AL982" i="3"/>
  <c r="AK982" i="3"/>
  <c r="AJ982" i="3"/>
  <c r="AI982" i="3"/>
  <c r="AH982" i="3"/>
  <c r="AG982" i="3"/>
  <c r="AF982" i="3"/>
  <c r="AD982" i="3"/>
  <c r="AC982" i="3"/>
  <c r="AA982" i="3"/>
  <c r="Z982" i="3"/>
  <c r="X982" i="3"/>
  <c r="W982" i="3"/>
  <c r="U982" i="3"/>
  <c r="T982" i="3"/>
  <c r="BC981" i="3"/>
  <c r="BB981" i="3"/>
  <c r="BA981" i="3"/>
  <c r="AZ981" i="3"/>
  <c r="AY981" i="3"/>
  <c r="AX981" i="3"/>
  <c r="AW981" i="3"/>
  <c r="AV981" i="3"/>
  <c r="AU981" i="3"/>
  <c r="AT981" i="3"/>
  <c r="AS981" i="3"/>
  <c r="AR981" i="3"/>
  <c r="AQ981" i="3"/>
  <c r="AP981" i="3"/>
  <c r="AO981" i="3"/>
  <c r="AN981" i="3"/>
  <c r="AM981" i="3"/>
  <c r="AL981" i="3"/>
  <c r="AK981" i="3"/>
  <c r="AJ981" i="3"/>
  <c r="AI981" i="3"/>
  <c r="AH981" i="3"/>
  <c r="AG981" i="3"/>
  <c r="AF981" i="3"/>
  <c r="AD981" i="3"/>
  <c r="AC981" i="3"/>
  <c r="AA981" i="3"/>
  <c r="Z981" i="3"/>
  <c r="X981" i="3"/>
  <c r="W981" i="3"/>
  <c r="U981" i="3"/>
  <c r="T981" i="3"/>
  <c r="BC980" i="3"/>
  <c r="BB980" i="3"/>
  <c r="BA980" i="3"/>
  <c r="AZ980" i="3"/>
  <c r="AY980" i="3"/>
  <c r="AX980" i="3"/>
  <c r="AW980" i="3"/>
  <c r="AV980" i="3"/>
  <c r="AU980" i="3"/>
  <c r="AT980" i="3"/>
  <c r="AS980" i="3"/>
  <c r="AR980" i="3"/>
  <c r="AQ980" i="3"/>
  <c r="AP980" i="3"/>
  <c r="AO980" i="3"/>
  <c r="AN980" i="3"/>
  <c r="AM980" i="3"/>
  <c r="AL980" i="3"/>
  <c r="AK980" i="3"/>
  <c r="AJ980" i="3"/>
  <c r="AI980" i="3"/>
  <c r="AH980" i="3"/>
  <c r="AG980" i="3"/>
  <c r="AF980" i="3"/>
  <c r="AD980" i="3"/>
  <c r="AC980" i="3"/>
  <c r="AA980" i="3"/>
  <c r="Z980" i="3"/>
  <c r="X980" i="3"/>
  <c r="W980" i="3"/>
  <c r="U980" i="3"/>
  <c r="T980" i="3"/>
  <c r="BC979" i="3"/>
  <c r="BB979" i="3"/>
  <c r="BA979" i="3"/>
  <c r="AZ979" i="3"/>
  <c r="AY979" i="3"/>
  <c r="AX979" i="3"/>
  <c r="AW979" i="3"/>
  <c r="AV979" i="3"/>
  <c r="AU979" i="3"/>
  <c r="AT979" i="3"/>
  <c r="AS979" i="3"/>
  <c r="AR979" i="3"/>
  <c r="AQ979" i="3"/>
  <c r="AP979" i="3"/>
  <c r="AO979" i="3"/>
  <c r="AN979" i="3"/>
  <c r="AM979" i="3"/>
  <c r="AL979" i="3"/>
  <c r="AK979" i="3"/>
  <c r="AJ979" i="3"/>
  <c r="AI979" i="3"/>
  <c r="AH979" i="3"/>
  <c r="AG979" i="3"/>
  <c r="AF979" i="3"/>
  <c r="AD979" i="3"/>
  <c r="AC979" i="3"/>
  <c r="AA979" i="3"/>
  <c r="Z979" i="3"/>
  <c r="X979" i="3"/>
  <c r="W979" i="3"/>
  <c r="U979" i="3"/>
  <c r="T979" i="3"/>
  <c r="BC978" i="3"/>
  <c r="BB978" i="3"/>
  <c r="BA978" i="3"/>
  <c r="AZ978" i="3"/>
  <c r="AY978" i="3"/>
  <c r="AX978" i="3"/>
  <c r="AW978" i="3"/>
  <c r="AV978" i="3"/>
  <c r="AU978" i="3"/>
  <c r="AT978" i="3"/>
  <c r="AS978" i="3"/>
  <c r="AR978" i="3"/>
  <c r="AQ978" i="3"/>
  <c r="AP978" i="3"/>
  <c r="AO978" i="3"/>
  <c r="AN978" i="3"/>
  <c r="AM978" i="3"/>
  <c r="AL978" i="3"/>
  <c r="AK978" i="3"/>
  <c r="AJ978" i="3"/>
  <c r="AI978" i="3"/>
  <c r="AH978" i="3"/>
  <c r="AG978" i="3"/>
  <c r="AF978" i="3"/>
  <c r="AD978" i="3"/>
  <c r="AC978" i="3"/>
  <c r="AA978" i="3"/>
  <c r="Z978" i="3"/>
  <c r="X978" i="3"/>
  <c r="W978" i="3"/>
  <c r="U978" i="3"/>
  <c r="T978" i="3"/>
  <c r="BC977" i="3"/>
  <c r="BB977" i="3"/>
  <c r="BA977" i="3"/>
  <c r="AZ977" i="3"/>
  <c r="AY977" i="3"/>
  <c r="AX977" i="3"/>
  <c r="AW977" i="3"/>
  <c r="AV977" i="3"/>
  <c r="AU977" i="3"/>
  <c r="AT977" i="3"/>
  <c r="AS977" i="3"/>
  <c r="AR977" i="3"/>
  <c r="AQ977" i="3"/>
  <c r="AP977" i="3"/>
  <c r="AO977" i="3"/>
  <c r="AN977" i="3"/>
  <c r="AM977" i="3"/>
  <c r="AL977" i="3"/>
  <c r="AK977" i="3"/>
  <c r="AJ977" i="3"/>
  <c r="AI977" i="3"/>
  <c r="AH977" i="3"/>
  <c r="AG977" i="3"/>
  <c r="AF977" i="3"/>
  <c r="AD977" i="3"/>
  <c r="AC977" i="3"/>
  <c r="AA977" i="3"/>
  <c r="Z977" i="3"/>
  <c r="X977" i="3"/>
  <c r="W977" i="3"/>
  <c r="U977" i="3"/>
  <c r="T977" i="3"/>
  <c r="BC976" i="3"/>
  <c r="BB976" i="3"/>
  <c r="BA976" i="3"/>
  <c r="AZ976" i="3"/>
  <c r="AY976" i="3"/>
  <c r="AX976" i="3"/>
  <c r="AW976" i="3"/>
  <c r="AV976" i="3"/>
  <c r="AU976" i="3"/>
  <c r="AT976" i="3"/>
  <c r="AS976" i="3"/>
  <c r="AR976" i="3"/>
  <c r="AQ976" i="3"/>
  <c r="AP976" i="3"/>
  <c r="AO976" i="3"/>
  <c r="AN976" i="3"/>
  <c r="AM976" i="3"/>
  <c r="AL976" i="3"/>
  <c r="AK976" i="3"/>
  <c r="AJ976" i="3"/>
  <c r="AI976" i="3"/>
  <c r="AH976" i="3"/>
  <c r="AG976" i="3"/>
  <c r="AF976" i="3"/>
  <c r="AD976" i="3"/>
  <c r="AC976" i="3"/>
  <c r="AA976" i="3"/>
  <c r="Z976" i="3"/>
  <c r="X976" i="3"/>
  <c r="W976" i="3"/>
  <c r="U976" i="3"/>
  <c r="T976" i="3"/>
  <c r="BC975" i="3"/>
  <c r="BB975" i="3"/>
  <c r="BA975" i="3"/>
  <c r="AZ975" i="3"/>
  <c r="AY975" i="3"/>
  <c r="AX975" i="3"/>
  <c r="AW975" i="3"/>
  <c r="AV975" i="3"/>
  <c r="AU975" i="3"/>
  <c r="AT975" i="3"/>
  <c r="AS975" i="3"/>
  <c r="AR975" i="3"/>
  <c r="AQ975" i="3"/>
  <c r="AP975" i="3"/>
  <c r="AO975" i="3"/>
  <c r="AN975" i="3"/>
  <c r="AM975" i="3"/>
  <c r="AL975" i="3"/>
  <c r="AK975" i="3"/>
  <c r="AJ975" i="3"/>
  <c r="AI975" i="3"/>
  <c r="AH975" i="3"/>
  <c r="AG975" i="3"/>
  <c r="AF975" i="3"/>
  <c r="AD975" i="3"/>
  <c r="AC975" i="3"/>
  <c r="AA975" i="3"/>
  <c r="Z975" i="3"/>
  <c r="X975" i="3"/>
  <c r="W975" i="3"/>
  <c r="U975" i="3"/>
  <c r="T975" i="3"/>
  <c r="BC974" i="3"/>
  <c r="BB974" i="3"/>
  <c r="BA974" i="3"/>
  <c r="AZ974" i="3"/>
  <c r="AY974" i="3"/>
  <c r="AX974" i="3"/>
  <c r="AW974" i="3"/>
  <c r="AV974" i="3"/>
  <c r="AU974" i="3"/>
  <c r="AT974" i="3"/>
  <c r="AS974" i="3"/>
  <c r="AR974" i="3"/>
  <c r="AQ974" i="3"/>
  <c r="AP974" i="3"/>
  <c r="AO974" i="3"/>
  <c r="AN974" i="3"/>
  <c r="AM974" i="3"/>
  <c r="AL974" i="3"/>
  <c r="AK974" i="3"/>
  <c r="AJ974" i="3"/>
  <c r="AI974" i="3"/>
  <c r="AH974" i="3"/>
  <c r="AG974" i="3"/>
  <c r="AF974" i="3"/>
  <c r="AD974" i="3"/>
  <c r="AC974" i="3"/>
  <c r="AA974" i="3"/>
  <c r="Z974" i="3"/>
  <c r="X974" i="3"/>
  <c r="W974" i="3"/>
  <c r="U974" i="3"/>
  <c r="T974" i="3"/>
  <c r="BC973" i="3"/>
  <c r="BB973" i="3"/>
  <c r="BA973" i="3"/>
  <c r="AZ973" i="3"/>
  <c r="AY973" i="3"/>
  <c r="AX973" i="3"/>
  <c r="AW973" i="3"/>
  <c r="AV973" i="3"/>
  <c r="AU973" i="3"/>
  <c r="AT973" i="3"/>
  <c r="AS973" i="3"/>
  <c r="AR973" i="3"/>
  <c r="AQ973" i="3"/>
  <c r="AP973" i="3"/>
  <c r="AO973" i="3"/>
  <c r="AN973" i="3"/>
  <c r="AM973" i="3"/>
  <c r="AL973" i="3"/>
  <c r="AK973" i="3"/>
  <c r="AJ973" i="3"/>
  <c r="AI973" i="3"/>
  <c r="AH973" i="3"/>
  <c r="AG973" i="3"/>
  <c r="AF973" i="3"/>
  <c r="AD973" i="3"/>
  <c r="AC973" i="3"/>
  <c r="AA973" i="3"/>
  <c r="Z973" i="3"/>
  <c r="X973" i="3"/>
  <c r="W973" i="3"/>
  <c r="U973" i="3"/>
  <c r="T973" i="3"/>
  <c r="BC972" i="3"/>
  <c r="BB972" i="3"/>
  <c r="BA972" i="3"/>
  <c r="AZ972" i="3"/>
  <c r="AY972" i="3"/>
  <c r="AX972" i="3"/>
  <c r="AW972" i="3"/>
  <c r="AV972" i="3"/>
  <c r="AU972" i="3"/>
  <c r="AT972" i="3"/>
  <c r="AS972" i="3"/>
  <c r="AR972" i="3"/>
  <c r="AQ972" i="3"/>
  <c r="AP972" i="3"/>
  <c r="AO972" i="3"/>
  <c r="AN972" i="3"/>
  <c r="AM972" i="3"/>
  <c r="AL972" i="3"/>
  <c r="AK972" i="3"/>
  <c r="AJ972" i="3"/>
  <c r="AI972" i="3"/>
  <c r="AH972" i="3"/>
  <c r="AG972" i="3"/>
  <c r="AF972" i="3"/>
  <c r="AD972" i="3"/>
  <c r="AC972" i="3"/>
  <c r="AA972" i="3"/>
  <c r="Z972" i="3"/>
  <c r="X972" i="3"/>
  <c r="W972" i="3"/>
  <c r="U972" i="3"/>
  <c r="T972" i="3"/>
  <c r="BC971" i="3"/>
  <c r="BB971" i="3"/>
  <c r="BA971" i="3"/>
  <c r="AZ971" i="3"/>
  <c r="AY971" i="3"/>
  <c r="AX971" i="3"/>
  <c r="AW971" i="3"/>
  <c r="AV971" i="3"/>
  <c r="AU971" i="3"/>
  <c r="AT971" i="3"/>
  <c r="AS971" i="3"/>
  <c r="AR971" i="3"/>
  <c r="AQ971" i="3"/>
  <c r="AP971" i="3"/>
  <c r="AO971" i="3"/>
  <c r="AN971" i="3"/>
  <c r="AM971" i="3"/>
  <c r="AL971" i="3"/>
  <c r="AK971" i="3"/>
  <c r="AJ971" i="3"/>
  <c r="AI971" i="3"/>
  <c r="AH971" i="3"/>
  <c r="AG971" i="3"/>
  <c r="AF971" i="3"/>
  <c r="AD971" i="3"/>
  <c r="AC971" i="3"/>
  <c r="AA971" i="3"/>
  <c r="Z971" i="3"/>
  <c r="X971" i="3"/>
  <c r="W971" i="3"/>
  <c r="U971" i="3"/>
  <c r="T971" i="3"/>
  <c r="BC970" i="3"/>
  <c r="BB970" i="3"/>
  <c r="BA970" i="3"/>
  <c r="AZ970" i="3"/>
  <c r="AY970" i="3"/>
  <c r="AX970" i="3"/>
  <c r="AW970" i="3"/>
  <c r="AV970" i="3"/>
  <c r="AU970" i="3"/>
  <c r="AT970" i="3"/>
  <c r="AS970" i="3"/>
  <c r="AR970" i="3"/>
  <c r="AQ970" i="3"/>
  <c r="AP970" i="3"/>
  <c r="AO970" i="3"/>
  <c r="AN970" i="3"/>
  <c r="AM970" i="3"/>
  <c r="AL970" i="3"/>
  <c r="AK970" i="3"/>
  <c r="AJ970" i="3"/>
  <c r="AI970" i="3"/>
  <c r="AH970" i="3"/>
  <c r="AG970" i="3"/>
  <c r="AF970" i="3"/>
  <c r="AD970" i="3"/>
  <c r="AC970" i="3"/>
  <c r="AA970" i="3"/>
  <c r="Z970" i="3"/>
  <c r="X970" i="3"/>
  <c r="W970" i="3"/>
  <c r="U970" i="3"/>
  <c r="T970" i="3"/>
  <c r="BC969" i="3"/>
  <c r="BB969" i="3"/>
  <c r="BA969" i="3"/>
  <c r="AZ969" i="3"/>
  <c r="AY969" i="3"/>
  <c r="AX969" i="3"/>
  <c r="AW969" i="3"/>
  <c r="AV969" i="3"/>
  <c r="AU969" i="3"/>
  <c r="AT969" i="3"/>
  <c r="AS969" i="3"/>
  <c r="AR969" i="3"/>
  <c r="AQ969" i="3"/>
  <c r="AP969" i="3"/>
  <c r="AO969" i="3"/>
  <c r="AN969" i="3"/>
  <c r="AM969" i="3"/>
  <c r="AL969" i="3"/>
  <c r="AK969" i="3"/>
  <c r="AJ969" i="3"/>
  <c r="AI969" i="3"/>
  <c r="AH969" i="3"/>
  <c r="AG969" i="3"/>
  <c r="AF969" i="3"/>
  <c r="AD969" i="3"/>
  <c r="AC969" i="3"/>
  <c r="AA969" i="3"/>
  <c r="Z969" i="3"/>
  <c r="X969" i="3"/>
  <c r="W969" i="3"/>
  <c r="U969" i="3"/>
  <c r="T969" i="3"/>
  <c r="BC968" i="3"/>
  <c r="BB968" i="3"/>
  <c r="BA968" i="3"/>
  <c r="AZ968" i="3"/>
  <c r="AY968" i="3"/>
  <c r="AX968" i="3"/>
  <c r="AW968" i="3"/>
  <c r="AV968" i="3"/>
  <c r="AU968" i="3"/>
  <c r="AT968" i="3"/>
  <c r="AS968" i="3"/>
  <c r="AR968" i="3"/>
  <c r="AQ968" i="3"/>
  <c r="AP968" i="3"/>
  <c r="AO968" i="3"/>
  <c r="AN968" i="3"/>
  <c r="AM968" i="3"/>
  <c r="AL968" i="3"/>
  <c r="AK968" i="3"/>
  <c r="AJ968" i="3"/>
  <c r="AI968" i="3"/>
  <c r="AH968" i="3"/>
  <c r="AG968" i="3"/>
  <c r="AF968" i="3"/>
  <c r="AD968" i="3"/>
  <c r="AC968" i="3"/>
  <c r="AA968" i="3"/>
  <c r="Z968" i="3"/>
  <c r="X968" i="3"/>
  <c r="W968" i="3"/>
  <c r="U968" i="3"/>
  <c r="T968" i="3"/>
  <c r="BC967" i="3"/>
  <c r="BB967" i="3"/>
  <c r="BA967" i="3"/>
  <c r="AZ967" i="3"/>
  <c r="AY967" i="3"/>
  <c r="AX967" i="3"/>
  <c r="AW967" i="3"/>
  <c r="AV967" i="3"/>
  <c r="AU967" i="3"/>
  <c r="AT967" i="3"/>
  <c r="AS967" i="3"/>
  <c r="AR967" i="3"/>
  <c r="AQ967" i="3"/>
  <c r="AP967" i="3"/>
  <c r="AO967" i="3"/>
  <c r="AN967" i="3"/>
  <c r="AM967" i="3"/>
  <c r="AL967" i="3"/>
  <c r="AK967" i="3"/>
  <c r="AJ967" i="3"/>
  <c r="AI967" i="3"/>
  <c r="AH967" i="3"/>
  <c r="AG967" i="3"/>
  <c r="AF967" i="3"/>
  <c r="AD967" i="3"/>
  <c r="AC967" i="3"/>
  <c r="AA967" i="3"/>
  <c r="Z967" i="3"/>
  <c r="X967" i="3"/>
  <c r="W967" i="3"/>
  <c r="U967" i="3"/>
  <c r="T967" i="3"/>
  <c r="BC966" i="3"/>
  <c r="BB966" i="3"/>
  <c r="BA966" i="3"/>
  <c r="AZ966" i="3"/>
  <c r="AY966" i="3"/>
  <c r="AX966" i="3"/>
  <c r="AW966" i="3"/>
  <c r="AV966" i="3"/>
  <c r="AU966" i="3"/>
  <c r="AT966" i="3"/>
  <c r="AS966" i="3"/>
  <c r="AR966" i="3"/>
  <c r="AQ966" i="3"/>
  <c r="AP966" i="3"/>
  <c r="AO966" i="3"/>
  <c r="AN966" i="3"/>
  <c r="AM966" i="3"/>
  <c r="AL966" i="3"/>
  <c r="AK966" i="3"/>
  <c r="AJ966" i="3"/>
  <c r="AI966" i="3"/>
  <c r="AH966" i="3"/>
  <c r="AG966" i="3"/>
  <c r="AF966" i="3"/>
  <c r="AD966" i="3"/>
  <c r="AC966" i="3"/>
  <c r="AA966" i="3"/>
  <c r="Z966" i="3"/>
  <c r="X966" i="3"/>
  <c r="W966" i="3"/>
  <c r="U966" i="3"/>
  <c r="T966" i="3"/>
  <c r="BC965" i="3"/>
  <c r="BB965" i="3"/>
  <c r="BA965" i="3"/>
  <c r="AZ965" i="3"/>
  <c r="AY965" i="3"/>
  <c r="AX965" i="3"/>
  <c r="AW965" i="3"/>
  <c r="AV965" i="3"/>
  <c r="AU965" i="3"/>
  <c r="AT965" i="3"/>
  <c r="AS965" i="3"/>
  <c r="AR965" i="3"/>
  <c r="AQ965" i="3"/>
  <c r="AP965" i="3"/>
  <c r="AO965" i="3"/>
  <c r="AN965" i="3"/>
  <c r="AM965" i="3"/>
  <c r="AL965" i="3"/>
  <c r="AK965" i="3"/>
  <c r="AJ965" i="3"/>
  <c r="AI965" i="3"/>
  <c r="AH965" i="3"/>
  <c r="AG965" i="3"/>
  <c r="AF965" i="3"/>
  <c r="AD965" i="3"/>
  <c r="AC965" i="3"/>
  <c r="AA965" i="3"/>
  <c r="Z965" i="3"/>
  <c r="X965" i="3"/>
  <c r="W965" i="3"/>
  <c r="U965" i="3"/>
  <c r="T965" i="3"/>
  <c r="BC964" i="3"/>
  <c r="BB964" i="3"/>
  <c r="BA964" i="3"/>
  <c r="AZ964" i="3"/>
  <c r="AY964" i="3"/>
  <c r="AX964" i="3"/>
  <c r="AW964" i="3"/>
  <c r="AV964" i="3"/>
  <c r="AU964" i="3"/>
  <c r="AT964" i="3"/>
  <c r="AS964" i="3"/>
  <c r="AR964" i="3"/>
  <c r="AQ964" i="3"/>
  <c r="AP964" i="3"/>
  <c r="AO964" i="3"/>
  <c r="AN964" i="3"/>
  <c r="AM964" i="3"/>
  <c r="AL964" i="3"/>
  <c r="AK964" i="3"/>
  <c r="AJ964" i="3"/>
  <c r="AI964" i="3"/>
  <c r="AH964" i="3"/>
  <c r="AG964" i="3"/>
  <c r="AF964" i="3"/>
  <c r="AD964" i="3"/>
  <c r="AC964" i="3"/>
  <c r="AA964" i="3"/>
  <c r="Z964" i="3"/>
  <c r="X964" i="3"/>
  <c r="W964" i="3"/>
  <c r="U964" i="3"/>
  <c r="T964" i="3"/>
  <c r="BC963" i="3"/>
  <c r="BB963" i="3"/>
  <c r="BA963" i="3"/>
  <c r="AZ963" i="3"/>
  <c r="AY963" i="3"/>
  <c r="AX963" i="3"/>
  <c r="AW963" i="3"/>
  <c r="AV963" i="3"/>
  <c r="AU963" i="3"/>
  <c r="AT963" i="3"/>
  <c r="AS963" i="3"/>
  <c r="AR963" i="3"/>
  <c r="AQ963" i="3"/>
  <c r="AP963" i="3"/>
  <c r="AO963" i="3"/>
  <c r="AN963" i="3"/>
  <c r="AM963" i="3"/>
  <c r="AL963" i="3"/>
  <c r="AK963" i="3"/>
  <c r="AJ963" i="3"/>
  <c r="AI963" i="3"/>
  <c r="AH963" i="3"/>
  <c r="AG963" i="3"/>
  <c r="AF963" i="3"/>
  <c r="AD963" i="3"/>
  <c r="AC963" i="3"/>
  <c r="AA963" i="3"/>
  <c r="Z963" i="3"/>
  <c r="X963" i="3"/>
  <c r="W963" i="3"/>
  <c r="U963" i="3"/>
  <c r="T963" i="3"/>
  <c r="BC962" i="3"/>
  <c r="BB962" i="3"/>
  <c r="BA962" i="3"/>
  <c r="AZ962" i="3"/>
  <c r="AY962" i="3"/>
  <c r="AX962" i="3"/>
  <c r="AW962" i="3"/>
  <c r="AV962" i="3"/>
  <c r="AU962" i="3"/>
  <c r="AT962" i="3"/>
  <c r="AS962" i="3"/>
  <c r="AR962" i="3"/>
  <c r="AQ962" i="3"/>
  <c r="AP962" i="3"/>
  <c r="AO962" i="3"/>
  <c r="AN962" i="3"/>
  <c r="AM962" i="3"/>
  <c r="AL962" i="3"/>
  <c r="AK962" i="3"/>
  <c r="AJ962" i="3"/>
  <c r="AI962" i="3"/>
  <c r="AH962" i="3"/>
  <c r="AG962" i="3"/>
  <c r="AF962" i="3"/>
  <c r="AD962" i="3"/>
  <c r="AC962" i="3"/>
  <c r="AA962" i="3"/>
  <c r="Z962" i="3"/>
  <c r="X962" i="3"/>
  <c r="W962" i="3"/>
  <c r="U962" i="3"/>
  <c r="T962" i="3"/>
  <c r="BC961" i="3"/>
  <c r="BB961" i="3"/>
  <c r="BA961" i="3"/>
  <c r="AZ961" i="3"/>
  <c r="AY961" i="3"/>
  <c r="AX961" i="3"/>
  <c r="AW961" i="3"/>
  <c r="AV961" i="3"/>
  <c r="AU961" i="3"/>
  <c r="AT961" i="3"/>
  <c r="AS961" i="3"/>
  <c r="AR961" i="3"/>
  <c r="AQ961" i="3"/>
  <c r="AP961" i="3"/>
  <c r="AO961" i="3"/>
  <c r="AN961" i="3"/>
  <c r="AM961" i="3"/>
  <c r="AL961" i="3"/>
  <c r="AK961" i="3"/>
  <c r="AJ961" i="3"/>
  <c r="AI961" i="3"/>
  <c r="AH961" i="3"/>
  <c r="AG961" i="3"/>
  <c r="AF961" i="3"/>
  <c r="AD961" i="3"/>
  <c r="AC961" i="3"/>
  <c r="AA961" i="3"/>
  <c r="Z961" i="3"/>
  <c r="X961" i="3"/>
  <c r="W961" i="3"/>
  <c r="U961" i="3"/>
  <c r="T961" i="3"/>
  <c r="BC960" i="3"/>
  <c r="BB960" i="3"/>
  <c r="BA960" i="3"/>
  <c r="AZ960" i="3"/>
  <c r="AY960" i="3"/>
  <c r="AX960" i="3"/>
  <c r="AW960" i="3"/>
  <c r="AV960" i="3"/>
  <c r="AU960" i="3"/>
  <c r="AT960" i="3"/>
  <c r="AS960" i="3"/>
  <c r="AR960" i="3"/>
  <c r="AQ960" i="3"/>
  <c r="AP960" i="3"/>
  <c r="AO960" i="3"/>
  <c r="AN960" i="3"/>
  <c r="AM960" i="3"/>
  <c r="AL960" i="3"/>
  <c r="AK960" i="3"/>
  <c r="AJ960" i="3"/>
  <c r="AI960" i="3"/>
  <c r="AH960" i="3"/>
  <c r="AG960" i="3"/>
  <c r="AF960" i="3"/>
  <c r="AD960" i="3"/>
  <c r="AC960" i="3"/>
  <c r="AA960" i="3"/>
  <c r="Z960" i="3"/>
  <c r="X960" i="3"/>
  <c r="W960" i="3"/>
  <c r="U960" i="3"/>
  <c r="T960" i="3"/>
  <c r="BC959" i="3"/>
  <c r="BB959" i="3"/>
  <c r="BA959" i="3"/>
  <c r="AZ959" i="3"/>
  <c r="AY959" i="3"/>
  <c r="AX959" i="3"/>
  <c r="AW959" i="3"/>
  <c r="AV959" i="3"/>
  <c r="AU959" i="3"/>
  <c r="AT959" i="3"/>
  <c r="AS959" i="3"/>
  <c r="AR959" i="3"/>
  <c r="AQ959" i="3"/>
  <c r="AP959" i="3"/>
  <c r="AO959" i="3"/>
  <c r="AN959" i="3"/>
  <c r="AM959" i="3"/>
  <c r="AL959" i="3"/>
  <c r="AK959" i="3"/>
  <c r="AJ959" i="3"/>
  <c r="AI959" i="3"/>
  <c r="AH959" i="3"/>
  <c r="AG959" i="3"/>
  <c r="AF959" i="3"/>
  <c r="AD959" i="3"/>
  <c r="AC959" i="3"/>
  <c r="AA959" i="3"/>
  <c r="Z959" i="3"/>
  <c r="X959" i="3"/>
  <c r="W959" i="3"/>
  <c r="U959" i="3"/>
  <c r="T959" i="3"/>
  <c r="BC958" i="3"/>
  <c r="BB958" i="3"/>
  <c r="BA958" i="3"/>
  <c r="AZ958" i="3"/>
  <c r="AY958" i="3"/>
  <c r="AX958" i="3"/>
  <c r="AW958" i="3"/>
  <c r="AV958" i="3"/>
  <c r="AU958" i="3"/>
  <c r="AT958" i="3"/>
  <c r="AS958" i="3"/>
  <c r="AR958" i="3"/>
  <c r="AQ958" i="3"/>
  <c r="AP958" i="3"/>
  <c r="AO958" i="3"/>
  <c r="AN958" i="3"/>
  <c r="AM958" i="3"/>
  <c r="AL958" i="3"/>
  <c r="AK958" i="3"/>
  <c r="AJ958" i="3"/>
  <c r="AI958" i="3"/>
  <c r="AH958" i="3"/>
  <c r="AG958" i="3"/>
  <c r="AF958" i="3"/>
  <c r="AD958" i="3"/>
  <c r="AC958" i="3"/>
  <c r="AA958" i="3"/>
  <c r="Z958" i="3"/>
  <c r="X958" i="3"/>
  <c r="W958" i="3"/>
  <c r="U958" i="3"/>
  <c r="T958" i="3"/>
  <c r="BC957" i="3"/>
  <c r="BB957" i="3"/>
  <c r="BA957" i="3"/>
  <c r="AZ957" i="3"/>
  <c r="AY957" i="3"/>
  <c r="AX957" i="3"/>
  <c r="AW957" i="3"/>
  <c r="AV957" i="3"/>
  <c r="AU957" i="3"/>
  <c r="AT957" i="3"/>
  <c r="AS957" i="3"/>
  <c r="AR957" i="3"/>
  <c r="AQ957" i="3"/>
  <c r="AP957" i="3"/>
  <c r="AO957" i="3"/>
  <c r="AN957" i="3"/>
  <c r="AM957" i="3"/>
  <c r="AL957" i="3"/>
  <c r="AK957" i="3"/>
  <c r="AJ957" i="3"/>
  <c r="AI957" i="3"/>
  <c r="AH957" i="3"/>
  <c r="AG957" i="3"/>
  <c r="AF957" i="3"/>
  <c r="AD957" i="3"/>
  <c r="AC957" i="3"/>
  <c r="AA957" i="3"/>
  <c r="Z957" i="3"/>
  <c r="X957" i="3"/>
  <c r="W957" i="3"/>
  <c r="U957" i="3"/>
  <c r="T957" i="3"/>
  <c r="BC956" i="3"/>
  <c r="BB956" i="3"/>
  <c r="BA956" i="3"/>
  <c r="AZ956" i="3"/>
  <c r="AY956" i="3"/>
  <c r="AX956" i="3"/>
  <c r="AW956" i="3"/>
  <c r="AV956" i="3"/>
  <c r="AU956" i="3"/>
  <c r="AT956" i="3"/>
  <c r="AS956" i="3"/>
  <c r="AR956" i="3"/>
  <c r="AQ956" i="3"/>
  <c r="AP956" i="3"/>
  <c r="AO956" i="3"/>
  <c r="AN956" i="3"/>
  <c r="AM956" i="3"/>
  <c r="AL956" i="3"/>
  <c r="AK956" i="3"/>
  <c r="AJ956" i="3"/>
  <c r="AI956" i="3"/>
  <c r="AH956" i="3"/>
  <c r="AG956" i="3"/>
  <c r="AF956" i="3"/>
  <c r="AD956" i="3"/>
  <c r="AC956" i="3"/>
  <c r="AA956" i="3"/>
  <c r="Z956" i="3"/>
  <c r="X956" i="3"/>
  <c r="W956" i="3"/>
  <c r="U956" i="3"/>
  <c r="T956" i="3"/>
  <c r="BC955" i="3"/>
  <c r="BB955" i="3"/>
  <c r="BA955" i="3"/>
  <c r="AZ955" i="3"/>
  <c r="AY955" i="3"/>
  <c r="AX955" i="3"/>
  <c r="AW955" i="3"/>
  <c r="AV955" i="3"/>
  <c r="AU955" i="3"/>
  <c r="AT955" i="3"/>
  <c r="AS955" i="3"/>
  <c r="AR955" i="3"/>
  <c r="AQ955" i="3"/>
  <c r="AP955" i="3"/>
  <c r="AO955" i="3"/>
  <c r="AN955" i="3"/>
  <c r="AM955" i="3"/>
  <c r="AL955" i="3"/>
  <c r="AK955" i="3"/>
  <c r="AJ955" i="3"/>
  <c r="AI955" i="3"/>
  <c r="AH955" i="3"/>
  <c r="AG955" i="3"/>
  <c r="AF955" i="3"/>
  <c r="AD955" i="3"/>
  <c r="AC955" i="3"/>
  <c r="AA955" i="3"/>
  <c r="Z955" i="3"/>
  <c r="X955" i="3"/>
  <c r="W955" i="3"/>
  <c r="U955" i="3"/>
  <c r="T955" i="3"/>
  <c r="BC954" i="3"/>
  <c r="BB954" i="3"/>
  <c r="BA954" i="3"/>
  <c r="AZ954" i="3"/>
  <c r="AY954" i="3"/>
  <c r="AX954" i="3"/>
  <c r="AW954" i="3"/>
  <c r="AV954" i="3"/>
  <c r="AU954" i="3"/>
  <c r="AT954" i="3"/>
  <c r="AS954" i="3"/>
  <c r="AR954" i="3"/>
  <c r="AQ954" i="3"/>
  <c r="AP954" i="3"/>
  <c r="AO954" i="3"/>
  <c r="AN954" i="3"/>
  <c r="AM954" i="3"/>
  <c r="AL954" i="3"/>
  <c r="AK954" i="3"/>
  <c r="AJ954" i="3"/>
  <c r="AI954" i="3"/>
  <c r="AH954" i="3"/>
  <c r="AG954" i="3"/>
  <c r="AF954" i="3"/>
  <c r="AD954" i="3"/>
  <c r="AC954" i="3"/>
  <c r="AA954" i="3"/>
  <c r="Z954" i="3"/>
  <c r="X954" i="3"/>
  <c r="W954" i="3"/>
  <c r="U954" i="3"/>
  <c r="T954" i="3"/>
  <c r="BC953" i="3"/>
  <c r="BB953" i="3"/>
  <c r="BA953" i="3"/>
  <c r="AZ953" i="3"/>
  <c r="AY953" i="3"/>
  <c r="AX953" i="3"/>
  <c r="AW953" i="3"/>
  <c r="AV953" i="3"/>
  <c r="AU953" i="3"/>
  <c r="AT953" i="3"/>
  <c r="AS953" i="3"/>
  <c r="AR953" i="3"/>
  <c r="AQ953" i="3"/>
  <c r="AP953" i="3"/>
  <c r="AO953" i="3"/>
  <c r="AN953" i="3"/>
  <c r="AM953" i="3"/>
  <c r="AL953" i="3"/>
  <c r="AK953" i="3"/>
  <c r="AJ953" i="3"/>
  <c r="AI953" i="3"/>
  <c r="AH953" i="3"/>
  <c r="AG953" i="3"/>
  <c r="AF953" i="3"/>
  <c r="AD953" i="3"/>
  <c r="AC953" i="3"/>
  <c r="AA953" i="3"/>
  <c r="Z953" i="3"/>
  <c r="X953" i="3"/>
  <c r="W953" i="3"/>
  <c r="U953" i="3"/>
  <c r="T953" i="3"/>
  <c r="BC952" i="3"/>
  <c r="BB952" i="3"/>
  <c r="BA952" i="3"/>
  <c r="AZ952" i="3"/>
  <c r="AY952" i="3"/>
  <c r="AX952" i="3"/>
  <c r="AW952" i="3"/>
  <c r="AV952" i="3"/>
  <c r="AU952" i="3"/>
  <c r="AT952" i="3"/>
  <c r="AS952" i="3"/>
  <c r="AR952" i="3"/>
  <c r="AQ952" i="3"/>
  <c r="AP952" i="3"/>
  <c r="AO952" i="3"/>
  <c r="AN952" i="3"/>
  <c r="AM952" i="3"/>
  <c r="AL952" i="3"/>
  <c r="AK952" i="3"/>
  <c r="AJ952" i="3"/>
  <c r="AI952" i="3"/>
  <c r="AH952" i="3"/>
  <c r="AG952" i="3"/>
  <c r="AF952" i="3"/>
  <c r="AD952" i="3"/>
  <c r="AC952" i="3"/>
  <c r="AA952" i="3"/>
  <c r="Z952" i="3"/>
  <c r="X952" i="3"/>
  <c r="W952" i="3"/>
  <c r="U952" i="3"/>
  <c r="T952" i="3"/>
  <c r="BC951" i="3"/>
  <c r="BB951" i="3"/>
  <c r="BA951" i="3"/>
  <c r="AZ951" i="3"/>
  <c r="AY951" i="3"/>
  <c r="AX951" i="3"/>
  <c r="AW951" i="3"/>
  <c r="AV951" i="3"/>
  <c r="AU951" i="3"/>
  <c r="AT951" i="3"/>
  <c r="AS951" i="3"/>
  <c r="AR951" i="3"/>
  <c r="AQ951" i="3"/>
  <c r="AP951" i="3"/>
  <c r="AO951" i="3"/>
  <c r="AN951" i="3"/>
  <c r="AM951" i="3"/>
  <c r="AL951" i="3"/>
  <c r="AK951" i="3"/>
  <c r="AJ951" i="3"/>
  <c r="AI951" i="3"/>
  <c r="AH951" i="3"/>
  <c r="AG951" i="3"/>
  <c r="AF951" i="3"/>
  <c r="AD951" i="3"/>
  <c r="AC951" i="3"/>
  <c r="AA951" i="3"/>
  <c r="Z951" i="3"/>
  <c r="X951" i="3"/>
  <c r="W951" i="3"/>
  <c r="U951" i="3"/>
  <c r="T951" i="3"/>
  <c r="BC950" i="3"/>
  <c r="BB950" i="3"/>
  <c r="BA950" i="3"/>
  <c r="AZ950" i="3"/>
  <c r="AY950" i="3"/>
  <c r="AX950" i="3"/>
  <c r="AW950" i="3"/>
  <c r="AV950" i="3"/>
  <c r="AU950" i="3"/>
  <c r="AT950" i="3"/>
  <c r="AS950" i="3"/>
  <c r="AR950" i="3"/>
  <c r="AQ950" i="3"/>
  <c r="AP950" i="3"/>
  <c r="AO950" i="3"/>
  <c r="AN950" i="3"/>
  <c r="AM950" i="3"/>
  <c r="AL950" i="3"/>
  <c r="AK950" i="3"/>
  <c r="AJ950" i="3"/>
  <c r="AI950" i="3"/>
  <c r="AH950" i="3"/>
  <c r="AG950" i="3"/>
  <c r="AF950" i="3"/>
  <c r="AD950" i="3"/>
  <c r="AC950" i="3"/>
  <c r="AA950" i="3"/>
  <c r="Z950" i="3"/>
  <c r="X950" i="3"/>
  <c r="W950" i="3"/>
  <c r="U950" i="3"/>
  <c r="T950" i="3"/>
  <c r="BC949" i="3"/>
  <c r="BB949" i="3"/>
  <c r="BA949" i="3"/>
  <c r="AZ949" i="3"/>
  <c r="AY949" i="3"/>
  <c r="AX949" i="3"/>
  <c r="AW949" i="3"/>
  <c r="AV949" i="3"/>
  <c r="AU949" i="3"/>
  <c r="AT949" i="3"/>
  <c r="AS949" i="3"/>
  <c r="AR949" i="3"/>
  <c r="AQ949" i="3"/>
  <c r="AP949" i="3"/>
  <c r="AO949" i="3"/>
  <c r="AN949" i="3"/>
  <c r="AM949" i="3"/>
  <c r="AL949" i="3"/>
  <c r="AK949" i="3"/>
  <c r="AJ949" i="3"/>
  <c r="AI949" i="3"/>
  <c r="AH949" i="3"/>
  <c r="AG949" i="3"/>
  <c r="AF949" i="3"/>
  <c r="AD949" i="3"/>
  <c r="AC949" i="3"/>
  <c r="AA949" i="3"/>
  <c r="Z949" i="3"/>
  <c r="X949" i="3"/>
  <c r="W949" i="3"/>
  <c r="U949" i="3"/>
  <c r="T949" i="3"/>
  <c r="BC948" i="3"/>
  <c r="BB948" i="3"/>
  <c r="BA948" i="3"/>
  <c r="AZ948" i="3"/>
  <c r="AY948" i="3"/>
  <c r="AX948" i="3"/>
  <c r="AW948" i="3"/>
  <c r="AV948" i="3"/>
  <c r="AU948" i="3"/>
  <c r="AT948" i="3"/>
  <c r="AS948" i="3"/>
  <c r="AR948" i="3"/>
  <c r="AQ948" i="3"/>
  <c r="AP948" i="3"/>
  <c r="AO948" i="3"/>
  <c r="AN948" i="3"/>
  <c r="AM948" i="3"/>
  <c r="AL948" i="3"/>
  <c r="AK948" i="3"/>
  <c r="AJ948" i="3"/>
  <c r="AI948" i="3"/>
  <c r="AH948" i="3"/>
  <c r="AG948" i="3"/>
  <c r="AF948" i="3"/>
  <c r="AD948" i="3"/>
  <c r="AC948" i="3"/>
  <c r="AA948" i="3"/>
  <c r="Z948" i="3"/>
  <c r="X948" i="3"/>
  <c r="W948" i="3"/>
  <c r="U948" i="3"/>
  <c r="T948" i="3"/>
  <c r="BC947" i="3"/>
  <c r="BB947" i="3"/>
  <c r="BA947" i="3"/>
  <c r="AZ947" i="3"/>
  <c r="AY947" i="3"/>
  <c r="AX947" i="3"/>
  <c r="AW947" i="3"/>
  <c r="AV947" i="3"/>
  <c r="AU947" i="3"/>
  <c r="AT947" i="3"/>
  <c r="AS947" i="3"/>
  <c r="AR947" i="3"/>
  <c r="AQ947" i="3"/>
  <c r="AP947" i="3"/>
  <c r="AO947" i="3"/>
  <c r="AN947" i="3"/>
  <c r="AM947" i="3"/>
  <c r="AL947" i="3"/>
  <c r="AK947" i="3"/>
  <c r="AJ947" i="3"/>
  <c r="AI947" i="3"/>
  <c r="AH947" i="3"/>
  <c r="AG947" i="3"/>
  <c r="AF947" i="3"/>
  <c r="AD947" i="3"/>
  <c r="AC947" i="3"/>
  <c r="AA947" i="3"/>
  <c r="Z947" i="3"/>
  <c r="X947" i="3"/>
  <c r="W947" i="3"/>
  <c r="U947" i="3"/>
  <c r="T947" i="3"/>
  <c r="BC946" i="3"/>
  <c r="BB946" i="3"/>
  <c r="BA946" i="3"/>
  <c r="AZ946" i="3"/>
  <c r="AY946" i="3"/>
  <c r="AX946" i="3"/>
  <c r="AW946" i="3"/>
  <c r="AV946" i="3"/>
  <c r="AU946" i="3"/>
  <c r="AT946" i="3"/>
  <c r="AS946" i="3"/>
  <c r="AR946" i="3"/>
  <c r="AQ946" i="3"/>
  <c r="AP946" i="3"/>
  <c r="AO946" i="3"/>
  <c r="AN946" i="3"/>
  <c r="AM946" i="3"/>
  <c r="AL946" i="3"/>
  <c r="AK946" i="3"/>
  <c r="AJ946" i="3"/>
  <c r="AI946" i="3"/>
  <c r="AH946" i="3"/>
  <c r="AG946" i="3"/>
  <c r="AF946" i="3"/>
  <c r="AD946" i="3"/>
  <c r="AC946" i="3"/>
  <c r="AA946" i="3"/>
  <c r="Z946" i="3"/>
  <c r="X946" i="3"/>
  <c r="W946" i="3"/>
  <c r="U946" i="3"/>
  <c r="T946" i="3"/>
  <c r="BC945" i="3"/>
  <c r="BB945" i="3"/>
  <c r="BA945" i="3"/>
  <c r="AZ945" i="3"/>
  <c r="AY945" i="3"/>
  <c r="AX945" i="3"/>
  <c r="AW945" i="3"/>
  <c r="AV945" i="3"/>
  <c r="AU945" i="3"/>
  <c r="AT945" i="3"/>
  <c r="AS945" i="3"/>
  <c r="AR945" i="3"/>
  <c r="AQ945" i="3"/>
  <c r="AP945" i="3"/>
  <c r="AO945" i="3"/>
  <c r="AN945" i="3"/>
  <c r="AM945" i="3"/>
  <c r="AL945" i="3"/>
  <c r="AK945" i="3"/>
  <c r="AJ945" i="3"/>
  <c r="AI945" i="3"/>
  <c r="AH945" i="3"/>
  <c r="AG945" i="3"/>
  <c r="AF945" i="3"/>
  <c r="AD945" i="3"/>
  <c r="AC945" i="3"/>
  <c r="AA945" i="3"/>
  <c r="Z945" i="3"/>
  <c r="X945" i="3"/>
  <c r="W945" i="3"/>
  <c r="U945" i="3"/>
  <c r="T945" i="3"/>
  <c r="BC944" i="3"/>
  <c r="BB944" i="3"/>
  <c r="BA944" i="3"/>
  <c r="AZ944" i="3"/>
  <c r="AY944" i="3"/>
  <c r="AX944" i="3"/>
  <c r="AW944" i="3"/>
  <c r="AV944" i="3"/>
  <c r="AU944" i="3"/>
  <c r="AT944" i="3"/>
  <c r="AS944" i="3"/>
  <c r="AR944" i="3"/>
  <c r="AQ944" i="3"/>
  <c r="AP944" i="3"/>
  <c r="AO944" i="3"/>
  <c r="AN944" i="3"/>
  <c r="AM944" i="3"/>
  <c r="AL944" i="3"/>
  <c r="AK944" i="3"/>
  <c r="AJ944" i="3"/>
  <c r="AI944" i="3"/>
  <c r="AH944" i="3"/>
  <c r="AG944" i="3"/>
  <c r="AF944" i="3"/>
  <c r="AD944" i="3"/>
  <c r="AC944" i="3"/>
  <c r="AA944" i="3"/>
  <c r="Z944" i="3"/>
  <c r="X944" i="3"/>
  <c r="W944" i="3"/>
  <c r="U944" i="3"/>
  <c r="T944" i="3"/>
  <c r="BC943" i="3"/>
  <c r="BB943" i="3"/>
  <c r="BA943" i="3"/>
  <c r="AZ943" i="3"/>
  <c r="AY943" i="3"/>
  <c r="AX943" i="3"/>
  <c r="AW943" i="3"/>
  <c r="AV943" i="3"/>
  <c r="AU943" i="3"/>
  <c r="AT943" i="3"/>
  <c r="AS943" i="3"/>
  <c r="AR943" i="3"/>
  <c r="AQ943" i="3"/>
  <c r="AP943" i="3"/>
  <c r="AO943" i="3"/>
  <c r="AN943" i="3"/>
  <c r="AM943" i="3"/>
  <c r="AL943" i="3"/>
  <c r="AK943" i="3"/>
  <c r="AJ943" i="3"/>
  <c r="AI943" i="3"/>
  <c r="AH943" i="3"/>
  <c r="AG943" i="3"/>
  <c r="AF943" i="3"/>
  <c r="AD943" i="3"/>
  <c r="AC943" i="3"/>
  <c r="AA943" i="3"/>
  <c r="Z943" i="3"/>
  <c r="X943" i="3"/>
  <c r="W943" i="3"/>
  <c r="U943" i="3"/>
  <c r="T943" i="3"/>
  <c r="BC942" i="3"/>
  <c r="BB942" i="3"/>
  <c r="BA942" i="3"/>
  <c r="AZ942" i="3"/>
  <c r="AY942" i="3"/>
  <c r="AX942" i="3"/>
  <c r="AW942" i="3"/>
  <c r="AV942" i="3"/>
  <c r="AU942" i="3"/>
  <c r="AT942" i="3"/>
  <c r="AS942" i="3"/>
  <c r="AR942" i="3"/>
  <c r="AQ942" i="3"/>
  <c r="AP942" i="3"/>
  <c r="AO942" i="3"/>
  <c r="AN942" i="3"/>
  <c r="AM942" i="3"/>
  <c r="AL942" i="3"/>
  <c r="AK942" i="3"/>
  <c r="AJ942" i="3"/>
  <c r="AI942" i="3"/>
  <c r="AH942" i="3"/>
  <c r="AG942" i="3"/>
  <c r="AF942" i="3"/>
  <c r="AD942" i="3"/>
  <c r="AC942" i="3"/>
  <c r="AA942" i="3"/>
  <c r="Z942" i="3"/>
  <c r="X942" i="3"/>
  <c r="W942" i="3"/>
  <c r="U942" i="3"/>
  <c r="T942" i="3"/>
  <c r="BC941" i="3"/>
  <c r="BB941" i="3"/>
  <c r="BA941" i="3"/>
  <c r="AZ941" i="3"/>
  <c r="AY941" i="3"/>
  <c r="AX941" i="3"/>
  <c r="AW941" i="3"/>
  <c r="AV941" i="3"/>
  <c r="AU941" i="3"/>
  <c r="AT941" i="3"/>
  <c r="AS941" i="3"/>
  <c r="AR941" i="3"/>
  <c r="AQ941" i="3"/>
  <c r="AP941" i="3"/>
  <c r="AO941" i="3"/>
  <c r="AN941" i="3"/>
  <c r="AM941" i="3"/>
  <c r="AL941" i="3"/>
  <c r="AK941" i="3"/>
  <c r="AJ941" i="3"/>
  <c r="AI941" i="3"/>
  <c r="AH941" i="3"/>
  <c r="AG941" i="3"/>
  <c r="AF941" i="3"/>
  <c r="AD941" i="3"/>
  <c r="AC941" i="3"/>
  <c r="AA941" i="3"/>
  <c r="Z941" i="3"/>
  <c r="X941" i="3"/>
  <c r="W941" i="3"/>
  <c r="U941" i="3"/>
  <c r="T941" i="3"/>
  <c r="BC940" i="3"/>
  <c r="BB940" i="3"/>
  <c r="BA940" i="3"/>
  <c r="AZ940" i="3"/>
  <c r="AY940" i="3"/>
  <c r="AX940" i="3"/>
  <c r="AW940" i="3"/>
  <c r="AV940" i="3"/>
  <c r="AU940" i="3"/>
  <c r="AT940" i="3"/>
  <c r="AS940" i="3"/>
  <c r="AR940" i="3"/>
  <c r="AQ940" i="3"/>
  <c r="AP940" i="3"/>
  <c r="AO940" i="3"/>
  <c r="AN940" i="3"/>
  <c r="AM940" i="3"/>
  <c r="AL940" i="3"/>
  <c r="AK940" i="3"/>
  <c r="AJ940" i="3"/>
  <c r="AI940" i="3"/>
  <c r="AH940" i="3"/>
  <c r="AG940" i="3"/>
  <c r="AF940" i="3"/>
  <c r="AD940" i="3"/>
  <c r="AC940" i="3"/>
  <c r="AA940" i="3"/>
  <c r="Z940" i="3"/>
  <c r="X940" i="3"/>
  <c r="W940" i="3"/>
  <c r="U940" i="3"/>
  <c r="T940" i="3"/>
  <c r="BC939" i="3"/>
  <c r="BB939" i="3"/>
  <c r="BA939" i="3"/>
  <c r="AZ939" i="3"/>
  <c r="AY939" i="3"/>
  <c r="AX939" i="3"/>
  <c r="AW939" i="3"/>
  <c r="AV939" i="3"/>
  <c r="AU939" i="3"/>
  <c r="AT939" i="3"/>
  <c r="AS939" i="3"/>
  <c r="AR939" i="3"/>
  <c r="AQ939" i="3"/>
  <c r="AP939" i="3"/>
  <c r="AO939" i="3"/>
  <c r="AN939" i="3"/>
  <c r="AM939" i="3"/>
  <c r="AL939" i="3"/>
  <c r="AK939" i="3"/>
  <c r="AJ939" i="3"/>
  <c r="AI939" i="3"/>
  <c r="AH939" i="3"/>
  <c r="AG939" i="3"/>
  <c r="AF939" i="3"/>
  <c r="AD939" i="3"/>
  <c r="AC939" i="3"/>
  <c r="AA939" i="3"/>
  <c r="Z939" i="3"/>
  <c r="X939" i="3"/>
  <c r="W939" i="3"/>
  <c r="U939" i="3"/>
  <c r="T939" i="3"/>
  <c r="BC938" i="3"/>
  <c r="BB938" i="3"/>
  <c r="BA938" i="3"/>
  <c r="AZ938" i="3"/>
  <c r="AY938" i="3"/>
  <c r="AX938" i="3"/>
  <c r="AW938" i="3"/>
  <c r="AV938" i="3"/>
  <c r="AU938" i="3"/>
  <c r="AT938" i="3"/>
  <c r="AS938" i="3"/>
  <c r="AR938" i="3"/>
  <c r="AQ938" i="3"/>
  <c r="AP938" i="3"/>
  <c r="AO938" i="3"/>
  <c r="AN938" i="3"/>
  <c r="AM938" i="3"/>
  <c r="AL938" i="3"/>
  <c r="AK938" i="3"/>
  <c r="AJ938" i="3"/>
  <c r="AI938" i="3"/>
  <c r="AH938" i="3"/>
  <c r="AG938" i="3"/>
  <c r="AF938" i="3"/>
  <c r="AD938" i="3"/>
  <c r="AC938" i="3"/>
  <c r="AA938" i="3"/>
  <c r="Z938" i="3"/>
  <c r="X938" i="3"/>
  <c r="W938" i="3"/>
  <c r="U938" i="3"/>
  <c r="T938" i="3"/>
  <c r="BC937" i="3"/>
  <c r="BB937" i="3"/>
  <c r="BA937" i="3"/>
  <c r="AZ937" i="3"/>
  <c r="AY937" i="3"/>
  <c r="AX937" i="3"/>
  <c r="AW937" i="3"/>
  <c r="AV937" i="3"/>
  <c r="AU937" i="3"/>
  <c r="AT937" i="3"/>
  <c r="AS937" i="3"/>
  <c r="AR937" i="3"/>
  <c r="AQ937" i="3"/>
  <c r="AP937" i="3"/>
  <c r="AO937" i="3"/>
  <c r="AN937" i="3"/>
  <c r="AM937" i="3"/>
  <c r="AL937" i="3"/>
  <c r="AK937" i="3"/>
  <c r="AJ937" i="3"/>
  <c r="AI937" i="3"/>
  <c r="AH937" i="3"/>
  <c r="AG937" i="3"/>
  <c r="AF937" i="3"/>
  <c r="AD937" i="3"/>
  <c r="AC937" i="3"/>
  <c r="AA937" i="3"/>
  <c r="Z937" i="3"/>
  <c r="X937" i="3"/>
  <c r="W937" i="3"/>
  <c r="U937" i="3"/>
  <c r="T937" i="3"/>
  <c r="BC936" i="3"/>
  <c r="BB936" i="3"/>
  <c r="BA936" i="3"/>
  <c r="AZ936" i="3"/>
  <c r="AY936" i="3"/>
  <c r="AX936" i="3"/>
  <c r="AW936" i="3"/>
  <c r="AV936" i="3"/>
  <c r="AU936" i="3"/>
  <c r="AT936" i="3"/>
  <c r="AS936" i="3"/>
  <c r="AR936" i="3"/>
  <c r="AQ936" i="3"/>
  <c r="AP936" i="3"/>
  <c r="AO936" i="3"/>
  <c r="AN936" i="3"/>
  <c r="AM936" i="3"/>
  <c r="AL936" i="3"/>
  <c r="AK936" i="3"/>
  <c r="AJ936" i="3"/>
  <c r="AI936" i="3"/>
  <c r="AH936" i="3"/>
  <c r="AG936" i="3"/>
  <c r="AF936" i="3"/>
  <c r="AD936" i="3"/>
  <c r="AC936" i="3"/>
  <c r="AA936" i="3"/>
  <c r="Z936" i="3"/>
  <c r="X936" i="3"/>
  <c r="W936" i="3"/>
  <c r="U936" i="3"/>
  <c r="T936" i="3"/>
  <c r="BC935" i="3"/>
  <c r="BB935" i="3"/>
  <c r="BA935" i="3"/>
  <c r="AZ935" i="3"/>
  <c r="AY935" i="3"/>
  <c r="AX935" i="3"/>
  <c r="AW935" i="3"/>
  <c r="AV935" i="3"/>
  <c r="AU935" i="3"/>
  <c r="AT935" i="3"/>
  <c r="AS935" i="3"/>
  <c r="AR935" i="3"/>
  <c r="AQ935" i="3"/>
  <c r="AP935" i="3"/>
  <c r="AO935" i="3"/>
  <c r="AN935" i="3"/>
  <c r="AM935" i="3"/>
  <c r="AL935" i="3"/>
  <c r="AK935" i="3"/>
  <c r="AJ935" i="3"/>
  <c r="AI935" i="3"/>
  <c r="AH935" i="3"/>
  <c r="AG935" i="3"/>
  <c r="AF935" i="3"/>
  <c r="AD935" i="3"/>
  <c r="AC935" i="3"/>
  <c r="AA935" i="3"/>
  <c r="Z935" i="3"/>
  <c r="X935" i="3"/>
  <c r="W935" i="3"/>
  <c r="U935" i="3"/>
  <c r="T935" i="3"/>
  <c r="BC934" i="3"/>
  <c r="BB934" i="3"/>
  <c r="BA934" i="3"/>
  <c r="AZ934" i="3"/>
  <c r="AY934" i="3"/>
  <c r="AX934" i="3"/>
  <c r="AW934" i="3"/>
  <c r="AV934" i="3"/>
  <c r="AU934" i="3"/>
  <c r="AT934" i="3"/>
  <c r="AS934" i="3"/>
  <c r="AR934" i="3"/>
  <c r="AQ934" i="3"/>
  <c r="AP934" i="3"/>
  <c r="AO934" i="3"/>
  <c r="AN934" i="3"/>
  <c r="AM934" i="3"/>
  <c r="AL934" i="3"/>
  <c r="AK934" i="3"/>
  <c r="AJ934" i="3"/>
  <c r="AI934" i="3"/>
  <c r="AH934" i="3"/>
  <c r="AG934" i="3"/>
  <c r="AF934" i="3"/>
  <c r="AD934" i="3"/>
  <c r="AC934" i="3"/>
  <c r="AA934" i="3"/>
  <c r="Z934" i="3"/>
  <c r="X934" i="3"/>
  <c r="W934" i="3"/>
  <c r="U934" i="3"/>
  <c r="T934" i="3"/>
  <c r="BC933" i="3"/>
  <c r="BB933" i="3"/>
  <c r="BA933" i="3"/>
  <c r="AZ933" i="3"/>
  <c r="AY933" i="3"/>
  <c r="AX933" i="3"/>
  <c r="AW933" i="3"/>
  <c r="AV933" i="3"/>
  <c r="AU933" i="3"/>
  <c r="AT933" i="3"/>
  <c r="AS933" i="3"/>
  <c r="AR933" i="3"/>
  <c r="AQ933" i="3"/>
  <c r="AP933" i="3"/>
  <c r="AO933" i="3"/>
  <c r="AN933" i="3"/>
  <c r="AM933" i="3"/>
  <c r="AL933" i="3"/>
  <c r="AK933" i="3"/>
  <c r="AJ933" i="3"/>
  <c r="AI933" i="3"/>
  <c r="AH933" i="3"/>
  <c r="AG933" i="3"/>
  <c r="AF933" i="3"/>
  <c r="AD933" i="3"/>
  <c r="AC933" i="3"/>
  <c r="AA933" i="3"/>
  <c r="Z933" i="3"/>
  <c r="X933" i="3"/>
  <c r="W933" i="3"/>
  <c r="U933" i="3"/>
  <c r="T933" i="3"/>
  <c r="BC932" i="3"/>
  <c r="BB932" i="3"/>
  <c r="BA932" i="3"/>
  <c r="AZ932" i="3"/>
  <c r="AY932" i="3"/>
  <c r="AX932" i="3"/>
  <c r="AW932" i="3"/>
  <c r="AV932" i="3"/>
  <c r="AU932" i="3"/>
  <c r="AT932" i="3"/>
  <c r="AS932" i="3"/>
  <c r="AR932" i="3"/>
  <c r="AQ932" i="3"/>
  <c r="AP932" i="3"/>
  <c r="AO932" i="3"/>
  <c r="AN932" i="3"/>
  <c r="AM932" i="3"/>
  <c r="AL932" i="3"/>
  <c r="AK932" i="3"/>
  <c r="AJ932" i="3"/>
  <c r="AI932" i="3"/>
  <c r="AH932" i="3"/>
  <c r="AG932" i="3"/>
  <c r="AF932" i="3"/>
  <c r="AD932" i="3"/>
  <c r="AC932" i="3"/>
  <c r="AA932" i="3"/>
  <c r="Z932" i="3"/>
  <c r="X932" i="3"/>
  <c r="W932" i="3"/>
  <c r="U932" i="3"/>
  <c r="T932" i="3"/>
  <c r="BC931" i="3"/>
  <c r="BB931" i="3"/>
  <c r="BA931" i="3"/>
  <c r="AZ931" i="3"/>
  <c r="AY931" i="3"/>
  <c r="AX931" i="3"/>
  <c r="AW931" i="3"/>
  <c r="AV931" i="3"/>
  <c r="AU931" i="3"/>
  <c r="AT931" i="3"/>
  <c r="AS931" i="3"/>
  <c r="AR931" i="3"/>
  <c r="AQ931" i="3"/>
  <c r="AP931" i="3"/>
  <c r="AO931" i="3"/>
  <c r="AN931" i="3"/>
  <c r="AM931" i="3"/>
  <c r="AL931" i="3"/>
  <c r="AK931" i="3"/>
  <c r="AJ931" i="3"/>
  <c r="AI931" i="3"/>
  <c r="AH931" i="3"/>
  <c r="AG931" i="3"/>
  <c r="AF931" i="3"/>
  <c r="AD931" i="3"/>
  <c r="AC931" i="3"/>
  <c r="AA931" i="3"/>
  <c r="Z931" i="3"/>
  <c r="X931" i="3"/>
  <c r="W931" i="3"/>
  <c r="U931" i="3"/>
  <c r="T931" i="3"/>
  <c r="BC930" i="3"/>
  <c r="BB930" i="3"/>
  <c r="BA930" i="3"/>
  <c r="AZ930" i="3"/>
  <c r="AY930" i="3"/>
  <c r="AX930" i="3"/>
  <c r="AW930" i="3"/>
  <c r="AV930" i="3"/>
  <c r="AU930" i="3"/>
  <c r="AT930" i="3"/>
  <c r="AS930" i="3"/>
  <c r="AR930" i="3"/>
  <c r="AQ930" i="3"/>
  <c r="AP930" i="3"/>
  <c r="AO930" i="3"/>
  <c r="AN930" i="3"/>
  <c r="AM930" i="3"/>
  <c r="AL930" i="3"/>
  <c r="AK930" i="3"/>
  <c r="AJ930" i="3"/>
  <c r="AI930" i="3"/>
  <c r="AH930" i="3"/>
  <c r="AG930" i="3"/>
  <c r="AF930" i="3"/>
  <c r="AD930" i="3"/>
  <c r="AC930" i="3"/>
  <c r="AA930" i="3"/>
  <c r="Z930" i="3"/>
  <c r="X930" i="3"/>
  <c r="W930" i="3"/>
  <c r="U930" i="3"/>
  <c r="T930" i="3"/>
  <c r="BC929" i="3"/>
  <c r="BB929" i="3"/>
  <c r="BA929" i="3"/>
  <c r="AZ929" i="3"/>
  <c r="AY929" i="3"/>
  <c r="AX929" i="3"/>
  <c r="AW929" i="3"/>
  <c r="AV929" i="3"/>
  <c r="AU929" i="3"/>
  <c r="AT929" i="3"/>
  <c r="AS929" i="3"/>
  <c r="AR929" i="3"/>
  <c r="AQ929" i="3"/>
  <c r="AP929" i="3"/>
  <c r="AO929" i="3"/>
  <c r="AN929" i="3"/>
  <c r="AM929" i="3"/>
  <c r="AL929" i="3"/>
  <c r="AK929" i="3"/>
  <c r="AJ929" i="3"/>
  <c r="AI929" i="3"/>
  <c r="AH929" i="3"/>
  <c r="AG929" i="3"/>
  <c r="AF929" i="3"/>
  <c r="AD929" i="3"/>
  <c r="AC929" i="3"/>
  <c r="AA929" i="3"/>
  <c r="Z929" i="3"/>
  <c r="X929" i="3"/>
  <c r="W929" i="3"/>
  <c r="U929" i="3"/>
  <c r="T929" i="3"/>
  <c r="BC928" i="3"/>
  <c r="BB928" i="3"/>
  <c r="BA928" i="3"/>
  <c r="AZ928" i="3"/>
  <c r="AY928" i="3"/>
  <c r="AX928" i="3"/>
  <c r="AW928" i="3"/>
  <c r="AV928" i="3"/>
  <c r="AU928" i="3"/>
  <c r="AT928" i="3"/>
  <c r="AS928" i="3"/>
  <c r="AR928" i="3"/>
  <c r="AQ928" i="3"/>
  <c r="AP928" i="3"/>
  <c r="AO928" i="3"/>
  <c r="AN928" i="3"/>
  <c r="AM928" i="3"/>
  <c r="AL928" i="3"/>
  <c r="AK928" i="3"/>
  <c r="AJ928" i="3"/>
  <c r="AI928" i="3"/>
  <c r="AH928" i="3"/>
  <c r="AG928" i="3"/>
  <c r="AF928" i="3"/>
  <c r="AD928" i="3"/>
  <c r="AC928" i="3"/>
  <c r="AA928" i="3"/>
  <c r="Z928" i="3"/>
  <c r="X928" i="3"/>
  <c r="W928" i="3"/>
  <c r="U928" i="3"/>
  <c r="T928" i="3"/>
  <c r="BC927" i="3"/>
  <c r="BB927" i="3"/>
  <c r="BA927" i="3"/>
  <c r="AZ927" i="3"/>
  <c r="AY927" i="3"/>
  <c r="AX927" i="3"/>
  <c r="AW927" i="3"/>
  <c r="AV927" i="3"/>
  <c r="AU927" i="3"/>
  <c r="AT927" i="3"/>
  <c r="AS927" i="3"/>
  <c r="AR927" i="3"/>
  <c r="AQ927" i="3"/>
  <c r="AP927" i="3"/>
  <c r="AO927" i="3"/>
  <c r="AN927" i="3"/>
  <c r="AM927" i="3"/>
  <c r="AL927" i="3"/>
  <c r="AK927" i="3"/>
  <c r="AJ927" i="3"/>
  <c r="AI927" i="3"/>
  <c r="AH927" i="3"/>
  <c r="AG927" i="3"/>
  <c r="AF927" i="3"/>
  <c r="AD927" i="3"/>
  <c r="AC927" i="3"/>
  <c r="AA927" i="3"/>
  <c r="Z927" i="3"/>
  <c r="X927" i="3"/>
  <c r="W927" i="3"/>
  <c r="U927" i="3"/>
  <c r="T927" i="3"/>
  <c r="BC926" i="3"/>
  <c r="BB926" i="3"/>
  <c r="BA926" i="3"/>
  <c r="AZ926" i="3"/>
  <c r="AY926" i="3"/>
  <c r="AX926" i="3"/>
  <c r="AW926" i="3"/>
  <c r="AV926" i="3"/>
  <c r="AU926" i="3"/>
  <c r="AT926" i="3"/>
  <c r="AS926" i="3"/>
  <c r="AR926" i="3"/>
  <c r="AQ926" i="3"/>
  <c r="AP926" i="3"/>
  <c r="AO926" i="3"/>
  <c r="AN926" i="3"/>
  <c r="AM926" i="3"/>
  <c r="AL926" i="3"/>
  <c r="AK926" i="3"/>
  <c r="AJ926" i="3"/>
  <c r="AI926" i="3"/>
  <c r="AH926" i="3"/>
  <c r="AG926" i="3"/>
  <c r="AF926" i="3"/>
  <c r="AD926" i="3"/>
  <c r="AC926" i="3"/>
  <c r="AA926" i="3"/>
  <c r="Z926" i="3"/>
  <c r="X926" i="3"/>
  <c r="W926" i="3"/>
  <c r="U926" i="3"/>
  <c r="T926" i="3"/>
  <c r="BC925" i="3"/>
  <c r="BB925" i="3"/>
  <c r="BA925" i="3"/>
  <c r="AZ925" i="3"/>
  <c r="AY925" i="3"/>
  <c r="AX925" i="3"/>
  <c r="AW925" i="3"/>
  <c r="AV925" i="3"/>
  <c r="AU925" i="3"/>
  <c r="AT925" i="3"/>
  <c r="AS925" i="3"/>
  <c r="AR925" i="3"/>
  <c r="AQ925" i="3"/>
  <c r="AP925" i="3"/>
  <c r="AO925" i="3"/>
  <c r="AN925" i="3"/>
  <c r="AM925" i="3"/>
  <c r="AL925" i="3"/>
  <c r="AK925" i="3"/>
  <c r="AJ925" i="3"/>
  <c r="AI925" i="3"/>
  <c r="AH925" i="3"/>
  <c r="AG925" i="3"/>
  <c r="AF925" i="3"/>
  <c r="AD925" i="3"/>
  <c r="AC925" i="3"/>
  <c r="AA925" i="3"/>
  <c r="Z925" i="3"/>
  <c r="X925" i="3"/>
  <c r="W925" i="3"/>
  <c r="U925" i="3"/>
  <c r="T925" i="3"/>
  <c r="BC924" i="3"/>
  <c r="BB924" i="3"/>
  <c r="BA924" i="3"/>
  <c r="AZ924" i="3"/>
  <c r="AY924" i="3"/>
  <c r="AX924" i="3"/>
  <c r="AW924" i="3"/>
  <c r="AV924" i="3"/>
  <c r="AU924" i="3"/>
  <c r="AT924" i="3"/>
  <c r="AS924" i="3"/>
  <c r="AR924" i="3"/>
  <c r="AQ924" i="3"/>
  <c r="AP924" i="3"/>
  <c r="AO924" i="3"/>
  <c r="AN924" i="3"/>
  <c r="AM924" i="3"/>
  <c r="AL924" i="3"/>
  <c r="AK924" i="3"/>
  <c r="AJ924" i="3"/>
  <c r="AI924" i="3"/>
  <c r="AH924" i="3"/>
  <c r="AG924" i="3"/>
  <c r="AF924" i="3"/>
  <c r="AD924" i="3"/>
  <c r="AC924" i="3"/>
  <c r="AA924" i="3"/>
  <c r="Z924" i="3"/>
  <c r="X924" i="3"/>
  <c r="W924" i="3"/>
  <c r="U924" i="3"/>
  <c r="T924" i="3"/>
  <c r="BC923" i="3"/>
  <c r="BB923" i="3"/>
  <c r="BA923" i="3"/>
  <c r="AZ923" i="3"/>
  <c r="AY923" i="3"/>
  <c r="AX923" i="3"/>
  <c r="AW923" i="3"/>
  <c r="AV923" i="3"/>
  <c r="AU923" i="3"/>
  <c r="AT923" i="3"/>
  <c r="AS923" i="3"/>
  <c r="AR923" i="3"/>
  <c r="AQ923" i="3"/>
  <c r="AP923" i="3"/>
  <c r="AO923" i="3"/>
  <c r="AN923" i="3"/>
  <c r="AM923" i="3"/>
  <c r="AL923" i="3"/>
  <c r="AK923" i="3"/>
  <c r="AJ923" i="3"/>
  <c r="AI923" i="3"/>
  <c r="AH923" i="3"/>
  <c r="AG923" i="3"/>
  <c r="AF923" i="3"/>
  <c r="AD923" i="3"/>
  <c r="AC923" i="3"/>
  <c r="AA923" i="3"/>
  <c r="Z923" i="3"/>
  <c r="X923" i="3"/>
  <c r="W923" i="3"/>
  <c r="U923" i="3"/>
  <c r="T923" i="3"/>
  <c r="BC922" i="3"/>
  <c r="BB922" i="3"/>
  <c r="BA922" i="3"/>
  <c r="AZ922" i="3"/>
  <c r="AY922" i="3"/>
  <c r="AX922" i="3"/>
  <c r="AW922" i="3"/>
  <c r="AV922" i="3"/>
  <c r="AU922" i="3"/>
  <c r="AT922" i="3"/>
  <c r="AS922" i="3"/>
  <c r="AR922" i="3"/>
  <c r="AQ922" i="3"/>
  <c r="AP922" i="3"/>
  <c r="AO922" i="3"/>
  <c r="AN922" i="3"/>
  <c r="AM922" i="3"/>
  <c r="AL922" i="3"/>
  <c r="AK922" i="3"/>
  <c r="AJ922" i="3"/>
  <c r="AI922" i="3"/>
  <c r="AH922" i="3"/>
  <c r="AG922" i="3"/>
  <c r="AF922" i="3"/>
  <c r="AD922" i="3"/>
  <c r="AC922" i="3"/>
  <c r="AA922" i="3"/>
  <c r="Z922" i="3"/>
  <c r="X922" i="3"/>
  <c r="W922" i="3"/>
  <c r="U922" i="3"/>
  <c r="T922" i="3"/>
  <c r="BC921" i="3"/>
  <c r="BB921" i="3"/>
  <c r="BA921" i="3"/>
  <c r="AZ921" i="3"/>
  <c r="AY921" i="3"/>
  <c r="AX921" i="3"/>
  <c r="AW921" i="3"/>
  <c r="AV921" i="3"/>
  <c r="AU921" i="3"/>
  <c r="AT921" i="3"/>
  <c r="AS921" i="3"/>
  <c r="AR921" i="3"/>
  <c r="AQ921" i="3"/>
  <c r="AP921" i="3"/>
  <c r="AO921" i="3"/>
  <c r="AN921" i="3"/>
  <c r="AM921" i="3"/>
  <c r="AL921" i="3"/>
  <c r="AK921" i="3"/>
  <c r="AJ921" i="3"/>
  <c r="AI921" i="3"/>
  <c r="AH921" i="3"/>
  <c r="AG921" i="3"/>
  <c r="AF921" i="3"/>
  <c r="AD921" i="3"/>
  <c r="AC921" i="3"/>
  <c r="AA921" i="3"/>
  <c r="Z921" i="3"/>
  <c r="X921" i="3"/>
  <c r="W921" i="3"/>
  <c r="U921" i="3"/>
  <c r="T921" i="3"/>
  <c r="BC920" i="3"/>
  <c r="BB920" i="3"/>
  <c r="BA920" i="3"/>
  <c r="AZ920" i="3"/>
  <c r="AY920" i="3"/>
  <c r="AX920" i="3"/>
  <c r="AW920" i="3"/>
  <c r="AV920" i="3"/>
  <c r="AU920" i="3"/>
  <c r="AT920" i="3"/>
  <c r="AS920" i="3"/>
  <c r="AR920" i="3"/>
  <c r="AQ920" i="3"/>
  <c r="AP920" i="3"/>
  <c r="AO920" i="3"/>
  <c r="AN920" i="3"/>
  <c r="AM920" i="3"/>
  <c r="AL920" i="3"/>
  <c r="AK920" i="3"/>
  <c r="AJ920" i="3"/>
  <c r="AI920" i="3"/>
  <c r="AH920" i="3"/>
  <c r="AG920" i="3"/>
  <c r="AF920" i="3"/>
  <c r="AD920" i="3"/>
  <c r="AC920" i="3"/>
  <c r="AA920" i="3"/>
  <c r="Z920" i="3"/>
  <c r="X920" i="3"/>
  <c r="W920" i="3"/>
  <c r="U920" i="3"/>
  <c r="T920" i="3"/>
  <c r="BC919" i="3"/>
  <c r="BB919" i="3"/>
  <c r="BA919" i="3"/>
  <c r="AZ919" i="3"/>
  <c r="AY919" i="3"/>
  <c r="AX919" i="3"/>
  <c r="AW919" i="3"/>
  <c r="AV919" i="3"/>
  <c r="AU919" i="3"/>
  <c r="AT919" i="3"/>
  <c r="AS919" i="3"/>
  <c r="AR919" i="3"/>
  <c r="AQ919" i="3"/>
  <c r="AP919" i="3"/>
  <c r="AO919" i="3"/>
  <c r="AN919" i="3"/>
  <c r="AM919" i="3"/>
  <c r="AL919" i="3"/>
  <c r="AK919" i="3"/>
  <c r="AJ919" i="3"/>
  <c r="AI919" i="3"/>
  <c r="AH919" i="3"/>
  <c r="AG919" i="3"/>
  <c r="AF919" i="3"/>
  <c r="AD919" i="3"/>
  <c r="AC919" i="3"/>
  <c r="AA919" i="3"/>
  <c r="Z919" i="3"/>
  <c r="X919" i="3"/>
  <c r="W919" i="3"/>
  <c r="U919" i="3"/>
  <c r="T919" i="3"/>
  <c r="BC918" i="3"/>
  <c r="BB918" i="3"/>
  <c r="BA918" i="3"/>
  <c r="AZ918" i="3"/>
  <c r="AY918" i="3"/>
  <c r="AX918" i="3"/>
  <c r="AW918" i="3"/>
  <c r="AV918" i="3"/>
  <c r="AU918" i="3"/>
  <c r="AT918" i="3"/>
  <c r="AS918" i="3"/>
  <c r="AR918" i="3"/>
  <c r="AQ918" i="3"/>
  <c r="AP918" i="3"/>
  <c r="AO918" i="3"/>
  <c r="AN918" i="3"/>
  <c r="AM918" i="3"/>
  <c r="AL918" i="3"/>
  <c r="AK918" i="3"/>
  <c r="AJ918" i="3"/>
  <c r="AI918" i="3"/>
  <c r="AH918" i="3"/>
  <c r="AG918" i="3"/>
  <c r="AF918" i="3"/>
  <c r="AD918" i="3"/>
  <c r="AC918" i="3"/>
  <c r="AA918" i="3"/>
  <c r="Z918" i="3"/>
  <c r="X918" i="3"/>
  <c r="W918" i="3"/>
  <c r="U918" i="3"/>
  <c r="T918" i="3"/>
  <c r="BC917" i="3"/>
  <c r="BB917" i="3"/>
  <c r="BA917" i="3"/>
  <c r="AZ917" i="3"/>
  <c r="AY917" i="3"/>
  <c r="AX917" i="3"/>
  <c r="AW917" i="3"/>
  <c r="AV917" i="3"/>
  <c r="AU917" i="3"/>
  <c r="AT917" i="3"/>
  <c r="AS917" i="3"/>
  <c r="AR917" i="3"/>
  <c r="AQ917" i="3"/>
  <c r="AP917" i="3"/>
  <c r="AO917" i="3"/>
  <c r="AN917" i="3"/>
  <c r="AM917" i="3"/>
  <c r="AL917" i="3"/>
  <c r="AK917" i="3"/>
  <c r="AJ917" i="3"/>
  <c r="AI917" i="3"/>
  <c r="AH917" i="3"/>
  <c r="AG917" i="3"/>
  <c r="AF917" i="3"/>
  <c r="AD917" i="3"/>
  <c r="AC917" i="3"/>
  <c r="AA917" i="3"/>
  <c r="Z917" i="3"/>
  <c r="X917" i="3"/>
  <c r="W917" i="3"/>
  <c r="U917" i="3"/>
  <c r="T917" i="3"/>
  <c r="BC916" i="3"/>
  <c r="BB916" i="3"/>
  <c r="BA916" i="3"/>
  <c r="AZ916" i="3"/>
  <c r="AY916" i="3"/>
  <c r="AX916" i="3"/>
  <c r="AW916" i="3"/>
  <c r="AV916" i="3"/>
  <c r="AU916" i="3"/>
  <c r="AT916" i="3"/>
  <c r="AS916" i="3"/>
  <c r="AR916" i="3"/>
  <c r="AQ916" i="3"/>
  <c r="AP916" i="3"/>
  <c r="AO916" i="3"/>
  <c r="AN916" i="3"/>
  <c r="AM916" i="3"/>
  <c r="AL916" i="3"/>
  <c r="AK916" i="3"/>
  <c r="AJ916" i="3"/>
  <c r="AI916" i="3"/>
  <c r="AH916" i="3"/>
  <c r="AG916" i="3"/>
  <c r="AF916" i="3"/>
  <c r="AD916" i="3"/>
  <c r="AC916" i="3"/>
  <c r="AA916" i="3"/>
  <c r="Z916" i="3"/>
  <c r="X916" i="3"/>
  <c r="W916" i="3"/>
  <c r="U916" i="3"/>
  <c r="T916" i="3"/>
  <c r="BC915" i="3"/>
  <c r="BB915" i="3"/>
  <c r="BA915" i="3"/>
  <c r="AZ915" i="3"/>
  <c r="AY915" i="3"/>
  <c r="AX915" i="3"/>
  <c r="AW915" i="3"/>
  <c r="AV915" i="3"/>
  <c r="AU915" i="3"/>
  <c r="AT915" i="3"/>
  <c r="AS915" i="3"/>
  <c r="AR915" i="3"/>
  <c r="AQ915" i="3"/>
  <c r="AP915" i="3"/>
  <c r="AO915" i="3"/>
  <c r="AN915" i="3"/>
  <c r="AM915" i="3"/>
  <c r="AL915" i="3"/>
  <c r="AK915" i="3"/>
  <c r="AJ915" i="3"/>
  <c r="AI915" i="3"/>
  <c r="AH915" i="3"/>
  <c r="AG915" i="3"/>
  <c r="AF915" i="3"/>
  <c r="AD915" i="3"/>
  <c r="AC915" i="3"/>
  <c r="AA915" i="3"/>
  <c r="Z915" i="3"/>
  <c r="X915" i="3"/>
  <c r="W915" i="3"/>
  <c r="U915" i="3"/>
  <c r="T915" i="3"/>
  <c r="BC914" i="3"/>
  <c r="BB914" i="3"/>
  <c r="BA914" i="3"/>
  <c r="AZ914" i="3"/>
  <c r="AY914" i="3"/>
  <c r="AX914" i="3"/>
  <c r="AW914" i="3"/>
  <c r="AV914" i="3"/>
  <c r="AU914" i="3"/>
  <c r="AT914" i="3"/>
  <c r="AS914" i="3"/>
  <c r="AR914" i="3"/>
  <c r="AQ914" i="3"/>
  <c r="AP914" i="3"/>
  <c r="AO914" i="3"/>
  <c r="AN914" i="3"/>
  <c r="AM914" i="3"/>
  <c r="AL914" i="3"/>
  <c r="AK914" i="3"/>
  <c r="AJ914" i="3"/>
  <c r="AI914" i="3"/>
  <c r="AH914" i="3"/>
  <c r="AG914" i="3"/>
  <c r="AF914" i="3"/>
  <c r="AD914" i="3"/>
  <c r="AC914" i="3"/>
  <c r="AA914" i="3"/>
  <c r="Z914" i="3"/>
  <c r="X914" i="3"/>
  <c r="W914" i="3"/>
  <c r="U914" i="3"/>
  <c r="T914" i="3"/>
  <c r="BC913" i="3"/>
  <c r="BB913" i="3"/>
  <c r="BA913" i="3"/>
  <c r="AZ913" i="3"/>
  <c r="AY913" i="3"/>
  <c r="AX913" i="3"/>
  <c r="AW913" i="3"/>
  <c r="AV913" i="3"/>
  <c r="AU913" i="3"/>
  <c r="AT913" i="3"/>
  <c r="AS913" i="3"/>
  <c r="AR913" i="3"/>
  <c r="AQ913" i="3"/>
  <c r="AP913" i="3"/>
  <c r="AO913" i="3"/>
  <c r="AN913" i="3"/>
  <c r="AM913" i="3"/>
  <c r="AL913" i="3"/>
  <c r="AK913" i="3"/>
  <c r="AJ913" i="3"/>
  <c r="AI913" i="3"/>
  <c r="AH913" i="3"/>
  <c r="AG913" i="3"/>
  <c r="AF913" i="3"/>
  <c r="AD913" i="3"/>
  <c r="AC913" i="3"/>
  <c r="AA913" i="3"/>
  <c r="Z913" i="3"/>
  <c r="X913" i="3"/>
  <c r="W913" i="3"/>
  <c r="U913" i="3"/>
  <c r="T913" i="3"/>
  <c r="BC912" i="3"/>
  <c r="BB912" i="3"/>
  <c r="BA912" i="3"/>
  <c r="AZ912" i="3"/>
  <c r="AY912" i="3"/>
  <c r="AX912" i="3"/>
  <c r="AW912" i="3"/>
  <c r="AV912" i="3"/>
  <c r="AU912" i="3"/>
  <c r="AT912" i="3"/>
  <c r="AS912" i="3"/>
  <c r="AR912" i="3"/>
  <c r="AQ912" i="3"/>
  <c r="AP912" i="3"/>
  <c r="AO912" i="3"/>
  <c r="AN912" i="3"/>
  <c r="AM912" i="3"/>
  <c r="AL912" i="3"/>
  <c r="AK912" i="3"/>
  <c r="AJ912" i="3"/>
  <c r="AI912" i="3"/>
  <c r="AH912" i="3"/>
  <c r="AG912" i="3"/>
  <c r="AF912" i="3"/>
  <c r="AD912" i="3"/>
  <c r="AC912" i="3"/>
  <c r="AA912" i="3"/>
  <c r="Z912" i="3"/>
  <c r="X912" i="3"/>
  <c r="W912" i="3"/>
  <c r="U912" i="3"/>
  <c r="T912" i="3"/>
  <c r="BC911" i="3"/>
  <c r="BB911" i="3"/>
  <c r="BA911" i="3"/>
  <c r="AZ911" i="3"/>
  <c r="AY911" i="3"/>
  <c r="AX911" i="3"/>
  <c r="AW911" i="3"/>
  <c r="AV911" i="3"/>
  <c r="AU911" i="3"/>
  <c r="AT911" i="3"/>
  <c r="AS911" i="3"/>
  <c r="AR911" i="3"/>
  <c r="AQ911" i="3"/>
  <c r="AP911" i="3"/>
  <c r="AO911" i="3"/>
  <c r="AN911" i="3"/>
  <c r="AM911" i="3"/>
  <c r="AL911" i="3"/>
  <c r="AK911" i="3"/>
  <c r="AJ911" i="3"/>
  <c r="AI911" i="3"/>
  <c r="AH911" i="3"/>
  <c r="AG911" i="3"/>
  <c r="AF911" i="3"/>
  <c r="AD911" i="3"/>
  <c r="AC911" i="3"/>
  <c r="AA911" i="3"/>
  <c r="Z911" i="3"/>
  <c r="X911" i="3"/>
  <c r="W911" i="3"/>
  <c r="U911" i="3"/>
  <c r="T911" i="3"/>
  <c r="BC910" i="3"/>
  <c r="BB910" i="3"/>
  <c r="BA910" i="3"/>
  <c r="AZ910" i="3"/>
  <c r="AY910" i="3"/>
  <c r="AX910" i="3"/>
  <c r="AW910" i="3"/>
  <c r="AV910" i="3"/>
  <c r="AU910" i="3"/>
  <c r="AT910" i="3"/>
  <c r="AS910" i="3"/>
  <c r="AR910" i="3"/>
  <c r="AQ910" i="3"/>
  <c r="AP910" i="3"/>
  <c r="AO910" i="3"/>
  <c r="AN910" i="3"/>
  <c r="AM910" i="3"/>
  <c r="AL910" i="3"/>
  <c r="AK910" i="3"/>
  <c r="AJ910" i="3"/>
  <c r="AI910" i="3"/>
  <c r="AH910" i="3"/>
  <c r="AG910" i="3"/>
  <c r="AF910" i="3"/>
  <c r="AD910" i="3"/>
  <c r="AC910" i="3"/>
  <c r="AA910" i="3"/>
  <c r="Z910" i="3"/>
  <c r="X910" i="3"/>
  <c r="W910" i="3"/>
  <c r="U910" i="3"/>
  <c r="T910" i="3"/>
  <c r="BC909" i="3"/>
  <c r="BB909" i="3"/>
  <c r="BA909" i="3"/>
  <c r="AZ909" i="3"/>
  <c r="AY909" i="3"/>
  <c r="AX909" i="3"/>
  <c r="AW909" i="3"/>
  <c r="AV909" i="3"/>
  <c r="AU909" i="3"/>
  <c r="AT909" i="3"/>
  <c r="AS909" i="3"/>
  <c r="AR909" i="3"/>
  <c r="AQ909" i="3"/>
  <c r="AP909" i="3"/>
  <c r="AO909" i="3"/>
  <c r="AN909" i="3"/>
  <c r="AM909" i="3"/>
  <c r="AL909" i="3"/>
  <c r="AK909" i="3"/>
  <c r="AJ909" i="3"/>
  <c r="AI909" i="3"/>
  <c r="AH909" i="3"/>
  <c r="AG909" i="3"/>
  <c r="AF909" i="3"/>
  <c r="AD909" i="3"/>
  <c r="AC909" i="3"/>
  <c r="AA909" i="3"/>
  <c r="Z909" i="3"/>
  <c r="X909" i="3"/>
  <c r="W909" i="3"/>
  <c r="U909" i="3"/>
  <c r="T909" i="3"/>
  <c r="BC908" i="3"/>
  <c r="BB908" i="3"/>
  <c r="BA908" i="3"/>
  <c r="AZ908" i="3"/>
  <c r="AY908" i="3"/>
  <c r="AX908" i="3"/>
  <c r="AW908" i="3"/>
  <c r="AV908" i="3"/>
  <c r="AU908" i="3"/>
  <c r="AT908" i="3"/>
  <c r="AS908" i="3"/>
  <c r="AR908" i="3"/>
  <c r="AQ908" i="3"/>
  <c r="AP908" i="3"/>
  <c r="AO908" i="3"/>
  <c r="AN908" i="3"/>
  <c r="AM908" i="3"/>
  <c r="AL908" i="3"/>
  <c r="AK908" i="3"/>
  <c r="AJ908" i="3"/>
  <c r="AI908" i="3"/>
  <c r="AH908" i="3"/>
  <c r="AG908" i="3"/>
  <c r="AF908" i="3"/>
  <c r="AD908" i="3"/>
  <c r="AC908" i="3"/>
  <c r="AA908" i="3"/>
  <c r="Z908" i="3"/>
  <c r="X908" i="3"/>
  <c r="W908" i="3"/>
  <c r="U908" i="3"/>
  <c r="T908" i="3"/>
  <c r="BC907" i="3"/>
  <c r="BB907" i="3"/>
  <c r="BA907" i="3"/>
  <c r="AZ907" i="3"/>
  <c r="AY907" i="3"/>
  <c r="AX907" i="3"/>
  <c r="AW907" i="3"/>
  <c r="AV907" i="3"/>
  <c r="AU907" i="3"/>
  <c r="AT907" i="3"/>
  <c r="AS907" i="3"/>
  <c r="AR907" i="3"/>
  <c r="AQ907" i="3"/>
  <c r="AP907" i="3"/>
  <c r="AO907" i="3"/>
  <c r="AN907" i="3"/>
  <c r="AM907" i="3"/>
  <c r="AL907" i="3"/>
  <c r="AK907" i="3"/>
  <c r="AJ907" i="3"/>
  <c r="AI907" i="3"/>
  <c r="AH907" i="3"/>
  <c r="AG907" i="3"/>
  <c r="AF907" i="3"/>
  <c r="AD907" i="3"/>
  <c r="AC907" i="3"/>
  <c r="AA907" i="3"/>
  <c r="Z907" i="3"/>
  <c r="X907" i="3"/>
  <c r="W907" i="3"/>
  <c r="U907" i="3"/>
  <c r="T907" i="3"/>
  <c r="BC906" i="3"/>
  <c r="BB906" i="3"/>
  <c r="BA906" i="3"/>
  <c r="AZ906" i="3"/>
  <c r="AY906" i="3"/>
  <c r="AX906" i="3"/>
  <c r="AW906" i="3"/>
  <c r="AV906" i="3"/>
  <c r="AU906" i="3"/>
  <c r="AT906" i="3"/>
  <c r="AS906" i="3"/>
  <c r="AR906" i="3"/>
  <c r="AQ906" i="3"/>
  <c r="AP906" i="3"/>
  <c r="AO906" i="3"/>
  <c r="AN906" i="3"/>
  <c r="AM906" i="3"/>
  <c r="AL906" i="3"/>
  <c r="AK906" i="3"/>
  <c r="AJ906" i="3"/>
  <c r="AI906" i="3"/>
  <c r="AH906" i="3"/>
  <c r="AG906" i="3"/>
  <c r="AF906" i="3"/>
  <c r="AD906" i="3"/>
  <c r="AC906" i="3"/>
  <c r="AA906" i="3"/>
  <c r="Z906" i="3"/>
  <c r="X906" i="3"/>
  <c r="W906" i="3"/>
  <c r="U906" i="3"/>
  <c r="T906" i="3"/>
  <c r="BC905" i="3"/>
  <c r="BB905" i="3"/>
  <c r="BA905" i="3"/>
  <c r="AZ905" i="3"/>
  <c r="AY905" i="3"/>
  <c r="AX905" i="3"/>
  <c r="AW905" i="3"/>
  <c r="AV905" i="3"/>
  <c r="AU905" i="3"/>
  <c r="AT905" i="3"/>
  <c r="AS905" i="3"/>
  <c r="AR905" i="3"/>
  <c r="AQ905" i="3"/>
  <c r="AP905" i="3"/>
  <c r="AO905" i="3"/>
  <c r="AN905" i="3"/>
  <c r="AM905" i="3"/>
  <c r="AL905" i="3"/>
  <c r="AK905" i="3"/>
  <c r="AJ905" i="3"/>
  <c r="AI905" i="3"/>
  <c r="AH905" i="3"/>
  <c r="AG905" i="3"/>
  <c r="AF905" i="3"/>
  <c r="AD905" i="3"/>
  <c r="AC905" i="3"/>
  <c r="AA905" i="3"/>
  <c r="Z905" i="3"/>
  <c r="X905" i="3"/>
  <c r="W905" i="3"/>
  <c r="U905" i="3"/>
  <c r="T905" i="3"/>
  <c r="BC904" i="3"/>
  <c r="BB904" i="3"/>
  <c r="BA904" i="3"/>
  <c r="AZ904" i="3"/>
  <c r="AY904" i="3"/>
  <c r="AX904" i="3"/>
  <c r="AW904" i="3"/>
  <c r="AV904" i="3"/>
  <c r="AU904" i="3"/>
  <c r="AT904" i="3"/>
  <c r="AS904" i="3"/>
  <c r="AR904" i="3"/>
  <c r="AQ904" i="3"/>
  <c r="AP904" i="3"/>
  <c r="AO904" i="3"/>
  <c r="AN904" i="3"/>
  <c r="AM904" i="3"/>
  <c r="AL904" i="3"/>
  <c r="AK904" i="3"/>
  <c r="AJ904" i="3"/>
  <c r="AI904" i="3"/>
  <c r="AH904" i="3"/>
  <c r="AG904" i="3"/>
  <c r="AF904" i="3"/>
  <c r="AD904" i="3"/>
  <c r="AC904" i="3"/>
  <c r="AA904" i="3"/>
  <c r="Z904" i="3"/>
  <c r="X904" i="3"/>
  <c r="W904" i="3"/>
  <c r="U904" i="3"/>
  <c r="T904" i="3"/>
  <c r="BC903" i="3"/>
  <c r="BB903" i="3"/>
  <c r="BA903" i="3"/>
  <c r="AZ903" i="3"/>
  <c r="AY903" i="3"/>
  <c r="AX903" i="3"/>
  <c r="AW903" i="3"/>
  <c r="AV903" i="3"/>
  <c r="AU903" i="3"/>
  <c r="AT903" i="3"/>
  <c r="AS903" i="3"/>
  <c r="AR903" i="3"/>
  <c r="AQ903" i="3"/>
  <c r="AP903" i="3"/>
  <c r="AO903" i="3"/>
  <c r="AN903" i="3"/>
  <c r="AM903" i="3"/>
  <c r="AL903" i="3"/>
  <c r="AK903" i="3"/>
  <c r="AJ903" i="3"/>
  <c r="AI903" i="3"/>
  <c r="AH903" i="3"/>
  <c r="AG903" i="3"/>
  <c r="AF903" i="3"/>
  <c r="AD903" i="3"/>
  <c r="AC903" i="3"/>
  <c r="AA903" i="3"/>
  <c r="Z903" i="3"/>
  <c r="X903" i="3"/>
  <c r="W903" i="3"/>
  <c r="U903" i="3"/>
  <c r="T903" i="3"/>
  <c r="BC902" i="3"/>
  <c r="BB902" i="3"/>
  <c r="BA902" i="3"/>
  <c r="AZ902" i="3"/>
  <c r="AY902" i="3"/>
  <c r="AX902" i="3"/>
  <c r="AW902" i="3"/>
  <c r="AV902" i="3"/>
  <c r="AU902" i="3"/>
  <c r="AT902" i="3"/>
  <c r="AS902" i="3"/>
  <c r="AR902" i="3"/>
  <c r="AQ902" i="3"/>
  <c r="AP902" i="3"/>
  <c r="AO902" i="3"/>
  <c r="AN902" i="3"/>
  <c r="AM902" i="3"/>
  <c r="AL902" i="3"/>
  <c r="AK902" i="3"/>
  <c r="AJ902" i="3"/>
  <c r="AI902" i="3"/>
  <c r="AH902" i="3"/>
  <c r="AG902" i="3"/>
  <c r="AF902" i="3"/>
  <c r="AD902" i="3"/>
  <c r="AC902" i="3"/>
  <c r="AA902" i="3"/>
  <c r="Z902" i="3"/>
  <c r="X902" i="3"/>
  <c r="W902" i="3"/>
  <c r="U902" i="3"/>
  <c r="T902" i="3"/>
  <c r="BC901" i="3"/>
  <c r="BB901" i="3"/>
  <c r="BA901" i="3"/>
  <c r="AZ901" i="3"/>
  <c r="AY901" i="3"/>
  <c r="AX901" i="3"/>
  <c r="AW901" i="3"/>
  <c r="AV901" i="3"/>
  <c r="AU901" i="3"/>
  <c r="AT901" i="3"/>
  <c r="AS901" i="3"/>
  <c r="AR901" i="3"/>
  <c r="AQ901" i="3"/>
  <c r="AP901" i="3"/>
  <c r="AO901" i="3"/>
  <c r="AN901" i="3"/>
  <c r="AM901" i="3"/>
  <c r="AL901" i="3"/>
  <c r="AK901" i="3"/>
  <c r="AJ901" i="3"/>
  <c r="AI901" i="3"/>
  <c r="AH901" i="3"/>
  <c r="AG901" i="3"/>
  <c r="AF901" i="3"/>
  <c r="AD901" i="3"/>
  <c r="AC901" i="3"/>
  <c r="AA901" i="3"/>
  <c r="Z901" i="3"/>
  <c r="X901" i="3"/>
  <c r="W901" i="3"/>
  <c r="U901" i="3"/>
  <c r="T901" i="3"/>
  <c r="BC900" i="3"/>
  <c r="BB900" i="3"/>
  <c r="BA900" i="3"/>
  <c r="AZ900" i="3"/>
  <c r="AY900" i="3"/>
  <c r="AX900" i="3"/>
  <c r="AW900" i="3"/>
  <c r="AV900" i="3"/>
  <c r="AU900" i="3"/>
  <c r="AT900" i="3"/>
  <c r="AS900" i="3"/>
  <c r="AR900" i="3"/>
  <c r="AQ900" i="3"/>
  <c r="AP900" i="3"/>
  <c r="AO900" i="3"/>
  <c r="AN900" i="3"/>
  <c r="AM900" i="3"/>
  <c r="AL900" i="3"/>
  <c r="AK900" i="3"/>
  <c r="AJ900" i="3"/>
  <c r="AI900" i="3"/>
  <c r="AH900" i="3"/>
  <c r="AG900" i="3"/>
  <c r="AF900" i="3"/>
  <c r="AD900" i="3"/>
  <c r="AC900" i="3"/>
  <c r="AA900" i="3"/>
  <c r="Z900" i="3"/>
  <c r="X900" i="3"/>
  <c r="W900" i="3"/>
  <c r="U900" i="3"/>
  <c r="T900" i="3"/>
  <c r="BC899" i="3"/>
  <c r="BB899" i="3"/>
  <c r="BA899" i="3"/>
  <c r="AZ899" i="3"/>
  <c r="AY899" i="3"/>
  <c r="AX899" i="3"/>
  <c r="AW899" i="3"/>
  <c r="AV899" i="3"/>
  <c r="AU899" i="3"/>
  <c r="AT899" i="3"/>
  <c r="AS899" i="3"/>
  <c r="AR899" i="3"/>
  <c r="AQ899" i="3"/>
  <c r="AP899" i="3"/>
  <c r="AO899" i="3"/>
  <c r="AN899" i="3"/>
  <c r="AM899" i="3"/>
  <c r="AL899" i="3"/>
  <c r="AK899" i="3"/>
  <c r="AJ899" i="3"/>
  <c r="AI899" i="3"/>
  <c r="AH899" i="3"/>
  <c r="AG899" i="3"/>
  <c r="AF899" i="3"/>
  <c r="AD899" i="3"/>
  <c r="AC899" i="3"/>
  <c r="AA899" i="3"/>
  <c r="Z899" i="3"/>
  <c r="X899" i="3"/>
  <c r="W899" i="3"/>
  <c r="U899" i="3"/>
  <c r="T899" i="3"/>
  <c r="BC898" i="3"/>
  <c r="BB898" i="3"/>
  <c r="BA898" i="3"/>
  <c r="AZ898" i="3"/>
  <c r="AY898" i="3"/>
  <c r="AX898" i="3"/>
  <c r="AW898" i="3"/>
  <c r="AV898" i="3"/>
  <c r="AU898" i="3"/>
  <c r="AT898" i="3"/>
  <c r="AS898" i="3"/>
  <c r="AR898" i="3"/>
  <c r="AQ898" i="3"/>
  <c r="AP898" i="3"/>
  <c r="AO898" i="3"/>
  <c r="AN898" i="3"/>
  <c r="AM898" i="3"/>
  <c r="AL898" i="3"/>
  <c r="AK898" i="3"/>
  <c r="AJ898" i="3"/>
  <c r="AI898" i="3"/>
  <c r="AH898" i="3"/>
  <c r="AG898" i="3"/>
  <c r="AF898" i="3"/>
  <c r="AD898" i="3"/>
  <c r="AC898" i="3"/>
  <c r="AA898" i="3"/>
  <c r="Z898" i="3"/>
  <c r="X898" i="3"/>
  <c r="W898" i="3"/>
  <c r="U898" i="3"/>
  <c r="T898" i="3"/>
  <c r="BC897" i="3"/>
  <c r="BB897" i="3"/>
  <c r="BA897" i="3"/>
  <c r="AZ897" i="3"/>
  <c r="AY897" i="3"/>
  <c r="AX897" i="3"/>
  <c r="AW897" i="3"/>
  <c r="AV897" i="3"/>
  <c r="AU897" i="3"/>
  <c r="AT897" i="3"/>
  <c r="AS897" i="3"/>
  <c r="AR897" i="3"/>
  <c r="AQ897" i="3"/>
  <c r="AP897" i="3"/>
  <c r="AO897" i="3"/>
  <c r="AN897" i="3"/>
  <c r="AM897" i="3"/>
  <c r="AL897" i="3"/>
  <c r="AK897" i="3"/>
  <c r="AJ897" i="3"/>
  <c r="AI897" i="3"/>
  <c r="AH897" i="3"/>
  <c r="AG897" i="3"/>
  <c r="AF897" i="3"/>
  <c r="AD897" i="3"/>
  <c r="AC897" i="3"/>
  <c r="AA897" i="3"/>
  <c r="Z897" i="3"/>
  <c r="X897" i="3"/>
  <c r="W897" i="3"/>
  <c r="U897" i="3"/>
  <c r="T897" i="3"/>
  <c r="BC896" i="3"/>
  <c r="BB896" i="3"/>
  <c r="BA896" i="3"/>
  <c r="AZ896" i="3"/>
  <c r="AY896" i="3"/>
  <c r="AX896" i="3"/>
  <c r="AW896" i="3"/>
  <c r="AV896" i="3"/>
  <c r="AU896" i="3"/>
  <c r="AT896" i="3"/>
  <c r="AS896" i="3"/>
  <c r="AR896" i="3"/>
  <c r="AQ896" i="3"/>
  <c r="AP896" i="3"/>
  <c r="AO896" i="3"/>
  <c r="AN896" i="3"/>
  <c r="AM896" i="3"/>
  <c r="AL896" i="3"/>
  <c r="AK896" i="3"/>
  <c r="AJ896" i="3"/>
  <c r="AI896" i="3"/>
  <c r="AH896" i="3"/>
  <c r="AG896" i="3"/>
  <c r="AF896" i="3"/>
  <c r="AD896" i="3"/>
  <c r="AC896" i="3"/>
  <c r="AA896" i="3"/>
  <c r="Z896" i="3"/>
  <c r="X896" i="3"/>
  <c r="W896" i="3"/>
  <c r="U896" i="3"/>
  <c r="T896" i="3"/>
  <c r="BC895" i="3"/>
  <c r="BB895" i="3"/>
  <c r="BA895" i="3"/>
  <c r="AZ895" i="3"/>
  <c r="AY895" i="3"/>
  <c r="AX895" i="3"/>
  <c r="AW895" i="3"/>
  <c r="AV895" i="3"/>
  <c r="AU895" i="3"/>
  <c r="AT895" i="3"/>
  <c r="AS895" i="3"/>
  <c r="AR895" i="3"/>
  <c r="AQ895" i="3"/>
  <c r="AP895" i="3"/>
  <c r="AO895" i="3"/>
  <c r="AN895" i="3"/>
  <c r="AM895" i="3"/>
  <c r="AL895" i="3"/>
  <c r="AK895" i="3"/>
  <c r="AJ895" i="3"/>
  <c r="AI895" i="3"/>
  <c r="AH895" i="3"/>
  <c r="AG895" i="3"/>
  <c r="AF895" i="3"/>
  <c r="AD895" i="3"/>
  <c r="AC895" i="3"/>
  <c r="AA895" i="3"/>
  <c r="Z895" i="3"/>
  <c r="X895" i="3"/>
  <c r="W895" i="3"/>
  <c r="U895" i="3"/>
  <c r="T895" i="3"/>
  <c r="BC894" i="3"/>
  <c r="BB894" i="3"/>
  <c r="BA894" i="3"/>
  <c r="AZ894" i="3"/>
  <c r="AY894" i="3"/>
  <c r="AX894" i="3"/>
  <c r="AW894" i="3"/>
  <c r="AV894" i="3"/>
  <c r="AU894" i="3"/>
  <c r="AT894" i="3"/>
  <c r="AS894" i="3"/>
  <c r="AR894" i="3"/>
  <c r="AQ894" i="3"/>
  <c r="AP894" i="3"/>
  <c r="AO894" i="3"/>
  <c r="AN894" i="3"/>
  <c r="AM894" i="3"/>
  <c r="AL894" i="3"/>
  <c r="AK894" i="3"/>
  <c r="AJ894" i="3"/>
  <c r="AI894" i="3"/>
  <c r="AH894" i="3"/>
  <c r="AG894" i="3"/>
  <c r="AF894" i="3"/>
  <c r="AD894" i="3"/>
  <c r="AC894" i="3"/>
  <c r="AA894" i="3"/>
  <c r="Z894" i="3"/>
  <c r="X894" i="3"/>
  <c r="W894" i="3"/>
  <c r="U894" i="3"/>
  <c r="T894" i="3"/>
  <c r="BC893" i="3"/>
  <c r="BB893" i="3"/>
  <c r="BA893" i="3"/>
  <c r="AZ893" i="3"/>
  <c r="AY893" i="3"/>
  <c r="AX893" i="3"/>
  <c r="AW893" i="3"/>
  <c r="AV893" i="3"/>
  <c r="AU893" i="3"/>
  <c r="AT893" i="3"/>
  <c r="AS893" i="3"/>
  <c r="AR893" i="3"/>
  <c r="AQ893" i="3"/>
  <c r="AP893" i="3"/>
  <c r="AO893" i="3"/>
  <c r="AN893" i="3"/>
  <c r="AM893" i="3"/>
  <c r="AL893" i="3"/>
  <c r="AK893" i="3"/>
  <c r="AJ893" i="3"/>
  <c r="AI893" i="3"/>
  <c r="AH893" i="3"/>
  <c r="AG893" i="3"/>
  <c r="AF893" i="3"/>
  <c r="AD893" i="3"/>
  <c r="AC893" i="3"/>
  <c r="AA893" i="3"/>
  <c r="Z893" i="3"/>
  <c r="X893" i="3"/>
  <c r="W893" i="3"/>
  <c r="U893" i="3"/>
  <c r="T893" i="3"/>
  <c r="BC892" i="3"/>
  <c r="BB892" i="3"/>
  <c r="BA892" i="3"/>
  <c r="AZ892" i="3"/>
  <c r="AY892" i="3"/>
  <c r="AX892" i="3"/>
  <c r="AW892" i="3"/>
  <c r="AV892" i="3"/>
  <c r="AU892" i="3"/>
  <c r="AT892" i="3"/>
  <c r="AS892" i="3"/>
  <c r="AR892" i="3"/>
  <c r="AQ892" i="3"/>
  <c r="AP892" i="3"/>
  <c r="AO892" i="3"/>
  <c r="AN892" i="3"/>
  <c r="AM892" i="3"/>
  <c r="AL892" i="3"/>
  <c r="AK892" i="3"/>
  <c r="AJ892" i="3"/>
  <c r="AI892" i="3"/>
  <c r="AH892" i="3"/>
  <c r="AG892" i="3"/>
  <c r="AF892" i="3"/>
  <c r="AD892" i="3"/>
  <c r="AC892" i="3"/>
  <c r="AA892" i="3"/>
  <c r="Z892" i="3"/>
  <c r="X892" i="3"/>
  <c r="W892" i="3"/>
  <c r="U892" i="3"/>
  <c r="T892" i="3"/>
  <c r="BC891" i="3"/>
  <c r="BB891" i="3"/>
  <c r="BA891" i="3"/>
  <c r="AZ891" i="3"/>
  <c r="AY891" i="3"/>
  <c r="AX891" i="3"/>
  <c r="AW891" i="3"/>
  <c r="AV891" i="3"/>
  <c r="AU891" i="3"/>
  <c r="AT891" i="3"/>
  <c r="AS891" i="3"/>
  <c r="AR891" i="3"/>
  <c r="AQ891" i="3"/>
  <c r="AP891" i="3"/>
  <c r="AO891" i="3"/>
  <c r="AN891" i="3"/>
  <c r="AM891" i="3"/>
  <c r="AL891" i="3"/>
  <c r="AK891" i="3"/>
  <c r="AJ891" i="3"/>
  <c r="AI891" i="3"/>
  <c r="AH891" i="3"/>
  <c r="AG891" i="3"/>
  <c r="AF891" i="3"/>
  <c r="AD891" i="3"/>
  <c r="AC891" i="3"/>
  <c r="AA891" i="3"/>
  <c r="Z891" i="3"/>
  <c r="X891" i="3"/>
  <c r="W891" i="3"/>
  <c r="U891" i="3"/>
  <c r="T891" i="3"/>
  <c r="BC890" i="3"/>
  <c r="BB890" i="3"/>
  <c r="BA890" i="3"/>
  <c r="AZ890" i="3"/>
  <c r="AY890" i="3"/>
  <c r="AX890" i="3"/>
  <c r="AW890" i="3"/>
  <c r="AV890" i="3"/>
  <c r="AU890" i="3"/>
  <c r="AT890" i="3"/>
  <c r="AS890" i="3"/>
  <c r="AR890" i="3"/>
  <c r="AQ890" i="3"/>
  <c r="AP890" i="3"/>
  <c r="AO890" i="3"/>
  <c r="AN890" i="3"/>
  <c r="AM890" i="3"/>
  <c r="AL890" i="3"/>
  <c r="AK890" i="3"/>
  <c r="AJ890" i="3"/>
  <c r="AI890" i="3"/>
  <c r="AH890" i="3"/>
  <c r="AG890" i="3"/>
  <c r="AF890" i="3"/>
  <c r="AD890" i="3"/>
  <c r="AC890" i="3"/>
  <c r="AA890" i="3"/>
  <c r="Z890" i="3"/>
  <c r="X890" i="3"/>
  <c r="W890" i="3"/>
  <c r="U890" i="3"/>
  <c r="T890" i="3"/>
  <c r="BC889" i="3"/>
  <c r="BB889" i="3"/>
  <c r="BA889" i="3"/>
  <c r="AZ889" i="3"/>
  <c r="AY889" i="3"/>
  <c r="AX889" i="3"/>
  <c r="AW889" i="3"/>
  <c r="AV889" i="3"/>
  <c r="AU889" i="3"/>
  <c r="AT889" i="3"/>
  <c r="AS889" i="3"/>
  <c r="AR889" i="3"/>
  <c r="AQ889" i="3"/>
  <c r="AP889" i="3"/>
  <c r="AO889" i="3"/>
  <c r="AN889" i="3"/>
  <c r="AM889" i="3"/>
  <c r="AL889" i="3"/>
  <c r="AK889" i="3"/>
  <c r="AJ889" i="3"/>
  <c r="AI889" i="3"/>
  <c r="AH889" i="3"/>
  <c r="AG889" i="3"/>
  <c r="AF889" i="3"/>
  <c r="AD889" i="3"/>
  <c r="AC889" i="3"/>
  <c r="AA889" i="3"/>
  <c r="Z889" i="3"/>
  <c r="X889" i="3"/>
  <c r="W889" i="3"/>
  <c r="U889" i="3"/>
  <c r="T889" i="3"/>
  <c r="BC888" i="3"/>
  <c r="BB888" i="3"/>
  <c r="BA888" i="3"/>
  <c r="AZ888" i="3"/>
  <c r="AY888" i="3"/>
  <c r="AX888" i="3"/>
  <c r="AW888" i="3"/>
  <c r="AV888" i="3"/>
  <c r="AU888" i="3"/>
  <c r="AT888" i="3"/>
  <c r="AS888" i="3"/>
  <c r="AR888" i="3"/>
  <c r="AQ888" i="3"/>
  <c r="AP888" i="3"/>
  <c r="AO888" i="3"/>
  <c r="AN888" i="3"/>
  <c r="AM888" i="3"/>
  <c r="AL888" i="3"/>
  <c r="AK888" i="3"/>
  <c r="AJ888" i="3"/>
  <c r="AI888" i="3"/>
  <c r="AH888" i="3"/>
  <c r="AG888" i="3"/>
  <c r="AF888" i="3"/>
  <c r="AD888" i="3"/>
  <c r="AC888" i="3"/>
  <c r="AA888" i="3"/>
  <c r="Z888" i="3"/>
  <c r="X888" i="3"/>
  <c r="W888" i="3"/>
  <c r="U888" i="3"/>
  <c r="T888" i="3"/>
  <c r="BC887" i="3"/>
  <c r="BB887" i="3"/>
  <c r="BA887" i="3"/>
  <c r="AZ887" i="3"/>
  <c r="AY887" i="3"/>
  <c r="AX887" i="3"/>
  <c r="AW887" i="3"/>
  <c r="AV887" i="3"/>
  <c r="AU887" i="3"/>
  <c r="AT887" i="3"/>
  <c r="AS887" i="3"/>
  <c r="AR887" i="3"/>
  <c r="AQ887" i="3"/>
  <c r="AP887" i="3"/>
  <c r="AO887" i="3"/>
  <c r="AN887" i="3"/>
  <c r="AM887" i="3"/>
  <c r="AL887" i="3"/>
  <c r="AK887" i="3"/>
  <c r="AJ887" i="3"/>
  <c r="AI887" i="3"/>
  <c r="AH887" i="3"/>
  <c r="AG887" i="3"/>
  <c r="AF887" i="3"/>
  <c r="AD887" i="3"/>
  <c r="AC887" i="3"/>
  <c r="AA887" i="3"/>
  <c r="Z887" i="3"/>
  <c r="X887" i="3"/>
  <c r="W887" i="3"/>
  <c r="U887" i="3"/>
  <c r="T887" i="3"/>
  <c r="BC886" i="3"/>
  <c r="BB886" i="3"/>
  <c r="BA886" i="3"/>
  <c r="AZ886" i="3"/>
  <c r="AY886" i="3"/>
  <c r="AX886" i="3"/>
  <c r="AW886" i="3"/>
  <c r="AV886" i="3"/>
  <c r="AU886" i="3"/>
  <c r="AT886" i="3"/>
  <c r="AS886" i="3"/>
  <c r="AR886" i="3"/>
  <c r="AQ886" i="3"/>
  <c r="AP886" i="3"/>
  <c r="AO886" i="3"/>
  <c r="AN886" i="3"/>
  <c r="AM886" i="3"/>
  <c r="AL886" i="3"/>
  <c r="AK886" i="3"/>
  <c r="AJ886" i="3"/>
  <c r="AI886" i="3"/>
  <c r="AH886" i="3"/>
  <c r="AG886" i="3"/>
  <c r="AF886" i="3"/>
  <c r="AD886" i="3"/>
  <c r="AC886" i="3"/>
  <c r="AA886" i="3"/>
  <c r="Z886" i="3"/>
  <c r="X886" i="3"/>
  <c r="W886" i="3"/>
  <c r="U886" i="3"/>
  <c r="T886" i="3"/>
  <c r="BC885" i="3"/>
  <c r="BB885" i="3"/>
  <c r="BA885" i="3"/>
  <c r="AZ885" i="3"/>
  <c r="AY885" i="3"/>
  <c r="AX885" i="3"/>
  <c r="AW885" i="3"/>
  <c r="AV885" i="3"/>
  <c r="AU885" i="3"/>
  <c r="AT885" i="3"/>
  <c r="AS885" i="3"/>
  <c r="AR885" i="3"/>
  <c r="AQ885" i="3"/>
  <c r="AP885" i="3"/>
  <c r="AO885" i="3"/>
  <c r="AN885" i="3"/>
  <c r="AM885" i="3"/>
  <c r="AL885" i="3"/>
  <c r="AK885" i="3"/>
  <c r="AJ885" i="3"/>
  <c r="AI885" i="3"/>
  <c r="AH885" i="3"/>
  <c r="AG885" i="3"/>
  <c r="AF885" i="3"/>
  <c r="AD885" i="3"/>
  <c r="AC885" i="3"/>
  <c r="AA885" i="3"/>
  <c r="Z885" i="3"/>
  <c r="X885" i="3"/>
  <c r="W885" i="3"/>
  <c r="U885" i="3"/>
  <c r="T885" i="3"/>
  <c r="BC884" i="3"/>
  <c r="BB884" i="3"/>
  <c r="BA884" i="3"/>
  <c r="AZ884" i="3"/>
  <c r="AY884" i="3"/>
  <c r="AX884" i="3"/>
  <c r="AW884" i="3"/>
  <c r="AV884" i="3"/>
  <c r="AU884" i="3"/>
  <c r="AT884" i="3"/>
  <c r="AS884" i="3"/>
  <c r="AR884" i="3"/>
  <c r="AQ884" i="3"/>
  <c r="AP884" i="3"/>
  <c r="AO884" i="3"/>
  <c r="AN884" i="3"/>
  <c r="AM884" i="3"/>
  <c r="AL884" i="3"/>
  <c r="AK884" i="3"/>
  <c r="AJ884" i="3"/>
  <c r="AI884" i="3"/>
  <c r="AH884" i="3"/>
  <c r="AG884" i="3"/>
  <c r="AF884" i="3"/>
  <c r="AD884" i="3"/>
  <c r="AC884" i="3"/>
  <c r="AA884" i="3"/>
  <c r="Z884" i="3"/>
  <c r="X884" i="3"/>
  <c r="W884" i="3"/>
  <c r="U884" i="3"/>
  <c r="T884" i="3"/>
  <c r="BC883" i="3"/>
  <c r="BB883" i="3"/>
  <c r="BA883" i="3"/>
  <c r="AZ883" i="3"/>
  <c r="AY883" i="3"/>
  <c r="AX883" i="3"/>
  <c r="AW883" i="3"/>
  <c r="AV883" i="3"/>
  <c r="AU883" i="3"/>
  <c r="AT883" i="3"/>
  <c r="AS883" i="3"/>
  <c r="AR883" i="3"/>
  <c r="AQ883" i="3"/>
  <c r="AP883" i="3"/>
  <c r="AO883" i="3"/>
  <c r="AN883" i="3"/>
  <c r="AM883" i="3"/>
  <c r="AL883" i="3"/>
  <c r="AK883" i="3"/>
  <c r="AJ883" i="3"/>
  <c r="AI883" i="3"/>
  <c r="AH883" i="3"/>
  <c r="AG883" i="3"/>
  <c r="AF883" i="3"/>
  <c r="AD883" i="3"/>
  <c r="AC883" i="3"/>
  <c r="AA883" i="3"/>
  <c r="Z883" i="3"/>
  <c r="X883" i="3"/>
  <c r="W883" i="3"/>
  <c r="U883" i="3"/>
  <c r="T883" i="3"/>
  <c r="BC882" i="3"/>
  <c r="BB882" i="3"/>
  <c r="BA882" i="3"/>
  <c r="AZ882" i="3"/>
  <c r="AY882" i="3"/>
  <c r="AX882" i="3"/>
  <c r="AW882" i="3"/>
  <c r="AV882" i="3"/>
  <c r="AU882" i="3"/>
  <c r="AT882" i="3"/>
  <c r="AS882" i="3"/>
  <c r="AR882" i="3"/>
  <c r="AQ882" i="3"/>
  <c r="AP882" i="3"/>
  <c r="AO882" i="3"/>
  <c r="AN882" i="3"/>
  <c r="AM882" i="3"/>
  <c r="AL882" i="3"/>
  <c r="AK882" i="3"/>
  <c r="AJ882" i="3"/>
  <c r="AI882" i="3"/>
  <c r="AH882" i="3"/>
  <c r="AG882" i="3"/>
  <c r="AF882" i="3"/>
  <c r="AD882" i="3"/>
  <c r="AC882" i="3"/>
  <c r="AA882" i="3"/>
  <c r="Z882" i="3"/>
  <c r="X882" i="3"/>
  <c r="W882" i="3"/>
  <c r="U882" i="3"/>
  <c r="T882" i="3"/>
  <c r="BC881" i="3"/>
  <c r="BB881" i="3"/>
  <c r="BA881" i="3"/>
  <c r="AZ881" i="3"/>
  <c r="AY881" i="3"/>
  <c r="AX881" i="3"/>
  <c r="AW881" i="3"/>
  <c r="AV881" i="3"/>
  <c r="AU881" i="3"/>
  <c r="AT881" i="3"/>
  <c r="AS881" i="3"/>
  <c r="AR881" i="3"/>
  <c r="AQ881" i="3"/>
  <c r="AP881" i="3"/>
  <c r="AO881" i="3"/>
  <c r="AN881" i="3"/>
  <c r="AM881" i="3"/>
  <c r="AL881" i="3"/>
  <c r="AK881" i="3"/>
  <c r="AJ881" i="3"/>
  <c r="AI881" i="3"/>
  <c r="AH881" i="3"/>
  <c r="AG881" i="3"/>
  <c r="AF881" i="3"/>
  <c r="AD881" i="3"/>
  <c r="AC881" i="3"/>
  <c r="AA881" i="3"/>
  <c r="Z881" i="3"/>
  <c r="X881" i="3"/>
  <c r="W881" i="3"/>
  <c r="U881" i="3"/>
  <c r="T881" i="3"/>
  <c r="BC880" i="3"/>
  <c r="BB880" i="3"/>
  <c r="BA880" i="3"/>
  <c r="AZ880" i="3"/>
  <c r="AY880" i="3"/>
  <c r="AX880" i="3"/>
  <c r="AW880" i="3"/>
  <c r="AV880" i="3"/>
  <c r="AU880" i="3"/>
  <c r="AT880" i="3"/>
  <c r="AS880" i="3"/>
  <c r="AR880" i="3"/>
  <c r="AQ880" i="3"/>
  <c r="AP880" i="3"/>
  <c r="AO880" i="3"/>
  <c r="AN880" i="3"/>
  <c r="AM880" i="3"/>
  <c r="AL880" i="3"/>
  <c r="AK880" i="3"/>
  <c r="AJ880" i="3"/>
  <c r="AI880" i="3"/>
  <c r="AH880" i="3"/>
  <c r="AG880" i="3"/>
  <c r="AF880" i="3"/>
  <c r="AD880" i="3"/>
  <c r="AC880" i="3"/>
  <c r="AA880" i="3"/>
  <c r="Z880" i="3"/>
  <c r="X880" i="3"/>
  <c r="W880" i="3"/>
  <c r="U880" i="3"/>
  <c r="T880" i="3"/>
  <c r="BC879" i="3"/>
  <c r="BB879" i="3"/>
  <c r="BA879" i="3"/>
  <c r="AZ879" i="3"/>
  <c r="AY879" i="3"/>
  <c r="AX879" i="3"/>
  <c r="AW879" i="3"/>
  <c r="AV879" i="3"/>
  <c r="AU879" i="3"/>
  <c r="AT879" i="3"/>
  <c r="AS879" i="3"/>
  <c r="AR879" i="3"/>
  <c r="AQ879" i="3"/>
  <c r="AP879" i="3"/>
  <c r="AO879" i="3"/>
  <c r="AN879" i="3"/>
  <c r="AM879" i="3"/>
  <c r="AL879" i="3"/>
  <c r="AK879" i="3"/>
  <c r="AJ879" i="3"/>
  <c r="AI879" i="3"/>
  <c r="AH879" i="3"/>
  <c r="AG879" i="3"/>
  <c r="AF879" i="3"/>
  <c r="AD879" i="3"/>
  <c r="AC879" i="3"/>
  <c r="AA879" i="3"/>
  <c r="Z879" i="3"/>
  <c r="X879" i="3"/>
  <c r="W879" i="3"/>
  <c r="U879" i="3"/>
  <c r="T879" i="3"/>
  <c r="BC878" i="3"/>
  <c r="BB878" i="3"/>
  <c r="BA878" i="3"/>
  <c r="AZ878" i="3"/>
  <c r="AY878" i="3"/>
  <c r="AX878" i="3"/>
  <c r="AW878" i="3"/>
  <c r="AV878" i="3"/>
  <c r="AU878" i="3"/>
  <c r="AT878" i="3"/>
  <c r="AS878" i="3"/>
  <c r="AR878" i="3"/>
  <c r="AQ878" i="3"/>
  <c r="AP878" i="3"/>
  <c r="AO878" i="3"/>
  <c r="AN878" i="3"/>
  <c r="AM878" i="3"/>
  <c r="AL878" i="3"/>
  <c r="AK878" i="3"/>
  <c r="AJ878" i="3"/>
  <c r="AI878" i="3"/>
  <c r="AH878" i="3"/>
  <c r="AG878" i="3"/>
  <c r="AF878" i="3"/>
  <c r="AD878" i="3"/>
  <c r="AC878" i="3"/>
  <c r="AA878" i="3"/>
  <c r="Z878" i="3"/>
  <c r="X878" i="3"/>
  <c r="W878" i="3"/>
  <c r="U878" i="3"/>
  <c r="T878" i="3"/>
  <c r="BC877" i="3"/>
  <c r="BB877" i="3"/>
  <c r="BA877" i="3"/>
  <c r="AZ877" i="3"/>
  <c r="AY877" i="3"/>
  <c r="AX877" i="3"/>
  <c r="AW877" i="3"/>
  <c r="AV877" i="3"/>
  <c r="AU877" i="3"/>
  <c r="AT877" i="3"/>
  <c r="AS877" i="3"/>
  <c r="AR877" i="3"/>
  <c r="AQ877" i="3"/>
  <c r="AP877" i="3"/>
  <c r="AO877" i="3"/>
  <c r="AN877" i="3"/>
  <c r="AM877" i="3"/>
  <c r="AL877" i="3"/>
  <c r="AK877" i="3"/>
  <c r="AJ877" i="3"/>
  <c r="AI877" i="3"/>
  <c r="AH877" i="3"/>
  <c r="AG877" i="3"/>
  <c r="AF877" i="3"/>
  <c r="AD877" i="3"/>
  <c r="AC877" i="3"/>
  <c r="AA877" i="3"/>
  <c r="Z877" i="3"/>
  <c r="X877" i="3"/>
  <c r="W877" i="3"/>
  <c r="U877" i="3"/>
  <c r="T877" i="3"/>
  <c r="BC876" i="3"/>
  <c r="BB876" i="3"/>
  <c r="BA876" i="3"/>
  <c r="AZ876" i="3"/>
  <c r="AY876" i="3"/>
  <c r="AX876" i="3"/>
  <c r="AW876" i="3"/>
  <c r="AV876" i="3"/>
  <c r="AU876" i="3"/>
  <c r="AT876" i="3"/>
  <c r="AS876" i="3"/>
  <c r="AR876" i="3"/>
  <c r="AQ876" i="3"/>
  <c r="AP876" i="3"/>
  <c r="AO876" i="3"/>
  <c r="AN876" i="3"/>
  <c r="AM876" i="3"/>
  <c r="AL876" i="3"/>
  <c r="AK876" i="3"/>
  <c r="AJ876" i="3"/>
  <c r="AI876" i="3"/>
  <c r="AH876" i="3"/>
  <c r="AG876" i="3"/>
  <c r="AF876" i="3"/>
  <c r="AD876" i="3"/>
  <c r="AC876" i="3"/>
  <c r="AA876" i="3"/>
  <c r="Z876" i="3"/>
  <c r="X876" i="3"/>
  <c r="W876" i="3"/>
  <c r="U876" i="3"/>
  <c r="T876" i="3"/>
  <c r="BC875" i="3"/>
  <c r="BB875" i="3"/>
  <c r="BA875" i="3"/>
  <c r="AZ875" i="3"/>
  <c r="AY875" i="3"/>
  <c r="AX875" i="3"/>
  <c r="AW875" i="3"/>
  <c r="AV875" i="3"/>
  <c r="AU875" i="3"/>
  <c r="AT875" i="3"/>
  <c r="AS875" i="3"/>
  <c r="AR875" i="3"/>
  <c r="AQ875" i="3"/>
  <c r="AP875" i="3"/>
  <c r="AO875" i="3"/>
  <c r="AN875" i="3"/>
  <c r="AM875" i="3"/>
  <c r="AL875" i="3"/>
  <c r="AK875" i="3"/>
  <c r="AJ875" i="3"/>
  <c r="AI875" i="3"/>
  <c r="AH875" i="3"/>
  <c r="AG875" i="3"/>
  <c r="AF875" i="3"/>
  <c r="AD875" i="3"/>
  <c r="AC875" i="3"/>
  <c r="AA875" i="3"/>
  <c r="Z875" i="3"/>
  <c r="X875" i="3"/>
  <c r="W875" i="3"/>
  <c r="U875" i="3"/>
  <c r="T875" i="3"/>
  <c r="BC874" i="3"/>
  <c r="BB874" i="3"/>
  <c r="BA874" i="3"/>
  <c r="AZ874" i="3"/>
  <c r="AY874" i="3"/>
  <c r="AX874" i="3"/>
  <c r="AW874" i="3"/>
  <c r="AV874" i="3"/>
  <c r="AU874" i="3"/>
  <c r="AT874" i="3"/>
  <c r="AS874" i="3"/>
  <c r="AR874" i="3"/>
  <c r="AQ874" i="3"/>
  <c r="AP874" i="3"/>
  <c r="AO874" i="3"/>
  <c r="AN874" i="3"/>
  <c r="AM874" i="3"/>
  <c r="AL874" i="3"/>
  <c r="AK874" i="3"/>
  <c r="AJ874" i="3"/>
  <c r="AI874" i="3"/>
  <c r="AH874" i="3"/>
  <c r="AG874" i="3"/>
  <c r="AF874" i="3"/>
  <c r="AD874" i="3"/>
  <c r="AC874" i="3"/>
  <c r="AA874" i="3"/>
  <c r="Z874" i="3"/>
  <c r="X874" i="3"/>
  <c r="W874" i="3"/>
  <c r="U874" i="3"/>
  <c r="T874" i="3"/>
  <c r="BC873" i="3"/>
  <c r="BB873" i="3"/>
  <c r="BA873" i="3"/>
  <c r="AZ873" i="3"/>
  <c r="AY873" i="3"/>
  <c r="AX873" i="3"/>
  <c r="AW873" i="3"/>
  <c r="AV873" i="3"/>
  <c r="AU873" i="3"/>
  <c r="AT873" i="3"/>
  <c r="AS873" i="3"/>
  <c r="AR873" i="3"/>
  <c r="AQ873" i="3"/>
  <c r="AP873" i="3"/>
  <c r="AO873" i="3"/>
  <c r="AN873" i="3"/>
  <c r="AM873" i="3"/>
  <c r="AL873" i="3"/>
  <c r="AK873" i="3"/>
  <c r="AJ873" i="3"/>
  <c r="AI873" i="3"/>
  <c r="AH873" i="3"/>
  <c r="AG873" i="3"/>
  <c r="AF873" i="3"/>
  <c r="AD873" i="3"/>
  <c r="AC873" i="3"/>
  <c r="AA873" i="3"/>
  <c r="Z873" i="3"/>
  <c r="X873" i="3"/>
  <c r="W873" i="3"/>
  <c r="U873" i="3"/>
  <c r="T873" i="3"/>
  <c r="BC872" i="3"/>
  <c r="BB872" i="3"/>
  <c r="BA872" i="3"/>
  <c r="AZ872" i="3"/>
  <c r="AY872" i="3"/>
  <c r="AX872" i="3"/>
  <c r="AW872" i="3"/>
  <c r="AV872" i="3"/>
  <c r="AU872" i="3"/>
  <c r="AT872" i="3"/>
  <c r="AS872" i="3"/>
  <c r="AR872" i="3"/>
  <c r="AQ872" i="3"/>
  <c r="AP872" i="3"/>
  <c r="AO872" i="3"/>
  <c r="AN872" i="3"/>
  <c r="AM872" i="3"/>
  <c r="AL872" i="3"/>
  <c r="AK872" i="3"/>
  <c r="AJ872" i="3"/>
  <c r="AI872" i="3"/>
  <c r="AH872" i="3"/>
  <c r="AG872" i="3"/>
  <c r="AF872" i="3"/>
  <c r="AD872" i="3"/>
  <c r="AC872" i="3"/>
  <c r="AA872" i="3"/>
  <c r="Z872" i="3"/>
  <c r="X872" i="3"/>
  <c r="W872" i="3"/>
  <c r="U872" i="3"/>
  <c r="T872" i="3"/>
  <c r="BC871" i="3"/>
  <c r="BB871" i="3"/>
  <c r="BA871" i="3"/>
  <c r="AZ871" i="3"/>
  <c r="AY871" i="3"/>
  <c r="AX871" i="3"/>
  <c r="AW871" i="3"/>
  <c r="AV871" i="3"/>
  <c r="AU871" i="3"/>
  <c r="AT871" i="3"/>
  <c r="AS871" i="3"/>
  <c r="AR871" i="3"/>
  <c r="AQ871" i="3"/>
  <c r="AP871" i="3"/>
  <c r="AO871" i="3"/>
  <c r="AN871" i="3"/>
  <c r="AM871" i="3"/>
  <c r="AL871" i="3"/>
  <c r="AK871" i="3"/>
  <c r="AJ871" i="3"/>
  <c r="AI871" i="3"/>
  <c r="AH871" i="3"/>
  <c r="AG871" i="3"/>
  <c r="AF871" i="3"/>
  <c r="AD871" i="3"/>
  <c r="AC871" i="3"/>
  <c r="AA871" i="3"/>
  <c r="Z871" i="3"/>
  <c r="X871" i="3"/>
  <c r="W871" i="3"/>
  <c r="U871" i="3"/>
  <c r="T871" i="3"/>
  <c r="BC870" i="3"/>
  <c r="BB870" i="3"/>
  <c r="BA870" i="3"/>
  <c r="AZ870" i="3"/>
  <c r="AY870" i="3"/>
  <c r="AX870" i="3"/>
  <c r="AW870" i="3"/>
  <c r="AV870" i="3"/>
  <c r="AU870" i="3"/>
  <c r="AT870" i="3"/>
  <c r="AS870" i="3"/>
  <c r="AR870" i="3"/>
  <c r="AQ870" i="3"/>
  <c r="AP870" i="3"/>
  <c r="AO870" i="3"/>
  <c r="AN870" i="3"/>
  <c r="AM870" i="3"/>
  <c r="AL870" i="3"/>
  <c r="AK870" i="3"/>
  <c r="AJ870" i="3"/>
  <c r="AI870" i="3"/>
  <c r="AH870" i="3"/>
  <c r="AG870" i="3"/>
  <c r="AF870" i="3"/>
  <c r="AD870" i="3"/>
  <c r="AC870" i="3"/>
  <c r="AA870" i="3"/>
  <c r="Z870" i="3"/>
  <c r="X870" i="3"/>
  <c r="W870" i="3"/>
  <c r="U870" i="3"/>
  <c r="T870" i="3"/>
  <c r="BC869" i="3"/>
  <c r="BB869" i="3"/>
  <c r="BA869" i="3"/>
  <c r="AZ869" i="3"/>
  <c r="AY869" i="3"/>
  <c r="AX869" i="3"/>
  <c r="AW869" i="3"/>
  <c r="AV869" i="3"/>
  <c r="AU869" i="3"/>
  <c r="AT869" i="3"/>
  <c r="AS869" i="3"/>
  <c r="AR869" i="3"/>
  <c r="AQ869" i="3"/>
  <c r="AP869" i="3"/>
  <c r="AO869" i="3"/>
  <c r="AN869" i="3"/>
  <c r="AM869" i="3"/>
  <c r="AL869" i="3"/>
  <c r="AK869" i="3"/>
  <c r="AJ869" i="3"/>
  <c r="AI869" i="3"/>
  <c r="AH869" i="3"/>
  <c r="AG869" i="3"/>
  <c r="AF869" i="3"/>
  <c r="AD869" i="3"/>
  <c r="AC869" i="3"/>
  <c r="AA869" i="3"/>
  <c r="Z869" i="3"/>
  <c r="X869" i="3"/>
  <c r="W869" i="3"/>
  <c r="U869" i="3"/>
  <c r="T869" i="3"/>
  <c r="BC868" i="3"/>
  <c r="BB868" i="3"/>
  <c r="BA868" i="3"/>
  <c r="AZ868" i="3"/>
  <c r="AY868" i="3"/>
  <c r="AX868" i="3"/>
  <c r="AW868" i="3"/>
  <c r="AV868" i="3"/>
  <c r="AU868" i="3"/>
  <c r="AT868" i="3"/>
  <c r="AS868" i="3"/>
  <c r="AR868" i="3"/>
  <c r="AQ868" i="3"/>
  <c r="AP868" i="3"/>
  <c r="AO868" i="3"/>
  <c r="AN868" i="3"/>
  <c r="AM868" i="3"/>
  <c r="AL868" i="3"/>
  <c r="AK868" i="3"/>
  <c r="AJ868" i="3"/>
  <c r="AI868" i="3"/>
  <c r="AH868" i="3"/>
  <c r="AG868" i="3"/>
  <c r="AF868" i="3"/>
  <c r="AD868" i="3"/>
  <c r="AC868" i="3"/>
  <c r="AA868" i="3"/>
  <c r="Z868" i="3"/>
  <c r="X868" i="3"/>
  <c r="W868" i="3"/>
  <c r="U868" i="3"/>
  <c r="T868" i="3"/>
  <c r="BC867" i="3"/>
  <c r="BB867" i="3"/>
  <c r="BA867" i="3"/>
  <c r="AZ867" i="3"/>
  <c r="AY867" i="3"/>
  <c r="AX867" i="3"/>
  <c r="AW867" i="3"/>
  <c r="AV867" i="3"/>
  <c r="AU867" i="3"/>
  <c r="AT867" i="3"/>
  <c r="AS867" i="3"/>
  <c r="AR867" i="3"/>
  <c r="AQ867" i="3"/>
  <c r="AP867" i="3"/>
  <c r="AO867" i="3"/>
  <c r="AN867" i="3"/>
  <c r="AM867" i="3"/>
  <c r="AL867" i="3"/>
  <c r="AK867" i="3"/>
  <c r="AJ867" i="3"/>
  <c r="AI867" i="3"/>
  <c r="AH867" i="3"/>
  <c r="AG867" i="3"/>
  <c r="AF867" i="3"/>
  <c r="AD867" i="3"/>
  <c r="AC867" i="3"/>
  <c r="AA867" i="3"/>
  <c r="Z867" i="3"/>
  <c r="X867" i="3"/>
  <c r="W867" i="3"/>
  <c r="U867" i="3"/>
  <c r="T867" i="3"/>
  <c r="BC866" i="3"/>
  <c r="BB866" i="3"/>
  <c r="BA866" i="3"/>
  <c r="AZ866" i="3"/>
  <c r="AY866" i="3"/>
  <c r="AX866" i="3"/>
  <c r="AW866" i="3"/>
  <c r="AV866" i="3"/>
  <c r="AU866" i="3"/>
  <c r="AT866" i="3"/>
  <c r="AS866" i="3"/>
  <c r="AR866" i="3"/>
  <c r="AQ866" i="3"/>
  <c r="AP866" i="3"/>
  <c r="AO866" i="3"/>
  <c r="AN866" i="3"/>
  <c r="AM866" i="3"/>
  <c r="AL866" i="3"/>
  <c r="AK866" i="3"/>
  <c r="AJ866" i="3"/>
  <c r="AI866" i="3"/>
  <c r="AH866" i="3"/>
  <c r="AG866" i="3"/>
  <c r="AF866" i="3"/>
  <c r="AD866" i="3"/>
  <c r="AC866" i="3"/>
  <c r="AA866" i="3"/>
  <c r="Z866" i="3"/>
  <c r="X866" i="3"/>
  <c r="W866" i="3"/>
  <c r="U866" i="3"/>
  <c r="T866" i="3"/>
  <c r="BC865" i="3"/>
  <c r="BB865" i="3"/>
  <c r="BA865" i="3"/>
  <c r="AZ865" i="3"/>
  <c r="AY865" i="3"/>
  <c r="AX865" i="3"/>
  <c r="AW865" i="3"/>
  <c r="AV865" i="3"/>
  <c r="AU865" i="3"/>
  <c r="AT865" i="3"/>
  <c r="AS865" i="3"/>
  <c r="AR865" i="3"/>
  <c r="AQ865" i="3"/>
  <c r="AP865" i="3"/>
  <c r="AO865" i="3"/>
  <c r="AN865" i="3"/>
  <c r="AM865" i="3"/>
  <c r="AL865" i="3"/>
  <c r="AK865" i="3"/>
  <c r="AJ865" i="3"/>
  <c r="AI865" i="3"/>
  <c r="AH865" i="3"/>
  <c r="AG865" i="3"/>
  <c r="AF865" i="3"/>
  <c r="AD865" i="3"/>
  <c r="AC865" i="3"/>
  <c r="AA865" i="3"/>
  <c r="Z865" i="3"/>
  <c r="X865" i="3"/>
  <c r="W865" i="3"/>
  <c r="U865" i="3"/>
  <c r="T865" i="3"/>
  <c r="BC864" i="3"/>
  <c r="BB864" i="3"/>
  <c r="BA864" i="3"/>
  <c r="AZ864" i="3"/>
  <c r="AY864" i="3"/>
  <c r="AX864" i="3"/>
  <c r="AW864" i="3"/>
  <c r="AV864" i="3"/>
  <c r="AU864" i="3"/>
  <c r="AT864" i="3"/>
  <c r="AS864" i="3"/>
  <c r="AR864" i="3"/>
  <c r="AQ864" i="3"/>
  <c r="AP864" i="3"/>
  <c r="AO864" i="3"/>
  <c r="AN864" i="3"/>
  <c r="AM864" i="3"/>
  <c r="AL864" i="3"/>
  <c r="AK864" i="3"/>
  <c r="AJ864" i="3"/>
  <c r="AI864" i="3"/>
  <c r="AH864" i="3"/>
  <c r="AG864" i="3"/>
  <c r="AF864" i="3"/>
  <c r="AD864" i="3"/>
  <c r="AC864" i="3"/>
  <c r="AA864" i="3"/>
  <c r="Z864" i="3"/>
  <c r="X864" i="3"/>
  <c r="W864" i="3"/>
  <c r="U864" i="3"/>
  <c r="T864" i="3"/>
  <c r="BC863" i="3"/>
  <c r="BB863" i="3"/>
  <c r="BA863" i="3"/>
  <c r="AZ863" i="3"/>
  <c r="AY863" i="3"/>
  <c r="AX863" i="3"/>
  <c r="AW863" i="3"/>
  <c r="AV863" i="3"/>
  <c r="AU863" i="3"/>
  <c r="AT863" i="3"/>
  <c r="AS863" i="3"/>
  <c r="AR863" i="3"/>
  <c r="AQ863" i="3"/>
  <c r="AP863" i="3"/>
  <c r="AO863" i="3"/>
  <c r="AN863" i="3"/>
  <c r="AM863" i="3"/>
  <c r="AL863" i="3"/>
  <c r="AK863" i="3"/>
  <c r="AJ863" i="3"/>
  <c r="AI863" i="3"/>
  <c r="AH863" i="3"/>
  <c r="AG863" i="3"/>
  <c r="AF863" i="3"/>
  <c r="AD863" i="3"/>
  <c r="AC863" i="3"/>
  <c r="AA863" i="3"/>
  <c r="Z863" i="3"/>
  <c r="X863" i="3"/>
  <c r="W863" i="3"/>
  <c r="U863" i="3"/>
  <c r="T863" i="3"/>
  <c r="BC862" i="3"/>
  <c r="BB862" i="3"/>
  <c r="BA862" i="3"/>
  <c r="AZ862" i="3"/>
  <c r="AY862" i="3"/>
  <c r="AX862" i="3"/>
  <c r="AW862" i="3"/>
  <c r="AV862" i="3"/>
  <c r="AU862" i="3"/>
  <c r="AT862" i="3"/>
  <c r="AS862" i="3"/>
  <c r="AR862" i="3"/>
  <c r="AQ862" i="3"/>
  <c r="AP862" i="3"/>
  <c r="AO862" i="3"/>
  <c r="AN862" i="3"/>
  <c r="AM862" i="3"/>
  <c r="AL862" i="3"/>
  <c r="AK862" i="3"/>
  <c r="AJ862" i="3"/>
  <c r="AI862" i="3"/>
  <c r="AH862" i="3"/>
  <c r="AG862" i="3"/>
  <c r="AF862" i="3"/>
  <c r="AD862" i="3"/>
  <c r="AC862" i="3"/>
  <c r="AA862" i="3"/>
  <c r="Z862" i="3"/>
  <c r="X862" i="3"/>
  <c r="W862" i="3"/>
  <c r="U862" i="3"/>
  <c r="T862" i="3"/>
  <c r="BC861" i="3"/>
  <c r="BB861" i="3"/>
  <c r="BA861" i="3"/>
  <c r="AZ861" i="3"/>
  <c r="AY861" i="3"/>
  <c r="AX861" i="3"/>
  <c r="AW861" i="3"/>
  <c r="AV861" i="3"/>
  <c r="AU861" i="3"/>
  <c r="AT861" i="3"/>
  <c r="AS861" i="3"/>
  <c r="AR861" i="3"/>
  <c r="AQ861" i="3"/>
  <c r="AP861" i="3"/>
  <c r="AO861" i="3"/>
  <c r="AN861" i="3"/>
  <c r="AM861" i="3"/>
  <c r="AL861" i="3"/>
  <c r="AK861" i="3"/>
  <c r="AJ861" i="3"/>
  <c r="AI861" i="3"/>
  <c r="AH861" i="3"/>
  <c r="AG861" i="3"/>
  <c r="AF861" i="3"/>
  <c r="AD861" i="3"/>
  <c r="AC861" i="3"/>
  <c r="AA861" i="3"/>
  <c r="Z861" i="3"/>
  <c r="X861" i="3"/>
  <c r="W861" i="3"/>
  <c r="U861" i="3"/>
  <c r="T861" i="3"/>
  <c r="BC860" i="3"/>
  <c r="BB860" i="3"/>
  <c r="BA860" i="3"/>
  <c r="AZ860" i="3"/>
  <c r="AY860" i="3"/>
  <c r="AX860" i="3"/>
  <c r="AW860" i="3"/>
  <c r="AV860" i="3"/>
  <c r="AU860" i="3"/>
  <c r="AT860" i="3"/>
  <c r="AS860" i="3"/>
  <c r="AR860" i="3"/>
  <c r="AQ860" i="3"/>
  <c r="AP860" i="3"/>
  <c r="AO860" i="3"/>
  <c r="AN860" i="3"/>
  <c r="AM860" i="3"/>
  <c r="AL860" i="3"/>
  <c r="AK860" i="3"/>
  <c r="AJ860" i="3"/>
  <c r="AI860" i="3"/>
  <c r="AH860" i="3"/>
  <c r="AG860" i="3"/>
  <c r="AF860" i="3"/>
  <c r="AD860" i="3"/>
  <c r="AC860" i="3"/>
  <c r="AA860" i="3"/>
  <c r="Z860" i="3"/>
  <c r="X860" i="3"/>
  <c r="W860" i="3"/>
  <c r="U860" i="3"/>
  <c r="T860" i="3"/>
  <c r="BC859" i="3"/>
  <c r="BB859" i="3"/>
  <c r="BA859" i="3"/>
  <c r="AZ859" i="3"/>
  <c r="AY859" i="3"/>
  <c r="AX859" i="3"/>
  <c r="AW859" i="3"/>
  <c r="AV859" i="3"/>
  <c r="AU859" i="3"/>
  <c r="AT859" i="3"/>
  <c r="AS859" i="3"/>
  <c r="AR859" i="3"/>
  <c r="AQ859" i="3"/>
  <c r="AP859" i="3"/>
  <c r="AO859" i="3"/>
  <c r="AN859" i="3"/>
  <c r="AM859" i="3"/>
  <c r="AL859" i="3"/>
  <c r="AK859" i="3"/>
  <c r="AJ859" i="3"/>
  <c r="AI859" i="3"/>
  <c r="AH859" i="3"/>
  <c r="AG859" i="3"/>
  <c r="AF859" i="3"/>
  <c r="AD859" i="3"/>
  <c r="AC859" i="3"/>
  <c r="AA859" i="3"/>
  <c r="Z859" i="3"/>
  <c r="X859" i="3"/>
  <c r="W859" i="3"/>
  <c r="U859" i="3"/>
  <c r="T859" i="3"/>
  <c r="BC858" i="3"/>
  <c r="BB858" i="3"/>
  <c r="BA858" i="3"/>
  <c r="AZ858" i="3"/>
  <c r="AY858" i="3"/>
  <c r="AX858" i="3"/>
  <c r="AW858" i="3"/>
  <c r="AV858" i="3"/>
  <c r="AU858" i="3"/>
  <c r="AT858" i="3"/>
  <c r="AS858" i="3"/>
  <c r="AR858" i="3"/>
  <c r="AQ858" i="3"/>
  <c r="AP858" i="3"/>
  <c r="AO858" i="3"/>
  <c r="AN858" i="3"/>
  <c r="AM858" i="3"/>
  <c r="AL858" i="3"/>
  <c r="AK858" i="3"/>
  <c r="AJ858" i="3"/>
  <c r="AI858" i="3"/>
  <c r="AH858" i="3"/>
  <c r="AG858" i="3"/>
  <c r="AF858" i="3"/>
  <c r="AD858" i="3"/>
  <c r="AC858" i="3"/>
  <c r="AA858" i="3"/>
  <c r="Z858" i="3"/>
  <c r="X858" i="3"/>
  <c r="W858" i="3"/>
  <c r="U858" i="3"/>
  <c r="T858" i="3"/>
  <c r="BC857" i="3"/>
  <c r="BB857" i="3"/>
  <c r="BA857" i="3"/>
  <c r="AZ857" i="3"/>
  <c r="AY857" i="3"/>
  <c r="AX857" i="3"/>
  <c r="AW857" i="3"/>
  <c r="AV857" i="3"/>
  <c r="AU857" i="3"/>
  <c r="AT857" i="3"/>
  <c r="AS857" i="3"/>
  <c r="AR857" i="3"/>
  <c r="AQ857" i="3"/>
  <c r="AP857" i="3"/>
  <c r="AO857" i="3"/>
  <c r="AN857" i="3"/>
  <c r="AM857" i="3"/>
  <c r="AL857" i="3"/>
  <c r="AK857" i="3"/>
  <c r="AJ857" i="3"/>
  <c r="AI857" i="3"/>
  <c r="AH857" i="3"/>
  <c r="AG857" i="3"/>
  <c r="AF857" i="3"/>
  <c r="AD857" i="3"/>
  <c r="AC857" i="3"/>
  <c r="AA857" i="3"/>
  <c r="Z857" i="3"/>
  <c r="X857" i="3"/>
  <c r="W857" i="3"/>
  <c r="U857" i="3"/>
  <c r="T857" i="3"/>
  <c r="BC856" i="3"/>
  <c r="BB856" i="3"/>
  <c r="BA856" i="3"/>
  <c r="AZ856" i="3"/>
  <c r="AY856" i="3"/>
  <c r="AX856" i="3"/>
  <c r="AW856" i="3"/>
  <c r="AV856" i="3"/>
  <c r="AU856" i="3"/>
  <c r="AT856" i="3"/>
  <c r="AS856" i="3"/>
  <c r="AR856" i="3"/>
  <c r="AQ856" i="3"/>
  <c r="AP856" i="3"/>
  <c r="AO856" i="3"/>
  <c r="AN856" i="3"/>
  <c r="AM856" i="3"/>
  <c r="AL856" i="3"/>
  <c r="AK856" i="3"/>
  <c r="AJ856" i="3"/>
  <c r="AI856" i="3"/>
  <c r="AH856" i="3"/>
  <c r="AG856" i="3"/>
  <c r="AF856" i="3"/>
  <c r="AD856" i="3"/>
  <c r="AC856" i="3"/>
  <c r="AA856" i="3"/>
  <c r="Z856" i="3"/>
  <c r="X856" i="3"/>
  <c r="W856" i="3"/>
  <c r="U856" i="3"/>
  <c r="T856" i="3"/>
  <c r="BC855" i="3"/>
  <c r="BB855" i="3"/>
  <c r="BA855" i="3"/>
  <c r="AZ855" i="3"/>
  <c r="AY855" i="3"/>
  <c r="AX855" i="3"/>
  <c r="AW855" i="3"/>
  <c r="AV855" i="3"/>
  <c r="AU855" i="3"/>
  <c r="AT855" i="3"/>
  <c r="AS855" i="3"/>
  <c r="AR855" i="3"/>
  <c r="AQ855" i="3"/>
  <c r="AP855" i="3"/>
  <c r="AO855" i="3"/>
  <c r="AN855" i="3"/>
  <c r="AM855" i="3"/>
  <c r="AL855" i="3"/>
  <c r="AK855" i="3"/>
  <c r="AJ855" i="3"/>
  <c r="AI855" i="3"/>
  <c r="AH855" i="3"/>
  <c r="AG855" i="3"/>
  <c r="AF855" i="3"/>
  <c r="AD855" i="3"/>
  <c r="AC855" i="3"/>
  <c r="AA855" i="3"/>
  <c r="Z855" i="3"/>
  <c r="X855" i="3"/>
  <c r="W855" i="3"/>
  <c r="U855" i="3"/>
  <c r="T855" i="3"/>
  <c r="BC854" i="3"/>
  <c r="BB854" i="3"/>
  <c r="BA854" i="3"/>
  <c r="AZ854" i="3"/>
  <c r="AY854" i="3"/>
  <c r="AX854" i="3"/>
  <c r="AW854" i="3"/>
  <c r="AV854" i="3"/>
  <c r="AU854" i="3"/>
  <c r="AT854" i="3"/>
  <c r="AS854" i="3"/>
  <c r="AR854" i="3"/>
  <c r="AQ854" i="3"/>
  <c r="AP854" i="3"/>
  <c r="AO854" i="3"/>
  <c r="AN854" i="3"/>
  <c r="AM854" i="3"/>
  <c r="AL854" i="3"/>
  <c r="AK854" i="3"/>
  <c r="AJ854" i="3"/>
  <c r="AI854" i="3"/>
  <c r="AH854" i="3"/>
  <c r="AG854" i="3"/>
  <c r="AF854" i="3"/>
  <c r="AD854" i="3"/>
  <c r="AC854" i="3"/>
  <c r="AA854" i="3"/>
  <c r="Z854" i="3"/>
  <c r="X854" i="3"/>
  <c r="W854" i="3"/>
  <c r="U854" i="3"/>
  <c r="T854" i="3"/>
  <c r="BC853" i="3"/>
  <c r="BB853" i="3"/>
  <c r="BA853" i="3"/>
  <c r="AZ853" i="3"/>
  <c r="AY853" i="3"/>
  <c r="AX853" i="3"/>
  <c r="AW853" i="3"/>
  <c r="AV853" i="3"/>
  <c r="AU853" i="3"/>
  <c r="AT853" i="3"/>
  <c r="AS853" i="3"/>
  <c r="AR853" i="3"/>
  <c r="AQ853" i="3"/>
  <c r="AP853" i="3"/>
  <c r="AO853" i="3"/>
  <c r="AN853" i="3"/>
  <c r="AM853" i="3"/>
  <c r="AL853" i="3"/>
  <c r="AK853" i="3"/>
  <c r="AJ853" i="3"/>
  <c r="AI853" i="3"/>
  <c r="AH853" i="3"/>
  <c r="AG853" i="3"/>
  <c r="AF853" i="3"/>
  <c r="AD853" i="3"/>
  <c r="AC853" i="3"/>
  <c r="AA853" i="3"/>
  <c r="Z853" i="3"/>
  <c r="X853" i="3"/>
  <c r="W853" i="3"/>
  <c r="U853" i="3"/>
  <c r="T853" i="3"/>
  <c r="BC852" i="3"/>
  <c r="BB852" i="3"/>
  <c r="BA852" i="3"/>
  <c r="AZ852" i="3"/>
  <c r="AY852" i="3"/>
  <c r="AX852" i="3"/>
  <c r="AW852" i="3"/>
  <c r="AV852" i="3"/>
  <c r="AU852" i="3"/>
  <c r="AT852" i="3"/>
  <c r="AS852" i="3"/>
  <c r="AR852" i="3"/>
  <c r="AQ852" i="3"/>
  <c r="AP852" i="3"/>
  <c r="AO852" i="3"/>
  <c r="AN852" i="3"/>
  <c r="AM852" i="3"/>
  <c r="AL852" i="3"/>
  <c r="AK852" i="3"/>
  <c r="AJ852" i="3"/>
  <c r="AI852" i="3"/>
  <c r="AH852" i="3"/>
  <c r="AG852" i="3"/>
  <c r="AF852" i="3"/>
  <c r="AD852" i="3"/>
  <c r="AC852" i="3"/>
  <c r="AA852" i="3"/>
  <c r="Z852" i="3"/>
  <c r="X852" i="3"/>
  <c r="W852" i="3"/>
  <c r="U852" i="3"/>
  <c r="T852" i="3"/>
  <c r="BC851" i="3"/>
  <c r="BB851" i="3"/>
  <c r="BA851" i="3"/>
  <c r="AZ851" i="3"/>
  <c r="AY851" i="3"/>
  <c r="AX851" i="3"/>
  <c r="AW851" i="3"/>
  <c r="AV851" i="3"/>
  <c r="AU851" i="3"/>
  <c r="AT851" i="3"/>
  <c r="AS851" i="3"/>
  <c r="AR851" i="3"/>
  <c r="AQ851" i="3"/>
  <c r="AP851" i="3"/>
  <c r="AO851" i="3"/>
  <c r="AN851" i="3"/>
  <c r="AM851" i="3"/>
  <c r="AL851" i="3"/>
  <c r="AK851" i="3"/>
  <c r="AJ851" i="3"/>
  <c r="AI851" i="3"/>
  <c r="AH851" i="3"/>
  <c r="AG851" i="3"/>
  <c r="AF851" i="3"/>
  <c r="AD851" i="3"/>
  <c r="AC851" i="3"/>
  <c r="AA851" i="3"/>
  <c r="Z851" i="3"/>
  <c r="X851" i="3"/>
  <c r="W851" i="3"/>
  <c r="U851" i="3"/>
  <c r="T851" i="3"/>
  <c r="BC850" i="3"/>
  <c r="BB850" i="3"/>
  <c r="BA850" i="3"/>
  <c r="AZ850" i="3"/>
  <c r="AY850" i="3"/>
  <c r="AX850" i="3"/>
  <c r="AW850" i="3"/>
  <c r="AV850" i="3"/>
  <c r="AU850" i="3"/>
  <c r="AT850" i="3"/>
  <c r="AS850" i="3"/>
  <c r="AR850" i="3"/>
  <c r="AQ850" i="3"/>
  <c r="AP850" i="3"/>
  <c r="AO850" i="3"/>
  <c r="AN850" i="3"/>
  <c r="AM850" i="3"/>
  <c r="AL850" i="3"/>
  <c r="AK850" i="3"/>
  <c r="AJ850" i="3"/>
  <c r="AI850" i="3"/>
  <c r="AH850" i="3"/>
  <c r="AG850" i="3"/>
  <c r="AF850" i="3"/>
  <c r="AD850" i="3"/>
  <c r="AC850" i="3"/>
  <c r="AA850" i="3"/>
  <c r="Z850" i="3"/>
  <c r="X850" i="3"/>
  <c r="W850" i="3"/>
  <c r="U850" i="3"/>
  <c r="T850" i="3"/>
  <c r="BC849" i="3"/>
  <c r="BB849" i="3"/>
  <c r="BA849" i="3"/>
  <c r="AZ849" i="3"/>
  <c r="AY849" i="3"/>
  <c r="AX849" i="3"/>
  <c r="AW849" i="3"/>
  <c r="AV849" i="3"/>
  <c r="AU849" i="3"/>
  <c r="AT849" i="3"/>
  <c r="AS849" i="3"/>
  <c r="AR849" i="3"/>
  <c r="AQ849" i="3"/>
  <c r="AP849" i="3"/>
  <c r="AO849" i="3"/>
  <c r="AN849" i="3"/>
  <c r="AM849" i="3"/>
  <c r="AL849" i="3"/>
  <c r="AK849" i="3"/>
  <c r="AJ849" i="3"/>
  <c r="AI849" i="3"/>
  <c r="AH849" i="3"/>
  <c r="AG849" i="3"/>
  <c r="AF849" i="3"/>
  <c r="AD849" i="3"/>
  <c r="AC849" i="3"/>
  <c r="AA849" i="3"/>
  <c r="Z849" i="3"/>
  <c r="X849" i="3"/>
  <c r="W849" i="3"/>
  <c r="U849" i="3"/>
  <c r="T849" i="3"/>
  <c r="BC848" i="3"/>
  <c r="BB848" i="3"/>
  <c r="BA848" i="3"/>
  <c r="AZ848" i="3"/>
  <c r="AY848" i="3"/>
  <c r="AX848" i="3"/>
  <c r="AW848" i="3"/>
  <c r="AV848" i="3"/>
  <c r="AU848" i="3"/>
  <c r="AT848" i="3"/>
  <c r="AS848" i="3"/>
  <c r="AR848" i="3"/>
  <c r="AQ848" i="3"/>
  <c r="AP848" i="3"/>
  <c r="AO848" i="3"/>
  <c r="AN848" i="3"/>
  <c r="AM848" i="3"/>
  <c r="AL848" i="3"/>
  <c r="AK848" i="3"/>
  <c r="AJ848" i="3"/>
  <c r="AI848" i="3"/>
  <c r="AH848" i="3"/>
  <c r="AG848" i="3"/>
  <c r="AF848" i="3"/>
  <c r="AD848" i="3"/>
  <c r="AC848" i="3"/>
  <c r="AA848" i="3"/>
  <c r="Z848" i="3"/>
  <c r="X848" i="3"/>
  <c r="W848" i="3"/>
  <c r="U848" i="3"/>
  <c r="T848" i="3"/>
  <c r="BC847" i="3"/>
  <c r="BB847" i="3"/>
  <c r="BA847" i="3"/>
  <c r="AZ847" i="3"/>
  <c r="AY847" i="3"/>
  <c r="AX847" i="3"/>
  <c r="AW847" i="3"/>
  <c r="AV847" i="3"/>
  <c r="AU847" i="3"/>
  <c r="AT847" i="3"/>
  <c r="AS847" i="3"/>
  <c r="AR847" i="3"/>
  <c r="AQ847" i="3"/>
  <c r="AP847" i="3"/>
  <c r="AO847" i="3"/>
  <c r="AN847" i="3"/>
  <c r="AM847" i="3"/>
  <c r="AL847" i="3"/>
  <c r="AK847" i="3"/>
  <c r="AJ847" i="3"/>
  <c r="AI847" i="3"/>
  <c r="AH847" i="3"/>
  <c r="AG847" i="3"/>
  <c r="AF847" i="3"/>
  <c r="AD847" i="3"/>
  <c r="AC847" i="3"/>
  <c r="AA847" i="3"/>
  <c r="Z847" i="3"/>
  <c r="X847" i="3"/>
  <c r="W847" i="3"/>
  <c r="U847" i="3"/>
  <c r="T847" i="3"/>
  <c r="BC846" i="3"/>
  <c r="BB846" i="3"/>
  <c r="BA846" i="3"/>
  <c r="AZ846" i="3"/>
  <c r="AY846" i="3"/>
  <c r="AX846" i="3"/>
  <c r="AW846" i="3"/>
  <c r="AV846" i="3"/>
  <c r="AU846" i="3"/>
  <c r="AT846" i="3"/>
  <c r="AS846" i="3"/>
  <c r="AR846" i="3"/>
  <c r="AQ846" i="3"/>
  <c r="AP846" i="3"/>
  <c r="AO846" i="3"/>
  <c r="AN846" i="3"/>
  <c r="AM846" i="3"/>
  <c r="AL846" i="3"/>
  <c r="AK846" i="3"/>
  <c r="AJ846" i="3"/>
  <c r="AI846" i="3"/>
  <c r="AH846" i="3"/>
  <c r="AG846" i="3"/>
  <c r="AF846" i="3"/>
  <c r="AD846" i="3"/>
  <c r="AC846" i="3"/>
  <c r="AA846" i="3"/>
  <c r="Z846" i="3"/>
  <c r="X846" i="3"/>
  <c r="W846" i="3"/>
  <c r="U846" i="3"/>
  <c r="T846" i="3"/>
  <c r="BC845" i="3"/>
  <c r="BB845" i="3"/>
  <c r="BA845" i="3"/>
  <c r="AZ845" i="3"/>
  <c r="AY845" i="3"/>
  <c r="AX845" i="3"/>
  <c r="AW845" i="3"/>
  <c r="AV845" i="3"/>
  <c r="AU845" i="3"/>
  <c r="AT845" i="3"/>
  <c r="AS845" i="3"/>
  <c r="AR845" i="3"/>
  <c r="AQ845" i="3"/>
  <c r="AP845" i="3"/>
  <c r="AO845" i="3"/>
  <c r="AN845" i="3"/>
  <c r="AM845" i="3"/>
  <c r="AL845" i="3"/>
  <c r="AK845" i="3"/>
  <c r="AJ845" i="3"/>
  <c r="AI845" i="3"/>
  <c r="AH845" i="3"/>
  <c r="AG845" i="3"/>
  <c r="AF845" i="3"/>
  <c r="AD845" i="3"/>
  <c r="AC845" i="3"/>
  <c r="AA845" i="3"/>
  <c r="Z845" i="3"/>
  <c r="X845" i="3"/>
  <c r="W845" i="3"/>
  <c r="U845" i="3"/>
  <c r="T845" i="3"/>
  <c r="BC844" i="3"/>
  <c r="BB844" i="3"/>
  <c r="BA844" i="3"/>
  <c r="AZ844" i="3"/>
  <c r="AY844" i="3"/>
  <c r="AX844" i="3"/>
  <c r="AW844" i="3"/>
  <c r="AV844" i="3"/>
  <c r="AU844" i="3"/>
  <c r="AT844" i="3"/>
  <c r="AS844" i="3"/>
  <c r="AR844" i="3"/>
  <c r="AQ844" i="3"/>
  <c r="AP844" i="3"/>
  <c r="AO844" i="3"/>
  <c r="AN844" i="3"/>
  <c r="AM844" i="3"/>
  <c r="AL844" i="3"/>
  <c r="AK844" i="3"/>
  <c r="AJ844" i="3"/>
  <c r="AI844" i="3"/>
  <c r="AH844" i="3"/>
  <c r="AG844" i="3"/>
  <c r="AF844" i="3"/>
  <c r="AD844" i="3"/>
  <c r="AC844" i="3"/>
  <c r="AA844" i="3"/>
  <c r="Z844" i="3"/>
  <c r="X844" i="3"/>
  <c r="W844" i="3"/>
  <c r="U844" i="3"/>
  <c r="T844" i="3"/>
  <c r="BC843" i="3"/>
  <c r="BB843" i="3"/>
  <c r="BA843" i="3"/>
  <c r="AZ843" i="3"/>
  <c r="AY843" i="3"/>
  <c r="AX843" i="3"/>
  <c r="AW843" i="3"/>
  <c r="AV843" i="3"/>
  <c r="AU843" i="3"/>
  <c r="AT843" i="3"/>
  <c r="AS843" i="3"/>
  <c r="AR843" i="3"/>
  <c r="AQ843" i="3"/>
  <c r="AP843" i="3"/>
  <c r="AO843" i="3"/>
  <c r="AN843" i="3"/>
  <c r="AM843" i="3"/>
  <c r="AL843" i="3"/>
  <c r="AK843" i="3"/>
  <c r="AJ843" i="3"/>
  <c r="AI843" i="3"/>
  <c r="AH843" i="3"/>
  <c r="AG843" i="3"/>
  <c r="AF843" i="3"/>
  <c r="AD843" i="3"/>
  <c r="AC843" i="3"/>
  <c r="AA843" i="3"/>
  <c r="Z843" i="3"/>
  <c r="X843" i="3"/>
  <c r="W843" i="3"/>
  <c r="U843" i="3"/>
  <c r="T843" i="3"/>
  <c r="BC842" i="3"/>
  <c r="BB842" i="3"/>
  <c r="BA842" i="3"/>
  <c r="AZ842" i="3"/>
  <c r="AY842" i="3"/>
  <c r="AX842" i="3"/>
  <c r="AW842" i="3"/>
  <c r="AV842" i="3"/>
  <c r="AU842" i="3"/>
  <c r="AT842" i="3"/>
  <c r="AS842" i="3"/>
  <c r="AR842" i="3"/>
  <c r="AQ842" i="3"/>
  <c r="AP842" i="3"/>
  <c r="AO842" i="3"/>
  <c r="AN842" i="3"/>
  <c r="AM842" i="3"/>
  <c r="AL842" i="3"/>
  <c r="AK842" i="3"/>
  <c r="AJ842" i="3"/>
  <c r="AI842" i="3"/>
  <c r="AH842" i="3"/>
  <c r="AG842" i="3"/>
  <c r="AF842" i="3"/>
  <c r="AD842" i="3"/>
  <c r="AC842" i="3"/>
  <c r="AA842" i="3"/>
  <c r="Z842" i="3"/>
  <c r="X842" i="3"/>
  <c r="W842" i="3"/>
  <c r="U842" i="3"/>
  <c r="T842" i="3"/>
  <c r="BC841" i="3"/>
  <c r="BB841" i="3"/>
  <c r="BA841" i="3"/>
  <c r="AZ841" i="3"/>
  <c r="AY841" i="3"/>
  <c r="AX841" i="3"/>
  <c r="AW841" i="3"/>
  <c r="AV841" i="3"/>
  <c r="AU841" i="3"/>
  <c r="AT841" i="3"/>
  <c r="AS841" i="3"/>
  <c r="AR841" i="3"/>
  <c r="AQ841" i="3"/>
  <c r="AP841" i="3"/>
  <c r="AO841" i="3"/>
  <c r="AN841" i="3"/>
  <c r="AM841" i="3"/>
  <c r="AL841" i="3"/>
  <c r="AK841" i="3"/>
  <c r="AJ841" i="3"/>
  <c r="AI841" i="3"/>
  <c r="AH841" i="3"/>
  <c r="AG841" i="3"/>
  <c r="AF841" i="3"/>
  <c r="AD841" i="3"/>
  <c r="AC841" i="3"/>
  <c r="AA841" i="3"/>
  <c r="Z841" i="3"/>
  <c r="X841" i="3"/>
  <c r="W841" i="3"/>
  <c r="U841" i="3"/>
  <c r="T841" i="3"/>
  <c r="BC840" i="3"/>
  <c r="BB840" i="3"/>
  <c r="BA840" i="3"/>
  <c r="AZ840" i="3"/>
  <c r="AY840" i="3"/>
  <c r="AX840" i="3"/>
  <c r="AW840" i="3"/>
  <c r="AV840" i="3"/>
  <c r="AU840" i="3"/>
  <c r="AT840" i="3"/>
  <c r="AS840" i="3"/>
  <c r="AR840" i="3"/>
  <c r="AQ840" i="3"/>
  <c r="AP840" i="3"/>
  <c r="AO840" i="3"/>
  <c r="AN840" i="3"/>
  <c r="AM840" i="3"/>
  <c r="AL840" i="3"/>
  <c r="AK840" i="3"/>
  <c r="AJ840" i="3"/>
  <c r="AI840" i="3"/>
  <c r="AH840" i="3"/>
  <c r="AG840" i="3"/>
  <c r="AF840" i="3"/>
  <c r="AD840" i="3"/>
  <c r="AC840" i="3"/>
  <c r="AA840" i="3"/>
  <c r="Z840" i="3"/>
  <c r="X840" i="3"/>
  <c r="W840" i="3"/>
  <c r="U840" i="3"/>
  <c r="T840" i="3"/>
  <c r="BC839" i="3"/>
  <c r="BB839" i="3"/>
  <c r="BA839" i="3"/>
  <c r="AZ839" i="3"/>
  <c r="AY839" i="3"/>
  <c r="AX839" i="3"/>
  <c r="AW839" i="3"/>
  <c r="AV839" i="3"/>
  <c r="AU839" i="3"/>
  <c r="AT839" i="3"/>
  <c r="AS839" i="3"/>
  <c r="AR839" i="3"/>
  <c r="AQ839" i="3"/>
  <c r="AP839" i="3"/>
  <c r="AO839" i="3"/>
  <c r="AN839" i="3"/>
  <c r="AM839" i="3"/>
  <c r="AL839" i="3"/>
  <c r="AK839" i="3"/>
  <c r="AJ839" i="3"/>
  <c r="AI839" i="3"/>
  <c r="AH839" i="3"/>
  <c r="AG839" i="3"/>
  <c r="AF839" i="3"/>
  <c r="AD839" i="3"/>
  <c r="AC839" i="3"/>
  <c r="AA839" i="3"/>
  <c r="Z839" i="3"/>
  <c r="X839" i="3"/>
  <c r="W839" i="3"/>
  <c r="U839" i="3"/>
  <c r="T839" i="3"/>
  <c r="BC838" i="3"/>
  <c r="BB838" i="3"/>
  <c r="BA838" i="3"/>
  <c r="AZ838" i="3"/>
  <c r="AY838" i="3"/>
  <c r="AX838" i="3"/>
  <c r="AW838" i="3"/>
  <c r="AV838" i="3"/>
  <c r="AU838" i="3"/>
  <c r="AT838" i="3"/>
  <c r="AS838" i="3"/>
  <c r="AR838" i="3"/>
  <c r="AQ838" i="3"/>
  <c r="AP838" i="3"/>
  <c r="AO838" i="3"/>
  <c r="AN838" i="3"/>
  <c r="AM838" i="3"/>
  <c r="AL838" i="3"/>
  <c r="AK838" i="3"/>
  <c r="AJ838" i="3"/>
  <c r="AI838" i="3"/>
  <c r="AH838" i="3"/>
  <c r="AG838" i="3"/>
  <c r="AF838" i="3"/>
  <c r="AD838" i="3"/>
  <c r="AC838" i="3"/>
  <c r="AA838" i="3"/>
  <c r="Z838" i="3"/>
  <c r="X838" i="3"/>
  <c r="W838" i="3"/>
  <c r="U838" i="3"/>
  <c r="T838" i="3"/>
  <c r="BC837" i="3"/>
  <c r="BB837" i="3"/>
  <c r="BA837" i="3"/>
  <c r="AZ837" i="3"/>
  <c r="AY837" i="3"/>
  <c r="AX837" i="3"/>
  <c r="AW837" i="3"/>
  <c r="AV837" i="3"/>
  <c r="AU837" i="3"/>
  <c r="AT837" i="3"/>
  <c r="AS837" i="3"/>
  <c r="AR837" i="3"/>
  <c r="AQ837" i="3"/>
  <c r="AP837" i="3"/>
  <c r="AO837" i="3"/>
  <c r="AN837" i="3"/>
  <c r="AM837" i="3"/>
  <c r="AL837" i="3"/>
  <c r="AK837" i="3"/>
  <c r="AJ837" i="3"/>
  <c r="AI837" i="3"/>
  <c r="AH837" i="3"/>
  <c r="AG837" i="3"/>
  <c r="AF837" i="3"/>
  <c r="AD837" i="3"/>
  <c r="AC837" i="3"/>
  <c r="AA837" i="3"/>
  <c r="Z837" i="3"/>
  <c r="X837" i="3"/>
  <c r="W837" i="3"/>
  <c r="U837" i="3"/>
  <c r="T837" i="3"/>
  <c r="BC836" i="3"/>
  <c r="BB836" i="3"/>
  <c r="BA836" i="3"/>
  <c r="AZ836" i="3"/>
  <c r="AY836" i="3"/>
  <c r="AX836" i="3"/>
  <c r="AW836" i="3"/>
  <c r="AV836" i="3"/>
  <c r="AU836" i="3"/>
  <c r="AT836" i="3"/>
  <c r="AS836" i="3"/>
  <c r="AR836" i="3"/>
  <c r="AQ836" i="3"/>
  <c r="AP836" i="3"/>
  <c r="AO836" i="3"/>
  <c r="AN836" i="3"/>
  <c r="AM836" i="3"/>
  <c r="AL836" i="3"/>
  <c r="AK836" i="3"/>
  <c r="AJ836" i="3"/>
  <c r="AI836" i="3"/>
  <c r="AH836" i="3"/>
  <c r="AG836" i="3"/>
  <c r="AF836" i="3"/>
  <c r="AD836" i="3"/>
  <c r="AC836" i="3"/>
  <c r="AA836" i="3"/>
  <c r="Z836" i="3"/>
  <c r="X836" i="3"/>
  <c r="W836" i="3"/>
  <c r="U836" i="3"/>
  <c r="T836" i="3"/>
  <c r="BC835" i="3"/>
  <c r="BB835" i="3"/>
  <c r="BA835" i="3"/>
  <c r="AZ835" i="3"/>
  <c r="AY835" i="3"/>
  <c r="AX835" i="3"/>
  <c r="AW835" i="3"/>
  <c r="AV835" i="3"/>
  <c r="AU835" i="3"/>
  <c r="AT835" i="3"/>
  <c r="AS835" i="3"/>
  <c r="AR835" i="3"/>
  <c r="AQ835" i="3"/>
  <c r="AP835" i="3"/>
  <c r="AO835" i="3"/>
  <c r="AN835" i="3"/>
  <c r="AM835" i="3"/>
  <c r="AL835" i="3"/>
  <c r="AK835" i="3"/>
  <c r="AJ835" i="3"/>
  <c r="AI835" i="3"/>
  <c r="AH835" i="3"/>
  <c r="AG835" i="3"/>
  <c r="AF835" i="3"/>
  <c r="AD835" i="3"/>
  <c r="AC835" i="3"/>
  <c r="AA835" i="3"/>
  <c r="Z835" i="3"/>
  <c r="X835" i="3"/>
  <c r="W835" i="3"/>
  <c r="U835" i="3"/>
  <c r="T835" i="3"/>
  <c r="BC834" i="3"/>
  <c r="BB834" i="3"/>
  <c r="BA834" i="3"/>
  <c r="AZ834" i="3"/>
  <c r="AY834" i="3"/>
  <c r="AX834" i="3"/>
  <c r="AW834" i="3"/>
  <c r="AV834" i="3"/>
  <c r="AU834" i="3"/>
  <c r="AT834" i="3"/>
  <c r="AS834" i="3"/>
  <c r="AR834" i="3"/>
  <c r="AQ834" i="3"/>
  <c r="AP834" i="3"/>
  <c r="AO834" i="3"/>
  <c r="AN834" i="3"/>
  <c r="AM834" i="3"/>
  <c r="AL834" i="3"/>
  <c r="AK834" i="3"/>
  <c r="AJ834" i="3"/>
  <c r="AI834" i="3"/>
  <c r="AH834" i="3"/>
  <c r="AG834" i="3"/>
  <c r="AF834" i="3"/>
  <c r="AD834" i="3"/>
  <c r="AC834" i="3"/>
  <c r="AA834" i="3"/>
  <c r="Z834" i="3"/>
  <c r="X834" i="3"/>
  <c r="W834" i="3"/>
  <c r="U834" i="3"/>
  <c r="T834" i="3"/>
  <c r="BC833" i="3"/>
  <c r="BB833" i="3"/>
  <c r="BA833" i="3"/>
  <c r="AZ833" i="3"/>
  <c r="AY833" i="3"/>
  <c r="AX833" i="3"/>
  <c r="AW833" i="3"/>
  <c r="AV833" i="3"/>
  <c r="AU833" i="3"/>
  <c r="AT833" i="3"/>
  <c r="AS833" i="3"/>
  <c r="AR833" i="3"/>
  <c r="AQ833" i="3"/>
  <c r="AP833" i="3"/>
  <c r="AO833" i="3"/>
  <c r="AN833" i="3"/>
  <c r="AM833" i="3"/>
  <c r="AL833" i="3"/>
  <c r="AK833" i="3"/>
  <c r="AJ833" i="3"/>
  <c r="AI833" i="3"/>
  <c r="AH833" i="3"/>
  <c r="AG833" i="3"/>
  <c r="AF833" i="3"/>
  <c r="AD833" i="3"/>
  <c r="AC833" i="3"/>
  <c r="AA833" i="3"/>
  <c r="Z833" i="3"/>
  <c r="X833" i="3"/>
  <c r="W833" i="3"/>
  <c r="U833" i="3"/>
  <c r="T833" i="3"/>
  <c r="BC832" i="3"/>
  <c r="BB832" i="3"/>
  <c r="BA832" i="3"/>
  <c r="AZ832" i="3"/>
  <c r="AY832" i="3"/>
  <c r="AX832" i="3"/>
  <c r="AW832" i="3"/>
  <c r="AV832" i="3"/>
  <c r="AU832" i="3"/>
  <c r="AT832" i="3"/>
  <c r="AS832" i="3"/>
  <c r="AR832" i="3"/>
  <c r="AQ832" i="3"/>
  <c r="AP832" i="3"/>
  <c r="AO832" i="3"/>
  <c r="AN832" i="3"/>
  <c r="AM832" i="3"/>
  <c r="AL832" i="3"/>
  <c r="AK832" i="3"/>
  <c r="AJ832" i="3"/>
  <c r="AI832" i="3"/>
  <c r="AH832" i="3"/>
  <c r="AG832" i="3"/>
  <c r="AF832" i="3"/>
  <c r="AD832" i="3"/>
  <c r="AC832" i="3"/>
  <c r="AA832" i="3"/>
  <c r="Z832" i="3"/>
  <c r="X832" i="3"/>
  <c r="W832" i="3"/>
  <c r="U832" i="3"/>
  <c r="T832" i="3"/>
  <c r="BC831" i="3"/>
  <c r="BB831" i="3"/>
  <c r="BA831" i="3"/>
  <c r="AZ831" i="3"/>
  <c r="AY831" i="3"/>
  <c r="AX831" i="3"/>
  <c r="AW831" i="3"/>
  <c r="AV831" i="3"/>
  <c r="AU831" i="3"/>
  <c r="AT831" i="3"/>
  <c r="AS831" i="3"/>
  <c r="AR831" i="3"/>
  <c r="AQ831" i="3"/>
  <c r="AP831" i="3"/>
  <c r="AO831" i="3"/>
  <c r="AN831" i="3"/>
  <c r="AM831" i="3"/>
  <c r="AL831" i="3"/>
  <c r="AK831" i="3"/>
  <c r="AJ831" i="3"/>
  <c r="AI831" i="3"/>
  <c r="AH831" i="3"/>
  <c r="AG831" i="3"/>
  <c r="AF831" i="3"/>
  <c r="AD831" i="3"/>
  <c r="AC831" i="3"/>
  <c r="AA831" i="3"/>
  <c r="Z831" i="3"/>
  <c r="X831" i="3"/>
  <c r="W831" i="3"/>
  <c r="U831" i="3"/>
  <c r="T831" i="3"/>
  <c r="BC830" i="3"/>
  <c r="BB830" i="3"/>
  <c r="BA830" i="3"/>
  <c r="AZ830" i="3"/>
  <c r="AY830" i="3"/>
  <c r="AX830" i="3"/>
  <c r="AW830" i="3"/>
  <c r="AV830" i="3"/>
  <c r="AU830" i="3"/>
  <c r="AT830" i="3"/>
  <c r="AS830" i="3"/>
  <c r="AR830" i="3"/>
  <c r="AQ830" i="3"/>
  <c r="AP830" i="3"/>
  <c r="AO830" i="3"/>
  <c r="AN830" i="3"/>
  <c r="AM830" i="3"/>
  <c r="AL830" i="3"/>
  <c r="AK830" i="3"/>
  <c r="AJ830" i="3"/>
  <c r="AI830" i="3"/>
  <c r="AH830" i="3"/>
  <c r="AG830" i="3"/>
  <c r="AF830" i="3"/>
  <c r="AD830" i="3"/>
  <c r="AC830" i="3"/>
  <c r="AA830" i="3"/>
  <c r="Z830" i="3"/>
  <c r="X830" i="3"/>
  <c r="W830" i="3"/>
  <c r="U830" i="3"/>
  <c r="T830" i="3"/>
  <c r="BC829" i="3"/>
  <c r="BB829" i="3"/>
  <c r="BA829" i="3"/>
  <c r="AZ829" i="3"/>
  <c r="AY829" i="3"/>
  <c r="AX829" i="3"/>
  <c r="AW829" i="3"/>
  <c r="AV829" i="3"/>
  <c r="AU829" i="3"/>
  <c r="AT829" i="3"/>
  <c r="AS829" i="3"/>
  <c r="AR829" i="3"/>
  <c r="AQ829" i="3"/>
  <c r="AP829" i="3"/>
  <c r="AO829" i="3"/>
  <c r="AN829" i="3"/>
  <c r="AM829" i="3"/>
  <c r="AL829" i="3"/>
  <c r="AK829" i="3"/>
  <c r="AJ829" i="3"/>
  <c r="AI829" i="3"/>
  <c r="AH829" i="3"/>
  <c r="AG829" i="3"/>
  <c r="AF829" i="3"/>
  <c r="AD829" i="3"/>
  <c r="AC829" i="3"/>
  <c r="AA829" i="3"/>
  <c r="Z829" i="3"/>
  <c r="X829" i="3"/>
  <c r="W829" i="3"/>
  <c r="U829" i="3"/>
  <c r="T829" i="3"/>
  <c r="BC828" i="3"/>
  <c r="BB828" i="3"/>
  <c r="BA828" i="3"/>
  <c r="AZ828" i="3"/>
  <c r="AY828" i="3"/>
  <c r="AX828" i="3"/>
  <c r="AW828" i="3"/>
  <c r="AV828" i="3"/>
  <c r="AU828" i="3"/>
  <c r="AT828" i="3"/>
  <c r="AS828" i="3"/>
  <c r="AR828" i="3"/>
  <c r="AQ828" i="3"/>
  <c r="AP828" i="3"/>
  <c r="AO828" i="3"/>
  <c r="AN828" i="3"/>
  <c r="AM828" i="3"/>
  <c r="AL828" i="3"/>
  <c r="AK828" i="3"/>
  <c r="AJ828" i="3"/>
  <c r="AI828" i="3"/>
  <c r="AH828" i="3"/>
  <c r="AG828" i="3"/>
  <c r="AF828" i="3"/>
  <c r="AD828" i="3"/>
  <c r="AC828" i="3"/>
  <c r="AA828" i="3"/>
  <c r="Z828" i="3"/>
  <c r="X828" i="3"/>
  <c r="W828" i="3"/>
  <c r="U828" i="3"/>
  <c r="T828" i="3"/>
  <c r="BC827" i="3"/>
  <c r="BB827" i="3"/>
  <c r="BA827" i="3"/>
  <c r="AZ827" i="3"/>
  <c r="AY827" i="3"/>
  <c r="AX827" i="3"/>
  <c r="AW827" i="3"/>
  <c r="AV827" i="3"/>
  <c r="AU827" i="3"/>
  <c r="AT827" i="3"/>
  <c r="AS827" i="3"/>
  <c r="AR827" i="3"/>
  <c r="AQ827" i="3"/>
  <c r="AP827" i="3"/>
  <c r="AO827" i="3"/>
  <c r="AN827" i="3"/>
  <c r="AM827" i="3"/>
  <c r="AL827" i="3"/>
  <c r="AK827" i="3"/>
  <c r="AJ827" i="3"/>
  <c r="AI827" i="3"/>
  <c r="AH827" i="3"/>
  <c r="AG827" i="3"/>
  <c r="AF827" i="3"/>
  <c r="AD827" i="3"/>
  <c r="AC827" i="3"/>
  <c r="AA827" i="3"/>
  <c r="Z827" i="3"/>
  <c r="X827" i="3"/>
  <c r="W827" i="3"/>
  <c r="U827" i="3"/>
  <c r="T827" i="3"/>
  <c r="BC826" i="3"/>
  <c r="BB826" i="3"/>
  <c r="BA826" i="3"/>
  <c r="AZ826" i="3"/>
  <c r="AY826" i="3"/>
  <c r="AX826" i="3"/>
  <c r="AW826" i="3"/>
  <c r="AV826" i="3"/>
  <c r="AU826" i="3"/>
  <c r="AT826" i="3"/>
  <c r="AS826" i="3"/>
  <c r="AR826" i="3"/>
  <c r="AQ826" i="3"/>
  <c r="AP826" i="3"/>
  <c r="AO826" i="3"/>
  <c r="AN826" i="3"/>
  <c r="AM826" i="3"/>
  <c r="AL826" i="3"/>
  <c r="AK826" i="3"/>
  <c r="AJ826" i="3"/>
  <c r="AI826" i="3"/>
  <c r="AH826" i="3"/>
  <c r="AG826" i="3"/>
  <c r="AF826" i="3"/>
  <c r="AD826" i="3"/>
  <c r="AC826" i="3"/>
  <c r="AA826" i="3"/>
  <c r="Z826" i="3"/>
  <c r="X826" i="3"/>
  <c r="W826" i="3"/>
  <c r="U826" i="3"/>
  <c r="T826" i="3"/>
  <c r="BC825" i="3"/>
  <c r="BB825" i="3"/>
  <c r="BA825" i="3"/>
  <c r="AZ825" i="3"/>
  <c r="AY825" i="3"/>
  <c r="AX825" i="3"/>
  <c r="AW825" i="3"/>
  <c r="AV825" i="3"/>
  <c r="AU825" i="3"/>
  <c r="AT825" i="3"/>
  <c r="AS825" i="3"/>
  <c r="AR825" i="3"/>
  <c r="AQ825" i="3"/>
  <c r="AP825" i="3"/>
  <c r="AO825" i="3"/>
  <c r="AN825" i="3"/>
  <c r="AM825" i="3"/>
  <c r="AL825" i="3"/>
  <c r="AK825" i="3"/>
  <c r="AJ825" i="3"/>
  <c r="AI825" i="3"/>
  <c r="AH825" i="3"/>
  <c r="AG825" i="3"/>
  <c r="AF825" i="3"/>
  <c r="AD825" i="3"/>
  <c r="AC825" i="3"/>
  <c r="AA825" i="3"/>
  <c r="Z825" i="3"/>
  <c r="X825" i="3"/>
  <c r="W825" i="3"/>
  <c r="U825" i="3"/>
  <c r="T825" i="3"/>
  <c r="BC824" i="3"/>
  <c r="BB824" i="3"/>
  <c r="BA824" i="3"/>
  <c r="AZ824" i="3"/>
  <c r="AY824" i="3"/>
  <c r="AX824" i="3"/>
  <c r="AW824" i="3"/>
  <c r="AV824" i="3"/>
  <c r="AU824" i="3"/>
  <c r="AT824" i="3"/>
  <c r="AS824" i="3"/>
  <c r="AR824" i="3"/>
  <c r="AQ824" i="3"/>
  <c r="AP824" i="3"/>
  <c r="AO824" i="3"/>
  <c r="AN824" i="3"/>
  <c r="AM824" i="3"/>
  <c r="AL824" i="3"/>
  <c r="AK824" i="3"/>
  <c r="AJ824" i="3"/>
  <c r="AI824" i="3"/>
  <c r="AH824" i="3"/>
  <c r="AG824" i="3"/>
  <c r="AF824" i="3"/>
  <c r="AD824" i="3"/>
  <c r="AC824" i="3"/>
  <c r="AA824" i="3"/>
  <c r="Z824" i="3"/>
  <c r="X824" i="3"/>
  <c r="W824" i="3"/>
  <c r="U824" i="3"/>
  <c r="T824" i="3"/>
  <c r="BC823" i="3"/>
  <c r="BB823" i="3"/>
  <c r="BA823" i="3"/>
  <c r="AZ823" i="3"/>
  <c r="AY823" i="3"/>
  <c r="AX823" i="3"/>
  <c r="AW823" i="3"/>
  <c r="AV823" i="3"/>
  <c r="AU823" i="3"/>
  <c r="AT823" i="3"/>
  <c r="AS823" i="3"/>
  <c r="AR823" i="3"/>
  <c r="AQ823" i="3"/>
  <c r="AP823" i="3"/>
  <c r="AO823" i="3"/>
  <c r="AN823" i="3"/>
  <c r="AM823" i="3"/>
  <c r="AL823" i="3"/>
  <c r="AK823" i="3"/>
  <c r="AJ823" i="3"/>
  <c r="AI823" i="3"/>
  <c r="AH823" i="3"/>
  <c r="AG823" i="3"/>
  <c r="AF823" i="3"/>
  <c r="AD823" i="3"/>
  <c r="AC823" i="3"/>
  <c r="AA823" i="3"/>
  <c r="Z823" i="3"/>
  <c r="X823" i="3"/>
  <c r="W823" i="3"/>
  <c r="U823" i="3"/>
  <c r="T823" i="3"/>
  <c r="BC822" i="3"/>
  <c r="BB822" i="3"/>
  <c r="BA822" i="3"/>
  <c r="AZ822" i="3"/>
  <c r="AY822" i="3"/>
  <c r="AX822" i="3"/>
  <c r="AW822" i="3"/>
  <c r="AV822" i="3"/>
  <c r="AU822" i="3"/>
  <c r="AT822" i="3"/>
  <c r="AS822" i="3"/>
  <c r="AR822" i="3"/>
  <c r="AQ822" i="3"/>
  <c r="AP822" i="3"/>
  <c r="AO822" i="3"/>
  <c r="AN822" i="3"/>
  <c r="AM822" i="3"/>
  <c r="AL822" i="3"/>
  <c r="AK822" i="3"/>
  <c r="AJ822" i="3"/>
  <c r="AI822" i="3"/>
  <c r="AH822" i="3"/>
  <c r="AG822" i="3"/>
  <c r="AF822" i="3"/>
  <c r="AD822" i="3"/>
  <c r="AC822" i="3"/>
  <c r="AA822" i="3"/>
  <c r="Z822" i="3"/>
  <c r="X822" i="3"/>
  <c r="W822" i="3"/>
  <c r="U822" i="3"/>
  <c r="T822" i="3"/>
  <c r="BC821" i="3"/>
  <c r="BB821" i="3"/>
  <c r="BA821" i="3"/>
  <c r="AZ821" i="3"/>
  <c r="AY821" i="3"/>
  <c r="AX821" i="3"/>
  <c r="AW821" i="3"/>
  <c r="AV821" i="3"/>
  <c r="AU821" i="3"/>
  <c r="AT821" i="3"/>
  <c r="AS821" i="3"/>
  <c r="AR821" i="3"/>
  <c r="AQ821" i="3"/>
  <c r="AP821" i="3"/>
  <c r="AO821" i="3"/>
  <c r="AN821" i="3"/>
  <c r="AM821" i="3"/>
  <c r="AL821" i="3"/>
  <c r="AK821" i="3"/>
  <c r="AJ821" i="3"/>
  <c r="AI821" i="3"/>
  <c r="AH821" i="3"/>
  <c r="AG821" i="3"/>
  <c r="AF821" i="3"/>
  <c r="AD821" i="3"/>
  <c r="AC821" i="3"/>
  <c r="AA821" i="3"/>
  <c r="Z821" i="3"/>
  <c r="X821" i="3"/>
  <c r="W821" i="3"/>
  <c r="U821" i="3"/>
  <c r="T821" i="3"/>
  <c r="BC820" i="3"/>
  <c r="BB820" i="3"/>
  <c r="BA820" i="3"/>
  <c r="AZ820" i="3"/>
  <c r="AY820" i="3"/>
  <c r="AX820" i="3"/>
  <c r="AW820" i="3"/>
  <c r="AV820" i="3"/>
  <c r="AU820" i="3"/>
  <c r="AT820" i="3"/>
  <c r="AS820" i="3"/>
  <c r="AR820" i="3"/>
  <c r="AQ820" i="3"/>
  <c r="AP820" i="3"/>
  <c r="AO820" i="3"/>
  <c r="AN820" i="3"/>
  <c r="AM820" i="3"/>
  <c r="AL820" i="3"/>
  <c r="AK820" i="3"/>
  <c r="AJ820" i="3"/>
  <c r="AI820" i="3"/>
  <c r="AH820" i="3"/>
  <c r="AG820" i="3"/>
  <c r="AF820" i="3"/>
  <c r="AD820" i="3"/>
  <c r="AC820" i="3"/>
  <c r="AA820" i="3"/>
  <c r="Z820" i="3"/>
  <c r="X820" i="3"/>
  <c r="W820" i="3"/>
  <c r="U820" i="3"/>
  <c r="T820" i="3"/>
  <c r="BC819" i="3"/>
  <c r="BB819" i="3"/>
  <c r="BA819" i="3"/>
  <c r="AZ819" i="3"/>
  <c r="AY819" i="3"/>
  <c r="AX819" i="3"/>
  <c r="AW819" i="3"/>
  <c r="AV819" i="3"/>
  <c r="AU819" i="3"/>
  <c r="AT819" i="3"/>
  <c r="AS819" i="3"/>
  <c r="AR819" i="3"/>
  <c r="AQ819" i="3"/>
  <c r="AP819" i="3"/>
  <c r="AO819" i="3"/>
  <c r="AN819" i="3"/>
  <c r="AM819" i="3"/>
  <c r="AL819" i="3"/>
  <c r="AK819" i="3"/>
  <c r="AJ819" i="3"/>
  <c r="AI819" i="3"/>
  <c r="AH819" i="3"/>
  <c r="AG819" i="3"/>
  <c r="AF819" i="3"/>
  <c r="AD819" i="3"/>
  <c r="AC819" i="3"/>
  <c r="AA819" i="3"/>
  <c r="Z819" i="3"/>
  <c r="X819" i="3"/>
  <c r="W819" i="3"/>
  <c r="U819" i="3"/>
  <c r="T819" i="3"/>
  <c r="BC818" i="3"/>
  <c r="BB818" i="3"/>
  <c r="BA818" i="3"/>
  <c r="AZ818" i="3"/>
  <c r="AY818" i="3"/>
  <c r="AX818" i="3"/>
  <c r="AW818" i="3"/>
  <c r="AV818" i="3"/>
  <c r="AU818" i="3"/>
  <c r="AT818" i="3"/>
  <c r="AS818" i="3"/>
  <c r="AR818" i="3"/>
  <c r="AQ818" i="3"/>
  <c r="AP818" i="3"/>
  <c r="AO818" i="3"/>
  <c r="AN818" i="3"/>
  <c r="AM818" i="3"/>
  <c r="AL818" i="3"/>
  <c r="AK818" i="3"/>
  <c r="AJ818" i="3"/>
  <c r="AI818" i="3"/>
  <c r="AH818" i="3"/>
  <c r="AG818" i="3"/>
  <c r="AF818" i="3"/>
  <c r="AD818" i="3"/>
  <c r="AC818" i="3"/>
  <c r="AA818" i="3"/>
  <c r="Z818" i="3"/>
  <c r="X818" i="3"/>
  <c r="W818" i="3"/>
  <c r="U818" i="3"/>
  <c r="T818" i="3"/>
  <c r="BC817" i="3"/>
  <c r="BB817" i="3"/>
  <c r="BA817" i="3"/>
  <c r="AZ817" i="3"/>
  <c r="AY817" i="3"/>
  <c r="AX817" i="3"/>
  <c r="AW817" i="3"/>
  <c r="AV817" i="3"/>
  <c r="AU817" i="3"/>
  <c r="AT817" i="3"/>
  <c r="AS817" i="3"/>
  <c r="AR817" i="3"/>
  <c r="AQ817" i="3"/>
  <c r="AP817" i="3"/>
  <c r="AO817" i="3"/>
  <c r="AN817" i="3"/>
  <c r="AM817" i="3"/>
  <c r="AL817" i="3"/>
  <c r="AK817" i="3"/>
  <c r="AJ817" i="3"/>
  <c r="AI817" i="3"/>
  <c r="AH817" i="3"/>
  <c r="AG817" i="3"/>
  <c r="AF817" i="3"/>
  <c r="AD817" i="3"/>
  <c r="AC817" i="3"/>
  <c r="AA817" i="3"/>
  <c r="Z817" i="3"/>
  <c r="X817" i="3"/>
  <c r="W817" i="3"/>
  <c r="U817" i="3"/>
  <c r="T817" i="3"/>
  <c r="BC816" i="3"/>
  <c r="BB816" i="3"/>
  <c r="BA816" i="3"/>
  <c r="AZ816" i="3"/>
  <c r="AY816" i="3"/>
  <c r="AX816" i="3"/>
  <c r="AW816" i="3"/>
  <c r="AV816" i="3"/>
  <c r="AU816" i="3"/>
  <c r="AT816" i="3"/>
  <c r="AS816" i="3"/>
  <c r="AR816" i="3"/>
  <c r="AQ816" i="3"/>
  <c r="AP816" i="3"/>
  <c r="AO816" i="3"/>
  <c r="AN816" i="3"/>
  <c r="AM816" i="3"/>
  <c r="AL816" i="3"/>
  <c r="AK816" i="3"/>
  <c r="AJ816" i="3"/>
  <c r="AI816" i="3"/>
  <c r="AH816" i="3"/>
  <c r="AG816" i="3"/>
  <c r="AF816" i="3"/>
  <c r="AD816" i="3"/>
  <c r="AC816" i="3"/>
  <c r="AA816" i="3"/>
  <c r="Z816" i="3"/>
  <c r="X816" i="3"/>
  <c r="W816" i="3"/>
  <c r="U816" i="3"/>
  <c r="T816" i="3"/>
  <c r="BC815" i="3"/>
  <c r="BB815" i="3"/>
  <c r="BA815" i="3"/>
  <c r="AZ815" i="3"/>
  <c r="AY815" i="3"/>
  <c r="AX815" i="3"/>
  <c r="AW815" i="3"/>
  <c r="AV815" i="3"/>
  <c r="AU815" i="3"/>
  <c r="AT815" i="3"/>
  <c r="AS815" i="3"/>
  <c r="AR815" i="3"/>
  <c r="AQ815" i="3"/>
  <c r="AP815" i="3"/>
  <c r="AO815" i="3"/>
  <c r="AN815" i="3"/>
  <c r="AM815" i="3"/>
  <c r="AL815" i="3"/>
  <c r="AK815" i="3"/>
  <c r="AJ815" i="3"/>
  <c r="AI815" i="3"/>
  <c r="AH815" i="3"/>
  <c r="AG815" i="3"/>
  <c r="AF815" i="3"/>
  <c r="AD815" i="3"/>
  <c r="AC815" i="3"/>
  <c r="AA815" i="3"/>
  <c r="Z815" i="3"/>
  <c r="X815" i="3"/>
  <c r="W815" i="3"/>
  <c r="U815" i="3"/>
  <c r="T815" i="3"/>
  <c r="BC814" i="3"/>
  <c r="BB814" i="3"/>
  <c r="BA814" i="3"/>
  <c r="AZ814" i="3"/>
  <c r="AY814" i="3"/>
  <c r="AX814" i="3"/>
  <c r="AW814" i="3"/>
  <c r="AV814" i="3"/>
  <c r="AU814" i="3"/>
  <c r="AT814" i="3"/>
  <c r="AS814" i="3"/>
  <c r="AR814" i="3"/>
  <c r="AQ814" i="3"/>
  <c r="AP814" i="3"/>
  <c r="AO814" i="3"/>
  <c r="AN814" i="3"/>
  <c r="AM814" i="3"/>
  <c r="AL814" i="3"/>
  <c r="AK814" i="3"/>
  <c r="AJ814" i="3"/>
  <c r="AI814" i="3"/>
  <c r="AH814" i="3"/>
  <c r="AG814" i="3"/>
  <c r="AF814" i="3"/>
  <c r="AD814" i="3"/>
  <c r="AC814" i="3"/>
  <c r="AA814" i="3"/>
  <c r="Z814" i="3"/>
  <c r="X814" i="3"/>
  <c r="W814" i="3"/>
  <c r="U814" i="3"/>
  <c r="T814" i="3"/>
  <c r="BC813" i="3"/>
  <c r="BB813" i="3"/>
  <c r="BA813" i="3"/>
  <c r="AZ813" i="3"/>
  <c r="AY813" i="3"/>
  <c r="AX813" i="3"/>
  <c r="AW813" i="3"/>
  <c r="AV813" i="3"/>
  <c r="AU813" i="3"/>
  <c r="AT813" i="3"/>
  <c r="AS813" i="3"/>
  <c r="AR813" i="3"/>
  <c r="AQ813" i="3"/>
  <c r="AP813" i="3"/>
  <c r="AO813" i="3"/>
  <c r="AN813" i="3"/>
  <c r="AM813" i="3"/>
  <c r="AL813" i="3"/>
  <c r="AK813" i="3"/>
  <c r="AJ813" i="3"/>
  <c r="AI813" i="3"/>
  <c r="AH813" i="3"/>
  <c r="AG813" i="3"/>
  <c r="AF813" i="3"/>
  <c r="AD813" i="3"/>
  <c r="AC813" i="3"/>
  <c r="AA813" i="3"/>
  <c r="Z813" i="3"/>
  <c r="X813" i="3"/>
  <c r="W813" i="3"/>
  <c r="U813" i="3"/>
  <c r="T813" i="3"/>
  <c r="BC812" i="3"/>
  <c r="BB812" i="3"/>
  <c r="BA812" i="3"/>
  <c r="AZ812" i="3"/>
  <c r="AY812" i="3"/>
  <c r="AX812" i="3"/>
  <c r="AW812" i="3"/>
  <c r="AV812" i="3"/>
  <c r="AU812" i="3"/>
  <c r="AT812" i="3"/>
  <c r="AS812" i="3"/>
  <c r="AR812" i="3"/>
  <c r="AQ812" i="3"/>
  <c r="AP812" i="3"/>
  <c r="AO812" i="3"/>
  <c r="AN812" i="3"/>
  <c r="AM812" i="3"/>
  <c r="AL812" i="3"/>
  <c r="AK812" i="3"/>
  <c r="AJ812" i="3"/>
  <c r="AI812" i="3"/>
  <c r="AH812" i="3"/>
  <c r="AG812" i="3"/>
  <c r="AF812" i="3"/>
  <c r="AD812" i="3"/>
  <c r="AC812" i="3"/>
  <c r="AA812" i="3"/>
  <c r="Z812" i="3"/>
  <c r="X812" i="3"/>
  <c r="W812" i="3"/>
  <c r="U812" i="3"/>
  <c r="T812" i="3"/>
  <c r="BC811" i="3"/>
  <c r="BB811" i="3"/>
  <c r="BA811" i="3"/>
  <c r="AZ811" i="3"/>
  <c r="AY811" i="3"/>
  <c r="AX811" i="3"/>
  <c r="AW811" i="3"/>
  <c r="AV811" i="3"/>
  <c r="AU811" i="3"/>
  <c r="AT811" i="3"/>
  <c r="AS811" i="3"/>
  <c r="AR811" i="3"/>
  <c r="AQ811" i="3"/>
  <c r="AP811" i="3"/>
  <c r="AO811" i="3"/>
  <c r="AN811" i="3"/>
  <c r="AM811" i="3"/>
  <c r="AL811" i="3"/>
  <c r="AK811" i="3"/>
  <c r="AJ811" i="3"/>
  <c r="AI811" i="3"/>
  <c r="AH811" i="3"/>
  <c r="AG811" i="3"/>
  <c r="AF811" i="3"/>
  <c r="AD811" i="3"/>
  <c r="AC811" i="3"/>
  <c r="AA811" i="3"/>
  <c r="Z811" i="3"/>
  <c r="X811" i="3"/>
  <c r="W811" i="3"/>
  <c r="U811" i="3"/>
  <c r="T811" i="3"/>
  <c r="BC810" i="3"/>
  <c r="BB810" i="3"/>
  <c r="BA810" i="3"/>
  <c r="AZ810" i="3"/>
  <c r="AY810" i="3"/>
  <c r="AX810" i="3"/>
  <c r="AW810" i="3"/>
  <c r="AV810" i="3"/>
  <c r="AU810" i="3"/>
  <c r="AT810" i="3"/>
  <c r="AS810" i="3"/>
  <c r="AR810" i="3"/>
  <c r="AQ810" i="3"/>
  <c r="AP810" i="3"/>
  <c r="AO810" i="3"/>
  <c r="AN810" i="3"/>
  <c r="AM810" i="3"/>
  <c r="AL810" i="3"/>
  <c r="AK810" i="3"/>
  <c r="AJ810" i="3"/>
  <c r="AI810" i="3"/>
  <c r="AH810" i="3"/>
  <c r="AG810" i="3"/>
  <c r="AF810" i="3"/>
  <c r="AD810" i="3"/>
  <c r="AC810" i="3"/>
  <c r="AA810" i="3"/>
  <c r="Z810" i="3"/>
  <c r="X810" i="3"/>
  <c r="W810" i="3"/>
  <c r="U810" i="3"/>
  <c r="T810" i="3"/>
  <c r="BC809" i="3"/>
  <c r="BB809" i="3"/>
  <c r="BA809" i="3"/>
  <c r="AZ809" i="3"/>
  <c r="AY809" i="3"/>
  <c r="AX809" i="3"/>
  <c r="AW809" i="3"/>
  <c r="AV809" i="3"/>
  <c r="AU809" i="3"/>
  <c r="AT809" i="3"/>
  <c r="AS809" i="3"/>
  <c r="AR809" i="3"/>
  <c r="AQ809" i="3"/>
  <c r="AP809" i="3"/>
  <c r="AO809" i="3"/>
  <c r="AN809" i="3"/>
  <c r="AM809" i="3"/>
  <c r="AL809" i="3"/>
  <c r="AK809" i="3"/>
  <c r="AJ809" i="3"/>
  <c r="AI809" i="3"/>
  <c r="AH809" i="3"/>
  <c r="AG809" i="3"/>
  <c r="AF809" i="3"/>
  <c r="AD809" i="3"/>
  <c r="AC809" i="3"/>
  <c r="AA809" i="3"/>
  <c r="Z809" i="3"/>
  <c r="X809" i="3"/>
  <c r="W809" i="3"/>
  <c r="U809" i="3"/>
  <c r="T809" i="3"/>
  <c r="BC808" i="3"/>
  <c r="BB808" i="3"/>
  <c r="BA808" i="3"/>
  <c r="AZ808" i="3"/>
  <c r="AY808" i="3"/>
  <c r="AX808" i="3"/>
  <c r="AW808" i="3"/>
  <c r="AV808" i="3"/>
  <c r="AU808" i="3"/>
  <c r="AT808" i="3"/>
  <c r="AS808" i="3"/>
  <c r="AR808" i="3"/>
  <c r="AQ808" i="3"/>
  <c r="AP808" i="3"/>
  <c r="AO808" i="3"/>
  <c r="AN808" i="3"/>
  <c r="AM808" i="3"/>
  <c r="AL808" i="3"/>
  <c r="AK808" i="3"/>
  <c r="AJ808" i="3"/>
  <c r="AI808" i="3"/>
  <c r="AH808" i="3"/>
  <c r="AG808" i="3"/>
  <c r="AF808" i="3"/>
  <c r="AD808" i="3"/>
  <c r="AC808" i="3"/>
  <c r="AA808" i="3"/>
  <c r="Z808" i="3"/>
  <c r="X808" i="3"/>
  <c r="W808" i="3"/>
  <c r="U808" i="3"/>
  <c r="T808" i="3"/>
  <c r="BC807" i="3"/>
  <c r="BB807" i="3"/>
  <c r="BA807" i="3"/>
  <c r="AZ807" i="3"/>
  <c r="AY807" i="3"/>
  <c r="AX807" i="3"/>
  <c r="AW807" i="3"/>
  <c r="AV807" i="3"/>
  <c r="AU807" i="3"/>
  <c r="AT807" i="3"/>
  <c r="AS807" i="3"/>
  <c r="AR807" i="3"/>
  <c r="AQ807" i="3"/>
  <c r="AP807" i="3"/>
  <c r="AO807" i="3"/>
  <c r="AN807" i="3"/>
  <c r="AM807" i="3"/>
  <c r="AL807" i="3"/>
  <c r="AK807" i="3"/>
  <c r="AJ807" i="3"/>
  <c r="AI807" i="3"/>
  <c r="AH807" i="3"/>
  <c r="AG807" i="3"/>
  <c r="AF807" i="3"/>
  <c r="AD807" i="3"/>
  <c r="AC807" i="3"/>
  <c r="AA807" i="3"/>
  <c r="Z807" i="3"/>
  <c r="X807" i="3"/>
  <c r="W807" i="3"/>
  <c r="U807" i="3"/>
  <c r="T807" i="3"/>
  <c r="BC806" i="3"/>
  <c r="BB806" i="3"/>
  <c r="BA806" i="3"/>
  <c r="AZ806" i="3"/>
  <c r="AY806" i="3"/>
  <c r="AX806" i="3"/>
  <c r="AW806" i="3"/>
  <c r="AV806" i="3"/>
  <c r="AU806" i="3"/>
  <c r="AT806" i="3"/>
  <c r="AS806" i="3"/>
  <c r="AR806" i="3"/>
  <c r="AQ806" i="3"/>
  <c r="AP806" i="3"/>
  <c r="AO806" i="3"/>
  <c r="AN806" i="3"/>
  <c r="AM806" i="3"/>
  <c r="AL806" i="3"/>
  <c r="AK806" i="3"/>
  <c r="AJ806" i="3"/>
  <c r="AI806" i="3"/>
  <c r="AH806" i="3"/>
  <c r="AG806" i="3"/>
  <c r="AF806" i="3"/>
  <c r="AD806" i="3"/>
  <c r="AC806" i="3"/>
  <c r="AA806" i="3"/>
  <c r="Z806" i="3"/>
  <c r="X806" i="3"/>
  <c r="W806" i="3"/>
  <c r="U806" i="3"/>
  <c r="T806" i="3"/>
  <c r="BC805" i="3"/>
  <c r="BB805" i="3"/>
  <c r="BA805" i="3"/>
  <c r="AZ805" i="3"/>
  <c r="AY805" i="3"/>
  <c r="AX805" i="3"/>
  <c r="AW805" i="3"/>
  <c r="AV805" i="3"/>
  <c r="AU805" i="3"/>
  <c r="AT805" i="3"/>
  <c r="AS805" i="3"/>
  <c r="AR805" i="3"/>
  <c r="AQ805" i="3"/>
  <c r="AP805" i="3"/>
  <c r="AO805" i="3"/>
  <c r="AN805" i="3"/>
  <c r="AM805" i="3"/>
  <c r="AL805" i="3"/>
  <c r="AK805" i="3"/>
  <c r="AJ805" i="3"/>
  <c r="AI805" i="3"/>
  <c r="AH805" i="3"/>
  <c r="AG805" i="3"/>
  <c r="AF805" i="3"/>
  <c r="AD805" i="3"/>
  <c r="AC805" i="3"/>
  <c r="AA805" i="3"/>
  <c r="Z805" i="3"/>
  <c r="X805" i="3"/>
  <c r="W805" i="3"/>
  <c r="U805" i="3"/>
  <c r="T805" i="3"/>
  <c r="BC804" i="3"/>
  <c r="BB804" i="3"/>
  <c r="BA804" i="3"/>
  <c r="AZ804" i="3"/>
  <c r="AY804" i="3"/>
  <c r="AX804" i="3"/>
  <c r="AW804" i="3"/>
  <c r="AV804" i="3"/>
  <c r="AU804" i="3"/>
  <c r="AT804" i="3"/>
  <c r="AS804" i="3"/>
  <c r="AR804" i="3"/>
  <c r="AQ804" i="3"/>
  <c r="AP804" i="3"/>
  <c r="AO804" i="3"/>
  <c r="AN804" i="3"/>
  <c r="AM804" i="3"/>
  <c r="AL804" i="3"/>
  <c r="AK804" i="3"/>
  <c r="AJ804" i="3"/>
  <c r="AI804" i="3"/>
  <c r="AH804" i="3"/>
  <c r="AG804" i="3"/>
  <c r="AF804" i="3"/>
  <c r="AD804" i="3"/>
  <c r="AC804" i="3"/>
  <c r="AA804" i="3"/>
  <c r="Z804" i="3"/>
  <c r="X804" i="3"/>
  <c r="W804" i="3"/>
  <c r="U804" i="3"/>
  <c r="T804" i="3"/>
  <c r="BC803" i="3"/>
  <c r="BB803" i="3"/>
  <c r="BA803" i="3"/>
  <c r="AZ803" i="3"/>
  <c r="AY803" i="3"/>
  <c r="AX803" i="3"/>
  <c r="AW803" i="3"/>
  <c r="AV803" i="3"/>
  <c r="AU803" i="3"/>
  <c r="AT803" i="3"/>
  <c r="AS803" i="3"/>
  <c r="AR803" i="3"/>
  <c r="AQ803" i="3"/>
  <c r="AP803" i="3"/>
  <c r="AO803" i="3"/>
  <c r="AN803" i="3"/>
  <c r="AM803" i="3"/>
  <c r="AL803" i="3"/>
  <c r="AK803" i="3"/>
  <c r="AJ803" i="3"/>
  <c r="AI803" i="3"/>
  <c r="AH803" i="3"/>
  <c r="AG803" i="3"/>
  <c r="AF803" i="3"/>
  <c r="AD803" i="3"/>
  <c r="AC803" i="3"/>
  <c r="AA803" i="3"/>
  <c r="Z803" i="3"/>
  <c r="X803" i="3"/>
  <c r="W803" i="3"/>
  <c r="U803" i="3"/>
  <c r="T803" i="3"/>
  <c r="BC802" i="3"/>
  <c r="BB802" i="3"/>
  <c r="BA802" i="3"/>
  <c r="AZ802" i="3"/>
  <c r="AY802" i="3"/>
  <c r="AX802" i="3"/>
  <c r="AW802" i="3"/>
  <c r="AV802" i="3"/>
  <c r="AU802" i="3"/>
  <c r="AT802" i="3"/>
  <c r="AS802" i="3"/>
  <c r="AR802" i="3"/>
  <c r="AQ802" i="3"/>
  <c r="AP802" i="3"/>
  <c r="AO802" i="3"/>
  <c r="AN802" i="3"/>
  <c r="AM802" i="3"/>
  <c r="AL802" i="3"/>
  <c r="AK802" i="3"/>
  <c r="AJ802" i="3"/>
  <c r="AI802" i="3"/>
  <c r="AH802" i="3"/>
  <c r="AG802" i="3"/>
  <c r="AF802" i="3"/>
  <c r="AD802" i="3"/>
  <c r="AC802" i="3"/>
  <c r="AA802" i="3"/>
  <c r="Z802" i="3"/>
  <c r="X802" i="3"/>
  <c r="W802" i="3"/>
  <c r="U802" i="3"/>
  <c r="T802" i="3"/>
  <c r="BC801" i="3"/>
  <c r="BB801" i="3"/>
  <c r="BA801" i="3"/>
  <c r="AZ801" i="3"/>
  <c r="AY801" i="3"/>
  <c r="AX801" i="3"/>
  <c r="AW801" i="3"/>
  <c r="AV801" i="3"/>
  <c r="AU801" i="3"/>
  <c r="AT801" i="3"/>
  <c r="AS801" i="3"/>
  <c r="AR801" i="3"/>
  <c r="AQ801" i="3"/>
  <c r="AP801" i="3"/>
  <c r="AO801" i="3"/>
  <c r="AN801" i="3"/>
  <c r="AM801" i="3"/>
  <c r="AL801" i="3"/>
  <c r="AK801" i="3"/>
  <c r="AJ801" i="3"/>
  <c r="AI801" i="3"/>
  <c r="AH801" i="3"/>
  <c r="AG801" i="3"/>
  <c r="AF801" i="3"/>
  <c r="AD801" i="3"/>
  <c r="AC801" i="3"/>
  <c r="AA801" i="3"/>
  <c r="Z801" i="3"/>
  <c r="X801" i="3"/>
  <c r="W801" i="3"/>
  <c r="U801" i="3"/>
  <c r="T801" i="3"/>
  <c r="BC800" i="3"/>
  <c r="BB800" i="3"/>
  <c r="BA800" i="3"/>
  <c r="AZ800" i="3"/>
  <c r="AY800" i="3"/>
  <c r="AX800" i="3"/>
  <c r="AW800" i="3"/>
  <c r="AV800" i="3"/>
  <c r="AU800" i="3"/>
  <c r="AT800" i="3"/>
  <c r="AS800" i="3"/>
  <c r="AR800" i="3"/>
  <c r="AQ800" i="3"/>
  <c r="AP800" i="3"/>
  <c r="AO800" i="3"/>
  <c r="AN800" i="3"/>
  <c r="AM800" i="3"/>
  <c r="AL800" i="3"/>
  <c r="AK800" i="3"/>
  <c r="AJ800" i="3"/>
  <c r="AI800" i="3"/>
  <c r="AH800" i="3"/>
  <c r="AG800" i="3"/>
  <c r="AF800" i="3"/>
  <c r="AD800" i="3"/>
  <c r="AC800" i="3"/>
  <c r="AA800" i="3"/>
  <c r="Z800" i="3"/>
  <c r="X800" i="3"/>
  <c r="W800" i="3"/>
  <c r="U800" i="3"/>
  <c r="T800" i="3"/>
  <c r="BC799" i="3"/>
  <c r="BB799" i="3"/>
  <c r="BA799" i="3"/>
  <c r="AZ799" i="3"/>
  <c r="AY799" i="3"/>
  <c r="AX799" i="3"/>
  <c r="AW799" i="3"/>
  <c r="AV799" i="3"/>
  <c r="AU799" i="3"/>
  <c r="AT799" i="3"/>
  <c r="AS799" i="3"/>
  <c r="AR799" i="3"/>
  <c r="AQ799" i="3"/>
  <c r="AP799" i="3"/>
  <c r="AO799" i="3"/>
  <c r="AN799" i="3"/>
  <c r="AM799" i="3"/>
  <c r="AL799" i="3"/>
  <c r="AK799" i="3"/>
  <c r="AJ799" i="3"/>
  <c r="AI799" i="3"/>
  <c r="AH799" i="3"/>
  <c r="AG799" i="3"/>
  <c r="AF799" i="3"/>
  <c r="AD799" i="3"/>
  <c r="AC799" i="3"/>
  <c r="AA799" i="3"/>
  <c r="Z799" i="3"/>
  <c r="X799" i="3"/>
  <c r="W799" i="3"/>
  <c r="U799" i="3"/>
  <c r="T799" i="3"/>
  <c r="BC798" i="3"/>
  <c r="BB798" i="3"/>
  <c r="BA798" i="3"/>
  <c r="AZ798" i="3"/>
  <c r="AY798" i="3"/>
  <c r="AX798" i="3"/>
  <c r="AW798" i="3"/>
  <c r="AV798" i="3"/>
  <c r="AU798" i="3"/>
  <c r="AT798" i="3"/>
  <c r="AS798" i="3"/>
  <c r="AR798" i="3"/>
  <c r="AQ798" i="3"/>
  <c r="AP798" i="3"/>
  <c r="AO798" i="3"/>
  <c r="AN798" i="3"/>
  <c r="AM798" i="3"/>
  <c r="AL798" i="3"/>
  <c r="AK798" i="3"/>
  <c r="AJ798" i="3"/>
  <c r="AI798" i="3"/>
  <c r="AH798" i="3"/>
  <c r="AG798" i="3"/>
  <c r="AF798" i="3"/>
  <c r="AD798" i="3"/>
  <c r="AC798" i="3"/>
  <c r="AA798" i="3"/>
  <c r="Z798" i="3"/>
  <c r="X798" i="3"/>
  <c r="W798" i="3"/>
  <c r="U798" i="3"/>
  <c r="T798" i="3"/>
  <c r="BC797" i="3"/>
  <c r="BB797" i="3"/>
  <c r="BA797" i="3"/>
  <c r="AZ797" i="3"/>
  <c r="AY797" i="3"/>
  <c r="AX797" i="3"/>
  <c r="AW797" i="3"/>
  <c r="AV797" i="3"/>
  <c r="AU797" i="3"/>
  <c r="AT797" i="3"/>
  <c r="AS797" i="3"/>
  <c r="AR797" i="3"/>
  <c r="AQ797" i="3"/>
  <c r="AP797" i="3"/>
  <c r="AO797" i="3"/>
  <c r="AN797" i="3"/>
  <c r="AM797" i="3"/>
  <c r="AL797" i="3"/>
  <c r="AK797" i="3"/>
  <c r="AJ797" i="3"/>
  <c r="AI797" i="3"/>
  <c r="AH797" i="3"/>
  <c r="AG797" i="3"/>
  <c r="AF797" i="3"/>
  <c r="AD797" i="3"/>
  <c r="AC797" i="3"/>
  <c r="AA797" i="3"/>
  <c r="Z797" i="3"/>
  <c r="X797" i="3"/>
  <c r="W797" i="3"/>
  <c r="U797" i="3"/>
  <c r="T797" i="3"/>
  <c r="BC796" i="3"/>
  <c r="BB796" i="3"/>
  <c r="BA796" i="3"/>
  <c r="AZ796" i="3"/>
  <c r="AY796" i="3"/>
  <c r="AX796" i="3"/>
  <c r="AW796" i="3"/>
  <c r="AV796" i="3"/>
  <c r="AU796" i="3"/>
  <c r="AT796" i="3"/>
  <c r="AS796" i="3"/>
  <c r="AR796" i="3"/>
  <c r="AQ796" i="3"/>
  <c r="AP796" i="3"/>
  <c r="AO796" i="3"/>
  <c r="AN796" i="3"/>
  <c r="AM796" i="3"/>
  <c r="AL796" i="3"/>
  <c r="AK796" i="3"/>
  <c r="AJ796" i="3"/>
  <c r="AI796" i="3"/>
  <c r="AH796" i="3"/>
  <c r="AG796" i="3"/>
  <c r="AF796" i="3"/>
  <c r="AD796" i="3"/>
  <c r="AC796" i="3"/>
  <c r="AA796" i="3"/>
  <c r="Z796" i="3"/>
  <c r="X796" i="3"/>
  <c r="W796" i="3"/>
  <c r="U796" i="3"/>
  <c r="T796" i="3"/>
  <c r="BC795" i="3"/>
  <c r="BB795" i="3"/>
  <c r="BA795" i="3"/>
  <c r="AZ795" i="3"/>
  <c r="AY795" i="3"/>
  <c r="AX795" i="3"/>
  <c r="AW795" i="3"/>
  <c r="AV795" i="3"/>
  <c r="AU795" i="3"/>
  <c r="AT795" i="3"/>
  <c r="AS795" i="3"/>
  <c r="AR795" i="3"/>
  <c r="AQ795" i="3"/>
  <c r="AP795" i="3"/>
  <c r="AO795" i="3"/>
  <c r="AN795" i="3"/>
  <c r="AM795" i="3"/>
  <c r="AL795" i="3"/>
  <c r="AK795" i="3"/>
  <c r="AJ795" i="3"/>
  <c r="AI795" i="3"/>
  <c r="AH795" i="3"/>
  <c r="AG795" i="3"/>
  <c r="AF795" i="3"/>
  <c r="AD795" i="3"/>
  <c r="AC795" i="3"/>
  <c r="AA795" i="3"/>
  <c r="Z795" i="3"/>
  <c r="X795" i="3"/>
  <c r="W795" i="3"/>
  <c r="U795" i="3"/>
  <c r="T795" i="3"/>
  <c r="BC794" i="3"/>
  <c r="BB794" i="3"/>
  <c r="BA794" i="3"/>
  <c r="AZ794" i="3"/>
  <c r="AY794" i="3"/>
  <c r="AX794" i="3"/>
  <c r="AW794" i="3"/>
  <c r="AV794" i="3"/>
  <c r="AU794" i="3"/>
  <c r="AT794" i="3"/>
  <c r="AS794" i="3"/>
  <c r="AR794" i="3"/>
  <c r="AQ794" i="3"/>
  <c r="AP794" i="3"/>
  <c r="AO794" i="3"/>
  <c r="AN794" i="3"/>
  <c r="AM794" i="3"/>
  <c r="AL794" i="3"/>
  <c r="AK794" i="3"/>
  <c r="AJ794" i="3"/>
  <c r="AI794" i="3"/>
  <c r="AH794" i="3"/>
  <c r="AG794" i="3"/>
  <c r="AF794" i="3"/>
  <c r="AD794" i="3"/>
  <c r="AC794" i="3"/>
  <c r="AA794" i="3"/>
  <c r="Z794" i="3"/>
  <c r="X794" i="3"/>
  <c r="W794" i="3"/>
  <c r="U794" i="3"/>
  <c r="T794" i="3"/>
  <c r="BC793" i="3"/>
  <c r="BB793" i="3"/>
  <c r="BA793" i="3"/>
  <c r="AZ793" i="3"/>
  <c r="AY793" i="3"/>
  <c r="AX793" i="3"/>
  <c r="AW793" i="3"/>
  <c r="AV793" i="3"/>
  <c r="AU793" i="3"/>
  <c r="AT793" i="3"/>
  <c r="AS793" i="3"/>
  <c r="AR793" i="3"/>
  <c r="AQ793" i="3"/>
  <c r="AP793" i="3"/>
  <c r="AO793" i="3"/>
  <c r="AN793" i="3"/>
  <c r="AM793" i="3"/>
  <c r="AL793" i="3"/>
  <c r="AK793" i="3"/>
  <c r="AJ793" i="3"/>
  <c r="AI793" i="3"/>
  <c r="AH793" i="3"/>
  <c r="AG793" i="3"/>
  <c r="AF793" i="3"/>
  <c r="AD793" i="3"/>
  <c r="AC793" i="3"/>
  <c r="AA793" i="3"/>
  <c r="Z793" i="3"/>
  <c r="X793" i="3"/>
  <c r="W793" i="3"/>
  <c r="U793" i="3"/>
  <c r="T793" i="3"/>
  <c r="BC792" i="3"/>
  <c r="BB792" i="3"/>
  <c r="BA792" i="3"/>
  <c r="AZ792" i="3"/>
  <c r="AY792" i="3"/>
  <c r="AX792" i="3"/>
  <c r="AW792" i="3"/>
  <c r="AV792" i="3"/>
  <c r="AU792" i="3"/>
  <c r="AT792" i="3"/>
  <c r="AS792" i="3"/>
  <c r="AR792" i="3"/>
  <c r="AQ792" i="3"/>
  <c r="AP792" i="3"/>
  <c r="AO792" i="3"/>
  <c r="AN792" i="3"/>
  <c r="AM792" i="3"/>
  <c r="AL792" i="3"/>
  <c r="AK792" i="3"/>
  <c r="AJ792" i="3"/>
  <c r="AI792" i="3"/>
  <c r="AH792" i="3"/>
  <c r="AG792" i="3"/>
  <c r="AF792" i="3"/>
  <c r="AD792" i="3"/>
  <c r="AC792" i="3"/>
  <c r="AA792" i="3"/>
  <c r="Z792" i="3"/>
  <c r="X792" i="3"/>
  <c r="W792" i="3"/>
  <c r="U792" i="3"/>
  <c r="T792" i="3"/>
  <c r="BC791" i="3"/>
  <c r="BB791" i="3"/>
  <c r="BA791" i="3"/>
  <c r="AZ791" i="3"/>
  <c r="AY791" i="3"/>
  <c r="AX791" i="3"/>
  <c r="AW791" i="3"/>
  <c r="AV791" i="3"/>
  <c r="AU791" i="3"/>
  <c r="AT791" i="3"/>
  <c r="AS791" i="3"/>
  <c r="AR791" i="3"/>
  <c r="AQ791" i="3"/>
  <c r="AP791" i="3"/>
  <c r="AO791" i="3"/>
  <c r="AN791" i="3"/>
  <c r="AM791" i="3"/>
  <c r="AL791" i="3"/>
  <c r="AK791" i="3"/>
  <c r="AJ791" i="3"/>
  <c r="AI791" i="3"/>
  <c r="AH791" i="3"/>
  <c r="AG791" i="3"/>
  <c r="AF791" i="3"/>
  <c r="AD791" i="3"/>
  <c r="AC791" i="3"/>
  <c r="AA791" i="3"/>
  <c r="Z791" i="3"/>
  <c r="X791" i="3"/>
  <c r="W791" i="3"/>
  <c r="U791" i="3"/>
  <c r="T791" i="3"/>
  <c r="BC790" i="3"/>
  <c r="BB790" i="3"/>
  <c r="BA790" i="3"/>
  <c r="AZ790" i="3"/>
  <c r="AY790" i="3"/>
  <c r="AX790" i="3"/>
  <c r="AW790" i="3"/>
  <c r="AV790" i="3"/>
  <c r="AU790" i="3"/>
  <c r="AT790" i="3"/>
  <c r="AS790" i="3"/>
  <c r="AR790" i="3"/>
  <c r="AQ790" i="3"/>
  <c r="AP790" i="3"/>
  <c r="AO790" i="3"/>
  <c r="AN790" i="3"/>
  <c r="AM790" i="3"/>
  <c r="AL790" i="3"/>
  <c r="AK790" i="3"/>
  <c r="AJ790" i="3"/>
  <c r="AI790" i="3"/>
  <c r="AH790" i="3"/>
  <c r="AG790" i="3"/>
  <c r="AF790" i="3"/>
  <c r="AD790" i="3"/>
  <c r="AC790" i="3"/>
  <c r="AA790" i="3"/>
  <c r="Z790" i="3"/>
  <c r="X790" i="3"/>
  <c r="W790" i="3"/>
  <c r="U790" i="3"/>
  <c r="T790" i="3"/>
  <c r="BC789" i="3"/>
  <c r="BB789" i="3"/>
  <c r="BA789" i="3"/>
  <c r="AZ789" i="3"/>
  <c r="AY789" i="3"/>
  <c r="AX789" i="3"/>
  <c r="AW789" i="3"/>
  <c r="AV789" i="3"/>
  <c r="AU789" i="3"/>
  <c r="AT789" i="3"/>
  <c r="AS789" i="3"/>
  <c r="AR789" i="3"/>
  <c r="AQ789" i="3"/>
  <c r="AP789" i="3"/>
  <c r="AO789" i="3"/>
  <c r="AN789" i="3"/>
  <c r="AM789" i="3"/>
  <c r="AL789" i="3"/>
  <c r="AK789" i="3"/>
  <c r="AJ789" i="3"/>
  <c r="AI789" i="3"/>
  <c r="AH789" i="3"/>
  <c r="AG789" i="3"/>
  <c r="AF789" i="3"/>
  <c r="AD789" i="3"/>
  <c r="AC789" i="3"/>
  <c r="AA789" i="3"/>
  <c r="Z789" i="3"/>
  <c r="X789" i="3"/>
  <c r="W789" i="3"/>
  <c r="U789" i="3"/>
  <c r="T789" i="3"/>
  <c r="BC788" i="3"/>
  <c r="BB788" i="3"/>
  <c r="BA788" i="3"/>
  <c r="AZ788" i="3"/>
  <c r="AY788" i="3"/>
  <c r="AX788" i="3"/>
  <c r="AW788" i="3"/>
  <c r="AV788" i="3"/>
  <c r="AU788" i="3"/>
  <c r="AT788" i="3"/>
  <c r="AS788" i="3"/>
  <c r="AR788" i="3"/>
  <c r="AQ788" i="3"/>
  <c r="AP788" i="3"/>
  <c r="AO788" i="3"/>
  <c r="AN788" i="3"/>
  <c r="AM788" i="3"/>
  <c r="AL788" i="3"/>
  <c r="AK788" i="3"/>
  <c r="AJ788" i="3"/>
  <c r="AI788" i="3"/>
  <c r="AH788" i="3"/>
  <c r="AG788" i="3"/>
  <c r="AF788" i="3"/>
  <c r="AD788" i="3"/>
  <c r="AC788" i="3"/>
  <c r="AA788" i="3"/>
  <c r="Z788" i="3"/>
  <c r="X788" i="3"/>
  <c r="W788" i="3"/>
  <c r="U788" i="3"/>
  <c r="T788" i="3"/>
  <c r="BC787" i="3"/>
  <c r="BB787" i="3"/>
  <c r="BA787" i="3"/>
  <c r="AZ787" i="3"/>
  <c r="AY787" i="3"/>
  <c r="AX787" i="3"/>
  <c r="AW787" i="3"/>
  <c r="AV787" i="3"/>
  <c r="AU787" i="3"/>
  <c r="AT787" i="3"/>
  <c r="AS787" i="3"/>
  <c r="AR787" i="3"/>
  <c r="AQ787" i="3"/>
  <c r="AP787" i="3"/>
  <c r="AO787" i="3"/>
  <c r="AN787" i="3"/>
  <c r="AM787" i="3"/>
  <c r="AL787" i="3"/>
  <c r="AK787" i="3"/>
  <c r="AJ787" i="3"/>
  <c r="AI787" i="3"/>
  <c r="AH787" i="3"/>
  <c r="AG787" i="3"/>
  <c r="AF787" i="3"/>
  <c r="AD787" i="3"/>
  <c r="AC787" i="3"/>
  <c r="AA787" i="3"/>
  <c r="Z787" i="3"/>
  <c r="X787" i="3"/>
  <c r="W787" i="3"/>
  <c r="U787" i="3"/>
  <c r="T787" i="3"/>
  <c r="BC786" i="3"/>
  <c r="BB786" i="3"/>
  <c r="BA786" i="3"/>
  <c r="AZ786" i="3"/>
  <c r="AY786" i="3"/>
  <c r="AX786" i="3"/>
  <c r="AW786" i="3"/>
  <c r="AV786" i="3"/>
  <c r="AU786" i="3"/>
  <c r="AT786" i="3"/>
  <c r="AS786" i="3"/>
  <c r="AR786" i="3"/>
  <c r="AQ786" i="3"/>
  <c r="AP786" i="3"/>
  <c r="AO786" i="3"/>
  <c r="AN786" i="3"/>
  <c r="AM786" i="3"/>
  <c r="AL786" i="3"/>
  <c r="AK786" i="3"/>
  <c r="AJ786" i="3"/>
  <c r="AI786" i="3"/>
  <c r="AH786" i="3"/>
  <c r="AG786" i="3"/>
  <c r="AF786" i="3"/>
  <c r="AD786" i="3"/>
  <c r="AC786" i="3"/>
  <c r="AA786" i="3"/>
  <c r="Z786" i="3"/>
  <c r="X786" i="3"/>
  <c r="W786" i="3"/>
  <c r="U786" i="3"/>
  <c r="T786" i="3"/>
  <c r="BC785" i="3"/>
  <c r="BB785" i="3"/>
  <c r="BA785" i="3"/>
  <c r="AZ785" i="3"/>
  <c r="AY785" i="3"/>
  <c r="AX785" i="3"/>
  <c r="AW785" i="3"/>
  <c r="AV785" i="3"/>
  <c r="AU785" i="3"/>
  <c r="AT785" i="3"/>
  <c r="AS785" i="3"/>
  <c r="AR785" i="3"/>
  <c r="AQ785" i="3"/>
  <c r="AP785" i="3"/>
  <c r="AO785" i="3"/>
  <c r="AN785" i="3"/>
  <c r="AM785" i="3"/>
  <c r="AL785" i="3"/>
  <c r="AK785" i="3"/>
  <c r="AJ785" i="3"/>
  <c r="AI785" i="3"/>
  <c r="AH785" i="3"/>
  <c r="AG785" i="3"/>
  <c r="AF785" i="3"/>
  <c r="AD785" i="3"/>
  <c r="AC785" i="3"/>
  <c r="AA785" i="3"/>
  <c r="Z785" i="3"/>
  <c r="X785" i="3"/>
  <c r="W785" i="3"/>
  <c r="U785" i="3"/>
  <c r="T785" i="3"/>
  <c r="BC784" i="3"/>
  <c r="BB784" i="3"/>
  <c r="BA784" i="3"/>
  <c r="AZ784" i="3"/>
  <c r="AY784" i="3"/>
  <c r="AX784" i="3"/>
  <c r="AW784" i="3"/>
  <c r="AV784" i="3"/>
  <c r="AU784" i="3"/>
  <c r="AT784" i="3"/>
  <c r="AS784" i="3"/>
  <c r="AR784" i="3"/>
  <c r="AQ784" i="3"/>
  <c r="AP784" i="3"/>
  <c r="AO784" i="3"/>
  <c r="AN784" i="3"/>
  <c r="AM784" i="3"/>
  <c r="AL784" i="3"/>
  <c r="AK784" i="3"/>
  <c r="AJ784" i="3"/>
  <c r="AI784" i="3"/>
  <c r="AH784" i="3"/>
  <c r="AG784" i="3"/>
  <c r="AF784" i="3"/>
  <c r="AD784" i="3"/>
  <c r="AC784" i="3"/>
  <c r="AA784" i="3"/>
  <c r="Z784" i="3"/>
  <c r="X784" i="3"/>
  <c r="W784" i="3"/>
  <c r="U784" i="3"/>
  <c r="T784" i="3"/>
  <c r="BC783" i="3"/>
  <c r="BB783" i="3"/>
  <c r="BA783" i="3"/>
  <c r="AZ783" i="3"/>
  <c r="AY783" i="3"/>
  <c r="AX783" i="3"/>
  <c r="AW783" i="3"/>
  <c r="AV783" i="3"/>
  <c r="AU783" i="3"/>
  <c r="AT783" i="3"/>
  <c r="AS783" i="3"/>
  <c r="AR783" i="3"/>
  <c r="AQ783" i="3"/>
  <c r="AP783" i="3"/>
  <c r="AO783" i="3"/>
  <c r="AN783" i="3"/>
  <c r="AM783" i="3"/>
  <c r="AL783" i="3"/>
  <c r="AK783" i="3"/>
  <c r="AJ783" i="3"/>
  <c r="AI783" i="3"/>
  <c r="AH783" i="3"/>
  <c r="AG783" i="3"/>
  <c r="AF783" i="3"/>
  <c r="AD783" i="3"/>
  <c r="AC783" i="3"/>
  <c r="AA783" i="3"/>
  <c r="Z783" i="3"/>
  <c r="X783" i="3"/>
  <c r="W783" i="3"/>
  <c r="U783" i="3"/>
  <c r="T783" i="3"/>
  <c r="BC782" i="3"/>
  <c r="BB782" i="3"/>
  <c r="BA782" i="3"/>
  <c r="AZ782" i="3"/>
  <c r="AY782" i="3"/>
  <c r="AX782" i="3"/>
  <c r="AW782" i="3"/>
  <c r="AV782" i="3"/>
  <c r="AU782" i="3"/>
  <c r="AT782" i="3"/>
  <c r="AS782" i="3"/>
  <c r="AR782" i="3"/>
  <c r="AQ782" i="3"/>
  <c r="AP782" i="3"/>
  <c r="AO782" i="3"/>
  <c r="AN782" i="3"/>
  <c r="AM782" i="3"/>
  <c r="AL782" i="3"/>
  <c r="AK782" i="3"/>
  <c r="AJ782" i="3"/>
  <c r="AI782" i="3"/>
  <c r="AH782" i="3"/>
  <c r="AG782" i="3"/>
  <c r="AF782" i="3"/>
  <c r="AD782" i="3"/>
  <c r="AC782" i="3"/>
  <c r="AA782" i="3"/>
  <c r="Z782" i="3"/>
  <c r="X782" i="3"/>
  <c r="W782" i="3"/>
  <c r="U782" i="3"/>
  <c r="T782" i="3"/>
  <c r="BC781" i="3"/>
  <c r="BB781" i="3"/>
  <c r="BA781" i="3"/>
  <c r="AZ781" i="3"/>
  <c r="AY781" i="3"/>
  <c r="AX781" i="3"/>
  <c r="AW781" i="3"/>
  <c r="AV781" i="3"/>
  <c r="AU781" i="3"/>
  <c r="AT781" i="3"/>
  <c r="AS781" i="3"/>
  <c r="AR781" i="3"/>
  <c r="AQ781" i="3"/>
  <c r="AP781" i="3"/>
  <c r="AO781" i="3"/>
  <c r="AN781" i="3"/>
  <c r="AM781" i="3"/>
  <c r="AL781" i="3"/>
  <c r="AK781" i="3"/>
  <c r="AJ781" i="3"/>
  <c r="AI781" i="3"/>
  <c r="AH781" i="3"/>
  <c r="AG781" i="3"/>
  <c r="AF781" i="3"/>
  <c r="AD781" i="3"/>
  <c r="AC781" i="3"/>
  <c r="AA781" i="3"/>
  <c r="Z781" i="3"/>
  <c r="X781" i="3"/>
  <c r="W781" i="3"/>
  <c r="U781" i="3"/>
  <c r="T781" i="3"/>
  <c r="BC780" i="3"/>
  <c r="BB780" i="3"/>
  <c r="BA780" i="3"/>
  <c r="AZ780" i="3"/>
  <c r="AY780" i="3"/>
  <c r="AX780" i="3"/>
  <c r="AW780" i="3"/>
  <c r="AV780" i="3"/>
  <c r="AU780" i="3"/>
  <c r="AT780" i="3"/>
  <c r="AS780" i="3"/>
  <c r="AR780" i="3"/>
  <c r="AQ780" i="3"/>
  <c r="AP780" i="3"/>
  <c r="AO780" i="3"/>
  <c r="AN780" i="3"/>
  <c r="AM780" i="3"/>
  <c r="AL780" i="3"/>
  <c r="AK780" i="3"/>
  <c r="AJ780" i="3"/>
  <c r="AI780" i="3"/>
  <c r="AH780" i="3"/>
  <c r="AG780" i="3"/>
  <c r="AF780" i="3"/>
  <c r="AD780" i="3"/>
  <c r="AC780" i="3"/>
  <c r="AA780" i="3"/>
  <c r="Z780" i="3"/>
  <c r="X780" i="3"/>
  <c r="W780" i="3"/>
  <c r="U780" i="3"/>
  <c r="T780" i="3"/>
  <c r="BC779" i="3"/>
  <c r="BB779" i="3"/>
  <c r="BA779" i="3"/>
  <c r="AZ779" i="3"/>
  <c r="AY779" i="3"/>
  <c r="AX779" i="3"/>
  <c r="AW779" i="3"/>
  <c r="AV779" i="3"/>
  <c r="AU779" i="3"/>
  <c r="AT779" i="3"/>
  <c r="AS779" i="3"/>
  <c r="AR779" i="3"/>
  <c r="AQ779" i="3"/>
  <c r="AP779" i="3"/>
  <c r="AO779" i="3"/>
  <c r="AN779" i="3"/>
  <c r="AM779" i="3"/>
  <c r="AL779" i="3"/>
  <c r="AK779" i="3"/>
  <c r="AJ779" i="3"/>
  <c r="AI779" i="3"/>
  <c r="AH779" i="3"/>
  <c r="AG779" i="3"/>
  <c r="AF779" i="3"/>
  <c r="AD779" i="3"/>
  <c r="AC779" i="3"/>
  <c r="AA779" i="3"/>
  <c r="Z779" i="3"/>
  <c r="X779" i="3"/>
  <c r="W779" i="3"/>
  <c r="U779" i="3"/>
  <c r="T779" i="3"/>
  <c r="BC778" i="3"/>
  <c r="BB778" i="3"/>
  <c r="BA778" i="3"/>
  <c r="AZ778" i="3"/>
  <c r="AY778" i="3"/>
  <c r="AX778" i="3"/>
  <c r="AW778" i="3"/>
  <c r="AV778" i="3"/>
  <c r="AU778" i="3"/>
  <c r="AT778" i="3"/>
  <c r="AS778" i="3"/>
  <c r="AR778" i="3"/>
  <c r="AQ778" i="3"/>
  <c r="AP778" i="3"/>
  <c r="AO778" i="3"/>
  <c r="AN778" i="3"/>
  <c r="AM778" i="3"/>
  <c r="AL778" i="3"/>
  <c r="AK778" i="3"/>
  <c r="AJ778" i="3"/>
  <c r="AI778" i="3"/>
  <c r="AH778" i="3"/>
  <c r="AG778" i="3"/>
  <c r="AF778" i="3"/>
  <c r="AD778" i="3"/>
  <c r="AC778" i="3"/>
  <c r="AA778" i="3"/>
  <c r="Z778" i="3"/>
  <c r="X778" i="3"/>
  <c r="W778" i="3"/>
  <c r="U778" i="3"/>
  <c r="T778" i="3"/>
  <c r="BC777" i="3"/>
  <c r="BB777" i="3"/>
  <c r="BA777" i="3"/>
  <c r="AZ777" i="3"/>
  <c r="AY777" i="3"/>
  <c r="AX777" i="3"/>
  <c r="AW777" i="3"/>
  <c r="AV777" i="3"/>
  <c r="AU777" i="3"/>
  <c r="AT777" i="3"/>
  <c r="AS777" i="3"/>
  <c r="AR777" i="3"/>
  <c r="AQ777" i="3"/>
  <c r="AP777" i="3"/>
  <c r="AO777" i="3"/>
  <c r="AN777" i="3"/>
  <c r="AM777" i="3"/>
  <c r="AL777" i="3"/>
  <c r="AK777" i="3"/>
  <c r="AJ777" i="3"/>
  <c r="AI777" i="3"/>
  <c r="AH777" i="3"/>
  <c r="AG777" i="3"/>
  <c r="AF777" i="3"/>
  <c r="AD777" i="3"/>
  <c r="AC777" i="3"/>
  <c r="AA777" i="3"/>
  <c r="Z777" i="3"/>
  <c r="X777" i="3"/>
  <c r="W777" i="3"/>
  <c r="U777" i="3"/>
  <c r="T777" i="3"/>
  <c r="BC776" i="3"/>
  <c r="BB776" i="3"/>
  <c r="BA776" i="3"/>
  <c r="AZ776" i="3"/>
  <c r="AY776" i="3"/>
  <c r="AX776" i="3"/>
  <c r="AW776" i="3"/>
  <c r="AV776" i="3"/>
  <c r="AU776" i="3"/>
  <c r="AT776" i="3"/>
  <c r="AS776" i="3"/>
  <c r="AR776" i="3"/>
  <c r="AQ776" i="3"/>
  <c r="AP776" i="3"/>
  <c r="AO776" i="3"/>
  <c r="AN776" i="3"/>
  <c r="AM776" i="3"/>
  <c r="AL776" i="3"/>
  <c r="AK776" i="3"/>
  <c r="AJ776" i="3"/>
  <c r="AI776" i="3"/>
  <c r="AH776" i="3"/>
  <c r="AG776" i="3"/>
  <c r="AF776" i="3"/>
  <c r="AD776" i="3"/>
  <c r="AC776" i="3"/>
  <c r="AA776" i="3"/>
  <c r="Z776" i="3"/>
  <c r="X776" i="3"/>
  <c r="W776" i="3"/>
  <c r="U776" i="3"/>
  <c r="T776" i="3"/>
  <c r="BC775" i="3"/>
  <c r="BB775" i="3"/>
  <c r="BA775" i="3"/>
  <c r="AZ775" i="3"/>
  <c r="AY775" i="3"/>
  <c r="AX775" i="3"/>
  <c r="AW775" i="3"/>
  <c r="AV775" i="3"/>
  <c r="AU775" i="3"/>
  <c r="AT775" i="3"/>
  <c r="AS775" i="3"/>
  <c r="AR775" i="3"/>
  <c r="AQ775" i="3"/>
  <c r="AP775" i="3"/>
  <c r="AO775" i="3"/>
  <c r="AN775" i="3"/>
  <c r="AM775" i="3"/>
  <c r="AL775" i="3"/>
  <c r="AK775" i="3"/>
  <c r="AJ775" i="3"/>
  <c r="AI775" i="3"/>
  <c r="AH775" i="3"/>
  <c r="AG775" i="3"/>
  <c r="AF775" i="3"/>
  <c r="AD775" i="3"/>
  <c r="AC775" i="3"/>
  <c r="AA775" i="3"/>
  <c r="Z775" i="3"/>
  <c r="X775" i="3"/>
  <c r="W775" i="3"/>
  <c r="U775" i="3"/>
  <c r="T775" i="3"/>
  <c r="BC774" i="3"/>
  <c r="BB774" i="3"/>
  <c r="BA774" i="3"/>
  <c r="AZ774" i="3"/>
  <c r="AY774" i="3"/>
  <c r="AX774" i="3"/>
  <c r="AW774" i="3"/>
  <c r="AV774" i="3"/>
  <c r="AU774" i="3"/>
  <c r="AT774" i="3"/>
  <c r="AS774" i="3"/>
  <c r="AR774" i="3"/>
  <c r="AQ774" i="3"/>
  <c r="AP774" i="3"/>
  <c r="AO774" i="3"/>
  <c r="AN774" i="3"/>
  <c r="AM774" i="3"/>
  <c r="AL774" i="3"/>
  <c r="AK774" i="3"/>
  <c r="AJ774" i="3"/>
  <c r="AI774" i="3"/>
  <c r="AH774" i="3"/>
  <c r="AG774" i="3"/>
  <c r="AF774" i="3"/>
  <c r="AD774" i="3"/>
  <c r="AC774" i="3"/>
  <c r="AA774" i="3"/>
  <c r="Z774" i="3"/>
  <c r="X774" i="3"/>
  <c r="W774" i="3"/>
  <c r="U774" i="3"/>
  <c r="T774" i="3"/>
  <c r="BC773" i="3"/>
  <c r="BB773" i="3"/>
  <c r="BA773" i="3"/>
  <c r="AZ773" i="3"/>
  <c r="AY773" i="3"/>
  <c r="AX773" i="3"/>
  <c r="AW773" i="3"/>
  <c r="AV773" i="3"/>
  <c r="AU773" i="3"/>
  <c r="AT773" i="3"/>
  <c r="AS773" i="3"/>
  <c r="AR773" i="3"/>
  <c r="AQ773" i="3"/>
  <c r="AP773" i="3"/>
  <c r="AO773" i="3"/>
  <c r="AN773" i="3"/>
  <c r="AM773" i="3"/>
  <c r="AL773" i="3"/>
  <c r="AK773" i="3"/>
  <c r="AJ773" i="3"/>
  <c r="AI773" i="3"/>
  <c r="AH773" i="3"/>
  <c r="AG773" i="3"/>
  <c r="AF773" i="3"/>
  <c r="AD773" i="3"/>
  <c r="AC773" i="3"/>
  <c r="AA773" i="3"/>
  <c r="Z773" i="3"/>
  <c r="X773" i="3"/>
  <c r="W773" i="3"/>
  <c r="U773" i="3"/>
  <c r="T773" i="3"/>
  <c r="BC772" i="3"/>
  <c r="BB772" i="3"/>
  <c r="BA772" i="3"/>
  <c r="AZ772" i="3"/>
  <c r="AY772" i="3"/>
  <c r="AX772" i="3"/>
  <c r="AW772" i="3"/>
  <c r="AV772" i="3"/>
  <c r="AU772" i="3"/>
  <c r="AT772" i="3"/>
  <c r="AS772" i="3"/>
  <c r="AR772" i="3"/>
  <c r="AQ772" i="3"/>
  <c r="AP772" i="3"/>
  <c r="AO772" i="3"/>
  <c r="AN772" i="3"/>
  <c r="AM772" i="3"/>
  <c r="AL772" i="3"/>
  <c r="AK772" i="3"/>
  <c r="AJ772" i="3"/>
  <c r="AI772" i="3"/>
  <c r="AH772" i="3"/>
  <c r="AG772" i="3"/>
  <c r="AF772" i="3"/>
  <c r="AD772" i="3"/>
  <c r="AC772" i="3"/>
  <c r="AA772" i="3"/>
  <c r="Z772" i="3"/>
  <c r="X772" i="3"/>
  <c r="W772" i="3"/>
  <c r="U772" i="3"/>
  <c r="T772" i="3"/>
  <c r="BC771" i="3"/>
  <c r="BB771" i="3"/>
  <c r="BA771" i="3"/>
  <c r="AZ771" i="3"/>
  <c r="AY771" i="3"/>
  <c r="AX771" i="3"/>
  <c r="AW771" i="3"/>
  <c r="AV771" i="3"/>
  <c r="AU771" i="3"/>
  <c r="AT771" i="3"/>
  <c r="AS771" i="3"/>
  <c r="AR771" i="3"/>
  <c r="AQ771" i="3"/>
  <c r="AP771" i="3"/>
  <c r="AO771" i="3"/>
  <c r="AN771" i="3"/>
  <c r="AM771" i="3"/>
  <c r="AL771" i="3"/>
  <c r="AK771" i="3"/>
  <c r="AJ771" i="3"/>
  <c r="AI771" i="3"/>
  <c r="AH771" i="3"/>
  <c r="AG771" i="3"/>
  <c r="AF771" i="3"/>
  <c r="AD771" i="3"/>
  <c r="AC771" i="3"/>
  <c r="AA771" i="3"/>
  <c r="Z771" i="3"/>
  <c r="X771" i="3"/>
  <c r="W771" i="3"/>
  <c r="U771" i="3"/>
  <c r="T771" i="3"/>
  <c r="BC770" i="3"/>
  <c r="BB770" i="3"/>
  <c r="BA770" i="3"/>
  <c r="AZ770" i="3"/>
  <c r="AY770" i="3"/>
  <c r="AX770" i="3"/>
  <c r="AW770" i="3"/>
  <c r="AV770" i="3"/>
  <c r="AU770" i="3"/>
  <c r="AT770" i="3"/>
  <c r="AS770" i="3"/>
  <c r="AR770" i="3"/>
  <c r="AQ770" i="3"/>
  <c r="AP770" i="3"/>
  <c r="AO770" i="3"/>
  <c r="AN770" i="3"/>
  <c r="AM770" i="3"/>
  <c r="AL770" i="3"/>
  <c r="AK770" i="3"/>
  <c r="AJ770" i="3"/>
  <c r="AI770" i="3"/>
  <c r="AH770" i="3"/>
  <c r="AG770" i="3"/>
  <c r="AF770" i="3"/>
  <c r="AD770" i="3"/>
  <c r="AC770" i="3"/>
  <c r="AA770" i="3"/>
  <c r="Z770" i="3"/>
  <c r="X770" i="3"/>
  <c r="W770" i="3"/>
  <c r="U770" i="3"/>
  <c r="T770" i="3"/>
  <c r="BC769" i="3"/>
  <c r="BB769" i="3"/>
  <c r="BA769" i="3"/>
  <c r="AZ769" i="3"/>
  <c r="AY769" i="3"/>
  <c r="AX769" i="3"/>
  <c r="AW769" i="3"/>
  <c r="AV769" i="3"/>
  <c r="AU769" i="3"/>
  <c r="AT769" i="3"/>
  <c r="AS769" i="3"/>
  <c r="AR769" i="3"/>
  <c r="AQ769" i="3"/>
  <c r="AP769" i="3"/>
  <c r="AO769" i="3"/>
  <c r="AN769" i="3"/>
  <c r="AM769" i="3"/>
  <c r="AL769" i="3"/>
  <c r="AK769" i="3"/>
  <c r="AJ769" i="3"/>
  <c r="AI769" i="3"/>
  <c r="AH769" i="3"/>
  <c r="AG769" i="3"/>
  <c r="AF769" i="3"/>
  <c r="AD769" i="3"/>
  <c r="AC769" i="3"/>
  <c r="AA769" i="3"/>
  <c r="Z769" i="3"/>
  <c r="X769" i="3"/>
  <c r="W769" i="3"/>
  <c r="U769" i="3"/>
  <c r="T769" i="3"/>
  <c r="BC768" i="3"/>
  <c r="BB768" i="3"/>
  <c r="BA768" i="3"/>
  <c r="AZ768" i="3"/>
  <c r="AY768" i="3"/>
  <c r="AX768" i="3"/>
  <c r="AW768" i="3"/>
  <c r="AV768" i="3"/>
  <c r="AU768" i="3"/>
  <c r="AT768" i="3"/>
  <c r="AS768" i="3"/>
  <c r="AR768" i="3"/>
  <c r="AQ768" i="3"/>
  <c r="AP768" i="3"/>
  <c r="AO768" i="3"/>
  <c r="AN768" i="3"/>
  <c r="AM768" i="3"/>
  <c r="AL768" i="3"/>
  <c r="AK768" i="3"/>
  <c r="AJ768" i="3"/>
  <c r="AI768" i="3"/>
  <c r="AH768" i="3"/>
  <c r="AG768" i="3"/>
  <c r="AF768" i="3"/>
  <c r="AD768" i="3"/>
  <c r="AC768" i="3"/>
  <c r="AA768" i="3"/>
  <c r="Z768" i="3"/>
  <c r="X768" i="3"/>
  <c r="W768" i="3"/>
  <c r="U768" i="3"/>
  <c r="T768" i="3"/>
  <c r="BC767" i="3"/>
  <c r="BB767" i="3"/>
  <c r="BA767" i="3"/>
  <c r="AZ767" i="3"/>
  <c r="AY767" i="3"/>
  <c r="AX767" i="3"/>
  <c r="AW767" i="3"/>
  <c r="AV767" i="3"/>
  <c r="AU767" i="3"/>
  <c r="AT767" i="3"/>
  <c r="AS767" i="3"/>
  <c r="AR767" i="3"/>
  <c r="AQ767" i="3"/>
  <c r="AP767" i="3"/>
  <c r="AO767" i="3"/>
  <c r="AN767" i="3"/>
  <c r="AM767" i="3"/>
  <c r="AL767" i="3"/>
  <c r="AK767" i="3"/>
  <c r="AJ767" i="3"/>
  <c r="AI767" i="3"/>
  <c r="AH767" i="3"/>
  <c r="AG767" i="3"/>
  <c r="AF767" i="3"/>
  <c r="AD767" i="3"/>
  <c r="AC767" i="3"/>
  <c r="AA767" i="3"/>
  <c r="Z767" i="3"/>
  <c r="X767" i="3"/>
  <c r="W767" i="3"/>
  <c r="U767" i="3"/>
  <c r="T767" i="3"/>
  <c r="BC766" i="3"/>
  <c r="BB766" i="3"/>
  <c r="BA766" i="3"/>
  <c r="AZ766" i="3"/>
  <c r="AY766" i="3"/>
  <c r="AX766" i="3"/>
  <c r="AW766" i="3"/>
  <c r="AV766" i="3"/>
  <c r="AU766" i="3"/>
  <c r="AT766" i="3"/>
  <c r="AS766" i="3"/>
  <c r="AR766" i="3"/>
  <c r="AQ766" i="3"/>
  <c r="AP766" i="3"/>
  <c r="AO766" i="3"/>
  <c r="AN766" i="3"/>
  <c r="AM766" i="3"/>
  <c r="AL766" i="3"/>
  <c r="AK766" i="3"/>
  <c r="AJ766" i="3"/>
  <c r="AI766" i="3"/>
  <c r="AH766" i="3"/>
  <c r="AG766" i="3"/>
  <c r="AF766" i="3"/>
  <c r="AD766" i="3"/>
  <c r="AC766" i="3"/>
  <c r="AA766" i="3"/>
  <c r="Z766" i="3"/>
  <c r="X766" i="3"/>
  <c r="W766" i="3"/>
  <c r="U766" i="3"/>
  <c r="T766" i="3"/>
  <c r="BC765" i="3"/>
  <c r="BB765" i="3"/>
  <c r="BA765" i="3"/>
  <c r="AZ765" i="3"/>
  <c r="AY765" i="3"/>
  <c r="AX765" i="3"/>
  <c r="AW765" i="3"/>
  <c r="AV765" i="3"/>
  <c r="AU765" i="3"/>
  <c r="AT765" i="3"/>
  <c r="AS765" i="3"/>
  <c r="AR765" i="3"/>
  <c r="AQ765" i="3"/>
  <c r="AP765" i="3"/>
  <c r="AO765" i="3"/>
  <c r="AN765" i="3"/>
  <c r="AM765" i="3"/>
  <c r="AL765" i="3"/>
  <c r="AK765" i="3"/>
  <c r="AJ765" i="3"/>
  <c r="AI765" i="3"/>
  <c r="AH765" i="3"/>
  <c r="AG765" i="3"/>
  <c r="AF765" i="3"/>
  <c r="AD765" i="3"/>
  <c r="AC765" i="3"/>
  <c r="AA765" i="3"/>
  <c r="Z765" i="3"/>
  <c r="X765" i="3"/>
  <c r="W765" i="3"/>
  <c r="U765" i="3"/>
  <c r="T765" i="3"/>
  <c r="BC764" i="3"/>
  <c r="BB764" i="3"/>
  <c r="BA764" i="3"/>
  <c r="AZ764" i="3"/>
  <c r="AY764" i="3"/>
  <c r="AX764" i="3"/>
  <c r="AW764" i="3"/>
  <c r="AV764" i="3"/>
  <c r="AU764" i="3"/>
  <c r="AT764" i="3"/>
  <c r="AS764" i="3"/>
  <c r="AR764" i="3"/>
  <c r="AQ764" i="3"/>
  <c r="AP764" i="3"/>
  <c r="AO764" i="3"/>
  <c r="AN764" i="3"/>
  <c r="AM764" i="3"/>
  <c r="AL764" i="3"/>
  <c r="AK764" i="3"/>
  <c r="AJ764" i="3"/>
  <c r="AI764" i="3"/>
  <c r="AH764" i="3"/>
  <c r="AG764" i="3"/>
  <c r="AF764" i="3"/>
  <c r="AD764" i="3"/>
  <c r="AC764" i="3"/>
  <c r="AA764" i="3"/>
  <c r="Z764" i="3"/>
  <c r="X764" i="3"/>
  <c r="W764" i="3"/>
  <c r="U764" i="3"/>
  <c r="T764" i="3"/>
  <c r="BC763" i="3"/>
  <c r="BB763" i="3"/>
  <c r="BA763" i="3"/>
  <c r="AZ763" i="3"/>
  <c r="AY763" i="3"/>
  <c r="AX763" i="3"/>
  <c r="AW763" i="3"/>
  <c r="AV763" i="3"/>
  <c r="AU763" i="3"/>
  <c r="AT763" i="3"/>
  <c r="AS763" i="3"/>
  <c r="AR763" i="3"/>
  <c r="AQ763" i="3"/>
  <c r="AP763" i="3"/>
  <c r="AO763" i="3"/>
  <c r="AN763" i="3"/>
  <c r="AM763" i="3"/>
  <c r="AL763" i="3"/>
  <c r="AK763" i="3"/>
  <c r="AJ763" i="3"/>
  <c r="AI763" i="3"/>
  <c r="AH763" i="3"/>
  <c r="AG763" i="3"/>
  <c r="AF763" i="3"/>
  <c r="AD763" i="3"/>
  <c r="AC763" i="3"/>
  <c r="AA763" i="3"/>
  <c r="Z763" i="3"/>
  <c r="X763" i="3"/>
  <c r="W763" i="3"/>
  <c r="U763" i="3"/>
  <c r="T763" i="3"/>
  <c r="BC762" i="3"/>
  <c r="BB762" i="3"/>
  <c r="BA762" i="3"/>
  <c r="AZ762" i="3"/>
  <c r="AY762" i="3"/>
  <c r="AX762" i="3"/>
  <c r="AW762" i="3"/>
  <c r="AV762" i="3"/>
  <c r="AU762" i="3"/>
  <c r="AT762" i="3"/>
  <c r="AS762" i="3"/>
  <c r="AR762" i="3"/>
  <c r="AQ762" i="3"/>
  <c r="AP762" i="3"/>
  <c r="AO762" i="3"/>
  <c r="AN762" i="3"/>
  <c r="AM762" i="3"/>
  <c r="AL762" i="3"/>
  <c r="AK762" i="3"/>
  <c r="AJ762" i="3"/>
  <c r="AI762" i="3"/>
  <c r="AH762" i="3"/>
  <c r="AG762" i="3"/>
  <c r="AF762" i="3"/>
  <c r="AD762" i="3"/>
  <c r="AC762" i="3"/>
  <c r="AA762" i="3"/>
  <c r="Z762" i="3"/>
  <c r="X762" i="3"/>
  <c r="W762" i="3"/>
  <c r="U762" i="3"/>
  <c r="T762" i="3"/>
  <c r="BC761" i="3"/>
  <c r="BB761" i="3"/>
  <c r="BA761" i="3"/>
  <c r="AZ761" i="3"/>
  <c r="AY761" i="3"/>
  <c r="AX761" i="3"/>
  <c r="AW761" i="3"/>
  <c r="AV761" i="3"/>
  <c r="AU761" i="3"/>
  <c r="AT761" i="3"/>
  <c r="AS761" i="3"/>
  <c r="AR761" i="3"/>
  <c r="AQ761" i="3"/>
  <c r="AP761" i="3"/>
  <c r="AO761" i="3"/>
  <c r="AN761" i="3"/>
  <c r="AM761" i="3"/>
  <c r="AL761" i="3"/>
  <c r="AK761" i="3"/>
  <c r="AJ761" i="3"/>
  <c r="AI761" i="3"/>
  <c r="AH761" i="3"/>
  <c r="AG761" i="3"/>
  <c r="AF761" i="3"/>
  <c r="AD761" i="3"/>
  <c r="AC761" i="3"/>
  <c r="AA761" i="3"/>
  <c r="Z761" i="3"/>
  <c r="X761" i="3"/>
  <c r="W761" i="3"/>
  <c r="U761" i="3"/>
  <c r="T761" i="3"/>
  <c r="BC760" i="3"/>
  <c r="BB760" i="3"/>
  <c r="BA760" i="3"/>
  <c r="AZ760" i="3"/>
  <c r="AY760" i="3"/>
  <c r="AX760" i="3"/>
  <c r="AW760" i="3"/>
  <c r="AV760" i="3"/>
  <c r="AU760" i="3"/>
  <c r="AT760" i="3"/>
  <c r="AS760" i="3"/>
  <c r="AR760" i="3"/>
  <c r="AQ760" i="3"/>
  <c r="AP760" i="3"/>
  <c r="AO760" i="3"/>
  <c r="AN760" i="3"/>
  <c r="AM760" i="3"/>
  <c r="AL760" i="3"/>
  <c r="AK760" i="3"/>
  <c r="AJ760" i="3"/>
  <c r="AI760" i="3"/>
  <c r="AH760" i="3"/>
  <c r="AG760" i="3"/>
  <c r="AF760" i="3"/>
  <c r="AD760" i="3"/>
  <c r="AC760" i="3"/>
  <c r="AA760" i="3"/>
  <c r="Z760" i="3"/>
  <c r="X760" i="3"/>
  <c r="W760" i="3"/>
  <c r="U760" i="3"/>
  <c r="T760" i="3"/>
  <c r="BC759" i="3"/>
  <c r="BB759" i="3"/>
  <c r="BA759" i="3"/>
  <c r="AZ759" i="3"/>
  <c r="AY759" i="3"/>
  <c r="AX759" i="3"/>
  <c r="AW759" i="3"/>
  <c r="AV759" i="3"/>
  <c r="AU759" i="3"/>
  <c r="AT759" i="3"/>
  <c r="AS759" i="3"/>
  <c r="AR759" i="3"/>
  <c r="AQ759" i="3"/>
  <c r="AP759" i="3"/>
  <c r="AO759" i="3"/>
  <c r="AN759" i="3"/>
  <c r="AM759" i="3"/>
  <c r="AL759" i="3"/>
  <c r="AK759" i="3"/>
  <c r="AJ759" i="3"/>
  <c r="AI759" i="3"/>
  <c r="AH759" i="3"/>
  <c r="AG759" i="3"/>
  <c r="AF759" i="3"/>
  <c r="AD759" i="3"/>
  <c r="AC759" i="3"/>
  <c r="AA759" i="3"/>
  <c r="Z759" i="3"/>
  <c r="X759" i="3"/>
  <c r="W759" i="3"/>
  <c r="U759" i="3"/>
  <c r="T759" i="3"/>
  <c r="BC758" i="3"/>
  <c r="BB758" i="3"/>
  <c r="BA758" i="3"/>
  <c r="AZ758" i="3"/>
  <c r="AY758" i="3"/>
  <c r="AX758" i="3"/>
  <c r="AW758" i="3"/>
  <c r="AV758" i="3"/>
  <c r="AU758" i="3"/>
  <c r="AT758" i="3"/>
  <c r="AS758" i="3"/>
  <c r="AR758" i="3"/>
  <c r="AQ758" i="3"/>
  <c r="AP758" i="3"/>
  <c r="AO758" i="3"/>
  <c r="AN758" i="3"/>
  <c r="AM758" i="3"/>
  <c r="AL758" i="3"/>
  <c r="AK758" i="3"/>
  <c r="AJ758" i="3"/>
  <c r="AI758" i="3"/>
  <c r="AH758" i="3"/>
  <c r="AG758" i="3"/>
  <c r="AF758" i="3"/>
  <c r="AD758" i="3"/>
  <c r="AC758" i="3"/>
  <c r="AA758" i="3"/>
  <c r="Z758" i="3"/>
  <c r="X758" i="3"/>
  <c r="W758" i="3"/>
  <c r="U758" i="3"/>
  <c r="T758" i="3"/>
  <c r="BC757" i="3"/>
  <c r="BB757" i="3"/>
  <c r="BA757" i="3"/>
  <c r="AZ757" i="3"/>
  <c r="AY757" i="3"/>
  <c r="AX757" i="3"/>
  <c r="AW757" i="3"/>
  <c r="AV757" i="3"/>
  <c r="AU757" i="3"/>
  <c r="AT757" i="3"/>
  <c r="AS757" i="3"/>
  <c r="AR757" i="3"/>
  <c r="AQ757" i="3"/>
  <c r="AP757" i="3"/>
  <c r="AO757" i="3"/>
  <c r="AN757" i="3"/>
  <c r="AM757" i="3"/>
  <c r="AL757" i="3"/>
  <c r="AK757" i="3"/>
  <c r="AJ757" i="3"/>
  <c r="AI757" i="3"/>
  <c r="AH757" i="3"/>
  <c r="AG757" i="3"/>
  <c r="AF757" i="3"/>
  <c r="AD757" i="3"/>
  <c r="AC757" i="3"/>
  <c r="AA757" i="3"/>
  <c r="Z757" i="3"/>
  <c r="X757" i="3"/>
  <c r="W757" i="3"/>
  <c r="U757" i="3"/>
  <c r="T757" i="3"/>
  <c r="BC756" i="3"/>
  <c r="BB756" i="3"/>
  <c r="BA756" i="3"/>
  <c r="AZ756" i="3"/>
  <c r="AY756" i="3"/>
  <c r="AX756" i="3"/>
  <c r="AW756" i="3"/>
  <c r="AV756" i="3"/>
  <c r="AU756" i="3"/>
  <c r="AT756" i="3"/>
  <c r="AS756" i="3"/>
  <c r="AR756" i="3"/>
  <c r="AQ756" i="3"/>
  <c r="AP756" i="3"/>
  <c r="AO756" i="3"/>
  <c r="AN756" i="3"/>
  <c r="AM756" i="3"/>
  <c r="AL756" i="3"/>
  <c r="AK756" i="3"/>
  <c r="AJ756" i="3"/>
  <c r="AI756" i="3"/>
  <c r="AH756" i="3"/>
  <c r="AG756" i="3"/>
  <c r="AF756" i="3"/>
  <c r="AD756" i="3"/>
  <c r="AC756" i="3"/>
  <c r="AA756" i="3"/>
  <c r="Z756" i="3"/>
  <c r="X756" i="3"/>
  <c r="W756" i="3"/>
  <c r="U756" i="3"/>
  <c r="T756" i="3"/>
  <c r="BC755" i="3"/>
  <c r="BB755" i="3"/>
  <c r="BA755" i="3"/>
  <c r="AZ755" i="3"/>
  <c r="AY755" i="3"/>
  <c r="AX755" i="3"/>
  <c r="AW755" i="3"/>
  <c r="AV755" i="3"/>
  <c r="AU755" i="3"/>
  <c r="AT755" i="3"/>
  <c r="AS755" i="3"/>
  <c r="AR755" i="3"/>
  <c r="AQ755" i="3"/>
  <c r="AP755" i="3"/>
  <c r="AO755" i="3"/>
  <c r="AN755" i="3"/>
  <c r="AM755" i="3"/>
  <c r="AL755" i="3"/>
  <c r="AK755" i="3"/>
  <c r="AJ755" i="3"/>
  <c r="AI755" i="3"/>
  <c r="AH755" i="3"/>
  <c r="AG755" i="3"/>
  <c r="AF755" i="3"/>
  <c r="AD755" i="3"/>
  <c r="AC755" i="3"/>
  <c r="AA755" i="3"/>
  <c r="Z755" i="3"/>
  <c r="X755" i="3"/>
  <c r="W755" i="3"/>
  <c r="U755" i="3"/>
  <c r="T755" i="3"/>
  <c r="BC754" i="3"/>
  <c r="BB754" i="3"/>
  <c r="BA754" i="3"/>
  <c r="AZ754" i="3"/>
  <c r="AY754" i="3"/>
  <c r="AX754" i="3"/>
  <c r="AW754" i="3"/>
  <c r="AV754" i="3"/>
  <c r="AU754" i="3"/>
  <c r="AT754" i="3"/>
  <c r="AS754" i="3"/>
  <c r="AR754" i="3"/>
  <c r="AQ754" i="3"/>
  <c r="AP754" i="3"/>
  <c r="AO754" i="3"/>
  <c r="AN754" i="3"/>
  <c r="AM754" i="3"/>
  <c r="AL754" i="3"/>
  <c r="AK754" i="3"/>
  <c r="AJ754" i="3"/>
  <c r="AI754" i="3"/>
  <c r="AH754" i="3"/>
  <c r="AG754" i="3"/>
  <c r="AF754" i="3"/>
  <c r="AD754" i="3"/>
  <c r="AC754" i="3"/>
  <c r="AA754" i="3"/>
  <c r="Z754" i="3"/>
  <c r="X754" i="3"/>
  <c r="W754" i="3"/>
  <c r="U754" i="3"/>
  <c r="T754" i="3"/>
  <c r="BC753" i="3"/>
  <c r="BB753" i="3"/>
  <c r="BA753" i="3"/>
  <c r="AZ753" i="3"/>
  <c r="AY753" i="3"/>
  <c r="AX753" i="3"/>
  <c r="AW753" i="3"/>
  <c r="AV753" i="3"/>
  <c r="AU753" i="3"/>
  <c r="AT753" i="3"/>
  <c r="AS753" i="3"/>
  <c r="AR753" i="3"/>
  <c r="AQ753" i="3"/>
  <c r="AP753" i="3"/>
  <c r="AO753" i="3"/>
  <c r="AN753" i="3"/>
  <c r="AM753" i="3"/>
  <c r="AL753" i="3"/>
  <c r="AK753" i="3"/>
  <c r="AJ753" i="3"/>
  <c r="AI753" i="3"/>
  <c r="AH753" i="3"/>
  <c r="AG753" i="3"/>
  <c r="AF753" i="3"/>
  <c r="AD753" i="3"/>
  <c r="AC753" i="3"/>
  <c r="AA753" i="3"/>
  <c r="Z753" i="3"/>
  <c r="X753" i="3"/>
  <c r="W753" i="3"/>
  <c r="U753" i="3"/>
  <c r="T753" i="3"/>
  <c r="BC752" i="3"/>
  <c r="BB752" i="3"/>
  <c r="BA752" i="3"/>
  <c r="AZ752" i="3"/>
  <c r="AY752" i="3"/>
  <c r="AX752" i="3"/>
  <c r="AW752" i="3"/>
  <c r="AV752" i="3"/>
  <c r="AU752" i="3"/>
  <c r="AT752" i="3"/>
  <c r="AS752" i="3"/>
  <c r="AR752" i="3"/>
  <c r="AQ752" i="3"/>
  <c r="AP752" i="3"/>
  <c r="AO752" i="3"/>
  <c r="AN752" i="3"/>
  <c r="AM752" i="3"/>
  <c r="AL752" i="3"/>
  <c r="AK752" i="3"/>
  <c r="AJ752" i="3"/>
  <c r="AI752" i="3"/>
  <c r="AH752" i="3"/>
  <c r="AG752" i="3"/>
  <c r="AF752" i="3"/>
  <c r="AD752" i="3"/>
  <c r="AC752" i="3"/>
  <c r="AA752" i="3"/>
  <c r="Z752" i="3"/>
  <c r="X752" i="3"/>
  <c r="W752" i="3"/>
  <c r="U752" i="3"/>
  <c r="T752" i="3"/>
  <c r="BC751" i="3"/>
  <c r="BB751" i="3"/>
  <c r="BA751" i="3"/>
  <c r="AZ751" i="3"/>
  <c r="AY751" i="3"/>
  <c r="AX751" i="3"/>
  <c r="AW751" i="3"/>
  <c r="AV751" i="3"/>
  <c r="AU751" i="3"/>
  <c r="AT751" i="3"/>
  <c r="AS751" i="3"/>
  <c r="AR751" i="3"/>
  <c r="AQ751" i="3"/>
  <c r="AP751" i="3"/>
  <c r="AO751" i="3"/>
  <c r="AN751" i="3"/>
  <c r="AM751" i="3"/>
  <c r="AL751" i="3"/>
  <c r="AK751" i="3"/>
  <c r="AJ751" i="3"/>
  <c r="AI751" i="3"/>
  <c r="AH751" i="3"/>
  <c r="AG751" i="3"/>
  <c r="AF751" i="3"/>
  <c r="AD751" i="3"/>
  <c r="AC751" i="3"/>
  <c r="AA751" i="3"/>
  <c r="Z751" i="3"/>
  <c r="X751" i="3"/>
  <c r="W751" i="3"/>
  <c r="U751" i="3"/>
  <c r="T751" i="3"/>
  <c r="BC750" i="3"/>
  <c r="BB750" i="3"/>
  <c r="BA750" i="3"/>
  <c r="AZ750" i="3"/>
  <c r="AY750" i="3"/>
  <c r="AX750" i="3"/>
  <c r="AW750" i="3"/>
  <c r="AV750" i="3"/>
  <c r="AU750" i="3"/>
  <c r="AT750" i="3"/>
  <c r="AS750" i="3"/>
  <c r="AR750" i="3"/>
  <c r="AQ750" i="3"/>
  <c r="AP750" i="3"/>
  <c r="AO750" i="3"/>
  <c r="AN750" i="3"/>
  <c r="AM750" i="3"/>
  <c r="AL750" i="3"/>
  <c r="AK750" i="3"/>
  <c r="AJ750" i="3"/>
  <c r="AI750" i="3"/>
  <c r="AH750" i="3"/>
  <c r="AG750" i="3"/>
  <c r="AF750" i="3"/>
  <c r="AD750" i="3"/>
  <c r="AC750" i="3"/>
  <c r="AA750" i="3"/>
  <c r="Z750" i="3"/>
  <c r="X750" i="3"/>
  <c r="W750" i="3"/>
  <c r="U750" i="3"/>
  <c r="T750" i="3"/>
  <c r="BC749" i="3"/>
  <c r="BB749" i="3"/>
  <c r="BA749" i="3"/>
  <c r="AZ749" i="3"/>
  <c r="AY749" i="3"/>
  <c r="AX749" i="3"/>
  <c r="AW749" i="3"/>
  <c r="AV749" i="3"/>
  <c r="AU749" i="3"/>
  <c r="AT749" i="3"/>
  <c r="AS749" i="3"/>
  <c r="AR749" i="3"/>
  <c r="AQ749" i="3"/>
  <c r="AP749" i="3"/>
  <c r="AO749" i="3"/>
  <c r="AN749" i="3"/>
  <c r="AM749" i="3"/>
  <c r="AL749" i="3"/>
  <c r="AK749" i="3"/>
  <c r="AJ749" i="3"/>
  <c r="AI749" i="3"/>
  <c r="AH749" i="3"/>
  <c r="AG749" i="3"/>
  <c r="AF749" i="3"/>
  <c r="AD749" i="3"/>
  <c r="AC749" i="3"/>
  <c r="AA749" i="3"/>
  <c r="Z749" i="3"/>
  <c r="X749" i="3"/>
  <c r="W749" i="3"/>
  <c r="U749" i="3"/>
  <c r="T749" i="3"/>
  <c r="BC748" i="3"/>
  <c r="BB748" i="3"/>
  <c r="BA748" i="3"/>
  <c r="AZ748" i="3"/>
  <c r="AY748" i="3"/>
  <c r="AX748" i="3"/>
  <c r="AW748" i="3"/>
  <c r="AV748" i="3"/>
  <c r="AU748" i="3"/>
  <c r="AT748" i="3"/>
  <c r="AS748" i="3"/>
  <c r="AR748" i="3"/>
  <c r="AQ748" i="3"/>
  <c r="AP748" i="3"/>
  <c r="AO748" i="3"/>
  <c r="AN748" i="3"/>
  <c r="AM748" i="3"/>
  <c r="AL748" i="3"/>
  <c r="AK748" i="3"/>
  <c r="AJ748" i="3"/>
  <c r="AI748" i="3"/>
  <c r="AH748" i="3"/>
  <c r="AG748" i="3"/>
  <c r="AF748" i="3"/>
  <c r="AD748" i="3"/>
  <c r="AC748" i="3"/>
  <c r="AA748" i="3"/>
  <c r="Z748" i="3"/>
  <c r="X748" i="3"/>
  <c r="W748" i="3"/>
  <c r="U748" i="3"/>
  <c r="T748" i="3"/>
  <c r="BC747" i="3"/>
  <c r="BB747" i="3"/>
  <c r="BA747" i="3"/>
  <c r="AZ747" i="3"/>
  <c r="AY747" i="3"/>
  <c r="AX747" i="3"/>
  <c r="AW747" i="3"/>
  <c r="AV747" i="3"/>
  <c r="AU747" i="3"/>
  <c r="AT747" i="3"/>
  <c r="AS747" i="3"/>
  <c r="AR747" i="3"/>
  <c r="AQ747" i="3"/>
  <c r="AP747" i="3"/>
  <c r="AO747" i="3"/>
  <c r="AN747" i="3"/>
  <c r="AM747" i="3"/>
  <c r="AL747" i="3"/>
  <c r="AK747" i="3"/>
  <c r="AJ747" i="3"/>
  <c r="AI747" i="3"/>
  <c r="AH747" i="3"/>
  <c r="AG747" i="3"/>
  <c r="AF747" i="3"/>
  <c r="AD747" i="3"/>
  <c r="AC747" i="3"/>
  <c r="AA747" i="3"/>
  <c r="Z747" i="3"/>
  <c r="X747" i="3"/>
  <c r="W747" i="3"/>
  <c r="U747" i="3"/>
  <c r="T747" i="3"/>
  <c r="BC746" i="3"/>
  <c r="BB746" i="3"/>
  <c r="BA746" i="3"/>
  <c r="AZ746" i="3"/>
  <c r="AY746" i="3"/>
  <c r="AX746" i="3"/>
  <c r="AW746" i="3"/>
  <c r="AV746" i="3"/>
  <c r="AU746" i="3"/>
  <c r="AT746" i="3"/>
  <c r="AS746" i="3"/>
  <c r="AR746" i="3"/>
  <c r="AQ746" i="3"/>
  <c r="AP746" i="3"/>
  <c r="AO746" i="3"/>
  <c r="AN746" i="3"/>
  <c r="AM746" i="3"/>
  <c r="AL746" i="3"/>
  <c r="AK746" i="3"/>
  <c r="AJ746" i="3"/>
  <c r="AI746" i="3"/>
  <c r="AH746" i="3"/>
  <c r="AG746" i="3"/>
  <c r="AF746" i="3"/>
  <c r="AD746" i="3"/>
  <c r="AC746" i="3"/>
  <c r="AA746" i="3"/>
  <c r="Z746" i="3"/>
  <c r="X746" i="3"/>
  <c r="W746" i="3"/>
  <c r="U746" i="3"/>
  <c r="T746" i="3"/>
  <c r="BC745" i="3"/>
  <c r="BB745" i="3"/>
  <c r="BA745" i="3"/>
  <c r="AZ745" i="3"/>
  <c r="AY745" i="3"/>
  <c r="AX745" i="3"/>
  <c r="AW745" i="3"/>
  <c r="AV745" i="3"/>
  <c r="AU745" i="3"/>
  <c r="AT745" i="3"/>
  <c r="AS745" i="3"/>
  <c r="AR745" i="3"/>
  <c r="AQ745" i="3"/>
  <c r="AP745" i="3"/>
  <c r="AO745" i="3"/>
  <c r="AN745" i="3"/>
  <c r="AM745" i="3"/>
  <c r="AL745" i="3"/>
  <c r="AK745" i="3"/>
  <c r="AJ745" i="3"/>
  <c r="AI745" i="3"/>
  <c r="AH745" i="3"/>
  <c r="AG745" i="3"/>
  <c r="AF745" i="3"/>
  <c r="AD745" i="3"/>
  <c r="AC745" i="3"/>
  <c r="AA745" i="3"/>
  <c r="Z745" i="3"/>
  <c r="X745" i="3"/>
  <c r="W745" i="3"/>
  <c r="U745" i="3"/>
  <c r="T745" i="3"/>
  <c r="BC744" i="3"/>
  <c r="BB744" i="3"/>
  <c r="BA744" i="3"/>
  <c r="AZ744" i="3"/>
  <c r="AY744" i="3"/>
  <c r="AX744" i="3"/>
  <c r="AW744" i="3"/>
  <c r="AV744" i="3"/>
  <c r="AU744" i="3"/>
  <c r="AT744" i="3"/>
  <c r="AS744" i="3"/>
  <c r="AR744" i="3"/>
  <c r="AQ744" i="3"/>
  <c r="AP744" i="3"/>
  <c r="AO744" i="3"/>
  <c r="AN744" i="3"/>
  <c r="AM744" i="3"/>
  <c r="AL744" i="3"/>
  <c r="AK744" i="3"/>
  <c r="AJ744" i="3"/>
  <c r="AI744" i="3"/>
  <c r="AH744" i="3"/>
  <c r="AG744" i="3"/>
  <c r="AF744" i="3"/>
  <c r="AD744" i="3"/>
  <c r="AC744" i="3"/>
  <c r="AA744" i="3"/>
  <c r="Z744" i="3"/>
  <c r="X744" i="3"/>
  <c r="W744" i="3"/>
  <c r="U744" i="3"/>
  <c r="T744" i="3"/>
  <c r="BC743" i="3"/>
  <c r="BB743" i="3"/>
  <c r="BA743" i="3"/>
  <c r="AZ743" i="3"/>
  <c r="AY743" i="3"/>
  <c r="AX743" i="3"/>
  <c r="AW743" i="3"/>
  <c r="AV743" i="3"/>
  <c r="AU743" i="3"/>
  <c r="AT743" i="3"/>
  <c r="AS743" i="3"/>
  <c r="AR743" i="3"/>
  <c r="AQ743" i="3"/>
  <c r="AP743" i="3"/>
  <c r="AO743" i="3"/>
  <c r="AN743" i="3"/>
  <c r="AM743" i="3"/>
  <c r="AL743" i="3"/>
  <c r="AK743" i="3"/>
  <c r="AJ743" i="3"/>
  <c r="AI743" i="3"/>
  <c r="AH743" i="3"/>
  <c r="AG743" i="3"/>
  <c r="AF743" i="3"/>
  <c r="AD743" i="3"/>
  <c r="AC743" i="3"/>
  <c r="AA743" i="3"/>
  <c r="Z743" i="3"/>
  <c r="X743" i="3"/>
  <c r="W743" i="3"/>
  <c r="U743" i="3"/>
  <c r="T743" i="3"/>
  <c r="BC742" i="3"/>
  <c r="BB742" i="3"/>
  <c r="BA742" i="3"/>
  <c r="AZ742" i="3"/>
  <c r="AY742" i="3"/>
  <c r="AX742" i="3"/>
  <c r="AW742" i="3"/>
  <c r="AV742" i="3"/>
  <c r="AU742" i="3"/>
  <c r="AT742" i="3"/>
  <c r="AS742" i="3"/>
  <c r="AR742" i="3"/>
  <c r="AQ742" i="3"/>
  <c r="AP742" i="3"/>
  <c r="AO742" i="3"/>
  <c r="AN742" i="3"/>
  <c r="AM742" i="3"/>
  <c r="AL742" i="3"/>
  <c r="AK742" i="3"/>
  <c r="AJ742" i="3"/>
  <c r="AI742" i="3"/>
  <c r="AH742" i="3"/>
  <c r="AG742" i="3"/>
  <c r="AF742" i="3"/>
  <c r="AD742" i="3"/>
  <c r="AC742" i="3"/>
  <c r="AA742" i="3"/>
  <c r="Z742" i="3"/>
  <c r="X742" i="3"/>
  <c r="W742" i="3"/>
  <c r="U742" i="3"/>
  <c r="T742" i="3"/>
  <c r="BC741" i="3"/>
  <c r="BB741" i="3"/>
  <c r="BA741" i="3"/>
  <c r="AZ741" i="3"/>
  <c r="AY741" i="3"/>
  <c r="AX741" i="3"/>
  <c r="AW741" i="3"/>
  <c r="AV741" i="3"/>
  <c r="AU741" i="3"/>
  <c r="AT741" i="3"/>
  <c r="AS741" i="3"/>
  <c r="AR741" i="3"/>
  <c r="AQ741" i="3"/>
  <c r="AP741" i="3"/>
  <c r="AO741" i="3"/>
  <c r="AN741" i="3"/>
  <c r="AM741" i="3"/>
  <c r="AL741" i="3"/>
  <c r="AK741" i="3"/>
  <c r="AJ741" i="3"/>
  <c r="AI741" i="3"/>
  <c r="AH741" i="3"/>
  <c r="AG741" i="3"/>
  <c r="AF741" i="3"/>
  <c r="AD741" i="3"/>
  <c r="AC741" i="3"/>
  <c r="AA741" i="3"/>
  <c r="Z741" i="3"/>
  <c r="X741" i="3"/>
  <c r="W741" i="3"/>
  <c r="U741" i="3"/>
  <c r="T741" i="3"/>
  <c r="BC740" i="3"/>
  <c r="BB740" i="3"/>
  <c r="BA740" i="3"/>
  <c r="AZ740" i="3"/>
  <c r="AY740" i="3"/>
  <c r="AX740" i="3"/>
  <c r="AW740" i="3"/>
  <c r="AV740" i="3"/>
  <c r="AU740" i="3"/>
  <c r="AT740" i="3"/>
  <c r="AS740" i="3"/>
  <c r="AR740" i="3"/>
  <c r="AQ740" i="3"/>
  <c r="AP740" i="3"/>
  <c r="AO740" i="3"/>
  <c r="AN740" i="3"/>
  <c r="AM740" i="3"/>
  <c r="AL740" i="3"/>
  <c r="AK740" i="3"/>
  <c r="AJ740" i="3"/>
  <c r="AI740" i="3"/>
  <c r="AH740" i="3"/>
  <c r="AG740" i="3"/>
  <c r="AF740" i="3"/>
  <c r="AD740" i="3"/>
  <c r="AC740" i="3"/>
  <c r="AA740" i="3"/>
  <c r="Z740" i="3"/>
  <c r="X740" i="3"/>
  <c r="W740" i="3"/>
  <c r="U740" i="3"/>
  <c r="T740" i="3"/>
  <c r="BC739" i="3"/>
  <c r="BB739" i="3"/>
  <c r="BA739" i="3"/>
  <c r="AZ739" i="3"/>
  <c r="AY739" i="3"/>
  <c r="AX739" i="3"/>
  <c r="AW739" i="3"/>
  <c r="AV739" i="3"/>
  <c r="AU739" i="3"/>
  <c r="AT739" i="3"/>
  <c r="AS739" i="3"/>
  <c r="AR739" i="3"/>
  <c r="AQ739" i="3"/>
  <c r="AP739" i="3"/>
  <c r="AO739" i="3"/>
  <c r="AN739" i="3"/>
  <c r="AM739" i="3"/>
  <c r="AL739" i="3"/>
  <c r="AK739" i="3"/>
  <c r="AJ739" i="3"/>
  <c r="AI739" i="3"/>
  <c r="AH739" i="3"/>
  <c r="AG739" i="3"/>
  <c r="AF739" i="3"/>
  <c r="AD739" i="3"/>
  <c r="AC739" i="3"/>
  <c r="AA739" i="3"/>
  <c r="Z739" i="3"/>
  <c r="X739" i="3"/>
  <c r="W739" i="3"/>
  <c r="U739" i="3"/>
  <c r="T739" i="3"/>
  <c r="BC738" i="3"/>
  <c r="BB738" i="3"/>
  <c r="BA738" i="3"/>
  <c r="AZ738" i="3"/>
  <c r="AY738" i="3"/>
  <c r="AX738" i="3"/>
  <c r="AW738" i="3"/>
  <c r="AV738" i="3"/>
  <c r="AU738" i="3"/>
  <c r="AT738" i="3"/>
  <c r="AS738" i="3"/>
  <c r="AR738" i="3"/>
  <c r="AQ738" i="3"/>
  <c r="AP738" i="3"/>
  <c r="AO738" i="3"/>
  <c r="AN738" i="3"/>
  <c r="AM738" i="3"/>
  <c r="AL738" i="3"/>
  <c r="AK738" i="3"/>
  <c r="AJ738" i="3"/>
  <c r="AI738" i="3"/>
  <c r="AH738" i="3"/>
  <c r="AG738" i="3"/>
  <c r="AF738" i="3"/>
  <c r="AD738" i="3"/>
  <c r="AC738" i="3"/>
  <c r="AA738" i="3"/>
  <c r="Z738" i="3"/>
  <c r="X738" i="3"/>
  <c r="W738" i="3"/>
  <c r="U738" i="3"/>
  <c r="T738" i="3"/>
  <c r="BC737" i="3"/>
  <c r="BB737" i="3"/>
  <c r="BA737" i="3"/>
  <c r="AZ737" i="3"/>
  <c r="AY737" i="3"/>
  <c r="AX737" i="3"/>
  <c r="AW737" i="3"/>
  <c r="AV737" i="3"/>
  <c r="AU737" i="3"/>
  <c r="AT737" i="3"/>
  <c r="AS737" i="3"/>
  <c r="AR737" i="3"/>
  <c r="AQ737" i="3"/>
  <c r="AP737" i="3"/>
  <c r="AO737" i="3"/>
  <c r="AN737" i="3"/>
  <c r="AM737" i="3"/>
  <c r="AL737" i="3"/>
  <c r="AK737" i="3"/>
  <c r="AJ737" i="3"/>
  <c r="AI737" i="3"/>
  <c r="AH737" i="3"/>
  <c r="AG737" i="3"/>
  <c r="AF737" i="3"/>
  <c r="AD737" i="3"/>
  <c r="AC737" i="3"/>
  <c r="AA737" i="3"/>
  <c r="Z737" i="3"/>
  <c r="X737" i="3"/>
  <c r="W737" i="3"/>
  <c r="U737" i="3"/>
  <c r="T737" i="3"/>
  <c r="BC736" i="3"/>
  <c r="BB736" i="3"/>
  <c r="BA736" i="3"/>
  <c r="AZ736" i="3"/>
  <c r="AY736" i="3"/>
  <c r="AX736" i="3"/>
  <c r="AW736" i="3"/>
  <c r="AV736" i="3"/>
  <c r="AU736" i="3"/>
  <c r="AT736" i="3"/>
  <c r="AS736" i="3"/>
  <c r="AR736" i="3"/>
  <c r="AQ736" i="3"/>
  <c r="AP736" i="3"/>
  <c r="AO736" i="3"/>
  <c r="AN736" i="3"/>
  <c r="AM736" i="3"/>
  <c r="AL736" i="3"/>
  <c r="AK736" i="3"/>
  <c r="AJ736" i="3"/>
  <c r="AI736" i="3"/>
  <c r="AH736" i="3"/>
  <c r="AG736" i="3"/>
  <c r="AF736" i="3"/>
  <c r="AD736" i="3"/>
  <c r="AC736" i="3"/>
  <c r="AA736" i="3"/>
  <c r="Z736" i="3"/>
  <c r="X736" i="3"/>
  <c r="W736" i="3"/>
  <c r="U736" i="3"/>
  <c r="T736" i="3"/>
  <c r="BC735" i="3"/>
  <c r="BB735" i="3"/>
  <c r="BA735" i="3"/>
  <c r="AZ735" i="3"/>
  <c r="AY735" i="3"/>
  <c r="AX735" i="3"/>
  <c r="AW735" i="3"/>
  <c r="AV735" i="3"/>
  <c r="AU735" i="3"/>
  <c r="AT735" i="3"/>
  <c r="AS735" i="3"/>
  <c r="AR735" i="3"/>
  <c r="AQ735" i="3"/>
  <c r="AP735" i="3"/>
  <c r="AO735" i="3"/>
  <c r="AN735" i="3"/>
  <c r="AM735" i="3"/>
  <c r="AL735" i="3"/>
  <c r="AK735" i="3"/>
  <c r="AJ735" i="3"/>
  <c r="AI735" i="3"/>
  <c r="AH735" i="3"/>
  <c r="AG735" i="3"/>
  <c r="AF735" i="3"/>
  <c r="AD735" i="3"/>
  <c r="AC735" i="3"/>
  <c r="AA735" i="3"/>
  <c r="Z735" i="3"/>
  <c r="X735" i="3"/>
  <c r="W735" i="3"/>
  <c r="U735" i="3"/>
  <c r="T735" i="3"/>
  <c r="BC734" i="3"/>
  <c r="BB734" i="3"/>
  <c r="BA734" i="3"/>
  <c r="AZ734" i="3"/>
  <c r="AY734" i="3"/>
  <c r="AX734" i="3"/>
  <c r="AW734" i="3"/>
  <c r="AV734" i="3"/>
  <c r="AU734" i="3"/>
  <c r="AT734" i="3"/>
  <c r="AS734" i="3"/>
  <c r="AR734" i="3"/>
  <c r="AQ734" i="3"/>
  <c r="AP734" i="3"/>
  <c r="AO734" i="3"/>
  <c r="AN734" i="3"/>
  <c r="AM734" i="3"/>
  <c r="AL734" i="3"/>
  <c r="AK734" i="3"/>
  <c r="AJ734" i="3"/>
  <c r="AI734" i="3"/>
  <c r="AH734" i="3"/>
  <c r="AG734" i="3"/>
  <c r="AF734" i="3"/>
  <c r="AD734" i="3"/>
  <c r="AC734" i="3"/>
  <c r="AA734" i="3"/>
  <c r="Z734" i="3"/>
  <c r="X734" i="3"/>
  <c r="W734" i="3"/>
  <c r="U734" i="3"/>
  <c r="T734" i="3"/>
  <c r="BC733" i="3"/>
  <c r="BB733" i="3"/>
  <c r="BA733" i="3"/>
  <c r="AZ733" i="3"/>
  <c r="AY733" i="3"/>
  <c r="AX733" i="3"/>
  <c r="AW733" i="3"/>
  <c r="AV733" i="3"/>
  <c r="AU733" i="3"/>
  <c r="AT733" i="3"/>
  <c r="AS733" i="3"/>
  <c r="AR733" i="3"/>
  <c r="AQ733" i="3"/>
  <c r="AP733" i="3"/>
  <c r="AO733" i="3"/>
  <c r="AN733" i="3"/>
  <c r="AM733" i="3"/>
  <c r="AL733" i="3"/>
  <c r="AK733" i="3"/>
  <c r="AJ733" i="3"/>
  <c r="AI733" i="3"/>
  <c r="AH733" i="3"/>
  <c r="AG733" i="3"/>
  <c r="AF733" i="3"/>
  <c r="AD733" i="3"/>
  <c r="AC733" i="3"/>
  <c r="AA733" i="3"/>
  <c r="Z733" i="3"/>
  <c r="X733" i="3"/>
  <c r="W733" i="3"/>
  <c r="U733" i="3"/>
  <c r="T733" i="3"/>
  <c r="BC732" i="3"/>
  <c r="BB732" i="3"/>
  <c r="BA732" i="3"/>
  <c r="AZ732" i="3"/>
  <c r="AY732" i="3"/>
  <c r="AX732" i="3"/>
  <c r="AW732" i="3"/>
  <c r="AV732" i="3"/>
  <c r="AU732" i="3"/>
  <c r="AT732" i="3"/>
  <c r="AS732" i="3"/>
  <c r="AR732" i="3"/>
  <c r="AQ732" i="3"/>
  <c r="AP732" i="3"/>
  <c r="AO732" i="3"/>
  <c r="AN732" i="3"/>
  <c r="AM732" i="3"/>
  <c r="AL732" i="3"/>
  <c r="AK732" i="3"/>
  <c r="AJ732" i="3"/>
  <c r="AI732" i="3"/>
  <c r="AH732" i="3"/>
  <c r="AG732" i="3"/>
  <c r="AF732" i="3"/>
  <c r="AD732" i="3"/>
  <c r="AC732" i="3"/>
  <c r="AA732" i="3"/>
  <c r="Z732" i="3"/>
  <c r="X732" i="3"/>
  <c r="W732" i="3"/>
  <c r="U732" i="3"/>
  <c r="T732" i="3"/>
  <c r="BC731" i="3"/>
  <c r="BB731" i="3"/>
  <c r="BA731" i="3"/>
  <c r="AZ731" i="3"/>
  <c r="AY731" i="3"/>
  <c r="AX731" i="3"/>
  <c r="AW731" i="3"/>
  <c r="AV731" i="3"/>
  <c r="AU731" i="3"/>
  <c r="AT731" i="3"/>
  <c r="AS731" i="3"/>
  <c r="AR731" i="3"/>
  <c r="AQ731" i="3"/>
  <c r="AP731" i="3"/>
  <c r="AO731" i="3"/>
  <c r="AN731" i="3"/>
  <c r="AM731" i="3"/>
  <c r="AL731" i="3"/>
  <c r="AK731" i="3"/>
  <c r="AJ731" i="3"/>
  <c r="AI731" i="3"/>
  <c r="AH731" i="3"/>
  <c r="AG731" i="3"/>
  <c r="AF731" i="3"/>
  <c r="AD731" i="3"/>
  <c r="AC731" i="3"/>
  <c r="AA731" i="3"/>
  <c r="Z731" i="3"/>
  <c r="X731" i="3"/>
  <c r="W731" i="3"/>
  <c r="U731" i="3"/>
  <c r="T731" i="3"/>
  <c r="BC730" i="3"/>
  <c r="BB730" i="3"/>
  <c r="BA730" i="3"/>
  <c r="AZ730" i="3"/>
  <c r="AY730" i="3"/>
  <c r="AX730" i="3"/>
  <c r="AW730" i="3"/>
  <c r="AV730" i="3"/>
  <c r="AU730" i="3"/>
  <c r="AT730" i="3"/>
  <c r="AS730" i="3"/>
  <c r="AR730" i="3"/>
  <c r="AQ730" i="3"/>
  <c r="AP730" i="3"/>
  <c r="AO730" i="3"/>
  <c r="AN730" i="3"/>
  <c r="AM730" i="3"/>
  <c r="AL730" i="3"/>
  <c r="AK730" i="3"/>
  <c r="AJ730" i="3"/>
  <c r="AI730" i="3"/>
  <c r="AH730" i="3"/>
  <c r="AG730" i="3"/>
  <c r="AF730" i="3"/>
  <c r="AD730" i="3"/>
  <c r="AC730" i="3"/>
  <c r="AA730" i="3"/>
  <c r="Z730" i="3"/>
  <c r="X730" i="3"/>
  <c r="W730" i="3"/>
  <c r="U730" i="3"/>
  <c r="T730" i="3"/>
  <c r="BC729" i="3"/>
  <c r="BB729" i="3"/>
  <c r="BA729" i="3"/>
  <c r="AZ729" i="3"/>
  <c r="AY729" i="3"/>
  <c r="AX729" i="3"/>
  <c r="AW729" i="3"/>
  <c r="AV729" i="3"/>
  <c r="AU729" i="3"/>
  <c r="AT729" i="3"/>
  <c r="AS729" i="3"/>
  <c r="AR729" i="3"/>
  <c r="AQ729" i="3"/>
  <c r="AP729" i="3"/>
  <c r="AO729" i="3"/>
  <c r="AN729" i="3"/>
  <c r="AM729" i="3"/>
  <c r="AL729" i="3"/>
  <c r="AK729" i="3"/>
  <c r="AJ729" i="3"/>
  <c r="AI729" i="3"/>
  <c r="AH729" i="3"/>
  <c r="AG729" i="3"/>
  <c r="AF729" i="3"/>
  <c r="AD729" i="3"/>
  <c r="AC729" i="3"/>
  <c r="AA729" i="3"/>
  <c r="Z729" i="3"/>
  <c r="X729" i="3"/>
  <c r="W729" i="3"/>
  <c r="U729" i="3"/>
  <c r="T729" i="3"/>
  <c r="BC728" i="3"/>
  <c r="BB728" i="3"/>
  <c r="BA728" i="3"/>
  <c r="AZ728" i="3"/>
  <c r="AY728" i="3"/>
  <c r="AX728" i="3"/>
  <c r="AW728" i="3"/>
  <c r="AV728" i="3"/>
  <c r="AU728" i="3"/>
  <c r="AT728" i="3"/>
  <c r="AS728" i="3"/>
  <c r="AR728" i="3"/>
  <c r="AQ728" i="3"/>
  <c r="AP728" i="3"/>
  <c r="AO728" i="3"/>
  <c r="AN728" i="3"/>
  <c r="AM728" i="3"/>
  <c r="AL728" i="3"/>
  <c r="AK728" i="3"/>
  <c r="AJ728" i="3"/>
  <c r="AI728" i="3"/>
  <c r="AH728" i="3"/>
  <c r="AG728" i="3"/>
  <c r="AF728" i="3"/>
  <c r="AD728" i="3"/>
  <c r="AC728" i="3"/>
  <c r="AA728" i="3"/>
  <c r="Z728" i="3"/>
  <c r="X728" i="3"/>
  <c r="W728" i="3"/>
  <c r="U728" i="3"/>
  <c r="T728" i="3"/>
  <c r="BC727" i="3"/>
  <c r="BB727" i="3"/>
  <c r="BA727" i="3"/>
  <c r="AZ727" i="3"/>
  <c r="AY727" i="3"/>
  <c r="AX727" i="3"/>
  <c r="AW727" i="3"/>
  <c r="AV727" i="3"/>
  <c r="AU727" i="3"/>
  <c r="AT727" i="3"/>
  <c r="AS727" i="3"/>
  <c r="AR727" i="3"/>
  <c r="AQ727" i="3"/>
  <c r="AP727" i="3"/>
  <c r="AO727" i="3"/>
  <c r="AN727" i="3"/>
  <c r="AM727" i="3"/>
  <c r="AL727" i="3"/>
  <c r="AK727" i="3"/>
  <c r="AJ727" i="3"/>
  <c r="AI727" i="3"/>
  <c r="AH727" i="3"/>
  <c r="AG727" i="3"/>
  <c r="AF727" i="3"/>
  <c r="AD727" i="3"/>
  <c r="AC727" i="3"/>
  <c r="AA727" i="3"/>
  <c r="Z727" i="3"/>
  <c r="X727" i="3"/>
  <c r="W727" i="3"/>
  <c r="U727" i="3"/>
  <c r="T727" i="3"/>
  <c r="BC726" i="3"/>
  <c r="BB726" i="3"/>
  <c r="BA726" i="3"/>
  <c r="AZ726" i="3"/>
  <c r="AY726" i="3"/>
  <c r="AX726" i="3"/>
  <c r="AW726" i="3"/>
  <c r="AV726" i="3"/>
  <c r="AU726" i="3"/>
  <c r="AT726" i="3"/>
  <c r="AS726" i="3"/>
  <c r="AR726" i="3"/>
  <c r="AQ726" i="3"/>
  <c r="AP726" i="3"/>
  <c r="AO726" i="3"/>
  <c r="AN726" i="3"/>
  <c r="AM726" i="3"/>
  <c r="AL726" i="3"/>
  <c r="AK726" i="3"/>
  <c r="AJ726" i="3"/>
  <c r="AI726" i="3"/>
  <c r="AH726" i="3"/>
  <c r="AG726" i="3"/>
  <c r="AF726" i="3"/>
  <c r="AD726" i="3"/>
  <c r="AC726" i="3"/>
  <c r="AA726" i="3"/>
  <c r="Z726" i="3"/>
  <c r="X726" i="3"/>
  <c r="W726" i="3"/>
  <c r="U726" i="3"/>
  <c r="T726" i="3"/>
  <c r="BC725" i="3"/>
  <c r="BB725" i="3"/>
  <c r="BA725" i="3"/>
  <c r="AZ725" i="3"/>
  <c r="AY725" i="3"/>
  <c r="AX725" i="3"/>
  <c r="AW725" i="3"/>
  <c r="AV725" i="3"/>
  <c r="AU725" i="3"/>
  <c r="AT725" i="3"/>
  <c r="AS725" i="3"/>
  <c r="AR725" i="3"/>
  <c r="AQ725" i="3"/>
  <c r="AP725" i="3"/>
  <c r="AO725" i="3"/>
  <c r="AN725" i="3"/>
  <c r="AM725" i="3"/>
  <c r="AL725" i="3"/>
  <c r="AK725" i="3"/>
  <c r="AJ725" i="3"/>
  <c r="AI725" i="3"/>
  <c r="AH725" i="3"/>
  <c r="AG725" i="3"/>
  <c r="AF725" i="3"/>
  <c r="AD725" i="3"/>
  <c r="AC725" i="3"/>
  <c r="AA725" i="3"/>
  <c r="Z725" i="3"/>
  <c r="X725" i="3"/>
  <c r="W725" i="3"/>
  <c r="U725" i="3"/>
  <c r="T725" i="3"/>
  <c r="BC724" i="3"/>
  <c r="BB724" i="3"/>
  <c r="BA724" i="3"/>
  <c r="AZ724" i="3"/>
  <c r="AY724" i="3"/>
  <c r="AX724" i="3"/>
  <c r="AW724" i="3"/>
  <c r="AV724" i="3"/>
  <c r="AU724" i="3"/>
  <c r="AT724" i="3"/>
  <c r="AS724" i="3"/>
  <c r="AR724" i="3"/>
  <c r="AQ724" i="3"/>
  <c r="AP724" i="3"/>
  <c r="AO724" i="3"/>
  <c r="AN724" i="3"/>
  <c r="AM724" i="3"/>
  <c r="AL724" i="3"/>
  <c r="AK724" i="3"/>
  <c r="AJ724" i="3"/>
  <c r="AI724" i="3"/>
  <c r="AH724" i="3"/>
  <c r="AG724" i="3"/>
  <c r="AF724" i="3"/>
  <c r="AD724" i="3"/>
  <c r="AC724" i="3"/>
  <c r="AA724" i="3"/>
  <c r="Z724" i="3"/>
  <c r="X724" i="3"/>
  <c r="W724" i="3"/>
  <c r="U724" i="3"/>
  <c r="T724" i="3"/>
  <c r="BC723" i="3"/>
  <c r="BB723" i="3"/>
  <c r="BA723" i="3"/>
  <c r="AZ723" i="3"/>
  <c r="AY723" i="3"/>
  <c r="AX723" i="3"/>
  <c r="AW723" i="3"/>
  <c r="AV723" i="3"/>
  <c r="AU723" i="3"/>
  <c r="AT723" i="3"/>
  <c r="AS723" i="3"/>
  <c r="AR723" i="3"/>
  <c r="AQ723" i="3"/>
  <c r="AP723" i="3"/>
  <c r="AO723" i="3"/>
  <c r="AN723" i="3"/>
  <c r="AM723" i="3"/>
  <c r="AL723" i="3"/>
  <c r="AK723" i="3"/>
  <c r="AJ723" i="3"/>
  <c r="AI723" i="3"/>
  <c r="AH723" i="3"/>
  <c r="AG723" i="3"/>
  <c r="AF723" i="3"/>
  <c r="AD723" i="3"/>
  <c r="AC723" i="3"/>
  <c r="AA723" i="3"/>
  <c r="Z723" i="3"/>
  <c r="X723" i="3"/>
  <c r="W723" i="3"/>
  <c r="U723" i="3"/>
  <c r="T723" i="3"/>
  <c r="BC722" i="3"/>
  <c r="BB722" i="3"/>
  <c r="BA722" i="3"/>
  <c r="AZ722" i="3"/>
  <c r="AY722" i="3"/>
  <c r="AX722" i="3"/>
  <c r="AW722" i="3"/>
  <c r="AV722" i="3"/>
  <c r="AU722" i="3"/>
  <c r="AT722" i="3"/>
  <c r="AS722" i="3"/>
  <c r="AR722" i="3"/>
  <c r="AQ722" i="3"/>
  <c r="AP722" i="3"/>
  <c r="AO722" i="3"/>
  <c r="AN722" i="3"/>
  <c r="AM722" i="3"/>
  <c r="AL722" i="3"/>
  <c r="AK722" i="3"/>
  <c r="AJ722" i="3"/>
  <c r="AI722" i="3"/>
  <c r="AH722" i="3"/>
  <c r="AG722" i="3"/>
  <c r="AF722" i="3"/>
  <c r="AD722" i="3"/>
  <c r="AC722" i="3"/>
  <c r="AA722" i="3"/>
  <c r="Z722" i="3"/>
  <c r="X722" i="3"/>
  <c r="W722" i="3"/>
  <c r="U722" i="3"/>
  <c r="T722" i="3"/>
  <c r="BC721" i="3"/>
  <c r="BB721" i="3"/>
  <c r="BA721" i="3"/>
  <c r="AZ721" i="3"/>
  <c r="AY721" i="3"/>
  <c r="AX721" i="3"/>
  <c r="AW721" i="3"/>
  <c r="AV721" i="3"/>
  <c r="AU721" i="3"/>
  <c r="AT721" i="3"/>
  <c r="AS721" i="3"/>
  <c r="AR721" i="3"/>
  <c r="AQ721" i="3"/>
  <c r="AP721" i="3"/>
  <c r="AO721" i="3"/>
  <c r="AN721" i="3"/>
  <c r="AM721" i="3"/>
  <c r="AL721" i="3"/>
  <c r="AK721" i="3"/>
  <c r="AJ721" i="3"/>
  <c r="AI721" i="3"/>
  <c r="AH721" i="3"/>
  <c r="AG721" i="3"/>
  <c r="AF721" i="3"/>
  <c r="AD721" i="3"/>
  <c r="AC721" i="3"/>
  <c r="AA721" i="3"/>
  <c r="Z721" i="3"/>
  <c r="X721" i="3"/>
  <c r="W721" i="3"/>
  <c r="U721" i="3"/>
  <c r="T721" i="3"/>
  <c r="BC720" i="3"/>
  <c r="BB720" i="3"/>
  <c r="BA720" i="3"/>
  <c r="AZ720" i="3"/>
  <c r="AY720" i="3"/>
  <c r="AX720" i="3"/>
  <c r="AW720" i="3"/>
  <c r="AV720" i="3"/>
  <c r="AU720" i="3"/>
  <c r="AT720" i="3"/>
  <c r="AS720" i="3"/>
  <c r="AR720" i="3"/>
  <c r="AQ720" i="3"/>
  <c r="AP720" i="3"/>
  <c r="AO720" i="3"/>
  <c r="AN720" i="3"/>
  <c r="AM720" i="3"/>
  <c r="AL720" i="3"/>
  <c r="AK720" i="3"/>
  <c r="AJ720" i="3"/>
  <c r="AI720" i="3"/>
  <c r="AH720" i="3"/>
  <c r="AG720" i="3"/>
  <c r="AF720" i="3"/>
  <c r="AD720" i="3"/>
  <c r="AC720" i="3"/>
  <c r="AA720" i="3"/>
  <c r="Z720" i="3"/>
  <c r="X720" i="3"/>
  <c r="W720" i="3"/>
  <c r="U720" i="3"/>
  <c r="T720" i="3"/>
  <c r="BC719" i="3"/>
  <c r="BB719" i="3"/>
  <c r="BA719" i="3"/>
  <c r="AZ719" i="3"/>
  <c r="AY719" i="3"/>
  <c r="AX719" i="3"/>
  <c r="AW719" i="3"/>
  <c r="AV719" i="3"/>
  <c r="AU719" i="3"/>
  <c r="AT719" i="3"/>
  <c r="AS719" i="3"/>
  <c r="AR719" i="3"/>
  <c r="AQ719" i="3"/>
  <c r="AP719" i="3"/>
  <c r="AO719" i="3"/>
  <c r="AN719" i="3"/>
  <c r="AM719" i="3"/>
  <c r="AL719" i="3"/>
  <c r="AK719" i="3"/>
  <c r="AJ719" i="3"/>
  <c r="AI719" i="3"/>
  <c r="AH719" i="3"/>
  <c r="AG719" i="3"/>
  <c r="AF719" i="3"/>
  <c r="AD719" i="3"/>
  <c r="AC719" i="3"/>
  <c r="AA719" i="3"/>
  <c r="Z719" i="3"/>
  <c r="X719" i="3"/>
  <c r="W719" i="3"/>
  <c r="U719" i="3"/>
  <c r="T719" i="3"/>
  <c r="BC718" i="3"/>
  <c r="BB718" i="3"/>
  <c r="BA718" i="3"/>
  <c r="AZ718" i="3"/>
  <c r="AY718" i="3"/>
  <c r="AX718" i="3"/>
  <c r="AW718" i="3"/>
  <c r="AV718" i="3"/>
  <c r="AU718" i="3"/>
  <c r="AT718" i="3"/>
  <c r="AS718" i="3"/>
  <c r="AR718" i="3"/>
  <c r="AQ718" i="3"/>
  <c r="AP718" i="3"/>
  <c r="AO718" i="3"/>
  <c r="AN718" i="3"/>
  <c r="AM718" i="3"/>
  <c r="AL718" i="3"/>
  <c r="AK718" i="3"/>
  <c r="AJ718" i="3"/>
  <c r="AI718" i="3"/>
  <c r="AH718" i="3"/>
  <c r="AG718" i="3"/>
  <c r="AF718" i="3"/>
  <c r="AD718" i="3"/>
  <c r="AC718" i="3"/>
  <c r="AA718" i="3"/>
  <c r="Z718" i="3"/>
  <c r="X718" i="3"/>
  <c r="W718" i="3"/>
  <c r="U718" i="3"/>
  <c r="T718" i="3"/>
  <c r="BC717" i="3"/>
  <c r="BB717" i="3"/>
  <c r="BA717" i="3"/>
  <c r="AZ717" i="3"/>
  <c r="AY717" i="3"/>
  <c r="AX717" i="3"/>
  <c r="AW717" i="3"/>
  <c r="AV717" i="3"/>
  <c r="AU717" i="3"/>
  <c r="AT717" i="3"/>
  <c r="AS717" i="3"/>
  <c r="AR717" i="3"/>
  <c r="AQ717" i="3"/>
  <c r="AP717" i="3"/>
  <c r="AO717" i="3"/>
  <c r="AN717" i="3"/>
  <c r="AM717" i="3"/>
  <c r="AL717" i="3"/>
  <c r="AK717" i="3"/>
  <c r="AJ717" i="3"/>
  <c r="AI717" i="3"/>
  <c r="AH717" i="3"/>
  <c r="AG717" i="3"/>
  <c r="AF717" i="3"/>
  <c r="AD717" i="3"/>
  <c r="AC717" i="3"/>
  <c r="AA717" i="3"/>
  <c r="Z717" i="3"/>
  <c r="X717" i="3"/>
  <c r="W717" i="3"/>
  <c r="U717" i="3"/>
  <c r="T717" i="3"/>
  <c r="BC716" i="3"/>
  <c r="BB716" i="3"/>
  <c r="BA716" i="3"/>
  <c r="AZ716" i="3"/>
  <c r="AY716" i="3"/>
  <c r="AX716" i="3"/>
  <c r="AW716" i="3"/>
  <c r="AV716" i="3"/>
  <c r="AU716" i="3"/>
  <c r="AT716" i="3"/>
  <c r="AS716" i="3"/>
  <c r="AR716" i="3"/>
  <c r="AQ716" i="3"/>
  <c r="AP716" i="3"/>
  <c r="AO716" i="3"/>
  <c r="AN716" i="3"/>
  <c r="AM716" i="3"/>
  <c r="AL716" i="3"/>
  <c r="AK716" i="3"/>
  <c r="AJ716" i="3"/>
  <c r="AI716" i="3"/>
  <c r="AH716" i="3"/>
  <c r="AG716" i="3"/>
  <c r="AF716" i="3"/>
  <c r="AD716" i="3"/>
  <c r="AC716" i="3"/>
  <c r="AA716" i="3"/>
  <c r="Z716" i="3"/>
  <c r="X716" i="3"/>
  <c r="W716" i="3"/>
  <c r="U716" i="3"/>
  <c r="T716" i="3"/>
  <c r="BC715" i="3"/>
  <c r="BB715" i="3"/>
  <c r="BA715" i="3"/>
  <c r="AZ715" i="3"/>
  <c r="AY715" i="3"/>
  <c r="AX715" i="3"/>
  <c r="AW715" i="3"/>
  <c r="AV715" i="3"/>
  <c r="AU715" i="3"/>
  <c r="AT715" i="3"/>
  <c r="AS715" i="3"/>
  <c r="AR715" i="3"/>
  <c r="AQ715" i="3"/>
  <c r="AP715" i="3"/>
  <c r="AO715" i="3"/>
  <c r="AN715" i="3"/>
  <c r="AM715" i="3"/>
  <c r="AL715" i="3"/>
  <c r="AK715" i="3"/>
  <c r="AJ715" i="3"/>
  <c r="AI715" i="3"/>
  <c r="AH715" i="3"/>
  <c r="AG715" i="3"/>
  <c r="AF715" i="3"/>
  <c r="AD715" i="3"/>
  <c r="AC715" i="3"/>
  <c r="AA715" i="3"/>
  <c r="Z715" i="3"/>
  <c r="X715" i="3"/>
  <c r="W715" i="3"/>
  <c r="U715" i="3"/>
  <c r="T715" i="3"/>
  <c r="BC714" i="3"/>
  <c r="BB714" i="3"/>
  <c r="BA714" i="3"/>
  <c r="AZ714" i="3"/>
  <c r="AY714" i="3"/>
  <c r="AX714" i="3"/>
  <c r="AW714" i="3"/>
  <c r="AV714" i="3"/>
  <c r="AU714" i="3"/>
  <c r="AT714" i="3"/>
  <c r="AS714" i="3"/>
  <c r="AR714" i="3"/>
  <c r="AQ714" i="3"/>
  <c r="AP714" i="3"/>
  <c r="AO714" i="3"/>
  <c r="AN714" i="3"/>
  <c r="AM714" i="3"/>
  <c r="AL714" i="3"/>
  <c r="AK714" i="3"/>
  <c r="AJ714" i="3"/>
  <c r="AI714" i="3"/>
  <c r="AH714" i="3"/>
  <c r="AG714" i="3"/>
  <c r="AF714" i="3"/>
  <c r="AD714" i="3"/>
  <c r="AC714" i="3"/>
  <c r="AA714" i="3"/>
  <c r="Z714" i="3"/>
  <c r="X714" i="3"/>
  <c r="W714" i="3"/>
  <c r="U714" i="3"/>
  <c r="T714" i="3"/>
  <c r="BC713" i="3"/>
  <c r="BB713" i="3"/>
  <c r="BA713" i="3"/>
  <c r="AZ713" i="3"/>
  <c r="AY713" i="3"/>
  <c r="AX713" i="3"/>
  <c r="AW713" i="3"/>
  <c r="AV713" i="3"/>
  <c r="AU713" i="3"/>
  <c r="AT713" i="3"/>
  <c r="AS713" i="3"/>
  <c r="AR713" i="3"/>
  <c r="AQ713" i="3"/>
  <c r="AP713" i="3"/>
  <c r="AO713" i="3"/>
  <c r="AN713" i="3"/>
  <c r="AM713" i="3"/>
  <c r="AL713" i="3"/>
  <c r="AK713" i="3"/>
  <c r="AJ713" i="3"/>
  <c r="AI713" i="3"/>
  <c r="AH713" i="3"/>
  <c r="AG713" i="3"/>
  <c r="AF713" i="3"/>
  <c r="AD713" i="3"/>
  <c r="AC713" i="3"/>
  <c r="AA713" i="3"/>
  <c r="Z713" i="3"/>
  <c r="X713" i="3"/>
  <c r="W713" i="3"/>
  <c r="U713" i="3"/>
  <c r="T713" i="3"/>
  <c r="BC712" i="3"/>
  <c r="BB712" i="3"/>
  <c r="BA712" i="3"/>
  <c r="AZ712" i="3"/>
  <c r="AY712" i="3"/>
  <c r="AX712" i="3"/>
  <c r="AW712" i="3"/>
  <c r="AV712" i="3"/>
  <c r="AU712" i="3"/>
  <c r="AT712" i="3"/>
  <c r="AS712" i="3"/>
  <c r="AR712" i="3"/>
  <c r="AQ712" i="3"/>
  <c r="AP712" i="3"/>
  <c r="AO712" i="3"/>
  <c r="AN712" i="3"/>
  <c r="AM712" i="3"/>
  <c r="AL712" i="3"/>
  <c r="AK712" i="3"/>
  <c r="AJ712" i="3"/>
  <c r="AI712" i="3"/>
  <c r="AH712" i="3"/>
  <c r="AG712" i="3"/>
  <c r="AF712" i="3"/>
  <c r="AD712" i="3"/>
  <c r="AC712" i="3"/>
  <c r="AA712" i="3"/>
  <c r="Z712" i="3"/>
  <c r="X712" i="3"/>
  <c r="W712" i="3"/>
  <c r="U712" i="3"/>
  <c r="T712" i="3"/>
  <c r="BC711" i="3"/>
  <c r="BB711" i="3"/>
  <c r="BA711" i="3"/>
  <c r="AZ711" i="3"/>
  <c r="AY711" i="3"/>
  <c r="AX711" i="3"/>
  <c r="AW711" i="3"/>
  <c r="AV711" i="3"/>
  <c r="AU711" i="3"/>
  <c r="AT711" i="3"/>
  <c r="AS711" i="3"/>
  <c r="AR711" i="3"/>
  <c r="AQ711" i="3"/>
  <c r="AP711" i="3"/>
  <c r="AO711" i="3"/>
  <c r="AN711" i="3"/>
  <c r="AM711" i="3"/>
  <c r="AL711" i="3"/>
  <c r="AK711" i="3"/>
  <c r="AJ711" i="3"/>
  <c r="AI711" i="3"/>
  <c r="AH711" i="3"/>
  <c r="AG711" i="3"/>
  <c r="AF711" i="3"/>
  <c r="AD711" i="3"/>
  <c r="AC711" i="3"/>
  <c r="AA711" i="3"/>
  <c r="Z711" i="3"/>
  <c r="X711" i="3"/>
  <c r="W711" i="3"/>
  <c r="U711" i="3"/>
  <c r="T711" i="3"/>
  <c r="BC710" i="3"/>
  <c r="BB710" i="3"/>
  <c r="BA710" i="3"/>
  <c r="AZ710" i="3"/>
  <c r="AY710" i="3"/>
  <c r="AX710" i="3"/>
  <c r="AW710" i="3"/>
  <c r="AV710" i="3"/>
  <c r="AU710" i="3"/>
  <c r="AT710" i="3"/>
  <c r="AS710" i="3"/>
  <c r="AR710" i="3"/>
  <c r="AQ710" i="3"/>
  <c r="AP710" i="3"/>
  <c r="AO710" i="3"/>
  <c r="AN710" i="3"/>
  <c r="AM710" i="3"/>
  <c r="AL710" i="3"/>
  <c r="AK710" i="3"/>
  <c r="AJ710" i="3"/>
  <c r="AI710" i="3"/>
  <c r="AH710" i="3"/>
  <c r="AG710" i="3"/>
  <c r="AF710" i="3"/>
  <c r="AD710" i="3"/>
  <c r="AC710" i="3"/>
  <c r="AA710" i="3"/>
  <c r="Z710" i="3"/>
  <c r="X710" i="3"/>
  <c r="W710" i="3"/>
  <c r="U710" i="3"/>
  <c r="T710" i="3"/>
  <c r="BC709" i="3"/>
  <c r="BB709" i="3"/>
  <c r="BA709" i="3"/>
  <c r="AZ709" i="3"/>
  <c r="AY709" i="3"/>
  <c r="AX709" i="3"/>
  <c r="AW709" i="3"/>
  <c r="AV709" i="3"/>
  <c r="AU709" i="3"/>
  <c r="AT709" i="3"/>
  <c r="AS709" i="3"/>
  <c r="AR709" i="3"/>
  <c r="AQ709" i="3"/>
  <c r="AP709" i="3"/>
  <c r="AO709" i="3"/>
  <c r="AN709" i="3"/>
  <c r="AM709" i="3"/>
  <c r="AL709" i="3"/>
  <c r="AK709" i="3"/>
  <c r="AJ709" i="3"/>
  <c r="AI709" i="3"/>
  <c r="AH709" i="3"/>
  <c r="AG709" i="3"/>
  <c r="AF709" i="3"/>
  <c r="AD709" i="3"/>
  <c r="AC709" i="3"/>
  <c r="AA709" i="3"/>
  <c r="Z709" i="3"/>
  <c r="X709" i="3"/>
  <c r="W709" i="3"/>
  <c r="U709" i="3"/>
  <c r="T709" i="3"/>
  <c r="BC708" i="3"/>
  <c r="BB708" i="3"/>
  <c r="BA708" i="3"/>
  <c r="AZ708" i="3"/>
  <c r="AY708" i="3"/>
  <c r="AX708" i="3"/>
  <c r="AW708" i="3"/>
  <c r="AV708" i="3"/>
  <c r="AU708" i="3"/>
  <c r="AT708" i="3"/>
  <c r="AS708" i="3"/>
  <c r="AR708" i="3"/>
  <c r="AQ708" i="3"/>
  <c r="AP708" i="3"/>
  <c r="AO708" i="3"/>
  <c r="AN708" i="3"/>
  <c r="AM708" i="3"/>
  <c r="AL708" i="3"/>
  <c r="AK708" i="3"/>
  <c r="AJ708" i="3"/>
  <c r="AI708" i="3"/>
  <c r="AH708" i="3"/>
  <c r="AG708" i="3"/>
  <c r="AF708" i="3"/>
  <c r="AD708" i="3"/>
  <c r="AC708" i="3"/>
  <c r="AA708" i="3"/>
  <c r="Z708" i="3"/>
  <c r="X708" i="3"/>
  <c r="W708" i="3"/>
  <c r="U708" i="3"/>
  <c r="T708" i="3"/>
  <c r="BC707" i="3"/>
  <c r="BB707" i="3"/>
  <c r="BA707" i="3"/>
  <c r="AZ707" i="3"/>
  <c r="AY707" i="3"/>
  <c r="AX707" i="3"/>
  <c r="AW707" i="3"/>
  <c r="AV707" i="3"/>
  <c r="AU707" i="3"/>
  <c r="AT707" i="3"/>
  <c r="AS707" i="3"/>
  <c r="AR707" i="3"/>
  <c r="AQ707" i="3"/>
  <c r="AP707" i="3"/>
  <c r="AO707" i="3"/>
  <c r="AN707" i="3"/>
  <c r="AM707" i="3"/>
  <c r="AL707" i="3"/>
  <c r="AK707" i="3"/>
  <c r="AJ707" i="3"/>
  <c r="AI707" i="3"/>
  <c r="AH707" i="3"/>
  <c r="AG707" i="3"/>
  <c r="AF707" i="3"/>
  <c r="AD707" i="3"/>
  <c r="AC707" i="3"/>
  <c r="AA707" i="3"/>
  <c r="Z707" i="3"/>
  <c r="X707" i="3"/>
  <c r="W707" i="3"/>
  <c r="U707" i="3"/>
  <c r="T707" i="3"/>
  <c r="BC706" i="3"/>
  <c r="BB706" i="3"/>
  <c r="BA706" i="3"/>
  <c r="AZ706" i="3"/>
  <c r="AY706" i="3"/>
  <c r="AX706" i="3"/>
  <c r="AW706" i="3"/>
  <c r="AV706" i="3"/>
  <c r="AU706" i="3"/>
  <c r="AT706" i="3"/>
  <c r="AS706" i="3"/>
  <c r="AR706" i="3"/>
  <c r="AQ706" i="3"/>
  <c r="AP706" i="3"/>
  <c r="AO706" i="3"/>
  <c r="AN706" i="3"/>
  <c r="AM706" i="3"/>
  <c r="AL706" i="3"/>
  <c r="AK706" i="3"/>
  <c r="AJ706" i="3"/>
  <c r="AI706" i="3"/>
  <c r="AH706" i="3"/>
  <c r="AG706" i="3"/>
  <c r="AF706" i="3"/>
  <c r="AD706" i="3"/>
  <c r="AC706" i="3"/>
  <c r="AA706" i="3"/>
  <c r="Z706" i="3"/>
  <c r="X706" i="3"/>
  <c r="W706" i="3"/>
  <c r="U706" i="3"/>
  <c r="T706" i="3"/>
  <c r="BC705" i="3"/>
  <c r="BB705" i="3"/>
  <c r="BA705" i="3"/>
  <c r="AZ705" i="3"/>
  <c r="AY705" i="3"/>
  <c r="AX705" i="3"/>
  <c r="AW705" i="3"/>
  <c r="AV705" i="3"/>
  <c r="AU705" i="3"/>
  <c r="AT705" i="3"/>
  <c r="AS705" i="3"/>
  <c r="AR705" i="3"/>
  <c r="AQ705" i="3"/>
  <c r="AP705" i="3"/>
  <c r="AO705" i="3"/>
  <c r="AN705" i="3"/>
  <c r="AM705" i="3"/>
  <c r="AL705" i="3"/>
  <c r="AK705" i="3"/>
  <c r="AJ705" i="3"/>
  <c r="AI705" i="3"/>
  <c r="AH705" i="3"/>
  <c r="AG705" i="3"/>
  <c r="AF705" i="3"/>
  <c r="AD705" i="3"/>
  <c r="AC705" i="3"/>
  <c r="AA705" i="3"/>
  <c r="Z705" i="3"/>
  <c r="X705" i="3"/>
  <c r="W705" i="3"/>
  <c r="U705" i="3"/>
  <c r="T705" i="3"/>
  <c r="BC704" i="3"/>
  <c r="BB704" i="3"/>
  <c r="BA704" i="3"/>
  <c r="AZ704" i="3"/>
  <c r="AY704" i="3"/>
  <c r="AX704" i="3"/>
  <c r="AW704" i="3"/>
  <c r="AV704" i="3"/>
  <c r="AU704" i="3"/>
  <c r="AT704" i="3"/>
  <c r="AS704" i="3"/>
  <c r="AR704" i="3"/>
  <c r="AQ704" i="3"/>
  <c r="AP704" i="3"/>
  <c r="AO704" i="3"/>
  <c r="AN704" i="3"/>
  <c r="AM704" i="3"/>
  <c r="AL704" i="3"/>
  <c r="AK704" i="3"/>
  <c r="AJ704" i="3"/>
  <c r="AI704" i="3"/>
  <c r="AH704" i="3"/>
  <c r="AG704" i="3"/>
  <c r="AF704" i="3"/>
  <c r="AD704" i="3"/>
  <c r="AC704" i="3"/>
  <c r="AA704" i="3"/>
  <c r="Z704" i="3"/>
  <c r="X704" i="3"/>
  <c r="W704" i="3"/>
  <c r="U704" i="3"/>
  <c r="T704" i="3"/>
  <c r="BC703" i="3"/>
  <c r="BB703" i="3"/>
  <c r="BA703" i="3"/>
  <c r="AZ703" i="3"/>
  <c r="AY703" i="3"/>
  <c r="AX703" i="3"/>
  <c r="AW703" i="3"/>
  <c r="AV703" i="3"/>
  <c r="AU703" i="3"/>
  <c r="AT703" i="3"/>
  <c r="AS703" i="3"/>
  <c r="AR703" i="3"/>
  <c r="AQ703" i="3"/>
  <c r="AP703" i="3"/>
  <c r="AO703" i="3"/>
  <c r="AN703" i="3"/>
  <c r="AM703" i="3"/>
  <c r="AL703" i="3"/>
  <c r="AK703" i="3"/>
  <c r="AJ703" i="3"/>
  <c r="AI703" i="3"/>
  <c r="AH703" i="3"/>
  <c r="AG703" i="3"/>
  <c r="AF703" i="3"/>
  <c r="AD703" i="3"/>
  <c r="AC703" i="3"/>
  <c r="AA703" i="3"/>
  <c r="Z703" i="3"/>
  <c r="X703" i="3"/>
  <c r="W703" i="3"/>
  <c r="U703" i="3"/>
  <c r="T703" i="3"/>
  <c r="BC702" i="3"/>
  <c r="BB702" i="3"/>
  <c r="BA702" i="3"/>
  <c r="AZ702" i="3"/>
  <c r="AY702" i="3"/>
  <c r="AX702" i="3"/>
  <c r="AW702" i="3"/>
  <c r="AV702" i="3"/>
  <c r="AU702" i="3"/>
  <c r="AT702" i="3"/>
  <c r="AS702" i="3"/>
  <c r="AR702" i="3"/>
  <c r="AQ702" i="3"/>
  <c r="AP702" i="3"/>
  <c r="AO702" i="3"/>
  <c r="AN702" i="3"/>
  <c r="AM702" i="3"/>
  <c r="AL702" i="3"/>
  <c r="AK702" i="3"/>
  <c r="AJ702" i="3"/>
  <c r="AI702" i="3"/>
  <c r="AH702" i="3"/>
  <c r="AG702" i="3"/>
  <c r="AF702" i="3"/>
  <c r="AD702" i="3"/>
  <c r="AC702" i="3"/>
  <c r="AA702" i="3"/>
  <c r="Z702" i="3"/>
  <c r="X702" i="3"/>
  <c r="W702" i="3"/>
  <c r="U702" i="3"/>
  <c r="T702" i="3"/>
  <c r="BC701" i="3"/>
  <c r="BB701" i="3"/>
  <c r="BA701" i="3"/>
  <c r="AZ701" i="3"/>
  <c r="AY701" i="3"/>
  <c r="AX701" i="3"/>
  <c r="AW701" i="3"/>
  <c r="AV701" i="3"/>
  <c r="AU701" i="3"/>
  <c r="AT701" i="3"/>
  <c r="AS701" i="3"/>
  <c r="AR701" i="3"/>
  <c r="AQ701" i="3"/>
  <c r="AP701" i="3"/>
  <c r="AO701" i="3"/>
  <c r="AN701" i="3"/>
  <c r="AM701" i="3"/>
  <c r="AL701" i="3"/>
  <c r="AK701" i="3"/>
  <c r="AJ701" i="3"/>
  <c r="AI701" i="3"/>
  <c r="AH701" i="3"/>
  <c r="AG701" i="3"/>
  <c r="AF701" i="3"/>
  <c r="AD701" i="3"/>
  <c r="AC701" i="3"/>
  <c r="AA701" i="3"/>
  <c r="Z701" i="3"/>
  <c r="X701" i="3"/>
  <c r="W701" i="3"/>
  <c r="U701" i="3"/>
  <c r="T701" i="3"/>
  <c r="BC700" i="3"/>
  <c r="BB700" i="3"/>
  <c r="BA700" i="3"/>
  <c r="AZ700" i="3"/>
  <c r="AY700" i="3"/>
  <c r="AX700" i="3"/>
  <c r="AW700" i="3"/>
  <c r="AV700" i="3"/>
  <c r="AU700" i="3"/>
  <c r="AT700" i="3"/>
  <c r="AS700" i="3"/>
  <c r="AR700" i="3"/>
  <c r="AQ700" i="3"/>
  <c r="AP700" i="3"/>
  <c r="AO700" i="3"/>
  <c r="AN700" i="3"/>
  <c r="AM700" i="3"/>
  <c r="AL700" i="3"/>
  <c r="AK700" i="3"/>
  <c r="AJ700" i="3"/>
  <c r="AI700" i="3"/>
  <c r="AH700" i="3"/>
  <c r="AG700" i="3"/>
  <c r="AF700" i="3"/>
  <c r="AD700" i="3"/>
  <c r="AC700" i="3"/>
  <c r="AA700" i="3"/>
  <c r="Z700" i="3"/>
  <c r="X700" i="3"/>
  <c r="W700" i="3"/>
  <c r="U700" i="3"/>
  <c r="T700" i="3"/>
  <c r="BC699" i="3"/>
  <c r="BB699" i="3"/>
  <c r="BA699" i="3"/>
  <c r="AZ699" i="3"/>
  <c r="AY699" i="3"/>
  <c r="AX699" i="3"/>
  <c r="AW699" i="3"/>
  <c r="AV699" i="3"/>
  <c r="AU699" i="3"/>
  <c r="AT699" i="3"/>
  <c r="AS699" i="3"/>
  <c r="AR699" i="3"/>
  <c r="AQ699" i="3"/>
  <c r="AP699" i="3"/>
  <c r="AO699" i="3"/>
  <c r="AN699" i="3"/>
  <c r="AM699" i="3"/>
  <c r="AL699" i="3"/>
  <c r="AK699" i="3"/>
  <c r="AJ699" i="3"/>
  <c r="AI699" i="3"/>
  <c r="AH699" i="3"/>
  <c r="AG699" i="3"/>
  <c r="AF699" i="3"/>
  <c r="AD699" i="3"/>
  <c r="AC699" i="3"/>
  <c r="AA699" i="3"/>
  <c r="Z699" i="3"/>
  <c r="X699" i="3"/>
  <c r="W699" i="3"/>
  <c r="U699" i="3"/>
  <c r="T699" i="3"/>
  <c r="BC698" i="3"/>
  <c r="BB698" i="3"/>
  <c r="BA698" i="3"/>
  <c r="AZ698" i="3"/>
  <c r="AY698" i="3"/>
  <c r="AX698" i="3"/>
  <c r="AW698" i="3"/>
  <c r="AV698" i="3"/>
  <c r="AU698" i="3"/>
  <c r="AT698" i="3"/>
  <c r="AS698" i="3"/>
  <c r="AR698" i="3"/>
  <c r="AQ698" i="3"/>
  <c r="AP698" i="3"/>
  <c r="AO698" i="3"/>
  <c r="AN698" i="3"/>
  <c r="AM698" i="3"/>
  <c r="AL698" i="3"/>
  <c r="AK698" i="3"/>
  <c r="AJ698" i="3"/>
  <c r="AI698" i="3"/>
  <c r="AH698" i="3"/>
  <c r="AG698" i="3"/>
  <c r="AF698" i="3"/>
  <c r="AD698" i="3"/>
  <c r="AC698" i="3"/>
  <c r="AA698" i="3"/>
  <c r="Z698" i="3"/>
  <c r="X698" i="3"/>
  <c r="W698" i="3"/>
  <c r="U698" i="3"/>
  <c r="T698" i="3"/>
  <c r="BC697" i="3"/>
  <c r="BB697" i="3"/>
  <c r="BA697" i="3"/>
  <c r="AZ697" i="3"/>
  <c r="AY697" i="3"/>
  <c r="AX697" i="3"/>
  <c r="AW697" i="3"/>
  <c r="AV697" i="3"/>
  <c r="AU697" i="3"/>
  <c r="AT697" i="3"/>
  <c r="AS697" i="3"/>
  <c r="AR697" i="3"/>
  <c r="AQ697" i="3"/>
  <c r="AP697" i="3"/>
  <c r="AO697" i="3"/>
  <c r="AN697" i="3"/>
  <c r="AM697" i="3"/>
  <c r="AL697" i="3"/>
  <c r="AK697" i="3"/>
  <c r="AJ697" i="3"/>
  <c r="AI697" i="3"/>
  <c r="AH697" i="3"/>
  <c r="AG697" i="3"/>
  <c r="AF697" i="3"/>
  <c r="AD697" i="3"/>
  <c r="AC697" i="3"/>
  <c r="AA697" i="3"/>
  <c r="Z697" i="3"/>
  <c r="X697" i="3"/>
  <c r="W697" i="3"/>
  <c r="U697" i="3"/>
  <c r="T697" i="3"/>
  <c r="BC696" i="3"/>
  <c r="BB696" i="3"/>
  <c r="BA696" i="3"/>
  <c r="AZ696" i="3"/>
  <c r="AY696" i="3"/>
  <c r="AX696" i="3"/>
  <c r="AW696" i="3"/>
  <c r="AV696" i="3"/>
  <c r="AU696" i="3"/>
  <c r="AT696" i="3"/>
  <c r="AS696" i="3"/>
  <c r="AR696" i="3"/>
  <c r="AQ696" i="3"/>
  <c r="AP696" i="3"/>
  <c r="AO696" i="3"/>
  <c r="AN696" i="3"/>
  <c r="AM696" i="3"/>
  <c r="AL696" i="3"/>
  <c r="AK696" i="3"/>
  <c r="AJ696" i="3"/>
  <c r="AI696" i="3"/>
  <c r="AH696" i="3"/>
  <c r="AG696" i="3"/>
  <c r="AF696" i="3"/>
  <c r="AD696" i="3"/>
  <c r="AC696" i="3"/>
  <c r="AA696" i="3"/>
  <c r="Z696" i="3"/>
  <c r="X696" i="3"/>
  <c r="W696" i="3"/>
  <c r="U696" i="3"/>
  <c r="T696" i="3"/>
  <c r="BC695" i="3"/>
  <c r="BB695" i="3"/>
  <c r="BA695" i="3"/>
  <c r="AZ695" i="3"/>
  <c r="AY695" i="3"/>
  <c r="AX695" i="3"/>
  <c r="AW695" i="3"/>
  <c r="AV695" i="3"/>
  <c r="AU695" i="3"/>
  <c r="AT695" i="3"/>
  <c r="AS695" i="3"/>
  <c r="AR695" i="3"/>
  <c r="AQ695" i="3"/>
  <c r="AP695" i="3"/>
  <c r="AO695" i="3"/>
  <c r="AN695" i="3"/>
  <c r="AM695" i="3"/>
  <c r="AL695" i="3"/>
  <c r="AK695" i="3"/>
  <c r="AJ695" i="3"/>
  <c r="AI695" i="3"/>
  <c r="AH695" i="3"/>
  <c r="AG695" i="3"/>
  <c r="AF695" i="3"/>
  <c r="AD695" i="3"/>
  <c r="AC695" i="3"/>
  <c r="AA695" i="3"/>
  <c r="Z695" i="3"/>
  <c r="X695" i="3"/>
  <c r="W695" i="3"/>
  <c r="U695" i="3"/>
  <c r="T695" i="3"/>
  <c r="BC694" i="3"/>
  <c r="BB694" i="3"/>
  <c r="BA694" i="3"/>
  <c r="AZ694" i="3"/>
  <c r="AY694" i="3"/>
  <c r="AX694" i="3"/>
  <c r="AW694" i="3"/>
  <c r="AV694" i="3"/>
  <c r="AU694" i="3"/>
  <c r="AT694" i="3"/>
  <c r="AS694" i="3"/>
  <c r="AR694" i="3"/>
  <c r="AQ694" i="3"/>
  <c r="AP694" i="3"/>
  <c r="AO694" i="3"/>
  <c r="AN694" i="3"/>
  <c r="AM694" i="3"/>
  <c r="AL694" i="3"/>
  <c r="AK694" i="3"/>
  <c r="AJ694" i="3"/>
  <c r="AI694" i="3"/>
  <c r="AH694" i="3"/>
  <c r="AG694" i="3"/>
  <c r="AF694" i="3"/>
  <c r="AD694" i="3"/>
  <c r="AC694" i="3"/>
  <c r="AA694" i="3"/>
  <c r="Z694" i="3"/>
  <c r="X694" i="3"/>
  <c r="W694" i="3"/>
  <c r="U694" i="3"/>
  <c r="T694" i="3"/>
  <c r="BC693" i="3"/>
  <c r="BB693" i="3"/>
  <c r="BA693" i="3"/>
  <c r="AZ693" i="3"/>
  <c r="AY693" i="3"/>
  <c r="AX693" i="3"/>
  <c r="AW693" i="3"/>
  <c r="AV693" i="3"/>
  <c r="AU693" i="3"/>
  <c r="AT693" i="3"/>
  <c r="AS693" i="3"/>
  <c r="AR693" i="3"/>
  <c r="AQ693" i="3"/>
  <c r="AP693" i="3"/>
  <c r="AO693" i="3"/>
  <c r="AN693" i="3"/>
  <c r="AM693" i="3"/>
  <c r="AL693" i="3"/>
  <c r="AK693" i="3"/>
  <c r="AJ693" i="3"/>
  <c r="AI693" i="3"/>
  <c r="AH693" i="3"/>
  <c r="AG693" i="3"/>
  <c r="AF693" i="3"/>
  <c r="AD693" i="3"/>
  <c r="AC693" i="3"/>
  <c r="AA693" i="3"/>
  <c r="Z693" i="3"/>
  <c r="X693" i="3"/>
  <c r="W693" i="3"/>
  <c r="U693" i="3"/>
  <c r="T693" i="3"/>
  <c r="BC692" i="3"/>
  <c r="BB692" i="3"/>
  <c r="BA692" i="3"/>
  <c r="AZ692" i="3"/>
  <c r="AY692" i="3"/>
  <c r="AX692" i="3"/>
  <c r="AW692" i="3"/>
  <c r="AV692" i="3"/>
  <c r="AU692" i="3"/>
  <c r="AT692" i="3"/>
  <c r="AS692" i="3"/>
  <c r="AR692" i="3"/>
  <c r="AQ692" i="3"/>
  <c r="AP692" i="3"/>
  <c r="AO692" i="3"/>
  <c r="AN692" i="3"/>
  <c r="AM692" i="3"/>
  <c r="AL692" i="3"/>
  <c r="AK692" i="3"/>
  <c r="AJ692" i="3"/>
  <c r="AI692" i="3"/>
  <c r="AH692" i="3"/>
  <c r="AG692" i="3"/>
  <c r="AF692" i="3"/>
  <c r="AD692" i="3"/>
  <c r="AC692" i="3"/>
  <c r="AA692" i="3"/>
  <c r="Z692" i="3"/>
  <c r="X692" i="3"/>
  <c r="W692" i="3"/>
  <c r="U692" i="3"/>
  <c r="T692" i="3"/>
  <c r="BC691" i="3"/>
  <c r="BB691" i="3"/>
  <c r="BA691" i="3"/>
  <c r="AZ691" i="3"/>
  <c r="AY691" i="3"/>
  <c r="AX691" i="3"/>
  <c r="AW691" i="3"/>
  <c r="AV691" i="3"/>
  <c r="AU691" i="3"/>
  <c r="AT691" i="3"/>
  <c r="AS691" i="3"/>
  <c r="AR691" i="3"/>
  <c r="AQ691" i="3"/>
  <c r="AP691" i="3"/>
  <c r="AO691" i="3"/>
  <c r="AN691" i="3"/>
  <c r="AM691" i="3"/>
  <c r="AL691" i="3"/>
  <c r="AK691" i="3"/>
  <c r="AJ691" i="3"/>
  <c r="AI691" i="3"/>
  <c r="AH691" i="3"/>
  <c r="AG691" i="3"/>
  <c r="AF691" i="3"/>
  <c r="AD691" i="3"/>
  <c r="AC691" i="3"/>
  <c r="AA691" i="3"/>
  <c r="Z691" i="3"/>
  <c r="X691" i="3"/>
  <c r="W691" i="3"/>
  <c r="U691" i="3"/>
  <c r="T691" i="3"/>
  <c r="BC690" i="3"/>
  <c r="BB690" i="3"/>
  <c r="BA690" i="3"/>
  <c r="AZ690" i="3"/>
  <c r="AY690" i="3"/>
  <c r="AX690" i="3"/>
  <c r="AW690" i="3"/>
  <c r="AV690" i="3"/>
  <c r="AU690" i="3"/>
  <c r="AT690" i="3"/>
  <c r="AS690" i="3"/>
  <c r="AR690" i="3"/>
  <c r="AQ690" i="3"/>
  <c r="AP690" i="3"/>
  <c r="AO690" i="3"/>
  <c r="AN690" i="3"/>
  <c r="AM690" i="3"/>
  <c r="AL690" i="3"/>
  <c r="AK690" i="3"/>
  <c r="AJ690" i="3"/>
  <c r="AI690" i="3"/>
  <c r="AH690" i="3"/>
  <c r="AG690" i="3"/>
  <c r="AF690" i="3"/>
  <c r="AD690" i="3"/>
  <c r="AC690" i="3"/>
  <c r="AA690" i="3"/>
  <c r="Z690" i="3"/>
  <c r="X690" i="3"/>
  <c r="W690" i="3"/>
  <c r="U690" i="3"/>
  <c r="T690" i="3"/>
  <c r="BC689" i="3"/>
  <c r="BB689" i="3"/>
  <c r="BA689" i="3"/>
  <c r="AZ689" i="3"/>
  <c r="AY689" i="3"/>
  <c r="AX689" i="3"/>
  <c r="AW689" i="3"/>
  <c r="AV689" i="3"/>
  <c r="AU689" i="3"/>
  <c r="AT689" i="3"/>
  <c r="AS689" i="3"/>
  <c r="AR689" i="3"/>
  <c r="AQ689" i="3"/>
  <c r="AP689" i="3"/>
  <c r="AO689" i="3"/>
  <c r="AN689" i="3"/>
  <c r="AM689" i="3"/>
  <c r="AL689" i="3"/>
  <c r="AK689" i="3"/>
  <c r="AJ689" i="3"/>
  <c r="AI689" i="3"/>
  <c r="AH689" i="3"/>
  <c r="AG689" i="3"/>
  <c r="AF689" i="3"/>
  <c r="AD689" i="3"/>
  <c r="AC689" i="3"/>
  <c r="AA689" i="3"/>
  <c r="Z689" i="3"/>
  <c r="X689" i="3"/>
  <c r="W689" i="3"/>
  <c r="U689" i="3"/>
  <c r="T689" i="3"/>
  <c r="BC688" i="3"/>
  <c r="BB688" i="3"/>
  <c r="BA688" i="3"/>
  <c r="AZ688" i="3"/>
  <c r="AY688" i="3"/>
  <c r="AX688" i="3"/>
  <c r="AW688" i="3"/>
  <c r="AV688" i="3"/>
  <c r="AU688" i="3"/>
  <c r="AT688" i="3"/>
  <c r="AS688" i="3"/>
  <c r="AR688" i="3"/>
  <c r="AQ688" i="3"/>
  <c r="AP688" i="3"/>
  <c r="AO688" i="3"/>
  <c r="AN688" i="3"/>
  <c r="AM688" i="3"/>
  <c r="AL688" i="3"/>
  <c r="AK688" i="3"/>
  <c r="AJ688" i="3"/>
  <c r="AI688" i="3"/>
  <c r="AH688" i="3"/>
  <c r="AG688" i="3"/>
  <c r="AF688" i="3"/>
  <c r="AD688" i="3"/>
  <c r="AC688" i="3"/>
  <c r="AA688" i="3"/>
  <c r="Z688" i="3"/>
  <c r="X688" i="3"/>
  <c r="W688" i="3"/>
  <c r="U688" i="3"/>
  <c r="T688" i="3"/>
  <c r="BC687" i="3"/>
  <c r="BB687" i="3"/>
  <c r="BA687" i="3"/>
  <c r="AZ687" i="3"/>
  <c r="AY687" i="3"/>
  <c r="AX687" i="3"/>
  <c r="AW687" i="3"/>
  <c r="AV687" i="3"/>
  <c r="AU687" i="3"/>
  <c r="AT687" i="3"/>
  <c r="AS687" i="3"/>
  <c r="AR687" i="3"/>
  <c r="AQ687" i="3"/>
  <c r="AP687" i="3"/>
  <c r="AO687" i="3"/>
  <c r="AN687" i="3"/>
  <c r="AM687" i="3"/>
  <c r="AL687" i="3"/>
  <c r="AK687" i="3"/>
  <c r="AJ687" i="3"/>
  <c r="AI687" i="3"/>
  <c r="AH687" i="3"/>
  <c r="AG687" i="3"/>
  <c r="AF687" i="3"/>
  <c r="AD687" i="3"/>
  <c r="AC687" i="3"/>
  <c r="AA687" i="3"/>
  <c r="Z687" i="3"/>
  <c r="X687" i="3"/>
  <c r="W687" i="3"/>
  <c r="U687" i="3"/>
  <c r="T687" i="3"/>
  <c r="BC686" i="3"/>
  <c r="BB686" i="3"/>
  <c r="BA686" i="3"/>
  <c r="AZ686" i="3"/>
  <c r="AY686" i="3"/>
  <c r="AX686" i="3"/>
  <c r="AW686" i="3"/>
  <c r="AV686" i="3"/>
  <c r="AU686" i="3"/>
  <c r="AT686" i="3"/>
  <c r="AS686" i="3"/>
  <c r="AR686" i="3"/>
  <c r="AQ686" i="3"/>
  <c r="AP686" i="3"/>
  <c r="AO686" i="3"/>
  <c r="AN686" i="3"/>
  <c r="AM686" i="3"/>
  <c r="AL686" i="3"/>
  <c r="AK686" i="3"/>
  <c r="AJ686" i="3"/>
  <c r="AI686" i="3"/>
  <c r="AH686" i="3"/>
  <c r="AG686" i="3"/>
  <c r="AF686" i="3"/>
  <c r="AD686" i="3"/>
  <c r="AC686" i="3"/>
  <c r="AA686" i="3"/>
  <c r="Z686" i="3"/>
  <c r="X686" i="3"/>
  <c r="W686" i="3"/>
  <c r="U686" i="3"/>
  <c r="T686" i="3"/>
  <c r="BC685" i="3"/>
  <c r="BB685" i="3"/>
  <c r="BA685" i="3"/>
  <c r="AZ685" i="3"/>
  <c r="AY685" i="3"/>
  <c r="AX685" i="3"/>
  <c r="AW685" i="3"/>
  <c r="AV685" i="3"/>
  <c r="AU685" i="3"/>
  <c r="AT685" i="3"/>
  <c r="AS685" i="3"/>
  <c r="AR685" i="3"/>
  <c r="AQ685" i="3"/>
  <c r="AP685" i="3"/>
  <c r="AO685" i="3"/>
  <c r="AN685" i="3"/>
  <c r="AM685" i="3"/>
  <c r="AL685" i="3"/>
  <c r="AK685" i="3"/>
  <c r="AJ685" i="3"/>
  <c r="AI685" i="3"/>
  <c r="AH685" i="3"/>
  <c r="AG685" i="3"/>
  <c r="AF685" i="3"/>
  <c r="AD685" i="3"/>
  <c r="AC685" i="3"/>
  <c r="AA685" i="3"/>
  <c r="Z685" i="3"/>
  <c r="X685" i="3"/>
  <c r="W685" i="3"/>
  <c r="U685" i="3"/>
  <c r="T685" i="3"/>
  <c r="BC684" i="3"/>
  <c r="BB684" i="3"/>
  <c r="BA684" i="3"/>
  <c r="AZ684" i="3"/>
  <c r="AY684" i="3"/>
  <c r="AX684" i="3"/>
  <c r="AW684" i="3"/>
  <c r="AV684" i="3"/>
  <c r="AU684" i="3"/>
  <c r="AT684" i="3"/>
  <c r="AS684" i="3"/>
  <c r="AR684" i="3"/>
  <c r="AQ684" i="3"/>
  <c r="AP684" i="3"/>
  <c r="AO684" i="3"/>
  <c r="AN684" i="3"/>
  <c r="AM684" i="3"/>
  <c r="AL684" i="3"/>
  <c r="AK684" i="3"/>
  <c r="AJ684" i="3"/>
  <c r="AI684" i="3"/>
  <c r="AH684" i="3"/>
  <c r="AG684" i="3"/>
  <c r="AF684" i="3"/>
  <c r="AD684" i="3"/>
  <c r="AC684" i="3"/>
  <c r="AA684" i="3"/>
  <c r="Z684" i="3"/>
  <c r="X684" i="3"/>
  <c r="W684" i="3"/>
  <c r="U684" i="3"/>
  <c r="T684" i="3"/>
  <c r="BC683" i="3"/>
  <c r="BB683" i="3"/>
  <c r="BA683" i="3"/>
  <c r="AZ683" i="3"/>
  <c r="AY683" i="3"/>
  <c r="AX683" i="3"/>
  <c r="AW683" i="3"/>
  <c r="AV683" i="3"/>
  <c r="AU683" i="3"/>
  <c r="AT683" i="3"/>
  <c r="AS683" i="3"/>
  <c r="AR683" i="3"/>
  <c r="AQ683" i="3"/>
  <c r="AP683" i="3"/>
  <c r="AO683" i="3"/>
  <c r="AN683" i="3"/>
  <c r="AM683" i="3"/>
  <c r="AL683" i="3"/>
  <c r="AK683" i="3"/>
  <c r="AJ683" i="3"/>
  <c r="AI683" i="3"/>
  <c r="AH683" i="3"/>
  <c r="AG683" i="3"/>
  <c r="AF683" i="3"/>
  <c r="AD683" i="3"/>
  <c r="AC683" i="3"/>
  <c r="AA683" i="3"/>
  <c r="Z683" i="3"/>
  <c r="X683" i="3"/>
  <c r="W683" i="3"/>
  <c r="U683" i="3"/>
  <c r="T683" i="3"/>
  <c r="BC682" i="3"/>
  <c r="BB682" i="3"/>
  <c r="BA682" i="3"/>
  <c r="AZ682" i="3"/>
  <c r="AY682" i="3"/>
  <c r="AX682" i="3"/>
  <c r="AW682" i="3"/>
  <c r="AV682" i="3"/>
  <c r="AU682" i="3"/>
  <c r="AT682" i="3"/>
  <c r="AS682" i="3"/>
  <c r="AR682" i="3"/>
  <c r="AQ682" i="3"/>
  <c r="AP682" i="3"/>
  <c r="AO682" i="3"/>
  <c r="AN682" i="3"/>
  <c r="AM682" i="3"/>
  <c r="AL682" i="3"/>
  <c r="AK682" i="3"/>
  <c r="AJ682" i="3"/>
  <c r="AI682" i="3"/>
  <c r="AH682" i="3"/>
  <c r="AG682" i="3"/>
  <c r="AF682" i="3"/>
  <c r="AD682" i="3"/>
  <c r="AC682" i="3"/>
  <c r="AA682" i="3"/>
  <c r="Z682" i="3"/>
  <c r="X682" i="3"/>
  <c r="W682" i="3"/>
  <c r="U682" i="3"/>
  <c r="T682" i="3"/>
  <c r="BC681" i="3"/>
  <c r="BB681" i="3"/>
  <c r="BA681" i="3"/>
  <c r="AZ681" i="3"/>
  <c r="AY681" i="3"/>
  <c r="AX681" i="3"/>
  <c r="AW681" i="3"/>
  <c r="AV681" i="3"/>
  <c r="AU681" i="3"/>
  <c r="AT681" i="3"/>
  <c r="AS681" i="3"/>
  <c r="AR681" i="3"/>
  <c r="AQ681" i="3"/>
  <c r="AP681" i="3"/>
  <c r="AO681" i="3"/>
  <c r="AN681" i="3"/>
  <c r="AM681" i="3"/>
  <c r="AL681" i="3"/>
  <c r="AK681" i="3"/>
  <c r="AJ681" i="3"/>
  <c r="AI681" i="3"/>
  <c r="AH681" i="3"/>
  <c r="AG681" i="3"/>
  <c r="AF681" i="3"/>
  <c r="AD681" i="3"/>
  <c r="AC681" i="3"/>
  <c r="AA681" i="3"/>
  <c r="Z681" i="3"/>
  <c r="X681" i="3"/>
  <c r="W681" i="3"/>
  <c r="U681" i="3"/>
  <c r="T681" i="3"/>
  <c r="BC680" i="3"/>
  <c r="BB680" i="3"/>
  <c r="BA680" i="3"/>
  <c r="AZ680" i="3"/>
  <c r="AY680" i="3"/>
  <c r="AX680" i="3"/>
  <c r="AW680" i="3"/>
  <c r="AV680" i="3"/>
  <c r="AU680" i="3"/>
  <c r="AT680" i="3"/>
  <c r="AS680" i="3"/>
  <c r="AR680" i="3"/>
  <c r="AQ680" i="3"/>
  <c r="AP680" i="3"/>
  <c r="AO680" i="3"/>
  <c r="AN680" i="3"/>
  <c r="AM680" i="3"/>
  <c r="AL680" i="3"/>
  <c r="AK680" i="3"/>
  <c r="AJ680" i="3"/>
  <c r="AI680" i="3"/>
  <c r="AH680" i="3"/>
  <c r="AG680" i="3"/>
  <c r="AF680" i="3"/>
  <c r="AD680" i="3"/>
  <c r="AC680" i="3"/>
  <c r="AA680" i="3"/>
  <c r="Z680" i="3"/>
  <c r="X680" i="3"/>
  <c r="W680" i="3"/>
  <c r="U680" i="3"/>
  <c r="T680" i="3"/>
  <c r="BC679" i="3"/>
  <c r="BB679" i="3"/>
  <c r="BA679" i="3"/>
  <c r="AZ679" i="3"/>
  <c r="AY679" i="3"/>
  <c r="AX679" i="3"/>
  <c r="AW679" i="3"/>
  <c r="AV679" i="3"/>
  <c r="AU679" i="3"/>
  <c r="AT679" i="3"/>
  <c r="AS679" i="3"/>
  <c r="AR679" i="3"/>
  <c r="AQ679" i="3"/>
  <c r="AP679" i="3"/>
  <c r="AO679" i="3"/>
  <c r="AN679" i="3"/>
  <c r="AM679" i="3"/>
  <c r="AL679" i="3"/>
  <c r="AK679" i="3"/>
  <c r="AJ679" i="3"/>
  <c r="AI679" i="3"/>
  <c r="AH679" i="3"/>
  <c r="AG679" i="3"/>
  <c r="AF679" i="3"/>
  <c r="AD679" i="3"/>
  <c r="AC679" i="3"/>
  <c r="AA679" i="3"/>
  <c r="Z679" i="3"/>
  <c r="X679" i="3"/>
  <c r="W679" i="3"/>
  <c r="U679" i="3"/>
  <c r="T679" i="3"/>
  <c r="BC678" i="3"/>
  <c r="BB678" i="3"/>
  <c r="BA678" i="3"/>
  <c r="AZ678" i="3"/>
  <c r="AY678" i="3"/>
  <c r="AX678" i="3"/>
  <c r="AW678" i="3"/>
  <c r="AV678" i="3"/>
  <c r="AU678" i="3"/>
  <c r="AT678" i="3"/>
  <c r="AS678" i="3"/>
  <c r="AR678" i="3"/>
  <c r="AQ678" i="3"/>
  <c r="AP678" i="3"/>
  <c r="AO678" i="3"/>
  <c r="AN678" i="3"/>
  <c r="AM678" i="3"/>
  <c r="AL678" i="3"/>
  <c r="AK678" i="3"/>
  <c r="AJ678" i="3"/>
  <c r="AI678" i="3"/>
  <c r="AH678" i="3"/>
  <c r="AG678" i="3"/>
  <c r="AF678" i="3"/>
  <c r="AD678" i="3"/>
  <c r="AC678" i="3"/>
  <c r="AA678" i="3"/>
  <c r="Z678" i="3"/>
  <c r="X678" i="3"/>
  <c r="W678" i="3"/>
  <c r="U678" i="3"/>
  <c r="T678" i="3"/>
  <c r="BC677" i="3"/>
  <c r="BB677" i="3"/>
  <c r="BA677" i="3"/>
  <c r="AZ677" i="3"/>
  <c r="AY677" i="3"/>
  <c r="AX677" i="3"/>
  <c r="AW677" i="3"/>
  <c r="AV677" i="3"/>
  <c r="AU677" i="3"/>
  <c r="AT677" i="3"/>
  <c r="AS677" i="3"/>
  <c r="AR677" i="3"/>
  <c r="AQ677" i="3"/>
  <c r="AP677" i="3"/>
  <c r="AO677" i="3"/>
  <c r="AN677" i="3"/>
  <c r="AM677" i="3"/>
  <c r="AL677" i="3"/>
  <c r="AK677" i="3"/>
  <c r="AJ677" i="3"/>
  <c r="AI677" i="3"/>
  <c r="AH677" i="3"/>
  <c r="AG677" i="3"/>
  <c r="AF677" i="3"/>
  <c r="AD677" i="3"/>
  <c r="AC677" i="3"/>
  <c r="AA677" i="3"/>
  <c r="Z677" i="3"/>
  <c r="X677" i="3"/>
  <c r="W677" i="3"/>
  <c r="U677" i="3"/>
  <c r="T677" i="3"/>
  <c r="BC676" i="3"/>
  <c r="BB676" i="3"/>
  <c r="BA676" i="3"/>
  <c r="AZ676" i="3"/>
  <c r="AY676" i="3"/>
  <c r="AX676" i="3"/>
  <c r="AW676" i="3"/>
  <c r="AV676" i="3"/>
  <c r="AU676" i="3"/>
  <c r="AT676" i="3"/>
  <c r="AS676" i="3"/>
  <c r="AR676" i="3"/>
  <c r="AQ676" i="3"/>
  <c r="AP676" i="3"/>
  <c r="AO676" i="3"/>
  <c r="AN676" i="3"/>
  <c r="AM676" i="3"/>
  <c r="AL676" i="3"/>
  <c r="AK676" i="3"/>
  <c r="AJ676" i="3"/>
  <c r="AI676" i="3"/>
  <c r="AH676" i="3"/>
  <c r="AG676" i="3"/>
  <c r="AF676" i="3"/>
  <c r="AD676" i="3"/>
  <c r="AC676" i="3"/>
  <c r="AA676" i="3"/>
  <c r="Z676" i="3"/>
  <c r="X676" i="3"/>
  <c r="W676" i="3"/>
  <c r="U676" i="3"/>
  <c r="T676" i="3"/>
  <c r="BC675" i="3"/>
  <c r="BB675" i="3"/>
  <c r="BA675" i="3"/>
  <c r="AZ675" i="3"/>
  <c r="AY675" i="3"/>
  <c r="AX675" i="3"/>
  <c r="AW675" i="3"/>
  <c r="AV675" i="3"/>
  <c r="AU675" i="3"/>
  <c r="AT675" i="3"/>
  <c r="AS675" i="3"/>
  <c r="AR675" i="3"/>
  <c r="AQ675" i="3"/>
  <c r="AP675" i="3"/>
  <c r="AO675" i="3"/>
  <c r="AN675" i="3"/>
  <c r="AM675" i="3"/>
  <c r="AL675" i="3"/>
  <c r="AK675" i="3"/>
  <c r="AJ675" i="3"/>
  <c r="AI675" i="3"/>
  <c r="AH675" i="3"/>
  <c r="AG675" i="3"/>
  <c r="AF675" i="3"/>
  <c r="AD675" i="3"/>
  <c r="AC675" i="3"/>
  <c r="AA675" i="3"/>
  <c r="Z675" i="3"/>
  <c r="X675" i="3"/>
  <c r="W675" i="3"/>
  <c r="U675" i="3"/>
  <c r="T675" i="3"/>
  <c r="BC674" i="3"/>
  <c r="BB674" i="3"/>
  <c r="BA674" i="3"/>
  <c r="AZ674" i="3"/>
  <c r="AY674" i="3"/>
  <c r="AX674" i="3"/>
  <c r="AW674" i="3"/>
  <c r="AV674" i="3"/>
  <c r="AU674" i="3"/>
  <c r="AT674" i="3"/>
  <c r="AS674" i="3"/>
  <c r="AR674" i="3"/>
  <c r="AQ674" i="3"/>
  <c r="AP674" i="3"/>
  <c r="AO674" i="3"/>
  <c r="AN674" i="3"/>
  <c r="AM674" i="3"/>
  <c r="AL674" i="3"/>
  <c r="AK674" i="3"/>
  <c r="AJ674" i="3"/>
  <c r="AI674" i="3"/>
  <c r="AH674" i="3"/>
  <c r="AG674" i="3"/>
  <c r="AF674" i="3"/>
  <c r="AD674" i="3"/>
  <c r="AC674" i="3"/>
  <c r="AA674" i="3"/>
  <c r="Z674" i="3"/>
  <c r="X674" i="3"/>
  <c r="W674" i="3"/>
  <c r="U674" i="3"/>
  <c r="T674" i="3"/>
  <c r="BC673" i="3"/>
  <c r="BB673" i="3"/>
  <c r="BA673" i="3"/>
  <c r="AZ673" i="3"/>
  <c r="AY673" i="3"/>
  <c r="AX673" i="3"/>
  <c r="AW673" i="3"/>
  <c r="AV673" i="3"/>
  <c r="AU673" i="3"/>
  <c r="AT673" i="3"/>
  <c r="AS673" i="3"/>
  <c r="AR673" i="3"/>
  <c r="AQ673" i="3"/>
  <c r="AP673" i="3"/>
  <c r="AO673" i="3"/>
  <c r="AN673" i="3"/>
  <c r="AM673" i="3"/>
  <c r="AL673" i="3"/>
  <c r="AK673" i="3"/>
  <c r="AJ673" i="3"/>
  <c r="AI673" i="3"/>
  <c r="AH673" i="3"/>
  <c r="AG673" i="3"/>
  <c r="AF673" i="3"/>
  <c r="AD673" i="3"/>
  <c r="AC673" i="3"/>
  <c r="AA673" i="3"/>
  <c r="Z673" i="3"/>
  <c r="X673" i="3"/>
  <c r="W673" i="3"/>
  <c r="U673" i="3"/>
  <c r="T673" i="3"/>
  <c r="BC672" i="3"/>
  <c r="BB672" i="3"/>
  <c r="BA672" i="3"/>
  <c r="AZ672" i="3"/>
  <c r="AY672" i="3"/>
  <c r="AX672" i="3"/>
  <c r="AW672" i="3"/>
  <c r="AV672" i="3"/>
  <c r="AU672" i="3"/>
  <c r="AT672" i="3"/>
  <c r="AS672" i="3"/>
  <c r="AR672" i="3"/>
  <c r="AQ672" i="3"/>
  <c r="AP672" i="3"/>
  <c r="AO672" i="3"/>
  <c r="AN672" i="3"/>
  <c r="AM672" i="3"/>
  <c r="AL672" i="3"/>
  <c r="AK672" i="3"/>
  <c r="AJ672" i="3"/>
  <c r="AI672" i="3"/>
  <c r="AH672" i="3"/>
  <c r="AG672" i="3"/>
  <c r="AF672" i="3"/>
  <c r="AD672" i="3"/>
  <c r="AC672" i="3"/>
  <c r="AA672" i="3"/>
  <c r="Z672" i="3"/>
  <c r="X672" i="3"/>
  <c r="W672" i="3"/>
  <c r="U672" i="3"/>
  <c r="T672" i="3"/>
  <c r="BC671" i="3"/>
  <c r="BB671" i="3"/>
  <c r="BA671" i="3"/>
  <c r="AZ671" i="3"/>
  <c r="AY671" i="3"/>
  <c r="AX671" i="3"/>
  <c r="AW671" i="3"/>
  <c r="AV671" i="3"/>
  <c r="AU671" i="3"/>
  <c r="AT671" i="3"/>
  <c r="AS671" i="3"/>
  <c r="AR671" i="3"/>
  <c r="AQ671" i="3"/>
  <c r="AP671" i="3"/>
  <c r="AO671" i="3"/>
  <c r="AN671" i="3"/>
  <c r="AM671" i="3"/>
  <c r="AL671" i="3"/>
  <c r="AK671" i="3"/>
  <c r="AJ671" i="3"/>
  <c r="AI671" i="3"/>
  <c r="AH671" i="3"/>
  <c r="AG671" i="3"/>
  <c r="AF671" i="3"/>
  <c r="AD671" i="3"/>
  <c r="AC671" i="3"/>
  <c r="AA671" i="3"/>
  <c r="Z671" i="3"/>
  <c r="X671" i="3"/>
  <c r="W671" i="3"/>
  <c r="U671" i="3"/>
  <c r="T671" i="3"/>
  <c r="BC670" i="3"/>
  <c r="BB670" i="3"/>
  <c r="BA670" i="3"/>
  <c r="AZ670" i="3"/>
  <c r="AY670" i="3"/>
  <c r="AX670" i="3"/>
  <c r="AW670" i="3"/>
  <c r="AV670" i="3"/>
  <c r="AU670" i="3"/>
  <c r="AT670" i="3"/>
  <c r="AS670" i="3"/>
  <c r="AR670" i="3"/>
  <c r="AQ670" i="3"/>
  <c r="AP670" i="3"/>
  <c r="AO670" i="3"/>
  <c r="AN670" i="3"/>
  <c r="AM670" i="3"/>
  <c r="AL670" i="3"/>
  <c r="AK670" i="3"/>
  <c r="AJ670" i="3"/>
  <c r="AI670" i="3"/>
  <c r="AH670" i="3"/>
  <c r="AG670" i="3"/>
  <c r="AF670" i="3"/>
  <c r="AD670" i="3"/>
  <c r="AC670" i="3"/>
  <c r="AA670" i="3"/>
  <c r="Z670" i="3"/>
  <c r="X670" i="3"/>
  <c r="W670" i="3"/>
  <c r="U670" i="3"/>
  <c r="T670" i="3"/>
  <c r="BC669" i="3"/>
  <c r="BB669" i="3"/>
  <c r="BA669" i="3"/>
  <c r="AZ669" i="3"/>
  <c r="AY669" i="3"/>
  <c r="AX669" i="3"/>
  <c r="AW669" i="3"/>
  <c r="AV669" i="3"/>
  <c r="AU669" i="3"/>
  <c r="AT669" i="3"/>
  <c r="AS669" i="3"/>
  <c r="AR669" i="3"/>
  <c r="AQ669" i="3"/>
  <c r="AP669" i="3"/>
  <c r="AO669" i="3"/>
  <c r="AN669" i="3"/>
  <c r="AM669" i="3"/>
  <c r="AL669" i="3"/>
  <c r="AK669" i="3"/>
  <c r="AJ669" i="3"/>
  <c r="AI669" i="3"/>
  <c r="AH669" i="3"/>
  <c r="AG669" i="3"/>
  <c r="AF669" i="3"/>
  <c r="AD669" i="3"/>
  <c r="AC669" i="3"/>
  <c r="AA669" i="3"/>
  <c r="Z669" i="3"/>
  <c r="X669" i="3"/>
  <c r="W669" i="3"/>
  <c r="U669" i="3"/>
  <c r="T669" i="3"/>
  <c r="BC668" i="3"/>
  <c r="BB668" i="3"/>
  <c r="BA668" i="3"/>
  <c r="AZ668" i="3"/>
  <c r="AY668" i="3"/>
  <c r="AX668" i="3"/>
  <c r="AW668" i="3"/>
  <c r="AV668" i="3"/>
  <c r="AU668" i="3"/>
  <c r="AT668" i="3"/>
  <c r="AS668" i="3"/>
  <c r="AR668" i="3"/>
  <c r="AQ668" i="3"/>
  <c r="AP668" i="3"/>
  <c r="AO668" i="3"/>
  <c r="AN668" i="3"/>
  <c r="AM668" i="3"/>
  <c r="AL668" i="3"/>
  <c r="AK668" i="3"/>
  <c r="AJ668" i="3"/>
  <c r="AI668" i="3"/>
  <c r="AH668" i="3"/>
  <c r="AG668" i="3"/>
  <c r="AF668" i="3"/>
  <c r="AD668" i="3"/>
  <c r="AC668" i="3"/>
  <c r="AA668" i="3"/>
  <c r="Z668" i="3"/>
  <c r="X668" i="3"/>
  <c r="W668" i="3"/>
  <c r="U668" i="3"/>
  <c r="T668" i="3"/>
  <c r="BC667" i="3"/>
  <c r="BB667" i="3"/>
  <c r="BA667" i="3"/>
  <c r="AZ667" i="3"/>
  <c r="AY667" i="3"/>
  <c r="AX667" i="3"/>
  <c r="AW667" i="3"/>
  <c r="AV667" i="3"/>
  <c r="AU667" i="3"/>
  <c r="AT667" i="3"/>
  <c r="AS667" i="3"/>
  <c r="AR667" i="3"/>
  <c r="AQ667" i="3"/>
  <c r="AP667" i="3"/>
  <c r="AO667" i="3"/>
  <c r="AN667" i="3"/>
  <c r="AM667" i="3"/>
  <c r="AL667" i="3"/>
  <c r="AK667" i="3"/>
  <c r="AJ667" i="3"/>
  <c r="AI667" i="3"/>
  <c r="AH667" i="3"/>
  <c r="AG667" i="3"/>
  <c r="AF667" i="3"/>
  <c r="AD667" i="3"/>
  <c r="AC667" i="3"/>
  <c r="AA667" i="3"/>
  <c r="Z667" i="3"/>
  <c r="X667" i="3"/>
  <c r="W667" i="3"/>
  <c r="U667" i="3"/>
  <c r="T667" i="3"/>
  <c r="BC666" i="3"/>
  <c r="BB666" i="3"/>
  <c r="BA666" i="3"/>
  <c r="AZ666" i="3"/>
  <c r="AY666" i="3"/>
  <c r="AX666" i="3"/>
  <c r="AW666" i="3"/>
  <c r="AV666" i="3"/>
  <c r="AU666" i="3"/>
  <c r="AT666" i="3"/>
  <c r="AS666" i="3"/>
  <c r="AR666" i="3"/>
  <c r="AQ666" i="3"/>
  <c r="AP666" i="3"/>
  <c r="AO666" i="3"/>
  <c r="AN666" i="3"/>
  <c r="AM666" i="3"/>
  <c r="AL666" i="3"/>
  <c r="AK666" i="3"/>
  <c r="AJ666" i="3"/>
  <c r="AI666" i="3"/>
  <c r="AH666" i="3"/>
  <c r="AG666" i="3"/>
  <c r="AF666" i="3"/>
  <c r="AD666" i="3"/>
  <c r="AC666" i="3"/>
  <c r="AA666" i="3"/>
  <c r="Z666" i="3"/>
  <c r="X666" i="3"/>
  <c r="W666" i="3"/>
  <c r="U666" i="3"/>
  <c r="T666" i="3"/>
  <c r="BC665" i="3"/>
  <c r="BB665" i="3"/>
  <c r="BA665" i="3"/>
  <c r="AZ665" i="3"/>
  <c r="AY665" i="3"/>
  <c r="AX665" i="3"/>
  <c r="AW665" i="3"/>
  <c r="AV665" i="3"/>
  <c r="AU665" i="3"/>
  <c r="AT665" i="3"/>
  <c r="AS665" i="3"/>
  <c r="AR665" i="3"/>
  <c r="AQ665" i="3"/>
  <c r="AP665" i="3"/>
  <c r="AO665" i="3"/>
  <c r="AN665" i="3"/>
  <c r="AM665" i="3"/>
  <c r="AL665" i="3"/>
  <c r="AK665" i="3"/>
  <c r="AJ665" i="3"/>
  <c r="AI665" i="3"/>
  <c r="AH665" i="3"/>
  <c r="AG665" i="3"/>
  <c r="AF665" i="3"/>
  <c r="AD665" i="3"/>
  <c r="AC665" i="3"/>
  <c r="AA665" i="3"/>
  <c r="Z665" i="3"/>
  <c r="X665" i="3"/>
  <c r="W665" i="3"/>
  <c r="U665" i="3"/>
  <c r="T665" i="3"/>
  <c r="BC664" i="3"/>
  <c r="BB664" i="3"/>
  <c r="BA664" i="3"/>
  <c r="AZ664" i="3"/>
  <c r="AY664" i="3"/>
  <c r="AX664" i="3"/>
  <c r="AW664" i="3"/>
  <c r="AV664" i="3"/>
  <c r="AU664" i="3"/>
  <c r="AT664" i="3"/>
  <c r="AS664" i="3"/>
  <c r="AR664" i="3"/>
  <c r="AQ664" i="3"/>
  <c r="AP664" i="3"/>
  <c r="AO664" i="3"/>
  <c r="AN664" i="3"/>
  <c r="AM664" i="3"/>
  <c r="AL664" i="3"/>
  <c r="AK664" i="3"/>
  <c r="AJ664" i="3"/>
  <c r="AI664" i="3"/>
  <c r="AH664" i="3"/>
  <c r="AG664" i="3"/>
  <c r="AF664" i="3"/>
  <c r="AD664" i="3"/>
  <c r="AC664" i="3"/>
  <c r="AA664" i="3"/>
  <c r="Z664" i="3"/>
  <c r="X664" i="3"/>
  <c r="W664" i="3"/>
  <c r="U664" i="3"/>
  <c r="T664" i="3"/>
  <c r="BC663" i="3"/>
  <c r="BB663" i="3"/>
  <c r="BA663" i="3"/>
  <c r="AZ663" i="3"/>
  <c r="AY663" i="3"/>
  <c r="AX663" i="3"/>
  <c r="AW663" i="3"/>
  <c r="AV663" i="3"/>
  <c r="AU663" i="3"/>
  <c r="AT663" i="3"/>
  <c r="AS663" i="3"/>
  <c r="AR663" i="3"/>
  <c r="AQ663" i="3"/>
  <c r="AP663" i="3"/>
  <c r="AO663" i="3"/>
  <c r="AN663" i="3"/>
  <c r="AM663" i="3"/>
  <c r="AL663" i="3"/>
  <c r="AK663" i="3"/>
  <c r="AJ663" i="3"/>
  <c r="AI663" i="3"/>
  <c r="AH663" i="3"/>
  <c r="AG663" i="3"/>
  <c r="AF663" i="3"/>
  <c r="AD663" i="3"/>
  <c r="AC663" i="3"/>
  <c r="AA663" i="3"/>
  <c r="Z663" i="3"/>
  <c r="X663" i="3"/>
  <c r="W663" i="3"/>
  <c r="U663" i="3"/>
  <c r="T663" i="3"/>
  <c r="BC662" i="3"/>
  <c r="BB662" i="3"/>
  <c r="BA662" i="3"/>
  <c r="AZ662" i="3"/>
  <c r="AY662" i="3"/>
  <c r="AX662" i="3"/>
  <c r="AW662" i="3"/>
  <c r="AV662" i="3"/>
  <c r="AU662" i="3"/>
  <c r="AT662" i="3"/>
  <c r="AS662" i="3"/>
  <c r="AR662" i="3"/>
  <c r="AQ662" i="3"/>
  <c r="AP662" i="3"/>
  <c r="AO662" i="3"/>
  <c r="AN662" i="3"/>
  <c r="AM662" i="3"/>
  <c r="AL662" i="3"/>
  <c r="AK662" i="3"/>
  <c r="AJ662" i="3"/>
  <c r="AI662" i="3"/>
  <c r="AH662" i="3"/>
  <c r="AG662" i="3"/>
  <c r="AF662" i="3"/>
  <c r="AD662" i="3"/>
  <c r="AC662" i="3"/>
  <c r="AA662" i="3"/>
  <c r="Z662" i="3"/>
  <c r="X662" i="3"/>
  <c r="W662" i="3"/>
  <c r="U662" i="3"/>
  <c r="T662" i="3"/>
  <c r="BC661" i="3"/>
  <c r="BB661" i="3"/>
  <c r="BA661" i="3"/>
  <c r="AZ661" i="3"/>
  <c r="AY661" i="3"/>
  <c r="AX661" i="3"/>
  <c r="AW661" i="3"/>
  <c r="AV661" i="3"/>
  <c r="AU661" i="3"/>
  <c r="AT661" i="3"/>
  <c r="AS661" i="3"/>
  <c r="AR661" i="3"/>
  <c r="AQ661" i="3"/>
  <c r="AP661" i="3"/>
  <c r="AO661" i="3"/>
  <c r="AN661" i="3"/>
  <c r="AM661" i="3"/>
  <c r="AL661" i="3"/>
  <c r="AK661" i="3"/>
  <c r="AJ661" i="3"/>
  <c r="AI661" i="3"/>
  <c r="AH661" i="3"/>
  <c r="AG661" i="3"/>
  <c r="AF661" i="3"/>
  <c r="AD661" i="3"/>
  <c r="AC661" i="3"/>
  <c r="AA661" i="3"/>
  <c r="Z661" i="3"/>
  <c r="X661" i="3"/>
  <c r="W661" i="3"/>
  <c r="U661" i="3"/>
  <c r="T661" i="3"/>
  <c r="BC660" i="3"/>
  <c r="BB660" i="3"/>
  <c r="BA660" i="3"/>
  <c r="AZ660" i="3"/>
  <c r="AY660" i="3"/>
  <c r="AX660" i="3"/>
  <c r="AW660" i="3"/>
  <c r="AV660" i="3"/>
  <c r="AU660" i="3"/>
  <c r="AT660" i="3"/>
  <c r="AS660" i="3"/>
  <c r="AR660" i="3"/>
  <c r="AQ660" i="3"/>
  <c r="AP660" i="3"/>
  <c r="AO660" i="3"/>
  <c r="AN660" i="3"/>
  <c r="AM660" i="3"/>
  <c r="AL660" i="3"/>
  <c r="AK660" i="3"/>
  <c r="AJ660" i="3"/>
  <c r="AI660" i="3"/>
  <c r="AH660" i="3"/>
  <c r="AG660" i="3"/>
  <c r="AF660" i="3"/>
  <c r="AD660" i="3"/>
  <c r="AC660" i="3"/>
  <c r="AA660" i="3"/>
  <c r="Z660" i="3"/>
  <c r="X660" i="3"/>
  <c r="W660" i="3"/>
  <c r="U660" i="3"/>
  <c r="T660" i="3"/>
  <c r="BC659" i="3"/>
  <c r="BB659" i="3"/>
  <c r="BA659" i="3"/>
  <c r="AZ659" i="3"/>
  <c r="AY659" i="3"/>
  <c r="AX659" i="3"/>
  <c r="AW659" i="3"/>
  <c r="AV659" i="3"/>
  <c r="AU659" i="3"/>
  <c r="AT659" i="3"/>
  <c r="AS659" i="3"/>
  <c r="AR659" i="3"/>
  <c r="AQ659" i="3"/>
  <c r="AP659" i="3"/>
  <c r="AO659" i="3"/>
  <c r="AN659" i="3"/>
  <c r="AM659" i="3"/>
  <c r="AL659" i="3"/>
  <c r="AK659" i="3"/>
  <c r="AJ659" i="3"/>
  <c r="AI659" i="3"/>
  <c r="AH659" i="3"/>
  <c r="AG659" i="3"/>
  <c r="AF659" i="3"/>
  <c r="AD659" i="3"/>
  <c r="AC659" i="3"/>
  <c r="AA659" i="3"/>
  <c r="Z659" i="3"/>
  <c r="X659" i="3"/>
  <c r="W659" i="3"/>
  <c r="U659" i="3"/>
  <c r="T659" i="3"/>
  <c r="BC658" i="3"/>
  <c r="BB658" i="3"/>
  <c r="BA658" i="3"/>
  <c r="AZ658" i="3"/>
  <c r="AY658" i="3"/>
  <c r="AX658" i="3"/>
  <c r="AW658" i="3"/>
  <c r="AV658" i="3"/>
  <c r="AU658" i="3"/>
  <c r="AT658" i="3"/>
  <c r="AS658" i="3"/>
  <c r="AR658" i="3"/>
  <c r="AQ658" i="3"/>
  <c r="AP658" i="3"/>
  <c r="AO658" i="3"/>
  <c r="AN658" i="3"/>
  <c r="AM658" i="3"/>
  <c r="AL658" i="3"/>
  <c r="AK658" i="3"/>
  <c r="AJ658" i="3"/>
  <c r="AI658" i="3"/>
  <c r="AH658" i="3"/>
  <c r="AG658" i="3"/>
  <c r="AF658" i="3"/>
  <c r="AD658" i="3"/>
  <c r="AC658" i="3"/>
  <c r="AA658" i="3"/>
  <c r="Z658" i="3"/>
  <c r="X658" i="3"/>
  <c r="W658" i="3"/>
  <c r="U658" i="3"/>
  <c r="T658" i="3"/>
  <c r="BC657" i="3"/>
  <c r="BB657" i="3"/>
  <c r="BA657" i="3"/>
  <c r="AZ657" i="3"/>
  <c r="AY657" i="3"/>
  <c r="AX657" i="3"/>
  <c r="AW657" i="3"/>
  <c r="AV657" i="3"/>
  <c r="AU657" i="3"/>
  <c r="AT657" i="3"/>
  <c r="AS657" i="3"/>
  <c r="AR657" i="3"/>
  <c r="AQ657" i="3"/>
  <c r="AP657" i="3"/>
  <c r="AO657" i="3"/>
  <c r="AN657" i="3"/>
  <c r="AM657" i="3"/>
  <c r="AL657" i="3"/>
  <c r="AK657" i="3"/>
  <c r="AJ657" i="3"/>
  <c r="AI657" i="3"/>
  <c r="AH657" i="3"/>
  <c r="AG657" i="3"/>
  <c r="AF657" i="3"/>
  <c r="AD657" i="3"/>
  <c r="AC657" i="3"/>
  <c r="AA657" i="3"/>
  <c r="Z657" i="3"/>
  <c r="X657" i="3"/>
  <c r="W657" i="3"/>
  <c r="U657" i="3"/>
  <c r="T657" i="3"/>
  <c r="BC656" i="3"/>
  <c r="BB656" i="3"/>
  <c r="BA656" i="3"/>
  <c r="AZ656" i="3"/>
  <c r="AY656" i="3"/>
  <c r="AX656" i="3"/>
  <c r="AW656" i="3"/>
  <c r="AV656" i="3"/>
  <c r="AU656" i="3"/>
  <c r="AT656" i="3"/>
  <c r="AS656" i="3"/>
  <c r="AR656" i="3"/>
  <c r="AQ656" i="3"/>
  <c r="AP656" i="3"/>
  <c r="AO656" i="3"/>
  <c r="AN656" i="3"/>
  <c r="AM656" i="3"/>
  <c r="AL656" i="3"/>
  <c r="AK656" i="3"/>
  <c r="AJ656" i="3"/>
  <c r="AI656" i="3"/>
  <c r="AH656" i="3"/>
  <c r="AG656" i="3"/>
  <c r="AF656" i="3"/>
  <c r="AD656" i="3"/>
  <c r="AC656" i="3"/>
  <c r="AA656" i="3"/>
  <c r="Z656" i="3"/>
  <c r="X656" i="3"/>
  <c r="W656" i="3"/>
  <c r="U656" i="3"/>
  <c r="T656" i="3"/>
  <c r="BC655" i="3"/>
  <c r="BB655" i="3"/>
  <c r="BA655" i="3"/>
  <c r="AZ655" i="3"/>
  <c r="AY655" i="3"/>
  <c r="AX655" i="3"/>
  <c r="AW655" i="3"/>
  <c r="AV655" i="3"/>
  <c r="AU655" i="3"/>
  <c r="AT655" i="3"/>
  <c r="AS655" i="3"/>
  <c r="AR655" i="3"/>
  <c r="AQ655" i="3"/>
  <c r="AP655" i="3"/>
  <c r="AO655" i="3"/>
  <c r="AN655" i="3"/>
  <c r="AM655" i="3"/>
  <c r="AL655" i="3"/>
  <c r="AK655" i="3"/>
  <c r="AJ655" i="3"/>
  <c r="AI655" i="3"/>
  <c r="AH655" i="3"/>
  <c r="AG655" i="3"/>
  <c r="AF655" i="3"/>
  <c r="AD655" i="3"/>
  <c r="AC655" i="3"/>
  <c r="AA655" i="3"/>
  <c r="Z655" i="3"/>
  <c r="X655" i="3"/>
  <c r="W655" i="3"/>
  <c r="U655" i="3"/>
  <c r="T655" i="3"/>
  <c r="BC654" i="3"/>
  <c r="BB654" i="3"/>
  <c r="BA654" i="3"/>
  <c r="AZ654" i="3"/>
  <c r="AY654" i="3"/>
  <c r="AX654" i="3"/>
  <c r="AW654" i="3"/>
  <c r="AV654" i="3"/>
  <c r="AU654" i="3"/>
  <c r="AT654" i="3"/>
  <c r="AS654" i="3"/>
  <c r="AR654" i="3"/>
  <c r="AQ654" i="3"/>
  <c r="AP654" i="3"/>
  <c r="AO654" i="3"/>
  <c r="AN654" i="3"/>
  <c r="AM654" i="3"/>
  <c r="AL654" i="3"/>
  <c r="AK654" i="3"/>
  <c r="AJ654" i="3"/>
  <c r="AI654" i="3"/>
  <c r="AH654" i="3"/>
  <c r="AG654" i="3"/>
  <c r="AF654" i="3"/>
  <c r="AD654" i="3"/>
  <c r="AC654" i="3"/>
  <c r="AA654" i="3"/>
  <c r="Z654" i="3"/>
  <c r="X654" i="3"/>
  <c r="W654" i="3"/>
  <c r="U654" i="3"/>
  <c r="T654" i="3"/>
  <c r="BC653" i="3"/>
  <c r="BB653" i="3"/>
  <c r="BA653" i="3"/>
  <c r="AZ653" i="3"/>
  <c r="AY653" i="3"/>
  <c r="AX653" i="3"/>
  <c r="AW653" i="3"/>
  <c r="AV653" i="3"/>
  <c r="AU653" i="3"/>
  <c r="AT653" i="3"/>
  <c r="AS653" i="3"/>
  <c r="AR653" i="3"/>
  <c r="AQ653" i="3"/>
  <c r="AP653" i="3"/>
  <c r="AO653" i="3"/>
  <c r="AN653" i="3"/>
  <c r="AM653" i="3"/>
  <c r="AL653" i="3"/>
  <c r="AK653" i="3"/>
  <c r="AJ653" i="3"/>
  <c r="AI653" i="3"/>
  <c r="AH653" i="3"/>
  <c r="AG653" i="3"/>
  <c r="AF653" i="3"/>
  <c r="AD653" i="3"/>
  <c r="AC653" i="3"/>
  <c r="AA653" i="3"/>
  <c r="Z653" i="3"/>
  <c r="X653" i="3"/>
  <c r="W653" i="3"/>
  <c r="U653" i="3"/>
  <c r="T653" i="3"/>
  <c r="BC652" i="3"/>
  <c r="BB652" i="3"/>
  <c r="BA652" i="3"/>
  <c r="AZ652" i="3"/>
  <c r="AY652" i="3"/>
  <c r="AX652" i="3"/>
  <c r="AW652" i="3"/>
  <c r="AV652" i="3"/>
  <c r="AU652" i="3"/>
  <c r="AT652" i="3"/>
  <c r="AS652" i="3"/>
  <c r="AR652" i="3"/>
  <c r="AQ652" i="3"/>
  <c r="AP652" i="3"/>
  <c r="AO652" i="3"/>
  <c r="AN652" i="3"/>
  <c r="AM652" i="3"/>
  <c r="AL652" i="3"/>
  <c r="AK652" i="3"/>
  <c r="AJ652" i="3"/>
  <c r="AI652" i="3"/>
  <c r="AH652" i="3"/>
  <c r="AG652" i="3"/>
  <c r="AF652" i="3"/>
  <c r="AD652" i="3"/>
  <c r="AC652" i="3"/>
  <c r="AA652" i="3"/>
  <c r="Z652" i="3"/>
  <c r="X652" i="3"/>
  <c r="W652" i="3"/>
  <c r="U652" i="3"/>
  <c r="T652" i="3"/>
  <c r="BC651" i="3"/>
  <c r="BB651" i="3"/>
  <c r="BA651" i="3"/>
  <c r="AZ651" i="3"/>
  <c r="AY651" i="3"/>
  <c r="AX651" i="3"/>
  <c r="AW651" i="3"/>
  <c r="AV651" i="3"/>
  <c r="AU651" i="3"/>
  <c r="AT651" i="3"/>
  <c r="AS651" i="3"/>
  <c r="AR651" i="3"/>
  <c r="AQ651" i="3"/>
  <c r="AP651" i="3"/>
  <c r="AO651" i="3"/>
  <c r="AN651" i="3"/>
  <c r="AM651" i="3"/>
  <c r="AL651" i="3"/>
  <c r="AK651" i="3"/>
  <c r="AJ651" i="3"/>
  <c r="AI651" i="3"/>
  <c r="AH651" i="3"/>
  <c r="AG651" i="3"/>
  <c r="AF651" i="3"/>
  <c r="AD651" i="3"/>
  <c r="AC651" i="3"/>
  <c r="AA651" i="3"/>
  <c r="Z651" i="3"/>
  <c r="X651" i="3"/>
  <c r="W651" i="3"/>
  <c r="U651" i="3"/>
  <c r="T651" i="3"/>
  <c r="BC650" i="3"/>
  <c r="BB650" i="3"/>
  <c r="BA650" i="3"/>
  <c r="AZ650" i="3"/>
  <c r="AY650" i="3"/>
  <c r="AX650" i="3"/>
  <c r="AW650" i="3"/>
  <c r="AV650" i="3"/>
  <c r="AU650" i="3"/>
  <c r="AT650" i="3"/>
  <c r="AS650" i="3"/>
  <c r="AR650" i="3"/>
  <c r="AQ650" i="3"/>
  <c r="AP650" i="3"/>
  <c r="AO650" i="3"/>
  <c r="AN650" i="3"/>
  <c r="AM650" i="3"/>
  <c r="AL650" i="3"/>
  <c r="AK650" i="3"/>
  <c r="AJ650" i="3"/>
  <c r="AI650" i="3"/>
  <c r="AH650" i="3"/>
  <c r="AG650" i="3"/>
  <c r="AF650" i="3"/>
  <c r="AD650" i="3"/>
  <c r="AC650" i="3"/>
  <c r="AA650" i="3"/>
  <c r="Z650" i="3"/>
  <c r="X650" i="3"/>
  <c r="W650" i="3"/>
  <c r="U650" i="3"/>
  <c r="T650" i="3"/>
  <c r="BC649" i="3"/>
  <c r="BB649" i="3"/>
  <c r="BA649" i="3"/>
  <c r="AZ649" i="3"/>
  <c r="AY649" i="3"/>
  <c r="AX649" i="3"/>
  <c r="AW649" i="3"/>
  <c r="AV649" i="3"/>
  <c r="AU649" i="3"/>
  <c r="AT649" i="3"/>
  <c r="AS649" i="3"/>
  <c r="AR649" i="3"/>
  <c r="AQ649" i="3"/>
  <c r="AP649" i="3"/>
  <c r="AO649" i="3"/>
  <c r="AN649" i="3"/>
  <c r="AM649" i="3"/>
  <c r="AL649" i="3"/>
  <c r="AK649" i="3"/>
  <c r="AJ649" i="3"/>
  <c r="AI649" i="3"/>
  <c r="AH649" i="3"/>
  <c r="AG649" i="3"/>
  <c r="AF649" i="3"/>
  <c r="AD649" i="3"/>
  <c r="AC649" i="3"/>
  <c r="AA649" i="3"/>
  <c r="Z649" i="3"/>
  <c r="X649" i="3"/>
  <c r="W649" i="3"/>
  <c r="U649" i="3"/>
  <c r="T649" i="3"/>
  <c r="BC648" i="3"/>
  <c r="BB648" i="3"/>
  <c r="BA648" i="3"/>
  <c r="AZ648" i="3"/>
  <c r="AY648" i="3"/>
  <c r="AX648" i="3"/>
  <c r="AW648" i="3"/>
  <c r="AV648" i="3"/>
  <c r="AU648" i="3"/>
  <c r="AT648" i="3"/>
  <c r="AS648" i="3"/>
  <c r="AR648" i="3"/>
  <c r="AQ648" i="3"/>
  <c r="AP648" i="3"/>
  <c r="AO648" i="3"/>
  <c r="AN648" i="3"/>
  <c r="AM648" i="3"/>
  <c r="AL648" i="3"/>
  <c r="AK648" i="3"/>
  <c r="AJ648" i="3"/>
  <c r="AI648" i="3"/>
  <c r="AH648" i="3"/>
  <c r="AG648" i="3"/>
  <c r="AF648" i="3"/>
  <c r="AD648" i="3"/>
  <c r="AC648" i="3"/>
  <c r="AA648" i="3"/>
  <c r="Z648" i="3"/>
  <c r="X648" i="3"/>
  <c r="W648" i="3"/>
  <c r="U648" i="3"/>
  <c r="T648" i="3"/>
  <c r="BC647" i="3"/>
  <c r="BB647" i="3"/>
  <c r="BA647" i="3"/>
  <c r="AZ647" i="3"/>
  <c r="AY647" i="3"/>
  <c r="AX647" i="3"/>
  <c r="AW647" i="3"/>
  <c r="AV647" i="3"/>
  <c r="AU647" i="3"/>
  <c r="AT647" i="3"/>
  <c r="AS647" i="3"/>
  <c r="AR647" i="3"/>
  <c r="AQ647" i="3"/>
  <c r="AP647" i="3"/>
  <c r="AO647" i="3"/>
  <c r="AN647" i="3"/>
  <c r="AM647" i="3"/>
  <c r="AL647" i="3"/>
  <c r="AK647" i="3"/>
  <c r="AJ647" i="3"/>
  <c r="AI647" i="3"/>
  <c r="AH647" i="3"/>
  <c r="AG647" i="3"/>
  <c r="AF647" i="3"/>
  <c r="AD647" i="3"/>
  <c r="AC647" i="3"/>
  <c r="AA647" i="3"/>
  <c r="Z647" i="3"/>
  <c r="X647" i="3"/>
  <c r="W647" i="3"/>
  <c r="U647" i="3"/>
  <c r="T647" i="3"/>
  <c r="BC646" i="3"/>
  <c r="BB646" i="3"/>
  <c r="BA646" i="3"/>
  <c r="AZ646" i="3"/>
  <c r="AY646" i="3"/>
  <c r="AX646" i="3"/>
  <c r="AW646" i="3"/>
  <c r="AV646" i="3"/>
  <c r="AU646" i="3"/>
  <c r="AT646" i="3"/>
  <c r="AS646" i="3"/>
  <c r="AR646" i="3"/>
  <c r="AQ646" i="3"/>
  <c r="AP646" i="3"/>
  <c r="AO646" i="3"/>
  <c r="AN646" i="3"/>
  <c r="AM646" i="3"/>
  <c r="AL646" i="3"/>
  <c r="AK646" i="3"/>
  <c r="AJ646" i="3"/>
  <c r="AI646" i="3"/>
  <c r="AH646" i="3"/>
  <c r="AG646" i="3"/>
  <c r="AF646" i="3"/>
  <c r="AD646" i="3"/>
  <c r="AC646" i="3"/>
  <c r="AA646" i="3"/>
  <c r="Z646" i="3"/>
  <c r="X646" i="3"/>
  <c r="W646" i="3"/>
  <c r="U646" i="3"/>
  <c r="T646" i="3"/>
  <c r="BC645" i="3"/>
  <c r="BB645" i="3"/>
  <c r="BA645" i="3"/>
  <c r="AZ645" i="3"/>
  <c r="AY645" i="3"/>
  <c r="AX645" i="3"/>
  <c r="AW645" i="3"/>
  <c r="AV645" i="3"/>
  <c r="AU645" i="3"/>
  <c r="AT645" i="3"/>
  <c r="AS645" i="3"/>
  <c r="AR645" i="3"/>
  <c r="AQ645" i="3"/>
  <c r="AP645" i="3"/>
  <c r="AO645" i="3"/>
  <c r="AN645" i="3"/>
  <c r="AM645" i="3"/>
  <c r="AL645" i="3"/>
  <c r="AK645" i="3"/>
  <c r="AJ645" i="3"/>
  <c r="AI645" i="3"/>
  <c r="AH645" i="3"/>
  <c r="AG645" i="3"/>
  <c r="AF645" i="3"/>
  <c r="AD645" i="3"/>
  <c r="AC645" i="3"/>
  <c r="AA645" i="3"/>
  <c r="Z645" i="3"/>
  <c r="X645" i="3"/>
  <c r="W645" i="3"/>
  <c r="U645" i="3"/>
  <c r="T645" i="3"/>
  <c r="BC644" i="3"/>
  <c r="BB644" i="3"/>
  <c r="BA644" i="3"/>
  <c r="AZ644" i="3"/>
  <c r="AY644" i="3"/>
  <c r="AX644" i="3"/>
  <c r="AW644" i="3"/>
  <c r="AV644" i="3"/>
  <c r="AU644" i="3"/>
  <c r="AT644" i="3"/>
  <c r="AS644" i="3"/>
  <c r="AR644" i="3"/>
  <c r="AQ644" i="3"/>
  <c r="AP644" i="3"/>
  <c r="AO644" i="3"/>
  <c r="AN644" i="3"/>
  <c r="AM644" i="3"/>
  <c r="AL644" i="3"/>
  <c r="AK644" i="3"/>
  <c r="AJ644" i="3"/>
  <c r="AI644" i="3"/>
  <c r="AH644" i="3"/>
  <c r="AG644" i="3"/>
  <c r="AF644" i="3"/>
  <c r="AD644" i="3"/>
  <c r="AC644" i="3"/>
  <c r="AA644" i="3"/>
  <c r="Z644" i="3"/>
  <c r="X644" i="3"/>
  <c r="W644" i="3"/>
  <c r="U644" i="3"/>
  <c r="T644" i="3"/>
  <c r="BC643" i="3"/>
  <c r="BB643" i="3"/>
  <c r="BA643" i="3"/>
  <c r="AZ643" i="3"/>
  <c r="AY643" i="3"/>
  <c r="AX643" i="3"/>
  <c r="AW643" i="3"/>
  <c r="AV643" i="3"/>
  <c r="AU643" i="3"/>
  <c r="AT643" i="3"/>
  <c r="AS643" i="3"/>
  <c r="AR643" i="3"/>
  <c r="AQ643" i="3"/>
  <c r="AP643" i="3"/>
  <c r="AO643" i="3"/>
  <c r="AN643" i="3"/>
  <c r="AM643" i="3"/>
  <c r="AL643" i="3"/>
  <c r="AK643" i="3"/>
  <c r="AJ643" i="3"/>
  <c r="AI643" i="3"/>
  <c r="AH643" i="3"/>
  <c r="AG643" i="3"/>
  <c r="AF643" i="3"/>
  <c r="AD643" i="3"/>
  <c r="AC643" i="3"/>
  <c r="AA643" i="3"/>
  <c r="Z643" i="3"/>
  <c r="X643" i="3"/>
  <c r="W643" i="3"/>
  <c r="U643" i="3"/>
  <c r="T643" i="3"/>
  <c r="BC642" i="3"/>
  <c r="BB642" i="3"/>
  <c r="BA642" i="3"/>
  <c r="AZ642" i="3"/>
  <c r="AY642" i="3"/>
  <c r="AX642" i="3"/>
  <c r="AW642" i="3"/>
  <c r="AV642" i="3"/>
  <c r="AU642" i="3"/>
  <c r="AT642" i="3"/>
  <c r="AS642" i="3"/>
  <c r="AR642" i="3"/>
  <c r="AQ642" i="3"/>
  <c r="AP642" i="3"/>
  <c r="AO642" i="3"/>
  <c r="AN642" i="3"/>
  <c r="AM642" i="3"/>
  <c r="AL642" i="3"/>
  <c r="AK642" i="3"/>
  <c r="AJ642" i="3"/>
  <c r="AI642" i="3"/>
  <c r="AH642" i="3"/>
  <c r="AG642" i="3"/>
  <c r="AF642" i="3"/>
  <c r="AD642" i="3"/>
  <c r="AC642" i="3"/>
  <c r="AA642" i="3"/>
  <c r="Z642" i="3"/>
  <c r="X642" i="3"/>
  <c r="W642" i="3"/>
  <c r="U642" i="3"/>
  <c r="T642" i="3"/>
  <c r="BC641" i="3"/>
  <c r="BB641" i="3"/>
  <c r="BA641" i="3"/>
  <c r="AZ641" i="3"/>
  <c r="AY641" i="3"/>
  <c r="AX641" i="3"/>
  <c r="AW641" i="3"/>
  <c r="AV641" i="3"/>
  <c r="AU641" i="3"/>
  <c r="AT641" i="3"/>
  <c r="AS641" i="3"/>
  <c r="AR641" i="3"/>
  <c r="AQ641" i="3"/>
  <c r="AP641" i="3"/>
  <c r="AO641" i="3"/>
  <c r="AN641" i="3"/>
  <c r="AM641" i="3"/>
  <c r="AL641" i="3"/>
  <c r="AK641" i="3"/>
  <c r="AJ641" i="3"/>
  <c r="AI641" i="3"/>
  <c r="AH641" i="3"/>
  <c r="AG641" i="3"/>
  <c r="AF641" i="3"/>
  <c r="AD641" i="3"/>
  <c r="AC641" i="3"/>
  <c r="AA641" i="3"/>
  <c r="Z641" i="3"/>
  <c r="X641" i="3"/>
  <c r="W641" i="3"/>
  <c r="U641" i="3"/>
  <c r="T641" i="3"/>
  <c r="BC640" i="3"/>
  <c r="BB640" i="3"/>
  <c r="BA640" i="3"/>
  <c r="AZ640" i="3"/>
  <c r="AY640" i="3"/>
  <c r="AX640" i="3"/>
  <c r="AW640" i="3"/>
  <c r="AV640" i="3"/>
  <c r="AU640" i="3"/>
  <c r="AT640" i="3"/>
  <c r="AS640" i="3"/>
  <c r="AR640" i="3"/>
  <c r="AQ640" i="3"/>
  <c r="AP640" i="3"/>
  <c r="AO640" i="3"/>
  <c r="AN640" i="3"/>
  <c r="AM640" i="3"/>
  <c r="AL640" i="3"/>
  <c r="AK640" i="3"/>
  <c r="AJ640" i="3"/>
  <c r="AI640" i="3"/>
  <c r="AH640" i="3"/>
  <c r="AG640" i="3"/>
  <c r="AF640" i="3"/>
  <c r="AD640" i="3"/>
  <c r="AC640" i="3"/>
  <c r="AA640" i="3"/>
  <c r="Z640" i="3"/>
  <c r="X640" i="3"/>
  <c r="W640" i="3"/>
  <c r="U640" i="3"/>
  <c r="T640" i="3"/>
  <c r="BC639" i="3"/>
  <c r="BB639" i="3"/>
  <c r="BA639" i="3"/>
  <c r="AZ639" i="3"/>
  <c r="AY639" i="3"/>
  <c r="AX639" i="3"/>
  <c r="AW639" i="3"/>
  <c r="AV639" i="3"/>
  <c r="AU639" i="3"/>
  <c r="AT639" i="3"/>
  <c r="AS639" i="3"/>
  <c r="AR639" i="3"/>
  <c r="AQ639" i="3"/>
  <c r="AP639" i="3"/>
  <c r="AO639" i="3"/>
  <c r="AN639" i="3"/>
  <c r="AM639" i="3"/>
  <c r="AL639" i="3"/>
  <c r="AK639" i="3"/>
  <c r="AJ639" i="3"/>
  <c r="AI639" i="3"/>
  <c r="AH639" i="3"/>
  <c r="AG639" i="3"/>
  <c r="AF639" i="3"/>
  <c r="AD639" i="3"/>
  <c r="AC639" i="3"/>
  <c r="AA639" i="3"/>
  <c r="Z639" i="3"/>
  <c r="X639" i="3"/>
  <c r="W639" i="3"/>
  <c r="U639" i="3"/>
  <c r="T639" i="3"/>
  <c r="BC638" i="3"/>
  <c r="BB638" i="3"/>
  <c r="BA638" i="3"/>
  <c r="AZ638" i="3"/>
  <c r="AY638" i="3"/>
  <c r="AX638" i="3"/>
  <c r="AW638" i="3"/>
  <c r="AV638" i="3"/>
  <c r="AU638" i="3"/>
  <c r="AT638" i="3"/>
  <c r="AS638" i="3"/>
  <c r="AR638" i="3"/>
  <c r="AQ638" i="3"/>
  <c r="AP638" i="3"/>
  <c r="AO638" i="3"/>
  <c r="AN638" i="3"/>
  <c r="AM638" i="3"/>
  <c r="AL638" i="3"/>
  <c r="AK638" i="3"/>
  <c r="AJ638" i="3"/>
  <c r="AI638" i="3"/>
  <c r="AH638" i="3"/>
  <c r="AG638" i="3"/>
  <c r="AF638" i="3"/>
  <c r="AD638" i="3"/>
  <c r="AC638" i="3"/>
  <c r="AA638" i="3"/>
  <c r="Z638" i="3"/>
  <c r="X638" i="3"/>
  <c r="W638" i="3"/>
  <c r="U638" i="3"/>
  <c r="T638" i="3"/>
  <c r="BC637" i="3"/>
  <c r="BB637" i="3"/>
  <c r="BA637" i="3"/>
  <c r="AZ637" i="3"/>
  <c r="AY637" i="3"/>
  <c r="AX637" i="3"/>
  <c r="AW637" i="3"/>
  <c r="AV637" i="3"/>
  <c r="AU637" i="3"/>
  <c r="AT637" i="3"/>
  <c r="AS637" i="3"/>
  <c r="AR637" i="3"/>
  <c r="AQ637" i="3"/>
  <c r="AP637" i="3"/>
  <c r="AO637" i="3"/>
  <c r="AN637" i="3"/>
  <c r="AM637" i="3"/>
  <c r="AL637" i="3"/>
  <c r="AK637" i="3"/>
  <c r="AJ637" i="3"/>
  <c r="AI637" i="3"/>
  <c r="AH637" i="3"/>
  <c r="AG637" i="3"/>
  <c r="AF637" i="3"/>
  <c r="AD637" i="3"/>
  <c r="AC637" i="3"/>
  <c r="AA637" i="3"/>
  <c r="Z637" i="3"/>
  <c r="X637" i="3"/>
  <c r="W637" i="3"/>
  <c r="U637" i="3"/>
  <c r="T637" i="3"/>
  <c r="BC636" i="3"/>
  <c r="BB636" i="3"/>
  <c r="BA636" i="3"/>
  <c r="AZ636" i="3"/>
  <c r="AY636" i="3"/>
  <c r="AX636" i="3"/>
  <c r="AW636" i="3"/>
  <c r="AV636" i="3"/>
  <c r="AU636" i="3"/>
  <c r="AT636" i="3"/>
  <c r="AS636" i="3"/>
  <c r="AR636" i="3"/>
  <c r="AQ636" i="3"/>
  <c r="AP636" i="3"/>
  <c r="AO636" i="3"/>
  <c r="AN636" i="3"/>
  <c r="AM636" i="3"/>
  <c r="AL636" i="3"/>
  <c r="AK636" i="3"/>
  <c r="AJ636" i="3"/>
  <c r="AI636" i="3"/>
  <c r="AH636" i="3"/>
  <c r="AG636" i="3"/>
  <c r="AF636" i="3"/>
  <c r="AD636" i="3"/>
  <c r="AC636" i="3"/>
  <c r="AA636" i="3"/>
  <c r="Z636" i="3"/>
  <c r="X636" i="3"/>
  <c r="W636" i="3"/>
  <c r="U636" i="3"/>
  <c r="T636" i="3"/>
  <c r="BC635" i="3"/>
  <c r="BB635" i="3"/>
  <c r="BA635" i="3"/>
  <c r="AZ635" i="3"/>
  <c r="AY635" i="3"/>
  <c r="AX635" i="3"/>
  <c r="AW635" i="3"/>
  <c r="AV635" i="3"/>
  <c r="AU635" i="3"/>
  <c r="AT635" i="3"/>
  <c r="AS635" i="3"/>
  <c r="AR635" i="3"/>
  <c r="AQ635" i="3"/>
  <c r="AP635" i="3"/>
  <c r="AO635" i="3"/>
  <c r="AN635" i="3"/>
  <c r="AM635" i="3"/>
  <c r="AL635" i="3"/>
  <c r="AK635" i="3"/>
  <c r="AJ635" i="3"/>
  <c r="AI635" i="3"/>
  <c r="AH635" i="3"/>
  <c r="AG635" i="3"/>
  <c r="AF635" i="3"/>
  <c r="AD635" i="3"/>
  <c r="AC635" i="3"/>
  <c r="AA635" i="3"/>
  <c r="Z635" i="3"/>
  <c r="X635" i="3"/>
  <c r="W635" i="3"/>
  <c r="U635" i="3"/>
  <c r="T635" i="3"/>
  <c r="BC634" i="3"/>
  <c r="BB634" i="3"/>
  <c r="BA634" i="3"/>
  <c r="AZ634" i="3"/>
  <c r="AY634" i="3"/>
  <c r="AX634" i="3"/>
  <c r="AW634" i="3"/>
  <c r="AV634" i="3"/>
  <c r="AU634" i="3"/>
  <c r="AT634" i="3"/>
  <c r="AS634" i="3"/>
  <c r="AR634" i="3"/>
  <c r="AQ634" i="3"/>
  <c r="AP634" i="3"/>
  <c r="AO634" i="3"/>
  <c r="AN634" i="3"/>
  <c r="AM634" i="3"/>
  <c r="AL634" i="3"/>
  <c r="AK634" i="3"/>
  <c r="AJ634" i="3"/>
  <c r="AI634" i="3"/>
  <c r="AH634" i="3"/>
  <c r="AG634" i="3"/>
  <c r="AF634" i="3"/>
  <c r="AD634" i="3"/>
  <c r="AC634" i="3"/>
  <c r="AA634" i="3"/>
  <c r="Z634" i="3"/>
  <c r="X634" i="3"/>
  <c r="W634" i="3"/>
  <c r="U634" i="3"/>
  <c r="T634" i="3"/>
  <c r="BC633" i="3"/>
  <c r="BB633" i="3"/>
  <c r="BA633" i="3"/>
  <c r="AZ633" i="3"/>
  <c r="AY633" i="3"/>
  <c r="AX633" i="3"/>
  <c r="AW633" i="3"/>
  <c r="AV633" i="3"/>
  <c r="AU633" i="3"/>
  <c r="AT633" i="3"/>
  <c r="AS633" i="3"/>
  <c r="AR633" i="3"/>
  <c r="AQ633" i="3"/>
  <c r="AP633" i="3"/>
  <c r="AO633" i="3"/>
  <c r="AN633" i="3"/>
  <c r="AM633" i="3"/>
  <c r="AL633" i="3"/>
  <c r="AK633" i="3"/>
  <c r="AJ633" i="3"/>
  <c r="AI633" i="3"/>
  <c r="AH633" i="3"/>
  <c r="AG633" i="3"/>
  <c r="AF633" i="3"/>
  <c r="AD633" i="3"/>
  <c r="AC633" i="3"/>
  <c r="AA633" i="3"/>
  <c r="Z633" i="3"/>
  <c r="X633" i="3"/>
  <c r="W633" i="3"/>
  <c r="U633" i="3"/>
  <c r="T633" i="3"/>
  <c r="BC632" i="3"/>
  <c r="BB632" i="3"/>
  <c r="BA632" i="3"/>
  <c r="AZ632" i="3"/>
  <c r="AY632" i="3"/>
  <c r="AX632" i="3"/>
  <c r="AW632" i="3"/>
  <c r="AV632" i="3"/>
  <c r="AU632" i="3"/>
  <c r="AT632" i="3"/>
  <c r="AS632" i="3"/>
  <c r="AR632" i="3"/>
  <c r="AQ632" i="3"/>
  <c r="AP632" i="3"/>
  <c r="AO632" i="3"/>
  <c r="AN632" i="3"/>
  <c r="AM632" i="3"/>
  <c r="AL632" i="3"/>
  <c r="AK632" i="3"/>
  <c r="AJ632" i="3"/>
  <c r="AI632" i="3"/>
  <c r="AH632" i="3"/>
  <c r="AG632" i="3"/>
  <c r="AF632" i="3"/>
  <c r="AD632" i="3"/>
  <c r="AC632" i="3"/>
  <c r="AA632" i="3"/>
  <c r="Z632" i="3"/>
  <c r="X632" i="3"/>
  <c r="W632" i="3"/>
  <c r="U632" i="3"/>
  <c r="T632" i="3"/>
  <c r="BC631" i="3"/>
  <c r="BB631" i="3"/>
  <c r="BA631" i="3"/>
  <c r="AZ631" i="3"/>
  <c r="AY631" i="3"/>
  <c r="AX631" i="3"/>
  <c r="AW631" i="3"/>
  <c r="AV631" i="3"/>
  <c r="AU631" i="3"/>
  <c r="AT631" i="3"/>
  <c r="AS631" i="3"/>
  <c r="AR631" i="3"/>
  <c r="AQ631" i="3"/>
  <c r="AP631" i="3"/>
  <c r="AO631" i="3"/>
  <c r="AN631" i="3"/>
  <c r="AM631" i="3"/>
  <c r="AL631" i="3"/>
  <c r="AK631" i="3"/>
  <c r="AJ631" i="3"/>
  <c r="AI631" i="3"/>
  <c r="AH631" i="3"/>
  <c r="AG631" i="3"/>
  <c r="AF631" i="3"/>
  <c r="AD631" i="3"/>
  <c r="AC631" i="3"/>
  <c r="AA631" i="3"/>
  <c r="Z631" i="3"/>
  <c r="X631" i="3"/>
  <c r="W631" i="3"/>
  <c r="U631" i="3"/>
  <c r="T631" i="3"/>
  <c r="BC630" i="3"/>
  <c r="BB630" i="3"/>
  <c r="BA630" i="3"/>
  <c r="AZ630" i="3"/>
  <c r="AY630" i="3"/>
  <c r="AX630" i="3"/>
  <c r="AW630" i="3"/>
  <c r="AV630" i="3"/>
  <c r="AU630" i="3"/>
  <c r="AT630" i="3"/>
  <c r="AS630" i="3"/>
  <c r="AR630" i="3"/>
  <c r="AQ630" i="3"/>
  <c r="AP630" i="3"/>
  <c r="AO630" i="3"/>
  <c r="AN630" i="3"/>
  <c r="AM630" i="3"/>
  <c r="AL630" i="3"/>
  <c r="AK630" i="3"/>
  <c r="AJ630" i="3"/>
  <c r="AI630" i="3"/>
  <c r="AH630" i="3"/>
  <c r="AG630" i="3"/>
  <c r="AF630" i="3"/>
  <c r="AD630" i="3"/>
  <c r="AC630" i="3"/>
  <c r="AA630" i="3"/>
  <c r="Z630" i="3"/>
  <c r="X630" i="3"/>
  <c r="W630" i="3"/>
  <c r="U630" i="3"/>
  <c r="T630" i="3"/>
  <c r="BC629" i="3"/>
  <c r="BB629" i="3"/>
  <c r="BA629" i="3"/>
  <c r="AZ629" i="3"/>
  <c r="AY629" i="3"/>
  <c r="AX629" i="3"/>
  <c r="AW629" i="3"/>
  <c r="AV629" i="3"/>
  <c r="AU629" i="3"/>
  <c r="AT629" i="3"/>
  <c r="AS629" i="3"/>
  <c r="AR629" i="3"/>
  <c r="AQ629" i="3"/>
  <c r="AP629" i="3"/>
  <c r="AO629" i="3"/>
  <c r="AN629" i="3"/>
  <c r="AM629" i="3"/>
  <c r="AL629" i="3"/>
  <c r="AK629" i="3"/>
  <c r="AJ629" i="3"/>
  <c r="AI629" i="3"/>
  <c r="AH629" i="3"/>
  <c r="AG629" i="3"/>
  <c r="AF629" i="3"/>
  <c r="AD629" i="3"/>
  <c r="AC629" i="3"/>
  <c r="AA629" i="3"/>
  <c r="Z629" i="3"/>
  <c r="X629" i="3"/>
  <c r="W629" i="3"/>
  <c r="U629" i="3"/>
  <c r="T629" i="3"/>
  <c r="BC628" i="3"/>
  <c r="BB628" i="3"/>
  <c r="BA628" i="3"/>
  <c r="AZ628" i="3"/>
  <c r="AY628" i="3"/>
  <c r="AX628" i="3"/>
  <c r="AW628" i="3"/>
  <c r="AV628" i="3"/>
  <c r="AU628" i="3"/>
  <c r="AT628" i="3"/>
  <c r="AS628" i="3"/>
  <c r="AR628" i="3"/>
  <c r="AQ628" i="3"/>
  <c r="AP628" i="3"/>
  <c r="AO628" i="3"/>
  <c r="AN628" i="3"/>
  <c r="AM628" i="3"/>
  <c r="AL628" i="3"/>
  <c r="AK628" i="3"/>
  <c r="AJ628" i="3"/>
  <c r="AI628" i="3"/>
  <c r="AH628" i="3"/>
  <c r="AG628" i="3"/>
  <c r="AF628" i="3"/>
  <c r="AD628" i="3"/>
  <c r="AC628" i="3"/>
  <c r="AA628" i="3"/>
  <c r="Z628" i="3"/>
  <c r="X628" i="3"/>
  <c r="W628" i="3"/>
  <c r="U628" i="3"/>
  <c r="T628" i="3"/>
  <c r="BC627" i="3"/>
  <c r="BB627" i="3"/>
  <c r="BA627" i="3"/>
  <c r="AZ627" i="3"/>
  <c r="AY627" i="3"/>
  <c r="AX627" i="3"/>
  <c r="AW627" i="3"/>
  <c r="AV627" i="3"/>
  <c r="AU627" i="3"/>
  <c r="AT627" i="3"/>
  <c r="AS627" i="3"/>
  <c r="AR627" i="3"/>
  <c r="AQ627" i="3"/>
  <c r="AP627" i="3"/>
  <c r="AO627" i="3"/>
  <c r="AN627" i="3"/>
  <c r="AM627" i="3"/>
  <c r="AL627" i="3"/>
  <c r="AK627" i="3"/>
  <c r="AJ627" i="3"/>
  <c r="AI627" i="3"/>
  <c r="AH627" i="3"/>
  <c r="AG627" i="3"/>
  <c r="AF627" i="3"/>
  <c r="AD627" i="3"/>
  <c r="AC627" i="3"/>
  <c r="AA627" i="3"/>
  <c r="Z627" i="3"/>
  <c r="X627" i="3"/>
  <c r="W627" i="3"/>
  <c r="U627" i="3"/>
  <c r="T627" i="3"/>
  <c r="BC626" i="3"/>
  <c r="BB626" i="3"/>
  <c r="BA626" i="3"/>
  <c r="AZ626" i="3"/>
  <c r="AY626" i="3"/>
  <c r="AX626" i="3"/>
  <c r="AW626" i="3"/>
  <c r="AV626" i="3"/>
  <c r="AU626" i="3"/>
  <c r="AT626" i="3"/>
  <c r="AS626" i="3"/>
  <c r="AR626" i="3"/>
  <c r="AQ626" i="3"/>
  <c r="AP626" i="3"/>
  <c r="AO626" i="3"/>
  <c r="AN626" i="3"/>
  <c r="AM626" i="3"/>
  <c r="AL626" i="3"/>
  <c r="AK626" i="3"/>
  <c r="AJ626" i="3"/>
  <c r="AI626" i="3"/>
  <c r="AH626" i="3"/>
  <c r="AG626" i="3"/>
  <c r="AF626" i="3"/>
  <c r="AD626" i="3"/>
  <c r="AC626" i="3"/>
  <c r="AA626" i="3"/>
  <c r="Z626" i="3"/>
  <c r="X626" i="3"/>
  <c r="W626" i="3"/>
  <c r="U626" i="3"/>
  <c r="T626" i="3"/>
  <c r="BC625" i="3"/>
  <c r="BB625" i="3"/>
  <c r="BA625" i="3"/>
  <c r="AZ625" i="3"/>
  <c r="AY625" i="3"/>
  <c r="AX625" i="3"/>
  <c r="AW625" i="3"/>
  <c r="AV625" i="3"/>
  <c r="AU625" i="3"/>
  <c r="AT625" i="3"/>
  <c r="AS625" i="3"/>
  <c r="AR625" i="3"/>
  <c r="AQ625" i="3"/>
  <c r="AP625" i="3"/>
  <c r="AO625" i="3"/>
  <c r="AN625" i="3"/>
  <c r="AM625" i="3"/>
  <c r="AL625" i="3"/>
  <c r="AK625" i="3"/>
  <c r="AJ625" i="3"/>
  <c r="AI625" i="3"/>
  <c r="AH625" i="3"/>
  <c r="AG625" i="3"/>
  <c r="AF625" i="3"/>
  <c r="AD625" i="3"/>
  <c r="AC625" i="3"/>
  <c r="AA625" i="3"/>
  <c r="Z625" i="3"/>
  <c r="X625" i="3"/>
  <c r="W625" i="3"/>
  <c r="U625" i="3"/>
  <c r="T625" i="3"/>
  <c r="BC624" i="3"/>
  <c r="BB624" i="3"/>
  <c r="BA624" i="3"/>
  <c r="AZ624" i="3"/>
  <c r="AY624" i="3"/>
  <c r="AX624" i="3"/>
  <c r="AW624" i="3"/>
  <c r="AV624" i="3"/>
  <c r="AU624" i="3"/>
  <c r="AT624" i="3"/>
  <c r="AS624" i="3"/>
  <c r="AR624" i="3"/>
  <c r="AQ624" i="3"/>
  <c r="AP624" i="3"/>
  <c r="AO624" i="3"/>
  <c r="AN624" i="3"/>
  <c r="AM624" i="3"/>
  <c r="AL624" i="3"/>
  <c r="AK624" i="3"/>
  <c r="AJ624" i="3"/>
  <c r="AI624" i="3"/>
  <c r="AH624" i="3"/>
  <c r="AG624" i="3"/>
  <c r="AF624" i="3"/>
  <c r="AD624" i="3"/>
  <c r="AC624" i="3"/>
  <c r="AA624" i="3"/>
  <c r="Z624" i="3"/>
  <c r="X624" i="3"/>
  <c r="W624" i="3"/>
  <c r="U624" i="3"/>
  <c r="T624" i="3"/>
  <c r="BC623" i="3"/>
  <c r="BB623" i="3"/>
  <c r="BA623" i="3"/>
  <c r="AZ623" i="3"/>
  <c r="AY623" i="3"/>
  <c r="AX623" i="3"/>
  <c r="AW623" i="3"/>
  <c r="AV623" i="3"/>
  <c r="AU623" i="3"/>
  <c r="AT623" i="3"/>
  <c r="AS623" i="3"/>
  <c r="AR623" i="3"/>
  <c r="AQ623" i="3"/>
  <c r="AP623" i="3"/>
  <c r="AO623" i="3"/>
  <c r="AN623" i="3"/>
  <c r="AM623" i="3"/>
  <c r="AL623" i="3"/>
  <c r="AK623" i="3"/>
  <c r="AJ623" i="3"/>
  <c r="AI623" i="3"/>
  <c r="AH623" i="3"/>
  <c r="AG623" i="3"/>
  <c r="AF623" i="3"/>
  <c r="AD623" i="3"/>
  <c r="AC623" i="3"/>
  <c r="AA623" i="3"/>
  <c r="Z623" i="3"/>
  <c r="X623" i="3"/>
  <c r="W623" i="3"/>
  <c r="U623" i="3"/>
  <c r="T623" i="3"/>
  <c r="BC622" i="3"/>
  <c r="BB622" i="3"/>
  <c r="BA622" i="3"/>
  <c r="AZ622" i="3"/>
  <c r="AY622" i="3"/>
  <c r="AX622" i="3"/>
  <c r="AW622" i="3"/>
  <c r="AV622" i="3"/>
  <c r="AU622" i="3"/>
  <c r="AT622" i="3"/>
  <c r="AS622" i="3"/>
  <c r="AR622" i="3"/>
  <c r="AQ622" i="3"/>
  <c r="AP622" i="3"/>
  <c r="AO622" i="3"/>
  <c r="AN622" i="3"/>
  <c r="AM622" i="3"/>
  <c r="AL622" i="3"/>
  <c r="AK622" i="3"/>
  <c r="AJ622" i="3"/>
  <c r="AI622" i="3"/>
  <c r="AH622" i="3"/>
  <c r="AG622" i="3"/>
  <c r="AF622" i="3"/>
  <c r="AD622" i="3"/>
  <c r="AC622" i="3"/>
  <c r="AA622" i="3"/>
  <c r="Z622" i="3"/>
  <c r="X622" i="3"/>
  <c r="W622" i="3"/>
  <c r="U622" i="3"/>
  <c r="T622" i="3"/>
  <c r="BC621" i="3"/>
  <c r="BB621" i="3"/>
  <c r="BA621" i="3"/>
  <c r="AZ621" i="3"/>
  <c r="AY621" i="3"/>
  <c r="AX621" i="3"/>
  <c r="AW621" i="3"/>
  <c r="AV621" i="3"/>
  <c r="AU621" i="3"/>
  <c r="AT621" i="3"/>
  <c r="AS621" i="3"/>
  <c r="AR621" i="3"/>
  <c r="AQ621" i="3"/>
  <c r="AP621" i="3"/>
  <c r="AO621" i="3"/>
  <c r="AN621" i="3"/>
  <c r="AM621" i="3"/>
  <c r="AL621" i="3"/>
  <c r="AK621" i="3"/>
  <c r="AJ621" i="3"/>
  <c r="AI621" i="3"/>
  <c r="AH621" i="3"/>
  <c r="AG621" i="3"/>
  <c r="AF621" i="3"/>
  <c r="AD621" i="3"/>
  <c r="AC621" i="3"/>
  <c r="AA621" i="3"/>
  <c r="Z621" i="3"/>
  <c r="X621" i="3"/>
  <c r="W621" i="3"/>
  <c r="U621" i="3"/>
  <c r="T621" i="3"/>
  <c r="BC620" i="3"/>
  <c r="BB620" i="3"/>
  <c r="BA620" i="3"/>
  <c r="AZ620" i="3"/>
  <c r="AY620" i="3"/>
  <c r="AX620" i="3"/>
  <c r="AW620" i="3"/>
  <c r="AV620" i="3"/>
  <c r="AU620" i="3"/>
  <c r="AT620" i="3"/>
  <c r="AS620" i="3"/>
  <c r="AR620" i="3"/>
  <c r="AQ620" i="3"/>
  <c r="AP620" i="3"/>
  <c r="AO620" i="3"/>
  <c r="AN620" i="3"/>
  <c r="AM620" i="3"/>
  <c r="AL620" i="3"/>
  <c r="AK620" i="3"/>
  <c r="AJ620" i="3"/>
  <c r="AI620" i="3"/>
  <c r="AH620" i="3"/>
  <c r="AG620" i="3"/>
  <c r="AF620" i="3"/>
  <c r="AD620" i="3"/>
  <c r="AC620" i="3"/>
  <c r="AA620" i="3"/>
  <c r="Z620" i="3"/>
  <c r="X620" i="3"/>
  <c r="W620" i="3"/>
  <c r="U620" i="3"/>
  <c r="T620" i="3"/>
  <c r="BC619" i="3"/>
  <c r="BB619" i="3"/>
  <c r="BA619" i="3"/>
  <c r="AZ619" i="3"/>
  <c r="AY619" i="3"/>
  <c r="AX619" i="3"/>
  <c r="AW619" i="3"/>
  <c r="AV619" i="3"/>
  <c r="AU619" i="3"/>
  <c r="AT619" i="3"/>
  <c r="AS619" i="3"/>
  <c r="AR619" i="3"/>
  <c r="AQ619" i="3"/>
  <c r="AP619" i="3"/>
  <c r="AO619" i="3"/>
  <c r="AN619" i="3"/>
  <c r="AM619" i="3"/>
  <c r="AL619" i="3"/>
  <c r="AK619" i="3"/>
  <c r="AJ619" i="3"/>
  <c r="AI619" i="3"/>
  <c r="AH619" i="3"/>
  <c r="AG619" i="3"/>
  <c r="AF619" i="3"/>
  <c r="AD619" i="3"/>
  <c r="AC619" i="3"/>
  <c r="AA619" i="3"/>
  <c r="Z619" i="3"/>
  <c r="X619" i="3"/>
  <c r="W619" i="3"/>
  <c r="U619" i="3"/>
  <c r="T619" i="3"/>
  <c r="BC618" i="3"/>
  <c r="BB618" i="3"/>
  <c r="BA618" i="3"/>
  <c r="AZ618" i="3"/>
  <c r="AY618" i="3"/>
  <c r="AX618" i="3"/>
  <c r="AW618" i="3"/>
  <c r="AV618" i="3"/>
  <c r="AU618" i="3"/>
  <c r="AT618" i="3"/>
  <c r="AS618" i="3"/>
  <c r="AR618" i="3"/>
  <c r="AQ618" i="3"/>
  <c r="AP618" i="3"/>
  <c r="AO618" i="3"/>
  <c r="AN618" i="3"/>
  <c r="AM618" i="3"/>
  <c r="AL618" i="3"/>
  <c r="AK618" i="3"/>
  <c r="AJ618" i="3"/>
  <c r="AI618" i="3"/>
  <c r="AH618" i="3"/>
  <c r="AG618" i="3"/>
  <c r="AF618" i="3"/>
  <c r="AD618" i="3"/>
  <c r="AC618" i="3"/>
  <c r="AA618" i="3"/>
  <c r="Z618" i="3"/>
  <c r="X618" i="3"/>
  <c r="W618" i="3"/>
  <c r="U618" i="3"/>
  <c r="T618" i="3"/>
  <c r="BC617" i="3"/>
  <c r="BB617" i="3"/>
  <c r="BA617" i="3"/>
  <c r="AZ617" i="3"/>
  <c r="AY617" i="3"/>
  <c r="AX617" i="3"/>
  <c r="AW617" i="3"/>
  <c r="AV617" i="3"/>
  <c r="AU617" i="3"/>
  <c r="AT617" i="3"/>
  <c r="AS617" i="3"/>
  <c r="AR617" i="3"/>
  <c r="AQ617" i="3"/>
  <c r="AP617" i="3"/>
  <c r="AO617" i="3"/>
  <c r="AN617" i="3"/>
  <c r="AM617" i="3"/>
  <c r="AL617" i="3"/>
  <c r="AK617" i="3"/>
  <c r="AJ617" i="3"/>
  <c r="AI617" i="3"/>
  <c r="AH617" i="3"/>
  <c r="AG617" i="3"/>
  <c r="AF617" i="3"/>
  <c r="AD617" i="3"/>
  <c r="AC617" i="3"/>
  <c r="AA617" i="3"/>
  <c r="Z617" i="3"/>
  <c r="X617" i="3"/>
  <c r="W617" i="3"/>
  <c r="U617" i="3"/>
  <c r="T617" i="3"/>
  <c r="BC616" i="3"/>
  <c r="BB616" i="3"/>
  <c r="BA616" i="3"/>
  <c r="AZ616" i="3"/>
  <c r="AY616" i="3"/>
  <c r="AX616" i="3"/>
  <c r="AW616" i="3"/>
  <c r="AV616" i="3"/>
  <c r="AU616" i="3"/>
  <c r="AT616" i="3"/>
  <c r="AS616" i="3"/>
  <c r="AR616" i="3"/>
  <c r="AQ616" i="3"/>
  <c r="AP616" i="3"/>
  <c r="AO616" i="3"/>
  <c r="AN616" i="3"/>
  <c r="AM616" i="3"/>
  <c r="AL616" i="3"/>
  <c r="AK616" i="3"/>
  <c r="AJ616" i="3"/>
  <c r="AI616" i="3"/>
  <c r="AH616" i="3"/>
  <c r="AG616" i="3"/>
  <c r="AF616" i="3"/>
  <c r="AD616" i="3"/>
  <c r="AC616" i="3"/>
  <c r="AA616" i="3"/>
  <c r="Z616" i="3"/>
  <c r="X616" i="3"/>
  <c r="W616" i="3"/>
  <c r="U616" i="3"/>
  <c r="T616" i="3"/>
  <c r="BC615" i="3"/>
  <c r="BB615" i="3"/>
  <c r="BA615" i="3"/>
  <c r="AZ615" i="3"/>
  <c r="AY615" i="3"/>
  <c r="AX615" i="3"/>
  <c r="AW615" i="3"/>
  <c r="AV615" i="3"/>
  <c r="AU615" i="3"/>
  <c r="AT615" i="3"/>
  <c r="AS615" i="3"/>
  <c r="AR615" i="3"/>
  <c r="AQ615" i="3"/>
  <c r="AP615" i="3"/>
  <c r="AO615" i="3"/>
  <c r="AN615" i="3"/>
  <c r="AM615" i="3"/>
  <c r="AL615" i="3"/>
  <c r="AK615" i="3"/>
  <c r="AJ615" i="3"/>
  <c r="AI615" i="3"/>
  <c r="AH615" i="3"/>
  <c r="AG615" i="3"/>
  <c r="AF615" i="3"/>
  <c r="AD615" i="3"/>
  <c r="AC615" i="3"/>
  <c r="AA615" i="3"/>
  <c r="Z615" i="3"/>
  <c r="X615" i="3"/>
  <c r="W615" i="3"/>
  <c r="U615" i="3"/>
  <c r="T615" i="3"/>
  <c r="BC614" i="3"/>
  <c r="BB614" i="3"/>
  <c r="BA614" i="3"/>
  <c r="AZ614" i="3"/>
  <c r="AY614" i="3"/>
  <c r="AX614" i="3"/>
  <c r="AW614" i="3"/>
  <c r="AV614" i="3"/>
  <c r="AU614" i="3"/>
  <c r="AT614" i="3"/>
  <c r="AS614" i="3"/>
  <c r="AR614" i="3"/>
  <c r="AQ614" i="3"/>
  <c r="AP614" i="3"/>
  <c r="AO614" i="3"/>
  <c r="AN614" i="3"/>
  <c r="AM614" i="3"/>
  <c r="AL614" i="3"/>
  <c r="AK614" i="3"/>
  <c r="AJ614" i="3"/>
  <c r="AI614" i="3"/>
  <c r="AH614" i="3"/>
  <c r="AG614" i="3"/>
  <c r="AF614" i="3"/>
  <c r="AD614" i="3"/>
  <c r="AC614" i="3"/>
  <c r="AA614" i="3"/>
  <c r="Z614" i="3"/>
  <c r="X614" i="3"/>
  <c r="W614" i="3"/>
  <c r="U614" i="3"/>
  <c r="T614" i="3"/>
  <c r="BC613" i="3"/>
  <c r="BB613" i="3"/>
  <c r="BA613" i="3"/>
  <c r="AZ613" i="3"/>
  <c r="AY613" i="3"/>
  <c r="AX613" i="3"/>
  <c r="AW613" i="3"/>
  <c r="AV613" i="3"/>
  <c r="AU613" i="3"/>
  <c r="AT613" i="3"/>
  <c r="AS613" i="3"/>
  <c r="AR613" i="3"/>
  <c r="AQ613" i="3"/>
  <c r="AP613" i="3"/>
  <c r="AO613" i="3"/>
  <c r="AN613" i="3"/>
  <c r="AM613" i="3"/>
  <c r="AL613" i="3"/>
  <c r="AK613" i="3"/>
  <c r="AJ613" i="3"/>
  <c r="AI613" i="3"/>
  <c r="AH613" i="3"/>
  <c r="AG613" i="3"/>
  <c r="AF613" i="3"/>
  <c r="AD613" i="3"/>
  <c r="AC613" i="3"/>
  <c r="AA613" i="3"/>
  <c r="Z613" i="3"/>
  <c r="X613" i="3"/>
  <c r="W613" i="3"/>
  <c r="U613" i="3"/>
  <c r="T613" i="3"/>
  <c r="BC612" i="3"/>
  <c r="BB612" i="3"/>
  <c r="BA612" i="3"/>
  <c r="AZ612" i="3"/>
  <c r="AY612" i="3"/>
  <c r="AX612" i="3"/>
  <c r="AW612" i="3"/>
  <c r="AV612" i="3"/>
  <c r="AU612" i="3"/>
  <c r="AT612" i="3"/>
  <c r="AS612" i="3"/>
  <c r="AR612" i="3"/>
  <c r="AQ612" i="3"/>
  <c r="AP612" i="3"/>
  <c r="AO612" i="3"/>
  <c r="AN612" i="3"/>
  <c r="AM612" i="3"/>
  <c r="AL612" i="3"/>
  <c r="AK612" i="3"/>
  <c r="AJ612" i="3"/>
  <c r="AI612" i="3"/>
  <c r="AH612" i="3"/>
  <c r="AG612" i="3"/>
  <c r="AF612" i="3"/>
  <c r="AD612" i="3"/>
  <c r="AC612" i="3"/>
  <c r="AA612" i="3"/>
  <c r="Z612" i="3"/>
  <c r="X612" i="3"/>
  <c r="W612" i="3"/>
  <c r="U612" i="3"/>
  <c r="T612" i="3"/>
  <c r="BC611" i="3"/>
  <c r="BB611" i="3"/>
  <c r="BA611" i="3"/>
  <c r="AZ611" i="3"/>
  <c r="AY611" i="3"/>
  <c r="AX611" i="3"/>
  <c r="AW611" i="3"/>
  <c r="AV611" i="3"/>
  <c r="AU611" i="3"/>
  <c r="AT611" i="3"/>
  <c r="AS611" i="3"/>
  <c r="AR611" i="3"/>
  <c r="AQ611" i="3"/>
  <c r="AP611" i="3"/>
  <c r="AO611" i="3"/>
  <c r="AN611" i="3"/>
  <c r="AM611" i="3"/>
  <c r="AL611" i="3"/>
  <c r="AK611" i="3"/>
  <c r="AJ611" i="3"/>
  <c r="AI611" i="3"/>
  <c r="AH611" i="3"/>
  <c r="AG611" i="3"/>
  <c r="AF611" i="3"/>
  <c r="AD611" i="3"/>
  <c r="AC611" i="3"/>
  <c r="AA611" i="3"/>
  <c r="Z611" i="3"/>
  <c r="X611" i="3"/>
  <c r="W611" i="3"/>
  <c r="U611" i="3"/>
  <c r="T611" i="3"/>
  <c r="BC610" i="3"/>
  <c r="BB610" i="3"/>
  <c r="BA610" i="3"/>
  <c r="AZ610" i="3"/>
  <c r="AY610" i="3"/>
  <c r="AX610" i="3"/>
  <c r="AW610" i="3"/>
  <c r="AV610" i="3"/>
  <c r="AU610" i="3"/>
  <c r="AT610" i="3"/>
  <c r="AS610" i="3"/>
  <c r="AR610" i="3"/>
  <c r="AQ610" i="3"/>
  <c r="AP610" i="3"/>
  <c r="AO610" i="3"/>
  <c r="AN610" i="3"/>
  <c r="AM610" i="3"/>
  <c r="AL610" i="3"/>
  <c r="AK610" i="3"/>
  <c r="AJ610" i="3"/>
  <c r="AI610" i="3"/>
  <c r="AH610" i="3"/>
  <c r="AG610" i="3"/>
  <c r="AF610" i="3"/>
  <c r="AD610" i="3"/>
  <c r="AC610" i="3"/>
  <c r="AA610" i="3"/>
  <c r="Z610" i="3"/>
  <c r="X610" i="3"/>
  <c r="W610" i="3"/>
  <c r="U610" i="3"/>
  <c r="T610" i="3"/>
  <c r="BC609" i="3"/>
  <c r="BB609" i="3"/>
  <c r="BA609" i="3"/>
  <c r="AZ609" i="3"/>
  <c r="AY609" i="3"/>
  <c r="AX609" i="3"/>
  <c r="AW609" i="3"/>
  <c r="AV609" i="3"/>
  <c r="AU609" i="3"/>
  <c r="AT609" i="3"/>
  <c r="AS609" i="3"/>
  <c r="AR609" i="3"/>
  <c r="AQ609" i="3"/>
  <c r="AP609" i="3"/>
  <c r="AO609" i="3"/>
  <c r="AN609" i="3"/>
  <c r="AM609" i="3"/>
  <c r="AL609" i="3"/>
  <c r="AK609" i="3"/>
  <c r="AJ609" i="3"/>
  <c r="AI609" i="3"/>
  <c r="AH609" i="3"/>
  <c r="AG609" i="3"/>
  <c r="AF609" i="3"/>
  <c r="AD609" i="3"/>
  <c r="AC609" i="3"/>
  <c r="AA609" i="3"/>
  <c r="Z609" i="3"/>
  <c r="X609" i="3"/>
  <c r="W609" i="3"/>
  <c r="U609" i="3"/>
  <c r="T609" i="3"/>
  <c r="BC608" i="3"/>
  <c r="BB608" i="3"/>
  <c r="BA608" i="3"/>
  <c r="AZ608" i="3"/>
  <c r="AY608" i="3"/>
  <c r="AX608" i="3"/>
  <c r="AW608" i="3"/>
  <c r="AV608" i="3"/>
  <c r="AU608" i="3"/>
  <c r="AT608" i="3"/>
  <c r="AS608" i="3"/>
  <c r="AR608" i="3"/>
  <c r="AQ608" i="3"/>
  <c r="AP608" i="3"/>
  <c r="AO608" i="3"/>
  <c r="AN608" i="3"/>
  <c r="AM608" i="3"/>
  <c r="AL608" i="3"/>
  <c r="AK608" i="3"/>
  <c r="AJ608" i="3"/>
  <c r="AI608" i="3"/>
  <c r="AH608" i="3"/>
  <c r="AG608" i="3"/>
  <c r="AF608" i="3"/>
  <c r="AD608" i="3"/>
  <c r="AC608" i="3"/>
  <c r="AA608" i="3"/>
  <c r="Z608" i="3"/>
  <c r="X608" i="3"/>
  <c r="W608" i="3"/>
  <c r="U608" i="3"/>
  <c r="T608" i="3"/>
  <c r="BC607" i="3"/>
  <c r="BB607" i="3"/>
  <c r="BA607" i="3"/>
  <c r="AZ607" i="3"/>
  <c r="AY607" i="3"/>
  <c r="AX607" i="3"/>
  <c r="AW607" i="3"/>
  <c r="AV607" i="3"/>
  <c r="AU607" i="3"/>
  <c r="AT607" i="3"/>
  <c r="AS607" i="3"/>
  <c r="AR607" i="3"/>
  <c r="AQ607" i="3"/>
  <c r="AP607" i="3"/>
  <c r="AO607" i="3"/>
  <c r="AN607" i="3"/>
  <c r="AM607" i="3"/>
  <c r="AL607" i="3"/>
  <c r="AK607" i="3"/>
  <c r="AJ607" i="3"/>
  <c r="AI607" i="3"/>
  <c r="AH607" i="3"/>
  <c r="AG607" i="3"/>
  <c r="AF607" i="3"/>
  <c r="AD607" i="3"/>
  <c r="AC607" i="3"/>
  <c r="AA607" i="3"/>
  <c r="Z607" i="3"/>
  <c r="X607" i="3"/>
  <c r="W607" i="3"/>
  <c r="U607" i="3"/>
  <c r="T607" i="3"/>
  <c r="BC606" i="3"/>
  <c r="BB606" i="3"/>
  <c r="BA606" i="3"/>
  <c r="AZ606" i="3"/>
  <c r="AY606" i="3"/>
  <c r="AX606" i="3"/>
  <c r="AW606" i="3"/>
  <c r="AV606" i="3"/>
  <c r="AU606" i="3"/>
  <c r="AT606" i="3"/>
  <c r="AS606" i="3"/>
  <c r="AR606" i="3"/>
  <c r="AQ606" i="3"/>
  <c r="AP606" i="3"/>
  <c r="AO606" i="3"/>
  <c r="AN606" i="3"/>
  <c r="AM606" i="3"/>
  <c r="AL606" i="3"/>
  <c r="AK606" i="3"/>
  <c r="AJ606" i="3"/>
  <c r="AI606" i="3"/>
  <c r="AH606" i="3"/>
  <c r="AG606" i="3"/>
  <c r="AF606" i="3"/>
  <c r="AD606" i="3"/>
  <c r="AC606" i="3"/>
  <c r="AA606" i="3"/>
  <c r="Z606" i="3"/>
  <c r="X606" i="3"/>
  <c r="W606" i="3"/>
  <c r="U606" i="3"/>
  <c r="T606" i="3"/>
  <c r="BC605" i="3"/>
  <c r="BB605" i="3"/>
  <c r="BA605" i="3"/>
  <c r="AZ605" i="3"/>
  <c r="AY605" i="3"/>
  <c r="AX605" i="3"/>
  <c r="AW605" i="3"/>
  <c r="AV605" i="3"/>
  <c r="AU605" i="3"/>
  <c r="AT605" i="3"/>
  <c r="AS605" i="3"/>
  <c r="AR605" i="3"/>
  <c r="AQ605" i="3"/>
  <c r="AP605" i="3"/>
  <c r="AO605" i="3"/>
  <c r="AN605" i="3"/>
  <c r="AM605" i="3"/>
  <c r="AL605" i="3"/>
  <c r="AK605" i="3"/>
  <c r="AJ605" i="3"/>
  <c r="AI605" i="3"/>
  <c r="AH605" i="3"/>
  <c r="AG605" i="3"/>
  <c r="AF605" i="3"/>
  <c r="AD605" i="3"/>
  <c r="AC605" i="3"/>
  <c r="AA605" i="3"/>
  <c r="Z605" i="3"/>
  <c r="X605" i="3"/>
  <c r="W605" i="3"/>
  <c r="U605" i="3"/>
  <c r="T605" i="3"/>
  <c r="BC604" i="3"/>
  <c r="BB604" i="3"/>
  <c r="BA604" i="3"/>
  <c r="AZ604" i="3"/>
  <c r="AY604" i="3"/>
  <c r="AX604" i="3"/>
  <c r="AW604" i="3"/>
  <c r="AV604" i="3"/>
  <c r="AU604" i="3"/>
  <c r="AT604" i="3"/>
  <c r="AS604" i="3"/>
  <c r="AR604" i="3"/>
  <c r="AQ604" i="3"/>
  <c r="AP604" i="3"/>
  <c r="AO604" i="3"/>
  <c r="AN604" i="3"/>
  <c r="AM604" i="3"/>
  <c r="AL604" i="3"/>
  <c r="AK604" i="3"/>
  <c r="AJ604" i="3"/>
  <c r="AI604" i="3"/>
  <c r="AH604" i="3"/>
  <c r="AG604" i="3"/>
  <c r="AF604" i="3"/>
  <c r="AD604" i="3"/>
  <c r="AC604" i="3"/>
  <c r="AA604" i="3"/>
  <c r="Z604" i="3"/>
  <c r="X604" i="3"/>
  <c r="W604" i="3"/>
  <c r="U604" i="3"/>
  <c r="T604" i="3"/>
  <c r="BC603" i="3"/>
  <c r="BB603" i="3"/>
  <c r="BA603" i="3"/>
  <c r="AZ603" i="3"/>
  <c r="AY603" i="3"/>
  <c r="AX603" i="3"/>
  <c r="AW603" i="3"/>
  <c r="AV603" i="3"/>
  <c r="AU603" i="3"/>
  <c r="AT603" i="3"/>
  <c r="AS603" i="3"/>
  <c r="AR603" i="3"/>
  <c r="AQ603" i="3"/>
  <c r="AP603" i="3"/>
  <c r="AO603" i="3"/>
  <c r="AN603" i="3"/>
  <c r="AM603" i="3"/>
  <c r="AL603" i="3"/>
  <c r="AK603" i="3"/>
  <c r="AJ603" i="3"/>
  <c r="AI603" i="3"/>
  <c r="AH603" i="3"/>
  <c r="AG603" i="3"/>
  <c r="AF603" i="3"/>
  <c r="AD603" i="3"/>
  <c r="AC603" i="3"/>
  <c r="AA603" i="3"/>
  <c r="Z603" i="3"/>
  <c r="X603" i="3"/>
  <c r="W603" i="3"/>
  <c r="U603" i="3"/>
  <c r="T603" i="3"/>
  <c r="BC602" i="3"/>
  <c r="BB602" i="3"/>
  <c r="BA602" i="3"/>
  <c r="AZ602" i="3"/>
  <c r="AY602" i="3"/>
  <c r="AX602" i="3"/>
  <c r="AW602" i="3"/>
  <c r="AV602" i="3"/>
  <c r="AU602" i="3"/>
  <c r="AT602" i="3"/>
  <c r="AS602" i="3"/>
  <c r="AR602" i="3"/>
  <c r="AQ602" i="3"/>
  <c r="AP602" i="3"/>
  <c r="AO602" i="3"/>
  <c r="AN602" i="3"/>
  <c r="AM602" i="3"/>
  <c r="AL602" i="3"/>
  <c r="AK602" i="3"/>
  <c r="AJ602" i="3"/>
  <c r="AI602" i="3"/>
  <c r="AH602" i="3"/>
  <c r="AG602" i="3"/>
  <c r="AF602" i="3"/>
  <c r="AD602" i="3"/>
  <c r="AC602" i="3"/>
  <c r="AA602" i="3"/>
  <c r="Z602" i="3"/>
  <c r="X602" i="3"/>
  <c r="W602" i="3"/>
  <c r="U602" i="3"/>
  <c r="T602" i="3"/>
  <c r="BC601" i="3"/>
  <c r="BB601" i="3"/>
  <c r="BA601" i="3"/>
  <c r="AZ601" i="3"/>
  <c r="AY601" i="3"/>
  <c r="AX601" i="3"/>
  <c r="AW601" i="3"/>
  <c r="AV601" i="3"/>
  <c r="AU601" i="3"/>
  <c r="AT601" i="3"/>
  <c r="AS601" i="3"/>
  <c r="AR601" i="3"/>
  <c r="AQ601" i="3"/>
  <c r="AP601" i="3"/>
  <c r="AO601" i="3"/>
  <c r="AN601" i="3"/>
  <c r="AM601" i="3"/>
  <c r="AL601" i="3"/>
  <c r="AK601" i="3"/>
  <c r="AJ601" i="3"/>
  <c r="AI601" i="3"/>
  <c r="AH601" i="3"/>
  <c r="AG601" i="3"/>
  <c r="AF601" i="3"/>
  <c r="AD601" i="3"/>
  <c r="AC601" i="3"/>
  <c r="AA601" i="3"/>
  <c r="Z601" i="3"/>
  <c r="X601" i="3"/>
  <c r="W601" i="3"/>
  <c r="U601" i="3"/>
  <c r="T601" i="3"/>
  <c r="BC600" i="3"/>
  <c r="BB600" i="3"/>
  <c r="BA600" i="3"/>
  <c r="AZ600" i="3"/>
  <c r="AY600" i="3"/>
  <c r="AX600" i="3"/>
  <c r="AW600" i="3"/>
  <c r="AV600" i="3"/>
  <c r="AU600" i="3"/>
  <c r="AT600" i="3"/>
  <c r="AS600" i="3"/>
  <c r="AR600" i="3"/>
  <c r="AQ600" i="3"/>
  <c r="AP600" i="3"/>
  <c r="AO600" i="3"/>
  <c r="AN600" i="3"/>
  <c r="AM600" i="3"/>
  <c r="AL600" i="3"/>
  <c r="AK600" i="3"/>
  <c r="AJ600" i="3"/>
  <c r="AI600" i="3"/>
  <c r="AH600" i="3"/>
  <c r="AG600" i="3"/>
  <c r="AF600" i="3"/>
  <c r="AD600" i="3"/>
  <c r="AC600" i="3"/>
  <c r="AA600" i="3"/>
  <c r="Z600" i="3"/>
  <c r="X600" i="3"/>
  <c r="W600" i="3"/>
  <c r="U600" i="3"/>
  <c r="T600" i="3"/>
  <c r="BC599" i="3"/>
  <c r="BB599" i="3"/>
  <c r="BA599" i="3"/>
  <c r="AZ599" i="3"/>
  <c r="AY599" i="3"/>
  <c r="AX599" i="3"/>
  <c r="AW599" i="3"/>
  <c r="AV599" i="3"/>
  <c r="AU599" i="3"/>
  <c r="AT599" i="3"/>
  <c r="AS599" i="3"/>
  <c r="AR599" i="3"/>
  <c r="AQ599" i="3"/>
  <c r="AP599" i="3"/>
  <c r="AO599" i="3"/>
  <c r="AN599" i="3"/>
  <c r="AM599" i="3"/>
  <c r="AL599" i="3"/>
  <c r="AK599" i="3"/>
  <c r="AJ599" i="3"/>
  <c r="AI599" i="3"/>
  <c r="AH599" i="3"/>
  <c r="AG599" i="3"/>
  <c r="AF599" i="3"/>
  <c r="AD599" i="3"/>
  <c r="AC599" i="3"/>
  <c r="AA599" i="3"/>
  <c r="Z599" i="3"/>
  <c r="X599" i="3"/>
  <c r="W599" i="3"/>
  <c r="U599" i="3"/>
  <c r="T599" i="3"/>
  <c r="BC598" i="3"/>
  <c r="BB598" i="3"/>
  <c r="BA598" i="3"/>
  <c r="AZ598" i="3"/>
  <c r="AY598" i="3"/>
  <c r="AX598" i="3"/>
  <c r="AW598" i="3"/>
  <c r="AV598" i="3"/>
  <c r="AU598" i="3"/>
  <c r="AT598" i="3"/>
  <c r="AS598" i="3"/>
  <c r="AR598" i="3"/>
  <c r="AQ598" i="3"/>
  <c r="AP598" i="3"/>
  <c r="AO598" i="3"/>
  <c r="AN598" i="3"/>
  <c r="AM598" i="3"/>
  <c r="AL598" i="3"/>
  <c r="AK598" i="3"/>
  <c r="AJ598" i="3"/>
  <c r="AI598" i="3"/>
  <c r="AH598" i="3"/>
  <c r="AG598" i="3"/>
  <c r="AF598" i="3"/>
  <c r="AD598" i="3"/>
  <c r="AC598" i="3"/>
  <c r="AA598" i="3"/>
  <c r="Z598" i="3"/>
  <c r="X598" i="3"/>
  <c r="W598" i="3"/>
  <c r="U598" i="3"/>
  <c r="T598" i="3"/>
  <c r="BC597" i="3"/>
  <c r="BB597" i="3"/>
  <c r="BA597" i="3"/>
  <c r="AZ597" i="3"/>
  <c r="AY597" i="3"/>
  <c r="AX597" i="3"/>
  <c r="AW597" i="3"/>
  <c r="AV597" i="3"/>
  <c r="AU597" i="3"/>
  <c r="AT597" i="3"/>
  <c r="AS597" i="3"/>
  <c r="AR597" i="3"/>
  <c r="AQ597" i="3"/>
  <c r="AP597" i="3"/>
  <c r="AO597" i="3"/>
  <c r="AN597" i="3"/>
  <c r="AM597" i="3"/>
  <c r="AL597" i="3"/>
  <c r="AK597" i="3"/>
  <c r="AJ597" i="3"/>
  <c r="AI597" i="3"/>
  <c r="AH597" i="3"/>
  <c r="AG597" i="3"/>
  <c r="AF597" i="3"/>
  <c r="AD597" i="3"/>
  <c r="AC597" i="3"/>
  <c r="AA597" i="3"/>
  <c r="Z597" i="3"/>
  <c r="X597" i="3"/>
  <c r="W597" i="3"/>
  <c r="U597" i="3"/>
  <c r="T597" i="3"/>
  <c r="BC596" i="3"/>
  <c r="BB596" i="3"/>
  <c r="BA596" i="3"/>
  <c r="AZ596" i="3"/>
  <c r="AY596" i="3"/>
  <c r="AX596" i="3"/>
  <c r="AW596" i="3"/>
  <c r="AV596" i="3"/>
  <c r="AU596" i="3"/>
  <c r="AT596" i="3"/>
  <c r="AS596" i="3"/>
  <c r="AR596" i="3"/>
  <c r="AQ596" i="3"/>
  <c r="AP596" i="3"/>
  <c r="AO596" i="3"/>
  <c r="AN596" i="3"/>
  <c r="AM596" i="3"/>
  <c r="AL596" i="3"/>
  <c r="AK596" i="3"/>
  <c r="AJ596" i="3"/>
  <c r="AI596" i="3"/>
  <c r="AH596" i="3"/>
  <c r="AG596" i="3"/>
  <c r="AF596" i="3"/>
  <c r="AD596" i="3"/>
  <c r="AC596" i="3"/>
  <c r="AA596" i="3"/>
  <c r="Z596" i="3"/>
  <c r="X596" i="3"/>
  <c r="W596" i="3"/>
  <c r="U596" i="3"/>
  <c r="T596" i="3"/>
  <c r="BC595" i="3"/>
  <c r="BB595" i="3"/>
  <c r="BA595" i="3"/>
  <c r="AZ595" i="3"/>
  <c r="AY595" i="3"/>
  <c r="AX595" i="3"/>
  <c r="AW595" i="3"/>
  <c r="AV595" i="3"/>
  <c r="AU595" i="3"/>
  <c r="AT595" i="3"/>
  <c r="AS595" i="3"/>
  <c r="AR595" i="3"/>
  <c r="AQ595" i="3"/>
  <c r="AP595" i="3"/>
  <c r="AO595" i="3"/>
  <c r="AN595" i="3"/>
  <c r="AM595" i="3"/>
  <c r="AL595" i="3"/>
  <c r="AK595" i="3"/>
  <c r="AJ595" i="3"/>
  <c r="AI595" i="3"/>
  <c r="AH595" i="3"/>
  <c r="AG595" i="3"/>
  <c r="AF595" i="3"/>
  <c r="AD595" i="3"/>
  <c r="AC595" i="3"/>
  <c r="AA595" i="3"/>
  <c r="Z595" i="3"/>
  <c r="X595" i="3"/>
  <c r="W595" i="3"/>
  <c r="U595" i="3"/>
  <c r="T595" i="3"/>
  <c r="BC594" i="3"/>
  <c r="BB594" i="3"/>
  <c r="BA594" i="3"/>
  <c r="AZ594" i="3"/>
  <c r="AY594" i="3"/>
  <c r="AX594" i="3"/>
  <c r="AW594" i="3"/>
  <c r="AV594" i="3"/>
  <c r="AU594" i="3"/>
  <c r="AT594" i="3"/>
  <c r="AS594" i="3"/>
  <c r="AR594" i="3"/>
  <c r="AQ594" i="3"/>
  <c r="AP594" i="3"/>
  <c r="AO594" i="3"/>
  <c r="AN594" i="3"/>
  <c r="AM594" i="3"/>
  <c r="AL594" i="3"/>
  <c r="AK594" i="3"/>
  <c r="AJ594" i="3"/>
  <c r="AI594" i="3"/>
  <c r="AH594" i="3"/>
  <c r="AG594" i="3"/>
  <c r="AF594" i="3"/>
  <c r="AD594" i="3"/>
  <c r="AC594" i="3"/>
  <c r="AA594" i="3"/>
  <c r="Z594" i="3"/>
  <c r="X594" i="3"/>
  <c r="W594" i="3"/>
  <c r="U594" i="3"/>
  <c r="T594" i="3"/>
  <c r="BC593" i="3"/>
  <c r="BB593" i="3"/>
  <c r="BA593" i="3"/>
  <c r="AZ593" i="3"/>
  <c r="AY593" i="3"/>
  <c r="AX593" i="3"/>
  <c r="AW593" i="3"/>
  <c r="AV593" i="3"/>
  <c r="AU593" i="3"/>
  <c r="AT593" i="3"/>
  <c r="AS593" i="3"/>
  <c r="AR593" i="3"/>
  <c r="AQ593" i="3"/>
  <c r="AP593" i="3"/>
  <c r="AO593" i="3"/>
  <c r="AN593" i="3"/>
  <c r="AM593" i="3"/>
  <c r="AL593" i="3"/>
  <c r="AK593" i="3"/>
  <c r="AJ593" i="3"/>
  <c r="AI593" i="3"/>
  <c r="AH593" i="3"/>
  <c r="AG593" i="3"/>
  <c r="AF593" i="3"/>
  <c r="AD593" i="3"/>
  <c r="AC593" i="3"/>
  <c r="AA593" i="3"/>
  <c r="Z593" i="3"/>
  <c r="X593" i="3"/>
  <c r="W593" i="3"/>
  <c r="U593" i="3"/>
  <c r="T593" i="3"/>
  <c r="BC592" i="3"/>
  <c r="BB592" i="3"/>
  <c r="BA592" i="3"/>
  <c r="AZ592" i="3"/>
  <c r="AY592" i="3"/>
  <c r="AX592" i="3"/>
  <c r="AW592" i="3"/>
  <c r="AV592" i="3"/>
  <c r="AU592" i="3"/>
  <c r="AT592" i="3"/>
  <c r="AS592" i="3"/>
  <c r="AR592" i="3"/>
  <c r="AQ592" i="3"/>
  <c r="AP592" i="3"/>
  <c r="AO592" i="3"/>
  <c r="AN592" i="3"/>
  <c r="AM592" i="3"/>
  <c r="AL592" i="3"/>
  <c r="AK592" i="3"/>
  <c r="AJ592" i="3"/>
  <c r="AI592" i="3"/>
  <c r="AH592" i="3"/>
  <c r="AG592" i="3"/>
  <c r="AF592" i="3"/>
  <c r="AD592" i="3"/>
  <c r="AC592" i="3"/>
  <c r="AA592" i="3"/>
  <c r="Z592" i="3"/>
  <c r="X592" i="3"/>
  <c r="W592" i="3"/>
  <c r="U592" i="3"/>
  <c r="T592" i="3"/>
  <c r="BC591" i="3"/>
  <c r="BB591" i="3"/>
  <c r="BA591" i="3"/>
  <c r="AZ591" i="3"/>
  <c r="AY591" i="3"/>
  <c r="AX591" i="3"/>
  <c r="AW591" i="3"/>
  <c r="AV591" i="3"/>
  <c r="AU591" i="3"/>
  <c r="AT591" i="3"/>
  <c r="AS591" i="3"/>
  <c r="AR591" i="3"/>
  <c r="AQ591" i="3"/>
  <c r="AP591" i="3"/>
  <c r="AO591" i="3"/>
  <c r="AN591" i="3"/>
  <c r="AM591" i="3"/>
  <c r="AL591" i="3"/>
  <c r="AK591" i="3"/>
  <c r="AJ591" i="3"/>
  <c r="AI591" i="3"/>
  <c r="AH591" i="3"/>
  <c r="AG591" i="3"/>
  <c r="AF591" i="3"/>
  <c r="AD591" i="3"/>
  <c r="AC591" i="3"/>
  <c r="AA591" i="3"/>
  <c r="Z591" i="3"/>
  <c r="X591" i="3"/>
  <c r="W591" i="3"/>
  <c r="U591" i="3"/>
  <c r="T591" i="3"/>
  <c r="BC590" i="3"/>
  <c r="BB590" i="3"/>
  <c r="BA590" i="3"/>
  <c r="AZ590" i="3"/>
  <c r="AY590" i="3"/>
  <c r="AX590" i="3"/>
  <c r="AW590" i="3"/>
  <c r="AV590" i="3"/>
  <c r="AU590" i="3"/>
  <c r="AT590" i="3"/>
  <c r="AS590" i="3"/>
  <c r="AR590" i="3"/>
  <c r="AQ590" i="3"/>
  <c r="AP590" i="3"/>
  <c r="AO590" i="3"/>
  <c r="AN590" i="3"/>
  <c r="AM590" i="3"/>
  <c r="AL590" i="3"/>
  <c r="AK590" i="3"/>
  <c r="AJ590" i="3"/>
  <c r="AI590" i="3"/>
  <c r="AH590" i="3"/>
  <c r="AG590" i="3"/>
  <c r="AF590" i="3"/>
  <c r="AD590" i="3"/>
  <c r="AC590" i="3"/>
  <c r="AA590" i="3"/>
  <c r="Z590" i="3"/>
  <c r="X590" i="3"/>
  <c r="W590" i="3"/>
  <c r="U590" i="3"/>
  <c r="T590" i="3"/>
  <c r="BC589" i="3"/>
  <c r="BB589" i="3"/>
  <c r="BA589" i="3"/>
  <c r="AZ589" i="3"/>
  <c r="AY589" i="3"/>
  <c r="AX589" i="3"/>
  <c r="AW589" i="3"/>
  <c r="AV589" i="3"/>
  <c r="AU589" i="3"/>
  <c r="AT589" i="3"/>
  <c r="AS589" i="3"/>
  <c r="AR589" i="3"/>
  <c r="AQ589" i="3"/>
  <c r="AP589" i="3"/>
  <c r="AO589" i="3"/>
  <c r="AN589" i="3"/>
  <c r="AM589" i="3"/>
  <c r="AL589" i="3"/>
  <c r="AK589" i="3"/>
  <c r="AJ589" i="3"/>
  <c r="AI589" i="3"/>
  <c r="AH589" i="3"/>
  <c r="AG589" i="3"/>
  <c r="AF589" i="3"/>
  <c r="AD589" i="3"/>
  <c r="AC589" i="3"/>
  <c r="AA589" i="3"/>
  <c r="Z589" i="3"/>
  <c r="X589" i="3"/>
  <c r="W589" i="3"/>
  <c r="U589" i="3"/>
  <c r="T589" i="3"/>
  <c r="BC588" i="3"/>
  <c r="BB588" i="3"/>
  <c r="BA588" i="3"/>
  <c r="AZ588" i="3"/>
  <c r="AY588" i="3"/>
  <c r="AX588" i="3"/>
  <c r="AW588" i="3"/>
  <c r="AV588" i="3"/>
  <c r="AU588" i="3"/>
  <c r="AT588" i="3"/>
  <c r="AS588" i="3"/>
  <c r="AR588" i="3"/>
  <c r="AQ588" i="3"/>
  <c r="AP588" i="3"/>
  <c r="AO588" i="3"/>
  <c r="AN588" i="3"/>
  <c r="AM588" i="3"/>
  <c r="AL588" i="3"/>
  <c r="AK588" i="3"/>
  <c r="AJ588" i="3"/>
  <c r="AI588" i="3"/>
  <c r="AH588" i="3"/>
  <c r="AG588" i="3"/>
  <c r="AF588" i="3"/>
  <c r="AD588" i="3"/>
  <c r="AC588" i="3"/>
  <c r="AA588" i="3"/>
  <c r="Z588" i="3"/>
  <c r="X588" i="3"/>
  <c r="W588" i="3"/>
  <c r="U588" i="3"/>
  <c r="T588" i="3"/>
  <c r="BC587" i="3"/>
  <c r="BB587" i="3"/>
  <c r="BA587" i="3"/>
  <c r="AZ587" i="3"/>
  <c r="AY587" i="3"/>
  <c r="AX587" i="3"/>
  <c r="AW587" i="3"/>
  <c r="AV587" i="3"/>
  <c r="AU587" i="3"/>
  <c r="AT587" i="3"/>
  <c r="AS587" i="3"/>
  <c r="AR587" i="3"/>
  <c r="AQ587" i="3"/>
  <c r="AP587" i="3"/>
  <c r="AO587" i="3"/>
  <c r="AN587" i="3"/>
  <c r="AM587" i="3"/>
  <c r="AL587" i="3"/>
  <c r="AK587" i="3"/>
  <c r="AJ587" i="3"/>
  <c r="AI587" i="3"/>
  <c r="AH587" i="3"/>
  <c r="AG587" i="3"/>
  <c r="AF587" i="3"/>
  <c r="AD587" i="3"/>
  <c r="AC587" i="3"/>
  <c r="AA587" i="3"/>
  <c r="Z587" i="3"/>
  <c r="X587" i="3"/>
  <c r="W587" i="3"/>
  <c r="U587" i="3"/>
  <c r="T587" i="3"/>
  <c r="BC586" i="3"/>
  <c r="BB586" i="3"/>
  <c r="BA586" i="3"/>
  <c r="AZ586" i="3"/>
  <c r="AY586" i="3"/>
  <c r="AX586" i="3"/>
  <c r="AW586" i="3"/>
  <c r="AV586" i="3"/>
  <c r="AU586" i="3"/>
  <c r="AT586" i="3"/>
  <c r="AS586" i="3"/>
  <c r="AR586" i="3"/>
  <c r="AQ586" i="3"/>
  <c r="AP586" i="3"/>
  <c r="AO586" i="3"/>
  <c r="AN586" i="3"/>
  <c r="AM586" i="3"/>
  <c r="AL586" i="3"/>
  <c r="AK586" i="3"/>
  <c r="AJ586" i="3"/>
  <c r="AI586" i="3"/>
  <c r="AH586" i="3"/>
  <c r="AG586" i="3"/>
  <c r="AF586" i="3"/>
  <c r="AD586" i="3"/>
  <c r="AC586" i="3"/>
  <c r="AA586" i="3"/>
  <c r="Z586" i="3"/>
  <c r="X586" i="3"/>
  <c r="W586" i="3"/>
  <c r="U586" i="3"/>
  <c r="T586" i="3"/>
  <c r="BC585" i="3"/>
  <c r="BB585" i="3"/>
  <c r="BA585" i="3"/>
  <c r="AZ585" i="3"/>
  <c r="AY585" i="3"/>
  <c r="AX585" i="3"/>
  <c r="AW585" i="3"/>
  <c r="AV585" i="3"/>
  <c r="AU585" i="3"/>
  <c r="AT585" i="3"/>
  <c r="AS585" i="3"/>
  <c r="AR585" i="3"/>
  <c r="AQ585" i="3"/>
  <c r="AP585" i="3"/>
  <c r="AO585" i="3"/>
  <c r="AN585" i="3"/>
  <c r="AM585" i="3"/>
  <c r="AL585" i="3"/>
  <c r="AK585" i="3"/>
  <c r="AJ585" i="3"/>
  <c r="AI585" i="3"/>
  <c r="AH585" i="3"/>
  <c r="AG585" i="3"/>
  <c r="AF585" i="3"/>
  <c r="AD585" i="3"/>
  <c r="AC585" i="3"/>
  <c r="AA585" i="3"/>
  <c r="Z585" i="3"/>
  <c r="X585" i="3"/>
  <c r="W585" i="3"/>
  <c r="U585" i="3"/>
  <c r="T585" i="3"/>
  <c r="BC584" i="3"/>
  <c r="BB584" i="3"/>
  <c r="BA584" i="3"/>
  <c r="AZ584" i="3"/>
  <c r="AY584" i="3"/>
  <c r="AX584" i="3"/>
  <c r="AW584" i="3"/>
  <c r="AV584" i="3"/>
  <c r="AU584" i="3"/>
  <c r="AT584" i="3"/>
  <c r="AS584" i="3"/>
  <c r="AR584" i="3"/>
  <c r="AQ584" i="3"/>
  <c r="AP584" i="3"/>
  <c r="AO584" i="3"/>
  <c r="AN584" i="3"/>
  <c r="AM584" i="3"/>
  <c r="AL584" i="3"/>
  <c r="AK584" i="3"/>
  <c r="AJ584" i="3"/>
  <c r="AI584" i="3"/>
  <c r="AH584" i="3"/>
  <c r="AG584" i="3"/>
  <c r="AF584" i="3"/>
  <c r="AD584" i="3"/>
  <c r="AC584" i="3"/>
  <c r="AA584" i="3"/>
  <c r="Z584" i="3"/>
  <c r="X584" i="3"/>
  <c r="W584" i="3"/>
  <c r="U584" i="3"/>
  <c r="T584" i="3"/>
  <c r="BC583" i="3"/>
  <c r="BB583" i="3"/>
  <c r="BA583" i="3"/>
  <c r="AZ583" i="3"/>
  <c r="AY583" i="3"/>
  <c r="AX583" i="3"/>
  <c r="AW583" i="3"/>
  <c r="AV583" i="3"/>
  <c r="AU583" i="3"/>
  <c r="AT583" i="3"/>
  <c r="AS583" i="3"/>
  <c r="AR583" i="3"/>
  <c r="AQ583" i="3"/>
  <c r="AP583" i="3"/>
  <c r="AO583" i="3"/>
  <c r="AN583" i="3"/>
  <c r="AM583" i="3"/>
  <c r="AL583" i="3"/>
  <c r="AK583" i="3"/>
  <c r="AJ583" i="3"/>
  <c r="AI583" i="3"/>
  <c r="AH583" i="3"/>
  <c r="AG583" i="3"/>
  <c r="AF583" i="3"/>
  <c r="AD583" i="3"/>
  <c r="AC583" i="3"/>
  <c r="AA583" i="3"/>
  <c r="Z583" i="3"/>
  <c r="X583" i="3"/>
  <c r="W583" i="3"/>
  <c r="U583" i="3"/>
  <c r="T583" i="3"/>
  <c r="BC582" i="3"/>
  <c r="BB582" i="3"/>
  <c r="BA582" i="3"/>
  <c r="AZ582" i="3"/>
  <c r="AY582" i="3"/>
  <c r="AX582" i="3"/>
  <c r="AW582" i="3"/>
  <c r="AV582" i="3"/>
  <c r="AU582" i="3"/>
  <c r="AT582" i="3"/>
  <c r="AS582" i="3"/>
  <c r="AR582" i="3"/>
  <c r="AQ582" i="3"/>
  <c r="AP582" i="3"/>
  <c r="AO582" i="3"/>
  <c r="AN582" i="3"/>
  <c r="AM582" i="3"/>
  <c r="AL582" i="3"/>
  <c r="AK582" i="3"/>
  <c r="AJ582" i="3"/>
  <c r="AI582" i="3"/>
  <c r="AH582" i="3"/>
  <c r="AG582" i="3"/>
  <c r="AF582" i="3"/>
  <c r="AD582" i="3"/>
  <c r="AC582" i="3"/>
  <c r="AA582" i="3"/>
  <c r="Z582" i="3"/>
  <c r="X582" i="3"/>
  <c r="W582" i="3"/>
  <c r="U582" i="3"/>
  <c r="T582" i="3"/>
  <c r="BC581" i="3"/>
  <c r="BB581" i="3"/>
  <c r="BA581" i="3"/>
  <c r="AZ581" i="3"/>
  <c r="AY581" i="3"/>
  <c r="AX581" i="3"/>
  <c r="AW581" i="3"/>
  <c r="AV581" i="3"/>
  <c r="AU581" i="3"/>
  <c r="AT581" i="3"/>
  <c r="AS581" i="3"/>
  <c r="AR581" i="3"/>
  <c r="AQ581" i="3"/>
  <c r="AP581" i="3"/>
  <c r="AO581" i="3"/>
  <c r="AN581" i="3"/>
  <c r="AM581" i="3"/>
  <c r="AL581" i="3"/>
  <c r="AK581" i="3"/>
  <c r="AJ581" i="3"/>
  <c r="AI581" i="3"/>
  <c r="AH581" i="3"/>
  <c r="AG581" i="3"/>
  <c r="AF581" i="3"/>
  <c r="AD581" i="3"/>
  <c r="AC581" i="3"/>
  <c r="AA581" i="3"/>
  <c r="Z581" i="3"/>
  <c r="X581" i="3"/>
  <c r="W581" i="3"/>
  <c r="U581" i="3"/>
  <c r="T581" i="3"/>
  <c r="BC580" i="3"/>
  <c r="BB580" i="3"/>
  <c r="BA580" i="3"/>
  <c r="AZ580" i="3"/>
  <c r="AY580" i="3"/>
  <c r="AX580" i="3"/>
  <c r="AW580" i="3"/>
  <c r="AV580" i="3"/>
  <c r="AU580" i="3"/>
  <c r="AT580" i="3"/>
  <c r="AS580" i="3"/>
  <c r="AR580" i="3"/>
  <c r="AQ580" i="3"/>
  <c r="AP580" i="3"/>
  <c r="AO580" i="3"/>
  <c r="AN580" i="3"/>
  <c r="AM580" i="3"/>
  <c r="AL580" i="3"/>
  <c r="AK580" i="3"/>
  <c r="AJ580" i="3"/>
  <c r="AI580" i="3"/>
  <c r="AH580" i="3"/>
  <c r="AG580" i="3"/>
  <c r="AF580" i="3"/>
  <c r="AD580" i="3"/>
  <c r="AC580" i="3"/>
  <c r="AA580" i="3"/>
  <c r="Z580" i="3"/>
  <c r="X580" i="3"/>
  <c r="W580" i="3"/>
  <c r="U580" i="3"/>
  <c r="T580" i="3"/>
  <c r="BC579" i="3"/>
  <c r="BB579" i="3"/>
  <c r="BA579" i="3"/>
  <c r="AZ579" i="3"/>
  <c r="AY579" i="3"/>
  <c r="AX579" i="3"/>
  <c r="AW579" i="3"/>
  <c r="AV579" i="3"/>
  <c r="AU579" i="3"/>
  <c r="AT579" i="3"/>
  <c r="AS579" i="3"/>
  <c r="AR579" i="3"/>
  <c r="AQ579" i="3"/>
  <c r="AP579" i="3"/>
  <c r="AO579" i="3"/>
  <c r="AN579" i="3"/>
  <c r="AM579" i="3"/>
  <c r="AL579" i="3"/>
  <c r="AK579" i="3"/>
  <c r="AJ579" i="3"/>
  <c r="AI579" i="3"/>
  <c r="AH579" i="3"/>
  <c r="AG579" i="3"/>
  <c r="AF579" i="3"/>
  <c r="AD579" i="3"/>
  <c r="AC579" i="3"/>
  <c r="AA579" i="3"/>
  <c r="Z579" i="3"/>
  <c r="X579" i="3"/>
  <c r="W579" i="3"/>
  <c r="U579" i="3"/>
  <c r="T579" i="3"/>
  <c r="BC578" i="3"/>
  <c r="BB578" i="3"/>
  <c r="BA578" i="3"/>
  <c r="AZ578" i="3"/>
  <c r="AY578" i="3"/>
  <c r="AX578" i="3"/>
  <c r="AW578" i="3"/>
  <c r="AV578" i="3"/>
  <c r="AU578" i="3"/>
  <c r="AT578" i="3"/>
  <c r="AS578" i="3"/>
  <c r="AR578" i="3"/>
  <c r="AQ578" i="3"/>
  <c r="AP578" i="3"/>
  <c r="AO578" i="3"/>
  <c r="AN578" i="3"/>
  <c r="AM578" i="3"/>
  <c r="AL578" i="3"/>
  <c r="AK578" i="3"/>
  <c r="AJ578" i="3"/>
  <c r="AI578" i="3"/>
  <c r="AH578" i="3"/>
  <c r="AG578" i="3"/>
  <c r="AF578" i="3"/>
  <c r="AD578" i="3"/>
  <c r="AC578" i="3"/>
  <c r="AA578" i="3"/>
  <c r="Z578" i="3"/>
  <c r="X578" i="3"/>
  <c r="W578" i="3"/>
  <c r="U578" i="3"/>
  <c r="T578" i="3"/>
  <c r="BC577" i="3"/>
  <c r="BB577" i="3"/>
  <c r="BA577" i="3"/>
  <c r="AZ577" i="3"/>
  <c r="AY577" i="3"/>
  <c r="AX577" i="3"/>
  <c r="AW577" i="3"/>
  <c r="AV577" i="3"/>
  <c r="AU577" i="3"/>
  <c r="AT577" i="3"/>
  <c r="AS577" i="3"/>
  <c r="AR577" i="3"/>
  <c r="AQ577" i="3"/>
  <c r="AP577" i="3"/>
  <c r="AO577" i="3"/>
  <c r="AN577" i="3"/>
  <c r="AM577" i="3"/>
  <c r="AL577" i="3"/>
  <c r="AK577" i="3"/>
  <c r="AJ577" i="3"/>
  <c r="AI577" i="3"/>
  <c r="AH577" i="3"/>
  <c r="AG577" i="3"/>
  <c r="AF577" i="3"/>
  <c r="AD577" i="3"/>
  <c r="AC577" i="3"/>
  <c r="AA577" i="3"/>
  <c r="Z577" i="3"/>
  <c r="X577" i="3"/>
  <c r="W577" i="3"/>
  <c r="U577" i="3"/>
  <c r="T577" i="3"/>
  <c r="BC576" i="3"/>
  <c r="BB576" i="3"/>
  <c r="BA576" i="3"/>
  <c r="AZ576" i="3"/>
  <c r="AY576" i="3"/>
  <c r="AX576" i="3"/>
  <c r="AW576" i="3"/>
  <c r="AV576" i="3"/>
  <c r="AU576" i="3"/>
  <c r="AT576" i="3"/>
  <c r="AS576" i="3"/>
  <c r="AR576" i="3"/>
  <c r="AQ576" i="3"/>
  <c r="AP576" i="3"/>
  <c r="AO576" i="3"/>
  <c r="AN576" i="3"/>
  <c r="AM576" i="3"/>
  <c r="AL576" i="3"/>
  <c r="AK576" i="3"/>
  <c r="AJ576" i="3"/>
  <c r="AI576" i="3"/>
  <c r="AH576" i="3"/>
  <c r="AG576" i="3"/>
  <c r="AF576" i="3"/>
  <c r="AD576" i="3"/>
  <c r="AC576" i="3"/>
  <c r="AA576" i="3"/>
  <c r="Z576" i="3"/>
  <c r="X576" i="3"/>
  <c r="W576" i="3"/>
  <c r="U576" i="3"/>
  <c r="T576" i="3"/>
  <c r="BC575" i="3"/>
  <c r="BB575" i="3"/>
  <c r="BA575" i="3"/>
  <c r="AZ575" i="3"/>
  <c r="AY575" i="3"/>
  <c r="AX575" i="3"/>
  <c r="AW575" i="3"/>
  <c r="AV575" i="3"/>
  <c r="AU575" i="3"/>
  <c r="AT575" i="3"/>
  <c r="AS575" i="3"/>
  <c r="AR575" i="3"/>
  <c r="AQ575" i="3"/>
  <c r="AP575" i="3"/>
  <c r="AO575" i="3"/>
  <c r="AN575" i="3"/>
  <c r="AM575" i="3"/>
  <c r="AL575" i="3"/>
  <c r="AK575" i="3"/>
  <c r="AJ575" i="3"/>
  <c r="AI575" i="3"/>
  <c r="AH575" i="3"/>
  <c r="AG575" i="3"/>
  <c r="AF575" i="3"/>
  <c r="AD575" i="3"/>
  <c r="AC575" i="3"/>
  <c r="AA575" i="3"/>
  <c r="Z575" i="3"/>
  <c r="X575" i="3"/>
  <c r="W575" i="3"/>
  <c r="U575" i="3"/>
  <c r="T575" i="3"/>
  <c r="BC574" i="3"/>
  <c r="BB574" i="3"/>
  <c r="BA574" i="3"/>
  <c r="AZ574" i="3"/>
  <c r="AY574" i="3"/>
  <c r="AX574" i="3"/>
  <c r="AW574" i="3"/>
  <c r="AV574" i="3"/>
  <c r="AU574" i="3"/>
  <c r="AT574" i="3"/>
  <c r="AS574" i="3"/>
  <c r="AR574" i="3"/>
  <c r="AQ574" i="3"/>
  <c r="AP574" i="3"/>
  <c r="AO574" i="3"/>
  <c r="AN574" i="3"/>
  <c r="AM574" i="3"/>
  <c r="AL574" i="3"/>
  <c r="AK574" i="3"/>
  <c r="AJ574" i="3"/>
  <c r="AI574" i="3"/>
  <c r="AH574" i="3"/>
  <c r="AG574" i="3"/>
  <c r="AF574" i="3"/>
  <c r="AD574" i="3"/>
  <c r="AC574" i="3"/>
  <c r="AA574" i="3"/>
  <c r="Z574" i="3"/>
  <c r="X574" i="3"/>
  <c r="W574" i="3"/>
  <c r="U574" i="3"/>
  <c r="T574" i="3"/>
  <c r="BC573" i="3"/>
  <c r="BB573" i="3"/>
  <c r="BA573" i="3"/>
  <c r="AZ573" i="3"/>
  <c r="AY573" i="3"/>
  <c r="AX573" i="3"/>
  <c r="AW573" i="3"/>
  <c r="AV573" i="3"/>
  <c r="AU573" i="3"/>
  <c r="AT573" i="3"/>
  <c r="AS573" i="3"/>
  <c r="AR573" i="3"/>
  <c r="AQ573" i="3"/>
  <c r="AP573" i="3"/>
  <c r="AO573" i="3"/>
  <c r="AN573" i="3"/>
  <c r="AM573" i="3"/>
  <c r="AL573" i="3"/>
  <c r="AK573" i="3"/>
  <c r="AJ573" i="3"/>
  <c r="AI573" i="3"/>
  <c r="AH573" i="3"/>
  <c r="AG573" i="3"/>
  <c r="AF573" i="3"/>
  <c r="AD573" i="3"/>
  <c r="AC573" i="3"/>
  <c r="AA573" i="3"/>
  <c r="Z573" i="3"/>
  <c r="X573" i="3"/>
  <c r="W573" i="3"/>
  <c r="U573" i="3"/>
  <c r="T573" i="3"/>
  <c r="BC572" i="3"/>
  <c r="BB572" i="3"/>
  <c r="BA572" i="3"/>
  <c r="AZ572" i="3"/>
  <c r="AY572" i="3"/>
  <c r="AX572" i="3"/>
  <c r="AW572" i="3"/>
  <c r="AV572" i="3"/>
  <c r="AU572" i="3"/>
  <c r="AT572" i="3"/>
  <c r="AS572" i="3"/>
  <c r="AR572" i="3"/>
  <c r="AQ572" i="3"/>
  <c r="AP572" i="3"/>
  <c r="AO572" i="3"/>
  <c r="AN572" i="3"/>
  <c r="AM572" i="3"/>
  <c r="AL572" i="3"/>
  <c r="AK572" i="3"/>
  <c r="AJ572" i="3"/>
  <c r="AI572" i="3"/>
  <c r="AH572" i="3"/>
  <c r="AG572" i="3"/>
  <c r="AF572" i="3"/>
  <c r="AD572" i="3"/>
  <c r="AC572" i="3"/>
  <c r="AA572" i="3"/>
  <c r="Z572" i="3"/>
  <c r="X572" i="3"/>
  <c r="W572" i="3"/>
  <c r="U572" i="3"/>
  <c r="T572" i="3"/>
  <c r="BC571" i="3"/>
  <c r="BB571" i="3"/>
  <c r="BA571" i="3"/>
  <c r="AZ571" i="3"/>
  <c r="AY571" i="3"/>
  <c r="AX571" i="3"/>
  <c r="AW571" i="3"/>
  <c r="AV571" i="3"/>
  <c r="AU571" i="3"/>
  <c r="AT571" i="3"/>
  <c r="AS571" i="3"/>
  <c r="AR571" i="3"/>
  <c r="AQ571" i="3"/>
  <c r="AP571" i="3"/>
  <c r="AO571" i="3"/>
  <c r="AN571" i="3"/>
  <c r="AM571" i="3"/>
  <c r="AL571" i="3"/>
  <c r="AK571" i="3"/>
  <c r="AJ571" i="3"/>
  <c r="AI571" i="3"/>
  <c r="AH571" i="3"/>
  <c r="AG571" i="3"/>
  <c r="AF571" i="3"/>
  <c r="AD571" i="3"/>
  <c r="AC571" i="3"/>
  <c r="AA571" i="3"/>
  <c r="Z571" i="3"/>
  <c r="X571" i="3"/>
  <c r="W571" i="3"/>
  <c r="U571" i="3"/>
  <c r="T571" i="3"/>
  <c r="BC570" i="3"/>
  <c r="BB570" i="3"/>
  <c r="BA570" i="3"/>
  <c r="AZ570" i="3"/>
  <c r="AY570" i="3"/>
  <c r="AX570" i="3"/>
  <c r="AW570" i="3"/>
  <c r="AV570" i="3"/>
  <c r="AU570" i="3"/>
  <c r="AT570" i="3"/>
  <c r="AS570" i="3"/>
  <c r="AR570" i="3"/>
  <c r="AQ570" i="3"/>
  <c r="AP570" i="3"/>
  <c r="AO570" i="3"/>
  <c r="AN570" i="3"/>
  <c r="AM570" i="3"/>
  <c r="AL570" i="3"/>
  <c r="AK570" i="3"/>
  <c r="AJ570" i="3"/>
  <c r="AI570" i="3"/>
  <c r="AH570" i="3"/>
  <c r="AG570" i="3"/>
  <c r="AF570" i="3"/>
  <c r="AD570" i="3"/>
  <c r="AC570" i="3"/>
  <c r="AA570" i="3"/>
  <c r="Z570" i="3"/>
  <c r="X570" i="3"/>
  <c r="W570" i="3"/>
  <c r="U570" i="3"/>
  <c r="T570" i="3"/>
  <c r="BC569" i="3"/>
  <c r="BB569" i="3"/>
  <c r="BA569" i="3"/>
  <c r="AZ569" i="3"/>
  <c r="AY569" i="3"/>
  <c r="AX569" i="3"/>
  <c r="AW569" i="3"/>
  <c r="AV569" i="3"/>
  <c r="AU569" i="3"/>
  <c r="AT569" i="3"/>
  <c r="AS569" i="3"/>
  <c r="AR569" i="3"/>
  <c r="AQ569" i="3"/>
  <c r="AP569" i="3"/>
  <c r="AO569" i="3"/>
  <c r="AN569" i="3"/>
  <c r="AM569" i="3"/>
  <c r="AL569" i="3"/>
  <c r="AK569" i="3"/>
  <c r="AJ569" i="3"/>
  <c r="AI569" i="3"/>
  <c r="AH569" i="3"/>
  <c r="AG569" i="3"/>
  <c r="AF569" i="3"/>
  <c r="AD569" i="3"/>
  <c r="AC569" i="3"/>
  <c r="AA569" i="3"/>
  <c r="Z569" i="3"/>
  <c r="X569" i="3"/>
  <c r="W569" i="3"/>
  <c r="U569" i="3"/>
  <c r="T569" i="3"/>
  <c r="BC568" i="3"/>
  <c r="BB568" i="3"/>
  <c r="BA568" i="3"/>
  <c r="AZ568" i="3"/>
  <c r="AY568" i="3"/>
  <c r="AX568" i="3"/>
  <c r="AW568" i="3"/>
  <c r="AV568" i="3"/>
  <c r="AU568" i="3"/>
  <c r="AT568" i="3"/>
  <c r="AS568" i="3"/>
  <c r="AR568" i="3"/>
  <c r="AQ568" i="3"/>
  <c r="AP568" i="3"/>
  <c r="AO568" i="3"/>
  <c r="AN568" i="3"/>
  <c r="AM568" i="3"/>
  <c r="AL568" i="3"/>
  <c r="AK568" i="3"/>
  <c r="AJ568" i="3"/>
  <c r="AI568" i="3"/>
  <c r="AH568" i="3"/>
  <c r="AG568" i="3"/>
  <c r="AF568" i="3"/>
  <c r="AD568" i="3"/>
  <c r="AC568" i="3"/>
  <c r="AA568" i="3"/>
  <c r="Z568" i="3"/>
  <c r="X568" i="3"/>
  <c r="W568" i="3"/>
  <c r="U568" i="3"/>
  <c r="T568" i="3"/>
  <c r="BC567" i="3"/>
  <c r="BB567" i="3"/>
  <c r="BA567" i="3"/>
  <c r="AZ567" i="3"/>
  <c r="AY567" i="3"/>
  <c r="AX567" i="3"/>
  <c r="AW567" i="3"/>
  <c r="AV567" i="3"/>
  <c r="AU567" i="3"/>
  <c r="AT567" i="3"/>
  <c r="AS567" i="3"/>
  <c r="AR567" i="3"/>
  <c r="AQ567" i="3"/>
  <c r="AP567" i="3"/>
  <c r="AO567" i="3"/>
  <c r="AN567" i="3"/>
  <c r="AM567" i="3"/>
  <c r="AL567" i="3"/>
  <c r="AK567" i="3"/>
  <c r="AJ567" i="3"/>
  <c r="AI567" i="3"/>
  <c r="AH567" i="3"/>
  <c r="AG567" i="3"/>
  <c r="AF567" i="3"/>
  <c r="AD567" i="3"/>
  <c r="AC567" i="3"/>
  <c r="AA567" i="3"/>
  <c r="Z567" i="3"/>
  <c r="X567" i="3"/>
  <c r="W567" i="3"/>
  <c r="U567" i="3"/>
  <c r="T567" i="3"/>
  <c r="BC566" i="3"/>
  <c r="BB566" i="3"/>
  <c r="BA566" i="3"/>
  <c r="AZ566" i="3"/>
  <c r="AY566" i="3"/>
  <c r="AX566" i="3"/>
  <c r="AW566" i="3"/>
  <c r="AV566" i="3"/>
  <c r="AU566" i="3"/>
  <c r="AT566" i="3"/>
  <c r="AS566" i="3"/>
  <c r="AR566" i="3"/>
  <c r="AQ566" i="3"/>
  <c r="AP566" i="3"/>
  <c r="AO566" i="3"/>
  <c r="AN566" i="3"/>
  <c r="AM566" i="3"/>
  <c r="AL566" i="3"/>
  <c r="AK566" i="3"/>
  <c r="AJ566" i="3"/>
  <c r="AI566" i="3"/>
  <c r="AH566" i="3"/>
  <c r="AG566" i="3"/>
  <c r="AF566" i="3"/>
  <c r="AD566" i="3"/>
  <c r="AC566" i="3"/>
  <c r="AA566" i="3"/>
  <c r="Z566" i="3"/>
  <c r="X566" i="3"/>
  <c r="W566" i="3"/>
  <c r="U566" i="3"/>
  <c r="T566" i="3"/>
  <c r="BC565" i="3"/>
  <c r="BB565" i="3"/>
  <c r="BA565" i="3"/>
  <c r="AZ565" i="3"/>
  <c r="AY565" i="3"/>
  <c r="AX565" i="3"/>
  <c r="AW565" i="3"/>
  <c r="AV565" i="3"/>
  <c r="AU565" i="3"/>
  <c r="AT565" i="3"/>
  <c r="AS565" i="3"/>
  <c r="AR565" i="3"/>
  <c r="AQ565" i="3"/>
  <c r="AP565" i="3"/>
  <c r="AO565" i="3"/>
  <c r="AN565" i="3"/>
  <c r="AM565" i="3"/>
  <c r="AL565" i="3"/>
  <c r="AK565" i="3"/>
  <c r="AJ565" i="3"/>
  <c r="AI565" i="3"/>
  <c r="AH565" i="3"/>
  <c r="AG565" i="3"/>
  <c r="AF565" i="3"/>
  <c r="AD565" i="3"/>
  <c r="AC565" i="3"/>
  <c r="AA565" i="3"/>
  <c r="Z565" i="3"/>
  <c r="X565" i="3"/>
  <c r="W565" i="3"/>
  <c r="U565" i="3"/>
  <c r="T565" i="3"/>
  <c r="BC564" i="3"/>
  <c r="BB564" i="3"/>
  <c r="BA564" i="3"/>
  <c r="AZ564" i="3"/>
  <c r="AY564" i="3"/>
  <c r="AX564" i="3"/>
  <c r="AW564" i="3"/>
  <c r="AV564" i="3"/>
  <c r="AU564" i="3"/>
  <c r="AT564" i="3"/>
  <c r="AS564" i="3"/>
  <c r="AR564" i="3"/>
  <c r="AQ564" i="3"/>
  <c r="AP564" i="3"/>
  <c r="AO564" i="3"/>
  <c r="AN564" i="3"/>
  <c r="AM564" i="3"/>
  <c r="AL564" i="3"/>
  <c r="AK564" i="3"/>
  <c r="AJ564" i="3"/>
  <c r="AI564" i="3"/>
  <c r="AH564" i="3"/>
  <c r="AG564" i="3"/>
  <c r="AF564" i="3"/>
  <c r="AD564" i="3"/>
  <c r="AC564" i="3"/>
  <c r="AA564" i="3"/>
  <c r="Z564" i="3"/>
  <c r="X564" i="3"/>
  <c r="W564" i="3"/>
  <c r="U564" i="3"/>
  <c r="T564" i="3"/>
  <c r="BC563" i="3"/>
  <c r="BB563" i="3"/>
  <c r="BA563" i="3"/>
  <c r="AZ563" i="3"/>
  <c r="AY563" i="3"/>
  <c r="AX563" i="3"/>
  <c r="AW563" i="3"/>
  <c r="AV563" i="3"/>
  <c r="AU563" i="3"/>
  <c r="AT563" i="3"/>
  <c r="AS563" i="3"/>
  <c r="AR563" i="3"/>
  <c r="AQ563" i="3"/>
  <c r="AP563" i="3"/>
  <c r="AO563" i="3"/>
  <c r="AN563" i="3"/>
  <c r="AM563" i="3"/>
  <c r="AL563" i="3"/>
  <c r="AK563" i="3"/>
  <c r="AJ563" i="3"/>
  <c r="AI563" i="3"/>
  <c r="AH563" i="3"/>
  <c r="AG563" i="3"/>
  <c r="AF563" i="3"/>
  <c r="AD563" i="3"/>
  <c r="AC563" i="3"/>
  <c r="AA563" i="3"/>
  <c r="Z563" i="3"/>
  <c r="X563" i="3"/>
  <c r="W563" i="3"/>
  <c r="U563" i="3"/>
  <c r="T563" i="3"/>
  <c r="BC562" i="3"/>
  <c r="BB562" i="3"/>
  <c r="BA562" i="3"/>
  <c r="AZ562" i="3"/>
  <c r="AY562" i="3"/>
  <c r="AX562" i="3"/>
  <c r="AW562" i="3"/>
  <c r="AV562" i="3"/>
  <c r="AU562" i="3"/>
  <c r="AT562" i="3"/>
  <c r="AS562" i="3"/>
  <c r="AR562" i="3"/>
  <c r="AQ562" i="3"/>
  <c r="AP562" i="3"/>
  <c r="AO562" i="3"/>
  <c r="AN562" i="3"/>
  <c r="AM562" i="3"/>
  <c r="AL562" i="3"/>
  <c r="AK562" i="3"/>
  <c r="AJ562" i="3"/>
  <c r="AI562" i="3"/>
  <c r="AH562" i="3"/>
  <c r="AG562" i="3"/>
  <c r="AF562" i="3"/>
  <c r="AD562" i="3"/>
  <c r="AC562" i="3"/>
  <c r="AA562" i="3"/>
  <c r="Z562" i="3"/>
  <c r="X562" i="3"/>
  <c r="W562" i="3"/>
  <c r="U562" i="3"/>
  <c r="T562" i="3"/>
  <c r="BC561" i="3"/>
  <c r="BB561" i="3"/>
  <c r="BA561" i="3"/>
  <c r="AZ561" i="3"/>
  <c r="AY561" i="3"/>
  <c r="AX561" i="3"/>
  <c r="AW561" i="3"/>
  <c r="AV561" i="3"/>
  <c r="AU561" i="3"/>
  <c r="AT561" i="3"/>
  <c r="AS561" i="3"/>
  <c r="AR561" i="3"/>
  <c r="AQ561" i="3"/>
  <c r="AP561" i="3"/>
  <c r="AO561" i="3"/>
  <c r="AN561" i="3"/>
  <c r="AM561" i="3"/>
  <c r="AL561" i="3"/>
  <c r="AK561" i="3"/>
  <c r="AJ561" i="3"/>
  <c r="AI561" i="3"/>
  <c r="AH561" i="3"/>
  <c r="AG561" i="3"/>
  <c r="AF561" i="3"/>
  <c r="AD561" i="3"/>
  <c r="AC561" i="3"/>
  <c r="AA561" i="3"/>
  <c r="Z561" i="3"/>
  <c r="X561" i="3"/>
  <c r="W561" i="3"/>
  <c r="U561" i="3"/>
  <c r="T561" i="3"/>
  <c r="BC560" i="3"/>
  <c r="BB560" i="3"/>
  <c r="BA560" i="3"/>
  <c r="AZ560" i="3"/>
  <c r="AY560" i="3"/>
  <c r="AX560" i="3"/>
  <c r="AW560" i="3"/>
  <c r="AV560" i="3"/>
  <c r="AU560" i="3"/>
  <c r="AT560" i="3"/>
  <c r="AS560" i="3"/>
  <c r="AR560" i="3"/>
  <c r="AQ560" i="3"/>
  <c r="AP560" i="3"/>
  <c r="AO560" i="3"/>
  <c r="AN560" i="3"/>
  <c r="AM560" i="3"/>
  <c r="AL560" i="3"/>
  <c r="AK560" i="3"/>
  <c r="AJ560" i="3"/>
  <c r="AI560" i="3"/>
  <c r="AH560" i="3"/>
  <c r="AG560" i="3"/>
  <c r="AF560" i="3"/>
  <c r="AD560" i="3"/>
  <c r="AC560" i="3"/>
  <c r="AA560" i="3"/>
  <c r="Z560" i="3"/>
  <c r="X560" i="3"/>
  <c r="W560" i="3"/>
  <c r="U560" i="3"/>
  <c r="T560" i="3"/>
  <c r="BC559" i="3"/>
  <c r="BB559" i="3"/>
  <c r="BA559" i="3"/>
  <c r="AZ559" i="3"/>
  <c r="AY559" i="3"/>
  <c r="AX559" i="3"/>
  <c r="AW559" i="3"/>
  <c r="AV559" i="3"/>
  <c r="AU559" i="3"/>
  <c r="AT559" i="3"/>
  <c r="AS559" i="3"/>
  <c r="AR559" i="3"/>
  <c r="AQ559" i="3"/>
  <c r="AP559" i="3"/>
  <c r="AO559" i="3"/>
  <c r="AN559" i="3"/>
  <c r="AM559" i="3"/>
  <c r="AL559" i="3"/>
  <c r="AK559" i="3"/>
  <c r="AJ559" i="3"/>
  <c r="AI559" i="3"/>
  <c r="AH559" i="3"/>
  <c r="AG559" i="3"/>
  <c r="AF559" i="3"/>
  <c r="AD559" i="3"/>
  <c r="AC559" i="3"/>
  <c r="AA559" i="3"/>
  <c r="Z559" i="3"/>
  <c r="X559" i="3"/>
  <c r="W559" i="3"/>
  <c r="U559" i="3"/>
  <c r="T559" i="3"/>
  <c r="BC558" i="3"/>
  <c r="BB558" i="3"/>
  <c r="BA558" i="3"/>
  <c r="AZ558" i="3"/>
  <c r="AY558" i="3"/>
  <c r="AX558" i="3"/>
  <c r="AW558" i="3"/>
  <c r="AV558" i="3"/>
  <c r="AU558" i="3"/>
  <c r="AT558" i="3"/>
  <c r="AS558" i="3"/>
  <c r="AR558" i="3"/>
  <c r="AQ558" i="3"/>
  <c r="AP558" i="3"/>
  <c r="AO558" i="3"/>
  <c r="AN558" i="3"/>
  <c r="AM558" i="3"/>
  <c r="AL558" i="3"/>
  <c r="AK558" i="3"/>
  <c r="AJ558" i="3"/>
  <c r="AI558" i="3"/>
  <c r="AH558" i="3"/>
  <c r="AG558" i="3"/>
  <c r="AF558" i="3"/>
  <c r="AD558" i="3"/>
  <c r="AC558" i="3"/>
  <c r="AA558" i="3"/>
  <c r="Z558" i="3"/>
  <c r="X558" i="3"/>
  <c r="W558" i="3"/>
  <c r="U558" i="3"/>
  <c r="T558" i="3"/>
  <c r="BC557" i="3"/>
  <c r="BB557" i="3"/>
  <c r="BA557" i="3"/>
  <c r="AZ557" i="3"/>
  <c r="AY557" i="3"/>
  <c r="AX557" i="3"/>
  <c r="AW557" i="3"/>
  <c r="AV557" i="3"/>
  <c r="AU557" i="3"/>
  <c r="AT557" i="3"/>
  <c r="AS557" i="3"/>
  <c r="AR557" i="3"/>
  <c r="AQ557" i="3"/>
  <c r="AP557" i="3"/>
  <c r="AO557" i="3"/>
  <c r="AN557" i="3"/>
  <c r="AM557" i="3"/>
  <c r="AL557" i="3"/>
  <c r="AK557" i="3"/>
  <c r="AJ557" i="3"/>
  <c r="AI557" i="3"/>
  <c r="AH557" i="3"/>
  <c r="AG557" i="3"/>
  <c r="AF557" i="3"/>
  <c r="AD557" i="3"/>
  <c r="AC557" i="3"/>
  <c r="AA557" i="3"/>
  <c r="Z557" i="3"/>
  <c r="X557" i="3"/>
  <c r="W557" i="3"/>
  <c r="U557" i="3"/>
  <c r="T557" i="3"/>
  <c r="BC556" i="3"/>
  <c r="BB556" i="3"/>
  <c r="BA556" i="3"/>
  <c r="AZ556" i="3"/>
  <c r="AY556" i="3"/>
  <c r="AX556" i="3"/>
  <c r="AW556" i="3"/>
  <c r="AV556" i="3"/>
  <c r="AU556" i="3"/>
  <c r="AT556" i="3"/>
  <c r="AS556" i="3"/>
  <c r="AR556" i="3"/>
  <c r="AQ556" i="3"/>
  <c r="AP556" i="3"/>
  <c r="AO556" i="3"/>
  <c r="AN556" i="3"/>
  <c r="AM556" i="3"/>
  <c r="AL556" i="3"/>
  <c r="AK556" i="3"/>
  <c r="AJ556" i="3"/>
  <c r="AI556" i="3"/>
  <c r="AH556" i="3"/>
  <c r="AG556" i="3"/>
  <c r="AF556" i="3"/>
  <c r="AD556" i="3"/>
  <c r="AC556" i="3"/>
  <c r="AA556" i="3"/>
  <c r="Z556" i="3"/>
  <c r="X556" i="3"/>
  <c r="W556" i="3"/>
  <c r="U556" i="3"/>
  <c r="T556" i="3"/>
  <c r="BC555" i="3"/>
  <c r="BB555" i="3"/>
  <c r="BA555" i="3"/>
  <c r="AZ555" i="3"/>
  <c r="AY555" i="3"/>
  <c r="AX555" i="3"/>
  <c r="AW555" i="3"/>
  <c r="AV555" i="3"/>
  <c r="AU555" i="3"/>
  <c r="AT555" i="3"/>
  <c r="AS555" i="3"/>
  <c r="AR555" i="3"/>
  <c r="AQ555" i="3"/>
  <c r="AP555" i="3"/>
  <c r="AO555" i="3"/>
  <c r="AN555" i="3"/>
  <c r="AM555" i="3"/>
  <c r="AL555" i="3"/>
  <c r="AK555" i="3"/>
  <c r="AJ555" i="3"/>
  <c r="AI555" i="3"/>
  <c r="AH555" i="3"/>
  <c r="AG555" i="3"/>
  <c r="AF555" i="3"/>
  <c r="AD555" i="3"/>
  <c r="AC555" i="3"/>
  <c r="AA555" i="3"/>
  <c r="Z555" i="3"/>
  <c r="X555" i="3"/>
  <c r="W555" i="3"/>
  <c r="U555" i="3"/>
  <c r="T555" i="3"/>
  <c r="BC554" i="3"/>
  <c r="BB554" i="3"/>
  <c r="BA554" i="3"/>
  <c r="AZ554" i="3"/>
  <c r="AY554" i="3"/>
  <c r="AX554" i="3"/>
  <c r="AW554" i="3"/>
  <c r="AV554" i="3"/>
  <c r="AU554" i="3"/>
  <c r="AT554" i="3"/>
  <c r="AS554" i="3"/>
  <c r="AR554" i="3"/>
  <c r="AQ554" i="3"/>
  <c r="AP554" i="3"/>
  <c r="AO554" i="3"/>
  <c r="AN554" i="3"/>
  <c r="AM554" i="3"/>
  <c r="AL554" i="3"/>
  <c r="AK554" i="3"/>
  <c r="AJ554" i="3"/>
  <c r="AI554" i="3"/>
  <c r="AH554" i="3"/>
  <c r="AG554" i="3"/>
  <c r="AF554" i="3"/>
  <c r="AD554" i="3"/>
  <c r="AC554" i="3"/>
  <c r="AA554" i="3"/>
  <c r="Z554" i="3"/>
  <c r="X554" i="3"/>
  <c r="W554" i="3"/>
  <c r="U554" i="3"/>
  <c r="T554" i="3"/>
  <c r="BC553" i="3"/>
  <c r="BB553" i="3"/>
  <c r="BA553" i="3"/>
  <c r="AZ553" i="3"/>
  <c r="AY553" i="3"/>
  <c r="AX553" i="3"/>
  <c r="AW553" i="3"/>
  <c r="AV553" i="3"/>
  <c r="AU553" i="3"/>
  <c r="AT553" i="3"/>
  <c r="AS553" i="3"/>
  <c r="AR553" i="3"/>
  <c r="AQ553" i="3"/>
  <c r="AP553" i="3"/>
  <c r="AO553" i="3"/>
  <c r="AN553" i="3"/>
  <c r="AM553" i="3"/>
  <c r="AL553" i="3"/>
  <c r="AK553" i="3"/>
  <c r="AJ553" i="3"/>
  <c r="AI553" i="3"/>
  <c r="AH553" i="3"/>
  <c r="AG553" i="3"/>
  <c r="AF553" i="3"/>
  <c r="AD553" i="3"/>
  <c r="AC553" i="3"/>
  <c r="AA553" i="3"/>
  <c r="Z553" i="3"/>
  <c r="X553" i="3"/>
  <c r="W553" i="3"/>
  <c r="U553" i="3"/>
  <c r="T553" i="3"/>
  <c r="BC552" i="3"/>
  <c r="BB552" i="3"/>
  <c r="BA552" i="3"/>
  <c r="AZ552" i="3"/>
  <c r="AY552" i="3"/>
  <c r="AX552" i="3"/>
  <c r="AW552" i="3"/>
  <c r="AV552" i="3"/>
  <c r="AU552" i="3"/>
  <c r="AT552" i="3"/>
  <c r="AS552" i="3"/>
  <c r="AR552" i="3"/>
  <c r="AQ552" i="3"/>
  <c r="AP552" i="3"/>
  <c r="AO552" i="3"/>
  <c r="AN552" i="3"/>
  <c r="AM552" i="3"/>
  <c r="AL552" i="3"/>
  <c r="AK552" i="3"/>
  <c r="AJ552" i="3"/>
  <c r="AI552" i="3"/>
  <c r="AH552" i="3"/>
  <c r="AG552" i="3"/>
  <c r="AF552" i="3"/>
  <c r="AD552" i="3"/>
  <c r="AC552" i="3"/>
  <c r="AA552" i="3"/>
  <c r="Z552" i="3"/>
  <c r="X552" i="3"/>
  <c r="W552" i="3"/>
  <c r="U552" i="3"/>
  <c r="T552" i="3"/>
  <c r="BC551" i="3"/>
  <c r="BB551" i="3"/>
  <c r="BA551" i="3"/>
  <c r="AZ551" i="3"/>
  <c r="AY551" i="3"/>
  <c r="AX551" i="3"/>
  <c r="AW551" i="3"/>
  <c r="AV551" i="3"/>
  <c r="AU551" i="3"/>
  <c r="AT551" i="3"/>
  <c r="AS551" i="3"/>
  <c r="AR551" i="3"/>
  <c r="AQ551" i="3"/>
  <c r="AP551" i="3"/>
  <c r="AO551" i="3"/>
  <c r="AN551" i="3"/>
  <c r="AM551" i="3"/>
  <c r="AL551" i="3"/>
  <c r="AK551" i="3"/>
  <c r="AJ551" i="3"/>
  <c r="AI551" i="3"/>
  <c r="AH551" i="3"/>
  <c r="AG551" i="3"/>
  <c r="AF551" i="3"/>
  <c r="AD551" i="3"/>
  <c r="AC551" i="3"/>
  <c r="AA551" i="3"/>
  <c r="Z551" i="3"/>
  <c r="X551" i="3"/>
  <c r="W551" i="3"/>
  <c r="U551" i="3"/>
  <c r="T551" i="3"/>
  <c r="BC550" i="3"/>
  <c r="BB550" i="3"/>
  <c r="BA550" i="3"/>
  <c r="AZ550" i="3"/>
  <c r="AY550" i="3"/>
  <c r="AX550" i="3"/>
  <c r="AW550" i="3"/>
  <c r="AV550" i="3"/>
  <c r="AU550" i="3"/>
  <c r="AT550" i="3"/>
  <c r="AS550" i="3"/>
  <c r="AR550" i="3"/>
  <c r="AQ550" i="3"/>
  <c r="AP550" i="3"/>
  <c r="AO550" i="3"/>
  <c r="AN550" i="3"/>
  <c r="AM550" i="3"/>
  <c r="AL550" i="3"/>
  <c r="AK550" i="3"/>
  <c r="AJ550" i="3"/>
  <c r="AI550" i="3"/>
  <c r="AH550" i="3"/>
  <c r="AG550" i="3"/>
  <c r="AF550" i="3"/>
  <c r="AD550" i="3"/>
  <c r="AC550" i="3"/>
  <c r="AA550" i="3"/>
  <c r="Z550" i="3"/>
  <c r="X550" i="3"/>
  <c r="W550" i="3"/>
  <c r="U550" i="3"/>
  <c r="T550" i="3"/>
  <c r="BC549" i="3"/>
  <c r="BB549" i="3"/>
  <c r="BA549" i="3"/>
  <c r="AZ549" i="3"/>
  <c r="AY549" i="3"/>
  <c r="AX549" i="3"/>
  <c r="AW549" i="3"/>
  <c r="AV549" i="3"/>
  <c r="AU549" i="3"/>
  <c r="AT549" i="3"/>
  <c r="AS549" i="3"/>
  <c r="AR549" i="3"/>
  <c r="AQ549" i="3"/>
  <c r="AP549" i="3"/>
  <c r="AO549" i="3"/>
  <c r="AN549" i="3"/>
  <c r="AM549" i="3"/>
  <c r="AL549" i="3"/>
  <c r="AK549" i="3"/>
  <c r="AJ549" i="3"/>
  <c r="AI549" i="3"/>
  <c r="AH549" i="3"/>
  <c r="AG549" i="3"/>
  <c r="AF549" i="3"/>
  <c r="AD549" i="3"/>
  <c r="AC549" i="3"/>
  <c r="AA549" i="3"/>
  <c r="Z549" i="3"/>
  <c r="X549" i="3"/>
  <c r="W549" i="3"/>
  <c r="U549" i="3"/>
  <c r="T549" i="3"/>
  <c r="BC548" i="3"/>
  <c r="BB548" i="3"/>
  <c r="BA548" i="3"/>
  <c r="AZ548" i="3"/>
  <c r="AY548" i="3"/>
  <c r="AX548" i="3"/>
  <c r="AW548" i="3"/>
  <c r="AV548" i="3"/>
  <c r="AU548" i="3"/>
  <c r="AT548" i="3"/>
  <c r="AS548" i="3"/>
  <c r="AR548" i="3"/>
  <c r="AQ548" i="3"/>
  <c r="AP548" i="3"/>
  <c r="AO548" i="3"/>
  <c r="AN548" i="3"/>
  <c r="AM548" i="3"/>
  <c r="AL548" i="3"/>
  <c r="AK548" i="3"/>
  <c r="AJ548" i="3"/>
  <c r="AI548" i="3"/>
  <c r="AH548" i="3"/>
  <c r="AG548" i="3"/>
  <c r="AF548" i="3"/>
  <c r="AD548" i="3"/>
  <c r="AC548" i="3"/>
  <c r="AA548" i="3"/>
  <c r="Z548" i="3"/>
  <c r="X548" i="3"/>
  <c r="W548" i="3"/>
  <c r="U548" i="3"/>
  <c r="T548" i="3"/>
  <c r="BC547" i="3"/>
  <c r="BB547" i="3"/>
  <c r="BA547" i="3"/>
  <c r="AZ547" i="3"/>
  <c r="AY547" i="3"/>
  <c r="AX547" i="3"/>
  <c r="AW547" i="3"/>
  <c r="AV547" i="3"/>
  <c r="AU547" i="3"/>
  <c r="AT547" i="3"/>
  <c r="AS547" i="3"/>
  <c r="AR547" i="3"/>
  <c r="AQ547" i="3"/>
  <c r="AP547" i="3"/>
  <c r="AO547" i="3"/>
  <c r="AN547" i="3"/>
  <c r="AM547" i="3"/>
  <c r="AL547" i="3"/>
  <c r="AK547" i="3"/>
  <c r="AJ547" i="3"/>
  <c r="AI547" i="3"/>
  <c r="AH547" i="3"/>
  <c r="AG547" i="3"/>
  <c r="AF547" i="3"/>
  <c r="AD547" i="3"/>
  <c r="AC547" i="3"/>
  <c r="AA547" i="3"/>
  <c r="Z547" i="3"/>
  <c r="X547" i="3"/>
  <c r="W547" i="3"/>
  <c r="U547" i="3"/>
  <c r="T547" i="3"/>
  <c r="BC546" i="3"/>
  <c r="BB546" i="3"/>
  <c r="BA546" i="3"/>
  <c r="AZ546" i="3"/>
  <c r="AY546" i="3"/>
  <c r="AX546" i="3"/>
  <c r="AW546" i="3"/>
  <c r="AV546" i="3"/>
  <c r="AU546" i="3"/>
  <c r="AT546" i="3"/>
  <c r="AS546" i="3"/>
  <c r="AR546" i="3"/>
  <c r="AQ546" i="3"/>
  <c r="AP546" i="3"/>
  <c r="AO546" i="3"/>
  <c r="AN546" i="3"/>
  <c r="AM546" i="3"/>
  <c r="AL546" i="3"/>
  <c r="AK546" i="3"/>
  <c r="AJ546" i="3"/>
  <c r="AI546" i="3"/>
  <c r="AH546" i="3"/>
  <c r="AG546" i="3"/>
  <c r="AF546" i="3"/>
  <c r="AD546" i="3"/>
  <c r="AC546" i="3"/>
  <c r="AA546" i="3"/>
  <c r="Z546" i="3"/>
  <c r="X546" i="3"/>
  <c r="W546" i="3"/>
  <c r="U546" i="3"/>
  <c r="T546" i="3"/>
  <c r="BC545" i="3"/>
  <c r="BB545" i="3"/>
  <c r="BA545" i="3"/>
  <c r="AZ545" i="3"/>
  <c r="AY545" i="3"/>
  <c r="AX545" i="3"/>
  <c r="AW545" i="3"/>
  <c r="AV545" i="3"/>
  <c r="AU545" i="3"/>
  <c r="AT545" i="3"/>
  <c r="AS545" i="3"/>
  <c r="AR545" i="3"/>
  <c r="AQ545" i="3"/>
  <c r="AP545" i="3"/>
  <c r="AO545" i="3"/>
  <c r="AN545" i="3"/>
  <c r="AM545" i="3"/>
  <c r="AL545" i="3"/>
  <c r="AK545" i="3"/>
  <c r="AJ545" i="3"/>
  <c r="AI545" i="3"/>
  <c r="AH545" i="3"/>
  <c r="AG545" i="3"/>
  <c r="AF545" i="3"/>
  <c r="AD545" i="3"/>
  <c r="AC545" i="3"/>
  <c r="AA545" i="3"/>
  <c r="Z545" i="3"/>
  <c r="X545" i="3"/>
  <c r="W545" i="3"/>
  <c r="U545" i="3"/>
  <c r="T545" i="3"/>
  <c r="BC544" i="3"/>
  <c r="BB544" i="3"/>
  <c r="BA544" i="3"/>
  <c r="AZ544" i="3"/>
  <c r="AY544" i="3"/>
  <c r="AX544" i="3"/>
  <c r="AW544" i="3"/>
  <c r="AV544" i="3"/>
  <c r="AU544" i="3"/>
  <c r="AT544" i="3"/>
  <c r="AS544" i="3"/>
  <c r="AR544" i="3"/>
  <c r="AQ544" i="3"/>
  <c r="AP544" i="3"/>
  <c r="AO544" i="3"/>
  <c r="AN544" i="3"/>
  <c r="AM544" i="3"/>
  <c r="AL544" i="3"/>
  <c r="AK544" i="3"/>
  <c r="AJ544" i="3"/>
  <c r="AI544" i="3"/>
  <c r="AH544" i="3"/>
  <c r="AG544" i="3"/>
  <c r="AF544" i="3"/>
  <c r="AD544" i="3"/>
  <c r="AC544" i="3"/>
  <c r="AA544" i="3"/>
  <c r="Z544" i="3"/>
  <c r="X544" i="3"/>
  <c r="W544" i="3"/>
  <c r="U544" i="3"/>
  <c r="T544" i="3"/>
  <c r="BC543" i="3"/>
  <c r="BB543" i="3"/>
  <c r="BA543" i="3"/>
  <c r="AZ543" i="3"/>
  <c r="AY543" i="3"/>
  <c r="AX543" i="3"/>
  <c r="AW543" i="3"/>
  <c r="AV543" i="3"/>
  <c r="AU543" i="3"/>
  <c r="AT543" i="3"/>
  <c r="AS543" i="3"/>
  <c r="AR543" i="3"/>
  <c r="AQ543" i="3"/>
  <c r="AP543" i="3"/>
  <c r="AO543" i="3"/>
  <c r="AN543" i="3"/>
  <c r="AM543" i="3"/>
  <c r="AL543" i="3"/>
  <c r="AK543" i="3"/>
  <c r="AJ543" i="3"/>
  <c r="AI543" i="3"/>
  <c r="AH543" i="3"/>
  <c r="AG543" i="3"/>
  <c r="AF543" i="3"/>
  <c r="AD543" i="3"/>
  <c r="AC543" i="3"/>
  <c r="AA543" i="3"/>
  <c r="Z543" i="3"/>
  <c r="X543" i="3"/>
  <c r="W543" i="3"/>
  <c r="U543" i="3"/>
  <c r="T543" i="3"/>
  <c r="BC542" i="3"/>
  <c r="BB542" i="3"/>
  <c r="BA542" i="3"/>
  <c r="AZ542" i="3"/>
  <c r="AY542" i="3"/>
  <c r="AX542" i="3"/>
  <c r="AW542" i="3"/>
  <c r="AV542" i="3"/>
  <c r="AU542" i="3"/>
  <c r="AT542" i="3"/>
  <c r="AS542" i="3"/>
  <c r="AR542" i="3"/>
  <c r="AQ542" i="3"/>
  <c r="AP542" i="3"/>
  <c r="AO542" i="3"/>
  <c r="AN542" i="3"/>
  <c r="AM542" i="3"/>
  <c r="AL542" i="3"/>
  <c r="AK542" i="3"/>
  <c r="AJ542" i="3"/>
  <c r="AI542" i="3"/>
  <c r="AH542" i="3"/>
  <c r="AG542" i="3"/>
  <c r="AF542" i="3"/>
  <c r="AD542" i="3"/>
  <c r="AC542" i="3"/>
  <c r="AA542" i="3"/>
  <c r="Z542" i="3"/>
  <c r="X542" i="3"/>
  <c r="W542" i="3"/>
  <c r="U542" i="3"/>
  <c r="T542" i="3"/>
  <c r="BC541" i="3"/>
  <c r="BB541" i="3"/>
  <c r="BA541" i="3"/>
  <c r="AZ541" i="3"/>
  <c r="AY541" i="3"/>
  <c r="AX541" i="3"/>
  <c r="AW541" i="3"/>
  <c r="AV541" i="3"/>
  <c r="AU541" i="3"/>
  <c r="AT541" i="3"/>
  <c r="AS541" i="3"/>
  <c r="AR541" i="3"/>
  <c r="AQ541" i="3"/>
  <c r="AP541" i="3"/>
  <c r="AO541" i="3"/>
  <c r="AN541" i="3"/>
  <c r="AM541" i="3"/>
  <c r="AL541" i="3"/>
  <c r="AK541" i="3"/>
  <c r="AJ541" i="3"/>
  <c r="AI541" i="3"/>
  <c r="AH541" i="3"/>
  <c r="AG541" i="3"/>
  <c r="AF541" i="3"/>
  <c r="AD541" i="3"/>
  <c r="AC541" i="3"/>
  <c r="AA541" i="3"/>
  <c r="Z541" i="3"/>
  <c r="X541" i="3"/>
  <c r="W541" i="3"/>
  <c r="U541" i="3"/>
  <c r="T541" i="3"/>
  <c r="BC540" i="3"/>
  <c r="BB540" i="3"/>
  <c r="BA540" i="3"/>
  <c r="AZ540" i="3"/>
  <c r="AY540" i="3"/>
  <c r="AX540" i="3"/>
  <c r="AW540" i="3"/>
  <c r="AV540" i="3"/>
  <c r="AU540" i="3"/>
  <c r="AT540" i="3"/>
  <c r="AS540" i="3"/>
  <c r="AR540" i="3"/>
  <c r="AQ540" i="3"/>
  <c r="AP540" i="3"/>
  <c r="AO540" i="3"/>
  <c r="AN540" i="3"/>
  <c r="AM540" i="3"/>
  <c r="AL540" i="3"/>
  <c r="AK540" i="3"/>
  <c r="AJ540" i="3"/>
  <c r="AI540" i="3"/>
  <c r="AH540" i="3"/>
  <c r="AG540" i="3"/>
  <c r="AF540" i="3"/>
  <c r="AD540" i="3"/>
  <c r="AC540" i="3"/>
  <c r="AA540" i="3"/>
  <c r="Z540" i="3"/>
  <c r="X540" i="3"/>
  <c r="W540" i="3"/>
  <c r="U540" i="3"/>
  <c r="T540" i="3"/>
  <c r="BC539" i="3"/>
  <c r="BB539" i="3"/>
  <c r="BA539" i="3"/>
  <c r="AZ539" i="3"/>
  <c r="AY539" i="3"/>
  <c r="AX539" i="3"/>
  <c r="AW539" i="3"/>
  <c r="AV539" i="3"/>
  <c r="AU539" i="3"/>
  <c r="AT539" i="3"/>
  <c r="AS539" i="3"/>
  <c r="AR539" i="3"/>
  <c r="AQ539" i="3"/>
  <c r="AP539" i="3"/>
  <c r="AO539" i="3"/>
  <c r="AN539" i="3"/>
  <c r="AM539" i="3"/>
  <c r="AL539" i="3"/>
  <c r="AK539" i="3"/>
  <c r="AJ539" i="3"/>
  <c r="AI539" i="3"/>
  <c r="AH539" i="3"/>
  <c r="AG539" i="3"/>
  <c r="AF539" i="3"/>
  <c r="AD539" i="3"/>
  <c r="AC539" i="3"/>
  <c r="AA539" i="3"/>
  <c r="Z539" i="3"/>
  <c r="X539" i="3"/>
  <c r="W539" i="3"/>
  <c r="U539" i="3"/>
  <c r="T539" i="3"/>
  <c r="BC538" i="3"/>
  <c r="BB538" i="3"/>
  <c r="BA538" i="3"/>
  <c r="AZ538" i="3"/>
  <c r="AY538" i="3"/>
  <c r="AX538" i="3"/>
  <c r="AW538" i="3"/>
  <c r="AV538" i="3"/>
  <c r="AU538" i="3"/>
  <c r="AT538" i="3"/>
  <c r="AS538" i="3"/>
  <c r="AR538" i="3"/>
  <c r="AQ538" i="3"/>
  <c r="AP538" i="3"/>
  <c r="AO538" i="3"/>
  <c r="AN538" i="3"/>
  <c r="AM538" i="3"/>
  <c r="AL538" i="3"/>
  <c r="AK538" i="3"/>
  <c r="AJ538" i="3"/>
  <c r="AI538" i="3"/>
  <c r="AH538" i="3"/>
  <c r="AG538" i="3"/>
  <c r="AF538" i="3"/>
  <c r="AD538" i="3"/>
  <c r="AC538" i="3"/>
  <c r="AA538" i="3"/>
  <c r="Z538" i="3"/>
  <c r="X538" i="3"/>
  <c r="W538" i="3"/>
  <c r="U538" i="3"/>
  <c r="T538" i="3"/>
  <c r="BC537" i="3"/>
  <c r="BB537" i="3"/>
  <c r="BA537" i="3"/>
  <c r="AZ537" i="3"/>
  <c r="AY537" i="3"/>
  <c r="AX537" i="3"/>
  <c r="AW537" i="3"/>
  <c r="AV537" i="3"/>
  <c r="AU537" i="3"/>
  <c r="AT537" i="3"/>
  <c r="AS537" i="3"/>
  <c r="AR537" i="3"/>
  <c r="AQ537" i="3"/>
  <c r="AP537" i="3"/>
  <c r="AO537" i="3"/>
  <c r="AN537" i="3"/>
  <c r="AM537" i="3"/>
  <c r="AL537" i="3"/>
  <c r="AK537" i="3"/>
  <c r="AJ537" i="3"/>
  <c r="AI537" i="3"/>
  <c r="AH537" i="3"/>
  <c r="AG537" i="3"/>
  <c r="AF537" i="3"/>
  <c r="AD537" i="3"/>
  <c r="AC537" i="3"/>
  <c r="AA537" i="3"/>
  <c r="Z537" i="3"/>
  <c r="X537" i="3"/>
  <c r="W537" i="3"/>
  <c r="U537" i="3"/>
  <c r="T537" i="3"/>
  <c r="BC536" i="3"/>
  <c r="BB536" i="3"/>
  <c r="BA536" i="3"/>
  <c r="AZ536" i="3"/>
  <c r="AY536" i="3"/>
  <c r="AX536" i="3"/>
  <c r="AW536" i="3"/>
  <c r="AV536" i="3"/>
  <c r="AU536" i="3"/>
  <c r="AT536" i="3"/>
  <c r="AS536" i="3"/>
  <c r="AR536" i="3"/>
  <c r="AQ536" i="3"/>
  <c r="AP536" i="3"/>
  <c r="AO536" i="3"/>
  <c r="AN536" i="3"/>
  <c r="AM536" i="3"/>
  <c r="AL536" i="3"/>
  <c r="AK536" i="3"/>
  <c r="AJ536" i="3"/>
  <c r="AI536" i="3"/>
  <c r="AH536" i="3"/>
  <c r="AG536" i="3"/>
  <c r="AF536" i="3"/>
  <c r="AD536" i="3"/>
  <c r="AC536" i="3"/>
  <c r="AA536" i="3"/>
  <c r="Z536" i="3"/>
  <c r="X536" i="3"/>
  <c r="W536" i="3"/>
  <c r="U536" i="3"/>
  <c r="T536" i="3"/>
  <c r="BC535" i="3"/>
  <c r="BB535" i="3"/>
  <c r="BA535" i="3"/>
  <c r="AZ535" i="3"/>
  <c r="AY535" i="3"/>
  <c r="AX535" i="3"/>
  <c r="AW535" i="3"/>
  <c r="AV535" i="3"/>
  <c r="AU535" i="3"/>
  <c r="AT535" i="3"/>
  <c r="AS535" i="3"/>
  <c r="AR535" i="3"/>
  <c r="AQ535" i="3"/>
  <c r="AP535" i="3"/>
  <c r="AO535" i="3"/>
  <c r="AN535" i="3"/>
  <c r="AM535" i="3"/>
  <c r="AL535" i="3"/>
  <c r="AK535" i="3"/>
  <c r="AJ535" i="3"/>
  <c r="AI535" i="3"/>
  <c r="AH535" i="3"/>
  <c r="AG535" i="3"/>
  <c r="AF535" i="3"/>
  <c r="AD535" i="3"/>
  <c r="AC535" i="3"/>
  <c r="AA535" i="3"/>
  <c r="Z535" i="3"/>
  <c r="X535" i="3"/>
  <c r="W535" i="3"/>
  <c r="U535" i="3"/>
  <c r="T535" i="3"/>
  <c r="BC534" i="3"/>
  <c r="BB534" i="3"/>
  <c r="BA534" i="3"/>
  <c r="AZ534" i="3"/>
  <c r="AY534" i="3"/>
  <c r="AX534" i="3"/>
  <c r="AW534" i="3"/>
  <c r="AV534" i="3"/>
  <c r="AU534" i="3"/>
  <c r="AT534" i="3"/>
  <c r="AS534" i="3"/>
  <c r="AR534" i="3"/>
  <c r="AQ534" i="3"/>
  <c r="AP534" i="3"/>
  <c r="AO534" i="3"/>
  <c r="AN534" i="3"/>
  <c r="AM534" i="3"/>
  <c r="AL534" i="3"/>
  <c r="AK534" i="3"/>
  <c r="AJ534" i="3"/>
  <c r="AI534" i="3"/>
  <c r="AH534" i="3"/>
  <c r="AG534" i="3"/>
  <c r="AF534" i="3"/>
  <c r="AD534" i="3"/>
  <c r="AC534" i="3"/>
  <c r="AA534" i="3"/>
  <c r="Z534" i="3"/>
  <c r="X534" i="3"/>
  <c r="W534" i="3"/>
  <c r="U534" i="3"/>
  <c r="T534" i="3"/>
  <c r="BC533" i="3"/>
  <c r="BB533" i="3"/>
  <c r="BA533" i="3"/>
  <c r="AZ533" i="3"/>
  <c r="AY533" i="3"/>
  <c r="AX533" i="3"/>
  <c r="AW533" i="3"/>
  <c r="AV533" i="3"/>
  <c r="AU533" i="3"/>
  <c r="AT533" i="3"/>
  <c r="AS533" i="3"/>
  <c r="AR533" i="3"/>
  <c r="AQ533" i="3"/>
  <c r="AP533" i="3"/>
  <c r="AO533" i="3"/>
  <c r="AN533" i="3"/>
  <c r="AM533" i="3"/>
  <c r="AL533" i="3"/>
  <c r="AK533" i="3"/>
  <c r="AJ533" i="3"/>
  <c r="AI533" i="3"/>
  <c r="AH533" i="3"/>
  <c r="AG533" i="3"/>
  <c r="AF533" i="3"/>
  <c r="AD533" i="3"/>
  <c r="AC533" i="3"/>
  <c r="AA533" i="3"/>
  <c r="Z533" i="3"/>
  <c r="X533" i="3"/>
  <c r="W533" i="3"/>
  <c r="U533" i="3"/>
  <c r="T533" i="3"/>
  <c r="BC532" i="3"/>
  <c r="BB532" i="3"/>
  <c r="BA532" i="3"/>
  <c r="AZ532" i="3"/>
  <c r="AY532" i="3"/>
  <c r="AX532" i="3"/>
  <c r="AW532" i="3"/>
  <c r="AV532" i="3"/>
  <c r="AU532" i="3"/>
  <c r="AT532" i="3"/>
  <c r="AS532" i="3"/>
  <c r="AR532" i="3"/>
  <c r="AQ532" i="3"/>
  <c r="AP532" i="3"/>
  <c r="AO532" i="3"/>
  <c r="AN532" i="3"/>
  <c r="AM532" i="3"/>
  <c r="AL532" i="3"/>
  <c r="AK532" i="3"/>
  <c r="AJ532" i="3"/>
  <c r="AI532" i="3"/>
  <c r="AH532" i="3"/>
  <c r="AG532" i="3"/>
  <c r="AF532" i="3"/>
  <c r="AD532" i="3"/>
  <c r="AC532" i="3"/>
  <c r="AA532" i="3"/>
  <c r="Z532" i="3"/>
  <c r="X532" i="3"/>
  <c r="W532" i="3"/>
  <c r="U532" i="3"/>
  <c r="T532" i="3"/>
  <c r="BC531" i="3"/>
  <c r="BB531" i="3"/>
  <c r="BA531" i="3"/>
  <c r="AZ531" i="3"/>
  <c r="AY531" i="3"/>
  <c r="AX531" i="3"/>
  <c r="AW531" i="3"/>
  <c r="AV531" i="3"/>
  <c r="AU531" i="3"/>
  <c r="AT531" i="3"/>
  <c r="AS531" i="3"/>
  <c r="AR531" i="3"/>
  <c r="AQ531" i="3"/>
  <c r="AP531" i="3"/>
  <c r="AO531" i="3"/>
  <c r="AN531" i="3"/>
  <c r="AM531" i="3"/>
  <c r="AL531" i="3"/>
  <c r="AK531" i="3"/>
  <c r="AJ531" i="3"/>
  <c r="AI531" i="3"/>
  <c r="AH531" i="3"/>
  <c r="AG531" i="3"/>
  <c r="AF531" i="3"/>
  <c r="AD531" i="3"/>
  <c r="AC531" i="3"/>
  <c r="AA531" i="3"/>
  <c r="Z531" i="3"/>
  <c r="X531" i="3"/>
  <c r="W531" i="3"/>
  <c r="U531" i="3"/>
  <c r="T531" i="3"/>
  <c r="BC530" i="3"/>
  <c r="BB530" i="3"/>
  <c r="BA530" i="3"/>
  <c r="AZ530" i="3"/>
  <c r="AY530" i="3"/>
  <c r="AX530" i="3"/>
  <c r="AW530" i="3"/>
  <c r="AV530" i="3"/>
  <c r="AU530" i="3"/>
  <c r="AT530" i="3"/>
  <c r="AS530" i="3"/>
  <c r="AR530" i="3"/>
  <c r="AQ530" i="3"/>
  <c r="AP530" i="3"/>
  <c r="AO530" i="3"/>
  <c r="AN530" i="3"/>
  <c r="AM530" i="3"/>
  <c r="AL530" i="3"/>
  <c r="AK530" i="3"/>
  <c r="AJ530" i="3"/>
  <c r="AI530" i="3"/>
  <c r="AH530" i="3"/>
  <c r="AG530" i="3"/>
  <c r="AF530" i="3"/>
  <c r="AD530" i="3"/>
  <c r="AC530" i="3"/>
  <c r="AA530" i="3"/>
  <c r="Z530" i="3"/>
  <c r="X530" i="3"/>
  <c r="W530" i="3"/>
  <c r="U530" i="3"/>
  <c r="T530" i="3"/>
  <c r="BC529" i="3"/>
  <c r="BB529" i="3"/>
  <c r="BA529" i="3"/>
  <c r="AZ529" i="3"/>
  <c r="AY529" i="3"/>
  <c r="AX529" i="3"/>
  <c r="AW529" i="3"/>
  <c r="AV529" i="3"/>
  <c r="AU529" i="3"/>
  <c r="AT529" i="3"/>
  <c r="AS529" i="3"/>
  <c r="AR529" i="3"/>
  <c r="AQ529" i="3"/>
  <c r="AP529" i="3"/>
  <c r="AO529" i="3"/>
  <c r="AN529" i="3"/>
  <c r="AM529" i="3"/>
  <c r="AL529" i="3"/>
  <c r="AK529" i="3"/>
  <c r="AJ529" i="3"/>
  <c r="AI529" i="3"/>
  <c r="AH529" i="3"/>
  <c r="AG529" i="3"/>
  <c r="AF529" i="3"/>
  <c r="AD529" i="3"/>
  <c r="AC529" i="3"/>
  <c r="AA529" i="3"/>
  <c r="Z529" i="3"/>
  <c r="X529" i="3"/>
  <c r="W529" i="3"/>
  <c r="U529" i="3"/>
  <c r="T529" i="3"/>
  <c r="BC528" i="3"/>
  <c r="BB528" i="3"/>
  <c r="BA528" i="3"/>
  <c r="AZ528" i="3"/>
  <c r="AY528" i="3"/>
  <c r="AX528" i="3"/>
  <c r="AW528" i="3"/>
  <c r="AV528" i="3"/>
  <c r="AU528" i="3"/>
  <c r="AT528" i="3"/>
  <c r="AS528" i="3"/>
  <c r="AR528" i="3"/>
  <c r="AQ528" i="3"/>
  <c r="AP528" i="3"/>
  <c r="AO528" i="3"/>
  <c r="AN528" i="3"/>
  <c r="AM528" i="3"/>
  <c r="AL528" i="3"/>
  <c r="AK528" i="3"/>
  <c r="AJ528" i="3"/>
  <c r="AI528" i="3"/>
  <c r="AH528" i="3"/>
  <c r="AG528" i="3"/>
  <c r="AF528" i="3"/>
  <c r="AD528" i="3"/>
  <c r="AC528" i="3"/>
  <c r="AA528" i="3"/>
  <c r="Z528" i="3"/>
  <c r="X528" i="3"/>
  <c r="W528" i="3"/>
  <c r="U528" i="3"/>
  <c r="T528" i="3"/>
  <c r="BC527" i="3"/>
  <c r="BB527" i="3"/>
  <c r="BA527" i="3"/>
  <c r="AZ527" i="3"/>
  <c r="AY527" i="3"/>
  <c r="AX527" i="3"/>
  <c r="AW527" i="3"/>
  <c r="AV527" i="3"/>
  <c r="AU527" i="3"/>
  <c r="AT527" i="3"/>
  <c r="AS527" i="3"/>
  <c r="AR527" i="3"/>
  <c r="AQ527" i="3"/>
  <c r="AP527" i="3"/>
  <c r="AO527" i="3"/>
  <c r="AN527" i="3"/>
  <c r="AM527" i="3"/>
  <c r="AL527" i="3"/>
  <c r="AK527" i="3"/>
  <c r="AJ527" i="3"/>
  <c r="AI527" i="3"/>
  <c r="AH527" i="3"/>
  <c r="AG527" i="3"/>
  <c r="AF527" i="3"/>
  <c r="AD527" i="3"/>
  <c r="AC527" i="3"/>
  <c r="AA527" i="3"/>
  <c r="Z527" i="3"/>
  <c r="X527" i="3"/>
  <c r="W527" i="3"/>
  <c r="U527" i="3"/>
  <c r="T527" i="3"/>
  <c r="BC526" i="3"/>
  <c r="BB526" i="3"/>
  <c r="BA526" i="3"/>
  <c r="AZ526" i="3"/>
  <c r="AY526" i="3"/>
  <c r="AX526" i="3"/>
  <c r="AW526" i="3"/>
  <c r="AV526" i="3"/>
  <c r="AU526" i="3"/>
  <c r="AT526" i="3"/>
  <c r="AS526" i="3"/>
  <c r="AR526" i="3"/>
  <c r="AQ526" i="3"/>
  <c r="AP526" i="3"/>
  <c r="AO526" i="3"/>
  <c r="AN526" i="3"/>
  <c r="AM526" i="3"/>
  <c r="AL526" i="3"/>
  <c r="AK526" i="3"/>
  <c r="AJ526" i="3"/>
  <c r="AI526" i="3"/>
  <c r="AH526" i="3"/>
  <c r="AG526" i="3"/>
  <c r="AF526" i="3"/>
  <c r="AD526" i="3"/>
  <c r="AC526" i="3"/>
  <c r="AA526" i="3"/>
  <c r="Z526" i="3"/>
  <c r="X526" i="3"/>
  <c r="W526" i="3"/>
  <c r="U526" i="3"/>
  <c r="T526" i="3"/>
  <c r="BC525" i="3"/>
  <c r="BB525" i="3"/>
  <c r="BA525" i="3"/>
  <c r="AZ525" i="3"/>
  <c r="AY525" i="3"/>
  <c r="AX525" i="3"/>
  <c r="AW525" i="3"/>
  <c r="AV525" i="3"/>
  <c r="AU525" i="3"/>
  <c r="AT525" i="3"/>
  <c r="AS525" i="3"/>
  <c r="AR525" i="3"/>
  <c r="AQ525" i="3"/>
  <c r="AP525" i="3"/>
  <c r="AO525" i="3"/>
  <c r="AN525" i="3"/>
  <c r="AM525" i="3"/>
  <c r="AL525" i="3"/>
  <c r="AK525" i="3"/>
  <c r="AJ525" i="3"/>
  <c r="AI525" i="3"/>
  <c r="AH525" i="3"/>
  <c r="AG525" i="3"/>
  <c r="AF525" i="3"/>
  <c r="AD525" i="3"/>
  <c r="AC525" i="3"/>
  <c r="AA525" i="3"/>
  <c r="Z525" i="3"/>
  <c r="X525" i="3"/>
  <c r="W525" i="3"/>
  <c r="U525" i="3"/>
  <c r="T525" i="3"/>
  <c r="BC524" i="3"/>
  <c r="BB524" i="3"/>
  <c r="BA524" i="3"/>
  <c r="AZ524" i="3"/>
  <c r="AY524" i="3"/>
  <c r="AX524" i="3"/>
  <c r="AW524" i="3"/>
  <c r="AV524" i="3"/>
  <c r="AU524" i="3"/>
  <c r="AT524" i="3"/>
  <c r="AS524" i="3"/>
  <c r="AR524" i="3"/>
  <c r="AQ524" i="3"/>
  <c r="AP524" i="3"/>
  <c r="AO524" i="3"/>
  <c r="AN524" i="3"/>
  <c r="AM524" i="3"/>
  <c r="AL524" i="3"/>
  <c r="AK524" i="3"/>
  <c r="AJ524" i="3"/>
  <c r="AI524" i="3"/>
  <c r="AH524" i="3"/>
  <c r="AG524" i="3"/>
  <c r="AF524" i="3"/>
  <c r="AD524" i="3"/>
  <c r="AC524" i="3"/>
  <c r="AA524" i="3"/>
  <c r="Z524" i="3"/>
  <c r="X524" i="3"/>
  <c r="W524" i="3"/>
  <c r="U524" i="3"/>
  <c r="T524" i="3"/>
  <c r="BC523" i="3"/>
  <c r="BB523" i="3"/>
  <c r="BA523" i="3"/>
  <c r="AZ523" i="3"/>
  <c r="AY523" i="3"/>
  <c r="AX523" i="3"/>
  <c r="AW523" i="3"/>
  <c r="AV523" i="3"/>
  <c r="AU523" i="3"/>
  <c r="AT523" i="3"/>
  <c r="AS523" i="3"/>
  <c r="AR523" i="3"/>
  <c r="AQ523" i="3"/>
  <c r="AP523" i="3"/>
  <c r="AO523" i="3"/>
  <c r="AN523" i="3"/>
  <c r="AM523" i="3"/>
  <c r="AL523" i="3"/>
  <c r="AK523" i="3"/>
  <c r="AJ523" i="3"/>
  <c r="AI523" i="3"/>
  <c r="AH523" i="3"/>
  <c r="AG523" i="3"/>
  <c r="AF523" i="3"/>
  <c r="AD523" i="3"/>
  <c r="AC523" i="3"/>
  <c r="AA523" i="3"/>
  <c r="Z523" i="3"/>
  <c r="X523" i="3"/>
  <c r="W523" i="3"/>
  <c r="U523" i="3"/>
  <c r="T523" i="3"/>
  <c r="BC522" i="3"/>
  <c r="BB522" i="3"/>
  <c r="BA522" i="3"/>
  <c r="AZ522" i="3"/>
  <c r="AY522" i="3"/>
  <c r="AX522" i="3"/>
  <c r="AW522" i="3"/>
  <c r="AV522" i="3"/>
  <c r="AU522" i="3"/>
  <c r="AT522" i="3"/>
  <c r="AS522" i="3"/>
  <c r="AR522" i="3"/>
  <c r="AQ522" i="3"/>
  <c r="AP522" i="3"/>
  <c r="AO522" i="3"/>
  <c r="AN522" i="3"/>
  <c r="AM522" i="3"/>
  <c r="AL522" i="3"/>
  <c r="AK522" i="3"/>
  <c r="AJ522" i="3"/>
  <c r="AI522" i="3"/>
  <c r="AH522" i="3"/>
  <c r="AG522" i="3"/>
  <c r="AF522" i="3"/>
  <c r="AD522" i="3"/>
  <c r="AC522" i="3"/>
  <c r="AA522" i="3"/>
  <c r="Z522" i="3"/>
  <c r="X522" i="3"/>
  <c r="W522" i="3"/>
  <c r="U522" i="3"/>
  <c r="T522" i="3"/>
  <c r="BC521" i="3"/>
  <c r="BB521" i="3"/>
  <c r="BA521" i="3"/>
  <c r="AZ521" i="3"/>
  <c r="AY521" i="3"/>
  <c r="AX521" i="3"/>
  <c r="AW521" i="3"/>
  <c r="AV521" i="3"/>
  <c r="AU521" i="3"/>
  <c r="AT521" i="3"/>
  <c r="AS521" i="3"/>
  <c r="AR521" i="3"/>
  <c r="AQ521" i="3"/>
  <c r="AP521" i="3"/>
  <c r="AO521" i="3"/>
  <c r="AN521" i="3"/>
  <c r="AM521" i="3"/>
  <c r="AL521" i="3"/>
  <c r="AK521" i="3"/>
  <c r="AJ521" i="3"/>
  <c r="AI521" i="3"/>
  <c r="AH521" i="3"/>
  <c r="AG521" i="3"/>
  <c r="AF521" i="3"/>
  <c r="AD521" i="3"/>
  <c r="AC521" i="3"/>
  <c r="AA521" i="3"/>
  <c r="Z521" i="3"/>
  <c r="X521" i="3"/>
  <c r="W521" i="3"/>
  <c r="U521" i="3"/>
  <c r="T521" i="3"/>
  <c r="BC520" i="3"/>
  <c r="BB520" i="3"/>
  <c r="BA520" i="3"/>
  <c r="AZ520" i="3"/>
  <c r="AY520" i="3"/>
  <c r="AX520" i="3"/>
  <c r="AW520" i="3"/>
  <c r="AV520" i="3"/>
  <c r="AU520" i="3"/>
  <c r="AT520" i="3"/>
  <c r="AS520" i="3"/>
  <c r="AR520" i="3"/>
  <c r="AQ520" i="3"/>
  <c r="AP520" i="3"/>
  <c r="AO520" i="3"/>
  <c r="AN520" i="3"/>
  <c r="AM520" i="3"/>
  <c r="AL520" i="3"/>
  <c r="AK520" i="3"/>
  <c r="AJ520" i="3"/>
  <c r="AI520" i="3"/>
  <c r="AH520" i="3"/>
  <c r="AG520" i="3"/>
  <c r="AF520" i="3"/>
  <c r="AD520" i="3"/>
  <c r="AC520" i="3"/>
  <c r="AA520" i="3"/>
  <c r="Z520" i="3"/>
  <c r="X520" i="3"/>
  <c r="W520" i="3"/>
  <c r="U520" i="3"/>
  <c r="T520" i="3"/>
  <c r="BC519" i="3"/>
  <c r="BB519" i="3"/>
  <c r="BA519" i="3"/>
  <c r="AZ519" i="3"/>
  <c r="AY519" i="3"/>
  <c r="AX519" i="3"/>
  <c r="AW519" i="3"/>
  <c r="AV519" i="3"/>
  <c r="AU519" i="3"/>
  <c r="AT519" i="3"/>
  <c r="AS519" i="3"/>
  <c r="AR519" i="3"/>
  <c r="AQ519" i="3"/>
  <c r="AP519" i="3"/>
  <c r="AO519" i="3"/>
  <c r="AN519" i="3"/>
  <c r="AM519" i="3"/>
  <c r="AL519" i="3"/>
  <c r="AK519" i="3"/>
  <c r="AJ519" i="3"/>
  <c r="AI519" i="3"/>
  <c r="AH519" i="3"/>
  <c r="AG519" i="3"/>
  <c r="AF519" i="3"/>
  <c r="AD519" i="3"/>
  <c r="AC519" i="3"/>
  <c r="AA519" i="3"/>
  <c r="Z519" i="3"/>
  <c r="X519" i="3"/>
  <c r="W519" i="3"/>
  <c r="U519" i="3"/>
  <c r="T519" i="3"/>
  <c r="BC518" i="3"/>
  <c r="BB518" i="3"/>
  <c r="BA518" i="3"/>
  <c r="AZ518" i="3"/>
  <c r="AY518" i="3"/>
  <c r="AX518" i="3"/>
  <c r="AW518" i="3"/>
  <c r="AV518" i="3"/>
  <c r="AU518" i="3"/>
  <c r="AT518" i="3"/>
  <c r="AS518" i="3"/>
  <c r="AR518" i="3"/>
  <c r="AQ518" i="3"/>
  <c r="AP518" i="3"/>
  <c r="AO518" i="3"/>
  <c r="AN518" i="3"/>
  <c r="AM518" i="3"/>
  <c r="AL518" i="3"/>
  <c r="AK518" i="3"/>
  <c r="AJ518" i="3"/>
  <c r="AI518" i="3"/>
  <c r="AH518" i="3"/>
  <c r="AG518" i="3"/>
  <c r="AF518" i="3"/>
  <c r="AD518" i="3"/>
  <c r="AC518" i="3"/>
  <c r="AA518" i="3"/>
  <c r="Z518" i="3"/>
  <c r="X518" i="3"/>
  <c r="W518" i="3"/>
  <c r="U518" i="3"/>
  <c r="T518" i="3"/>
  <c r="BC517" i="3"/>
  <c r="BB517" i="3"/>
  <c r="BA517" i="3"/>
  <c r="AZ517" i="3"/>
  <c r="AY517" i="3"/>
  <c r="AX517" i="3"/>
  <c r="AW517" i="3"/>
  <c r="AV517" i="3"/>
  <c r="AU517" i="3"/>
  <c r="AT517" i="3"/>
  <c r="AS517" i="3"/>
  <c r="AR517" i="3"/>
  <c r="AQ517" i="3"/>
  <c r="AP517" i="3"/>
  <c r="AO517" i="3"/>
  <c r="AN517" i="3"/>
  <c r="AM517" i="3"/>
  <c r="AL517" i="3"/>
  <c r="AK517" i="3"/>
  <c r="AJ517" i="3"/>
  <c r="AI517" i="3"/>
  <c r="AH517" i="3"/>
  <c r="AG517" i="3"/>
  <c r="AF517" i="3"/>
  <c r="AD517" i="3"/>
  <c r="AC517" i="3"/>
  <c r="AA517" i="3"/>
  <c r="Z517" i="3"/>
  <c r="X517" i="3"/>
  <c r="W517" i="3"/>
  <c r="U517" i="3"/>
  <c r="T517" i="3"/>
  <c r="BC516" i="3"/>
  <c r="BB516" i="3"/>
  <c r="BA516" i="3"/>
  <c r="AZ516" i="3"/>
  <c r="AY516" i="3"/>
  <c r="AX516" i="3"/>
  <c r="AW516" i="3"/>
  <c r="AV516" i="3"/>
  <c r="AU516" i="3"/>
  <c r="AT516" i="3"/>
  <c r="AS516" i="3"/>
  <c r="AR516" i="3"/>
  <c r="AQ516" i="3"/>
  <c r="AP516" i="3"/>
  <c r="AO516" i="3"/>
  <c r="AN516" i="3"/>
  <c r="AM516" i="3"/>
  <c r="AL516" i="3"/>
  <c r="AK516" i="3"/>
  <c r="AJ516" i="3"/>
  <c r="AI516" i="3"/>
  <c r="AH516" i="3"/>
  <c r="AG516" i="3"/>
  <c r="AF516" i="3"/>
  <c r="AD516" i="3"/>
  <c r="AC516" i="3"/>
  <c r="AA516" i="3"/>
  <c r="Z516" i="3"/>
  <c r="X516" i="3"/>
  <c r="W516" i="3"/>
  <c r="U516" i="3"/>
  <c r="T516" i="3"/>
  <c r="BC515" i="3"/>
  <c r="BB515" i="3"/>
  <c r="BA515" i="3"/>
  <c r="AZ515" i="3"/>
  <c r="AY515" i="3"/>
  <c r="AX515" i="3"/>
  <c r="AW515" i="3"/>
  <c r="AV515" i="3"/>
  <c r="AU515" i="3"/>
  <c r="AT515" i="3"/>
  <c r="AS515" i="3"/>
  <c r="AR515" i="3"/>
  <c r="AQ515" i="3"/>
  <c r="AP515" i="3"/>
  <c r="AO515" i="3"/>
  <c r="AN515" i="3"/>
  <c r="AM515" i="3"/>
  <c r="AL515" i="3"/>
  <c r="AK515" i="3"/>
  <c r="AJ515" i="3"/>
  <c r="AI515" i="3"/>
  <c r="AH515" i="3"/>
  <c r="AG515" i="3"/>
  <c r="AF515" i="3"/>
  <c r="AD515" i="3"/>
  <c r="AC515" i="3"/>
  <c r="AA515" i="3"/>
  <c r="Z515" i="3"/>
  <c r="X515" i="3"/>
  <c r="W515" i="3"/>
  <c r="U515" i="3"/>
  <c r="T515" i="3"/>
  <c r="BC514" i="3"/>
  <c r="BB514" i="3"/>
  <c r="BA514" i="3"/>
  <c r="AZ514" i="3"/>
  <c r="AY514" i="3"/>
  <c r="AX514" i="3"/>
  <c r="AW514" i="3"/>
  <c r="AV514" i="3"/>
  <c r="AU514" i="3"/>
  <c r="AT514" i="3"/>
  <c r="AS514" i="3"/>
  <c r="AR514" i="3"/>
  <c r="AQ514" i="3"/>
  <c r="AP514" i="3"/>
  <c r="AO514" i="3"/>
  <c r="AN514" i="3"/>
  <c r="AM514" i="3"/>
  <c r="AL514" i="3"/>
  <c r="AK514" i="3"/>
  <c r="AJ514" i="3"/>
  <c r="AI514" i="3"/>
  <c r="AH514" i="3"/>
  <c r="AG514" i="3"/>
  <c r="AF514" i="3"/>
  <c r="AD514" i="3"/>
  <c r="AC514" i="3"/>
  <c r="AA514" i="3"/>
  <c r="Z514" i="3"/>
  <c r="X514" i="3"/>
  <c r="W514" i="3"/>
  <c r="U514" i="3"/>
  <c r="T514" i="3"/>
  <c r="BC513" i="3"/>
  <c r="BB513" i="3"/>
  <c r="BA513" i="3"/>
  <c r="AZ513" i="3"/>
  <c r="AY513" i="3"/>
  <c r="AX513" i="3"/>
  <c r="AW513" i="3"/>
  <c r="AV513" i="3"/>
  <c r="AU513" i="3"/>
  <c r="AT513" i="3"/>
  <c r="AS513" i="3"/>
  <c r="AR513" i="3"/>
  <c r="AQ513" i="3"/>
  <c r="AP513" i="3"/>
  <c r="AO513" i="3"/>
  <c r="AN513" i="3"/>
  <c r="AM513" i="3"/>
  <c r="AL513" i="3"/>
  <c r="AK513" i="3"/>
  <c r="AJ513" i="3"/>
  <c r="AI513" i="3"/>
  <c r="AH513" i="3"/>
  <c r="AG513" i="3"/>
  <c r="AF513" i="3"/>
  <c r="AD513" i="3"/>
  <c r="AC513" i="3"/>
  <c r="AA513" i="3"/>
  <c r="Z513" i="3"/>
  <c r="X513" i="3"/>
  <c r="W513" i="3"/>
  <c r="U513" i="3"/>
  <c r="T513" i="3"/>
  <c r="BC512" i="3"/>
  <c r="BB512" i="3"/>
  <c r="BA512" i="3"/>
  <c r="AZ512" i="3"/>
  <c r="AY512" i="3"/>
  <c r="AX512" i="3"/>
  <c r="AW512" i="3"/>
  <c r="AV512" i="3"/>
  <c r="AU512" i="3"/>
  <c r="AT512" i="3"/>
  <c r="AS512" i="3"/>
  <c r="AR512" i="3"/>
  <c r="AQ512" i="3"/>
  <c r="AP512" i="3"/>
  <c r="AO512" i="3"/>
  <c r="AN512" i="3"/>
  <c r="AM512" i="3"/>
  <c r="AL512" i="3"/>
  <c r="AK512" i="3"/>
  <c r="AJ512" i="3"/>
  <c r="AI512" i="3"/>
  <c r="AH512" i="3"/>
  <c r="AG512" i="3"/>
  <c r="AF512" i="3"/>
  <c r="AD512" i="3"/>
  <c r="AC512" i="3"/>
  <c r="AA512" i="3"/>
  <c r="Z512" i="3"/>
  <c r="X512" i="3"/>
  <c r="W512" i="3"/>
  <c r="U512" i="3"/>
  <c r="T512" i="3"/>
  <c r="BC511" i="3"/>
  <c r="BB511" i="3"/>
  <c r="BA511" i="3"/>
  <c r="AZ511" i="3"/>
  <c r="AY511" i="3"/>
  <c r="AX511" i="3"/>
  <c r="AW511" i="3"/>
  <c r="AV511" i="3"/>
  <c r="AU511" i="3"/>
  <c r="AT511" i="3"/>
  <c r="AS511" i="3"/>
  <c r="AR511" i="3"/>
  <c r="AQ511" i="3"/>
  <c r="AP511" i="3"/>
  <c r="AO511" i="3"/>
  <c r="AN511" i="3"/>
  <c r="AM511" i="3"/>
  <c r="AL511" i="3"/>
  <c r="AK511" i="3"/>
  <c r="AJ511" i="3"/>
  <c r="AI511" i="3"/>
  <c r="AH511" i="3"/>
  <c r="AG511" i="3"/>
  <c r="AF511" i="3"/>
  <c r="AD511" i="3"/>
  <c r="AC511" i="3"/>
  <c r="AA511" i="3"/>
  <c r="Z511" i="3"/>
  <c r="X511" i="3"/>
  <c r="W511" i="3"/>
  <c r="U511" i="3"/>
  <c r="T511" i="3"/>
  <c r="BC510" i="3"/>
  <c r="BB510" i="3"/>
  <c r="BA510" i="3"/>
  <c r="AZ510" i="3"/>
  <c r="AY510" i="3"/>
  <c r="AX510" i="3"/>
  <c r="AW510" i="3"/>
  <c r="AV510" i="3"/>
  <c r="AU510" i="3"/>
  <c r="AT510" i="3"/>
  <c r="AS510" i="3"/>
  <c r="AR510" i="3"/>
  <c r="AQ510" i="3"/>
  <c r="AP510" i="3"/>
  <c r="AO510" i="3"/>
  <c r="AN510" i="3"/>
  <c r="AM510" i="3"/>
  <c r="AL510" i="3"/>
  <c r="AK510" i="3"/>
  <c r="AJ510" i="3"/>
  <c r="AI510" i="3"/>
  <c r="AH510" i="3"/>
  <c r="AG510" i="3"/>
  <c r="AF510" i="3"/>
  <c r="AD510" i="3"/>
  <c r="AC510" i="3"/>
  <c r="AA510" i="3"/>
  <c r="Z510" i="3"/>
  <c r="X510" i="3"/>
  <c r="W510" i="3"/>
  <c r="U510" i="3"/>
  <c r="T510" i="3"/>
  <c r="BC509" i="3"/>
  <c r="BB509" i="3"/>
  <c r="BA509" i="3"/>
  <c r="AZ509" i="3"/>
  <c r="AY509" i="3"/>
  <c r="AX509" i="3"/>
  <c r="AW509" i="3"/>
  <c r="AV509" i="3"/>
  <c r="AU509" i="3"/>
  <c r="AT509" i="3"/>
  <c r="AS509" i="3"/>
  <c r="AR509" i="3"/>
  <c r="AQ509" i="3"/>
  <c r="AP509" i="3"/>
  <c r="AO509" i="3"/>
  <c r="AN509" i="3"/>
  <c r="AM509" i="3"/>
  <c r="AL509" i="3"/>
  <c r="AK509" i="3"/>
  <c r="AJ509" i="3"/>
  <c r="AI509" i="3"/>
  <c r="AH509" i="3"/>
  <c r="AG509" i="3"/>
  <c r="AF509" i="3"/>
  <c r="AD509" i="3"/>
  <c r="AC509" i="3"/>
  <c r="AA509" i="3"/>
  <c r="Z509" i="3"/>
  <c r="X509" i="3"/>
  <c r="W509" i="3"/>
  <c r="U509" i="3"/>
  <c r="T509" i="3"/>
  <c r="BC508" i="3"/>
  <c r="BB508" i="3"/>
  <c r="BA508" i="3"/>
  <c r="AZ508" i="3"/>
  <c r="AY508" i="3"/>
  <c r="AX508" i="3"/>
  <c r="AW508" i="3"/>
  <c r="AV508" i="3"/>
  <c r="AU508" i="3"/>
  <c r="AT508" i="3"/>
  <c r="AS508" i="3"/>
  <c r="AR508" i="3"/>
  <c r="AQ508" i="3"/>
  <c r="AP508" i="3"/>
  <c r="AO508" i="3"/>
  <c r="AN508" i="3"/>
  <c r="AM508" i="3"/>
  <c r="AL508" i="3"/>
  <c r="AK508" i="3"/>
  <c r="AJ508" i="3"/>
  <c r="AI508" i="3"/>
  <c r="AH508" i="3"/>
  <c r="AG508" i="3"/>
  <c r="AF508" i="3"/>
  <c r="AD508" i="3"/>
  <c r="AC508" i="3"/>
  <c r="AA508" i="3"/>
  <c r="Z508" i="3"/>
  <c r="X508" i="3"/>
  <c r="W508" i="3"/>
  <c r="U508" i="3"/>
  <c r="T508" i="3"/>
  <c r="BC507" i="3"/>
  <c r="BB507" i="3"/>
  <c r="BA507" i="3"/>
  <c r="AZ507" i="3"/>
  <c r="AY507" i="3"/>
  <c r="AX507" i="3"/>
  <c r="AW507" i="3"/>
  <c r="AV507" i="3"/>
  <c r="AU507" i="3"/>
  <c r="AT507" i="3"/>
  <c r="AS507" i="3"/>
  <c r="AR507" i="3"/>
  <c r="AQ507" i="3"/>
  <c r="AP507" i="3"/>
  <c r="AO507" i="3"/>
  <c r="AN507" i="3"/>
  <c r="AM507" i="3"/>
  <c r="AL507" i="3"/>
  <c r="AK507" i="3"/>
  <c r="AJ507" i="3"/>
  <c r="AI507" i="3"/>
  <c r="AH507" i="3"/>
  <c r="AG507" i="3"/>
  <c r="AF507" i="3"/>
  <c r="AD507" i="3"/>
  <c r="AC507" i="3"/>
  <c r="AA507" i="3"/>
  <c r="Z507" i="3"/>
  <c r="X507" i="3"/>
  <c r="W507" i="3"/>
  <c r="U507" i="3"/>
  <c r="T507" i="3"/>
  <c r="BC506" i="3"/>
  <c r="BB506" i="3"/>
  <c r="BA506" i="3"/>
  <c r="AZ506" i="3"/>
  <c r="AY506" i="3"/>
  <c r="AX506" i="3"/>
  <c r="AW506" i="3"/>
  <c r="AV506" i="3"/>
  <c r="AU506" i="3"/>
  <c r="AT506" i="3"/>
  <c r="AS506" i="3"/>
  <c r="AR506" i="3"/>
  <c r="AQ506" i="3"/>
  <c r="AP506" i="3"/>
  <c r="AO506" i="3"/>
  <c r="AN506" i="3"/>
  <c r="AM506" i="3"/>
  <c r="AL506" i="3"/>
  <c r="AK506" i="3"/>
  <c r="AJ506" i="3"/>
  <c r="AI506" i="3"/>
  <c r="AH506" i="3"/>
  <c r="AG506" i="3"/>
  <c r="AF506" i="3"/>
  <c r="AD506" i="3"/>
  <c r="AC506" i="3"/>
  <c r="AA506" i="3"/>
  <c r="Z506" i="3"/>
  <c r="X506" i="3"/>
  <c r="W506" i="3"/>
  <c r="U506" i="3"/>
  <c r="T506" i="3"/>
  <c r="BC505" i="3"/>
  <c r="BB505" i="3"/>
  <c r="BA505" i="3"/>
  <c r="AZ505" i="3"/>
  <c r="AY505" i="3"/>
  <c r="AX505" i="3"/>
  <c r="AW505" i="3"/>
  <c r="AV505" i="3"/>
  <c r="AU505" i="3"/>
  <c r="AT505" i="3"/>
  <c r="AS505" i="3"/>
  <c r="AR505" i="3"/>
  <c r="AQ505" i="3"/>
  <c r="AP505" i="3"/>
  <c r="AO505" i="3"/>
  <c r="AN505" i="3"/>
  <c r="AM505" i="3"/>
  <c r="AL505" i="3"/>
  <c r="AK505" i="3"/>
  <c r="AJ505" i="3"/>
  <c r="AI505" i="3"/>
  <c r="AH505" i="3"/>
  <c r="AG505" i="3"/>
  <c r="AF505" i="3"/>
  <c r="AD505" i="3"/>
  <c r="AC505" i="3"/>
  <c r="AA505" i="3"/>
  <c r="Z505" i="3"/>
  <c r="X505" i="3"/>
  <c r="W505" i="3"/>
  <c r="U505" i="3"/>
  <c r="T505" i="3"/>
  <c r="BC504" i="3"/>
  <c r="BB504" i="3"/>
  <c r="BA504" i="3"/>
  <c r="AZ504" i="3"/>
  <c r="AY504" i="3"/>
  <c r="AX504" i="3"/>
  <c r="AW504" i="3"/>
  <c r="AV504" i="3"/>
  <c r="AU504" i="3"/>
  <c r="AT504" i="3"/>
  <c r="AS504" i="3"/>
  <c r="AR504" i="3"/>
  <c r="AQ504" i="3"/>
  <c r="AP504" i="3"/>
  <c r="AO504" i="3"/>
  <c r="AN504" i="3"/>
  <c r="AM504" i="3"/>
  <c r="AL504" i="3"/>
  <c r="AK504" i="3"/>
  <c r="AJ504" i="3"/>
  <c r="AI504" i="3"/>
  <c r="AH504" i="3"/>
  <c r="AG504" i="3"/>
  <c r="AF504" i="3"/>
  <c r="AD504" i="3"/>
  <c r="AC504" i="3"/>
  <c r="AA504" i="3"/>
  <c r="Z504" i="3"/>
  <c r="X504" i="3"/>
  <c r="W504" i="3"/>
  <c r="U504" i="3"/>
  <c r="T504" i="3"/>
  <c r="BC503" i="3"/>
  <c r="BB503" i="3"/>
  <c r="BA503" i="3"/>
  <c r="AZ503" i="3"/>
  <c r="AY503" i="3"/>
  <c r="AX503" i="3"/>
  <c r="AW503" i="3"/>
  <c r="AV503" i="3"/>
  <c r="AU503" i="3"/>
  <c r="AT503" i="3"/>
  <c r="AS503" i="3"/>
  <c r="AR503" i="3"/>
  <c r="AQ503" i="3"/>
  <c r="AP503" i="3"/>
  <c r="AO503" i="3"/>
  <c r="AN503" i="3"/>
  <c r="AM503" i="3"/>
  <c r="AL503" i="3"/>
  <c r="AK503" i="3"/>
  <c r="AJ503" i="3"/>
  <c r="AI503" i="3"/>
  <c r="AH503" i="3"/>
  <c r="AG503" i="3"/>
  <c r="AF503" i="3"/>
  <c r="AD503" i="3"/>
  <c r="AC503" i="3"/>
  <c r="AA503" i="3"/>
  <c r="Z503" i="3"/>
  <c r="X503" i="3"/>
  <c r="W503" i="3"/>
  <c r="U503" i="3"/>
  <c r="T503" i="3"/>
  <c r="BC502" i="3"/>
  <c r="BB502" i="3"/>
  <c r="BA502" i="3"/>
  <c r="AZ502" i="3"/>
  <c r="AY502" i="3"/>
  <c r="AX502" i="3"/>
  <c r="AW502" i="3"/>
  <c r="AV502" i="3"/>
  <c r="AU502" i="3"/>
  <c r="AT502" i="3"/>
  <c r="AS502" i="3"/>
  <c r="AR502" i="3"/>
  <c r="AQ502" i="3"/>
  <c r="AP502" i="3"/>
  <c r="AO502" i="3"/>
  <c r="AN502" i="3"/>
  <c r="AM502" i="3"/>
  <c r="AL502" i="3"/>
  <c r="AK502" i="3"/>
  <c r="AJ502" i="3"/>
  <c r="AI502" i="3"/>
  <c r="AH502" i="3"/>
  <c r="AG502" i="3"/>
  <c r="AF502" i="3"/>
  <c r="AD502" i="3"/>
  <c r="AC502" i="3"/>
  <c r="AA502" i="3"/>
  <c r="Z502" i="3"/>
  <c r="X502" i="3"/>
  <c r="W502" i="3"/>
  <c r="U502" i="3"/>
  <c r="T502" i="3"/>
  <c r="BC501" i="3"/>
  <c r="BB501" i="3"/>
  <c r="BA501" i="3"/>
  <c r="AZ501" i="3"/>
  <c r="AY501" i="3"/>
  <c r="AX501" i="3"/>
  <c r="AW501" i="3"/>
  <c r="AV501" i="3"/>
  <c r="AU501" i="3"/>
  <c r="AT501" i="3"/>
  <c r="AS501" i="3"/>
  <c r="AR501" i="3"/>
  <c r="AQ501" i="3"/>
  <c r="AP501" i="3"/>
  <c r="AO501" i="3"/>
  <c r="AN501" i="3"/>
  <c r="AM501" i="3"/>
  <c r="AL501" i="3"/>
  <c r="AK501" i="3"/>
  <c r="AJ501" i="3"/>
  <c r="AI501" i="3"/>
  <c r="AH501" i="3"/>
  <c r="AG501" i="3"/>
  <c r="AF501" i="3"/>
  <c r="AD501" i="3"/>
  <c r="AC501" i="3"/>
  <c r="AA501" i="3"/>
  <c r="Z501" i="3"/>
  <c r="X501" i="3"/>
  <c r="W501" i="3"/>
  <c r="U501" i="3"/>
  <c r="T501" i="3"/>
  <c r="BC500" i="3"/>
  <c r="BB500" i="3"/>
  <c r="BA500" i="3"/>
  <c r="AZ500" i="3"/>
  <c r="AY500" i="3"/>
  <c r="AX500" i="3"/>
  <c r="AW500" i="3"/>
  <c r="AV500" i="3"/>
  <c r="AU500" i="3"/>
  <c r="AT500" i="3"/>
  <c r="AS500" i="3"/>
  <c r="AR500" i="3"/>
  <c r="AQ500" i="3"/>
  <c r="AP500" i="3"/>
  <c r="AO500" i="3"/>
  <c r="AN500" i="3"/>
  <c r="AM500" i="3"/>
  <c r="AL500" i="3"/>
  <c r="AK500" i="3"/>
  <c r="AJ500" i="3"/>
  <c r="AI500" i="3"/>
  <c r="AH500" i="3"/>
  <c r="AG500" i="3"/>
  <c r="AF500" i="3"/>
  <c r="AD500" i="3"/>
  <c r="AC500" i="3"/>
  <c r="AA500" i="3"/>
  <c r="Z500" i="3"/>
  <c r="X500" i="3"/>
  <c r="W500" i="3"/>
  <c r="U500" i="3"/>
  <c r="T500" i="3"/>
  <c r="BC499" i="3"/>
  <c r="BB499" i="3"/>
  <c r="BA499" i="3"/>
  <c r="AZ499" i="3"/>
  <c r="AY499" i="3"/>
  <c r="AX499" i="3"/>
  <c r="AW499" i="3"/>
  <c r="AV499" i="3"/>
  <c r="AU499" i="3"/>
  <c r="AT499" i="3"/>
  <c r="AS499" i="3"/>
  <c r="AR499" i="3"/>
  <c r="AQ499" i="3"/>
  <c r="AP499" i="3"/>
  <c r="AO499" i="3"/>
  <c r="AN499" i="3"/>
  <c r="AM499" i="3"/>
  <c r="AL499" i="3"/>
  <c r="AK499" i="3"/>
  <c r="AJ499" i="3"/>
  <c r="AI499" i="3"/>
  <c r="AH499" i="3"/>
  <c r="AG499" i="3"/>
  <c r="AF499" i="3"/>
  <c r="AD499" i="3"/>
  <c r="AC499" i="3"/>
  <c r="AA499" i="3"/>
  <c r="Z499" i="3"/>
  <c r="X499" i="3"/>
  <c r="W499" i="3"/>
  <c r="U499" i="3"/>
  <c r="T499" i="3"/>
  <c r="BC498" i="3"/>
  <c r="BB498" i="3"/>
  <c r="BA498" i="3"/>
  <c r="AZ498" i="3"/>
  <c r="AY498" i="3"/>
  <c r="AX498" i="3"/>
  <c r="AW498" i="3"/>
  <c r="AV498" i="3"/>
  <c r="AU498" i="3"/>
  <c r="AT498" i="3"/>
  <c r="AS498" i="3"/>
  <c r="AR498" i="3"/>
  <c r="AQ498" i="3"/>
  <c r="AP498" i="3"/>
  <c r="AO498" i="3"/>
  <c r="AN498" i="3"/>
  <c r="AM498" i="3"/>
  <c r="AL498" i="3"/>
  <c r="AK498" i="3"/>
  <c r="AJ498" i="3"/>
  <c r="AI498" i="3"/>
  <c r="AH498" i="3"/>
  <c r="AG498" i="3"/>
  <c r="AF498" i="3"/>
  <c r="AD498" i="3"/>
  <c r="AC498" i="3"/>
  <c r="AA498" i="3"/>
  <c r="Z498" i="3"/>
  <c r="X498" i="3"/>
  <c r="W498" i="3"/>
  <c r="U498" i="3"/>
  <c r="T498" i="3"/>
  <c r="BC497" i="3"/>
  <c r="BB497" i="3"/>
  <c r="BA497" i="3"/>
  <c r="AZ497" i="3"/>
  <c r="AY497" i="3"/>
  <c r="AX497" i="3"/>
  <c r="AW497" i="3"/>
  <c r="AV497" i="3"/>
  <c r="AU497" i="3"/>
  <c r="AT497" i="3"/>
  <c r="AS497" i="3"/>
  <c r="AR497" i="3"/>
  <c r="AQ497" i="3"/>
  <c r="AP497" i="3"/>
  <c r="AO497" i="3"/>
  <c r="AN497" i="3"/>
  <c r="AM497" i="3"/>
  <c r="AL497" i="3"/>
  <c r="AK497" i="3"/>
  <c r="AJ497" i="3"/>
  <c r="AI497" i="3"/>
  <c r="AH497" i="3"/>
  <c r="AG497" i="3"/>
  <c r="AF497" i="3"/>
  <c r="AD497" i="3"/>
  <c r="AC497" i="3"/>
  <c r="AA497" i="3"/>
  <c r="Z497" i="3"/>
  <c r="X497" i="3"/>
  <c r="W497" i="3"/>
  <c r="U497" i="3"/>
  <c r="T497" i="3"/>
  <c r="BC496" i="3"/>
  <c r="BB496" i="3"/>
  <c r="BA496" i="3"/>
  <c r="AZ496" i="3"/>
  <c r="AY496" i="3"/>
  <c r="AX496" i="3"/>
  <c r="AW496" i="3"/>
  <c r="AV496" i="3"/>
  <c r="AU496" i="3"/>
  <c r="AT496" i="3"/>
  <c r="AS496" i="3"/>
  <c r="AR496" i="3"/>
  <c r="AQ496" i="3"/>
  <c r="AP496" i="3"/>
  <c r="AO496" i="3"/>
  <c r="AN496" i="3"/>
  <c r="AM496" i="3"/>
  <c r="AL496" i="3"/>
  <c r="AK496" i="3"/>
  <c r="AJ496" i="3"/>
  <c r="AI496" i="3"/>
  <c r="AH496" i="3"/>
  <c r="AG496" i="3"/>
  <c r="AF496" i="3"/>
  <c r="AD496" i="3"/>
  <c r="AC496" i="3"/>
  <c r="AA496" i="3"/>
  <c r="Z496" i="3"/>
  <c r="X496" i="3"/>
  <c r="W496" i="3"/>
  <c r="U496" i="3"/>
  <c r="T496" i="3"/>
  <c r="BC495" i="3"/>
  <c r="BB495" i="3"/>
  <c r="BA495" i="3"/>
  <c r="AZ495" i="3"/>
  <c r="AY495" i="3"/>
  <c r="AX495" i="3"/>
  <c r="AW495" i="3"/>
  <c r="AV495" i="3"/>
  <c r="AU495" i="3"/>
  <c r="AT495" i="3"/>
  <c r="AS495" i="3"/>
  <c r="AR495" i="3"/>
  <c r="AQ495" i="3"/>
  <c r="AP495" i="3"/>
  <c r="AO495" i="3"/>
  <c r="AN495" i="3"/>
  <c r="AM495" i="3"/>
  <c r="AL495" i="3"/>
  <c r="AK495" i="3"/>
  <c r="AJ495" i="3"/>
  <c r="AI495" i="3"/>
  <c r="AH495" i="3"/>
  <c r="AG495" i="3"/>
  <c r="AF495" i="3"/>
  <c r="AD495" i="3"/>
  <c r="AC495" i="3"/>
  <c r="AA495" i="3"/>
  <c r="Z495" i="3"/>
  <c r="X495" i="3"/>
  <c r="W495" i="3"/>
  <c r="U495" i="3"/>
  <c r="T495" i="3"/>
  <c r="BC494" i="3"/>
  <c r="BB494" i="3"/>
  <c r="BA494" i="3"/>
  <c r="AZ494" i="3"/>
  <c r="AY494" i="3"/>
  <c r="AX494" i="3"/>
  <c r="AW494" i="3"/>
  <c r="AV494" i="3"/>
  <c r="AU494" i="3"/>
  <c r="AT494" i="3"/>
  <c r="AS494" i="3"/>
  <c r="AR494" i="3"/>
  <c r="AQ494" i="3"/>
  <c r="AP494" i="3"/>
  <c r="AO494" i="3"/>
  <c r="AN494" i="3"/>
  <c r="AM494" i="3"/>
  <c r="AL494" i="3"/>
  <c r="AK494" i="3"/>
  <c r="AJ494" i="3"/>
  <c r="AI494" i="3"/>
  <c r="AH494" i="3"/>
  <c r="AG494" i="3"/>
  <c r="AF494" i="3"/>
  <c r="AD494" i="3"/>
  <c r="AC494" i="3"/>
  <c r="AA494" i="3"/>
  <c r="Z494" i="3"/>
  <c r="X494" i="3"/>
  <c r="W494" i="3"/>
  <c r="U494" i="3"/>
  <c r="T494" i="3"/>
  <c r="BC493" i="3"/>
  <c r="BB493" i="3"/>
  <c r="BA493" i="3"/>
  <c r="AZ493" i="3"/>
  <c r="AY493" i="3"/>
  <c r="AX493" i="3"/>
  <c r="AW493" i="3"/>
  <c r="AV493" i="3"/>
  <c r="AU493" i="3"/>
  <c r="AT493" i="3"/>
  <c r="AS493" i="3"/>
  <c r="AR493" i="3"/>
  <c r="AQ493" i="3"/>
  <c r="AP493" i="3"/>
  <c r="AO493" i="3"/>
  <c r="AN493" i="3"/>
  <c r="AM493" i="3"/>
  <c r="AL493" i="3"/>
  <c r="AK493" i="3"/>
  <c r="AJ493" i="3"/>
  <c r="AI493" i="3"/>
  <c r="AH493" i="3"/>
  <c r="AG493" i="3"/>
  <c r="AF493" i="3"/>
  <c r="AD493" i="3"/>
  <c r="AC493" i="3"/>
  <c r="AA493" i="3"/>
  <c r="Z493" i="3"/>
  <c r="X493" i="3"/>
  <c r="W493" i="3"/>
  <c r="U493" i="3"/>
  <c r="T493" i="3"/>
  <c r="BC492" i="3"/>
  <c r="BB492" i="3"/>
  <c r="BA492" i="3"/>
  <c r="AZ492" i="3"/>
  <c r="AY492" i="3"/>
  <c r="AX492" i="3"/>
  <c r="AW492" i="3"/>
  <c r="AV492" i="3"/>
  <c r="AU492" i="3"/>
  <c r="AT492" i="3"/>
  <c r="AS492" i="3"/>
  <c r="AR492" i="3"/>
  <c r="AQ492" i="3"/>
  <c r="AP492" i="3"/>
  <c r="AO492" i="3"/>
  <c r="AN492" i="3"/>
  <c r="AM492" i="3"/>
  <c r="AL492" i="3"/>
  <c r="AK492" i="3"/>
  <c r="AJ492" i="3"/>
  <c r="AI492" i="3"/>
  <c r="AH492" i="3"/>
  <c r="AG492" i="3"/>
  <c r="AF492" i="3"/>
  <c r="AD492" i="3"/>
  <c r="AC492" i="3"/>
  <c r="AA492" i="3"/>
  <c r="Z492" i="3"/>
  <c r="X492" i="3"/>
  <c r="W492" i="3"/>
  <c r="U492" i="3"/>
  <c r="T492" i="3"/>
  <c r="BC491" i="3"/>
  <c r="BB491" i="3"/>
  <c r="BA491" i="3"/>
  <c r="AZ491" i="3"/>
  <c r="AY491" i="3"/>
  <c r="AX491" i="3"/>
  <c r="AW491" i="3"/>
  <c r="AV491" i="3"/>
  <c r="AU491" i="3"/>
  <c r="AT491" i="3"/>
  <c r="AS491" i="3"/>
  <c r="AR491" i="3"/>
  <c r="AQ491" i="3"/>
  <c r="AP491" i="3"/>
  <c r="AO491" i="3"/>
  <c r="AN491" i="3"/>
  <c r="AM491" i="3"/>
  <c r="AL491" i="3"/>
  <c r="AK491" i="3"/>
  <c r="AJ491" i="3"/>
  <c r="AI491" i="3"/>
  <c r="AH491" i="3"/>
  <c r="AG491" i="3"/>
  <c r="AF491" i="3"/>
  <c r="AD491" i="3"/>
  <c r="AC491" i="3"/>
  <c r="AA491" i="3"/>
  <c r="Z491" i="3"/>
  <c r="X491" i="3"/>
  <c r="W491" i="3"/>
  <c r="U491" i="3"/>
  <c r="T491" i="3"/>
  <c r="BC490" i="3"/>
  <c r="BB490" i="3"/>
  <c r="BA490" i="3"/>
  <c r="AZ490" i="3"/>
  <c r="AY490" i="3"/>
  <c r="AX490" i="3"/>
  <c r="AW490" i="3"/>
  <c r="AV490" i="3"/>
  <c r="AU490" i="3"/>
  <c r="AT490" i="3"/>
  <c r="AS490" i="3"/>
  <c r="AR490" i="3"/>
  <c r="AQ490" i="3"/>
  <c r="AP490" i="3"/>
  <c r="AO490" i="3"/>
  <c r="AN490" i="3"/>
  <c r="AM490" i="3"/>
  <c r="AL490" i="3"/>
  <c r="AK490" i="3"/>
  <c r="AJ490" i="3"/>
  <c r="AI490" i="3"/>
  <c r="AH490" i="3"/>
  <c r="AG490" i="3"/>
  <c r="AF490" i="3"/>
  <c r="AD490" i="3"/>
  <c r="AC490" i="3"/>
  <c r="AA490" i="3"/>
  <c r="Z490" i="3"/>
  <c r="X490" i="3"/>
  <c r="W490" i="3"/>
  <c r="U490" i="3"/>
  <c r="T490" i="3"/>
  <c r="BC489" i="3"/>
  <c r="BB489" i="3"/>
  <c r="BA489" i="3"/>
  <c r="AZ489" i="3"/>
  <c r="AY489" i="3"/>
  <c r="AX489" i="3"/>
  <c r="AW489" i="3"/>
  <c r="AV489" i="3"/>
  <c r="AU489" i="3"/>
  <c r="AT489" i="3"/>
  <c r="AS489" i="3"/>
  <c r="AR489" i="3"/>
  <c r="AQ489" i="3"/>
  <c r="AP489" i="3"/>
  <c r="AO489" i="3"/>
  <c r="AN489" i="3"/>
  <c r="AM489" i="3"/>
  <c r="AL489" i="3"/>
  <c r="AK489" i="3"/>
  <c r="AJ489" i="3"/>
  <c r="AI489" i="3"/>
  <c r="AH489" i="3"/>
  <c r="AG489" i="3"/>
  <c r="AF489" i="3"/>
  <c r="AD489" i="3"/>
  <c r="AC489" i="3"/>
  <c r="AA489" i="3"/>
  <c r="Z489" i="3"/>
  <c r="X489" i="3"/>
  <c r="W489" i="3"/>
  <c r="U489" i="3"/>
  <c r="T489" i="3"/>
  <c r="BC488" i="3"/>
  <c r="BB488" i="3"/>
  <c r="BA488" i="3"/>
  <c r="AZ488" i="3"/>
  <c r="AY488" i="3"/>
  <c r="AX488" i="3"/>
  <c r="AW488" i="3"/>
  <c r="AV488" i="3"/>
  <c r="AU488" i="3"/>
  <c r="AT488" i="3"/>
  <c r="AS488" i="3"/>
  <c r="AR488" i="3"/>
  <c r="AQ488" i="3"/>
  <c r="AP488" i="3"/>
  <c r="AO488" i="3"/>
  <c r="AN488" i="3"/>
  <c r="AM488" i="3"/>
  <c r="AL488" i="3"/>
  <c r="AK488" i="3"/>
  <c r="AJ488" i="3"/>
  <c r="AI488" i="3"/>
  <c r="AH488" i="3"/>
  <c r="AG488" i="3"/>
  <c r="AF488" i="3"/>
  <c r="AD488" i="3"/>
  <c r="AC488" i="3"/>
  <c r="AA488" i="3"/>
  <c r="Z488" i="3"/>
  <c r="X488" i="3"/>
  <c r="W488" i="3"/>
  <c r="U488" i="3"/>
  <c r="T488" i="3"/>
  <c r="BC487" i="3"/>
  <c r="BB487" i="3"/>
  <c r="BA487" i="3"/>
  <c r="AZ487" i="3"/>
  <c r="AY487" i="3"/>
  <c r="AX487" i="3"/>
  <c r="AW487" i="3"/>
  <c r="AV487" i="3"/>
  <c r="AU487" i="3"/>
  <c r="AT487" i="3"/>
  <c r="AS487" i="3"/>
  <c r="AR487" i="3"/>
  <c r="AQ487" i="3"/>
  <c r="AP487" i="3"/>
  <c r="AO487" i="3"/>
  <c r="AN487" i="3"/>
  <c r="AM487" i="3"/>
  <c r="AL487" i="3"/>
  <c r="AK487" i="3"/>
  <c r="AJ487" i="3"/>
  <c r="AI487" i="3"/>
  <c r="AH487" i="3"/>
  <c r="AG487" i="3"/>
  <c r="AF487" i="3"/>
  <c r="AD487" i="3"/>
  <c r="AC487" i="3"/>
  <c r="AA487" i="3"/>
  <c r="Z487" i="3"/>
  <c r="X487" i="3"/>
  <c r="W487" i="3"/>
  <c r="U487" i="3"/>
  <c r="T487" i="3"/>
  <c r="BC486" i="3"/>
  <c r="BB486" i="3"/>
  <c r="BA486" i="3"/>
  <c r="AZ486" i="3"/>
  <c r="AY486" i="3"/>
  <c r="AX486" i="3"/>
  <c r="AW486" i="3"/>
  <c r="AV486" i="3"/>
  <c r="AU486" i="3"/>
  <c r="AT486" i="3"/>
  <c r="AS486" i="3"/>
  <c r="AR486" i="3"/>
  <c r="AQ486" i="3"/>
  <c r="AP486" i="3"/>
  <c r="AO486" i="3"/>
  <c r="AN486" i="3"/>
  <c r="AM486" i="3"/>
  <c r="AL486" i="3"/>
  <c r="AK486" i="3"/>
  <c r="AJ486" i="3"/>
  <c r="AI486" i="3"/>
  <c r="AH486" i="3"/>
  <c r="AG486" i="3"/>
  <c r="AF486" i="3"/>
  <c r="AD486" i="3"/>
  <c r="AC486" i="3"/>
  <c r="AA486" i="3"/>
  <c r="Z486" i="3"/>
  <c r="X486" i="3"/>
  <c r="W486" i="3"/>
  <c r="U486" i="3"/>
  <c r="T486" i="3"/>
  <c r="BC485" i="3"/>
  <c r="BB485" i="3"/>
  <c r="BA485" i="3"/>
  <c r="AZ485" i="3"/>
  <c r="AY485" i="3"/>
  <c r="AX485" i="3"/>
  <c r="AW485" i="3"/>
  <c r="AV485" i="3"/>
  <c r="AU485" i="3"/>
  <c r="AT485" i="3"/>
  <c r="AS485" i="3"/>
  <c r="AR485" i="3"/>
  <c r="AQ485" i="3"/>
  <c r="AP485" i="3"/>
  <c r="AO485" i="3"/>
  <c r="AN485" i="3"/>
  <c r="AM485" i="3"/>
  <c r="AL485" i="3"/>
  <c r="AK485" i="3"/>
  <c r="AJ485" i="3"/>
  <c r="AI485" i="3"/>
  <c r="AH485" i="3"/>
  <c r="AG485" i="3"/>
  <c r="AF485" i="3"/>
  <c r="AD485" i="3"/>
  <c r="AC485" i="3"/>
  <c r="AA485" i="3"/>
  <c r="Z485" i="3"/>
  <c r="X485" i="3"/>
  <c r="W485" i="3"/>
  <c r="U485" i="3"/>
  <c r="T485" i="3"/>
  <c r="BC484" i="3"/>
  <c r="BB484" i="3"/>
  <c r="BA484" i="3"/>
  <c r="AZ484" i="3"/>
  <c r="AY484" i="3"/>
  <c r="AX484" i="3"/>
  <c r="AW484" i="3"/>
  <c r="AV484" i="3"/>
  <c r="AU484" i="3"/>
  <c r="AT484" i="3"/>
  <c r="AS484" i="3"/>
  <c r="AR484" i="3"/>
  <c r="AQ484" i="3"/>
  <c r="AP484" i="3"/>
  <c r="AO484" i="3"/>
  <c r="AN484" i="3"/>
  <c r="AM484" i="3"/>
  <c r="AL484" i="3"/>
  <c r="AK484" i="3"/>
  <c r="AJ484" i="3"/>
  <c r="AI484" i="3"/>
  <c r="AH484" i="3"/>
  <c r="AG484" i="3"/>
  <c r="AF484" i="3"/>
  <c r="AD484" i="3"/>
  <c r="AC484" i="3"/>
  <c r="AA484" i="3"/>
  <c r="Z484" i="3"/>
  <c r="X484" i="3"/>
  <c r="W484" i="3"/>
  <c r="U484" i="3"/>
  <c r="T484" i="3"/>
  <c r="BC483" i="3"/>
  <c r="BB483" i="3"/>
  <c r="BA483" i="3"/>
  <c r="AZ483" i="3"/>
  <c r="AY483" i="3"/>
  <c r="AX483" i="3"/>
  <c r="AW483" i="3"/>
  <c r="AV483" i="3"/>
  <c r="AU483" i="3"/>
  <c r="AT483" i="3"/>
  <c r="AS483" i="3"/>
  <c r="AR483" i="3"/>
  <c r="AQ483" i="3"/>
  <c r="AP483" i="3"/>
  <c r="AO483" i="3"/>
  <c r="AN483" i="3"/>
  <c r="AM483" i="3"/>
  <c r="AL483" i="3"/>
  <c r="AK483" i="3"/>
  <c r="AJ483" i="3"/>
  <c r="AI483" i="3"/>
  <c r="AH483" i="3"/>
  <c r="AG483" i="3"/>
  <c r="AF483" i="3"/>
  <c r="AD483" i="3"/>
  <c r="AC483" i="3"/>
  <c r="AA483" i="3"/>
  <c r="Z483" i="3"/>
  <c r="X483" i="3"/>
  <c r="W483" i="3"/>
  <c r="U483" i="3"/>
  <c r="T483" i="3"/>
  <c r="BC482" i="3"/>
  <c r="BB482" i="3"/>
  <c r="BA482" i="3"/>
  <c r="AZ482" i="3"/>
  <c r="AY482" i="3"/>
  <c r="AX482" i="3"/>
  <c r="AW482" i="3"/>
  <c r="AV482" i="3"/>
  <c r="AU482" i="3"/>
  <c r="AT482" i="3"/>
  <c r="AS482" i="3"/>
  <c r="AR482" i="3"/>
  <c r="AQ482" i="3"/>
  <c r="AP482" i="3"/>
  <c r="AO482" i="3"/>
  <c r="AN482" i="3"/>
  <c r="AM482" i="3"/>
  <c r="AL482" i="3"/>
  <c r="AK482" i="3"/>
  <c r="AJ482" i="3"/>
  <c r="AI482" i="3"/>
  <c r="AH482" i="3"/>
  <c r="AG482" i="3"/>
  <c r="AF482" i="3"/>
  <c r="AD482" i="3"/>
  <c r="AC482" i="3"/>
  <c r="AA482" i="3"/>
  <c r="Z482" i="3"/>
  <c r="X482" i="3"/>
  <c r="W482" i="3"/>
  <c r="U482" i="3"/>
  <c r="T482" i="3"/>
  <c r="BC481" i="3"/>
  <c r="BB481" i="3"/>
  <c r="BA481" i="3"/>
  <c r="AZ481" i="3"/>
  <c r="AY481" i="3"/>
  <c r="AX481" i="3"/>
  <c r="AW481" i="3"/>
  <c r="AV481" i="3"/>
  <c r="AU481" i="3"/>
  <c r="AT481" i="3"/>
  <c r="AS481" i="3"/>
  <c r="AR481" i="3"/>
  <c r="AQ481" i="3"/>
  <c r="AP481" i="3"/>
  <c r="AO481" i="3"/>
  <c r="AN481" i="3"/>
  <c r="AM481" i="3"/>
  <c r="AL481" i="3"/>
  <c r="AK481" i="3"/>
  <c r="AJ481" i="3"/>
  <c r="AI481" i="3"/>
  <c r="AH481" i="3"/>
  <c r="AG481" i="3"/>
  <c r="AF481" i="3"/>
  <c r="AD481" i="3"/>
  <c r="AC481" i="3"/>
  <c r="AA481" i="3"/>
  <c r="Z481" i="3"/>
  <c r="X481" i="3"/>
  <c r="W481" i="3"/>
  <c r="U481" i="3"/>
  <c r="T481" i="3"/>
  <c r="BC480" i="3"/>
  <c r="BB480" i="3"/>
  <c r="BA480" i="3"/>
  <c r="AZ480" i="3"/>
  <c r="AY480" i="3"/>
  <c r="AX480" i="3"/>
  <c r="AW480" i="3"/>
  <c r="AV480" i="3"/>
  <c r="AU480" i="3"/>
  <c r="AT480" i="3"/>
  <c r="AS480" i="3"/>
  <c r="AR480" i="3"/>
  <c r="AQ480" i="3"/>
  <c r="AP480" i="3"/>
  <c r="AO480" i="3"/>
  <c r="AN480" i="3"/>
  <c r="AM480" i="3"/>
  <c r="AL480" i="3"/>
  <c r="AK480" i="3"/>
  <c r="AJ480" i="3"/>
  <c r="AI480" i="3"/>
  <c r="AH480" i="3"/>
  <c r="AG480" i="3"/>
  <c r="AF480" i="3"/>
  <c r="AD480" i="3"/>
  <c r="AC480" i="3"/>
  <c r="AA480" i="3"/>
  <c r="Z480" i="3"/>
  <c r="X480" i="3"/>
  <c r="W480" i="3"/>
  <c r="U480" i="3"/>
  <c r="T480" i="3"/>
  <c r="BC479" i="3"/>
  <c r="BB479" i="3"/>
  <c r="BA479" i="3"/>
  <c r="AZ479" i="3"/>
  <c r="AY479" i="3"/>
  <c r="AX479" i="3"/>
  <c r="AW479" i="3"/>
  <c r="AV479" i="3"/>
  <c r="AU479" i="3"/>
  <c r="AT479" i="3"/>
  <c r="AS479" i="3"/>
  <c r="AR479" i="3"/>
  <c r="AQ479" i="3"/>
  <c r="AP479" i="3"/>
  <c r="AO479" i="3"/>
  <c r="AN479" i="3"/>
  <c r="AM479" i="3"/>
  <c r="AL479" i="3"/>
  <c r="AK479" i="3"/>
  <c r="AJ479" i="3"/>
  <c r="AI479" i="3"/>
  <c r="AH479" i="3"/>
  <c r="AG479" i="3"/>
  <c r="AF479" i="3"/>
  <c r="AD479" i="3"/>
  <c r="AC479" i="3"/>
  <c r="AA479" i="3"/>
  <c r="Z479" i="3"/>
  <c r="X479" i="3"/>
  <c r="W479" i="3"/>
  <c r="U479" i="3"/>
  <c r="T479" i="3"/>
  <c r="BC478" i="3"/>
  <c r="BB478" i="3"/>
  <c r="BA478" i="3"/>
  <c r="AZ478" i="3"/>
  <c r="AY478" i="3"/>
  <c r="AX478" i="3"/>
  <c r="AW478" i="3"/>
  <c r="AV478" i="3"/>
  <c r="AU478" i="3"/>
  <c r="AT478" i="3"/>
  <c r="AS478" i="3"/>
  <c r="AR478" i="3"/>
  <c r="AQ478" i="3"/>
  <c r="AP478" i="3"/>
  <c r="AO478" i="3"/>
  <c r="AN478" i="3"/>
  <c r="AM478" i="3"/>
  <c r="AL478" i="3"/>
  <c r="AK478" i="3"/>
  <c r="AJ478" i="3"/>
  <c r="AI478" i="3"/>
  <c r="AH478" i="3"/>
  <c r="AG478" i="3"/>
  <c r="AF478" i="3"/>
  <c r="AD478" i="3"/>
  <c r="AC478" i="3"/>
  <c r="AA478" i="3"/>
  <c r="Z478" i="3"/>
  <c r="X478" i="3"/>
  <c r="W478" i="3"/>
  <c r="U478" i="3"/>
  <c r="T478" i="3"/>
  <c r="BC477" i="3"/>
  <c r="BB477" i="3"/>
  <c r="BA477" i="3"/>
  <c r="AZ477" i="3"/>
  <c r="AY477" i="3"/>
  <c r="AX477" i="3"/>
  <c r="AW477" i="3"/>
  <c r="AV477" i="3"/>
  <c r="AU477" i="3"/>
  <c r="AT477" i="3"/>
  <c r="AS477" i="3"/>
  <c r="AR477" i="3"/>
  <c r="AQ477" i="3"/>
  <c r="AP477" i="3"/>
  <c r="AO477" i="3"/>
  <c r="AN477" i="3"/>
  <c r="AM477" i="3"/>
  <c r="AL477" i="3"/>
  <c r="AK477" i="3"/>
  <c r="AJ477" i="3"/>
  <c r="AI477" i="3"/>
  <c r="AH477" i="3"/>
  <c r="AG477" i="3"/>
  <c r="AF477" i="3"/>
  <c r="AD477" i="3"/>
  <c r="AC477" i="3"/>
  <c r="AA477" i="3"/>
  <c r="Z477" i="3"/>
  <c r="X477" i="3"/>
  <c r="W477" i="3"/>
  <c r="U477" i="3"/>
  <c r="T477" i="3"/>
  <c r="BC476" i="3"/>
  <c r="BB476" i="3"/>
  <c r="BA476" i="3"/>
  <c r="AZ476" i="3"/>
  <c r="AY476" i="3"/>
  <c r="AX476" i="3"/>
  <c r="AW476" i="3"/>
  <c r="AV476" i="3"/>
  <c r="AU476" i="3"/>
  <c r="AT476" i="3"/>
  <c r="AS476" i="3"/>
  <c r="AR476" i="3"/>
  <c r="AQ476" i="3"/>
  <c r="AP476" i="3"/>
  <c r="AO476" i="3"/>
  <c r="AN476" i="3"/>
  <c r="AM476" i="3"/>
  <c r="AL476" i="3"/>
  <c r="AK476" i="3"/>
  <c r="AJ476" i="3"/>
  <c r="AI476" i="3"/>
  <c r="AH476" i="3"/>
  <c r="AG476" i="3"/>
  <c r="AF476" i="3"/>
  <c r="AD476" i="3"/>
  <c r="AC476" i="3"/>
  <c r="AA476" i="3"/>
  <c r="Z476" i="3"/>
  <c r="X476" i="3"/>
  <c r="W476" i="3"/>
  <c r="U476" i="3"/>
  <c r="T476" i="3"/>
  <c r="BC475" i="3"/>
  <c r="BB475" i="3"/>
  <c r="BA475" i="3"/>
  <c r="AZ475" i="3"/>
  <c r="AY475" i="3"/>
  <c r="AX475" i="3"/>
  <c r="AW475" i="3"/>
  <c r="AV475" i="3"/>
  <c r="AU475" i="3"/>
  <c r="AT475" i="3"/>
  <c r="AS475" i="3"/>
  <c r="AR475" i="3"/>
  <c r="AQ475" i="3"/>
  <c r="AP475" i="3"/>
  <c r="AO475" i="3"/>
  <c r="AN475" i="3"/>
  <c r="AM475" i="3"/>
  <c r="AL475" i="3"/>
  <c r="AK475" i="3"/>
  <c r="AJ475" i="3"/>
  <c r="AI475" i="3"/>
  <c r="AH475" i="3"/>
  <c r="AG475" i="3"/>
  <c r="AF475" i="3"/>
  <c r="AD475" i="3"/>
  <c r="AC475" i="3"/>
  <c r="AA475" i="3"/>
  <c r="Z475" i="3"/>
  <c r="X475" i="3"/>
  <c r="W475" i="3"/>
  <c r="U475" i="3"/>
  <c r="T475" i="3"/>
  <c r="BC474" i="3"/>
  <c r="BB474" i="3"/>
  <c r="BA474" i="3"/>
  <c r="AZ474" i="3"/>
  <c r="AY474" i="3"/>
  <c r="AX474" i="3"/>
  <c r="AW474" i="3"/>
  <c r="AV474" i="3"/>
  <c r="AU474" i="3"/>
  <c r="AT474" i="3"/>
  <c r="AS474" i="3"/>
  <c r="AR474" i="3"/>
  <c r="AQ474" i="3"/>
  <c r="AP474" i="3"/>
  <c r="AO474" i="3"/>
  <c r="AN474" i="3"/>
  <c r="AM474" i="3"/>
  <c r="AL474" i="3"/>
  <c r="AK474" i="3"/>
  <c r="AJ474" i="3"/>
  <c r="AI474" i="3"/>
  <c r="AH474" i="3"/>
  <c r="AG474" i="3"/>
  <c r="AF474" i="3"/>
  <c r="AD474" i="3"/>
  <c r="AC474" i="3"/>
  <c r="AA474" i="3"/>
  <c r="Z474" i="3"/>
  <c r="X474" i="3"/>
  <c r="W474" i="3"/>
  <c r="U474" i="3"/>
  <c r="T474" i="3"/>
  <c r="BC473" i="3"/>
  <c r="BB473" i="3"/>
  <c r="BA473" i="3"/>
  <c r="AZ473" i="3"/>
  <c r="AY473" i="3"/>
  <c r="AX473" i="3"/>
  <c r="AW473" i="3"/>
  <c r="AV473" i="3"/>
  <c r="AU473" i="3"/>
  <c r="AT473" i="3"/>
  <c r="AS473" i="3"/>
  <c r="AR473" i="3"/>
  <c r="AQ473" i="3"/>
  <c r="AP473" i="3"/>
  <c r="AO473" i="3"/>
  <c r="AN473" i="3"/>
  <c r="AM473" i="3"/>
  <c r="AL473" i="3"/>
  <c r="AK473" i="3"/>
  <c r="AJ473" i="3"/>
  <c r="AI473" i="3"/>
  <c r="AH473" i="3"/>
  <c r="AG473" i="3"/>
  <c r="AF473" i="3"/>
  <c r="AD473" i="3"/>
  <c r="AC473" i="3"/>
  <c r="AA473" i="3"/>
  <c r="Z473" i="3"/>
  <c r="X473" i="3"/>
  <c r="W473" i="3"/>
  <c r="U473" i="3"/>
  <c r="T473" i="3"/>
  <c r="BC472" i="3"/>
  <c r="BB472" i="3"/>
  <c r="BA472" i="3"/>
  <c r="AZ472" i="3"/>
  <c r="AY472" i="3"/>
  <c r="AX472" i="3"/>
  <c r="AW472" i="3"/>
  <c r="AV472" i="3"/>
  <c r="AU472" i="3"/>
  <c r="AT472" i="3"/>
  <c r="AS472" i="3"/>
  <c r="AR472" i="3"/>
  <c r="AQ472" i="3"/>
  <c r="AP472" i="3"/>
  <c r="AO472" i="3"/>
  <c r="AN472" i="3"/>
  <c r="AM472" i="3"/>
  <c r="AL472" i="3"/>
  <c r="AK472" i="3"/>
  <c r="AJ472" i="3"/>
  <c r="AI472" i="3"/>
  <c r="AH472" i="3"/>
  <c r="AG472" i="3"/>
  <c r="AF472" i="3"/>
  <c r="AD472" i="3"/>
  <c r="AC472" i="3"/>
  <c r="AA472" i="3"/>
  <c r="Z472" i="3"/>
  <c r="X472" i="3"/>
  <c r="W472" i="3"/>
  <c r="U472" i="3"/>
  <c r="T472" i="3"/>
  <c r="BC471" i="3"/>
  <c r="BB471" i="3"/>
  <c r="BA471" i="3"/>
  <c r="AZ471" i="3"/>
  <c r="AY471" i="3"/>
  <c r="AX471" i="3"/>
  <c r="AW471" i="3"/>
  <c r="AV471" i="3"/>
  <c r="AU471" i="3"/>
  <c r="AT471" i="3"/>
  <c r="AS471" i="3"/>
  <c r="AR471" i="3"/>
  <c r="AQ471" i="3"/>
  <c r="AP471" i="3"/>
  <c r="AO471" i="3"/>
  <c r="AN471" i="3"/>
  <c r="AM471" i="3"/>
  <c r="AL471" i="3"/>
  <c r="AK471" i="3"/>
  <c r="AJ471" i="3"/>
  <c r="AI471" i="3"/>
  <c r="AH471" i="3"/>
  <c r="AG471" i="3"/>
  <c r="AF471" i="3"/>
  <c r="AD471" i="3"/>
  <c r="AC471" i="3"/>
  <c r="AA471" i="3"/>
  <c r="Z471" i="3"/>
  <c r="X471" i="3"/>
  <c r="W471" i="3"/>
  <c r="U471" i="3"/>
  <c r="T471" i="3"/>
  <c r="BC470" i="3"/>
  <c r="BB470" i="3"/>
  <c r="BA470" i="3"/>
  <c r="AZ470" i="3"/>
  <c r="AY470" i="3"/>
  <c r="AX470" i="3"/>
  <c r="AW470" i="3"/>
  <c r="AV470" i="3"/>
  <c r="AU470" i="3"/>
  <c r="AT470" i="3"/>
  <c r="AS470" i="3"/>
  <c r="AR470" i="3"/>
  <c r="AQ470" i="3"/>
  <c r="AP470" i="3"/>
  <c r="AO470" i="3"/>
  <c r="AN470" i="3"/>
  <c r="AM470" i="3"/>
  <c r="AL470" i="3"/>
  <c r="AK470" i="3"/>
  <c r="AJ470" i="3"/>
  <c r="AI470" i="3"/>
  <c r="AH470" i="3"/>
  <c r="AG470" i="3"/>
  <c r="AF470" i="3"/>
  <c r="AD470" i="3"/>
  <c r="AC470" i="3"/>
  <c r="AA470" i="3"/>
  <c r="Z470" i="3"/>
  <c r="X470" i="3"/>
  <c r="W470" i="3"/>
  <c r="U470" i="3"/>
  <c r="T470" i="3"/>
  <c r="BC469" i="3"/>
  <c r="BB469" i="3"/>
  <c r="BA469" i="3"/>
  <c r="AZ469" i="3"/>
  <c r="AY469" i="3"/>
  <c r="AX469" i="3"/>
  <c r="AW469" i="3"/>
  <c r="AV469" i="3"/>
  <c r="AU469" i="3"/>
  <c r="AT469" i="3"/>
  <c r="AS469" i="3"/>
  <c r="AR469" i="3"/>
  <c r="AQ469" i="3"/>
  <c r="AP469" i="3"/>
  <c r="AO469" i="3"/>
  <c r="AN469" i="3"/>
  <c r="AM469" i="3"/>
  <c r="AL469" i="3"/>
  <c r="AK469" i="3"/>
  <c r="AJ469" i="3"/>
  <c r="AI469" i="3"/>
  <c r="AH469" i="3"/>
  <c r="AG469" i="3"/>
  <c r="AF469" i="3"/>
  <c r="AD469" i="3"/>
  <c r="AC469" i="3"/>
  <c r="AA469" i="3"/>
  <c r="Z469" i="3"/>
  <c r="X469" i="3"/>
  <c r="W469" i="3"/>
  <c r="U469" i="3"/>
  <c r="T469" i="3"/>
  <c r="BC468" i="3"/>
  <c r="BB468" i="3"/>
  <c r="BA468" i="3"/>
  <c r="AZ468" i="3"/>
  <c r="AY468" i="3"/>
  <c r="AX468" i="3"/>
  <c r="AW468" i="3"/>
  <c r="AV468" i="3"/>
  <c r="AU468" i="3"/>
  <c r="AT468" i="3"/>
  <c r="AS468" i="3"/>
  <c r="AR468" i="3"/>
  <c r="AQ468" i="3"/>
  <c r="AP468" i="3"/>
  <c r="AO468" i="3"/>
  <c r="AN468" i="3"/>
  <c r="AM468" i="3"/>
  <c r="AL468" i="3"/>
  <c r="AK468" i="3"/>
  <c r="AJ468" i="3"/>
  <c r="AI468" i="3"/>
  <c r="AH468" i="3"/>
  <c r="AG468" i="3"/>
  <c r="AF468" i="3"/>
  <c r="AD468" i="3"/>
  <c r="AC468" i="3"/>
  <c r="AA468" i="3"/>
  <c r="Z468" i="3"/>
  <c r="X468" i="3"/>
  <c r="W468" i="3"/>
  <c r="U468" i="3"/>
  <c r="T468" i="3"/>
  <c r="BC467" i="3"/>
  <c r="BB467" i="3"/>
  <c r="BA467" i="3"/>
  <c r="AZ467" i="3"/>
  <c r="AY467" i="3"/>
  <c r="AX467" i="3"/>
  <c r="AW467" i="3"/>
  <c r="AV467" i="3"/>
  <c r="AU467" i="3"/>
  <c r="AT467" i="3"/>
  <c r="AS467" i="3"/>
  <c r="AR467" i="3"/>
  <c r="AQ467" i="3"/>
  <c r="AP467" i="3"/>
  <c r="AO467" i="3"/>
  <c r="AN467" i="3"/>
  <c r="AM467" i="3"/>
  <c r="AL467" i="3"/>
  <c r="AK467" i="3"/>
  <c r="AJ467" i="3"/>
  <c r="AI467" i="3"/>
  <c r="AH467" i="3"/>
  <c r="AG467" i="3"/>
  <c r="AF467" i="3"/>
  <c r="AD467" i="3"/>
  <c r="AC467" i="3"/>
  <c r="AA467" i="3"/>
  <c r="Z467" i="3"/>
  <c r="X467" i="3"/>
  <c r="W467" i="3"/>
  <c r="U467" i="3"/>
  <c r="T467" i="3"/>
  <c r="BC466" i="3"/>
  <c r="BB466" i="3"/>
  <c r="BA466" i="3"/>
  <c r="AZ466" i="3"/>
  <c r="AY466" i="3"/>
  <c r="AX466" i="3"/>
  <c r="AW466" i="3"/>
  <c r="AV466" i="3"/>
  <c r="AU466" i="3"/>
  <c r="AT466" i="3"/>
  <c r="AS466" i="3"/>
  <c r="AR466" i="3"/>
  <c r="AQ466" i="3"/>
  <c r="AP466" i="3"/>
  <c r="AO466" i="3"/>
  <c r="AN466" i="3"/>
  <c r="AM466" i="3"/>
  <c r="AL466" i="3"/>
  <c r="AK466" i="3"/>
  <c r="AJ466" i="3"/>
  <c r="AI466" i="3"/>
  <c r="AH466" i="3"/>
  <c r="AG466" i="3"/>
  <c r="AF466" i="3"/>
  <c r="AD466" i="3"/>
  <c r="AC466" i="3"/>
  <c r="AA466" i="3"/>
  <c r="Z466" i="3"/>
  <c r="X466" i="3"/>
  <c r="W466" i="3"/>
  <c r="U466" i="3"/>
  <c r="T466" i="3"/>
  <c r="BC465" i="3"/>
  <c r="BB465" i="3"/>
  <c r="BA465" i="3"/>
  <c r="AZ465" i="3"/>
  <c r="AY465" i="3"/>
  <c r="AX465" i="3"/>
  <c r="AW465" i="3"/>
  <c r="AV465" i="3"/>
  <c r="AU465" i="3"/>
  <c r="AT465" i="3"/>
  <c r="AS465" i="3"/>
  <c r="AR465" i="3"/>
  <c r="AQ465" i="3"/>
  <c r="AP465" i="3"/>
  <c r="AO465" i="3"/>
  <c r="AN465" i="3"/>
  <c r="AM465" i="3"/>
  <c r="AL465" i="3"/>
  <c r="AK465" i="3"/>
  <c r="AJ465" i="3"/>
  <c r="AI465" i="3"/>
  <c r="AH465" i="3"/>
  <c r="AG465" i="3"/>
  <c r="AF465" i="3"/>
  <c r="AD465" i="3"/>
  <c r="AC465" i="3"/>
  <c r="AA465" i="3"/>
  <c r="Z465" i="3"/>
  <c r="X465" i="3"/>
  <c r="W465" i="3"/>
  <c r="U465" i="3"/>
  <c r="T465" i="3"/>
  <c r="BC464" i="3"/>
  <c r="BB464" i="3"/>
  <c r="BA464" i="3"/>
  <c r="AZ464" i="3"/>
  <c r="AY464" i="3"/>
  <c r="AX464" i="3"/>
  <c r="AW464" i="3"/>
  <c r="AV464" i="3"/>
  <c r="AU464" i="3"/>
  <c r="AT464" i="3"/>
  <c r="AS464" i="3"/>
  <c r="AR464" i="3"/>
  <c r="AQ464" i="3"/>
  <c r="AP464" i="3"/>
  <c r="AO464" i="3"/>
  <c r="AN464" i="3"/>
  <c r="AM464" i="3"/>
  <c r="AL464" i="3"/>
  <c r="AK464" i="3"/>
  <c r="AJ464" i="3"/>
  <c r="AI464" i="3"/>
  <c r="AH464" i="3"/>
  <c r="AG464" i="3"/>
  <c r="AF464" i="3"/>
  <c r="AD464" i="3"/>
  <c r="AC464" i="3"/>
  <c r="AA464" i="3"/>
  <c r="Z464" i="3"/>
  <c r="X464" i="3"/>
  <c r="W464" i="3"/>
  <c r="U464" i="3"/>
  <c r="T464" i="3"/>
  <c r="BC463" i="3"/>
  <c r="BB463" i="3"/>
  <c r="BA463" i="3"/>
  <c r="AZ463" i="3"/>
  <c r="AY463" i="3"/>
  <c r="AX463" i="3"/>
  <c r="AW463" i="3"/>
  <c r="AV463" i="3"/>
  <c r="AU463" i="3"/>
  <c r="AT463" i="3"/>
  <c r="AS463" i="3"/>
  <c r="AR463" i="3"/>
  <c r="AQ463" i="3"/>
  <c r="AP463" i="3"/>
  <c r="AO463" i="3"/>
  <c r="AN463" i="3"/>
  <c r="AM463" i="3"/>
  <c r="AL463" i="3"/>
  <c r="AK463" i="3"/>
  <c r="AJ463" i="3"/>
  <c r="AI463" i="3"/>
  <c r="AH463" i="3"/>
  <c r="AG463" i="3"/>
  <c r="AF463" i="3"/>
  <c r="AD463" i="3"/>
  <c r="AC463" i="3"/>
  <c r="AA463" i="3"/>
  <c r="Z463" i="3"/>
  <c r="X463" i="3"/>
  <c r="W463" i="3"/>
  <c r="U463" i="3"/>
  <c r="T463" i="3"/>
  <c r="BC462" i="3"/>
  <c r="BB462" i="3"/>
  <c r="BA462" i="3"/>
  <c r="AZ462" i="3"/>
  <c r="AY462" i="3"/>
  <c r="AX462" i="3"/>
  <c r="AW462" i="3"/>
  <c r="AV462" i="3"/>
  <c r="AU462" i="3"/>
  <c r="AT462" i="3"/>
  <c r="AS462" i="3"/>
  <c r="AR462" i="3"/>
  <c r="AQ462" i="3"/>
  <c r="AP462" i="3"/>
  <c r="AO462" i="3"/>
  <c r="AN462" i="3"/>
  <c r="AM462" i="3"/>
  <c r="AL462" i="3"/>
  <c r="AK462" i="3"/>
  <c r="AJ462" i="3"/>
  <c r="AI462" i="3"/>
  <c r="AH462" i="3"/>
  <c r="AG462" i="3"/>
  <c r="AF462" i="3"/>
  <c r="AD462" i="3"/>
  <c r="AC462" i="3"/>
  <c r="AA462" i="3"/>
  <c r="Z462" i="3"/>
  <c r="X462" i="3"/>
  <c r="W462" i="3"/>
  <c r="U462" i="3"/>
  <c r="T462" i="3"/>
  <c r="BC461" i="3"/>
  <c r="BB461" i="3"/>
  <c r="BA461" i="3"/>
  <c r="AZ461" i="3"/>
  <c r="AY461" i="3"/>
  <c r="AX461" i="3"/>
  <c r="AW461" i="3"/>
  <c r="AV461" i="3"/>
  <c r="AU461" i="3"/>
  <c r="AT461" i="3"/>
  <c r="AS461" i="3"/>
  <c r="AR461" i="3"/>
  <c r="AQ461" i="3"/>
  <c r="AP461" i="3"/>
  <c r="AO461" i="3"/>
  <c r="AN461" i="3"/>
  <c r="AM461" i="3"/>
  <c r="AL461" i="3"/>
  <c r="AK461" i="3"/>
  <c r="AJ461" i="3"/>
  <c r="AI461" i="3"/>
  <c r="AH461" i="3"/>
  <c r="AG461" i="3"/>
  <c r="AF461" i="3"/>
  <c r="AD461" i="3"/>
  <c r="AC461" i="3"/>
  <c r="AA461" i="3"/>
  <c r="Z461" i="3"/>
  <c r="X461" i="3"/>
  <c r="W461" i="3"/>
  <c r="U461" i="3"/>
  <c r="T461" i="3"/>
  <c r="BC460" i="3"/>
  <c r="BB460" i="3"/>
  <c r="BA460" i="3"/>
  <c r="AZ460" i="3"/>
  <c r="AY460" i="3"/>
  <c r="AX460" i="3"/>
  <c r="AW460" i="3"/>
  <c r="AV460" i="3"/>
  <c r="AU460" i="3"/>
  <c r="AT460" i="3"/>
  <c r="AS460" i="3"/>
  <c r="AR460" i="3"/>
  <c r="AQ460" i="3"/>
  <c r="AP460" i="3"/>
  <c r="AO460" i="3"/>
  <c r="AN460" i="3"/>
  <c r="AM460" i="3"/>
  <c r="AL460" i="3"/>
  <c r="AK460" i="3"/>
  <c r="AJ460" i="3"/>
  <c r="AI460" i="3"/>
  <c r="AH460" i="3"/>
  <c r="AG460" i="3"/>
  <c r="AF460" i="3"/>
  <c r="AD460" i="3"/>
  <c r="AC460" i="3"/>
  <c r="AA460" i="3"/>
  <c r="Z460" i="3"/>
  <c r="X460" i="3"/>
  <c r="W460" i="3"/>
  <c r="U460" i="3"/>
  <c r="T460" i="3"/>
  <c r="BC459" i="3"/>
  <c r="BB459" i="3"/>
  <c r="BA459" i="3"/>
  <c r="AZ459" i="3"/>
  <c r="AY459" i="3"/>
  <c r="AX459" i="3"/>
  <c r="AW459" i="3"/>
  <c r="AV459" i="3"/>
  <c r="AU459" i="3"/>
  <c r="AT459" i="3"/>
  <c r="AS459" i="3"/>
  <c r="AR459" i="3"/>
  <c r="AQ459" i="3"/>
  <c r="AP459" i="3"/>
  <c r="AO459" i="3"/>
  <c r="AN459" i="3"/>
  <c r="AM459" i="3"/>
  <c r="AL459" i="3"/>
  <c r="AK459" i="3"/>
  <c r="AJ459" i="3"/>
  <c r="AI459" i="3"/>
  <c r="AH459" i="3"/>
  <c r="AG459" i="3"/>
  <c r="AF459" i="3"/>
  <c r="AD459" i="3"/>
  <c r="AC459" i="3"/>
  <c r="AA459" i="3"/>
  <c r="Z459" i="3"/>
  <c r="X459" i="3"/>
  <c r="W459" i="3"/>
  <c r="U459" i="3"/>
  <c r="T459" i="3"/>
  <c r="BC458" i="3"/>
  <c r="BB458" i="3"/>
  <c r="BA458" i="3"/>
  <c r="AZ458" i="3"/>
  <c r="AY458" i="3"/>
  <c r="AX458" i="3"/>
  <c r="AW458" i="3"/>
  <c r="AV458" i="3"/>
  <c r="AU458" i="3"/>
  <c r="AT458" i="3"/>
  <c r="AS458" i="3"/>
  <c r="AR458" i="3"/>
  <c r="AQ458" i="3"/>
  <c r="AP458" i="3"/>
  <c r="AO458" i="3"/>
  <c r="AN458" i="3"/>
  <c r="AM458" i="3"/>
  <c r="AL458" i="3"/>
  <c r="AK458" i="3"/>
  <c r="AJ458" i="3"/>
  <c r="AI458" i="3"/>
  <c r="AH458" i="3"/>
  <c r="AG458" i="3"/>
  <c r="AF458" i="3"/>
  <c r="AD458" i="3"/>
  <c r="AC458" i="3"/>
  <c r="AA458" i="3"/>
  <c r="Z458" i="3"/>
  <c r="X458" i="3"/>
  <c r="W458" i="3"/>
  <c r="U458" i="3"/>
  <c r="T458" i="3"/>
  <c r="BC457" i="3"/>
  <c r="BB457" i="3"/>
  <c r="BA457" i="3"/>
  <c r="AZ457" i="3"/>
  <c r="AY457" i="3"/>
  <c r="AX457" i="3"/>
  <c r="AW457" i="3"/>
  <c r="AV457" i="3"/>
  <c r="AU457" i="3"/>
  <c r="AT457" i="3"/>
  <c r="AS457" i="3"/>
  <c r="AR457" i="3"/>
  <c r="AQ457" i="3"/>
  <c r="AP457" i="3"/>
  <c r="AO457" i="3"/>
  <c r="AN457" i="3"/>
  <c r="AM457" i="3"/>
  <c r="AL457" i="3"/>
  <c r="AK457" i="3"/>
  <c r="AJ457" i="3"/>
  <c r="AI457" i="3"/>
  <c r="AH457" i="3"/>
  <c r="AG457" i="3"/>
  <c r="AF457" i="3"/>
  <c r="AD457" i="3"/>
  <c r="AC457" i="3"/>
  <c r="AA457" i="3"/>
  <c r="Z457" i="3"/>
  <c r="X457" i="3"/>
  <c r="W457" i="3"/>
  <c r="U457" i="3"/>
  <c r="T457" i="3"/>
  <c r="BC456" i="3"/>
  <c r="BB456" i="3"/>
  <c r="BA456" i="3"/>
  <c r="AZ456" i="3"/>
  <c r="AY456" i="3"/>
  <c r="AX456" i="3"/>
  <c r="AW456" i="3"/>
  <c r="AV456" i="3"/>
  <c r="AU456" i="3"/>
  <c r="AT456" i="3"/>
  <c r="AS456" i="3"/>
  <c r="AR456" i="3"/>
  <c r="AQ456" i="3"/>
  <c r="AP456" i="3"/>
  <c r="AO456" i="3"/>
  <c r="AN456" i="3"/>
  <c r="AM456" i="3"/>
  <c r="AL456" i="3"/>
  <c r="AK456" i="3"/>
  <c r="AJ456" i="3"/>
  <c r="AI456" i="3"/>
  <c r="AH456" i="3"/>
  <c r="AG456" i="3"/>
  <c r="AF456" i="3"/>
  <c r="AD456" i="3"/>
  <c r="AC456" i="3"/>
  <c r="AA456" i="3"/>
  <c r="Z456" i="3"/>
  <c r="X456" i="3"/>
  <c r="W456" i="3"/>
  <c r="U456" i="3"/>
  <c r="T456" i="3"/>
  <c r="BC455" i="3"/>
  <c r="BB455" i="3"/>
  <c r="BA455" i="3"/>
  <c r="AZ455" i="3"/>
  <c r="AY455" i="3"/>
  <c r="AX455" i="3"/>
  <c r="AW455" i="3"/>
  <c r="AV455" i="3"/>
  <c r="AU455" i="3"/>
  <c r="AT455" i="3"/>
  <c r="AS455" i="3"/>
  <c r="AR455" i="3"/>
  <c r="AQ455" i="3"/>
  <c r="AP455" i="3"/>
  <c r="AO455" i="3"/>
  <c r="AN455" i="3"/>
  <c r="AM455" i="3"/>
  <c r="AL455" i="3"/>
  <c r="AK455" i="3"/>
  <c r="AJ455" i="3"/>
  <c r="AI455" i="3"/>
  <c r="AH455" i="3"/>
  <c r="AG455" i="3"/>
  <c r="AF455" i="3"/>
  <c r="AD455" i="3"/>
  <c r="AC455" i="3"/>
  <c r="AA455" i="3"/>
  <c r="Z455" i="3"/>
  <c r="X455" i="3"/>
  <c r="W455" i="3"/>
  <c r="U455" i="3"/>
  <c r="T455" i="3"/>
  <c r="BC454" i="3"/>
  <c r="BB454" i="3"/>
  <c r="BA454" i="3"/>
  <c r="AZ454" i="3"/>
  <c r="AY454" i="3"/>
  <c r="AX454" i="3"/>
  <c r="AW454" i="3"/>
  <c r="AV454" i="3"/>
  <c r="AU454" i="3"/>
  <c r="AT454" i="3"/>
  <c r="AS454" i="3"/>
  <c r="AR454" i="3"/>
  <c r="AQ454" i="3"/>
  <c r="AP454" i="3"/>
  <c r="AO454" i="3"/>
  <c r="AN454" i="3"/>
  <c r="AM454" i="3"/>
  <c r="AL454" i="3"/>
  <c r="AK454" i="3"/>
  <c r="AJ454" i="3"/>
  <c r="AI454" i="3"/>
  <c r="AH454" i="3"/>
  <c r="AG454" i="3"/>
  <c r="AF454" i="3"/>
  <c r="AD454" i="3"/>
  <c r="AC454" i="3"/>
  <c r="AA454" i="3"/>
  <c r="Z454" i="3"/>
  <c r="X454" i="3"/>
  <c r="W454" i="3"/>
  <c r="U454" i="3"/>
  <c r="T454" i="3"/>
  <c r="BC453" i="3"/>
  <c r="BB453" i="3"/>
  <c r="BA453" i="3"/>
  <c r="AZ453" i="3"/>
  <c r="AY453" i="3"/>
  <c r="AX453" i="3"/>
  <c r="AW453" i="3"/>
  <c r="AV453" i="3"/>
  <c r="AU453" i="3"/>
  <c r="AT453" i="3"/>
  <c r="AS453" i="3"/>
  <c r="AR453" i="3"/>
  <c r="AQ453" i="3"/>
  <c r="AP453" i="3"/>
  <c r="AO453" i="3"/>
  <c r="AN453" i="3"/>
  <c r="AM453" i="3"/>
  <c r="AL453" i="3"/>
  <c r="AK453" i="3"/>
  <c r="AJ453" i="3"/>
  <c r="AI453" i="3"/>
  <c r="AH453" i="3"/>
  <c r="AG453" i="3"/>
  <c r="AF453" i="3"/>
  <c r="AD453" i="3"/>
  <c r="AC453" i="3"/>
  <c r="AA453" i="3"/>
  <c r="Z453" i="3"/>
  <c r="X453" i="3"/>
  <c r="W453" i="3"/>
  <c r="U453" i="3"/>
  <c r="T453" i="3"/>
  <c r="BC452" i="3"/>
  <c r="BB452" i="3"/>
  <c r="BA452" i="3"/>
  <c r="AZ452" i="3"/>
  <c r="AY452" i="3"/>
  <c r="AX452" i="3"/>
  <c r="AW452" i="3"/>
  <c r="AV452" i="3"/>
  <c r="AU452" i="3"/>
  <c r="AT452" i="3"/>
  <c r="AS452" i="3"/>
  <c r="AR452" i="3"/>
  <c r="AQ452" i="3"/>
  <c r="AP452" i="3"/>
  <c r="AO452" i="3"/>
  <c r="AN452" i="3"/>
  <c r="AM452" i="3"/>
  <c r="AL452" i="3"/>
  <c r="AK452" i="3"/>
  <c r="AJ452" i="3"/>
  <c r="AI452" i="3"/>
  <c r="AH452" i="3"/>
  <c r="AG452" i="3"/>
  <c r="AF452" i="3"/>
  <c r="AD452" i="3"/>
  <c r="AC452" i="3"/>
  <c r="AA452" i="3"/>
  <c r="Z452" i="3"/>
  <c r="X452" i="3"/>
  <c r="W452" i="3"/>
  <c r="U452" i="3"/>
  <c r="T452" i="3"/>
  <c r="BC451" i="3"/>
  <c r="BB451" i="3"/>
  <c r="BA451" i="3"/>
  <c r="AZ451" i="3"/>
  <c r="AY451" i="3"/>
  <c r="AX451" i="3"/>
  <c r="AW451" i="3"/>
  <c r="AV451" i="3"/>
  <c r="AU451" i="3"/>
  <c r="AT451" i="3"/>
  <c r="AS451" i="3"/>
  <c r="AR451" i="3"/>
  <c r="AQ451" i="3"/>
  <c r="AP451" i="3"/>
  <c r="AO451" i="3"/>
  <c r="AN451" i="3"/>
  <c r="AM451" i="3"/>
  <c r="AL451" i="3"/>
  <c r="AK451" i="3"/>
  <c r="AJ451" i="3"/>
  <c r="AI451" i="3"/>
  <c r="AH451" i="3"/>
  <c r="AG451" i="3"/>
  <c r="AF451" i="3"/>
  <c r="AD451" i="3"/>
  <c r="AC451" i="3"/>
  <c r="AA451" i="3"/>
  <c r="Z451" i="3"/>
  <c r="X451" i="3"/>
  <c r="W451" i="3"/>
  <c r="U451" i="3"/>
  <c r="T451" i="3"/>
  <c r="BC450" i="3"/>
  <c r="BB450" i="3"/>
  <c r="BA450" i="3"/>
  <c r="AZ450" i="3"/>
  <c r="AY450" i="3"/>
  <c r="AX450" i="3"/>
  <c r="AW450" i="3"/>
  <c r="AV450" i="3"/>
  <c r="AU450" i="3"/>
  <c r="AT450" i="3"/>
  <c r="AS450" i="3"/>
  <c r="AR450" i="3"/>
  <c r="AQ450" i="3"/>
  <c r="AP450" i="3"/>
  <c r="AO450" i="3"/>
  <c r="AN450" i="3"/>
  <c r="AM450" i="3"/>
  <c r="AL450" i="3"/>
  <c r="AK450" i="3"/>
  <c r="AJ450" i="3"/>
  <c r="AI450" i="3"/>
  <c r="AH450" i="3"/>
  <c r="AG450" i="3"/>
  <c r="AF450" i="3"/>
  <c r="AD450" i="3"/>
  <c r="AC450" i="3"/>
  <c r="AA450" i="3"/>
  <c r="Z450" i="3"/>
  <c r="X450" i="3"/>
  <c r="W450" i="3"/>
  <c r="U450" i="3"/>
  <c r="T450" i="3"/>
  <c r="BC449" i="3"/>
  <c r="BB449" i="3"/>
  <c r="BA449" i="3"/>
  <c r="AZ449" i="3"/>
  <c r="AY449" i="3"/>
  <c r="AX449" i="3"/>
  <c r="AW449" i="3"/>
  <c r="AV449" i="3"/>
  <c r="AU449" i="3"/>
  <c r="AT449" i="3"/>
  <c r="AS449" i="3"/>
  <c r="AR449" i="3"/>
  <c r="AQ449" i="3"/>
  <c r="AP449" i="3"/>
  <c r="AO449" i="3"/>
  <c r="AN449" i="3"/>
  <c r="AM449" i="3"/>
  <c r="AL449" i="3"/>
  <c r="AK449" i="3"/>
  <c r="AJ449" i="3"/>
  <c r="AI449" i="3"/>
  <c r="AH449" i="3"/>
  <c r="AG449" i="3"/>
  <c r="AF449" i="3"/>
  <c r="AD449" i="3"/>
  <c r="AC449" i="3"/>
  <c r="AA449" i="3"/>
  <c r="Z449" i="3"/>
  <c r="X449" i="3"/>
  <c r="W449" i="3"/>
  <c r="U449" i="3"/>
  <c r="T449" i="3"/>
  <c r="BC448" i="3"/>
  <c r="BB448" i="3"/>
  <c r="BA448" i="3"/>
  <c r="AZ448" i="3"/>
  <c r="AY448" i="3"/>
  <c r="AX448" i="3"/>
  <c r="AW448" i="3"/>
  <c r="AV448" i="3"/>
  <c r="AU448" i="3"/>
  <c r="AT448" i="3"/>
  <c r="AS448" i="3"/>
  <c r="AR448" i="3"/>
  <c r="AQ448" i="3"/>
  <c r="AP448" i="3"/>
  <c r="AO448" i="3"/>
  <c r="AN448" i="3"/>
  <c r="AM448" i="3"/>
  <c r="AL448" i="3"/>
  <c r="AK448" i="3"/>
  <c r="AJ448" i="3"/>
  <c r="AI448" i="3"/>
  <c r="AH448" i="3"/>
  <c r="AG448" i="3"/>
  <c r="AF448" i="3"/>
  <c r="AD448" i="3"/>
  <c r="AC448" i="3"/>
  <c r="AA448" i="3"/>
  <c r="Z448" i="3"/>
  <c r="X448" i="3"/>
  <c r="W448" i="3"/>
  <c r="U448" i="3"/>
  <c r="T448" i="3"/>
  <c r="BC447" i="3"/>
  <c r="BB447" i="3"/>
  <c r="BA447" i="3"/>
  <c r="AZ447" i="3"/>
  <c r="AY447" i="3"/>
  <c r="AX447" i="3"/>
  <c r="AW447" i="3"/>
  <c r="AV447" i="3"/>
  <c r="AU447" i="3"/>
  <c r="AT447" i="3"/>
  <c r="AS447" i="3"/>
  <c r="AR447" i="3"/>
  <c r="AQ447" i="3"/>
  <c r="AP447" i="3"/>
  <c r="AO447" i="3"/>
  <c r="AN447" i="3"/>
  <c r="AM447" i="3"/>
  <c r="AL447" i="3"/>
  <c r="AK447" i="3"/>
  <c r="AJ447" i="3"/>
  <c r="AI447" i="3"/>
  <c r="AH447" i="3"/>
  <c r="AG447" i="3"/>
  <c r="AF447" i="3"/>
  <c r="AD447" i="3"/>
  <c r="AC447" i="3"/>
  <c r="AA447" i="3"/>
  <c r="Z447" i="3"/>
  <c r="X447" i="3"/>
  <c r="W447" i="3"/>
  <c r="U447" i="3"/>
  <c r="T447" i="3"/>
  <c r="BC446" i="3"/>
  <c r="BB446" i="3"/>
  <c r="BA446" i="3"/>
  <c r="AZ446" i="3"/>
  <c r="AY446" i="3"/>
  <c r="AX446" i="3"/>
  <c r="AW446" i="3"/>
  <c r="AV446" i="3"/>
  <c r="AU446" i="3"/>
  <c r="AT446" i="3"/>
  <c r="AS446" i="3"/>
  <c r="AR446" i="3"/>
  <c r="AQ446" i="3"/>
  <c r="AP446" i="3"/>
  <c r="AO446" i="3"/>
  <c r="AN446" i="3"/>
  <c r="AM446" i="3"/>
  <c r="AL446" i="3"/>
  <c r="AK446" i="3"/>
  <c r="AJ446" i="3"/>
  <c r="AI446" i="3"/>
  <c r="AH446" i="3"/>
  <c r="AG446" i="3"/>
  <c r="AF446" i="3"/>
  <c r="AD446" i="3"/>
  <c r="AC446" i="3"/>
  <c r="AA446" i="3"/>
  <c r="Z446" i="3"/>
  <c r="X446" i="3"/>
  <c r="W446" i="3"/>
  <c r="U446" i="3"/>
  <c r="T446" i="3"/>
  <c r="BC445" i="3"/>
  <c r="BB445" i="3"/>
  <c r="BA445" i="3"/>
  <c r="AZ445" i="3"/>
  <c r="AY445" i="3"/>
  <c r="AX445" i="3"/>
  <c r="AW445" i="3"/>
  <c r="AV445" i="3"/>
  <c r="AU445" i="3"/>
  <c r="AT445" i="3"/>
  <c r="AS445" i="3"/>
  <c r="AR445" i="3"/>
  <c r="AQ445" i="3"/>
  <c r="AP445" i="3"/>
  <c r="AO445" i="3"/>
  <c r="AN445" i="3"/>
  <c r="AM445" i="3"/>
  <c r="AL445" i="3"/>
  <c r="AK445" i="3"/>
  <c r="AJ445" i="3"/>
  <c r="AI445" i="3"/>
  <c r="AH445" i="3"/>
  <c r="AG445" i="3"/>
  <c r="AF445" i="3"/>
  <c r="AD445" i="3"/>
  <c r="AC445" i="3"/>
  <c r="AA445" i="3"/>
  <c r="Z445" i="3"/>
  <c r="X445" i="3"/>
  <c r="W445" i="3"/>
  <c r="U445" i="3"/>
  <c r="T445" i="3"/>
  <c r="BC444" i="3"/>
  <c r="BB444" i="3"/>
  <c r="BA444" i="3"/>
  <c r="AZ444" i="3"/>
  <c r="AY444" i="3"/>
  <c r="AX444" i="3"/>
  <c r="AW444" i="3"/>
  <c r="AV444" i="3"/>
  <c r="AU444" i="3"/>
  <c r="AT444" i="3"/>
  <c r="AS444" i="3"/>
  <c r="AR444" i="3"/>
  <c r="AQ444" i="3"/>
  <c r="AP444" i="3"/>
  <c r="AO444" i="3"/>
  <c r="AN444" i="3"/>
  <c r="AM444" i="3"/>
  <c r="AL444" i="3"/>
  <c r="AK444" i="3"/>
  <c r="AJ444" i="3"/>
  <c r="AI444" i="3"/>
  <c r="AH444" i="3"/>
  <c r="AG444" i="3"/>
  <c r="AF444" i="3"/>
  <c r="AD444" i="3"/>
  <c r="AC444" i="3"/>
  <c r="AA444" i="3"/>
  <c r="Z444" i="3"/>
  <c r="X444" i="3"/>
  <c r="W444" i="3"/>
  <c r="U444" i="3"/>
  <c r="T444" i="3"/>
  <c r="BC443" i="3"/>
  <c r="BB443" i="3"/>
  <c r="BA443" i="3"/>
  <c r="AZ443" i="3"/>
  <c r="AY443" i="3"/>
  <c r="AX443" i="3"/>
  <c r="AW443" i="3"/>
  <c r="AV443" i="3"/>
  <c r="AU443" i="3"/>
  <c r="AT443" i="3"/>
  <c r="AS443" i="3"/>
  <c r="AR443" i="3"/>
  <c r="AQ443" i="3"/>
  <c r="AP443" i="3"/>
  <c r="AO443" i="3"/>
  <c r="AN443" i="3"/>
  <c r="AM443" i="3"/>
  <c r="AL443" i="3"/>
  <c r="AK443" i="3"/>
  <c r="AJ443" i="3"/>
  <c r="AI443" i="3"/>
  <c r="AH443" i="3"/>
  <c r="AG443" i="3"/>
  <c r="AF443" i="3"/>
  <c r="AD443" i="3"/>
  <c r="AC443" i="3"/>
  <c r="AA443" i="3"/>
  <c r="Z443" i="3"/>
  <c r="X443" i="3"/>
  <c r="W443" i="3"/>
  <c r="U443" i="3"/>
  <c r="T443" i="3"/>
  <c r="BC442" i="3"/>
  <c r="BB442" i="3"/>
  <c r="BA442" i="3"/>
  <c r="AZ442" i="3"/>
  <c r="AY442" i="3"/>
  <c r="AX442" i="3"/>
  <c r="AW442" i="3"/>
  <c r="AV442" i="3"/>
  <c r="AU442" i="3"/>
  <c r="AT442" i="3"/>
  <c r="AS442" i="3"/>
  <c r="AR442" i="3"/>
  <c r="AQ442" i="3"/>
  <c r="AP442" i="3"/>
  <c r="AO442" i="3"/>
  <c r="AN442" i="3"/>
  <c r="AM442" i="3"/>
  <c r="AL442" i="3"/>
  <c r="AK442" i="3"/>
  <c r="AJ442" i="3"/>
  <c r="AI442" i="3"/>
  <c r="AH442" i="3"/>
  <c r="AG442" i="3"/>
  <c r="AF442" i="3"/>
  <c r="AD442" i="3"/>
  <c r="AC442" i="3"/>
  <c r="AA442" i="3"/>
  <c r="Z442" i="3"/>
  <c r="X442" i="3"/>
  <c r="W442" i="3"/>
  <c r="U442" i="3"/>
  <c r="T442" i="3"/>
  <c r="BC441" i="3"/>
  <c r="BB441" i="3"/>
  <c r="BA441" i="3"/>
  <c r="AZ441" i="3"/>
  <c r="AY441" i="3"/>
  <c r="AX441" i="3"/>
  <c r="AW441" i="3"/>
  <c r="AV441" i="3"/>
  <c r="AU441" i="3"/>
  <c r="AT441" i="3"/>
  <c r="AS441" i="3"/>
  <c r="AR441" i="3"/>
  <c r="AQ441" i="3"/>
  <c r="AP441" i="3"/>
  <c r="AO441" i="3"/>
  <c r="AN441" i="3"/>
  <c r="AM441" i="3"/>
  <c r="AL441" i="3"/>
  <c r="AK441" i="3"/>
  <c r="AJ441" i="3"/>
  <c r="AI441" i="3"/>
  <c r="AH441" i="3"/>
  <c r="AG441" i="3"/>
  <c r="AF441" i="3"/>
  <c r="AD441" i="3"/>
  <c r="AC441" i="3"/>
  <c r="AA441" i="3"/>
  <c r="Z441" i="3"/>
  <c r="X441" i="3"/>
  <c r="W441" i="3"/>
  <c r="U441" i="3"/>
  <c r="T441" i="3"/>
  <c r="BC440" i="3"/>
  <c r="BB440" i="3"/>
  <c r="BA440" i="3"/>
  <c r="AZ440" i="3"/>
  <c r="AY440" i="3"/>
  <c r="AX440" i="3"/>
  <c r="AW440" i="3"/>
  <c r="AV440" i="3"/>
  <c r="AU440" i="3"/>
  <c r="AT440" i="3"/>
  <c r="AS440" i="3"/>
  <c r="AR440" i="3"/>
  <c r="AQ440" i="3"/>
  <c r="AP440" i="3"/>
  <c r="AO440" i="3"/>
  <c r="AN440" i="3"/>
  <c r="AM440" i="3"/>
  <c r="AL440" i="3"/>
  <c r="AK440" i="3"/>
  <c r="AJ440" i="3"/>
  <c r="AI440" i="3"/>
  <c r="AH440" i="3"/>
  <c r="AG440" i="3"/>
  <c r="AF440" i="3"/>
  <c r="AD440" i="3"/>
  <c r="AC440" i="3"/>
  <c r="AA440" i="3"/>
  <c r="Z440" i="3"/>
  <c r="X440" i="3"/>
  <c r="W440" i="3"/>
  <c r="U440" i="3"/>
  <c r="T440" i="3"/>
  <c r="BC439" i="3"/>
  <c r="BB439" i="3"/>
  <c r="BA439" i="3"/>
  <c r="AZ439" i="3"/>
  <c r="AY439" i="3"/>
  <c r="AX439" i="3"/>
  <c r="AW439" i="3"/>
  <c r="AV439" i="3"/>
  <c r="AU439" i="3"/>
  <c r="AT439" i="3"/>
  <c r="AS439" i="3"/>
  <c r="AR439" i="3"/>
  <c r="AQ439" i="3"/>
  <c r="AP439" i="3"/>
  <c r="AO439" i="3"/>
  <c r="AN439" i="3"/>
  <c r="AM439" i="3"/>
  <c r="AL439" i="3"/>
  <c r="AK439" i="3"/>
  <c r="AJ439" i="3"/>
  <c r="AI439" i="3"/>
  <c r="AH439" i="3"/>
  <c r="AG439" i="3"/>
  <c r="AF439" i="3"/>
  <c r="AD439" i="3"/>
  <c r="AC439" i="3"/>
  <c r="AA439" i="3"/>
  <c r="Z439" i="3"/>
  <c r="X439" i="3"/>
  <c r="W439" i="3"/>
  <c r="U439" i="3"/>
  <c r="T439" i="3"/>
  <c r="BC438" i="3"/>
  <c r="BB438" i="3"/>
  <c r="BA438" i="3"/>
  <c r="AZ438" i="3"/>
  <c r="AY438" i="3"/>
  <c r="AX438" i="3"/>
  <c r="AW438" i="3"/>
  <c r="AV438" i="3"/>
  <c r="AU438" i="3"/>
  <c r="AT438" i="3"/>
  <c r="AS438" i="3"/>
  <c r="AR438" i="3"/>
  <c r="AQ438" i="3"/>
  <c r="AP438" i="3"/>
  <c r="AO438" i="3"/>
  <c r="AN438" i="3"/>
  <c r="AM438" i="3"/>
  <c r="AL438" i="3"/>
  <c r="AK438" i="3"/>
  <c r="AJ438" i="3"/>
  <c r="AI438" i="3"/>
  <c r="AH438" i="3"/>
  <c r="AG438" i="3"/>
  <c r="AF438" i="3"/>
  <c r="AD438" i="3"/>
  <c r="AC438" i="3"/>
  <c r="AA438" i="3"/>
  <c r="Z438" i="3"/>
  <c r="X438" i="3"/>
  <c r="W438" i="3"/>
  <c r="U438" i="3"/>
  <c r="T438" i="3"/>
  <c r="BC437" i="3"/>
  <c r="BB437" i="3"/>
  <c r="BA437" i="3"/>
  <c r="AZ437" i="3"/>
  <c r="AY437" i="3"/>
  <c r="AX437" i="3"/>
  <c r="AW437" i="3"/>
  <c r="AV437" i="3"/>
  <c r="AU437" i="3"/>
  <c r="AT437" i="3"/>
  <c r="AS437" i="3"/>
  <c r="AR437" i="3"/>
  <c r="AQ437" i="3"/>
  <c r="AP437" i="3"/>
  <c r="AO437" i="3"/>
  <c r="AN437" i="3"/>
  <c r="AM437" i="3"/>
  <c r="AL437" i="3"/>
  <c r="AK437" i="3"/>
  <c r="AJ437" i="3"/>
  <c r="AI437" i="3"/>
  <c r="AH437" i="3"/>
  <c r="AG437" i="3"/>
  <c r="AF437" i="3"/>
  <c r="AD437" i="3"/>
  <c r="AC437" i="3"/>
  <c r="AA437" i="3"/>
  <c r="Z437" i="3"/>
  <c r="X437" i="3"/>
  <c r="W437" i="3"/>
  <c r="U437" i="3"/>
  <c r="T437" i="3"/>
  <c r="BC436" i="3"/>
  <c r="BB436" i="3"/>
  <c r="BA436" i="3"/>
  <c r="AZ436" i="3"/>
  <c r="AY436" i="3"/>
  <c r="AX436" i="3"/>
  <c r="AW436" i="3"/>
  <c r="AV436" i="3"/>
  <c r="AU436" i="3"/>
  <c r="AT436" i="3"/>
  <c r="AS436" i="3"/>
  <c r="AR436" i="3"/>
  <c r="AQ436" i="3"/>
  <c r="AP436" i="3"/>
  <c r="AO436" i="3"/>
  <c r="AN436" i="3"/>
  <c r="AM436" i="3"/>
  <c r="AL436" i="3"/>
  <c r="AK436" i="3"/>
  <c r="AJ436" i="3"/>
  <c r="AI436" i="3"/>
  <c r="AH436" i="3"/>
  <c r="AG436" i="3"/>
  <c r="AF436" i="3"/>
  <c r="AD436" i="3"/>
  <c r="AC436" i="3"/>
  <c r="AA436" i="3"/>
  <c r="Z436" i="3"/>
  <c r="X436" i="3"/>
  <c r="W436" i="3"/>
  <c r="U436" i="3"/>
  <c r="T436" i="3"/>
  <c r="BC435" i="3"/>
  <c r="BB435" i="3"/>
  <c r="BA435" i="3"/>
  <c r="AZ435" i="3"/>
  <c r="AY435" i="3"/>
  <c r="AX435" i="3"/>
  <c r="AW435" i="3"/>
  <c r="AV435" i="3"/>
  <c r="AU435" i="3"/>
  <c r="AT435" i="3"/>
  <c r="AS435" i="3"/>
  <c r="AR435" i="3"/>
  <c r="AQ435" i="3"/>
  <c r="AP435" i="3"/>
  <c r="AO435" i="3"/>
  <c r="AN435" i="3"/>
  <c r="AM435" i="3"/>
  <c r="AL435" i="3"/>
  <c r="AK435" i="3"/>
  <c r="AJ435" i="3"/>
  <c r="AI435" i="3"/>
  <c r="AH435" i="3"/>
  <c r="AG435" i="3"/>
  <c r="AF435" i="3"/>
  <c r="AD435" i="3"/>
  <c r="AC435" i="3"/>
  <c r="AA435" i="3"/>
  <c r="Z435" i="3"/>
  <c r="X435" i="3"/>
  <c r="W435" i="3"/>
  <c r="U435" i="3"/>
  <c r="T435" i="3"/>
  <c r="BC434" i="3"/>
  <c r="BB434" i="3"/>
  <c r="BA434" i="3"/>
  <c r="AZ434" i="3"/>
  <c r="AY434" i="3"/>
  <c r="AX434" i="3"/>
  <c r="AW434" i="3"/>
  <c r="AV434" i="3"/>
  <c r="AU434" i="3"/>
  <c r="AT434" i="3"/>
  <c r="AS434" i="3"/>
  <c r="AR434" i="3"/>
  <c r="AQ434" i="3"/>
  <c r="AP434" i="3"/>
  <c r="AO434" i="3"/>
  <c r="AN434" i="3"/>
  <c r="AM434" i="3"/>
  <c r="AL434" i="3"/>
  <c r="AK434" i="3"/>
  <c r="AJ434" i="3"/>
  <c r="AI434" i="3"/>
  <c r="AH434" i="3"/>
  <c r="AG434" i="3"/>
  <c r="AF434" i="3"/>
  <c r="AD434" i="3"/>
  <c r="AC434" i="3"/>
  <c r="AA434" i="3"/>
  <c r="Z434" i="3"/>
  <c r="X434" i="3"/>
  <c r="W434" i="3"/>
  <c r="U434" i="3"/>
  <c r="T434" i="3"/>
  <c r="BC433" i="3"/>
  <c r="BB433" i="3"/>
  <c r="BA433" i="3"/>
  <c r="AZ433" i="3"/>
  <c r="AY433" i="3"/>
  <c r="AX433" i="3"/>
  <c r="AW433" i="3"/>
  <c r="AV433" i="3"/>
  <c r="AU433" i="3"/>
  <c r="AT433" i="3"/>
  <c r="AS433" i="3"/>
  <c r="AR433" i="3"/>
  <c r="AQ433" i="3"/>
  <c r="AP433" i="3"/>
  <c r="AO433" i="3"/>
  <c r="AN433" i="3"/>
  <c r="AM433" i="3"/>
  <c r="AL433" i="3"/>
  <c r="AK433" i="3"/>
  <c r="AJ433" i="3"/>
  <c r="AI433" i="3"/>
  <c r="AH433" i="3"/>
  <c r="AG433" i="3"/>
  <c r="AF433" i="3"/>
  <c r="AD433" i="3"/>
  <c r="AC433" i="3"/>
  <c r="AA433" i="3"/>
  <c r="Z433" i="3"/>
  <c r="X433" i="3"/>
  <c r="W433" i="3"/>
  <c r="U433" i="3"/>
  <c r="T433" i="3"/>
  <c r="BC432" i="3"/>
  <c r="BB432" i="3"/>
  <c r="BA432" i="3"/>
  <c r="AZ432" i="3"/>
  <c r="AY432" i="3"/>
  <c r="AX432" i="3"/>
  <c r="AW432" i="3"/>
  <c r="AV432" i="3"/>
  <c r="AU432" i="3"/>
  <c r="AT432" i="3"/>
  <c r="AS432" i="3"/>
  <c r="AR432" i="3"/>
  <c r="AQ432" i="3"/>
  <c r="AP432" i="3"/>
  <c r="AO432" i="3"/>
  <c r="AN432" i="3"/>
  <c r="AM432" i="3"/>
  <c r="AL432" i="3"/>
  <c r="AK432" i="3"/>
  <c r="AJ432" i="3"/>
  <c r="AI432" i="3"/>
  <c r="AH432" i="3"/>
  <c r="AG432" i="3"/>
  <c r="AF432" i="3"/>
  <c r="AD432" i="3"/>
  <c r="AC432" i="3"/>
  <c r="AA432" i="3"/>
  <c r="Z432" i="3"/>
  <c r="X432" i="3"/>
  <c r="W432" i="3"/>
  <c r="U432" i="3"/>
  <c r="T432" i="3"/>
  <c r="BC431" i="3"/>
  <c r="BB431" i="3"/>
  <c r="BA431" i="3"/>
  <c r="AZ431" i="3"/>
  <c r="AY431" i="3"/>
  <c r="AX431" i="3"/>
  <c r="AW431" i="3"/>
  <c r="AV431" i="3"/>
  <c r="AU431" i="3"/>
  <c r="AT431" i="3"/>
  <c r="AS431" i="3"/>
  <c r="AR431" i="3"/>
  <c r="AQ431" i="3"/>
  <c r="AP431" i="3"/>
  <c r="AO431" i="3"/>
  <c r="AN431" i="3"/>
  <c r="AM431" i="3"/>
  <c r="AL431" i="3"/>
  <c r="AK431" i="3"/>
  <c r="AJ431" i="3"/>
  <c r="AI431" i="3"/>
  <c r="AH431" i="3"/>
  <c r="AG431" i="3"/>
  <c r="AF431" i="3"/>
  <c r="AD431" i="3"/>
  <c r="AC431" i="3"/>
  <c r="AA431" i="3"/>
  <c r="Z431" i="3"/>
  <c r="X431" i="3"/>
  <c r="W431" i="3"/>
  <c r="U431" i="3"/>
  <c r="T431" i="3"/>
  <c r="BC430" i="3"/>
  <c r="BB430" i="3"/>
  <c r="BA430" i="3"/>
  <c r="AZ430" i="3"/>
  <c r="AY430" i="3"/>
  <c r="AX430" i="3"/>
  <c r="AW430" i="3"/>
  <c r="AV430" i="3"/>
  <c r="AU430" i="3"/>
  <c r="AT430" i="3"/>
  <c r="AS430" i="3"/>
  <c r="AR430" i="3"/>
  <c r="AQ430" i="3"/>
  <c r="AP430" i="3"/>
  <c r="AO430" i="3"/>
  <c r="AN430" i="3"/>
  <c r="AM430" i="3"/>
  <c r="AL430" i="3"/>
  <c r="AK430" i="3"/>
  <c r="AJ430" i="3"/>
  <c r="AI430" i="3"/>
  <c r="AH430" i="3"/>
  <c r="AG430" i="3"/>
  <c r="AF430" i="3"/>
  <c r="AD430" i="3"/>
  <c r="AC430" i="3"/>
  <c r="AA430" i="3"/>
  <c r="Z430" i="3"/>
  <c r="X430" i="3"/>
  <c r="W430" i="3"/>
  <c r="U430" i="3"/>
  <c r="T430" i="3"/>
  <c r="BC429" i="3"/>
  <c r="BB429" i="3"/>
  <c r="BA429" i="3"/>
  <c r="AZ429" i="3"/>
  <c r="AY429" i="3"/>
  <c r="AX429" i="3"/>
  <c r="AW429" i="3"/>
  <c r="AV429" i="3"/>
  <c r="AU429" i="3"/>
  <c r="AT429" i="3"/>
  <c r="AS429" i="3"/>
  <c r="AR429" i="3"/>
  <c r="AQ429" i="3"/>
  <c r="AP429" i="3"/>
  <c r="AO429" i="3"/>
  <c r="AN429" i="3"/>
  <c r="AM429" i="3"/>
  <c r="AL429" i="3"/>
  <c r="AK429" i="3"/>
  <c r="AJ429" i="3"/>
  <c r="AI429" i="3"/>
  <c r="AH429" i="3"/>
  <c r="AG429" i="3"/>
  <c r="AF429" i="3"/>
  <c r="AD429" i="3"/>
  <c r="AC429" i="3"/>
  <c r="AA429" i="3"/>
  <c r="Z429" i="3"/>
  <c r="X429" i="3"/>
  <c r="W429" i="3"/>
  <c r="U429" i="3"/>
  <c r="T429" i="3"/>
  <c r="BC428" i="3"/>
  <c r="BB428" i="3"/>
  <c r="BA428" i="3"/>
  <c r="AZ428" i="3"/>
  <c r="AY428" i="3"/>
  <c r="AX428" i="3"/>
  <c r="AW428" i="3"/>
  <c r="AV428" i="3"/>
  <c r="AU428" i="3"/>
  <c r="AT428" i="3"/>
  <c r="AS428" i="3"/>
  <c r="AR428" i="3"/>
  <c r="AQ428" i="3"/>
  <c r="AP428" i="3"/>
  <c r="AO428" i="3"/>
  <c r="AN428" i="3"/>
  <c r="AM428" i="3"/>
  <c r="AL428" i="3"/>
  <c r="AK428" i="3"/>
  <c r="AJ428" i="3"/>
  <c r="AI428" i="3"/>
  <c r="AH428" i="3"/>
  <c r="AG428" i="3"/>
  <c r="AF428" i="3"/>
  <c r="AD428" i="3"/>
  <c r="AC428" i="3"/>
  <c r="AA428" i="3"/>
  <c r="Z428" i="3"/>
  <c r="X428" i="3"/>
  <c r="W428" i="3"/>
  <c r="U428" i="3"/>
  <c r="T428" i="3"/>
  <c r="BC427" i="3"/>
  <c r="BB427" i="3"/>
  <c r="BA427" i="3"/>
  <c r="AZ427" i="3"/>
  <c r="AY427" i="3"/>
  <c r="AX427" i="3"/>
  <c r="AW427" i="3"/>
  <c r="AV427" i="3"/>
  <c r="AU427" i="3"/>
  <c r="AT427" i="3"/>
  <c r="AS427" i="3"/>
  <c r="AR427" i="3"/>
  <c r="AQ427" i="3"/>
  <c r="AP427" i="3"/>
  <c r="AO427" i="3"/>
  <c r="AN427" i="3"/>
  <c r="AM427" i="3"/>
  <c r="AL427" i="3"/>
  <c r="AK427" i="3"/>
  <c r="AJ427" i="3"/>
  <c r="AI427" i="3"/>
  <c r="AH427" i="3"/>
  <c r="AG427" i="3"/>
  <c r="AF427" i="3"/>
  <c r="AD427" i="3"/>
  <c r="AC427" i="3"/>
  <c r="AA427" i="3"/>
  <c r="Z427" i="3"/>
  <c r="X427" i="3"/>
  <c r="W427" i="3"/>
  <c r="U427" i="3"/>
  <c r="T427" i="3"/>
  <c r="BC426" i="3"/>
  <c r="BB426" i="3"/>
  <c r="BA426" i="3"/>
  <c r="AZ426" i="3"/>
  <c r="AY426" i="3"/>
  <c r="AX426" i="3"/>
  <c r="AW426" i="3"/>
  <c r="AV426" i="3"/>
  <c r="AU426" i="3"/>
  <c r="AT426" i="3"/>
  <c r="AS426" i="3"/>
  <c r="AR426" i="3"/>
  <c r="AQ426" i="3"/>
  <c r="AP426" i="3"/>
  <c r="AO426" i="3"/>
  <c r="AN426" i="3"/>
  <c r="AM426" i="3"/>
  <c r="AL426" i="3"/>
  <c r="AK426" i="3"/>
  <c r="AJ426" i="3"/>
  <c r="AI426" i="3"/>
  <c r="AH426" i="3"/>
  <c r="AG426" i="3"/>
  <c r="AF426" i="3"/>
  <c r="AD426" i="3"/>
  <c r="AC426" i="3"/>
  <c r="AA426" i="3"/>
  <c r="Z426" i="3"/>
  <c r="X426" i="3"/>
  <c r="W426" i="3"/>
  <c r="U426" i="3"/>
  <c r="T426" i="3"/>
  <c r="BC425" i="3"/>
  <c r="BB425" i="3"/>
  <c r="BA425" i="3"/>
  <c r="AZ425" i="3"/>
  <c r="AY425" i="3"/>
  <c r="AX425" i="3"/>
  <c r="AW425" i="3"/>
  <c r="AV425" i="3"/>
  <c r="AU425" i="3"/>
  <c r="AT425" i="3"/>
  <c r="AS425" i="3"/>
  <c r="AR425" i="3"/>
  <c r="AQ425" i="3"/>
  <c r="AP425" i="3"/>
  <c r="AO425" i="3"/>
  <c r="AN425" i="3"/>
  <c r="AM425" i="3"/>
  <c r="AL425" i="3"/>
  <c r="AK425" i="3"/>
  <c r="AJ425" i="3"/>
  <c r="AI425" i="3"/>
  <c r="AH425" i="3"/>
  <c r="AG425" i="3"/>
  <c r="AF425" i="3"/>
  <c r="AD425" i="3"/>
  <c r="AC425" i="3"/>
  <c r="AA425" i="3"/>
  <c r="Z425" i="3"/>
  <c r="X425" i="3"/>
  <c r="W425" i="3"/>
  <c r="U425" i="3"/>
  <c r="T425" i="3"/>
  <c r="BC424" i="3"/>
  <c r="BB424" i="3"/>
  <c r="BA424" i="3"/>
  <c r="AZ424" i="3"/>
  <c r="AY424" i="3"/>
  <c r="AX424" i="3"/>
  <c r="AW424" i="3"/>
  <c r="AV424" i="3"/>
  <c r="AU424" i="3"/>
  <c r="AT424" i="3"/>
  <c r="AS424" i="3"/>
  <c r="AR424" i="3"/>
  <c r="AQ424" i="3"/>
  <c r="AP424" i="3"/>
  <c r="AO424" i="3"/>
  <c r="AN424" i="3"/>
  <c r="AM424" i="3"/>
  <c r="AL424" i="3"/>
  <c r="AK424" i="3"/>
  <c r="AJ424" i="3"/>
  <c r="AI424" i="3"/>
  <c r="AH424" i="3"/>
  <c r="AG424" i="3"/>
  <c r="AF424" i="3"/>
  <c r="AD424" i="3"/>
  <c r="AC424" i="3"/>
  <c r="AA424" i="3"/>
  <c r="Z424" i="3"/>
  <c r="X424" i="3"/>
  <c r="W424" i="3"/>
  <c r="U424" i="3"/>
  <c r="T424" i="3"/>
  <c r="BC423" i="3"/>
  <c r="BB423" i="3"/>
  <c r="BA423" i="3"/>
  <c r="AZ423" i="3"/>
  <c r="AY423" i="3"/>
  <c r="AX423" i="3"/>
  <c r="AW423" i="3"/>
  <c r="AV423" i="3"/>
  <c r="AU423" i="3"/>
  <c r="AT423" i="3"/>
  <c r="AS423" i="3"/>
  <c r="AR423" i="3"/>
  <c r="AQ423" i="3"/>
  <c r="AP423" i="3"/>
  <c r="AO423" i="3"/>
  <c r="AN423" i="3"/>
  <c r="AM423" i="3"/>
  <c r="AL423" i="3"/>
  <c r="AK423" i="3"/>
  <c r="AJ423" i="3"/>
  <c r="AI423" i="3"/>
  <c r="AH423" i="3"/>
  <c r="AG423" i="3"/>
  <c r="AF423" i="3"/>
  <c r="AD423" i="3"/>
  <c r="AC423" i="3"/>
  <c r="AA423" i="3"/>
  <c r="Z423" i="3"/>
  <c r="X423" i="3"/>
  <c r="W423" i="3"/>
  <c r="U423" i="3"/>
  <c r="T423" i="3"/>
  <c r="BC422" i="3"/>
  <c r="BB422" i="3"/>
  <c r="BA422" i="3"/>
  <c r="AZ422" i="3"/>
  <c r="AY422" i="3"/>
  <c r="AX422" i="3"/>
  <c r="AW422" i="3"/>
  <c r="AV422" i="3"/>
  <c r="AU422" i="3"/>
  <c r="AT422" i="3"/>
  <c r="AS422" i="3"/>
  <c r="AR422" i="3"/>
  <c r="AQ422" i="3"/>
  <c r="AP422" i="3"/>
  <c r="AO422" i="3"/>
  <c r="AN422" i="3"/>
  <c r="AM422" i="3"/>
  <c r="AL422" i="3"/>
  <c r="AK422" i="3"/>
  <c r="AJ422" i="3"/>
  <c r="AI422" i="3"/>
  <c r="AH422" i="3"/>
  <c r="AG422" i="3"/>
  <c r="AF422" i="3"/>
  <c r="AD422" i="3"/>
  <c r="AC422" i="3"/>
  <c r="AA422" i="3"/>
  <c r="Z422" i="3"/>
  <c r="X422" i="3"/>
  <c r="W422" i="3"/>
  <c r="U422" i="3"/>
  <c r="T422" i="3"/>
  <c r="BC421" i="3"/>
  <c r="BB421" i="3"/>
  <c r="BA421" i="3"/>
  <c r="AZ421" i="3"/>
  <c r="AY421" i="3"/>
  <c r="AX421" i="3"/>
  <c r="AW421" i="3"/>
  <c r="AV421" i="3"/>
  <c r="AU421" i="3"/>
  <c r="AT421" i="3"/>
  <c r="AS421" i="3"/>
  <c r="AR421" i="3"/>
  <c r="AQ421" i="3"/>
  <c r="AP421" i="3"/>
  <c r="AO421" i="3"/>
  <c r="AN421" i="3"/>
  <c r="AM421" i="3"/>
  <c r="AL421" i="3"/>
  <c r="AK421" i="3"/>
  <c r="AJ421" i="3"/>
  <c r="AI421" i="3"/>
  <c r="AH421" i="3"/>
  <c r="AG421" i="3"/>
  <c r="AF421" i="3"/>
  <c r="AD421" i="3"/>
  <c r="AC421" i="3"/>
  <c r="AA421" i="3"/>
  <c r="Z421" i="3"/>
  <c r="X421" i="3"/>
  <c r="W421" i="3"/>
  <c r="U421" i="3"/>
  <c r="T421" i="3"/>
  <c r="BC420" i="3"/>
  <c r="BB420" i="3"/>
  <c r="BA420" i="3"/>
  <c r="AZ420" i="3"/>
  <c r="AY420" i="3"/>
  <c r="AX420" i="3"/>
  <c r="AW420" i="3"/>
  <c r="AV420" i="3"/>
  <c r="AU420" i="3"/>
  <c r="AT420" i="3"/>
  <c r="AS420" i="3"/>
  <c r="AR420" i="3"/>
  <c r="AQ420" i="3"/>
  <c r="AP420" i="3"/>
  <c r="AO420" i="3"/>
  <c r="AN420" i="3"/>
  <c r="AM420" i="3"/>
  <c r="AL420" i="3"/>
  <c r="AK420" i="3"/>
  <c r="AJ420" i="3"/>
  <c r="AI420" i="3"/>
  <c r="AH420" i="3"/>
  <c r="AG420" i="3"/>
  <c r="AF420" i="3"/>
  <c r="AD420" i="3"/>
  <c r="AC420" i="3"/>
  <c r="AA420" i="3"/>
  <c r="Z420" i="3"/>
  <c r="X420" i="3"/>
  <c r="W420" i="3"/>
  <c r="U420" i="3"/>
  <c r="T420" i="3"/>
  <c r="BC419" i="3"/>
  <c r="BB419" i="3"/>
  <c r="BA419" i="3"/>
  <c r="AZ419" i="3"/>
  <c r="AY419" i="3"/>
  <c r="AX419" i="3"/>
  <c r="AW419" i="3"/>
  <c r="AV419" i="3"/>
  <c r="AU419" i="3"/>
  <c r="AT419" i="3"/>
  <c r="AS419" i="3"/>
  <c r="AR419" i="3"/>
  <c r="AQ419" i="3"/>
  <c r="AP419" i="3"/>
  <c r="AO419" i="3"/>
  <c r="AN419" i="3"/>
  <c r="AM419" i="3"/>
  <c r="AL419" i="3"/>
  <c r="AK419" i="3"/>
  <c r="AJ419" i="3"/>
  <c r="AI419" i="3"/>
  <c r="AH419" i="3"/>
  <c r="AG419" i="3"/>
  <c r="AF419" i="3"/>
  <c r="AD419" i="3"/>
  <c r="AC419" i="3"/>
  <c r="AA419" i="3"/>
  <c r="Z419" i="3"/>
  <c r="X419" i="3"/>
  <c r="W419" i="3"/>
  <c r="U419" i="3"/>
  <c r="T419" i="3"/>
  <c r="BC418" i="3"/>
  <c r="BB418" i="3"/>
  <c r="BA418" i="3"/>
  <c r="AZ418" i="3"/>
  <c r="AY418" i="3"/>
  <c r="AX418" i="3"/>
  <c r="AW418" i="3"/>
  <c r="AV418" i="3"/>
  <c r="AU418" i="3"/>
  <c r="AT418" i="3"/>
  <c r="AS418" i="3"/>
  <c r="AR418" i="3"/>
  <c r="AQ418" i="3"/>
  <c r="AP418" i="3"/>
  <c r="AO418" i="3"/>
  <c r="AN418" i="3"/>
  <c r="AM418" i="3"/>
  <c r="AL418" i="3"/>
  <c r="AK418" i="3"/>
  <c r="AJ418" i="3"/>
  <c r="AI418" i="3"/>
  <c r="AH418" i="3"/>
  <c r="AG418" i="3"/>
  <c r="AF418" i="3"/>
  <c r="AD418" i="3"/>
  <c r="AC418" i="3"/>
  <c r="AA418" i="3"/>
  <c r="Z418" i="3"/>
  <c r="X418" i="3"/>
  <c r="W418" i="3"/>
  <c r="U418" i="3"/>
  <c r="T418" i="3"/>
  <c r="BC417" i="3"/>
  <c r="BB417" i="3"/>
  <c r="BA417" i="3"/>
  <c r="AZ417" i="3"/>
  <c r="AY417" i="3"/>
  <c r="AX417" i="3"/>
  <c r="AW417" i="3"/>
  <c r="AV417" i="3"/>
  <c r="AU417" i="3"/>
  <c r="AT417" i="3"/>
  <c r="AS417" i="3"/>
  <c r="AR417" i="3"/>
  <c r="AQ417" i="3"/>
  <c r="AP417" i="3"/>
  <c r="AO417" i="3"/>
  <c r="AN417" i="3"/>
  <c r="AM417" i="3"/>
  <c r="AL417" i="3"/>
  <c r="AK417" i="3"/>
  <c r="AJ417" i="3"/>
  <c r="AI417" i="3"/>
  <c r="AH417" i="3"/>
  <c r="AG417" i="3"/>
  <c r="AF417" i="3"/>
  <c r="AD417" i="3"/>
  <c r="AC417" i="3"/>
  <c r="AA417" i="3"/>
  <c r="Z417" i="3"/>
  <c r="X417" i="3"/>
  <c r="W417" i="3"/>
  <c r="U417" i="3"/>
  <c r="T417" i="3"/>
  <c r="BC416" i="3"/>
  <c r="BB416" i="3"/>
  <c r="BA416" i="3"/>
  <c r="AZ416" i="3"/>
  <c r="AY416" i="3"/>
  <c r="AX416" i="3"/>
  <c r="AW416" i="3"/>
  <c r="AV416" i="3"/>
  <c r="AU416" i="3"/>
  <c r="AT416" i="3"/>
  <c r="AS416" i="3"/>
  <c r="AR416" i="3"/>
  <c r="AQ416" i="3"/>
  <c r="AP416" i="3"/>
  <c r="AO416" i="3"/>
  <c r="AN416" i="3"/>
  <c r="AM416" i="3"/>
  <c r="AL416" i="3"/>
  <c r="AK416" i="3"/>
  <c r="AJ416" i="3"/>
  <c r="AI416" i="3"/>
  <c r="AH416" i="3"/>
  <c r="AG416" i="3"/>
  <c r="AF416" i="3"/>
  <c r="AD416" i="3"/>
  <c r="AC416" i="3"/>
  <c r="AA416" i="3"/>
  <c r="Z416" i="3"/>
  <c r="X416" i="3"/>
  <c r="W416" i="3"/>
  <c r="U416" i="3"/>
  <c r="T416" i="3"/>
  <c r="BC415" i="3"/>
  <c r="BB415" i="3"/>
  <c r="BA415" i="3"/>
  <c r="AZ415" i="3"/>
  <c r="AY415" i="3"/>
  <c r="AX415" i="3"/>
  <c r="AW415" i="3"/>
  <c r="AV415" i="3"/>
  <c r="AU415" i="3"/>
  <c r="AT415" i="3"/>
  <c r="AS415" i="3"/>
  <c r="AR415" i="3"/>
  <c r="AQ415" i="3"/>
  <c r="AP415" i="3"/>
  <c r="AO415" i="3"/>
  <c r="AN415" i="3"/>
  <c r="AM415" i="3"/>
  <c r="AL415" i="3"/>
  <c r="AK415" i="3"/>
  <c r="AJ415" i="3"/>
  <c r="AI415" i="3"/>
  <c r="AH415" i="3"/>
  <c r="AG415" i="3"/>
  <c r="AF415" i="3"/>
  <c r="AD415" i="3"/>
  <c r="AC415" i="3"/>
  <c r="AA415" i="3"/>
  <c r="Z415" i="3"/>
  <c r="X415" i="3"/>
  <c r="W415" i="3"/>
  <c r="U415" i="3"/>
  <c r="T415" i="3"/>
  <c r="BC414" i="3"/>
  <c r="BB414" i="3"/>
  <c r="BA414" i="3"/>
  <c r="AZ414" i="3"/>
  <c r="AY414" i="3"/>
  <c r="AX414" i="3"/>
  <c r="AW414" i="3"/>
  <c r="AV414" i="3"/>
  <c r="AU414" i="3"/>
  <c r="AT414" i="3"/>
  <c r="AS414" i="3"/>
  <c r="AR414" i="3"/>
  <c r="AQ414" i="3"/>
  <c r="AP414" i="3"/>
  <c r="AO414" i="3"/>
  <c r="AN414" i="3"/>
  <c r="AM414" i="3"/>
  <c r="AL414" i="3"/>
  <c r="AK414" i="3"/>
  <c r="AJ414" i="3"/>
  <c r="AI414" i="3"/>
  <c r="AH414" i="3"/>
  <c r="AG414" i="3"/>
  <c r="AF414" i="3"/>
  <c r="AD414" i="3"/>
  <c r="AC414" i="3"/>
  <c r="AA414" i="3"/>
  <c r="Z414" i="3"/>
  <c r="X414" i="3"/>
  <c r="W414" i="3"/>
  <c r="U414" i="3"/>
  <c r="T414" i="3"/>
  <c r="BC413" i="3"/>
  <c r="BB413" i="3"/>
  <c r="BA413" i="3"/>
  <c r="AZ413" i="3"/>
  <c r="AY413" i="3"/>
  <c r="AX413" i="3"/>
  <c r="AW413" i="3"/>
  <c r="AV413" i="3"/>
  <c r="AU413" i="3"/>
  <c r="AT413" i="3"/>
  <c r="AS413" i="3"/>
  <c r="AR413" i="3"/>
  <c r="AQ413" i="3"/>
  <c r="AP413" i="3"/>
  <c r="AO413" i="3"/>
  <c r="AN413" i="3"/>
  <c r="AM413" i="3"/>
  <c r="AL413" i="3"/>
  <c r="AK413" i="3"/>
  <c r="AJ413" i="3"/>
  <c r="AI413" i="3"/>
  <c r="AH413" i="3"/>
  <c r="AG413" i="3"/>
  <c r="AF413" i="3"/>
  <c r="AD413" i="3"/>
  <c r="AC413" i="3"/>
  <c r="AA413" i="3"/>
  <c r="Z413" i="3"/>
  <c r="X413" i="3"/>
  <c r="W413" i="3"/>
  <c r="U413" i="3"/>
  <c r="T413" i="3"/>
  <c r="BC412" i="3"/>
  <c r="BB412" i="3"/>
  <c r="BA412" i="3"/>
  <c r="AZ412" i="3"/>
  <c r="AY412" i="3"/>
  <c r="AX412" i="3"/>
  <c r="AW412" i="3"/>
  <c r="AV412" i="3"/>
  <c r="AU412" i="3"/>
  <c r="AT412" i="3"/>
  <c r="AS412" i="3"/>
  <c r="AR412" i="3"/>
  <c r="AQ412" i="3"/>
  <c r="AP412" i="3"/>
  <c r="AO412" i="3"/>
  <c r="AN412" i="3"/>
  <c r="AM412" i="3"/>
  <c r="AL412" i="3"/>
  <c r="AK412" i="3"/>
  <c r="AJ412" i="3"/>
  <c r="AI412" i="3"/>
  <c r="AH412" i="3"/>
  <c r="AG412" i="3"/>
  <c r="AF412" i="3"/>
  <c r="AD412" i="3"/>
  <c r="AC412" i="3"/>
  <c r="AA412" i="3"/>
  <c r="Z412" i="3"/>
  <c r="X412" i="3"/>
  <c r="W412" i="3"/>
  <c r="U412" i="3"/>
  <c r="T412" i="3"/>
  <c r="BC411" i="3"/>
  <c r="BB411" i="3"/>
  <c r="BA411" i="3"/>
  <c r="AZ411" i="3"/>
  <c r="AY411" i="3"/>
  <c r="AX411" i="3"/>
  <c r="AW411" i="3"/>
  <c r="AV411" i="3"/>
  <c r="AU411" i="3"/>
  <c r="AT411" i="3"/>
  <c r="AS411" i="3"/>
  <c r="AR411" i="3"/>
  <c r="AQ411" i="3"/>
  <c r="AP411" i="3"/>
  <c r="AO411" i="3"/>
  <c r="AN411" i="3"/>
  <c r="AM411" i="3"/>
  <c r="AL411" i="3"/>
  <c r="AK411" i="3"/>
  <c r="AJ411" i="3"/>
  <c r="AI411" i="3"/>
  <c r="AH411" i="3"/>
  <c r="AG411" i="3"/>
  <c r="AF411" i="3"/>
  <c r="AD411" i="3"/>
  <c r="AC411" i="3"/>
  <c r="AA411" i="3"/>
  <c r="Z411" i="3"/>
  <c r="X411" i="3"/>
  <c r="W411" i="3"/>
  <c r="U411" i="3"/>
  <c r="T411" i="3"/>
  <c r="BC410" i="3"/>
  <c r="BB410" i="3"/>
  <c r="BA410" i="3"/>
  <c r="AZ410" i="3"/>
  <c r="AY410" i="3"/>
  <c r="AX410" i="3"/>
  <c r="AW410" i="3"/>
  <c r="AV410" i="3"/>
  <c r="AU410" i="3"/>
  <c r="AT410" i="3"/>
  <c r="AS410" i="3"/>
  <c r="AR410" i="3"/>
  <c r="AQ410" i="3"/>
  <c r="AP410" i="3"/>
  <c r="AO410" i="3"/>
  <c r="AN410" i="3"/>
  <c r="AM410" i="3"/>
  <c r="AL410" i="3"/>
  <c r="AK410" i="3"/>
  <c r="AJ410" i="3"/>
  <c r="AI410" i="3"/>
  <c r="AH410" i="3"/>
  <c r="AG410" i="3"/>
  <c r="AF410" i="3"/>
  <c r="AD410" i="3"/>
  <c r="AC410" i="3"/>
  <c r="AA410" i="3"/>
  <c r="Z410" i="3"/>
  <c r="X410" i="3"/>
  <c r="W410" i="3"/>
  <c r="U410" i="3"/>
  <c r="T410" i="3"/>
  <c r="BC409" i="3"/>
  <c r="BB409" i="3"/>
  <c r="BA409" i="3"/>
  <c r="AZ409" i="3"/>
  <c r="AY409" i="3"/>
  <c r="AX409" i="3"/>
  <c r="AW409" i="3"/>
  <c r="AV409" i="3"/>
  <c r="AU409" i="3"/>
  <c r="AT409" i="3"/>
  <c r="AS409" i="3"/>
  <c r="AR409" i="3"/>
  <c r="AQ409" i="3"/>
  <c r="AP409" i="3"/>
  <c r="AO409" i="3"/>
  <c r="AN409" i="3"/>
  <c r="AM409" i="3"/>
  <c r="AL409" i="3"/>
  <c r="AK409" i="3"/>
  <c r="AJ409" i="3"/>
  <c r="AI409" i="3"/>
  <c r="AH409" i="3"/>
  <c r="AG409" i="3"/>
  <c r="AF409" i="3"/>
  <c r="AD409" i="3"/>
  <c r="AC409" i="3"/>
  <c r="AA409" i="3"/>
  <c r="Z409" i="3"/>
  <c r="X409" i="3"/>
  <c r="W409" i="3"/>
  <c r="U409" i="3"/>
  <c r="T409" i="3"/>
  <c r="BC408" i="3"/>
  <c r="BB408" i="3"/>
  <c r="BA408" i="3"/>
  <c r="AZ408" i="3"/>
  <c r="AY408" i="3"/>
  <c r="AX408" i="3"/>
  <c r="AW408" i="3"/>
  <c r="AV408" i="3"/>
  <c r="AU408" i="3"/>
  <c r="AT408" i="3"/>
  <c r="AS408" i="3"/>
  <c r="AR408" i="3"/>
  <c r="AQ408" i="3"/>
  <c r="AP408" i="3"/>
  <c r="AO408" i="3"/>
  <c r="AN408" i="3"/>
  <c r="AM408" i="3"/>
  <c r="AL408" i="3"/>
  <c r="AK408" i="3"/>
  <c r="AJ408" i="3"/>
  <c r="AI408" i="3"/>
  <c r="AH408" i="3"/>
  <c r="AG408" i="3"/>
  <c r="AF408" i="3"/>
  <c r="AD408" i="3"/>
  <c r="AC408" i="3"/>
  <c r="AA408" i="3"/>
  <c r="Z408" i="3"/>
  <c r="X408" i="3"/>
  <c r="W408" i="3"/>
  <c r="U408" i="3"/>
  <c r="T408" i="3"/>
  <c r="BC407" i="3"/>
  <c r="BB407" i="3"/>
  <c r="BA407" i="3"/>
  <c r="AZ407" i="3"/>
  <c r="AY407" i="3"/>
  <c r="AX407" i="3"/>
  <c r="AW407" i="3"/>
  <c r="AV407" i="3"/>
  <c r="AU407" i="3"/>
  <c r="AT407" i="3"/>
  <c r="AS407" i="3"/>
  <c r="AR407" i="3"/>
  <c r="AQ407" i="3"/>
  <c r="AP407" i="3"/>
  <c r="AO407" i="3"/>
  <c r="AN407" i="3"/>
  <c r="AM407" i="3"/>
  <c r="AL407" i="3"/>
  <c r="AK407" i="3"/>
  <c r="AJ407" i="3"/>
  <c r="AI407" i="3"/>
  <c r="AH407" i="3"/>
  <c r="AG407" i="3"/>
  <c r="AF407" i="3"/>
  <c r="AD407" i="3"/>
  <c r="AC407" i="3"/>
  <c r="AA407" i="3"/>
  <c r="Z407" i="3"/>
  <c r="X407" i="3"/>
  <c r="W407" i="3"/>
  <c r="U407" i="3"/>
  <c r="T407" i="3"/>
  <c r="BC406" i="3"/>
  <c r="BB406" i="3"/>
  <c r="BA406" i="3"/>
  <c r="AZ406" i="3"/>
  <c r="AY406" i="3"/>
  <c r="AX406" i="3"/>
  <c r="AW406" i="3"/>
  <c r="AV406" i="3"/>
  <c r="AU406" i="3"/>
  <c r="AT406" i="3"/>
  <c r="AS406" i="3"/>
  <c r="AR406" i="3"/>
  <c r="AQ406" i="3"/>
  <c r="AP406" i="3"/>
  <c r="AO406" i="3"/>
  <c r="AN406" i="3"/>
  <c r="AM406" i="3"/>
  <c r="AL406" i="3"/>
  <c r="AK406" i="3"/>
  <c r="AJ406" i="3"/>
  <c r="AI406" i="3"/>
  <c r="AH406" i="3"/>
  <c r="AG406" i="3"/>
  <c r="AF406" i="3"/>
  <c r="AD406" i="3"/>
  <c r="AC406" i="3"/>
  <c r="AA406" i="3"/>
  <c r="Z406" i="3"/>
  <c r="X406" i="3"/>
  <c r="W406" i="3"/>
  <c r="U406" i="3"/>
  <c r="T406" i="3"/>
  <c r="BC405" i="3"/>
  <c r="BB405" i="3"/>
  <c r="BA405" i="3"/>
  <c r="AZ405" i="3"/>
  <c r="AY405" i="3"/>
  <c r="AX405" i="3"/>
  <c r="AW405" i="3"/>
  <c r="AV405" i="3"/>
  <c r="AU405" i="3"/>
  <c r="AT405" i="3"/>
  <c r="AS405" i="3"/>
  <c r="AR405" i="3"/>
  <c r="AQ405" i="3"/>
  <c r="AP405" i="3"/>
  <c r="AO405" i="3"/>
  <c r="AN405" i="3"/>
  <c r="AM405" i="3"/>
  <c r="AL405" i="3"/>
  <c r="AK405" i="3"/>
  <c r="AJ405" i="3"/>
  <c r="AI405" i="3"/>
  <c r="AH405" i="3"/>
  <c r="AG405" i="3"/>
  <c r="AF405" i="3"/>
  <c r="AD405" i="3"/>
  <c r="AC405" i="3"/>
  <c r="AA405" i="3"/>
  <c r="Z405" i="3"/>
  <c r="X405" i="3"/>
  <c r="W405" i="3"/>
  <c r="U405" i="3"/>
  <c r="T405" i="3"/>
  <c r="BC404" i="3"/>
  <c r="BB404" i="3"/>
  <c r="BA404" i="3"/>
  <c r="AZ404" i="3"/>
  <c r="AY404" i="3"/>
  <c r="AX404" i="3"/>
  <c r="AW404" i="3"/>
  <c r="AV404" i="3"/>
  <c r="AU404" i="3"/>
  <c r="AT404" i="3"/>
  <c r="AS404" i="3"/>
  <c r="AR404" i="3"/>
  <c r="AQ404" i="3"/>
  <c r="AP404" i="3"/>
  <c r="AO404" i="3"/>
  <c r="AN404" i="3"/>
  <c r="AM404" i="3"/>
  <c r="AL404" i="3"/>
  <c r="AK404" i="3"/>
  <c r="AJ404" i="3"/>
  <c r="AI404" i="3"/>
  <c r="AH404" i="3"/>
  <c r="AG404" i="3"/>
  <c r="AF404" i="3"/>
  <c r="AD404" i="3"/>
  <c r="AC404" i="3"/>
  <c r="AA404" i="3"/>
  <c r="Z404" i="3"/>
  <c r="X404" i="3"/>
  <c r="W404" i="3"/>
  <c r="U404" i="3"/>
  <c r="T404" i="3"/>
  <c r="BC403" i="3"/>
  <c r="BB403" i="3"/>
  <c r="BA403" i="3"/>
  <c r="AZ403" i="3"/>
  <c r="AY403" i="3"/>
  <c r="AX403" i="3"/>
  <c r="AW403" i="3"/>
  <c r="AV403" i="3"/>
  <c r="AU403" i="3"/>
  <c r="AT403" i="3"/>
  <c r="AS403" i="3"/>
  <c r="AR403" i="3"/>
  <c r="AQ403" i="3"/>
  <c r="AP403" i="3"/>
  <c r="AO403" i="3"/>
  <c r="AN403" i="3"/>
  <c r="AM403" i="3"/>
  <c r="AL403" i="3"/>
  <c r="AK403" i="3"/>
  <c r="AJ403" i="3"/>
  <c r="AI403" i="3"/>
  <c r="AH403" i="3"/>
  <c r="AG403" i="3"/>
  <c r="AF403" i="3"/>
  <c r="AD403" i="3"/>
  <c r="AC403" i="3"/>
  <c r="AA403" i="3"/>
  <c r="Z403" i="3"/>
  <c r="X403" i="3"/>
  <c r="W403" i="3"/>
  <c r="U403" i="3"/>
  <c r="T403" i="3"/>
  <c r="BC402" i="3"/>
  <c r="BB402" i="3"/>
  <c r="BA402" i="3"/>
  <c r="AZ402" i="3"/>
  <c r="AY402" i="3"/>
  <c r="AX402" i="3"/>
  <c r="AW402" i="3"/>
  <c r="AV402" i="3"/>
  <c r="AU402" i="3"/>
  <c r="AT402" i="3"/>
  <c r="AS402" i="3"/>
  <c r="AR402" i="3"/>
  <c r="AQ402" i="3"/>
  <c r="AP402" i="3"/>
  <c r="AO402" i="3"/>
  <c r="AN402" i="3"/>
  <c r="AM402" i="3"/>
  <c r="AL402" i="3"/>
  <c r="AK402" i="3"/>
  <c r="AJ402" i="3"/>
  <c r="AI402" i="3"/>
  <c r="AH402" i="3"/>
  <c r="AG402" i="3"/>
  <c r="AF402" i="3"/>
  <c r="AD402" i="3"/>
  <c r="AC402" i="3"/>
  <c r="AA402" i="3"/>
  <c r="Z402" i="3"/>
  <c r="X402" i="3"/>
  <c r="W402" i="3"/>
  <c r="U402" i="3"/>
  <c r="T402" i="3"/>
  <c r="BC401" i="3"/>
  <c r="BB401" i="3"/>
  <c r="BA401" i="3"/>
  <c r="AZ401" i="3"/>
  <c r="AY401" i="3"/>
  <c r="AX401" i="3"/>
  <c r="AW401" i="3"/>
  <c r="AV401" i="3"/>
  <c r="AU401" i="3"/>
  <c r="AT401" i="3"/>
  <c r="AS401" i="3"/>
  <c r="AR401" i="3"/>
  <c r="AQ401" i="3"/>
  <c r="AP401" i="3"/>
  <c r="AO401" i="3"/>
  <c r="AN401" i="3"/>
  <c r="AM401" i="3"/>
  <c r="AL401" i="3"/>
  <c r="AK401" i="3"/>
  <c r="AJ401" i="3"/>
  <c r="AI401" i="3"/>
  <c r="AH401" i="3"/>
  <c r="AG401" i="3"/>
  <c r="AF401" i="3"/>
  <c r="AD401" i="3"/>
  <c r="AC401" i="3"/>
  <c r="AA401" i="3"/>
  <c r="Z401" i="3"/>
  <c r="X401" i="3"/>
  <c r="W401" i="3"/>
  <c r="U401" i="3"/>
  <c r="T401" i="3"/>
  <c r="BC400" i="3"/>
  <c r="BB400" i="3"/>
  <c r="BA400" i="3"/>
  <c r="AZ400" i="3"/>
  <c r="AY400" i="3"/>
  <c r="AX400" i="3"/>
  <c r="AW400" i="3"/>
  <c r="AV400" i="3"/>
  <c r="AU400" i="3"/>
  <c r="AT400" i="3"/>
  <c r="AS400" i="3"/>
  <c r="AR400" i="3"/>
  <c r="AQ400" i="3"/>
  <c r="AP400" i="3"/>
  <c r="AO400" i="3"/>
  <c r="AN400" i="3"/>
  <c r="AM400" i="3"/>
  <c r="AL400" i="3"/>
  <c r="AK400" i="3"/>
  <c r="AJ400" i="3"/>
  <c r="AI400" i="3"/>
  <c r="AH400" i="3"/>
  <c r="AG400" i="3"/>
  <c r="AF400" i="3"/>
  <c r="AD400" i="3"/>
  <c r="AC400" i="3"/>
  <c r="AA400" i="3"/>
  <c r="Z400" i="3"/>
  <c r="X400" i="3"/>
  <c r="W400" i="3"/>
  <c r="U400" i="3"/>
  <c r="T400" i="3"/>
  <c r="BC399" i="3"/>
  <c r="BB399" i="3"/>
  <c r="BA399" i="3"/>
  <c r="AZ399" i="3"/>
  <c r="AY399" i="3"/>
  <c r="AX399" i="3"/>
  <c r="AW399" i="3"/>
  <c r="AV399" i="3"/>
  <c r="AU399" i="3"/>
  <c r="AT399" i="3"/>
  <c r="AS399" i="3"/>
  <c r="AR399" i="3"/>
  <c r="AQ399" i="3"/>
  <c r="AP399" i="3"/>
  <c r="AO399" i="3"/>
  <c r="AN399" i="3"/>
  <c r="AM399" i="3"/>
  <c r="AL399" i="3"/>
  <c r="AK399" i="3"/>
  <c r="AJ399" i="3"/>
  <c r="AI399" i="3"/>
  <c r="AH399" i="3"/>
  <c r="AG399" i="3"/>
  <c r="AF399" i="3"/>
  <c r="AD399" i="3"/>
  <c r="AC399" i="3"/>
  <c r="AA399" i="3"/>
  <c r="Z399" i="3"/>
  <c r="X399" i="3"/>
  <c r="W399" i="3"/>
  <c r="U399" i="3"/>
  <c r="T399" i="3"/>
  <c r="BC398" i="3"/>
  <c r="BB398" i="3"/>
  <c r="BA398" i="3"/>
  <c r="AZ398" i="3"/>
  <c r="AY398" i="3"/>
  <c r="AX398" i="3"/>
  <c r="AW398" i="3"/>
  <c r="AV398" i="3"/>
  <c r="AU398" i="3"/>
  <c r="AT398" i="3"/>
  <c r="AS398" i="3"/>
  <c r="AR398" i="3"/>
  <c r="AQ398" i="3"/>
  <c r="AP398" i="3"/>
  <c r="AO398" i="3"/>
  <c r="AN398" i="3"/>
  <c r="AM398" i="3"/>
  <c r="AL398" i="3"/>
  <c r="AK398" i="3"/>
  <c r="AJ398" i="3"/>
  <c r="AI398" i="3"/>
  <c r="AH398" i="3"/>
  <c r="AG398" i="3"/>
  <c r="AF398" i="3"/>
  <c r="AD398" i="3"/>
  <c r="AC398" i="3"/>
  <c r="AA398" i="3"/>
  <c r="Z398" i="3"/>
  <c r="X398" i="3"/>
  <c r="W398" i="3"/>
  <c r="U398" i="3"/>
  <c r="T398" i="3"/>
  <c r="BC397" i="3"/>
  <c r="BB397" i="3"/>
  <c r="BA397" i="3"/>
  <c r="AZ397" i="3"/>
  <c r="AY397" i="3"/>
  <c r="AX397" i="3"/>
  <c r="AW397" i="3"/>
  <c r="AV397" i="3"/>
  <c r="AU397" i="3"/>
  <c r="AT397" i="3"/>
  <c r="AS397" i="3"/>
  <c r="AR397" i="3"/>
  <c r="AQ397" i="3"/>
  <c r="AP397" i="3"/>
  <c r="AO397" i="3"/>
  <c r="AN397" i="3"/>
  <c r="AM397" i="3"/>
  <c r="AL397" i="3"/>
  <c r="AK397" i="3"/>
  <c r="AJ397" i="3"/>
  <c r="AI397" i="3"/>
  <c r="AH397" i="3"/>
  <c r="AG397" i="3"/>
  <c r="AF397" i="3"/>
  <c r="AD397" i="3"/>
  <c r="AC397" i="3"/>
  <c r="AA397" i="3"/>
  <c r="Z397" i="3"/>
  <c r="X397" i="3"/>
  <c r="W397" i="3"/>
  <c r="U397" i="3"/>
  <c r="T397" i="3"/>
  <c r="BC396" i="3"/>
  <c r="BB396" i="3"/>
  <c r="BA396" i="3"/>
  <c r="AZ396" i="3"/>
  <c r="AY396" i="3"/>
  <c r="AX396" i="3"/>
  <c r="AW396" i="3"/>
  <c r="AV396" i="3"/>
  <c r="AU396" i="3"/>
  <c r="AT396" i="3"/>
  <c r="AS396" i="3"/>
  <c r="AR396" i="3"/>
  <c r="AQ396" i="3"/>
  <c r="AP396" i="3"/>
  <c r="AO396" i="3"/>
  <c r="AN396" i="3"/>
  <c r="AM396" i="3"/>
  <c r="AL396" i="3"/>
  <c r="AK396" i="3"/>
  <c r="AJ396" i="3"/>
  <c r="AI396" i="3"/>
  <c r="AH396" i="3"/>
  <c r="AG396" i="3"/>
  <c r="AF396" i="3"/>
  <c r="AD396" i="3"/>
  <c r="AC396" i="3"/>
  <c r="AA396" i="3"/>
  <c r="Z396" i="3"/>
  <c r="X396" i="3"/>
  <c r="W396" i="3"/>
  <c r="U396" i="3"/>
  <c r="T396" i="3"/>
  <c r="BC395" i="3"/>
  <c r="BB395" i="3"/>
  <c r="BA395" i="3"/>
  <c r="AZ395" i="3"/>
  <c r="AY395" i="3"/>
  <c r="AX395" i="3"/>
  <c r="AW395" i="3"/>
  <c r="AV395" i="3"/>
  <c r="AU395" i="3"/>
  <c r="AT395" i="3"/>
  <c r="AS395" i="3"/>
  <c r="AR395" i="3"/>
  <c r="AQ395" i="3"/>
  <c r="AP395" i="3"/>
  <c r="AO395" i="3"/>
  <c r="AN395" i="3"/>
  <c r="AM395" i="3"/>
  <c r="AL395" i="3"/>
  <c r="AK395" i="3"/>
  <c r="AJ395" i="3"/>
  <c r="AI395" i="3"/>
  <c r="AH395" i="3"/>
  <c r="AG395" i="3"/>
  <c r="AF395" i="3"/>
  <c r="AD395" i="3"/>
  <c r="AC395" i="3"/>
  <c r="AA395" i="3"/>
  <c r="Z395" i="3"/>
  <c r="X395" i="3"/>
  <c r="W395" i="3"/>
  <c r="U395" i="3"/>
  <c r="T395" i="3"/>
  <c r="BC394" i="3"/>
  <c r="BB394" i="3"/>
  <c r="BA394" i="3"/>
  <c r="AZ394" i="3"/>
  <c r="AY394" i="3"/>
  <c r="AX394" i="3"/>
  <c r="AW394" i="3"/>
  <c r="AV394" i="3"/>
  <c r="AU394" i="3"/>
  <c r="AT394" i="3"/>
  <c r="AS394" i="3"/>
  <c r="AR394" i="3"/>
  <c r="AQ394" i="3"/>
  <c r="AP394" i="3"/>
  <c r="AO394" i="3"/>
  <c r="AN394" i="3"/>
  <c r="AM394" i="3"/>
  <c r="AL394" i="3"/>
  <c r="AK394" i="3"/>
  <c r="AJ394" i="3"/>
  <c r="AI394" i="3"/>
  <c r="AH394" i="3"/>
  <c r="AG394" i="3"/>
  <c r="AF394" i="3"/>
  <c r="AD394" i="3"/>
  <c r="AC394" i="3"/>
  <c r="AA394" i="3"/>
  <c r="Z394" i="3"/>
  <c r="X394" i="3"/>
  <c r="W394" i="3"/>
  <c r="U394" i="3"/>
  <c r="T394" i="3"/>
  <c r="BC393" i="3"/>
  <c r="BB393" i="3"/>
  <c r="BA393" i="3"/>
  <c r="AZ393" i="3"/>
  <c r="AY393" i="3"/>
  <c r="AX393" i="3"/>
  <c r="AW393" i="3"/>
  <c r="AV393" i="3"/>
  <c r="AU393" i="3"/>
  <c r="AT393" i="3"/>
  <c r="AS393" i="3"/>
  <c r="AR393" i="3"/>
  <c r="AQ393" i="3"/>
  <c r="AP393" i="3"/>
  <c r="AO393" i="3"/>
  <c r="AN393" i="3"/>
  <c r="AM393" i="3"/>
  <c r="AL393" i="3"/>
  <c r="AK393" i="3"/>
  <c r="AJ393" i="3"/>
  <c r="AI393" i="3"/>
  <c r="AH393" i="3"/>
  <c r="AG393" i="3"/>
  <c r="AF393" i="3"/>
  <c r="AD393" i="3"/>
  <c r="AC393" i="3"/>
  <c r="AA393" i="3"/>
  <c r="Z393" i="3"/>
  <c r="X393" i="3"/>
  <c r="W393" i="3"/>
  <c r="U393" i="3"/>
  <c r="T393" i="3"/>
  <c r="BC392" i="3"/>
  <c r="BB392" i="3"/>
  <c r="BA392" i="3"/>
  <c r="AZ392" i="3"/>
  <c r="AY392" i="3"/>
  <c r="AX392" i="3"/>
  <c r="AW392" i="3"/>
  <c r="AV392" i="3"/>
  <c r="AU392" i="3"/>
  <c r="AT392" i="3"/>
  <c r="AS392" i="3"/>
  <c r="AR392" i="3"/>
  <c r="AQ392" i="3"/>
  <c r="AP392" i="3"/>
  <c r="AO392" i="3"/>
  <c r="AN392" i="3"/>
  <c r="AM392" i="3"/>
  <c r="AL392" i="3"/>
  <c r="AK392" i="3"/>
  <c r="AJ392" i="3"/>
  <c r="AI392" i="3"/>
  <c r="AH392" i="3"/>
  <c r="AG392" i="3"/>
  <c r="AF392" i="3"/>
  <c r="AD392" i="3"/>
  <c r="AC392" i="3"/>
  <c r="AA392" i="3"/>
  <c r="Z392" i="3"/>
  <c r="X392" i="3"/>
  <c r="W392" i="3"/>
  <c r="U392" i="3"/>
  <c r="T392" i="3"/>
  <c r="BC391" i="3"/>
  <c r="BB391" i="3"/>
  <c r="BA391" i="3"/>
  <c r="AZ391" i="3"/>
  <c r="AY391" i="3"/>
  <c r="AX391" i="3"/>
  <c r="AW391" i="3"/>
  <c r="AV391" i="3"/>
  <c r="AU391" i="3"/>
  <c r="AT391" i="3"/>
  <c r="AS391" i="3"/>
  <c r="AR391" i="3"/>
  <c r="AQ391" i="3"/>
  <c r="AP391" i="3"/>
  <c r="AO391" i="3"/>
  <c r="AN391" i="3"/>
  <c r="AM391" i="3"/>
  <c r="AL391" i="3"/>
  <c r="AK391" i="3"/>
  <c r="AJ391" i="3"/>
  <c r="AI391" i="3"/>
  <c r="AH391" i="3"/>
  <c r="AG391" i="3"/>
  <c r="AF391" i="3"/>
  <c r="AD391" i="3"/>
  <c r="AC391" i="3"/>
  <c r="AA391" i="3"/>
  <c r="Z391" i="3"/>
  <c r="X391" i="3"/>
  <c r="W391" i="3"/>
  <c r="U391" i="3"/>
  <c r="T391" i="3"/>
  <c r="BC390" i="3"/>
  <c r="BB390" i="3"/>
  <c r="BA390" i="3"/>
  <c r="AZ390" i="3"/>
  <c r="AY390" i="3"/>
  <c r="AX390" i="3"/>
  <c r="AW390" i="3"/>
  <c r="AV390" i="3"/>
  <c r="AU390" i="3"/>
  <c r="AT390" i="3"/>
  <c r="AS390" i="3"/>
  <c r="AR390" i="3"/>
  <c r="AQ390" i="3"/>
  <c r="AP390" i="3"/>
  <c r="AO390" i="3"/>
  <c r="AN390" i="3"/>
  <c r="AM390" i="3"/>
  <c r="AL390" i="3"/>
  <c r="AK390" i="3"/>
  <c r="AJ390" i="3"/>
  <c r="AI390" i="3"/>
  <c r="AH390" i="3"/>
  <c r="AG390" i="3"/>
  <c r="AF390" i="3"/>
  <c r="AD390" i="3"/>
  <c r="AC390" i="3"/>
  <c r="AA390" i="3"/>
  <c r="Z390" i="3"/>
  <c r="X390" i="3"/>
  <c r="W390" i="3"/>
  <c r="U390" i="3"/>
  <c r="T390" i="3"/>
  <c r="BC389" i="3"/>
  <c r="BB389" i="3"/>
  <c r="BA389" i="3"/>
  <c r="AZ389" i="3"/>
  <c r="AY389" i="3"/>
  <c r="AX389" i="3"/>
  <c r="AW389" i="3"/>
  <c r="AV389" i="3"/>
  <c r="AU389" i="3"/>
  <c r="AT389" i="3"/>
  <c r="AS389" i="3"/>
  <c r="AR389" i="3"/>
  <c r="AQ389" i="3"/>
  <c r="AP389" i="3"/>
  <c r="AO389" i="3"/>
  <c r="AN389" i="3"/>
  <c r="AM389" i="3"/>
  <c r="AL389" i="3"/>
  <c r="AK389" i="3"/>
  <c r="AJ389" i="3"/>
  <c r="AI389" i="3"/>
  <c r="AH389" i="3"/>
  <c r="AG389" i="3"/>
  <c r="AF389" i="3"/>
  <c r="AD389" i="3"/>
  <c r="AC389" i="3"/>
  <c r="AA389" i="3"/>
  <c r="Z389" i="3"/>
  <c r="X389" i="3"/>
  <c r="W389" i="3"/>
  <c r="U389" i="3"/>
  <c r="T389" i="3"/>
  <c r="BC388" i="3"/>
  <c r="BB388" i="3"/>
  <c r="BA388" i="3"/>
  <c r="AZ388" i="3"/>
  <c r="AY388" i="3"/>
  <c r="AX388" i="3"/>
  <c r="AW388" i="3"/>
  <c r="AV388" i="3"/>
  <c r="AU388" i="3"/>
  <c r="AT388" i="3"/>
  <c r="AS388" i="3"/>
  <c r="AR388" i="3"/>
  <c r="AQ388" i="3"/>
  <c r="AP388" i="3"/>
  <c r="AO388" i="3"/>
  <c r="AN388" i="3"/>
  <c r="AM388" i="3"/>
  <c r="AL388" i="3"/>
  <c r="AK388" i="3"/>
  <c r="AJ388" i="3"/>
  <c r="AI388" i="3"/>
  <c r="AH388" i="3"/>
  <c r="AG388" i="3"/>
  <c r="AF388" i="3"/>
  <c r="AD388" i="3"/>
  <c r="AC388" i="3"/>
  <c r="AA388" i="3"/>
  <c r="Z388" i="3"/>
  <c r="X388" i="3"/>
  <c r="W388" i="3"/>
  <c r="U388" i="3"/>
  <c r="T388" i="3"/>
  <c r="BC387" i="3"/>
  <c r="BB387" i="3"/>
  <c r="BA387" i="3"/>
  <c r="AZ387" i="3"/>
  <c r="AY387" i="3"/>
  <c r="AX387" i="3"/>
  <c r="AW387" i="3"/>
  <c r="AV387" i="3"/>
  <c r="AU387" i="3"/>
  <c r="AT387" i="3"/>
  <c r="AS387" i="3"/>
  <c r="AR387" i="3"/>
  <c r="AQ387" i="3"/>
  <c r="AP387" i="3"/>
  <c r="AO387" i="3"/>
  <c r="AN387" i="3"/>
  <c r="AM387" i="3"/>
  <c r="AL387" i="3"/>
  <c r="AK387" i="3"/>
  <c r="AJ387" i="3"/>
  <c r="AI387" i="3"/>
  <c r="AH387" i="3"/>
  <c r="AG387" i="3"/>
  <c r="AF387" i="3"/>
  <c r="AD387" i="3"/>
  <c r="AC387" i="3"/>
  <c r="AA387" i="3"/>
  <c r="Z387" i="3"/>
  <c r="X387" i="3"/>
  <c r="W387" i="3"/>
  <c r="U387" i="3"/>
  <c r="T387" i="3"/>
  <c r="BC386" i="3"/>
  <c r="BB386" i="3"/>
  <c r="BA386" i="3"/>
  <c r="AZ386" i="3"/>
  <c r="AY386" i="3"/>
  <c r="AX386" i="3"/>
  <c r="AW386" i="3"/>
  <c r="AV386" i="3"/>
  <c r="AU386" i="3"/>
  <c r="AT386" i="3"/>
  <c r="AS386" i="3"/>
  <c r="AR386" i="3"/>
  <c r="AQ386" i="3"/>
  <c r="AP386" i="3"/>
  <c r="AO386" i="3"/>
  <c r="AN386" i="3"/>
  <c r="AM386" i="3"/>
  <c r="AL386" i="3"/>
  <c r="AK386" i="3"/>
  <c r="AJ386" i="3"/>
  <c r="AI386" i="3"/>
  <c r="AH386" i="3"/>
  <c r="AG386" i="3"/>
  <c r="AF386" i="3"/>
  <c r="AD386" i="3"/>
  <c r="AC386" i="3"/>
  <c r="AA386" i="3"/>
  <c r="Z386" i="3"/>
  <c r="X386" i="3"/>
  <c r="W386" i="3"/>
  <c r="U386" i="3"/>
  <c r="T386" i="3"/>
  <c r="BC385" i="3"/>
  <c r="BB385" i="3"/>
  <c r="BA385" i="3"/>
  <c r="AZ385" i="3"/>
  <c r="AY385" i="3"/>
  <c r="AX385" i="3"/>
  <c r="AW385" i="3"/>
  <c r="AV385" i="3"/>
  <c r="AU385" i="3"/>
  <c r="AT385" i="3"/>
  <c r="AS385" i="3"/>
  <c r="AR385" i="3"/>
  <c r="AQ385" i="3"/>
  <c r="AP385" i="3"/>
  <c r="AO385" i="3"/>
  <c r="AN385" i="3"/>
  <c r="AM385" i="3"/>
  <c r="AL385" i="3"/>
  <c r="AK385" i="3"/>
  <c r="AJ385" i="3"/>
  <c r="AI385" i="3"/>
  <c r="AH385" i="3"/>
  <c r="AG385" i="3"/>
  <c r="AF385" i="3"/>
  <c r="AD385" i="3"/>
  <c r="AC385" i="3"/>
  <c r="AA385" i="3"/>
  <c r="Z385" i="3"/>
  <c r="X385" i="3"/>
  <c r="W385" i="3"/>
  <c r="U385" i="3"/>
  <c r="T385" i="3"/>
  <c r="BC384" i="3"/>
  <c r="BB384" i="3"/>
  <c r="BA384" i="3"/>
  <c r="AZ384" i="3"/>
  <c r="AY384" i="3"/>
  <c r="AX384" i="3"/>
  <c r="AW384" i="3"/>
  <c r="AV384" i="3"/>
  <c r="AU384" i="3"/>
  <c r="AT384" i="3"/>
  <c r="AS384" i="3"/>
  <c r="AR384" i="3"/>
  <c r="AQ384" i="3"/>
  <c r="AP384" i="3"/>
  <c r="AO384" i="3"/>
  <c r="AN384" i="3"/>
  <c r="AM384" i="3"/>
  <c r="AL384" i="3"/>
  <c r="AK384" i="3"/>
  <c r="AJ384" i="3"/>
  <c r="AI384" i="3"/>
  <c r="AH384" i="3"/>
  <c r="AG384" i="3"/>
  <c r="AF384" i="3"/>
  <c r="AD384" i="3"/>
  <c r="AC384" i="3"/>
  <c r="AA384" i="3"/>
  <c r="Z384" i="3"/>
  <c r="X384" i="3"/>
  <c r="W384" i="3"/>
  <c r="U384" i="3"/>
  <c r="T384" i="3"/>
  <c r="BC383" i="3"/>
  <c r="BB383" i="3"/>
  <c r="BA383" i="3"/>
  <c r="AZ383" i="3"/>
  <c r="AY383" i="3"/>
  <c r="AX383" i="3"/>
  <c r="AW383" i="3"/>
  <c r="AV383" i="3"/>
  <c r="AU383" i="3"/>
  <c r="AT383" i="3"/>
  <c r="AS383" i="3"/>
  <c r="AR383" i="3"/>
  <c r="AQ383" i="3"/>
  <c r="AP383" i="3"/>
  <c r="AO383" i="3"/>
  <c r="AN383" i="3"/>
  <c r="AM383" i="3"/>
  <c r="AL383" i="3"/>
  <c r="AK383" i="3"/>
  <c r="AJ383" i="3"/>
  <c r="AI383" i="3"/>
  <c r="AH383" i="3"/>
  <c r="AG383" i="3"/>
  <c r="AF383" i="3"/>
  <c r="AD383" i="3"/>
  <c r="AC383" i="3"/>
  <c r="AA383" i="3"/>
  <c r="Z383" i="3"/>
  <c r="X383" i="3"/>
  <c r="W383" i="3"/>
  <c r="U383" i="3"/>
  <c r="T383" i="3"/>
  <c r="BC382" i="3"/>
  <c r="BB382" i="3"/>
  <c r="BA382" i="3"/>
  <c r="AZ382" i="3"/>
  <c r="AY382" i="3"/>
  <c r="AX382" i="3"/>
  <c r="AW382" i="3"/>
  <c r="AV382" i="3"/>
  <c r="AU382" i="3"/>
  <c r="AT382" i="3"/>
  <c r="AS382" i="3"/>
  <c r="AR382" i="3"/>
  <c r="AQ382" i="3"/>
  <c r="AP382" i="3"/>
  <c r="AO382" i="3"/>
  <c r="AN382" i="3"/>
  <c r="AM382" i="3"/>
  <c r="AL382" i="3"/>
  <c r="AK382" i="3"/>
  <c r="AJ382" i="3"/>
  <c r="AI382" i="3"/>
  <c r="AH382" i="3"/>
  <c r="AG382" i="3"/>
  <c r="AF382" i="3"/>
  <c r="AD382" i="3"/>
  <c r="AC382" i="3"/>
  <c r="AA382" i="3"/>
  <c r="Z382" i="3"/>
  <c r="X382" i="3"/>
  <c r="W382" i="3"/>
  <c r="U382" i="3"/>
  <c r="T382" i="3"/>
  <c r="BC381" i="3"/>
  <c r="BB381" i="3"/>
  <c r="BA381" i="3"/>
  <c r="AZ381" i="3"/>
  <c r="AY381" i="3"/>
  <c r="AX381" i="3"/>
  <c r="AW381" i="3"/>
  <c r="AV381" i="3"/>
  <c r="AU381" i="3"/>
  <c r="AT381" i="3"/>
  <c r="AS381" i="3"/>
  <c r="AR381" i="3"/>
  <c r="AQ381" i="3"/>
  <c r="AP381" i="3"/>
  <c r="AO381" i="3"/>
  <c r="AN381" i="3"/>
  <c r="AM381" i="3"/>
  <c r="AL381" i="3"/>
  <c r="AK381" i="3"/>
  <c r="AJ381" i="3"/>
  <c r="AI381" i="3"/>
  <c r="AH381" i="3"/>
  <c r="AG381" i="3"/>
  <c r="AF381" i="3"/>
  <c r="AD381" i="3"/>
  <c r="AC381" i="3"/>
  <c r="AA381" i="3"/>
  <c r="Z381" i="3"/>
  <c r="X381" i="3"/>
  <c r="W381" i="3"/>
  <c r="U381" i="3"/>
  <c r="T381" i="3"/>
  <c r="BC380" i="3"/>
  <c r="BB380" i="3"/>
  <c r="BA380" i="3"/>
  <c r="AZ380" i="3"/>
  <c r="AY380" i="3"/>
  <c r="AX380" i="3"/>
  <c r="AW380" i="3"/>
  <c r="AV380" i="3"/>
  <c r="AU380" i="3"/>
  <c r="AT380" i="3"/>
  <c r="AS380" i="3"/>
  <c r="AR380" i="3"/>
  <c r="AQ380" i="3"/>
  <c r="AP380" i="3"/>
  <c r="AO380" i="3"/>
  <c r="AN380" i="3"/>
  <c r="AM380" i="3"/>
  <c r="AL380" i="3"/>
  <c r="AK380" i="3"/>
  <c r="AJ380" i="3"/>
  <c r="AI380" i="3"/>
  <c r="AH380" i="3"/>
  <c r="AG380" i="3"/>
  <c r="AF380" i="3"/>
  <c r="AD380" i="3"/>
  <c r="AC380" i="3"/>
  <c r="AA380" i="3"/>
  <c r="Z380" i="3"/>
  <c r="X380" i="3"/>
  <c r="W380" i="3"/>
  <c r="U380" i="3"/>
  <c r="T380" i="3"/>
  <c r="BC379" i="3"/>
  <c r="BB379" i="3"/>
  <c r="BA379" i="3"/>
  <c r="AZ379" i="3"/>
  <c r="AY379" i="3"/>
  <c r="AX379" i="3"/>
  <c r="AW379" i="3"/>
  <c r="AV379" i="3"/>
  <c r="AU379" i="3"/>
  <c r="AT379" i="3"/>
  <c r="AS379" i="3"/>
  <c r="AR379" i="3"/>
  <c r="AQ379" i="3"/>
  <c r="AP379" i="3"/>
  <c r="AO379" i="3"/>
  <c r="AN379" i="3"/>
  <c r="AM379" i="3"/>
  <c r="AL379" i="3"/>
  <c r="AK379" i="3"/>
  <c r="AJ379" i="3"/>
  <c r="AI379" i="3"/>
  <c r="AH379" i="3"/>
  <c r="AG379" i="3"/>
  <c r="AF379" i="3"/>
  <c r="AD379" i="3"/>
  <c r="AC379" i="3"/>
  <c r="AA379" i="3"/>
  <c r="Z379" i="3"/>
  <c r="X379" i="3"/>
  <c r="W379" i="3"/>
  <c r="U379" i="3"/>
  <c r="T379" i="3"/>
  <c r="BC378" i="3"/>
  <c r="BB378" i="3"/>
  <c r="BA378" i="3"/>
  <c r="AZ378" i="3"/>
  <c r="AY378" i="3"/>
  <c r="AX378" i="3"/>
  <c r="AW378" i="3"/>
  <c r="AV378" i="3"/>
  <c r="AU378" i="3"/>
  <c r="AT378" i="3"/>
  <c r="AS378" i="3"/>
  <c r="AR378" i="3"/>
  <c r="AQ378" i="3"/>
  <c r="AP378" i="3"/>
  <c r="AO378" i="3"/>
  <c r="AN378" i="3"/>
  <c r="AM378" i="3"/>
  <c r="AL378" i="3"/>
  <c r="AK378" i="3"/>
  <c r="AJ378" i="3"/>
  <c r="AI378" i="3"/>
  <c r="AH378" i="3"/>
  <c r="AG378" i="3"/>
  <c r="AF378" i="3"/>
  <c r="AD378" i="3"/>
  <c r="AC378" i="3"/>
  <c r="AA378" i="3"/>
  <c r="Z378" i="3"/>
  <c r="X378" i="3"/>
  <c r="W378" i="3"/>
  <c r="U378" i="3"/>
  <c r="T378" i="3"/>
  <c r="BC377" i="3"/>
  <c r="BB377" i="3"/>
  <c r="BA377" i="3"/>
  <c r="AZ377" i="3"/>
  <c r="AY377" i="3"/>
  <c r="AX377" i="3"/>
  <c r="AW377" i="3"/>
  <c r="AV377" i="3"/>
  <c r="AU377" i="3"/>
  <c r="AT377" i="3"/>
  <c r="AS377" i="3"/>
  <c r="AR377" i="3"/>
  <c r="AQ377" i="3"/>
  <c r="AP377" i="3"/>
  <c r="AO377" i="3"/>
  <c r="AN377" i="3"/>
  <c r="AM377" i="3"/>
  <c r="AL377" i="3"/>
  <c r="AK377" i="3"/>
  <c r="AJ377" i="3"/>
  <c r="AI377" i="3"/>
  <c r="AH377" i="3"/>
  <c r="AG377" i="3"/>
  <c r="AF377" i="3"/>
  <c r="AD377" i="3"/>
  <c r="AC377" i="3"/>
  <c r="AA377" i="3"/>
  <c r="Z377" i="3"/>
  <c r="X377" i="3"/>
  <c r="W377" i="3"/>
  <c r="U377" i="3"/>
  <c r="T377" i="3"/>
  <c r="BC376" i="3"/>
  <c r="BB376" i="3"/>
  <c r="BA376" i="3"/>
  <c r="AZ376" i="3"/>
  <c r="AY376" i="3"/>
  <c r="AX376" i="3"/>
  <c r="AW376" i="3"/>
  <c r="AV376" i="3"/>
  <c r="AU376" i="3"/>
  <c r="AT376" i="3"/>
  <c r="AS376" i="3"/>
  <c r="AR376" i="3"/>
  <c r="AQ376" i="3"/>
  <c r="AP376" i="3"/>
  <c r="AO376" i="3"/>
  <c r="AN376" i="3"/>
  <c r="AM376" i="3"/>
  <c r="AL376" i="3"/>
  <c r="AK376" i="3"/>
  <c r="AJ376" i="3"/>
  <c r="AI376" i="3"/>
  <c r="AH376" i="3"/>
  <c r="AG376" i="3"/>
  <c r="AF376" i="3"/>
  <c r="AD376" i="3"/>
  <c r="AC376" i="3"/>
  <c r="AA376" i="3"/>
  <c r="Z376" i="3"/>
  <c r="X376" i="3"/>
  <c r="W376" i="3"/>
  <c r="U376" i="3"/>
  <c r="T376" i="3"/>
  <c r="BC375" i="3"/>
  <c r="BB375" i="3"/>
  <c r="BA375" i="3"/>
  <c r="AZ375" i="3"/>
  <c r="AY375" i="3"/>
  <c r="AX375" i="3"/>
  <c r="AW375" i="3"/>
  <c r="AV375" i="3"/>
  <c r="AU375" i="3"/>
  <c r="AT375" i="3"/>
  <c r="AS375" i="3"/>
  <c r="AR375" i="3"/>
  <c r="AQ375" i="3"/>
  <c r="AP375" i="3"/>
  <c r="AO375" i="3"/>
  <c r="AN375" i="3"/>
  <c r="AM375" i="3"/>
  <c r="AL375" i="3"/>
  <c r="AK375" i="3"/>
  <c r="AJ375" i="3"/>
  <c r="AI375" i="3"/>
  <c r="AH375" i="3"/>
  <c r="AG375" i="3"/>
  <c r="AF375" i="3"/>
  <c r="AD375" i="3"/>
  <c r="AC375" i="3"/>
  <c r="AA375" i="3"/>
  <c r="Z375" i="3"/>
  <c r="X375" i="3"/>
  <c r="W375" i="3"/>
  <c r="U375" i="3"/>
  <c r="T375" i="3"/>
  <c r="BC374" i="3"/>
  <c r="BB374" i="3"/>
  <c r="BA374" i="3"/>
  <c r="AZ374" i="3"/>
  <c r="AY374" i="3"/>
  <c r="AX374" i="3"/>
  <c r="AW374" i="3"/>
  <c r="AV374" i="3"/>
  <c r="AU374" i="3"/>
  <c r="AT374" i="3"/>
  <c r="AS374" i="3"/>
  <c r="AR374" i="3"/>
  <c r="AQ374" i="3"/>
  <c r="AP374" i="3"/>
  <c r="AO374" i="3"/>
  <c r="AN374" i="3"/>
  <c r="AM374" i="3"/>
  <c r="AL374" i="3"/>
  <c r="AK374" i="3"/>
  <c r="AJ374" i="3"/>
  <c r="AI374" i="3"/>
  <c r="AH374" i="3"/>
  <c r="AG374" i="3"/>
  <c r="AF374" i="3"/>
  <c r="AD374" i="3"/>
  <c r="AC374" i="3"/>
  <c r="AA374" i="3"/>
  <c r="Z374" i="3"/>
  <c r="X374" i="3"/>
  <c r="W374" i="3"/>
  <c r="U374" i="3"/>
  <c r="T374" i="3"/>
  <c r="BC373" i="3"/>
  <c r="BB373" i="3"/>
  <c r="BA373" i="3"/>
  <c r="AZ373" i="3"/>
  <c r="AY373" i="3"/>
  <c r="AX373" i="3"/>
  <c r="AW373" i="3"/>
  <c r="AV373" i="3"/>
  <c r="AU373" i="3"/>
  <c r="AT373" i="3"/>
  <c r="AS373" i="3"/>
  <c r="AR373" i="3"/>
  <c r="AQ373" i="3"/>
  <c r="AP373" i="3"/>
  <c r="AO373" i="3"/>
  <c r="AN373" i="3"/>
  <c r="AM373" i="3"/>
  <c r="AL373" i="3"/>
  <c r="AK373" i="3"/>
  <c r="AJ373" i="3"/>
  <c r="AI373" i="3"/>
  <c r="AH373" i="3"/>
  <c r="AG373" i="3"/>
  <c r="AF373" i="3"/>
  <c r="AD373" i="3"/>
  <c r="AC373" i="3"/>
  <c r="AA373" i="3"/>
  <c r="Z373" i="3"/>
  <c r="X373" i="3"/>
  <c r="W373" i="3"/>
  <c r="U373" i="3"/>
  <c r="T373" i="3"/>
  <c r="BC372" i="3"/>
  <c r="BB372" i="3"/>
  <c r="BA372" i="3"/>
  <c r="AZ372" i="3"/>
  <c r="AY372" i="3"/>
  <c r="AX372" i="3"/>
  <c r="AW372" i="3"/>
  <c r="AV372" i="3"/>
  <c r="AU372" i="3"/>
  <c r="AT372" i="3"/>
  <c r="AS372" i="3"/>
  <c r="AR372" i="3"/>
  <c r="AQ372" i="3"/>
  <c r="AP372" i="3"/>
  <c r="AO372" i="3"/>
  <c r="AN372" i="3"/>
  <c r="AM372" i="3"/>
  <c r="AL372" i="3"/>
  <c r="AK372" i="3"/>
  <c r="AJ372" i="3"/>
  <c r="AI372" i="3"/>
  <c r="AH372" i="3"/>
  <c r="AG372" i="3"/>
  <c r="AF372" i="3"/>
  <c r="AD372" i="3"/>
  <c r="AC372" i="3"/>
  <c r="AA372" i="3"/>
  <c r="Z372" i="3"/>
  <c r="X372" i="3"/>
  <c r="W372" i="3"/>
  <c r="U372" i="3"/>
  <c r="T372" i="3"/>
  <c r="BC371" i="3"/>
  <c r="BB371" i="3"/>
  <c r="BA371" i="3"/>
  <c r="AZ371" i="3"/>
  <c r="AY371" i="3"/>
  <c r="AX371" i="3"/>
  <c r="AW371" i="3"/>
  <c r="AV371" i="3"/>
  <c r="AU371" i="3"/>
  <c r="AT371" i="3"/>
  <c r="AS371" i="3"/>
  <c r="AR371" i="3"/>
  <c r="AQ371" i="3"/>
  <c r="AP371" i="3"/>
  <c r="AO371" i="3"/>
  <c r="AN371" i="3"/>
  <c r="AM371" i="3"/>
  <c r="AL371" i="3"/>
  <c r="AK371" i="3"/>
  <c r="AJ371" i="3"/>
  <c r="AI371" i="3"/>
  <c r="AH371" i="3"/>
  <c r="AG371" i="3"/>
  <c r="AF371" i="3"/>
  <c r="AD371" i="3"/>
  <c r="AC371" i="3"/>
  <c r="AA371" i="3"/>
  <c r="Z371" i="3"/>
  <c r="X371" i="3"/>
  <c r="W371" i="3"/>
  <c r="U371" i="3"/>
  <c r="T371" i="3"/>
  <c r="BC370" i="3"/>
  <c r="BB370" i="3"/>
  <c r="BA370" i="3"/>
  <c r="AZ370" i="3"/>
  <c r="AY370" i="3"/>
  <c r="AX370" i="3"/>
  <c r="AW370" i="3"/>
  <c r="AV370" i="3"/>
  <c r="AU370" i="3"/>
  <c r="AT370" i="3"/>
  <c r="AS370" i="3"/>
  <c r="AR370" i="3"/>
  <c r="AQ370" i="3"/>
  <c r="AP370" i="3"/>
  <c r="AO370" i="3"/>
  <c r="AN370" i="3"/>
  <c r="AM370" i="3"/>
  <c r="AL370" i="3"/>
  <c r="AK370" i="3"/>
  <c r="AJ370" i="3"/>
  <c r="AI370" i="3"/>
  <c r="AH370" i="3"/>
  <c r="AG370" i="3"/>
  <c r="AF370" i="3"/>
  <c r="AD370" i="3"/>
  <c r="AC370" i="3"/>
  <c r="AA370" i="3"/>
  <c r="Z370" i="3"/>
  <c r="X370" i="3"/>
  <c r="W370" i="3"/>
  <c r="U370" i="3"/>
  <c r="T370" i="3"/>
  <c r="BC369" i="3"/>
  <c r="BB369" i="3"/>
  <c r="BA369" i="3"/>
  <c r="AZ369" i="3"/>
  <c r="AY369" i="3"/>
  <c r="AX369" i="3"/>
  <c r="AW369" i="3"/>
  <c r="AV369" i="3"/>
  <c r="AU369" i="3"/>
  <c r="AT369" i="3"/>
  <c r="AS369" i="3"/>
  <c r="AR369" i="3"/>
  <c r="AQ369" i="3"/>
  <c r="AP369" i="3"/>
  <c r="AO369" i="3"/>
  <c r="AN369" i="3"/>
  <c r="AM369" i="3"/>
  <c r="AL369" i="3"/>
  <c r="AK369" i="3"/>
  <c r="AJ369" i="3"/>
  <c r="AI369" i="3"/>
  <c r="AH369" i="3"/>
  <c r="AG369" i="3"/>
  <c r="AF369" i="3"/>
  <c r="AD369" i="3"/>
  <c r="AC369" i="3"/>
  <c r="AA369" i="3"/>
  <c r="Z369" i="3"/>
  <c r="X369" i="3"/>
  <c r="W369" i="3"/>
  <c r="U369" i="3"/>
  <c r="T369" i="3"/>
  <c r="BC368" i="3"/>
  <c r="BB368" i="3"/>
  <c r="BA368" i="3"/>
  <c r="AZ368" i="3"/>
  <c r="AY368" i="3"/>
  <c r="AX368" i="3"/>
  <c r="AW368" i="3"/>
  <c r="AV368" i="3"/>
  <c r="AU368" i="3"/>
  <c r="AT368" i="3"/>
  <c r="AS368" i="3"/>
  <c r="AR368" i="3"/>
  <c r="AQ368" i="3"/>
  <c r="AP368" i="3"/>
  <c r="AO368" i="3"/>
  <c r="AN368" i="3"/>
  <c r="AM368" i="3"/>
  <c r="AL368" i="3"/>
  <c r="AK368" i="3"/>
  <c r="AJ368" i="3"/>
  <c r="AI368" i="3"/>
  <c r="AH368" i="3"/>
  <c r="AG368" i="3"/>
  <c r="AF368" i="3"/>
  <c r="AD368" i="3"/>
  <c r="AC368" i="3"/>
  <c r="AA368" i="3"/>
  <c r="Z368" i="3"/>
  <c r="X368" i="3"/>
  <c r="W368" i="3"/>
  <c r="U368" i="3"/>
  <c r="T368" i="3"/>
  <c r="BC367" i="3"/>
  <c r="BB367" i="3"/>
  <c r="BA367" i="3"/>
  <c r="AZ367" i="3"/>
  <c r="AY367" i="3"/>
  <c r="AX367" i="3"/>
  <c r="AW367" i="3"/>
  <c r="AV367" i="3"/>
  <c r="AU367" i="3"/>
  <c r="AT367" i="3"/>
  <c r="AS367" i="3"/>
  <c r="AR367" i="3"/>
  <c r="AQ367" i="3"/>
  <c r="AP367" i="3"/>
  <c r="AO367" i="3"/>
  <c r="AN367" i="3"/>
  <c r="AM367" i="3"/>
  <c r="AL367" i="3"/>
  <c r="AK367" i="3"/>
  <c r="AJ367" i="3"/>
  <c r="AI367" i="3"/>
  <c r="AH367" i="3"/>
  <c r="AG367" i="3"/>
  <c r="AF367" i="3"/>
  <c r="AD367" i="3"/>
  <c r="AC367" i="3"/>
  <c r="AA367" i="3"/>
  <c r="Z367" i="3"/>
  <c r="X367" i="3"/>
  <c r="W367" i="3"/>
  <c r="U367" i="3"/>
  <c r="T367" i="3"/>
  <c r="BC366" i="3"/>
  <c r="BB366" i="3"/>
  <c r="BA366" i="3"/>
  <c r="AZ366" i="3"/>
  <c r="AY366" i="3"/>
  <c r="AX366" i="3"/>
  <c r="AW366" i="3"/>
  <c r="AV366" i="3"/>
  <c r="AU366" i="3"/>
  <c r="AT366" i="3"/>
  <c r="AS366" i="3"/>
  <c r="AR366" i="3"/>
  <c r="AQ366" i="3"/>
  <c r="AP366" i="3"/>
  <c r="AO366" i="3"/>
  <c r="AN366" i="3"/>
  <c r="AM366" i="3"/>
  <c r="AL366" i="3"/>
  <c r="AK366" i="3"/>
  <c r="AJ366" i="3"/>
  <c r="AI366" i="3"/>
  <c r="AH366" i="3"/>
  <c r="AG366" i="3"/>
  <c r="AF366" i="3"/>
  <c r="AD366" i="3"/>
  <c r="AC366" i="3"/>
  <c r="AA366" i="3"/>
  <c r="Z366" i="3"/>
  <c r="X366" i="3"/>
  <c r="W366" i="3"/>
  <c r="U366" i="3"/>
  <c r="T366" i="3"/>
  <c r="BC365" i="3"/>
  <c r="BB365" i="3"/>
  <c r="BA365" i="3"/>
  <c r="AZ365" i="3"/>
  <c r="AY365" i="3"/>
  <c r="AX365" i="3"/>
  <c r="AW365" i="3"/>
  <c r="AV365" i="3"/>
  <c r="AU365" i="3"/>
  <c r="AT365" i="3"/>
  <c r="AS365" i="3"/>
  <c r="AR365" i="3"/>
  <c r="AQ365" i="3"/>
  <c r="AP365" i="3"/>
  <c r="AO365" i="3"/>
  <c r="AN365" i="3"/>
  <c r="AM365" i="3"/>
  <c r="AL365" i="3"/>
  <c r="AK365" i="3"/>
  <c r="AJ365" i="3"/>
  <c r="AI365" i="3"/>
  <c r="AH365" i="3"/>
  <c r="AG365" i="3"/>
  <c r="AF365" i="3"/>
  <c r="AD365" i="3"/>
  <c r="AC365" i="3"/>
  <c r="AA365" i="3"/>
  <c r="Z365" i="3"/>
  <c r="X365" i="3"/>
  <c r="W365" i="3"/>
  <c r="U365" i="3"/>
  <c r="T365" i="3"/>
  <c r="BC364" i="3"/>
  <c r="BB364" i="3"/>
  <c r="BA364" i="3"/>
  <c r="AZ364" i="3"/>
  <c r="AY364" i="3"/>
  <c r="AX364" i="3"/>
  <c r="AW364" i="3"/>
  <c r="AV364" i="3"/>
  <c r="AU364" i="3"/>
  <c r="AT364" i="3"/>
  <c r="AS364" i="3"/>
  <c r="AR364" i="3"/>
  <c r="AQ364" i="3"/>
  <c r="AP364" i="3"/>
  <c r="AO364" i="3"/>
  <c r="AN364" i="3"/>
  <c r="AM364" i="3"/>
  <c r="AL364" i="3"/>
  <c r="AK364" i="3"/>
  <c r="AJ364" i="3"/>
  <c r="AI364" i="3"/>
  <c r="AH364" i="3"/>
  <c r="AG364" i="3"/>
  <c r="AF364" i="3"/>
  <c r="AD364" i="3"/>
  <c r="AC364" i="3"/>
  <c r="AA364" i="3"/>
  <c r="Z364" i="3"/>
  <c r="X364" i="3"/>
  <c r="W364" i="3"/>
  <c r="U364" i="3"/>
  <c r="T364" i="3"/>
  <c r="BC363" i="3"/>
  <c r="BB363" i="3"/>
  <c r="BA363" i="3"/>
  <c r="AZ363" i="3"/>
  <c r="AY363" i="3"/>
  <c r="AX363" i="3"/>
  <c r="AW363" i="3"/>
  <c r="AV363" i="3"/>
  <c r="AU363" i="3"/>
  <c r="AT363" i="3"/>
  <c r="AS363" i="3"/>
  <c r="AR363" i="3"/>
  <c r="AQ363" i="3"/>
  <c r="AP363" i="3"/>
  <c r="AO363" i="3"/>
  <c r="AN363" i="3"/>
  <c r="AM363" i="3"/>
  <c r="AL363" i="3"/>
  <c r="AK363" i="3"/>
  <c r="AJ363" i="3"/>
  <c r="AI363" i="3"/>
  <c r="AH363" i="3"/>
  <c r="AG363" i="3"/>
  <c r="AF363" i="3"/>
  <c r="AD363" i="3"/>
  <c r="AC363" i="3"/>
  <c r="AA363" i="3"/>
  <c r="Z363" i="3"/>
  <c r="X363" i="3"/>
  <c r="W363" i="3"/>
  <c r="U363" i="3"/>
  <c r="T363" i="3"/>
  <c r="BC362" i="3"/>
  <c r="BB362" i="3"/>
  <c r="BA362" i="3"/>
  <c r="AZ362" i="3"/>
  <c r="AY362" i="3"/>
  <c r="AX362" i="3"/>
  <c r="AW362" i="3"/>
  <c r="AV362" i="3"/>
  <c r="AU362" i="3"/>
  <c r="AT362" i="3"/>
  <c r="AS362" i="3"/>
  <c r="AR362" i="3"/>
  <c r="AQ362" i="3"/>
  <c r="AP362" i="3"/>
  <c r="AO362" i="3"/>
  <c r="AN362" i="3"/>
  <c r="AM362" i="3"/>
  <c r="AL362" i="3"/>
  <c r="AK362" i="3"/>
  <c r="AJ362" i="3"/>
  <c r="AI362" i="3"/>
  <c r="AH362" i="3"/>
  <c r="AG362" i="3"/>
  <c r="AF362" i="3"/>
  <c r="AD362" i="3"/>
  <c r="AC362" i="3"/>
  <c r="AA362" i="3"/>
  <c r="Z362" i="3"/>
  <c r="X362" i="3"/>
  <c r="W362" i="3"/>
  <c r="U362" i="3"/>
  <c r="T362" i="3"/>
  <c r="BC361" i="3"/>
  <c r="BB361" i="3"/>
  <c r="BA361" i="3"/>
  <c r="AZ361" i="3"/>
  <c r="AY361" i="3"/>
  <c r="AX361" i="3"/>
  <c r="AW361" i="3"/>
  <c r="AV361" i="3"/>
  <c r="AU361" i="3"/>
  <c r="AT361" i="3"/>
  <c r="AS361" i="3"/>
  <c r="AR361" i="3"/>
  <c r="AQ361" i="3"/>
  <c r="AP361" i="3"/>
  <c r="AO361" i="3"/>
  <c r="AN361" i="3"/>
  <c r="AM361" i="3"/>
  <c r="AL361" i="3"/>
  <c r="AK361" i="3"/>
  <c r="AJ361" i="3"/>
  <c r="AI361" i="3"/>
  <c r="AH361" i="3"/>
  <c r="AG361" i="3"/>
  <c r="AF361" i="3"/>
  <c r="AD361" i="3"/>
  <c r="AC361" i="3"/>
  <c r="AA361" i="3"/>
  <c r="Z361" i="3"/>
  <c r="X361" i="3"/>
  <c r="W361" i="3"/>
  <c r="U361" i="3"/>
  <c r="T361" i="3"/>
  <c r="BC360" i="3"/>
  <c r="BB360" i="3"/>
  <c r="BA360" i="3"/>
  <c r="AZ360" i="3"/>
  <c r="AY360" i="3"/>
  <c r="AX360" i="3"/>
  <c r="AW360" i="3"/>
  <c r="AV360" i="3"/>
  <c r="AU360" i="3"/>
  <c r="AT360" i="3"/>
  <c r="AS360" i="3"/>
  <c r="AR360" i="3"/>
  <c r="AQ360" i="3"/>
  <c r="AP360" i="3"/>
  <c r="AO360" i="3"/>
  <c r="AN360" i="3"/>
  <c r="AM360" i="3"/>
  <c r="AL360" i="3"/>
  <c r="AK360" i="3"/>
  <c r="AJ360" i="3"/>
  <c r="AI360" i="3"/>
  <c r="AH360" i="3"/>
  <c r="AG360" i="3"/>
  <c r="AF360" i="3"/>
  <c r="AD360" i="3"/>
  <c r="AC360" i="3"/>
  <c r="AA360" i="3"/>
  <c r="Z360" i="3"/>
  <c r="X360" i="3"/>
  <c r="W360" i="3"/>
  <c r="U360" i="3"/>
  <c r="T360" i="3"/>
  <c r="BC359" i="3"/>
  <c r="BB359" i="3"/>
  <c r="BA359" i="3"/>
  <c r="AZ359" i="3"/>
  <c r="AY359" i="3"/>
  <c r="AX359" i="3"/>
  <c r="AW359" i="3"/>
  <c r="AV359" i="3"/>
  <c r="AU359" i="3"/>
  <c r="AT359" i="3"/>
  <c r="AS359" i="3"/>
  <c r="AR359" i="3"/>
  <c r="AQ359" i="3"/>
  <c r="AP359" i="3"/>
  <c r="AO359" i="3"/>
  <c r="AN359" i="3"/>
  <c r="AM359" i="3"/>
  <c r="AL359" i="3"/>
  <c r="AK359" i="3"/>
  <c r="AJ359" i="3"/>
  <c r="AI359" i="3"/>
  <c r="AH359" i="3"/>
  <c r="AG359" i="3"/>
  <c r="AF359" i="3"/>
  <c r="AD359" i="3"/>
  <c r="AC359" i="3"/>
  <c r="AA359" i="3"/>
  <c r="Z359" i="3"/>
  <c r="X359" i="3"/>
  <c r="W359" i="3"/>
  <c r="U359" i="3"/>
  <c r="T359" i="3"/>
  <c r="BC358" i="3"/>
  <c r="BB358" i="3"/>
  <c r="BA358" i="3"/>
  <c r="AZ358" i="3"/>
  <c r="AY358" i="3"/>
  <c r="AX358" i="3"/>
  <c r="AW358" i="3"/>
  <c r="AV358" i="3"/>
  <c r="AU358" i="3"/>
  <c r="AT358" i="3"/>
  <c r="AS358" i="3"/>
  <c r="AR358" i="3"/>
  <c r="AQ358" i="3"/>
  <c r="AP358" i="3"/>
  <c r="AO358" i="3"/>
  <c r="AN358" i="3"/>
  <c r="AM358" i="3"/>
  <c r="AL358" i="3"/>
  <c r="AK358" i="3"/>
  <c r="AJ358" i="3"/>
  <c r="AI358" i="3"/>
  <c r="AH358" i="3"/>
  <c r="AG358" i="3"/>
  <c r="AF358" i="3"/>
  <c r="AD358" i="3"/>
  <c r="AC358" i="3"/>
  <c r="AA358" i="3"/>
  <c r="Z358" i="3"/>
  <c r="X358" i="3"/>
  <c r="W358" i="3"/>
  <c r="U358" i="3"/>
  <c r="T358" i="3"/>
  <c r="BC357" i="3"/>
  <c r="BB357" i="3"/>
  <c r="BA357" i="3"/>
  <c r="AZ357" i="3"/>
  <c r="AY357" i="3"/>
  <c r="AX357" i="3"/>
  <c r="AW357" i="3"/>
  <c r="AV357" i="3"/>
  <c r="AU357" i="3"/>
  <c r="AT357" i="3"/>
  <c r="AS357" i="3"/>
  <c r="AR357" i="3"/>
  <c r="AQ357" i="3"/>
  <c r="AP357" i="3"/>
  <c r="AO357" i="3"/>
  <c r="AN357" i="3"/>
  <c r="AM357" i="3"/>
  <c r="AL357" i="3"/>
  <c r="AK357" i="3"/>
  <c r="AJ357" i="3"/>
  <c r="AI357" i="3"/>
  <c r="AH357" i="3"/>
  <c r="AG357" i="3"/>
  <c r="AF357" i="3"/>
  <c r="AD357" i="3"/>
  <c r="AC357" i="3"/>
  <c r="AA357" i="3"/>
  <c r="Z357" i="3"/>
  <c r="X357" i="3"/>
  <c r="W357" i="3"/>
  <c r="U357" i="3"/>
  <c r="T357" i="3"/>
  <c r="BC356" i="3"/>
  <c r="BB356" i="3"/>
  <c r="BA356" i="3"/>
  <c r="AZ356" i="3"/>
  <c r="AY356" i="3"/>
  <c r="AX356" i="3"/>
  <c r="AW356" i="3"/>
  <c r="AV356" i="3"/>
  <c r="AU356" i="3"/>
  <c r="AT356" i="3"/>
  <c r="AS356" i="3"/>
  <c r="AR356" i="3"/>
  <c r="AQ356" i="3"/>
  <c r="AP356" i="3"/>
  <c r="AO356" i="3"/>
  <c r="AN356" i="3"/>
  <c r="AM356" i="3"/>
  <c r="AL356" i="3"/>
  <c r="AK356" i="3"/>
  <c r="AJ356" i="3"/>
  <c r="AI356" i="3"/>
  <c r="AH356" i="3"/>
  <c r="AG356" i="3"/>
  <c r="AF356" i="3"/>
  <c r="AD356" i="3"/>
  <c r="AC356" i="3"/>
  <c r="AA356" i="3"/>
  <c r="Z356" i="3"/>
  <c r="X356" i="3"/>
  <c r="W356" i="3"/>
  <c r="U356" i="3"/>
  <c r="T356" i="3"/>
  <c r="BC355" i="3"/>
  <c r="BB355" i="3"/>
  <c r="BA355" i="3"/>
  <c r="AZ355" i="3"/>
  <c r="AY355" i="3"/>
  <c r="AX355" i="3"/>
  <c r="AW355" i="3"/>
  <c r="AV355" i="3"/>
  <c r="AU355" i="3"/>
  <c r="AT355" i="3"/>
  <c r="AS355" i="3"/>
  <c r="AR355" i="3"/>
  <c r="AQ355" i="3"/>
  <c r="AP355" i="3"/>
  <c r="AO355" i="3"/>
  <c r="AN355" i="3"/>
  <c r="AM355" i="3"/>
  <c r="AL355" i="3"/>
  <c r="AK355" i="3"/>
  <c r="AJ355" i="3"/>
  <c r="AI355" i="3"/>
  <c r="AH355" i="3"/>
  <c r="AG355" i="3"/>
  <c r="AF355" i="3"/>
  <c r="AD355" i="3"/>
  <c r="AC355" i="3"/>
  <c r="AA355" i="3"/>
  <c r="Z355" i="3"/>
  <c r="X355" i="3"/>
  <c r="W355" i="3"/>
  <c r="U355" i="3"/>
  <c r="T355" i="3"/>
  <c r="BC354" i="3"/>
  <c r="BB354" i="3"/>
  <c r="BA354" i="3"/>
  <c r="AZ354" i="3"/>
  <c r="AY354" i="3"/>
  <c r="AX354" i="3"/>
  <c r="AW354" i="3"/>
  <c r="AV354" i="3"/>
  <c r="AU354" i="3"/>
  <c r="AT354" i="3"/>
  <c r="AS354" i="3"/>
  <c r="AR354" i="3"/>
  <c r="AQ354" i="3"/>
  <c r="AP354" i="3"/>
  <c r="AO354" i="3"/>
  <c r="AN354" i="3"/>
  <c r="AM354" i="3"/>
  <c r="AL354" i="3"/>
  <c r="AK354" i="3"/>
  <c r="AJ354" i="3"/>
  <c r="AI354" i="3"/>
  <c r="AH354" i="3"/>
  <c r="AG354" i="3"/>
  <c r="AF354" i="3"/>
  <c r="AD354" i="3"/>
  <c r="AC354" i="3"/>
  <c r="AA354" i="3"/>
  <c r="Z354" i="3"/>
  <c r="X354" i="3"/>
  <c r="W354" i="3"/>
  <c r="U354" i="3"/>
  <c r="T354" i="3"/>
  <c r="BC353" i="3"/>
  <c r="BB353" i="3"/>
  <c r="BA353" i="3"/>
  <c r="AZ353" i="3"/>
  <c r="AY353" i="3"/>
  <c r="AX353" i="3"/>
  <c r="AW353" i="3"/>
  <c r="AV353" i="3"/>
  <c r="AU353" i="3"/>
  <c r="AT353" i="3"/>
  <c r="AS353" i="3"/>
  <c r="AR353" i="3"/>
  <c r="AQ353" i="3"/>
  <c r="AP353" i="3"/>
  <c r="AO353" i="3"/>
  <c r="AN353" i="3"/>
  <c r="AM353" i="3"/>
  <c r="AL353" i="3"/>
  <c r="AK353" i="3"/>
  <c r="AJ353" i="3"/>
  <c r="AI353" i="3"/>
  <c r="AH353" i="3"/>
  <c r="AG353" i="3"/>
  <c r="AF353" i="3"/>
  <c r="AD353" i="3"/>
  <c r="AC353" i="3"/>
  <c r="AA353" i="3"/>
  <c r="Z353" i="3"/>
  <c r="X353" i="3"/>
  <c r="W353" i="3"/>
  <c r="U353" i="3"/>
  <c r="T353" i="3"/>
  <c r="BC352" i="3"/>
  <c r="BB352" i="3"/>
  <c r="BA352" i="3"/>
  <c r="AZ352" i="3"/>
  <c r="AY352" i="3"/>
  <c r="AX352" i="3"/>
  <c r="AW352" i="3"/>
  <c r="AV352" i="3"/>
  <c r="AU352" i="3"/>
  <c r="AT352" i="3"/>
  <c r="AS352" i="3"/>
  <c r="AR352" i="3"/>
  <c r="AQ352" i="3"/>
  <c r="AP352" i="3"/>
  <c r="AO352" i="3"/>
  <c r="AN352" i="3"/>
  <c r="AM352" i="3"/>
  <c r="AL352" i="3"/>
  <c r="AK352" i="3"/>
  <c r="AJ352" i="3"/>
  <c r="AI352" i="3"/>
  <c r="AH352" i="3"/>
  <c r="AG352" i="3"/>
  <c r="AF352" i="3"/>
  <c r="AD352" i="3"/>
  <c r="AC352" i="3"/>
  <c r="AA352" i="3"/>
  <c r="Z352" i="3"/>
  <c r="X352" i="3"/>
  <c r="W352" i="3"/>
  <c r="U352" i="3"/>
  <c r="T352" i="3"/>
  <c r="BC351" i="3"/>
  <c r="BB351" i="3"/>
  <c r="BA351" i="3"/>
  <c r="AZ351" i="3"/>
  <c r="AY351" i="3"/>
  <c r="AX351" i="3"/>
  <c r="AW351" i="3"/>
  <c r="AV351" i="3"/>
  <c r="AU351" i="3"/>
  <c r="AT351" i="3"/>
  <c r="AS351" i="3"/>
  <c r="AR351" i="3"/>
  <c r="AQ351" i="3"/>
  <c r="AP351" i="3"/>
  <c r="AO351" i="3"/>
  <c r="AN351" i="3"/>
  <c r="AM351" i="3"/>
  <c r="AL351" i="3"/>
  <c r="AK351" i="3"/>
  <c r="AJ351" i="3"/>
  <c r="AI351" i="3"/>
  <c r="AH351" i="3"/>
  <c r="AG351" i="3"/>
  <c r="AF351" i="3"/>
  <c r="AD351" i="3"/>
  <c r="AC351" i="3"/>
  <c r="AA351" i="3"/>
  <c r="Z351" i="3"/>
  <c r="X351" i="3"/>
  <c r="W351" i="3"/>
  <c r="U351" i="3"/>
  <c r="T351" i="3"/>
  <c r="BC350" i="3"/>
  <c r="BB350" i="3"/>
  <c r="BA350" i="3"/>
  <c r="AZ350" i="3"/>
  <c r="AY350" i="3"/>
  <c r="AX350" i="3"/>
  <c r="AW350" i="3"/>
  <c r="AV350" i="3"/>
  <c r="AU350" i="3"/>
  <c r="AT350" i="3"/>
  <c r="AS350" i="3"/>
  <c r="AR350" i="3"/>
  <c r="AQ350" i="3"/>
  <c r="AP350" i="3"/>
  <c r="AO350" i="3"/>
  <c r="AN350" i="3"/>
  <c r="AM350" i="3"/>
  <c r="AL350" i="3"/>
  <c r="AK350" i="3"/>
  <c r="AJ350" i="3"/>
  <c r="AI350" i="3"/>
  <c r="AH350" i="3"/>
  <c r="AG350" i="3"/>
  <c r="AF350" i="3"/>
  <c r="AD350" i="3"/>
  <c r="AC350" i="3"/>
  <c r="AA350" i="3"/>
  <c r="Z350" i="3"/>
  <c r="X350" i="3"/>
  <c r="W350" i="3"/>
  <c r="U350" i="3"/>
  <c r="T350" i="3"/>
  <c r="BC349" i="3"/>
  <c r="BB349" i="3"/>
  <c r="BA349" i="3"/>
  <c r="AZ349" i="3"/>
  <c r="AY349" i="3"/>
  <c r="AX349" i="3"/>
  <c r="AW349" i="3"/>
  <c r="AV349" i="3"/>
  <c r="AU349" i="3"/>
  <c r="AT349" i="3"/>
  <c r="AS349" i="3"/>
  <c r="AR349" i="3"/>
  <c r="AQ349" i="3"/>
  <c r="AP349" i="3"/>
  <c r="AO349" i="3"/>
  <c r="AN349" i="3"/>
  <c r="AM349" i="3"/>
  <c r="AL349" i="3"/>
  <c r="AK349" i="3"/>
  <c r="AJ349" i="3"/>
  <c r="AI349" i="3"/>
  <c r="AH349" i="3"/>
  <c r="AG349" i="3"/>
  <c r="AF349" i="3"/>
  <c r="AD349" i="3"/>
  <c r="AC349" i="3"/>
  <c r="AA349" i="3"/>
  <c r="Z349" i="3"/>
  <c r="X349" i="3"/>
  <c r="W349" i="3"/>
  <c r="U349" i="3"/>
  <c r="T349" i="3"/>
  <c r="BC348" i="3"/>
  <c r="BB348" i="3"/>
  <c r="BA348" i="3"/>
  <c r="AZ348" i="3"/>
  <c r="AY348" i="3"/>
  <c r="AX348" i="3"/>
  <c r="AW348" i="3"/>
  <c r="AV348" i="3"/>
  <c r="AU348" i="3"/>
  <c r="AT348" i="3"/>
  <c r="AS348" i="3"/>
  <c r="AR348" i="3"/>
  <c r="AQ348" i="3"/>
  <c r="AP348" i="3"/>
  <c r="AO348" i="3"/>
  <c r="AN348" i="3"/>
  <c r="AM348" i="3"/>
  <c r="AL348" i="3"/>
  <c r="AK348" i="3"/>
  <c r="AJ348" i="3"/>
  <c r="AI348" i="3"/>
  <c r="AH348" i="3"/>
  <c r="AG348" i="3"/>
  <c r="AF348" i="3"/>
  <c r="AD348" i="3"/>
  <c r="AC348" i="3"/>
  <c r="AA348" i="3"/>
  <c r="Z348" i="3"/>
  <c r="X348" i="3"/>
  <c r="W348" i="3"/>
  <c r="U348" i="3"/>
  <c r="T348" i="3"/>
  <c r="BC347" i="3"/>
  <c r="BB347" i="3"/>
  <c r="BA347" i="3"/>
  <c r="AZ347" i="3"/>
  <c r="AY347" i="3"/>
  <c r="AX347" i="3"/>
  <c r="AW347" i="3"/>
  <c r="AV347" i="3"/>
  <c r="AU347" i="3"/>
  <c r="AT347" i="3"/>
  <c r="AS347" i="3"/>
  <c r="AR347" i="3"/>
  <c r="AQ347" i="3"/>
  <c r="AP347" i="3"/>
  <c r="AO347" i="3"/>
  <c r="AN347" i="3"/>
  <c r="AM347" i="3"/>
  <c r="AL347" i="3"/>
  <c r="AK347" i="3"/>
  <c r="AJ347" i="3"/>
  <c r="AI347" i="3"/>
  <c r="AH347" i="3"/>
  <c r="AG347" i="3"/>
  <c r="AF347" i="3"/>
  <c r="AD347" i="3"/>
  <c r="AC347" i="3"/>
  <c r="AA347" i="3"/>
  <c r="Z347" i="3"/>
  <c r="X347" i="3"/>
  <c r="W347" i="3"/>
  <c r="U347" i="3"/>
  <c r="T347" i="3"/>
  <c r="BC346" i="3"/>
  <c r="BB346" i="3"/>
  <c r="BA346" i="3"/>
  <c r="AZ346" i="3"/>
  <c r="AY346" i="3"/>
  <c r="AX346" i="3"/>
  <c r="AW346" i="3"/>
  <c r="AV346" i="3"/>
  <c r="AU346" i="3"/>
  <c r="AT346" i="3"/>
  <c r="AS346" i="3"/>
  <c r="AR346" i="3"/>
  <c r="AQ346" i="3"/>
  <c r="AP346" i="3"/>
  <c r="AO346" i="3"/>
  <c r="AN346" i="3"/>
  <c r="AM346" i="3"/>
  <c r="AL346" i="3"/>
  <c r="AK346" i="3"/>
  <c r="AJ346" i="3"/>
  <c r="AI346" i="3"/>
  <c r="AH346" i="3"/>
  <c r="AG346" i="3"/>
  <c r="AF346" i="3"/>
  <c r="AD346" i="3"/>
  <c r="AC346" i="3"/>
  <c r="AA346" i="3"/>
  <c r="Z346" i="3"/>
  <c r="X346" i="3"/>
  <c r="W346" i="3"/>
  <c r="U346" i="3"/>
  <c r="T346" i="3"/>
  <c r="BC345" i="3"/>
  <c r="BB345" i="3"/>
  <c r="BA345" i="3"/>
  <c r="AZ345" i="3"/>
  <c r="AY345" i="3"/>
  <c r="AX345" i="3"/>
  <c r="AW345" i="3"/>
  <c r="AV345" i="3"/>
  <c r="AU345" i="3"/>
  <c r="AT345" i="3"/>
  <c r="AS345" i="3"/>
  <c r="AR345" i="3"/>
  <c r="AQ345" i="3"/>
  <c r="AP345" i="3"/>
  <c r="AO345" i="3"/>
  <c r="AN345" i="3"/>
  <c r="AM345" i="3"/>
  <c r="AL345" i="3"/>
  <c r="AK345" i="3"/>
  <c r="AJ345" i="3"/>
  <c r="AI345" i="3"/>
  <c r="AH345" i="3"/>
  <c r="AG345" i="3"/>
  <c r="AF345" i="3"/>
  <c r="AD345" i="3"/>
  <c r="AC345" i="3"/>
  <c r="AA345" i="3"/>
  <c r="Z345" i="3"/>
  <c r="X345" i="3"/>
  <c r="W345" i="3"/>
  <c r="U345" i="3"/>
  <c r="T345" i="3"/>
  <c r="BC344" i="3"/>
  <c r="BB344" i="3"/>
  <c r="BA344" i="3"/>
  <c r="AZ344" i="3"/>
  <c r="AY344" i="3"/>
  <c r="AX344" i="3"/>
  <c r="AW344" i="3"/>
  <c r="AV344" i="3"/>
  <c r="AU344" i="3"/>
  <c r="AT344" i="3"/>
  <c r="AS344" i="3"/>
  <c r="AR344" i="3"/>
  <c r="AQ344" i="3"/>
  <c r="AP344" i="3"/>
  <c r="AO344" i="3"/>
  <c r="AN344" i="3"/>
  <c r="AM344" i="3"/>
  <c r="AL344" i="3"/>
  <c r="AK344" i="3"/>
  <c r="AJ344" i="3"/>
  <c r="AI344" i="3"/>
  <c r="AH344" i="3"/>
  <c r="AG344" i="3"/>
  <c r="AF344" i="3"/>
  <c r="AD344" i="3"/>
  <c r="AC344" i="3"/>
  <c r="AA344" i="3"/>
  <c r="Z344" i="3"/>
  <c r="X344" i="3"/>
  <c r="W344" i="3"/>
  <c r="U344" i="3"/>
  <c r="T344" i="3"/>
  <c r="BC343" i="3"/>
  <c r="BB343" i="3"/>
  <c r="BA343" i="3"/>
  <c r="AZ343" i="3"/>
  <c r="AY343" i="3"/>
  <c r="AX343" i="3"/>
  <c r="AW343" i="3"/>
  <c r="AV343" i="3"/>
  <c r="AU343" i="3"/>
  <c r="AT343" i="3"/>
  <c r="AS343" i="3"/>
  <c r="AR343" i="3"/>
  <c r="AQ343" i="3"/>
  <c r="AP343" i="3"/>
  <c r="AO343" i="3"/>
  <c r="AN343" i="3"/>
  <c r="AM343" i="3"/>
  <c r="AL343" i="3"/>
  <c r="AK343" i="3"/>
  <c r="AJ343" i="3"/>
  <c r="AI343" i="3"/>
  <c r="AH343" i="3"/>
  <c r="AG343" i="3"/>
  <c r="AF343" i="3"/>
  <c r="AD343" i="3"/>
  <c r="AC343" i="3"/>
  <c r="AA343" i="3"/>
  <c r="Z343" i="3"/>
  <c r="X343" i="3"/>
  <c r="W343" i="3"/>
  <c r="U343" i="3"/>
  <c r="T343" i="3"/>
  <c r="BC342" i="3"/>
  <c r="BB342" i="3"/>
  <c r="BA342" i="3"/>
  <c r="AZ342" i="3"/>
  <c r="AY342" i="3"/>
  <c r="AX342" i="3"/>
  <c r="AW342" i="3"/>
  <c r="AV342" i="3"/>
  <c r="AU342" i="3"/>
  <c r="AT342" i="3"/>
  <c r="AS342" i="3"/>
  <c r="AR342" i="3"/>
  <c r="AQ342" i="3"/>
  <c r="AP342" i="3"/>
  <c r="AO342" i="3"/>
  <c r="AN342" i="3"/>
  <c r="AM342" i="3"/>
  <c r="AL342" i="3"/>
  <c r="AK342" i="3"/>
  <c r="AJ342" i="3"/>
  <c r="AI342" i="3"/>
  <c r="AH342" i="3"/>
  <c r="AG342" i="3"/>
  <c r="AF342" i="3"/>
  <c r="AD342" i="3"/>
  <c r="AC342" i="3"/>
  <c r="AA342" i="3"/>
  <c r="Z342" i="3"/>
  <c r="X342" i="3"/>
  <c r="W342" i="3"/>
  <c r="U342" i="3"/>
  <c r="T342" i="3"/>
  <c r="BC341" i="3"/>
  <c r="BB341" i="3"/>
  <c r="BA341" i="3"/>
  <c r="AZ341" i="3"/>
  <c r="AY341" i="3"/>
  <c r="AX341" i="3"/>
  <c r="AW341" i="3"/>
  <c r="AV341" i="3"/>
  <c r="AU341" i="3"/>
  <c r="AT341" i="3"/>
  <c r="AS341" i="3"/>
  <c r="AR341" i="3"/>
  <c r="AQ341" i="3"/>
  <c r="AP341" i="3"/>
  <c r="AO341" i="3"/>
  <c r="AN341" i="3"/>
  <c r="AM341" i="3"/>
  <c r="AL341" i="3"/>
  <c r="AK341" i="3"/>
  <c r="AJ341" i="3"/>
  <c r="AI341" i="3"/>
  <c r="AH341" i="3"/>
  <c r="AG341" i="3"/>
  <c r="AF341" i="3"/>
  <c r="AD341" i="3"/>
  <c r="AC341" i="3"/>
  <c r="AA341" i="3"/>
  <c r="Z341" i="3"/>
  <c r="X341" i="3"/>
  <c r="W341" i="3"/>
  <c r="U341" i="3"/>
  <c r="T341" i="3"/>
  <c r="BC340" i="3"/>
  <c r="BB340" i="3"/>
  <c r="BA340" i="3"/>
  <c r="AZ340" i="3"/>
  <c r="AY340" i="3"/>
  <c r="AX340" i="3"/>
  <c r="AW340" i="3"/>
  <c r="AV340" i="3"/>
  <c r="AU340" i="3"/>
  <c r="AT340" i="3"/>
  <c r="AS340" i="3"/>
  <c r="AR340" i="3"/>
  <c r="AQ340" i="3"/>
  <c r="AP340" i="3"/>
  <c r="AO340" i="3"/>
  <c r="AN340" i="3"/>
  <c r="AM340" i="3"/>
  <c r="AL340" i="3"/>
  <c r="AK340" i="3"/>
  <c r="AJ340" i="3"/>
  <c r="AI340" i="3"/>
  <c r="AH340" i="3"/>
  <c r="AG340" i="3"/>
  <c r="AF340" i="3"/>
  <c r="AD340" i="3"/>
  <c r="AC340" i="3"/>
  <c r="AA340" i="3"/>
  <c r="Z340" i="3"/>
  <c r="X340" i="3"/>
  <c r="W340" i="3"/>
  <c r="U340" i="3"/>
  <c r="T340" i="3"/>
  <c r="BC339" i="3"/>
  <c r="BB339" i="3"/>
  <c r="BA339" i="3"/>
  <c r="AZ339" i="3"/>
  <c r="AY339" i="3"/>
  <c r="AX339" i="3"/>
  <c r="AW339" i="3"/>
  <c r="AV339" i="3"/>
  <c r="AU339" i="3"/>
  <c r="AT339" i="3"/>
  <c r="AS339" i="3"/>
  <c r="AR339" i="3"/>
  <c r="AQ339" i="3"/>
  <c r="AP339" i="3"/>
  <c r="AO339" i="3"/>
  <c r="AN339" i="3"/>
  <c r="AM339" i="3"/>
  <c r="AL339" i="3"/>
  <c r="AK339" i="3"/>
  <c r="AJ339" i="3"/>
  <c r="AI339" i="3"/>
  <c r="AH339" i="3"/>
  <c r="AG339" i="3"/>
  <c r="AF339" i="3"/>
  <c r="AD339" i="3"/>
  <c r="AC339" i="3"/>
  <c r="AA339" i="3"/>
  <c r="Z339" i="3"/>
  <c r="X339" i="3"/>
  <c r="W339" i="3"/>
  <c r="U339" i="3"/>
  <c r="T339" i="3"/>
  <c r="BC338" i="3"/>
  <c r="BB338" i="3"/>
  <c r="BA338" i="3"/>
  <c r="AZ338" i="3"/>
  <c r="AY338" i="3"/>
  <c r="AX338" i="3"/>
  <c r="AW338" i="3"/>
  <c r="AV338" i="3"/>
  <c r="AU338" i="3"/>
  <c r="AT338" i="3"/>
  <c r="AS338" i="3"/>
  <c r="AR338" i="3"/>
  <c r="AQ338" i="3"/>
  <c r="AP338" i="3"/>
  <c r="AO338" i="3"/>
  <c r="AN338" i="3"/>
  <c r="AM338" i="3"/>
  <c r="AL338" i="3"/>
  <c r="AK338" i="3"/>
  <c r="AJ338" i="3"/>
  <c r="AI338" i="3"/>
  <c r="AH338" i="3"/>
  <c r="AG338" i="3"/>
  <c r="AF338" i="3"/>
  <c r="AD338" i="3"/>
  <c r="AC338" i="3"/>
  <c r="AA338" i="3"/>
  <c r="Z338" i="3"/>
  <c r="X338" i="3"/>
  <c r="W338" i="3"/>
  <c r="U338" i="3"/>
  <c r="T338" i="3"/>
  <c r="BC337" i="3"/>
  <c r="BB337" i="3"/>
  <c r="BA337" i="3"/>
  <c r="AZ337" i="3"/>
  <c r="AY337" i="3"/>
  <c r="AX337" i="3"/>
  <c r="AW337" i="3"/>
  <c r="AV337" i="3"/>
  <c r="AU337" i="3"/>
  <c r="AT337" i="3"/>
  <c r="AS337" i="3"/>
  <c r="AR337" i="3"/>
  <c r="AQ337" i="3"/>
  <c r="AP337" i="3"/>
  <c r="AO337" i="3"/>
  <c r="AN337" i="3"/>
  <c r="AM337" i="3"/>
  <c r="AL337" i="3"/>
  <c r="AK337" i="3"/>
  <c r="AJ337" i="3"/>
  <c r="AI337" i="3"/>
  <c r="AH337" i="3"/>
  <c r="AG337" i="3"/>
  <c r="AF337" i="3"/>
  <c r="AD337" i="3"/>
  <c r="AC337" i="3"/>
  <c r="AA337" i="3"/>
  <c r="Z337" i="3"/>
  <c r="X337" i="3"/>
  <c r="W337" i="3"/>
  <c r="U337" i="3"/>
  <c r="T337" i="3"/>
  <c r="BC336" i="3"/>
  <c r="BB336" i="3"/>
  <c r="BA336" i="3"/>
  <c r="AZ336" i="3"/>
  <c r="AY336" i="3"/>
  <c r="AX336" i="3"/>
  <c r="AW336" i="3"/>
  <c r="AV336" i="3"/>
  <c r="AU336" i="3"/>
  <c r="AT336" i="3"/>
  <c r="AS336" i="3"/>
  <c r="AR336" i="3"/>
  <c r="AQ336" i="3"/>
  <c r="AP336" i="3"/>
  <c r="AO336" i="3"/>
  <c r="AN336" i="3"/>
  <c r="AM336" i="3"/>
  <c r="AL336" i="3"/>
  <c r="AK336" i="3"/>
  <c r="AJ336" i="3"/>
  <c r="AI336" i="3"/>
  <c r="AH336" i="3"/>
  <c r="AG336" i="3"/>
  <c r="AF336" i="3"/>
  <c r="AD336" i="3"/>
  <c r="AC336" i="3"/>
  <c r="AA336" i="3"/>
  <c r="Z336" i="3"/>
  <c r="X336" i="3"/>
  <c r="W336" i="3"/>
  <c r="U336" i="3"/>
  <c r="T336" i="3"/>
  <c r="BC335" i="3"/>
  <c r="BB335" i="3"/>
  <c r="BA335" i="3"/>
  <c r="AZ335" i="3"/>
  <c r="AY335" i="3"/>
  <c r="AX335" i="3"/>
  <c r="AW335" i="3"/>
  <c r="AV335" i="3"/>
  <c r="AU335" i="3"/>
  <c r="AT335" i="3"/>
  <c r="AS335" i="3"/>
  <c r="AR335" i="3"/>
  <c r="AQ335" i="3"/>
  <c r="AP335" i="3"/>
  <c r="AO335" i="3"/>
  <c r="AN335" i="3"/>
  <c r="AM335" i="3"/>
  <c r="AL335" i="3"/>
  <c r="AK335" i="3"/>
  <c r="AJ335" i="3"/>
  <c r="AI335" i="3"/>
  <c r="AH335" i="3"/>
  <c r="AG335" i="3"/>
  <c r="AF335" i="3"/>
  <c r="AD335" i="3"/>
  <c r="AC335" i="3"/>
  <c r="AA335" i="3"/>
  <c r="Z335" i="3"/>
  <c r="X335" i="3"/>
  <c r="W335" i="3"/>
  <c r="U335" i="3"/>
  <c r="T335" i="3"/>
  <c r="BC334" i="3"/>
  <c r="BB334" i="3"/>
  <c r="BA334" i="3"/>
  <c r="AZ334" i="3"/>
  <c r="AY334" i="3"/>
  <c r="AX334" i="3"/>
  <c r="AW334" i="3"/>
  <c r="AV334" i="3"/>
  <c r="AU334" i="3"/>
  <c r="AT334" i="3"/>
  <c r="AS334" i="3"/>
  <c r="AR334" i="3"/>
  <c r="AQ334" i="3"/>
  <c r="AP334" i="3"/>
  <c r="AO334" i="3"/>
  <c r="AN334" i="3"/>
  <c r="AM334" i="3"/>
  <c r="AL334" i="3"/>
  <c r="AK334" i="3"/>
  <c r="AJ334" i="3"/>
  <c r="AI334" i="3"/>
  <c r="AH334" i="3"/>
  <c r="AG334" i="3"/>
  <c r="AF334" i="3"/>
  <c r="AD334" i="3"/>
  <c r="AC334" i="3"/>
  <c r="AA334" i="3"/>
  <c r="Z334" i="3"/>
  <c r="X334" i="3"/>
  <c r="W334" i="3"/>
  <c r="U334" i="3"/>
  <c r="T334" i="3"/>
  <c r="BC333" i="3"/>
  <c r="BB333" i="3"/>
  <c r="BA333" i="3"/>
  <c r="AZ333" i="3"/>
  <c r="AY333" i="3"/>
  <c r="AX333" i="3"/>
  <c r="AW333" i="3"/>
  <c r="AV333" i="3"/>
  <c r="AU333" i="3"/>
  <c r="AT333" i="3"/>
  <c r="AS333" i="3"/>
  <c r="AR333" i="3"/>
  <c r="AQ333" i="3"/>
  <c r="AP333" i="3"/>
  <c r="AO333" i="3"/>
  <c r="AN333" i="3"/>
  <c r="AM333" i="3"/>
  <c r="AL333" i="3"/>
  <c r="AK333" i="3"/>
  <c r="AJ333" i="3"/>
  <c r="AI333" i="3"/>
  <c r="AH333" i="3"/>
  <c r="AG333" i="3"/>
  <c r="AF333" i="3"/>
  <c r="AD333" i="3"/>
  <c r="AC333" i="3"/>
  <c r="AA333" i="3"/>
  <c r="Z333" i="3"/>
  <c r="X333" i="3"/>
  <c r="W333" i="3"/>
  <c r="U333" i="3"/>
  <c r="T333" i="3"/>
  <c r="BC332" i="3"/>
  <c r="BB332" i="3"/>
  <c r="BA332" i="3"/>
  <c r="AZ332" i="3"/>
  <c r="AY332" i="3"/>
  <c r="AX332" i="3"/>
  <c r="AW332" i="3"/>
  <c r="AV332" i="3"/>
  <c r="AU332" i="3"/>
  <c r="AT332" i="3"/>
  <c r="AS332" i="3"/>
  <c r="AR332" i="3"/>
  <c r="AQ332" i="3"/>
  <c r="AP332" i="3"/>
  <c r="AO332" i="3"/>
  <c r="AN332" i="3"/>
  <c r="AM332" i="3"/>
  <c r="AL332" i="3"/>
  <c r="AK332" i="3"/>
  <c r="AJ332" i="3"/>
  <c r="AI332" i="3"/>
  <c r="AH332" i="3"/>
  <c r="AG332" i="3"/>
  <c r="AF332" i="3"/>
  <c r="AD332" i="3"/>
  <c r="AC332" i="3"/>
  <c r="AA332" i="3"/>
  <c r="Z332" i="3"/>
  <c r="X332" i="3"/>
  <c r="W332" i="3"/>
  <c r="U332" i="3"/>
  <c r="T332" i="3"/>
  <c r="BC331" i="3"/>
  <c r="BB331" i="3"/>
  <c r="BA331" i="3"/>
  <c r="AZ331" i="3"/>
  <c r="AY331" i="3"/>
  <c r="AX331" i="3"/>
  <c r="AW331" i="3"/>
  <c r="AV331" i="3"/>
  <c r="AU331" i="3"/>
  <c r="AT331" i="3"/>
  <c r="AS331" i="3"/>
  <c r="AR331" i="3"/>
  <c r="AQ331" i="3"/>
  <c r="AP331" i="3"/>
  <c r="AO331" i="3"/>
  <c r="AN331" i="3"/>
  <c r="AM331" i="3"/>
  <c r="AL331" i="3"/>
  <c r="AK331" i="3"/>
  <c r="AJ331" i="3"/>
  <c r="AI331" i="3"/>
  <c r="AH331" i="3"/>
  <c r="AG331" i="3"/>
  <c r="AF331" i="3"/>
  <c r="AD331" i="3"/>
  <c r="AC331" i="3"/>
  <c r="AA331" i="3"/>
  <c r="Z331" i="3"/>
  <c r="X331" i="3"/>
  <c r="W331" i="3"/>
  <c r="U331" i="3"/>
  <c r="T331" i="3"/>
  <c r="BC330" i="3"/>
  <c r="BB330" i="3"/>
  <c r="BA330" i="3"/>
  <c r="AZ330" i="3"/>
  <c r="AY330" i="3"/>
  <c r="AX330" i="3"/>
  <c r="AW330" i="3"/>
  <c r="AV330" i="3"/>
  <c r="AU330" i="3"/>
  <c r="AT330" i="3"/>
  <c r="AS330" i="3"/>
  <c r="AR330" i="3"/>
  <c r="AQ330" i="3"/>
  <c r="AP330" i="3"/>
  <c r="AO330" i="3"/>
  <c r="AN330" i="3"/>
  <c r="AM330" i="3"/>
  <c r="AL330" i="3"/>
  <c r="AK330" i="3"/>
  <c r="AJ330" i="3"/>
  <c r="AI330" i="3"/>
  <c r="AH330" i="3"/>
  <c r="AG330" i="3"/>
  <c r="AF330" i="3"/>
  <c r="AD330" i="3"/>
  <c r="AC330" i="3"/>
  <c r="AA330" i="3"/>
  <c r="Z330" i="3"/>
  <c r="X330" i="3"/>
  <c r="W330" i="3"/>
  <c r="U330" i="3"/>
  <c r="T330" i="3"/>
  <c r="BC329" i="3"/>
  <c r="BB329" i="3"/>
  <c r="BA329" i="3"/>
  <c r="AZ329" i="3"/>
  <c r="AY329" i="3"/>
  <c r="AX329" i="3"/>
  <c r="AW329" i="3"/>
  <c r="AV329" i="3"/>
  <c r="AU329" i="3"/>
  <c r="AT329" i="3"/>
  <c r="AS329" i="3"/>
  <c r="AR329" i="3"/>
  <c r="AQ329" i="3"/>
  <c r="AP329" i="3"/>
  <c r="AO329" i="3"/>
  <c r="AN329" i="3"/>
  <c r="AM329" i="3"/>
  <c r="AL329" i="3"/>
  <c r="AK329" i="3"/>
  <c r="AJ329" i="3"/>
  <c r="AI329" i="3"/>
  <c r="AH329" i="3"/>
  <c r="AG329" i="3"/>
  <c r="AF329" i="3"/>
  <c r="AD329" i="3"/>
  <c r="AC329" i="3"/>
  <c r="AA329" i="3"/>
  <c r="Z329" i="3"/>
  <c r="X329" i="3"/>
  <c r="W329" i="3"/>
  <c r="U329" i="3"/>
  <c r="T329" i="3"/>
  <c r="BC328" i="3"/>
  <c r="BB328" i="3"/>
  <c r="BA328" i="3"/>
  <c r="AZ328" i="3"/>
  <c r="AY328" i="3"/>
  <c r="AX328" i="3"/>
  <c r="AW328" i="3"/>
  <c r="AV328" i="3"/>
  <c r="AU328" i="3"/>
  <c r="AT328" i="3"/>
  <c r="AS328" i="3"/>
  <c r="AR328" i="3"/>
  <c r="AQ328" i="3"/>
  <c r="AP328" i="3"/>
  <c r="AO328" i="3"/>
  <c r="AN328" i="3"/>
  <c r="AM328" i="3"/>
  <c r="AL328" i="3"/>
  <c r="AK328" i="3"/>
  <c r="AJ328" i="3"/>
  <c r="AI328" i="3"/>
  <c r="AH328" i="3"/>
  <c r="AG328" i="3"/>
  <c r="AF328" i="3"/>
  <c r="AD328" i="3"/>
  <c r="AC328" i="3"/>
  <c r="AA328" i="3"/>
  <c r="Z328" i="3"/>
  <c r="X328" i="3"/>
  <c r="W328" i="3"/>
  <c r="U328" i="3"/>
  <c r="T328" i="3"/>
  <c r="BC327" i="3"/>
  <c r="BB327" i="3"/>
  <c r="BA327" i="3"/>
  <c r="AZ327" i="3"/>
  <c r="AY327" i="3"/>
  <c r="AX327" i="3"/>
  <c r="AW327" i="3"/>
  <c r="AV327" i="3"/>
  <c r="AU327" i="3"/>
  <c r="AT327" i="3"/>
  <c r="AS327" i="3"/>
  <c r="AR327" i="3"/>
  <c r="AQ327" i="3"/>
  <c r="AP327" i="3"/>
  <c r="AO327" i="3"/>
  <c r="AN327" i="3"/>
  <c r="AM327" i="3"/>
  <c r="AL327" i="3"/>
  <c r="AK327" i="3"/>
  <c r="AJ327" i="3"/>
  <c r="AI327" i="3"/>
  <c r="AH327" i="3"/>
  <c r="AG327" i="3"/>
  <c r="AF327" i="3"/>
  <c r="AD327" i="3"/>
  <c r="AC327" i="3"/>
  <c r="AA327" i="3"/>
  <c r="Z327" i="3"/>
  <c r="X327" i="3"/>
  <c r="W327" i="3"/>
  <c r="U327" i="3"/>
  <c r="T327" i="3"/>
  <c r="BC326" i="3"/>
  <c r="BB326" i="3"/>
  <c r="BA326" i="3"/>
  <c r="AZ326" i="3"/>
  <c r="AY326" i="3"/>
  <c r="AX326" i="3"/>
  <c r="AW326" i="3"/>
  <c r="AV326" i="3"/>
  <c r="AU326" i="3"/>
  <c r="AT326" i="3"/>
  <c r="AS326" i="3"/>
  <c r="AR326" i="3"/>
  <c r="AQ326" i="3"/>
  <c r="AP326" i="3"/>
  <c r="AO326" i="3"/>
  <c r="AN326" i="3"/>
  <c r="AM326" i="3"/>
  <c r="AL326" i="3"/>
  <c r="AK326" i="3"/>
  <c r="AJ326" i="3"/>
  <c r="AI326" i="3"/>
  <c r="AH326" i="3"/>
  <c r="AG326" i="3"/>
  <c r="AF326" i="3"/>
  <c r="AD326" i="3"/>
  <c r="AC326" i="3"/>
  <c r="AA326" i="3"/>
  <c r="Z326" i="3"/>
  <c r="X326" i="3"/>
  <c r="W326" i="3"/>
  <c r="U326" i="3"/>
  <c r="T326" i="3"/>
  <c r="BC325" i="3"/>
  <c r="BB325" i="3"/>
  <c r="BA325" i="3"/>
  <c r="AZ325" i="3"/>
  <c r="AY325" i="3"/>
  <c r="AX325" i="3"/>
  <c r="AW325" i="3"/>
  <c r="AV325" i="3"/>
  <c r="AU325" i="3"/>
  <c r="AT325" i="3"/>
  <c r="AS325" i="3"/>
  <c r="AR325" i="3"/>
  <c r="AQ325" i="3"/>
  <c r="AP325" i="3"/>
  <c r="AO325" i="3"/>
  <c r="AN325" i="3"/>
  <c r="AM325" i="3"/>
  <c r="AL325" i="3"/>
  <c r="AK325" i="3"/>
  <c r="AJ325" i="3"/>
  <c r="AI325" i="3"/>
  <c r="AH325" i="3"/>
  <c r="AG325" i="3"/>
  <c r="AF325" i="3"/>
  <c r="AD325" i="3"/>
  <c r="AC325" i="3"/>
  <c r="AA325" i="3"/>
  <c r="Z325" i="3"/>
  <c r="X325" i="3"/>
  <c r="W325" i="3"/>
  <c r="U325" i="3"/>
  <c r="T325" i="3"/>
  <c r="BC324" i="3"/>
  <c r="BB324" i="3"/>
  <c r="BA324" i="3"/>
  <c r="AZ324" i="3"/>
  <c r="AY324" i="3"/>
  <c r="AX324" i="3"/>
  <c r="AW324" i="3"/>
  <c r="AV324" i="3"/>
  <c r="AU324" i="3"/>
  <c r="AT324" i="3"/>
  <c r="AS324" i="3"/>
  <c r="AR324" i="3"/>
  <c r="AQ324" i="3"/>
  <c r="AP324" i="3"/>
  <c r="AO324" i="3"/>
  <c r="AN324" i="3"/>
  <c r="AM324" i="3"/>
  <c r="AL324" i="3"/>
  <c r="AK324" i="3"/>
  <c r="AJ324" i="3"/>
  <c r="AI324" i="3"/>
  <c r="AH324" i="3"/>
  <c r="AG324" i="3"/>
  <c r="AF324" i="3"/>
  <c r="AD324" i="3"/>
  <c r="AC324" i="3"/>
  <c r="AA324" i="3"/>
  <c r="Z324" i="3"/>
  <c r="X324" i="3"/>
  <c r="W324" i="3"/>
  <c r="U324" i="3"/>
  <c r="T324" i="3"/>
  <c r="BC323" i="3"/>
  <c r="BB323" i="3"/>
  <c r="BA323" i="3"/>
  <c r="AZ323" i="3"/>
  <c r="AY323" i="3"/>
  <c r="AX323" i="3"/>
  <c r="AW323" i="3"/>
  <c r="AV323" i="3"/>
  <c r="AU323" i="3"/>
  <c r="AT323" i="3"/>
  <c r="AS323" i="3"/>
  <c r="AR323" i="3"/>
  <c r="AQ323" i="3"/>
  <c r="AP323" i="3"/>
  <c r="AO323" i="3"/>
  <c r="AN323" i="3"/>
  <c r="AM323" i="3"/>
  <c r="AL323" i="3"/>
  <c r="AK323" i="3"/>
  <c r="AJ323" i="3"/>
  <c r="AI323" i="3"/>
  <c r="AH323" i="3"/>
  <c r="AG323" i="3"/>
  <c r="AF323" i="3"/>
  <c r="AD323" i="3"/>
  <c r="AC323" i="3"/>
  <c r="AA323" i="3"/>
  <c r="Z323" i="3"/>
  <c r="X323" i="3"/>
  <c r="W323" i="3"/>
  <c r="U323" i="3"/>
  <c r="T323" i="3"/>
  <c r="BC322" i="3"/>
  <c r="BB322" i="3"/>
  <c r="BA322" i="3"/>
  <c r="AZ322" i="3"/>
  <c r="AY322" i="3"/>
  <c r="AX322" i="3"/>
  <c r="AW322" i="3"/>
  <c r="AV322" i="3"/>
  <c r="AU322" i="3"/>
  <c r="AT322" i="3"/>
  <c r="AS322" i="3"/>
  <c r="AR322" i="3"/>
  <c r="AQ322" i="3"/>
  <c r="AP322" i="3"/>
  <c r="AO322" i="3"/>
  <c r="AN322" i="3"/>
  <c r="AM322" i="3"/>
  <c r="AL322" i="3"/>
  <c r="AK322" i="3"/>
  <c r="AJ322" i="3"/>
  <c r="AI322" i="3"/>
  <c r="AH322" i="3"/>
  <c r="AG322" i="3"/>
  <c r="AF322" i="3"/>
  <c r="AD322" i="3"/>
  <c r="AC322" i="3"/>
  <c r="AA322" i="3"/>
  <c r="Z322" i="3"/>
  <c r="X322" i="3"/>
  <c r="W322" i="3"/>
  <c r="U322" i="3"/>
  <c r="T322" i="3"/>
  <c r="BC321" i="3"/>
  <c r="BB321" i="3"/>
  <c r="BA321" i="3"/>
  <c r="AZ321" i="3"/>
  <c r="AY321" i="3"/>
  <c r="AX321" i="3"/>
  <c r="AW321" i="3"/>
  <c r="AV321" i="3"/>
  <c r="AU321" i="3"/>
  <c r="AT321" i="3"/>
  <c r="AS321" i="3"/>
  <c r="AR321" i="3"/>
  <c r="AQ321" i="3"/>
  <c r="AP321" i="3"/>
  <c r="AO321" i="3"/>
  <c r="AN321" i="3"/>
  <c r="AM321" i="3"/>
  <c r="AL321" i="3"/>
  <c r="AK321" i="3"/>
  <c r="AJ321" i="3"/>
  <c r="AI321" i="3"/>
  <c r="AH321" i="3"/>
  <c r="AG321" i="3"/>
  <c r="AF321" i="3"/>
  <c r="AD321" i="3"/>
  <c r="AC321" i="3"/>
  <c r="AA321" i="3"/>
  <c r="Z321" i="3"/>
  <c r="X321" i="3"/>
  <c r="W321" i="3"/>
  <c r="U321" i="3"/>
  <c r="T321" i="3"/>
  <c r="BC320" i="3"/>
  <c r="BB320" i="3"/>
  <c r="BA320" i="3"/>
  <c r="AZ320" i="3"/>
  <c r="AY320" i="3"/>
  <c r="AX320" i="3"/>
  <c r="AW320" i="3"/>
  <c r="AV320" i="3"/>
  <c r="AU320" i="3"/>
  <c r="AT320" i="3"/>
  <c r="AS320" i="3"/>
  <c r="AR320" i="3"/>
  <c r="AQ320" i="3"/>
  <c r="AP320" i="3"/>
  <c r="AO320" i="3"/>
  <c r="AN320" i="3"/>
  <c r="AM320" i="3"/>
  <c r="AL320" i="3"/>
  <c r="AK320" i="3"/>
  <c r="AJ320" i="3"/>
  <c r="AI320" i="3"/>
  <c r="AH320" i="3"/>
  <c r="AG320" i="3"/>
  <c r="AF320" i="3"/>
  <c r="AD320" i="3"/>
  <c r="AC320" i="3"/>
  <c r="AA320" i="3"/>
  <c r="Z320" i="3"/>
  <c r="X320" i="3"/>
  <c r="W320" i="3"/>
  <c r="U320" i="3"/>
  <c r="T320" i="3"/>
  <c r="BC319" i="3"/>
  <c r="BB319" i="3"/>
  <c r="BA319" i="3"/>
  <c r="AZ319" i="3"/>
  <c r="AY319" i="3"/>
  <c r="AX319" i="3"/>
  <c r="AW319" i="3"/>
  <c r="AV319" i="3"/>
  <c r="AU319" i="3"/>
  <c r="AT319" i="3"/>
  <c r="AS319" i="3"/>
  <c r="AR319" i="3"/>
  <c r="AQ319" i="3"/>
  <c r="AP319" i="3"/>
  <c r="AO319" i="3"/>
  <c r="AN319" i="3"/>
  <c r="AM319" i="3"/>
  <c r="AL319" i="3"/>
  <c r="AK319" i="3"/>
  <c r="AJ319" i="3"/>
  <c r="AI319" i="3"/>
  <c r="AH319" i="3"/>
  <c r="AG319" i="3"/>
  <c r="AF319" i="3"/>
  <c r="AD319" i="3"/>
  <c r="AC319" i="3"/>
  <c r="AA319" i="3"/>
  <c r="Z319" i="3"/>
  <c r="X319" i="3"/>
  <c r="W319" i="3"/>
  <c r="U319" i="3"/>
  <c r="T319" i="3"/>
  <c r="BC318" i="3"/>
  <c r="BB318" i="3"/>
  <c r="BA318" i="3"/>
  <c r="AZ318" i="3"/>
  <c r="AY318" i="3"/>
  <c r="AX318" i="3"/>
  <c r="AW318" i="3"/>
  <c r="AV318" i="3"/>
  <c r="AU318" i="3"/>
  <c r="AT318" i="3"/>
  <c r="AS318" i="3"/>
  <c r="AR318" i="3"/>
  <c r="AQ318" i="3"/>
  <c r="AP318" i="3"/>
  <c r="AO318" i="3"/>
  <c r="AN318" i="3"/>
  <c r="AM318" i="3"/>
  <c r="AL318" i="3"/>
  <c r="AK318" i="3"/>
  <c r="AJ318" i="3"/>
  <c r="AI318" i="3"/>
  <c r="AH318" i="3"/>
  <c r="AG318" i="3"/>
  <c r="AF318" i="3"/>
  <c r="AD318" i="3"/>
  <c r="AC318" i="3"/>
  <c r="AA318" i="3"/>
  <c r="Z318" i="3"/>
  <c r="X318" i="3"/>
  <c r="W318" i="3"/>
  <c r="U318" i="3"/>
  <c r="T318" i="3"/>
  <c r="BC317" i="3"/>
  <c r="BB317" i="3"/>
  <c r="BA317" i="3"/>
  <c r="AZ317" i="3"/>
  <c r="AY317" i="3"/>
  <c r="AX317" i="3"/>
  <c r="AW317" i="3"/>
  <c r="AV317" i="3"/>
  <c r="AU317" i="3"/>
  <c r="AT317" i="3"/>
  <c r="AS317" i="3"/>
  <c r="AR317" i="3"/>
  <c r="AQ317" i="3"/>
  <c r="AP317" i="3"/>
  <c r="AO317" i="3"/>
  <c r="AN317" i="3"/>
  <c r="AM317" i="3"/>
  <c r="AL317" i="3"/>
  <c r="AK317" i="3"/>
  <c r="AJ317" i="3"/>
  <c r="AI317" i="3"/>
  <c r="AH317" i="3"/>
  <c r="AG317" i="3"/>
  <c r="AF317" i="3"/>
  <c r="AD317" i="3"/>
  <c r="AC317" i="3"/>
  <c r="AA317" i="3"/>
  <c r="Z317" i="3"/>
  <c r="X317" i="3"/>
  <c r="W317" i="3"/>
  <c r="U317" i="3"/>
  <c r="T317" i="3"/>
  <c r="BC316" i="3"/>
  <c r="BB316" i="3"/>
  <c r="BA316" i="3"/>
  <c r="AZ316" i="3"/>
  <c r="AY316" i="3"/>
  <c r="AX316" i="3"/>
  <c r="AW316" i="3"/>
  <c r="AV316" i="3"/>
  <c r="AU316" i="3"/>
  <c r="AT316" i="3"/>
  <c r="AS316" i="3"/>
  <c r="AR316" i="3"/>
  <c r="AQ316" i="3"/>
  <c r="AP316" i="3"/>
  <c r="AO316" i="3"/>
  <c r="AN316" i="3"/>
  <c r="AM316" i="3"/>
  <c r="AL316" i="3"/>
  <c r="AK316" i="3"/>
  <c r="AJ316" i="3"/>
  <c r="AI316" i="3"/>
  <c r="AH316" i="3"/>
  <c r="AG316" i="3"/>
  <c r="AF316" i="3"/>
  <c r="AD316" i="3"/>
  <c r="AC316" i="3"/>
  <c r="AA316" i="3"/>
  <c r="Z316" i="3"/>
  <c r="X316" i="3"/>
  <c r="W316" i="3"/>
  <c r="U316" i="3"/>
  <c r="T316" i="3"/>
  <c r="BC315" i="3"/>
  <c r="BB315" i="3"/>
  <c r="BA315" i="3"/>
  <c r="AZ315" i="3"/>
  <c r="AY315" i="3"/>
  <c r="AX315" i="3"/>
  <c r="AW315" i="3"/>
  <c r="AV315" i="3"/>
  <c r="AU315" i="3"/>
  <c r="AT315" i="3"/>
  <c r="AS315" i="3"/>
  <c r="AR315" i="3"/>
  <c r="AQ315" i="3"/>
  <c r="AP315" i="3"/>
  <c r="AO315" i="3"/>
  <c r="AN315" i="3"/>
  <c r="AM315" i="3"/>
  <c r="AL315" i="3"/>
  <c r="AK315" i="3"/>
  <c r="AJ315" i="3"/>
  <c r="AI315" i="3"/>
  <c r="AH315" i="3"/>
  <c r="AG315" i="3"/>
  <c r="AF315" i="3"/>
  <c r="AD315" i="3"/>
  <c r="AC315" i="3"/>
  <c r="AA315" i="3"/>
  <c r="Z315" i="3"/>
  <c r="X315" i="3"/>
  <c r="W315" i="3"/>
  <c r="U315" i="3"/>
  <c r="T315" i="3"/>
  <c r="BC314" i="3"/>
  <c r="BB314" i="3"/>
  <c r="BA314" i="3"/>
  <c r="AZ314" i="3"/>
  <c r="AY314" i="3"/>
  <c r="AX314" i="3"/>
  <c r="AW314" i="3"/>
  <c r="AV314" i="3"/>
  <c r="AU314" i="3"/>
  <c r="AT314" i="3"/>
  <c r="AS314" i="3"/>
  <c r="AR314" i="3"/>
  <c r="AQ314" i="3"/>
  <c r="AP314" i="3"/>
  <c r="AO314" i="3"/>
  <c r="AN314" i="3"/>
  <c r="AM314" i="3"/>
  <c r="AL314" i="3"/>
  <c r="AK314" i="3"/>
  <c r="AJ314" i="3"/>
  <c r="AI314" i="3"/>
  <c r="AH314" i="3"/>
  <c r="AG314" i="3"/>
  <c r="AF314" i="3"/>
  <c r="AD314" i="3"/>
  <c r="AC314" i="3"/>
  <c r="AA314" i="3"/>
  <c r="Z314" i="3"/>
  <c r="X314" i="3"/>
  <c r="W314" i="3"/>
  <c r="U314" i="3"/>
  <c r="T314" i="3"/>
  <c r="BC313" i="3"/>
  <c r="BB313" i="3"/>
  <c r="BA313" i="3"/>
  <c r="AZ313" i="3"/>
  <c r="AY313" i="3"/>
  <c r="AX313" i="3"/>
  <c r="AW313" i="3"/>
  <c r="AV313" i="3"/>
  <c r="AU313" i="3"/>
  <c r="AT313" i="3"/>
  <c r="AS313" i="3"/>
  <c r="AR313" i="3"/>
  <c r="AQ313" i="3"/>
  <c r="AP313" i="3"/>
  <c r="AO313" i="3"/>
  <c r="AN313" i="3"/>
  <c r="AM313" i="3"/>
  <c r="AL313" i="3"/>
  <c r="AK313" i="3"/>
  <c r="AJ313" i="3"/>
  <c r="AI313" i="3"/>
  <c r="AH313" i="3"/>
  <c r="AG313" i="3"/>
  <c r="AF313" i="3"/>
  <c r="AD313" i="3"/>
  <c r="AC313" i="3"/>
  <c r="AA313" i="3"/>
  <c r="Z313" i="3"/>
  <c r="X313" i="3"/>
  <c r="W313" i="3"/>
  <c r="U313" i="3"/>
  <c r="T313" i="3"/>
  <c r="BC312" i="3"/>
  <c r="BB312" i="3"/>
  <c r="BA312" i="3"/>
  <c r="AZ312" i="3"/>
  <c r="AY312" i="3"/>
  <c r="AX312" i="3"/>
  <c r="AW312" i="3"/>
  <c r="AV312" i="3"/>
  <c r="AU312" i="3"/>
  <c r="AT312" i="3"/>
  <c r="AS312" i="3"/>
  <c r="AR312" i="3"/>
  <c r="AQ312" i="3"/>
  <c r="AP312" i="3"/>
  <c r="AO312" i="3"/>
  <c r="AN312" i="3"/>
  <c r="AM312" i="3"/>
  <c r="AL312" i="3"/>
  <c r="AK312" i="3"/>
  <c r="AJ312" i="3"/>
  <c r="AI312" i="3"/>
  <c r="AH312" i="3"/>
  <c r="AG312" i="3"/>
  <c r="AF312" i="3"/>
  <c r="AD312" i="3"/>
  <c r="AC312" i="3"/>
  <c r="AA312" i="3"/>
  <c r="Z312" i="3"/>
  <c r="X312" i="3"/>
  <c r="W312" i="3"/>
  <c r="U312" i="3"/>
  <c r="T312" i="3"/>
  <c r="BC311" i="3"/>
  <c r="BB311" i="3"/>
  <c r="BA311" i="3"/>
  <c r="AZ311" i="3"/>
  <c r="AY311" i="3"/>
  <c r="AX311" i="3"/>
  <c r="AW311" i="3"/>
  <c r="AV311" i="3"/>
  <c r="AU311" i="3"/>
  <c r="AT311" i="3"/>
  <c r="AS311" i="3"/>
  <c r="AR311" i="3"/>
  <c r="AQ311" i="3"/>
  <c r="AP311" i="3"/>
  <c r="AO311" i="3"/>
  <c r="AN311" i="3"/>
  <c r="AM311" i="3"/>
  <c r="AL311" i="3"/>
  <c r="AK311" i="3"/>
  <c r="AJ311" i="3"/>
  <c r="AI311" i="3"/>
  <c r="AH311" i="3"/>
  <c r="AG311" i="3"/>
  <c r="AF311" i="3"/>
  <c r="AD311" i="3"/>
  <c r="AC311" i="3"/>
  <c r="AA311" i="3"/>
  <c r="Z311" i="3"/>
  <c r="X311" i="3"/>
  <c r="W311" i="3"/>
  <c r="U311" i="3"/>
  <c r="T311" i="3"/>
  <c r="BC310" i="3"/>
  <c r="BB310" i="3"/>
  <c r="BA310" i="3"/>
  <c r="AZ310" i="3"/>
  <c r="AY310" i="3"/>
  <c r="AX310" i="3"/>
  <c r="AW310" i="3"/>
  <c r="AV310" i="3"/>
  <c r="AU310" i="3"/>
  <c r="AT310" i="3"/>
  <c r="AS310" i="3"/>
  <c r="AR310" i="3"/>
  <c r="AQ310" i="3"/>
  <c r="AP310" i="3"/>
  <c r="AO310" i="3"/>
  <c r="AN310" i="3"/>
  <c r="AM310" i="3"/>
  <c r="AL310" i="3"/>
  <c r="AK310" i="3"/>
  <c r="AJ310" i="3"/>
  <c r="AI310" i="3"/>
  <c r="AH310" i="3"/>
  <c r="AG310" i="3"/>
  <c r="AF310" i="3"/>
  <c r="AD310" i="3"/>
  <c r="AC310" i="3"/>
  <c r="AA310" i="3"/>
  <c r="Z310" i="3"/>
  <c r="X310" i="3"/>
  <c r="W310" i="3"/>
  <c r="U310" i="3"/>
  <c r="T310" i="3"/>
  <c r="BC309" i="3"/>
  <c r="BB309" i="3"/>
  <c r="BA309" i="3"/>
  <c r="AZ309" i="3"/>
  <c r="AY309" i="3"/>
  <c r="AX309" i="3"/>
  <c r="AW309" i="3"/>
  <c r="AV309" i="3"/>
  <c r="AU309" i="3"/>
  <c r="AT309" i="3"/>
  <c r="AS309" i="3"/>
  <c r="AR309" i="3"/>
  <c r="AQ309" i="3"/>
  <c r="AP309" i="3"/>
  <c r="AO309" i="3"/>
  <c r="AN309" i="3"/>
  <c r="AM309" i="3"/>
  <c r="AL309" i="3"/>
  <c r="AK309" i="3"/>
  <c r="AJ309" i="3"/>
  <c r="AI309" i="3"/>
  <c r="AH309" i="3"/>
  <c r="AG309" i="3"/>
  <c r="AF309" i="3"/>
  <c r="AD309" i="3"/>
  <c r="AC309" i="3"/>
  <c r="AA309" i="3"/>
  <c r="Z309" i="3"/>
  <c r="X309" i="3"/>
  <c r="W309" i="3"/>
  <c r="U309" i="3"/>
  <c r="T309" i="3"/>
  <c r="BC308" i="3"/>
  <c r="BB308" i="3"/>
  <c r="BA308" i="3"/>
  <c r="AZ308" i="3"/>
  <c r="AY308" i="3"/>
  <c r="AX308" i="3"/>
  <c r="AW308" i="3"/>
  <c r="AV308" i="3"/>
  <c r="AU308" i="3"/>
  <c r="AT308" i="3"/>
  <c r="AS308" i="3"/>
  <c r="AR308" i="3"/>
  <c r="AQ308" i="3"/>
  <c r="AP308" i="3"/>
  <c r="AO308" i="3"/>
  <c r="AN308" i="3"/>
  <c r="AM308" i="3"/>
  <c r="AL308" i="3"/>
  <c r="AK308" i="3"/>
  <c r="AJ308" i="3"/>
  <c r="AI308" i="3"/>
  <c r="AH308" i="3"/>
  <c r="AG308" i="3"/>
  <c r="AF308" i="3"/>
  <c r="AD308" i="3"/>
  <c r="AC308" i="3"/>
  <c r="AA308" i="3"/>
  <c r="Z308" i="3"/>
  <c r="X308" i="3"/>
  <c r="W308" i="3"/>
  <c r="U308" i="3"/>
  <c r="T308" i="3"/>
  <c r="BC307" i="3"/>
  <c r="BB307" i="3"/>
  <c r="BA307" i="3"/>
  <c r="AZ307" i="3"/>
  <c r="AY307" i="3"/>
  <c r="AX307" i="3"/>
  <c r="AW307" i="3"/>
  <c r="AV307" i="3"/>
  <c r="AU307" i="3"/>
  <c r="AT307" i="3"/>
  <c r="AS307" i="3"/>
  <c r="AR307" i="3"/>
  <c r="AQ307" i="3"/>
  <c r="AP307" i="3"/>
  <c r="AO307" i="3"/>
  <c r="AN307" i="3"/>
  <c r="AM307" i="3"/>
  <c r="AL307" i="3"/>
  <c r="AK307" i="3"/>
  <c r="AJ307" i="3"/>
  <c r="AI307" i="3"/>
  <c r="AH307" i="3"/>
  <c r="AG307" i="3"/>
  <c r="AF307" i="3"/>
  <c r="AD307" i="3"/>
  <c r="AC307" i="3"/>
  <c r="AA307" i="3"/>
  <c r="Z307" i="3"/>
  <c r="X307" i="3"/>
  <c r="W307" i="3"/>
  <c r="U307" i="3"/>
  <c r="T307" i="3"/>
  <c r="BC306" i="3"/>
  <c r="BB306" i="3"/>
  <c r="BA306" i="3"/>
  <c r="AZ306" i="3"/>
  <c r="AY306" i="3"/>
  <c r="AX306" i="3"/>
  <c r="AW306" i="3"/>
  <c r="AV306" i="3"/>
  <c r="AU306" i="3"/>
  <c r="AT306" i="3"/>
  <c r="AS306" i="3"/>
  <c r="AR306" i="3"/>
  <c r="AQ306" i="3"/>
  <c r="AP306" i="3"/>
  <c r="AO306" i="3"/>
  <c r="AN306" i="3"/>
  <c r="AM306" i="3"/>
  <c r="AL306" i="3"/>
  <c r="AK306" i="3"/>
  <c r="AJ306" i="3"/>
  <c r="AI306" i="3"/>
  <c r="AH306" i="3"/>
  <c r="AG306" i="3"/>
  <c r="AF306" i="3"/>
  <c r="AD306" i="3"/>
  <c r="AC306" i="3"/>
  <c r="AA306" i="3"/>
  <c r="Z306" i="3"/>
  <c r="X306" i="3"/>
  <c r="W306" i="3"/>
  <c r="U306" i="3"/>
  <c r="T306" i="3"/>
  <c r="BC305" i="3"/>
  <c r="BB305" i="3"/>
  <c r="BA305" i="3"/>
  <c r="AZ305" i="3"/>
  <c r="AY305" i="3"/>
  <c r="AX305" i="3"/>
  <c r="AW305" i="3"/>
  <c r="AV305" i="3"/>
  <c r="AU305" i="3"/>
  <c r="AT305" i="3"/>
  <c r="AS305" i="3"/>
  <c r="AR305" i="3"/>
  <c r="AQ305" i="3"/>
  <c r="AP305" i="3"/>
  <c r="AO305" i="3"/>
  <c r="AN305" i="3"/>
  <c r="AM305" i="3"/>
  <c r="AL305" i="3"/>
  <c r="AK305" i="3"/>
  <c r="AJ305" i="3"/>
  <c r="AI305" i="3"/>
  <c r="AH305" i="3"/>
  <c r="AG305" i="3"/>
  <c r="AF305" i="3"/>
  <c r="AD305" i="3"/>
  <c r="AC305" i="3"/>
  <c r="AA305" i="3"/>
  <c r="Z305" i="3"/>
  <c r="X305" i="3"/>
  <c r="W305" i="3"/>
  <c r="U305" i="3"/>
  <c r="T305" i="3"/>
  <c r="BC304" i="3"/>
  <c r="BB304" i="3"/>
  <c r="BA304" i="3"/>
  <c r="AZ304" i="3"/>
  <c r="AY304" i="3"/>
  <c r="AX304" i="3"/>
  <c r="AW304" i="3"/>
  <c r="AV304" i="3"/>
  <c r="AU304" i="3"/>
  <c r="AT304" i="3"/>
  <c r="AS304" i="3"/>
  <c r="AR304" i="3"/>
  <c r="AQ304" i="3"/>
  <c r="AP304" i="3"/>
  <c r="AO304" i="3"/>
  <c r="AN304" i="3"/>
  <c r="AM304" i="3"/>
  <c r="AL304" i="3"/>
  <c r="AK304" i="3"/>
  <c r="AJ304" i="3"/>
  <c r="AI304" i="3"/>
  <c r="AH304" i="3"/>
  <c r="AG304" i="3"/>
  <c r="AF304" i="3"/>
  <c r="AD304" i="3"/>
  <c r="AC304" i="3"/>
  <c r="AA304" i="3"/>
  <c r="Z304" i="3"/>
  <c r="X304" i="3"/>
  <c r="W304" i="3"/>
  <c r="U304" i="3"/>
  <c r="T304" i="3"/>
  <c r="BC303" i="3"/>
  <c r="BB303" i="3"/>
  <c r="BA303" i="3"/>
  <c r="AZ303" i="3"/>
  <c r="AY303" i="3"/>
  <c r="AX303" i="3"/>
  <c r="AW303" i="3"/>
  <c r="AV303" i="3"/>
  <c r="AU303" i="3"/>
  <c r="AT303" i="3"/>
  <c r="AS303" i="3"/>
  <c r="AR303" i="3"/>
  <c r="AQ303" i="3"/>
  <c r="AP303" i="3"/>
  <c r="AO303" i="3"/>
  <c r="AN303" i="3"/>
  <c r="AM303" i="3"/>
  <c r="AL303" i="3"/>
  <c r="AK303" i="3"/>
  <c r="AJ303" i="3"/>
  <c r="AI303" i="3"/>
  <c r="AH303" i="3"/>
  <c r="AG303" i="3"/>
  <c r="AF303" i="3"/>
  <c r="AD303" i="3"/>
  <c r="AC303" i="3"/>
  <c r="AA303" i="3"/>
  <c r="Z303" i="3"/>
  <c r="X303" i="3"/>
  <c r="W303" i="3"/>
  <c r="U303" i="3"/>
  <c r="T303" i="3"/>
  <c r="BC302" i="3"/>
  <c r="BB302" i="3"/>
  <c r="BA302" i="3"/>
  <c r="AZ302" i="3"/>
  <c r="AY302" i="3"/>
  <c r="AX302" i="3"/>
  <c r="AW302" i="3"/>
  <c r="AV302" i="3"/>
  <c r="AU302" i="3"/>
  <c r="AT302" i="3"/>
  <c r="AS302" i="3"/>
  <c r="AR302" i="3"/>
  <c r="AQ302" i="3"/>
  <c r="AP302" i="3"/>
  <c r="AO302" i="3"/>
  <c r="AN302" i="3"/>
  <c r="AM302" i="3"/>
  <c r="AL302" i="3"/>
  <c r="AK302" i="3"/>
  <c r="AJ302" i="3"/>
  <c r="AI302" i="3"/>
  <c r="AH302" i="3"/>
  <c r="AG302" i="3"/>
  <c r="AF302" i="3"/>
  <c r="AD302" i="3"/>
  <c r="AC302" i="3"/>
  <c r="AA302" i="3"/>
  <c r="Z302" i="3"/>
  <c r="X302" i="3"/>
  <c r="W302" i="3"/>
  <c r="U302" i="3"/>
  <c r="T302" i="3"/>
  <c r="BC301" i="3"/>
  <c r="BB301" i="3"/>
  <c r="BA301" i="3"/>
  <c r="AZ301" i="3"/>
  <c r="AY301" i="3"/>
  <c r="AX301" i="3"/>
  <c r="AW301" i="3"/>
  <c r="AV301" i="3"/>
  <c r="AU301" i="3"/>
  <c r="AT301" i="3"/>
  <c r="AS301" i="3"/>
  <c r="AR301" i="3"/>
  <c r="AQ301" i="3"/>
  <c r="AP301" i="3"/>
  <c r="AO301" i="3"/>
  <c r="AN301" i="3"/>
  <c r="AM301" i="3"/>
  <c r="AL301" i="3"/>
  <c r="AK301" i="3"/>
  <c r="AJ301" i="3"/>
  <c r="AI301" i="3"/>
  <c r="AH301" i="3"/>
  <c r="AG301" i="3"/>
  <c r="AF301" i="3"/>
  <c r="AD301" i="3"/>
  <c r="AC301" i="3"/>
  <c r="AA301" i="3"/>
  <c r="Z301" i="3"/>
  <c r="X301" i="3"/>
  <c r="W301" i="3"/>
  <c r="U301" i="3"/>
  <c r="T301" i="3"/>
  <c r="BC300" i="3"/>
  <c r="BB300" i="3"/>
  <c r="BA300" i="3"/>
  <c r="AZ300" i="3"/>
  <c r="AY300" i="3"/>
  <c r="AX300" i="3"/>
  <c r="AW300" i="3"/>
  <c r="AV300" i="3"/>
  <c r="AU300" i="3"/>
  <c r="AT300" i="3"/>
  <c r="AS300" i="3"/>
  <c r="AR300" i="3"/>
  <c r="AQ300" i="3"/>
  <c r="AP300" i="3"/>
  <c r="AO300" i="3"/>
  <c r="AN300" i="3"/>
  <c r="AM300" i="3"/>
  <c r="AL300" i="3"/>
  <c r="AK300" i="3"/>
  <c r="AJ300" i="3"/>
  <c r="AI300" i="3"/>
  <c r="AH300" i="3"/>
  <c r="AG300" i="3"/>
  <c r="AF300" i="3"/>
  <c r="AD300" i="3"/>
  <c r="AC300" i="3"/>
  <c r="AA300" i="3"/>
  <c r="Z300" i="3"/>
  <c r="X300" i="3"/>
  <c r="W300" i="3"/>
  <c r="U300" i="3"/>
  <c r="T300" i="3"/>
  <c r="BC299" i="3"/>
  <c r="BB299" i="3"/>
  <c r="BA299" i="3"/>
  <c r="AZ299" i="3"/>
  <c r="AY299" i="3"/>
  <c r="AX299" i="3"/>
  <c r="AW299" i="3"/>
  <c r="AV299" i="3"/>
  <c r="AU299" i="3"/>
  <c r="AT299" i="3"/>
  <c r="AS299" i="3"/>
  <c r="AR299" i="3"/>
  <c r="AQ299" i="3"/>
  <c r="AP299" i="3"/>
  <c r="AO299" i="3"/>
  <c r="AN299" i="3"/>
  <c r="AM299" i="3"/>
  <c r="AL299" i="3"/>
  <c r="AK299" i="3"/>
  <c r="AJ299" i="3"/>
  <c r="AI299" i="3"/>
  <c r="AH299" i="3"/>
  <c r="AG299" i="3"/>
  <c r="AF299" i="3"/>
  <c r="AD299" i="3"/>
  <c r="AC299" i="3"/>
  <c r="AA299" i="3"/>
  <c r="Z299" i="3"/>
  <c r="X299" i="3"/>
  <c r="W299" i="3"/>
  <c r="U299" i="3"/>
  <c r="T299" i="3"/>
  <c r="BC298" i="3"/>
  <c r="BB298" i="3"/>
  <c r="BA298" i="3"/>
  <c r="AZ298" i="3"/>
  <c r="AY298" i="3"/>
  <c r="AX298" i="3"/>
  <c r="AW298" i="3"/>
  <c r="AV298" i="3"/>
  <c r="AU298" i="3"/>
  <c r="AT298" i="3"/>
  <c r="AS298" i="3"/>
  <c r="AR298" i="3"/>
  <c r="AQ298" i="3"/>
  <c r="AP298" i="3"/>
  <c r="AO298" i="3"/>
  <c r="AN298" i="3"/>
  <c r="AM298" i="3"/>
  <c r="AL298" i="3"/>
  <c r="AK298" i="3"/>
  <c r="AJ298" i="3"/>
  <c r="AI298" i="3"/>
  <c r="AH298" i="3"/>
  <c r="AG298" i="3"/>
  <c r="AF298" i="3"/>
  <c r="AD298" i="3"/>
  <c r="AC298" i="3"/>
  <c r="AA298" i="3"/>
  <c r="Z298" i="3"/>
  <c r="X298" i="3"/>
  <c r="W298" i="3"/>
  <c r="U298" i="3"/>
  <c r="T298" i="3"/>
  <c r="BC297" i="3"/>
  <c r="BB297" i="3"/>
  <c r="BA297" i="3"/>
  <c r="AZ297" i="3"/>
  <c r="AY297" i="3"/>
  <c r="AX297" i="3"/>
  <c r="AW297" i="3"/>
  <c r="AV297" i="3"/>
  <c r="AU297" i="3"/>
  <c r="AT297" i="3"/>
  <c r="AS297" i="3"/>
  <c r="AR297" i="3"/>
  <c r="AQ297" i="3"/>
  <c r="AP297" i="3"/>
  <c r="AO297" i="3"/>
  <c r="AN297" i="3"/>
  <c r="AM297" i="3"/>
  <c r="AL297" i="3"/>
  <c r="AK297" i="3"/>
  <c r="AJ297" i="3"/>
  <c r="AI297" i="3"/>
  <c r="AH297" i="3"/>
  <c r="AG297" i="3"/>
  <c r="AF297" i="3"/>
  <c r="AD297" i="3"/>
  <c r="AC297" i="3"/>
  <c r="AA297" i="3"/>
  <c r="Z297" i="3"/>
  <c r="X297" i="3"/>
  <c r="W297" i="3"/>
  <c r="U297" i="3"/>
  <c r="T297" i="3"/>
  <c r="BC296" i="3"/>
  <c r="BB296" i="3"/>
  <c r="BA296" i="3"/>
  <c r="AZ296" i="3"/>
  <c r="AY296" i="3"/>
  <c r="AX296" i="3"/>
  <c r="AW296" i="3"/>
  <c r="AV296" i="3"/>
  <c r="AU296" i="3"/>
  <c r="AT296" i="3"/>
  <c r="AS296" i="3"/>
  <c r="AR296" i="3"/>
  <c r="AQ296" i="3"/>
  <c r="AP296" i="3"/>
  <c r="AO296" i="3"/>
  <c r="AN296" i="3"/>
  <c r="AM296" i="3"/>
  <c r="AL296" i="3"/>
  <c r="AK296" i="3"/>
  <c r="AJ296" i="3"/>
  <c r="AI296" i="3"/>
  <c r="AH296" i="3"/>
  <c r="AG296" i="3"/>
  <c r="AF296" i="3"/>
  <c r="AD296" i="3"/>
  <c r="AC296" i="3"/>
  <c r="AA296" i="3"/>
  <c r="Z296" i="3"/>
  <c r="X296" i="3"/>
  <c r="W296" i="3"/>
  <c r="U296" i="3"/>
  <c r="T296" i="3"/>
  <c r="BC295" i="3"/>
  <c r="BB295" i="3"/>
  <c r="BA295" i="3"/>
  <c r="AZ295" i="3"/>
  <c r="AY295" i="3"/>
  <c r="AX295" i="3"/>
  <c r="AW295" i="3"/>
  <c r="AV295" i="3"/>
  <c r="AU295" i="3"/>
  <c r="AT295" i="3"/>
  <c r="AS295" i="3"/>
  <c r="AR295" i="3"/>
  <c r="AQ295" i="3"/>
  <c r="AP295" i="3"/>
  <c r="AO295" i="3"/>
  <c r="AN295" i="3"/>
  <c r="AM295" i="3"/>
  <c r="AL295" i="3"/>
  <c r="AK295" i="3"/>
  <c r="AJ295" i="3"/>
  <c r="AI295" i="3"/>
  <c r="AH295" i="3"/>
  <c r="AG295" i="3"/>
  <c r="AF295" i="3"/>
  <c r="AD295" i="3"/>
  <c r="AC295" i="3"/>
  <c r="AA295" i="3"/>
  <c r="Z295" i="3"/>
  <c r="X295" i="3"/>
  <c r="W295" i="3"/>
  <c r="U295" i="3"/>
  <c r="T295" i="3"/>
  <c r="BC294" i="3"/>
  <c r="BB294" i="3"/>
  <c r="BA294" i="3"/>
  <c r="AZ294" i="3"/>
  <c r="AY294" i="3"/>
  <c r="AX294" i="3"/>
  <c r="AW294" i="3"/>
  <c r="AV294" i="3"/>
  <c r="AU294" i="3"/>
  <c r="AT294" i="3"/>
  <c r="AS294" i="3"/>
  <c r="AR294" i="3"/>
  <c r="AQ294" i="3"/>
  <c r="AP294" i="3"/>
  <c r="AO294" i="3"/>
  <c r="AN294" i="3"/>
  <c r="AM294" i="3"/>
  <c r="AL294" i="3"/>
  <c r="AK294" i="3"/>
  <c r="AJ294" i="3"/>
  <c r="AI294" i="3"/>
  <c r="AH294" i="3"/>
  <c r="AG294" i="3"/>
  <c r="AF294" i="3"/>
  <c r="AD294" i="3"/>
  <c r="AC294" i="3"/>
  <c r="AA294" i="3"/>
  <c r="Z294" i="3"/>
  <c r="X294" i="3"/>
  <c r="W294" i="3"/>
  <c r="U294" i="3"/>
  <c r="T294" i="3"/>
  <c r="BC293" i="3"/>
  <c r="BB293" i="3"/>
  <c r="BA293" i="3"/>
  <c r="AZ293" i="3"/>
  <c r="AY293" i="3"/>
  <c r="AX293" i="3"/>
  <c r="AW293" i="3"/>
  <c r="AV293" i="3"/>
  <c r="AU293" i="3"/>
  <c r="AT293" i="3"/>
  <c r="AS293" i="3"/>
  <c r="AR293" i="3"/>
  <c r="AQ293" i="3"/>
  <c r="AP293" i="3"/>
  <c r="AO293" i="3"/>
  <c r="AN293" i="3"/>
  <c r="AM293" i="3"/>
  <c r="AL293" i="3"/>
  <c r="AK293" i="3"/>
  <c r="AJ293" i="3"/>
  <c r="AI293" i="3"/>
  <c r="AH293" i="3"/>
  <c r="AG293" i="3"/>
  <c r="AF293" i="3"/>
  <c r="AD293" i="3"/>
  <c r="AC293" i="3"/>
  <c r="AA293" i="3"/>
  <c r="Z293" i="3"/>
  <c r="X293" i="3"/>
  <c r="W293" i="3"/>
  <c r="U293" i="3"/>
  <c r="T293" i="3"/>
  <c r="BC292" i="3"/>
  <c r="BB292" i="3"/>
  <c r="BA292" i="3"/>
  <c r="AZ292" i="3"/>
  <c r="AY292" i="3"/>
  <c r="AX292" i="3"/>
  <c r="AW292" i="3"/>
  <c r="AV292" i="3"/>
  <c r="AU292" i="3"/>
  <c r="AT292" i="3"/>
  <c r="AS292" i="3"/>
  <c r="AR292" i="3"/>
  <c r="AQ292" i="3"/>
  <c r="AP292" i="3"/>
  <c r="AO292" i="3"/>
  <c r="AN292" i="3"/>
  <c r="AM292" i="3"/>
  <c r="AL292" i="3"/>
  <c r="AK292" i="3"/>
  <c r="AJ292" i="3"/>
  <c r="AI292" i="3"/>
  <c r="AH292" i="3"/>
  <c r="AG292" i="3"/>
  <c r="AF292" i="3"/>
  <c r="AD292" i="3"/>
  <c r="AC292" i="3"/>
  <c r="AA292" i="3"/>
  <c r="Z292" i="3"/>
  <c r="X292" i="3"/>
  <c r="W292" i="3"/>
  <c r="U292" i="3"/>
  <c r="T292" i="3"/>
  <c r="BC291" i="3"/>
  <c r="BB291" i="3"/>
  <c r="BA291" i="3"/>
  <c r="AZ291" i="3"/>
  <c r="AY291" i="3"/>
  <c r="AX291" i="3"/>
  <c r="AW291" i="3"/>
  <c r="AV291" i="3"/>
  <c r="AU291" i="3"/>
  <c r="AT291" i="3"/>
  <c r="AS291" i="3"/>
  <c r="AR291" i="3"/>
  <c r="AQ291" i="3"/>
  <c r="AP291" i="3"/>
  <c r="AO291" i="3"/>
  <c r="AN291" i="3"/>
  <c r="AM291" i="3"/>
  <c r="AL291" i="3"/>
  <c r="AK291" i="3"/>
  <c r="AJ291" i="3"/>
  <c r="AI291" i="3"/>
  <c r="AH291" i="3"/>
  <c r="AG291" i="3"/>
  <c r="AF291" i="3"/>
  <c r="AD291" i="3"/>
  <c r="AC291" i="3"/>
  <c r="AA291" i="3"/>
  <c r="Z291" i="3"/>
  <c r="X291" i="3"/>
  <c r="W291" i="3"/>
  <c r="U291" i="3"/>
  <c r="T291" i="3"/>
  <c r="BC290" i="3"/>
  <c r="BB290" i="3"/>
  <c r="BA290" i="3"/>
  <c r="AZ290" i="3"/>
  <c r="AY290" i="3"/>
  <c r="AX290" i="3"/>
  <c r="AW290" i="3"/>
  <c r="AV290" i="3"/>
  <c r="AU290" i="3"/>
  <c r="AT290" i="3"/>
  <c r="AS290" i="3"/>
  <c r="AR290" i="3"/>
  <c r="AQ290" i="3"/>
  <c r="AP290" i="3"/>
  <c r="AO290" i="3"/>
  <c r="AN290" i="3"/>
  <c r="AM290" i="3"/>
  <c r="AL290" i="3"/>
  <c r="AK290" i="3"/>
  <c r="AJ290" i="3"/>
  <c r="AI290" i="3"/>
  <c r="AH290" i="3"/>
  <c r="AG290" i="3"/>
  <c r="AF290" i="3"/>
  <c r="AD290" i="3"/>
  <c r="AC290" i="3"/>
  <c r="AA290" i="3"/>
  <c r="Z290" i="3"/>
  <c r="X290" i="3"/>
  <c r="W290" i="3"/>
  <c r="U290" i="3"/>
  <c r="T290" i="3"/>
  <c r="BC289" i="3"/>
  <c r="BB289" i="3"/>
  <c r="BA289" i="3"/>
  <c r="AZ289" i="3"/>
  <c r="AY289" i="3"/>
  <c r="AX289" i="3"/>
  <c r="AW289" i="3"/>
  <c r="AV289" i="3"/>
  <c r="AU289" i="3"/>
  <c r="AT289" i="3"/>
  <c r="AS289" i="3"/>
  <c r="AR289" i="3"/>
  <c r="AQ289" i="3"/>
  <c r="AP289" i="3"/>
  <c r="AO289" i="3"/>
  <c r="AN289" i="3"/>
  <c r="AM289" i="3"/>
  <c r="AL289" i="3"/>
  <c r="AK289" i="3"/>
  <c r="AJ289" i="3"/>
  <c r="AI289" i="3"/>
  <c r="AH289" i="3"/>
  <c r="AG289" i="3"/>
  <c r="AF289" i="3"/>
  <c r="AD289" i="3"/>
  <c r="AC289" i="3"/>
  <c r="AA289" i="3"/>
  <c r="Z289" i="3"/>
  <c r="X289" i="3"/>
  <c r="W289" i="3"/>
  <c r="U289" i="3"/>
  <c r="T289" i="3"/>
  <c r="BC288" i="3"/>
  <c r="BB288" i="3"/>
  <c r="BA288" i="3"/>
  <c r="AZ288" i="3"/>
  <c r="AY288" i="3"/>
  <c r="AX288" i="3"/>
  <c r="AW288" i="3"/>
  <c r="AV288" i="3"/>
  <c r="AU288" i="3"/>
  <c r="AT288" i="3"/>
  <c r="AS288" i="3"/>
  <c r="AR288" i="3"/>
  <c r="AQ288" i="3"/>
  <c r="AP288" i="3"/>
  <c r="AO288" i="3"/>
  <c r="AN288" i="3"/>
  <c r="AM288" i="3"/>
  <c r="AL288" i="3"/>
  <c r="AK288" i="3"/>
  <c r="AJ288" i="3"/>
  <c r="AI288" i="3"/>
  <c r="AH288" i="3"/>
  <c r="AG288" i="3"/>
  <c r="AF288" i="3"/>
  <c r="AD288" i="3"/>
  <c r="AC288" i="3"/>
  <c r="AA288" i="3"/>
  <c r="Z288" i="3"/>
  <c r="X288" i="3"/>
  <c r="W288" i="3"/>
  <c r="U288" i="3"/>
  <c r="T288" i="3"/>
  <c r="BC287" i="3"/>
  <c r="BB287" i="3"/>
  <c r="BA287" i="3"/>
  <c r="AZ287" i="3"/>
  <c r="AY287" i="3"/>
  <c r="AX287" i="3"/>
  <c r="AW287" i="3"/>
  <c r="AV287" i="3"/>
  <c r="AU28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D287" i="3"/>
  <c r="AC287" i="3"/>
  <c r="AA287" i="3"/>
  <c r="Z287" i="3"/>
  <c r="X287" i="3"/>
  <c r="W287" i="3"/>
  <c r="U287" i="3"/>
  <c r="T287" i="3"/>
  <c r="BC286" i="3"/>
  <c r="BB286" i="3"/>
  <c r="BA286" i="3"/>
  <c r="AZ286" i="3"/>
  <c r="AY286" i="3"/>
  <c r="AX286" i="3"/>
  <c r="AW286" i="3"/>
  <c r="AV286" i="3"/>
  <c r="AU286" i="3"/>
  <c r="AT286" i="3"/>
  <c r="AS286" i="3"/>
  <c r="AR286" i="3"/>
  <c r="AQ286" i="3"/>
  <c r="AP286" i="3"/>
  <c r="AO286" i="3"/>
  <c r="AN286" i="3"/>
  <c r="AM286" i="3"/>
  <c r="AL286" i="3"/>
  <c r="AK286" i="3"/>
  <c r="AJ286" i="3"/>
  <c r="AI286" i="3"/>
  <c r="AH286" i="3"/>
  <c r="AG286" i="3"/>
  <c r="AF286" i="3"/>
  <c r="AD286" i="3"/>
  <c r="AC286" i="3"/>
  <c r="AA286" i="3"/>
  <c r="Z286" i="3"/>
  <c r="X286" i="3"/>
  <c r="W286" i="3"/>
  <c r="U286" i="3"/>
  <c r="T286" i="3"/>
  <c r="BC285" i="3"/>
  <c r="BB285" i="3"/>
  <c r="BA285" i="3"/>
  <c r="AZ285" i="3"/>
  <c r="AY285" i="3"/>
  <c r="AX285" i="3"/>
  <c r="AW285" i="3"/>
  <c r="AV285" i="3"/>
  <c r="AU285" i="3"/>
  <c r="AT285" i="3"/>
  <c r="AS285" i="3"/>
  <c r="AR285" i="3"/>
  <c r="AQ285" i="3"/>
  <c r="AP285" i="3"/>
  <c r="AO285" i="3"/>
  <c r="AN285" i="3"/>
  <c r="AM285" i="3"/>
  <c r="AL285" i="3"/>
  <c r="AK285" i="3"/>
  <c r="AJ285" i="3"/>
  <c r="AI285" i="3"/>
  <c r="AH285" i="3"/>
  <c r="AG285" i="3"/>
  <c r="AF285" i="3"/>
  <c r="AD285" i="3"/>
  <c r="AC285" i="3"/>
  <c r="AA285" i="3"/>
  <c r="Z285" i="3"/>
  <c r="X285" i="3"/>
  <c r="W285" i="3"/>
  <c r="U285" i="3"/>
  <c r="T285" i="3"/>
  <c r="BC284" i="3"/>
  <c r="BB284" i="3"/>
  <c r="BA284" i="3"/>
  <c r="AZ284" i="3"/>
  <c r="AY284" i="3"/>
  <c r="AX284" i="3"/>
  <c r="AW284" i="3"/>
  <c r="AV284" i="3"/>
  <c r="AU284" i="3"/>
  <c r="AT284" i="3"/>
  <c r="AS284" i="3"/>
  <c r="AR284" i="3"/>
  <c r="AQ284" i="3"/>
  <c r="AP284" i="3"/>
  <c r="AO284" i="3"/>
  <c r="AN284" i="3"/>
  <c r="AM284" i="3"/>
  <c r="AL284" i="3"/>
  <c r="AK284" i="3"/>
  <c r="AJ284" i="3"/>
  <c r="AI284" i="3"/>
  <c r="AH284" i="3"/>
  <c r="AG284" i="3"/>
  <c r="AF284" i="3"/>
  <c r="AD284" i="3"/>
  <c r="AC284" i="3"/>
  <c r="AA284" i="3"/>
  <c r="Z284" i="3"/>
  <c r="X284" i="3"/>
  <c r="W284" i="3"/>
  <c r="U284" i="3"/>
  <c r="T284" i="3"/>
  <c r="BC283" i="3"/>
  <c r="BB283" i="3"/>
  <c r="BA283" i="3"/>
  <c r="AZ283" i="3"/>
  <c r="AY283" i="3"/>
  <c r="AX283" i="3"/>
  <c r="AW283" i="3"/>
  <c r="AV283" i="3"/>
  <c r="AU283" i="3"/>
  <c r="AT283" i="3"/>
  <c r="AS283" i="3"/>
  <c r="AR283" i="3"/>
  <c r="AQ283" i="3"/>
  <c r="AP283" i="3"/>
  <c r="AO283" i="3"/>
  <c r="AN283" i="3"/>
  <c r="AM283" i="3"/>
  <c r="AL283" i="3"/>
  <c r="AK283" i="3"/>
  <c r="AJ283" i="3"/>
  <c r="AI283" i="3"/>
  <c r="AH283" i="3"/>
  <c r="AG283" i="3"/>
  <c r="AF283" i="3"/>
  <c r="AD283" i="3"/>
  <c r="AC283" i="3"/>
  <c r="AA283" i="3"/>
  <c r="Z283" i="3"/>
  <c r="X283" i="3"/>
  <c r="W283" i="3"/>
  <c r="U283" i="3"/>
  <c r="T283" i="3"/>
  <c r="BC282" i="3"/>
  <c r="BB282" i="3"/>
  <c r="BA282" i="3"/>
  <c r="AZ282" i="3"/>
  <c r="AY282" i="3"/>
  <c r="AX282" i="3"/>
  <c r="AW282" i="3"/>
  <c r="AV282" i="3"/>
  <c r="AU282" i="3"/>
  <c r="AT282" i="3"/>
  <c r="AS282" i="3"/>
  <c r="AR282" i="3"/>
  <c r="AQ282" i="3"/>
  <c r="AP282" i="3"/>
  <c r="AO282" i="3"/>
  <c r="AN282" i="3"/>
  <c r="AM282" i="3"/>
  <c r="AL282" i="3"/>
  <c r="AK282" i="3"/>
  <c r="AJ282" i="3"/>
  <c r="AI282" i="3"/>
  <c r="AH282" i="3"/>
  <c r="AG282" i="3"/>
  <c r="AF282" i="3"/>
  <c r="AD282" i="3"/>
  <c r="AC282" i="3"/>
  <c r="AA282" i="3"/>
  <c r="Z282" i="3"/>
  <c r="X282" i="3"/>
  <c r="W282" i="3"/>
  <c r="U282" i="3"/>
  <c r="T282" i="3"/>
  <c r="BC281" i="3"/>
  <c r="BB281" i="3"/>
  <c r="BA281" i="3"/>
  <c r="AZ281" i="3"/>
  <c r="AY281" i="3"/>
  <c r="AX281" i="3"/>
  <c r="AW281" i="3"/>
  <c r="AV281" i="3"/>
  <c r="AU281" i="3"/>
  <c r="AT281" i="3"/>
  <c r="AS281" i="3"/>
  <c r="AR281" i="3"/>
  <c r="AQ281" i="3"/>
  <c r="AP281" i="3"/>
  <c r="AO281" i="3"/>
  <c r="AN281" i="3"/>
  <c r="AM281" i="3"/>
  <c r="AL281" i="3"/>
  <c r="AK281" i="3"/>
  <c r="AJ281" i="3"/>
  <c r="AI281" i="3"/>
  <c r="AH281" i="3"/>
  <c r="AG281" i="3"/>
  <c r="AF281" i="3"/>
  <c r="AD281" i="3"/>
  <c r="AC281" i="3"/>
  <c r="AA281" i="3"/>
  <c r="Z281" i="3"/>
  <c r="X281" i="3"/>
  <c r="W281" i="3"/>
  <c r="U281" i="3"/>
  <c r="T281" i="3"/>
  <c r="BC280" i="3"/>
  <c r="BB280" i="3"/>
  <c r="BA280" i="3"/>
  <c r="AZ280" i="3"/>
  <c r="AY280" i="3"/>
  <c r="AX280" i="3"/>
  <c r="AW280" i="3"/>
  <c r="AV280" i="3"/>
  <c r="AU280" i="3"/>
  <c r="AT280" i="3"/>
  <c r="AS280" i="3"/>
  <c r="AR280" i="3"/>
  <c r="AQ280" i="3"/>
  <c r="AP280" i="3"/>
  <c r="AO280" i="3"/>
  <c r="AN280" i="3"/>
  <c r="AM280" i="3"/>
  <c r="AL280" i="3"/>
  <c r="AK280" i="3"/>
  <c r="AJ280" i="3"/>
  <c r="AI280" i="3"/>
  <c r="AH280" i="3"/>
  <c r="AG280" i="3"/>
  <c r="AF280" i="3"/>
  <c r="AD280" i="3"/>
  <c r="AC280" i="3"/>
  <c r="AA280" i="3"/>
  <c r="Z280" i="3"/>
  <c r="X280" i="3"/>
  <c r="W280" i="3"/>
  <c r="U280" i="3"/>
  <c r="T280" i="3"/>
  <c r="BC279" i="3"/>
  <c r="BB279" i="3"/>
  <c r="BA279" i="3"/>
  <c r="AZ279" i="3"/>
  <c r="AY279" i="3"/>
  <c r="AX279" i="3"/>
  <c r="AW279" i="3"/>
  <c r="AV279" i="3"/>
  <c r="AU279" i="3"/>
  <c r="AT279" i="3"/>
  <c r="AS279" i="3"/>
  <c r="AR279" i="3"/>
  <c r="AQ279" i="3"/>
  <c r="AP279" i="3"/>
  <c r="AO279" i="3"/>
  <c r="AN279" i="3"/>
  <c r="AM279" i="3"/>
  <c r="AL279" i="3"/>
  <c r="AK279" i="3"/>
  <c r="AJ279" i="3"/>
  <c r="AI279" i="3"/>
  <c r="AH279" i="3"/>
  <c r="AG279" i="3"/>
  <c r="AF279" i="3"/>
  <c r="AD279" i="3"/>
  <c r="AC279" i="3"/>
  <c r="AA279" i="3"/>
  <c r="Z279" i="3"/>
  <c r="X279" i="3"/>
  <c r="W279" i="3"/>
  <c r="U279" i="3"/>
  <c r="T279" i="3"/>
  <c r="BC278" i="3"/>
  <c r="BB278" i="3"/>
  <c r="BA278" i="3"/>
  <c r="AZ278" i="3"/>
  <c r="AY278" i="3"/>
  <c r="AX278" i="3"/>
  <c r="AW278" i="3"/>
  <c r="AV278" i="3"/>
  <c r="AU278" i="3"/>
  <c r="AT278" i="3"/>
  <c r="AS278" i="3"/>
  <c r="AR278" i="3"/>
  <c r="AQ278" i="3"/>
  <c r="AP278" i="3"/>
  <c r="AO278" i="3"/>
  <c r="AN278" i="3"/>
  <c r="AM278" i="3"/>
  <c r="AL278" i="3"/>
  <c r="AK278" i="3"/>
  <c r="AJ278" i="3"/>
  <c r="AI278" i="3"/>
  <c r="AH278" i="3"/>
  <c r="AG278" i="3"/>
  <c r="AF278" i="3"/>
  <c r="AD278" i="3"/>
  <c r="AC278" i="3"/>
  <c r="AA278" i="3"/>
  <c r="Z278" i="3"/>
  <c r="X278" i="3"/>
  <c r="W278" i="3"/>
  <c r="U278" i="3"/>
  <c r="T278" i="3"/>
  <c r="BC277" i="3"/>
  <c r="BB277" i="3"/>
  <c r="BA277" i="3"/>
  <c r="AZ277" i="3"/>
  <c r="AY277" i="3"/>
  <c r="AX277" i="3"/>
  <c r="AW277" i="3"/>
  <c r="AV277" i="3"/>
  <c r="AU277" i="3"/>
  <c r="AT277" i="3"/>
  <c r="AS277" i="3"/>
  <c r="AR277" i="3"/>
  <c r="AQ277" i="3"/>
  <c r="AP277" i="3"/>
  <c r="AO277" i="3"/>
  <c r="AN277" i="3"/>
  <c r="AM277" i="3"/>
  <c r="AL277" i="3"/>
  <c r="AK277" i="3"/>
  <c r="AJ277" i="3"/>
  <c r="AI277" i="3"/>
  <c r="AH277" i="3"/>
  <c r="AG277" i="3"/>
  <c r="AF277" i="3"/>
  <c r="AD277" i="3"/>
  <c r="AC277" i="3"/>
  <c r="AA277" i="3"/>
  <c r="Z277" i="3"/>
  <c r="X277" i="3"/>
  <c r="W277" i="3"/>
  <c r="U277" i="3"/>
  <c r="T277" i="3"/>
  <c r="BC276" i="3"/>
  <c r="BB276" i="3"/>
  <c r="BA276" i="3"/>
  <c r="AZ276" i="3"/>
  <c r="AY276" i="3"/>
  <c r="AX276" i="3"/>
  <c r="AW276" i="3"/>
  <c r="AV276" i="3"/>
  <c r="AU276" i="3"/>
  <c r="AT276" i="3"/>
  <c r="AS276" i="3"/>
  <c r="AR276" i="3"/>
  <c r="AQ276" i="3"/>
  <c r="AP276" i="3"/>
  <c r="AO276" i="3"/>
  <c r="AN276" i="3"/>
  <c r="AM276" i="3"/>
  <c r="AL276" i="3"/>
  <c r="AK276" i="3"/>
  <c r="AJ276" i="3"/>
  <c r="AI276" i="3"/>
  <c r="AH276" i="3"/>
  <c r="AG276" i="3"/>
  <c r="AF276" i="3"/>
  <c r="AD276" i="3"/>
  <c r="AC276" i="3"/>
  <c r="AA276" i="3"/>
  <c r="Z276" i="3"/>
  <c r="X276" i="3"/>
  <c r="W276" i="3"/>
  <c r="U276" i="3"/>
  <c r="T276" i="3"/>
  <c r="BC275" i="3"/>
  <c r="BB275" i="3"/>
  <c r="BA275" i="3"/>
  <c r="AZ275" i="3"/>
  <c r="AY275" i="3"/>
  <c r="AX275" i="3"/>
  <c r="AW275" i="3"/>
  <c r="AV275" i="3"/>
  <c r="AU275" i="3"/>
  <c r="AT275" i="3"/>
  <c r="AS275" i="3"/>
  <c r="AR275" i="3"/>
  <c r="AQ275" i="3"/>
  <c r="AP275" i="3"/>
  <c r="AO275" i="3"/>
  <c r="AN275" i="3"/>
  <c r="AM275" i="3"/>
  <c r="AL275" i="3"/>
  <c r="AK275" i="3"/>
  <c r="AJ275" i="3"/>
  <c r="AI275" i="3"/>
  <c r="AH275" i="3"/>
  <c r="AG275" i="3"/>
  <c r="AF275" i="3"/>
  <c r="AD275" i="3"/>
  <c r="AC275" i="3"/>
  <c r="AA275" i="3"/>
  <c r="Z275" i="3"/>
  <c r="X275" i="3"/>
  <c r="W275" i="3"/>
  <c r="U275" i="3"/>
  <c r="T275" i="3"/>
  <c r="BC274" i="3"/>
  <c r="BB274" i="3"/>
  <c r="BA274" i="3"/>
  <c r="AZ274" i="3"/>
  <c r="AY274" i="3"/>
  <c r="AX274" i="3"/>
  <c r="AW274" i="3"/>
  <c r="AV274" i="3"/>
  <c r="AU274" i="3"/>
  <c r="AT274" i="3"/>
  <c r="AS274" i="3"/>
  <c r="AR274" i="3"/>
  <c r="AQ274" i="3"/>
  <c r="AP274" i="3"/>
  <c r="AO274" i="3"/>
  <c r="AN274" i="3"/>
  <c r="AM274" i="3"/>
  <c r="AL274" i="3"/>
  <c r="AK274" i="3"/>
  <c r="AJ274" i="3"/>
  <c r="AI274" i="3"/>
  <c r="AH274" i="3"/>
  <c r="AG274" i="3"/>
  <c r="AF274" i="3"/>
  <c r="AD274" i="3"/>
  <c r="AC274" i="3"/>
  <c r="AA274" i="3"/>
  <c r="Z274" i="3"/>
  <c r="X274" i="3"/>
  <c r="W274" i="3"/>
  <c r="U274" i="3"/>
  <c r="T274" i="3"/>
  <c r="BC273" i="3"/>
  <c r="BB273" i="3"/>
  <c r="BA273" i="3"/>
  <c r="AZ273" i="3"/>
  <c r="AY273" i="3"/>
  <c r="AX273" i="3"/>
  <c r="AW273" i="3"/>
  <c r="AV273" i="3"/>
  <c r="AU273" i="3"/>
  <c r="AT273" i="3"/>
  <c r="AS273" i="3"/>
  <c r="AR273" i="3"/>
  <c r="AQ273" i="3"/>
  <c r="AP273" i="3"/>
  <c r="AO273" i="3"/>
  <c r="AN273" i="3"/>
  <c r="AM273" i="3"/>
  <c r="AL273" i="3"/>
  <c r="AK273" i="3"/>
  <c r="AJ273" i="3"/>
  <c r="AI273" i="3"/>
  <c r="AH273" i="3"/>
  <c r="AG273" i="3"/>
  <c r="AF273" i="3"/>
  <c r="AD273" i="3"/>
  <c r="AC273" i="3"/>
  <c r="AA273" i="3"/>
  <c r="Z273" i="3"/>
  <c r="X273" i="3"/>
  <c r="W273" i="3"/>
  <c r="U273" i="3"/>
  <c r="T273" i="3"/>
  <c r="BC272" i="3"/>
  <c r="BB272" i="3"/>
  <c r="BA272" i="3"/>
  <c r="AZ272" i="3"/>
  <c r="AY272" i="3"/>
  <c r="AX272" i="3"/>
  <c r="AW272" i="3"/>
  <c r="AV272" i="3"/>
  <c r="AU272" i="3"/>
  <c r="AT272" i="3"/>
  <c r="AS272" i="3"/>
  <c r="AR272" i="3"/>
  <c r="AQ272" i="3"/>
  <c r="AP272" i="3"/>
  <c r="AO272" i="3"/>
  <c r="AN272" i="3"/>
  <c r="AM272" i="3"/>
  <c r="AL272" i="3"/>
  <c r="AK272" i="3"/>
  <c r="AJ272" i="3"/>
  <c r="AI272" i="3"/>
  <c r="AH272" i="3"/>
  <c r="AG272" i="3"/>
  <c r="AF272" i="3"/>
  <c r="AD272" i="3"/>
  <c r="AC272" i="3"/>
  <c r="AA272" i="3"/>
  <c r="Z272" i="3"/>
  <c r="X272" i="3"/>
  <c r="W272" i="3"/>
  <c r="U272" i="3"/>
  <c r="T272" i="3"/>
  <c r="BC271" i="3"/>
  <c r="BB271" i="3"/>
  <c r="BA271" i="3"/>
  <c r="AZ271" i="3"/>
  <c r="AY271" i="3"/>
  <c r="AX271" i="3"/>
  <c r="AW271" i="3"/>
  <c r="AV271" i="3"/>
  <c r="AU271" i="3"/>
  <c r="AT271" i="3"/>
  <c r="AS271" i="3"/>
  <c r="AR271" i="3"/>
  <c r="AQ271" i="3"/>
  <c r="AP271" i="3"/>
  <c r="AO271" i="3"/>
  <c r="AN271" i="3"/>
  <c r="AM271" i="3"/>
  <c r="AL271" i="3"/>
  <c r="AK271" i="3"/>
  <c r="AJ271" i="3"/>
  <c r="AI271" i="3"/>
  <c r="AH271" i="3"/>
  <c r="AG271" i="3"/>
  <c r="AF271" i="3"/>
  <c r="AD271" i="3"/>
  <c r="AC271" i="3"/>
  <c r="AA271" i="3"/>
  <c r="Z271" i="3"/>
  <c r="X271" i="3"/>
  <c r="W271" i="3"/>
  <c r="U271" i="3"/>
  <c r="T271" i="3"/>
  <c r="BC270" i="3"/>
  <c r="BB270" i="3"/>
  <c r="BA270" i="3"/>
  <c r="AZ270" i="3"/>
  <c r="AY270" i="3"/>
  <c r="AX270" i="3"/>
  <c r="AW270" i="3"/>
  <c r="AV270" i="3"/>
  <c r="AU270" i="3"/>
  <c r="AT270" i="3"/>
  <c r="AS270" i="3"/>
  <c r="AR270" i="3"/>
  <c r="AQ270" i="3"/>
  <c r="AP270" i="3"/>
  <c r="AO270" i="3"/>
  <c r="AN270" i="3"/>
  <c r="AM270" i="3"/>
  <c r="AL270" i="3"/>
  <c r="AK270" i="3"/>
  <c r="AJ270" i="3"/>
  <c r="AI270" i="3"/>
  <c r="AH270" i="3"/>
  <c r="AG270" i="3"/>
  <c r="AF270" i="3"/>
  <c r="AD270" i="3"/>
  <c r="AC270" i="3"/>
  <c r="AA270" i="3"/>
  <c r="Z270" i="3"/>
  <c r="X270" i="3"/>
  <c r="W270" i="3"/>
  <c r="U270" i="3"/>
  <c r="T270" i="3"/>
  <c r="BC269" i="3"/>
  <c r="BB269" i="3"/>
  <c r="BA269" i="3"/>
  <c r="AZ269" i="3"/>
  <c r="AY269" i="3"/>
  <c r="AX269" i="3"/>
  <c r="AW269" i="3"/>
  <c r="AV269" i="3"/>
  <c r="AU269" i="3"/>
  <c r="AT269" i="3"/>
  <c r="AS269" i="3"/>
  <c r="AR269" i="3"/>
  <c r="AQ269" i="3"/>
  <c r="AP269" i="3"/>
  <c r="AO269" i="3"/>
  <c r="AN269" i="3"/>
  <c r="AM269" i="3"/>
  <c r="AL269" i="3"/>
  <c r="AK269" i="3"/>
  <c r="AJ269" i="3"/>
  <c r="AI269" i="3"/>
  <c r="AH269" i="3"/>
  <c r="AG269" i="3"/>
  <c r="AF269" i="3"/>
  <c r="AD269" i="3"/>
  <c r="AC269" i="3"/>
  <c r="AA269" i="3"/>
  <c r="Z269" i="3"/>
  <c r="X269" i="3"/>
  <c r="W269" i="3"/>
  <c r="U269" i="3"/>
  <c r="T269" i="3"/>
  <c r="BC268" i="3"/>
  <c r="BB268" i="3"/>
  <c r="BA268" i="3"/>
  <c r="AZ268" i="3"/>
  <c r="AY268" i="3"/>
  <c r="AX268" i="3"/>
  <c r="AW268" i="3"/>
  <c r="AV268" i="3"/>
  <c r="AU268" i="3"/>
  <c r="AT268" i="3"/>
  <c r="AS268" i="3"/>
  <c r="AR268" i="3"/>
  <c r="AQ268" i="3"/>
  <c r="AP268" i="3"/>
  <c r="AO268" i="3"/>
  <c r="AN268" i="3"/>
  <c r="AM268" i="3"/>
  <c r="AL268" i="3"/>
  <c r="AK268" i="3"/>
  <c r="AJ268" i="3"/>
  <c r="AI268" i="3"/>
  <c r="AH268" i="3"/>
  <c r="AG268" i="3"/>
  <c r="AF268" i="3"/>
  <c r="AD268" i="3"/>
  <c r="AC268" i="3"/>
  <c r="AA268" i="3"/>
  <c r="Z268" i="3"/>
  <c r="X268" i="3"/>
  <c r="W268" i="3"/>
  <c r="U268" i="3"/>
  <c r="T268" i="3"/>
  <c r="BC267" i="3"/>
  <c r="BB267" i="3"/>
  <c r="BA267" i="3"/>
  <c r="AZ267" i="3"/>
  <c r="AY267" i="3"/>
  <c r="AX267" i="3"/>
  <c r="AW267" i="3"/>
  <c r="AV267" i="3"/>
  <c r="AU26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D267" i="3"/>
  <c r="AC267" i="3"/>
  <c r="AA267" i="3"/>
  <c r="Z267" i="3"/>
  <c r="X267" i="3"/>
  <c r="W267" i="3"/>
  <c r="U267" i="3"/>
  <c r="T267" i="3"/>
  <c r="BC266" i="3"/>
  <c r="BB266" i="3"/>
  <c r="BA266" i="3"/>
  <c r="AZ266" i="3"/>
  <c r="AY266" i="3"/>
  <c r="AX266" i="3"/>
  <c r="AW266" i="3"/>
  <c r="AV266" i="3"/>
  <c r="AU266" i="3"/>
  <c r="AT266" i="3"/>
  <c r="AS266" i="3"/>
  <c r="AR266" i="3"/>
  <c r="AQ266" i="3"/>
  <c r="AP266" i="3"/>
  <c r="AO266" i="3"/>
  <c r="AN266" i="3"/>
  <c r="AM266" i="3"/>
  <c r="AL266" i="3"/>
  <c r="AK266" i="3"/>
  <c r="AJ266" i="3"/>
  <c r="AI266" i="3"/>
  <c r="AH266" i="3"/>
  <c r="AG266" i="3"/>
  <c r="AF266" i="3"/>
  <c r="AD266" i="3"/>
  <c r="AC266" i="3"/>
  <c r="AA266" i="3"/>
  <c r="Z266" i="3"/>
  <c r="X266" i="3"/>
  <c r="W266" i="3"/>
  <c r="U266" i="3"/>
  <c r="T266" i="3"/>
  <c r="BC265" i="3"/>
  <c r="BB265" i="3"/>
  <c r="BA265" i="3"/>
  <c r="AZ265" i="3"/>
  <c r="AY265" i="3"/>
  <c r="AX265" i="3"/>
  <c r="AW265" i="3"/>
  <c r="AV265" i="3"/>
  <c r="AU265" i="3"/>
  <c r="AT265" i="3"/>
  <c r="AS265" i="3"/>
  <c r="AR265" i="3"/>
  <c r="AQ265" i="3"/>
  <c r="AP265" i="3"/>
  <c r="AO265" i="3"/>
  <c r="AN265" i="3"/>
  <c r="AM265" i="3"/>
  <c r="AL265" i="3"/>
  <c r="AK265" i="3"/>
  <c r="AJ265" i="3"/>
  <c r="AI265" i="3"/>
  <c r="AH265" i="3"/>
  <c r="AG265" i="3"/>
  <c r="AF265" i="3"/>
  <c r="AD265" i="3"/>
  <c r="AC265" i="3"/>
  <c r="AA265" i="3"/>
  <c r="Z265" i="3"/>
  <c r="X265" i="3"/>
  <c r="W265" i="3"/>
  <c r="U265" i="3"/>
  <c r="T265" i="3"/>
  <c r="BC264" i="3"/>
  <c r="BB264" i="3"/>
  <c r="BA264" i="3"/>
  <c r="AZ264" i="3"/>
  <c r="AY264" i="3"/>
  <c r="AX264" i="3"/>
  <c r="AW264" i="3"/>
  <c r="AV264" i="3"/>
  <c r="AU264" i="3"/>
  <c r="AT264" i="3"/>
  <c r="AS264" i="3"/>
  <c r="AR264" i="3"/>
  <c r="AQ264" i="3"/>
  <c r="AP264" i="3"/>
  <c r="AO264" i="3"/>
  <c r="AN264" i="3"/>
  <c r="AM264" i="3"/>
  <c r="AL264" i="3"/>
  <c r="AK264" i="3"/>
  <c r="AJ264" i="3"/>
  <c r="AI264" i="3"/>
  <c r="AH264" i="3"/>
  <c r="AG264" i="3"/>
  <c r="AF264" i="3"/>
  <c r="AD264" i="3"/>
  <c r="AC264" i="3"/>
  <c r="AA264" i="3"/>
  <c r="Z264" i="3"/>
  <c r="X264" i="3"/>
  <c r="W264" i="3"/>
  <c r="U264" i="3"/>
  <c r="T264" i="3"/>
  <c r="BC263" i="3"/>
  <c r="BB263" i="3"/>
  <c r="BA263" i="3"/>
  <c r="AZ263" i="3"/>
  <c r="AY263" i="3"/>
  <c r="AX263" i="3"/>
  <c r="AW263" i="3"/>
  <c r="AV263" i="3"/>
  <c r="AU263" i="3"/>
  <c r="AT263" i="3"/>
  <c r="AS263" i="3"/>
  <c r="AR263" i="3"/>
  <c r="AQ263" i="3"/>
  <c r="AP263" i="3"/>
  <c r="AO263" i="3"/>
  <c r="AN263" i="3"/>
  <c r="AM263" i="3"/>
  <c r="AL263" i="3"/>
  <c r="AK263" i="3"/>
  <c r="AJ263" i="3"/>
  <c r="AI263" i="3"/>
  <c r="AH263" i="3"/>
  <c r="AG263" i="3"/>
  <c r="AF263" i="3"/>
  <c r="AD263" i="3"/>
  <c r="AC263" i="3"/>
  <c r="AA263" i="3"/>
  <c r="Z263" i="3"/>
  <c r="X263" i="3"/>
  <c r="W263" i="3"/>
  <c r="U263" i="3"/>
  <c r="T263" i="3"/>
  <c r="BC262" i="3"/>
  <c r="BB262" i="3"/>
  <c r="BA262" i="3"/>
  <c r="AZ262" i="3"/>
  <c r="AY262" i="3"/>
  <c r="AX262" i="3"/>
  <c r="AW262" i="3"/>
  <c r="AV262" i="3"/>
  <c r="AU262" i="3"/>
  <c r="AT262" i="3"/>
  <c r="AS262" i="3"/>
  <c r="AR262" i="3"/>
  <c r="AQ262" i="3"/>
  <c r="AP262" i="3"/>
  <c r="AO262" i="3"/>
  <c r="AN262" i="3"/>
  <c r="AM262" i="3"/>
  <c r="AL262" i="3"/>
  <c r="AK262" i="3"/>
  <c r="AJ262" i="3"/>
  <c r="AI262" i="3"/>
  <c r="AH262" i="3"/>
  <c r="AG262" i="3"/>
  <c r="AF262" i="3"/>
  <c r="AD262" i="3"/>
  <c r="AC262" i="3"/>
  <c r="AA262" i="3"/>
  <c r="Z262" i="3"/>
  <c r="X262" i="3"/>
  <c r="W262" i="3"/>
  <c r="U262" i="3"/>
  <c r="T262" i="3"/>
  <c r="BC261" i="3"/>
  <c r="BB261" i="3"/>
  <c r="BA261" i="3"/>
  <c r="AZ261" i="3"/>
  <c r="AY261" i="3"/>
  <c r="AX261" i="3"/>
  <c r="AW261" i="3"/>
  <c r="AV261" i="3"/>
  <c r="AU261" i="3"/>
  <c r="AT261" i="3"/>
  <c r="AS261" i="3"/>
  <c r="AR261" i="3"/>
  <c r="AQ261" i="3"/>
  <c r="AP261" i="3"/>
  <c r="AO261" i="3"/>
  <c r="AN261" i="3"/>
  <c r="AM261" i="3"/>
  <c r="AL261" i="3"/>
  <c r="AK261" i="3"/>
  <c r="AJ261" i="3"/>
  <c r="AI261" i="3"/>
  <c r="AH261" i="3"/>
  <c r="AG261" i="3"/>
  <c r="AF261" i="3"/>
  <c r="AD261" i="3"/>
  <c r="AC261" i="3"/>
  <c r="AA261" i="3"/>
  <c r="Z261" i="3"/>
  <c r="X261" i="3"/>
  <c r="W261" i="3"/>
  <c r="U261" i="3"/>
  <c r="T261" i="3"/>
  <c r="BC260" i="3"/>
  <c r="BB260" i="3"/>
  <c r="BA260" i="3"/>
  <c r="AZ260" i="3"/>
  <c r="AY260" i="3"/>
  <c r="AX260" i="3"/>
  <c r="AW260" i="3"/>
  <c r="AV260" i="3"/>
  <c r="AU260" i="3"/>
  <c r="AT260" i="3"/>
  <c r="AS260" i="3"/>
  <c r="AR260" i="3"/>
  <c r="AQ260" i="3"/>
  <c r="AP260" i="3"/>
  <c r="AO260" i="3"/>
  <c r="AN260" i="3"/>
  <c r="AM260" i="3"/>
  <c r="AL260" i="3"/>
  <c r="AK260" i="3"/>
  <c r="AJ260" i="3"/>
  <c r="AI260" i="3"/>
  <c r="AH260" i="3"/>
  <c r="AG260" i="3"/>
  <c r="AF260" i="3"/>
  <c r="AD260" i="3"/>
  <c r="AC260" i="3"/>
  <c r="AA260" i="3"/>
  <c r="Z260" i="3"/>
  <c r="X260" i="3"/>
  <c r="W260" i="3"/>
  <c r="U260" i="3"/>
  <c r="T260" i="3"/>
  <c r="BC259" i="3"/>
  <c r="BB259" i="3"/>
  <c r="BA259" i="3"/>
  <c r="AZ259" i="3"/>
  <c r="AY259" i="3"/>
  <c r="AX259" i="3"/>
  <c r="AW259" i="3"/>
  <c r="AV259" i="3"/>
  <c r="AU259" i="3"/>
  <c r="AT259" i="3"/>
  <c r="AS259" i="3"/>
  <c r="AR259" i="3"/>
  <c r="AQ259" i="3"/>
  <c r="AP259" i="3"/>
  <c r="AO259" i="3"/>
  <c r="AN259" i="3"/>
  <c r="AM259" i="3"/>
  <c r="AL259" i="3"/>
  <c r="AK259" i="3"/>
  <c r="AJ259" i="3"/>
  <c r="AI259" i="3"/>
  <c r="AH259" i="3"/>
  <c r="AG259" i="3"/>
  <c r="AF259" i="3"/>
  <c r="AD259" i="3"/>
  <c r="AC259" i="3"/>
  <c r="AA259" i="3"/>
  <c r="Z259" i="3"/>
  <c r="X259" i="3"/>
  <c r="W259" i="3"/>
  <c r="U259" i="3"/>
  <c r="T259" i="3"/>
  <c r="BC258" i="3"/>
  <c r="BB258" i="3"/>
  <c r="BA258" i="3"/>
  <c r="AZ258" i="3"/>
  <c r="AY258" i="3"/>
  <c r="AX258" i="3"/>
  <c r="AW258" i="3"/>
  <c r="AV258" i="3"/>
  <c r="AU258" i="3"/>
  <c r="AT258" i="3"/>
  <c r="AS258" i="3"/>
  <c r="AR258" i="3"/>
  <c r="AQ258" i="3"/>
  <c r="AP258" i="3"/>
  <c r="AO258" i="3"/>
  <c r="AN258" i="3"/>
  <c r="AM258" i="3"/>
  <c r="AL258" i="3"/>
  <c r="AK258" i="3"/>
  <c r="AJ258" i="3"/>
  <c r="AI258" i="3"/>
  <c r="AH258" i="3"/>
  <c r="AG258" i="3"/>
  <c r="AF258" i="3"/>
  <c r="AD258" i="3"/>
  <c r="AC258" i="3"/>
  <c r="AA258" i="3"/>
  <c r="Z258" i="3"/>
  <c r="X258" i="3"/>
  <c r="W258" i="3"/>
  <c r="U258" i="3"/>
  <c r="T258" i="3"/>
  <c r="BC257" i="3"/>
  <c r="BB257" i="3"/>
  <c r="BA257" i="3"/>
  <c r="AZ257" i="3"/>
  <c r="AY257" i="3"/>
  <c r="AX257" i="3"/>
  <c r="AW257" i="3"/>
  <c r="AV257" i="3"/>
  <c r="AU257" i="3"/>
  <c r="AT257" i="3"/>
  <c r="AS257" i="3"/>
  <c r="AR257" i="3"/>
  <c r="AQ257" i="3"/>
  <c r="AP257" i="3"/>
  <c r="AO257" i="3"/>
  <c r="AN257" i="3"/>
  <c r="AM257" i="3"/>
  <c r="AL257" i="3"/>
  <c r="AK257" i="3"/>
  <c r="AJ257" i="3"/>
  <c r="AI257" i="3"/>
  <c r="AH257" i="3"/>
  <c r="AG257" i="3"/>
  <c r="AF257" i="3"/>
  <c r="AD257" i="3"/>
  <c r="AC257" i="3"/>
  <c r="AA257" i="3"/>
  <c r="Z257" i="3"/>
  <c r="X257" i="3"/>
  <c r="W257" i="3"/>
  <c r="U257" i="3"/>
  <c r="T257" i="3"/>
  <c r="BC256" i="3"/>
  <c r="BB256" i="3"/>
  <c r="BA256" i="3"/>
  <c r="AZ256" i="3"/>
  <c r="AY256" i="3"/>
  <c r="AX256" i="3"/>
  <c r="AW256" i="3"/>
  <c r="AV256" i="3"/>
  <c r="AU256" i="3"/>
  <c r="AT256" i="3"/>
  <c r="AS256" i="3"/>
  <c r="AR256" i="3"/>
  <c r="AQ256" i="3"/>
  <c r="AP256" i="3"/>
  <c r="AO256" i="3"/>
  <c r="AN256" i="3"/>
  <c r="AM256" i="3"/>
  <c r="AL256" i="3"/>
  <c r="AK256" i="3"/>
  <c r="AJ256" i="3"/>
  <c r="AI256" i="3"/>
  <c r="AH256" i="3"/>
  <c r="AG256" i="3"/>
  <c r="AF256" i="3"/>
  <c r="AD256" i="3"/>
  <c r="AC256" i="3"/>
  <c r="AA256" i="3"/>
  <c r="Z256" i="3"/>
  <c r="X256" i="3"/>
  <c r="W256" i="3"/>
  <c r="U256" i="3"/>
  <c r="T256" i="3"/>
  <c r="BC255" i="3"/>
  <c r="BB255" i="3"/>
  <c r="BA255" i="3"/>
  <c r="AZ255" i="3"/>
  <c r="AY255" i="3"/>
  <c r="AX255" i="3"/>
  <c r="AW255" i="3"/>
  <c r="AV255" i="3"/>
  <c r="AU255" i="3"/>
  <c r="AT255" i="3"/>
  <c r="AS255" i="3"/>
  <c r="AR255" i="3"/>
  <c r="AQ255" i="3"/>
  <c r="AP255" i="3"/>
  <c r="AO255" i="3"/>
  <c r="AN255" i="3"/>
  <c r="AM255" i="3"/>
  <c r="AL255" i="3"/>
  <c r="AK255" i="3"/>
  <c r="AJ255" i="3"/>
  <c r="AI255" i="3"/>
  <c r="AH255" i="3"/>
  <c r="AG255" i="3"/>
  <c r="AF255" i="3"/>
  <c r="AD255" i="3"/>
  <c r="AC255" i="3"/>
  <c r="AA255" i="3"/>
  <c r="Z255" i="3"/>
  <c r="X255" i="3"/>
  <c r="W255" i="3"/>
  <c r="U255" i="3"/>
  <c r="T255" i="3"/>
  <c r="BC254" i="3"/>
  <c r="BB254" i="3"/>
  <c r="BA254" i="3"/>
  <c r="AZ254" i="3"/>
  <c r="AY254" i="3"/>
  <c r="AX254" i="3"/>
  <c r="AW254" i="3"/>
  <c r="AV254" i="3"/>
  <c r="AU254" i="3"/>
  <c r="AT254" i="3"/>
  <c r="AS254" i="3"/>
  <c r="AR254" i="3"/>
  <c r="AQ254" i="3"/>
  <c r="AP254" i="3"/>
  <c r="AO254" i="3"/>
  <c r="AN254" i="3"/>
  <c r="AM254" i="3"/>
  <c r="AL254" i="3"/>
  <c r="AK254" i="3"/>
  <c r="AJ254" i="3"/>
  <c r="AI254" i="3"/>
  <c r="AH254" i="3"/>
  <c r="AG254" i="3"/>
  <c r="AF254" i="3"/>
  <c r="AD254" i="3"/>
  <c r="AC254" i="3"/>
  <c r="AA254" i="3"/>
  <c r="Z254" i="3"/>
  <c r="X254" i="3"/>
  <c r="W254" i="3"/>
  <c r="U254" i="3"/>
  <c r="T254" i="3"/>
  <c r="BC253" i="3"/>
  <c r="BB253" i="3"/>
  <c r="BA253" i="3"/>
  <c r="AZ253" i="3"/>
  <c r="AY253" i="3"/>
  <c r="AX253" i="3"/>
  <c r="AW253" i="3"/>
  <c r="AV253" i="3"/>
  <c r="AU253" i="3"/>
  <c r="AT253" i="3"/>
  <c r="AS253" i="3"/>
  <c r="AR253" i="3"/>
  <c r="AQ253" i="3"/>
  <c r="AP253" i="3"/>
  <c r="AO253" i="3"/>
  <c r="AN253" i="3"/>
  <c r="AM253" i="3"/>
  <c r="AL253" i="3"/>
  <c r="AK253" i="3"/>
  <c r="AJ253" i="3"/>
  <c r="AI253" i="3"/>
  <c r="AH253" i="3"/>
  <c r="AG253" i="3"/>
  <c r="AF253" i="3"/>
  <c r="AD253" i="3"/>
  <c r="AC253" i="3"/>
  <c r="AA253" i="3"/>
  <c r="Z253" i="3"/>
  <c r="X253" i="3"/>
  <c r="W253" i="3"/>
  <c r="U253" i="3"/>
  <c r="T253" i="3"/>
  <c r="BC252" i="3"/>
  <c r="BB252" i="3"/>
  <c r="BA252" i="3"/>
  <c r="AZ252" i="3"/>
  <c r="AY252" i="3"/>
  <c r="AX252" i="3"/>
  <c r="AW252" i="3"/>
  <c r="AV252" i="3"/>
  <c r="AU252" i="3"/>
  <c r="AT252" i="3"/>
  <c r="AS252" i="3"/>
  <c r="AR252" i="3"/>
  <c r="AQ252" i="3"/>
  <c r="AP252" i="3"/>
  <c r="AO252" i="3"/>
  <c r="AN252" i="3"/>
  <c r="AM252" i="3"/>
  <c r="AL252" i="3"/>
  <c r="AK252" i="3"/>
  <c r="AJ252" i="3"/>
  <c r="AI252" i="3"/>
  <c r="AH252" i="3"/>
  <c r="AG252" i="3"/>
  <c r="AF252" i="3"/>
  <c r="AD252" i="3"/>
  <c r="AC252" i="3"/>
  <c r="AA252" i="3"/>
  <c r="Z252" i="3"/>
  <c r="X252" i="3"/>
  <c r="W252" i="3"/>
  <c r="U252" i="3"/>
  <c r="T252" i="3"/>
  <c r="BC251" i="3"/>
  <c r="BB251" i="3"/>
  <c r="BA251" i="3"/>
  <c r="AZ251" i="3"/>
  <c r="AY251" i="3"/>
  <c r="AX251" i="3"/>
  <c r="AW251" i="3"/>
  <c r="AV251" i="3"/>
  <c r="AU251" i="3"/>
  <c r="AT251" i="3"/>
  <c r="AS251" i="3"/>
  <c r="AR251" i="3"/>
  <c r="AQ251" i="3"/>
  <c r="AP251" i="3"/>
  <c r="AO251" i="3"/>
  <c r="AN251" i="3"/>
  <c r="AM251" i="3"/>
  <c r="AL251" i="3"/>
  <c r="AK251" i="3"/>
  <c r="AJ251" i="3"/>
  <c r="AI251" i="3"/>
  <c r="AH251" i="3"/>
  <c r="AG251" i="3"/>
  <c r="AF251" i="3"/>
  <c r="AD251" i="3"/>
  <c r="AC251" i="3"/>
  <c r="AA251" i="3"/>
  <c r="Z251" i="3"/>
  <c r="X251" i="3"/>
  <c r="W251" i="3"/>
  <c r="U251" i="3"/>
  <c r="T251" i="3"/>
  <c r="BC250" i="3"/>
  <c r="BB250" i="3"/>
  <c r="BA250" i="3"/>
  <c r="AZ250" i="3"/>
  <c r="AY250" i="3"/>
  <c r="AX250" i="3"/>
  <c r="AW250" i="3"/>
  <c r="AV250" i="3"/>
  <c r="AU250" i="3"/>
  <c r="AT250" i="3"/>
  <c r="AS250" i="3"/>
  <c r="AR250" i="3"/>
  <c r="AQ250" i="3"/>
  <c r="AP250" i="3"/>
  <c r="AO250" i="3"/>
  <c r="AN250" i="3"/>
  <c r="AM250" i="3"/>
  <c r="AL250" i="3"/>
  <c r="AK250" i="3"/>
  <c r="AJ250" i="3"/>
  <c r="AI250" i="3"/>
  <c r="AH250" i="3"/>
  <c r="AG250" i="3"/>
  <c r="AF250" i="3"/>
  <c r="AD250" i="3"/>
  <c r="AC250" i="3"/>
  <c r="AA250" i="3"/>
  <c r="Z250" i="3"/>
  <c r="X250" i="3"/>
  <c r="W250" i="3"/>
  <c r="U250" i="3"/>
  <c r="T250" i="3"/>
  <c r="BC249" i="3"/>
  <c r="BB249" i="3"/>
  <c r="BA249" i="3"/>
  <c r="AZ249" i="3"/>
  <c r="AY249" i="3"/>
  <c r="AX249" i="3"/>
  <c r="AW249" i="3"/>
  <c r="AV249" i="3"/>
  <c r="AU249" i="3"/>
  <c r="AT249" i="3"/>
  <c r="AS249" i="3"/>
  <c r="AR249" i="3"/>
  <c r="AQ249" i="3"/>
  <c r="AP249" i="3"/>
  <c r="AO249" i="3"/>
  <c r="AN249" i="3"/>
  <c r="AM249" i="3"/>
  <c r="AL249" i="3"/>
  <c r="AK249" i="3"/>
  <c r="AJ249" i="3"/>
  <c r="AI249" i="3"/>
  <c r="AH249" i="3"/>
  <c r="AG249" i="3"/>
  <c r="AF249" i="3"/>
  <c r="AD249" i="3"/>
  <c r="AC249" i="3"/>
  <c r="AA249" i="3"/>
  <c r="Z249" i="3"/>
  <c r="X249" i="3"/>
  <c r="W249" i="3"/>
  <c r="U249" i="3"/>
  <c r="T249" i="3"/>
  <c r="BC248" i="3"/>
  <c r="BB248" i="3"/>
  <c r="BA248" i="3"/>
  <c r="AZ248" i="3"/>
  <c r="AY248" i="3"/>
  <c r="AX248" i="3"/>
  <c r="AW248" i="3"/>
  <c r="AV248" i="3"/>
  <c r="AU248" i="3"/>
  <c r="AT248" i="3"/>
  <c r="AS248" i="3"/>
  <c r="AR248" i="3"/>
  <c r="AQ248" i="3"/>
  <c r="AP248" i="3"/>
  <c r="AO248" i="3"/>
  <c r="AN248" i="3"/>
  <c r="AM248" i="3"/>
  <c r="AL248" i="3"/>
  <c r="AK248" i="3"/>
  <c r="AJ248" i="3"/>
  <c r="AI248" i="3"/>
  <c r="AH248" i="3"/>
  <c r="AG248" i="3"/>
  <c r="AF248" i="3"/>
  <c r="AD248" i="3"/>
  <c r="AC248" i="3"/>
  <c r="AA248" i="3"/>
  <c r="Z248" i="3"/>
  <c r="X248" i="3"/>
  <c r="W248" i="3"/>
  <c r="U248" i="3"/>
  <c r="T248" i="3"/>
  <c r="BC247" i="3"/>
  <c r="BB247" i="3"/>
  <c r="BA247" i="3"/>
  <c r="AZ247" i="3"/>
  <c r="AY247" i="3"/>
  <c r="AX247" i="3"/>
  <c r="AW247" i="3"/>
  <c r="AV247" i="3"/>
  <c r="AU247" i="3"/>
  <c r="AT247" i="3"/>
  <c r="AS247" i="3"/>
  <c r="AR247" i="3"/>
  <c r="AQ247" i="3"/>
  <c r="AP247" i="3"/>
  <c r="AO247" i="3"/>
  <c r="AN247" i="3"/>
  <c r="AM247" i="3"/>
  <c r="AL247" i="3"/>
  <c r="AK247" i="3"/>
  <c r="AJ247" i="3"/>
  <c r="AI247" i="3"/>
  <c r="AH247" i="3"/>
  <c r="AG247" i="3"/>
  <c r="AF247" i="3"/>
  <c r="AD247" i="3"/>
  <c r="AC247" i="3"/>
  <c r="AA247" i="3"/>
  <c r="Z247" i="3"/>
  <c r="X247" i="3"/>
  <c r="W247" i="3"/>
  <c r="U247" i="3"/>
  <c r="T247" i="3"/>
  <c r="BC246" i="3"/>
  <c r="BB246" i="3"/>
  <c r="BA246" i="3"/>
  <c r="AZ246" i="3"/>
  <c r="AY246" i="3"/>
  <c r="AX246" i="3"/>
  <c r="AW246" i="3"/>
  <c r="AV246" i="3"/>
  <c r="AU246" i="3"/>
  <c r="AT246" i="3"/>
  <c r="AS246" i="3"/>
  <c r="AR246" i="3"/>
  <c r="AQ246" i="3"/>
  <c r="AP246" i="3"/>
  <c r="AO246" i="3"/>
  <c r="AN246" i="3"/>
  <c r="AM246" i="3"/>
  <c r="AL246" i="3"/>
  <c r="AK246" i="3"/>
  <c r="AJ246" i="3"/>
  <c r="AI246" i="3"/>
  <c r="AH246" i="3"/>
  <c r="AG246" i="3"/>
  <c r="AF246" i="3"/>
  <c r="AD246" i="3"/>
  <c r="AC246" i="3"/>
  <c r="AA246" i="3"/>
  <c r="Z246" i="3"/>
  <c r="X246" i="3"/>
  <c r="W246" i="3"/>
  <c r="U246" i="3"/>
  <c r="T246" i="3"/>
  <c r="BC245" i="3"/>
  <c r="BB245" i="3"/>
  <c r="BA245" i="3"/>
  <c r="AZ245" i="3"/>
  <c r="AY245" i="3"/>
  <c r="AX245" i="3"/>
  <c r="AW245" i="3"/>
  <c r="AV245" i="3"/>
  <c r="AU245" i="3"/>
  <c r="AT245" i="3"/>
  <c r="AS245" i="3"/>
  <c r="AR245" i="3"/>
  <c r="AQ245" i="3"/>
  <c r="AP245" i="3"/>
  <c r="AO245" i="3"/>
  <c r="AN245" i="3"/>
  <c r="AM245" i="3"/>
  <c r="AL245" i="3"/>
  <c r="AK245" i="3"/>
  <c r="AJ245" i="3"/>
  <c r="AI245" i="3"/>
  <c r="AH245" i="3"/>
  <c r="AG245" i="3"/>
  <c r="AF245" i="3"/>
  <c r="AD245" i="3"/>
  <c r="AC245" i="3"/>
  <c r="AA245" i="3"/>
  <c r="Z245" i="3"/>
  <c r="X245" i="3"/>
  <c r="W245" i="3"/>
  <c r="U245" i="3"/>
  <c r="T245" i="3"/>
  <c r="BC244" i="3"/>
  <c r="BB244" i="3"/>
  <c r="BA244" i="3"/>
  <c r="AZ244" i="3"/>
  <c r="AY244" i="3"/>
  <c r="AX244" i="3"/>
  <c r="AW244" i="3"/>
  <c r="AV244" i="3"/>
  <c r="AU244" i="3"/>
  <c r="AT244" i="3"/>
  <c r="AS244" i="3"/>
  <c r="AR244" i="3"/>
  <c r="AQ244" i="3"/>
  <c r="AP244" i="3"/>
  <c r="AO244" i="3"/>
  <c r="AN244" i="3"/>
  <c r="AM244" i="3"/>
  <c r="AL244" i="3"/>
  <c r="AK244" i="3"/>
  <c r="AJ244" i="3"/>
  <c r="AI244" i="3"/>
  <c r="AH244" i="3"/>
  <c r="AG244" i="3"/>
  <c r="AF244" i="3"/>
  <c r="AD244" i="3"/>
  <c r="AC244" i="3"/>
  <c r="AA244" i="3"/>
  <c r="Z244" i="3"/>
  <c r="X244" i="3"/>
  <c r="W244" i="3"/>
  <c r="U244" i="3"/>
  <c r="T244" i="3"/>
  <c r="BC243" i="3"/>
  <c r="BB243" i="3"/>
  <c r="BA243" i="3"/>
  <c r="AZ243" i="3"/>
  <c r="AY243" i="3"/>
  <c r="AX243" i="3"/>
  <c r="AW243" i="3"/>
  <c r="AV243" i="3"/>
  <c r="AU243" i="3"/>
  <c r="AT243" i="3"/>
  <c r="AS243" i="3"/>
  <c r="AR243" i="3"/>
  <c r="AQ243" i="3"/>
  <c r="AP243" i="3"/>
  <c r="AO243" i="3"/>
  <c r="AN243" i="3"/>
  <c r="AM243" i="3"/>
  <c r="AL243" i="3"/>
  <c r="AK243" i="3"/>
  <c r="AJ243" i="3"/>
  <c r="AI243" i="3"/>
  <c r="AH243" i="3"/>
  <c r="AG243" i="3"/>
  <c r="AF243" i="3"/>
  <c r="AD243" i="3"/>
  <c r="AC243" i="3"/>
  <c r="AA243" i="3"/>
  <c r="Z243" i="3"/>
  <c r="X243" i="3"/>
  <c r="W243" i="3"/>
  <c r="U243" i="3"/>
  <c r="T243" i="3"/>
  <c r="BC242" i="3"/>
  <c r="BB242" i="3"/>
  <c r="BA242" i="3"/>
  <c r="AZ242" i="3"/>
  <c r="AY242" i="3"/>
  <c r="AX242" i="3"/>
  <c r="AW242" i="3"/>
  <c r="AV242" i="3"/>
  <c r="AU242" i="3"/>
  <c r="AT242" i="3"/>
  <c r="AS242" i="3"/>
  <c r="AR242" i="3"/>
  <c r="AQ242" i="3"/>
  <c r="AP242" i="3"/>
  <c r="AO242" i="3"/>
  <c r="AN242" i="3"/>
  <c r="AM242" i="3"/>
  <c r="AL242" i="3"/>
  <c r="AK242" i="3"/>
  <c r="AJ242" i="3"/>
  <c r="AI242" i="3"/>
  <c r="AH242" i="3"/>
  <c r="AG242" i="3"/>
  <c r="AF242" i="3"/>
  <c r="AD242" i="3"/>
  <c r="AC242" i="3"/>
  <c r="AA242" i="3"/>
  <c r="Z242" i="3"/>
  <c r="X242" i="3"/>
  <c r="W242" i="3"/>
  <c r="U242" i="3"/>
  <c r="T242" i="3"/>
  <c r="BC241" i="3"/>
  <c r="BB241" i="3"/>
  <c r="BA241" i="3"/>
  <c r="AZ241" i="3"/>
  <c r="AY241" i="3"/>
  <c r="AX241" i="3"/>
  <c r="AW241" i="3"/>
  <c r="AV241" i="3"/>
  <c r="AU241" i="3"/>
  <c r="AT241" i="3"/>
  <c r="AS241" i="3"/>
  <c r="AR241" i="3"/>
  <c r="AQ241" i="3"/>
  <c r="AP241" i="3"/>
  <c r="AO241" i="3"/>
  <c r="AN241" i="3"/>
  <c r="AM241" i="3"/>
  <c r="AL241" i="3"/>
  <c r="AK241" i="3"/>
  <c r="AJ241" i="3"/>
  <c r="AI241" i="3"/>
  <c r="AH241" i="3"/>
  <c r="AG241" i="3"/>
  <c r="AF241" i="3"/>
  <c r="AD241" i="3"/>
  <c r="AC241" i="3"/>
  <c r="AA241" i="3"/>
  <c r="Z241" i="3"/>
  <c r="X241" i="3"/>
  <c r="W241" i="3"/>
  <c r="U241" i="3"/>
  <c r="T241" i="3"/>
  <c r="BC240" i="3"/>
  <c r="BB240" i="3"/>
  <c r="BA240" i="3"/>
  <c r="AZ240" i="3"/>
  <c r="AY240" i="3"/>
  <c r="AX240" i="3"/>
  <c r="AW240" i="3"/>
  <c r="AV240" i="3"/>
  <c r="AU240" i="3"/>
  <c r="AT240" i="3"/>
  <c r="AS240" i="3"/>
  <c r="AR240" i="3"/>
  <c r="AQ240" i="3"/>
  <c r="AP240" i="3"/>
  <c r="AO240" i="3"/>
  <c r="AN240" i="3"/>
  <c r="AM240" i="3"/>
  <c r="AL240" i="3"/>
  <c r="AK240" i="3"/>
  <c r="AJ240" i="3"/>
  <c r="AI240" i="3"/>
  <c r="AH240" i="3"/>
  <c r="AG240" i="3"/>
  <c r="AF240" i="3"/>
  <c r="AD240" i="3"/>
  <c r="AC240" i="3"/>
  <c r="AA240" i="3"/>
  <c r="Z240" i="3"/>
  <c r="X240" i="3"/>
  <c r="W240" i="3"/>
  <c r="U240" i="3"/>
  <c r="T240" i="3"/>
  <c r="BC239" i="3"/>
  <c r="BB239" i="3"/>
  <c r="BA239" i="3"/>
  <c r="AZ239" i="3"/>
  <c r="AY239" i="3"/>
  <c r="AX239" i="3"/>
  <c r="AW239" i="3"/>
  <c r="AV239" i="3"/>
  <c r="AU239" i="3"/>
  <c r="AT239" i="3"/>
  <c r="AS239" i="3"/>
  <c r="AR239" i="3"/>
  <c r="AQ239" i="3"/>
  <c r="AP239" i="3"/>
  <c r="AO239" i="3"/>
  <c r="AN239" i="3"/>
  <c r="AM239" i="3"/>
  <c r="AL239" i="3"/>
  <c r="AK239" i="3"/>
  <c r="AJ239" i="3"/>
  <c r="AI239" i="3"/>
  <c r="AH239" i="3"/>
  <c r="AG239" i="3"/>
  <c r="AF239" i="3"/>
  <c r="AD239" i="3"/>
  <c r="AC239" i="3"/>
  <c r="AA239" i="3"/>
  <c r="Z239" i="3"/>
  <c r="X239" i="3"/>
  <c r="W239" i="3"/>
  <c r="U239" i="3"/>
  <c r="T239" i="3"/>
  <c r="BC238" i="3"/>
  <c r="BB238" i="3"/>
  <c r="BA238" i="3"/>
  <c r="AZ238" i="3"/>
  <c r="AY238" i="3"/>
  <c r="AX238" i="3"/>
  <c r="AW238" i="3"/>
  <c r="AV238" i="3"/>
  <c r="AU238" i="3"/>
  <c r="AT238" i="3"/>
  <c r="AS238" i="3"/>
  <c r="AR238" i="3"/>
  <c r="AQ238" i="3"/>
  <c r="AP238" i="3"/>
  <c r="AO238" i="3"/>
  <c r="AN238" i="3"/>
  <c r="AM238" i="3"/>
  <c r="AL238" i="3"/>
  <c r="AK238" i="3"/>
  <c r="AJ238" i="3"/>
  <c r="AI238" i="3"/>
  <c r="AH238" i="3"/>
  <c r="AG238" i="3"/>
  <c r="AF238" i="3"/>
  <c r="AD238" i="3"/>
  <c r="AC238" i="3"/>
  <c r="AA238" i="3"/>
  <c r="Z238" i="3"/>
  <c r="X238" i="3"/>
  <c r="W238" i="3"/>
  <c r="U238" i="3"/>
  <c r="T238" i="3"/>
  <c r="BC237" i="3"/>
  <c r="BB237" i="3"/>
  <c r="BA237" i="3"/>
  <c r="AZ237" i="3"/>
  <c r="AY237" i="3"/>
  <c r="AX237" i="3"/>
  <c r="AW237" i="3"/>
  <c r="AV237" i="3"/>
  <c r="AU237" i="3"/>
  <c r="AT237" i="3"/>
  <c r="AS237" i="3"/>
  <c r="AR237" i="3"/>
  <c r="AQ237" i="3"/>
  <c r="AP237" i="3"/>
  <c r="AO237" i="3"/>
  <c r="AN237" i="3"/>
  <c r="AM237" i="3"/>
  <c r="AL237" i="3"/>
  <c r="AK237" i="3"/>
  <c r="AJ237" i="3"/>
  <c r="AI237" i="3"/>
  <c r="AH237" i="3"/>
  <c r="AG237" i="3"/>
  <c r="AF237" i="3"/>
  <c r="AD237" i="3"/>
  <c r="AC237" i="3"/>
  <c r="AA237" i="3"/>
  <c r="Z237" i="3"/>
  <c r="X237" i="3"/>
  <c r="W237" i="3"/>
  <c r="U237" i="3"/>
  <c r="T237" i="3"/>
  <c r="BC236" i="3"/>
  <c r="BB236" i="3"/>
  <c r="BA236" i="3"/>
  <c r="AZ236" i="3"/>
  <c r="AY236" i="3"/>
  <c r="AX236" i="3"/>
  <c r="AW236" i="3"/>
  <c r="AV236" i="3"/>
  <c r="AU236" i="3"/>
  <c r="AT236" i="3"/>
  <c r="AS236" i="3"/>
  <c r="AR236" i="3"/>
  <c r="AQ236" i="3"/>
  <c r="AP236" i="3"/>
  <c r="AO236" i="3"/>
  <c r="AN236" i="3"/>
  <c r="AM236" i="3"/>
  <c r="AL236" i="3"/>
  <c r="AK236" i="3"/>
  <c r="AJ236" i="3"/>
  <c r="AI236" i="3"/>
  <c r="AH236" i="3"/>
  <c r="AG236" i="3"/>
  <c r="AF236" i="3"/>
  <c r="AD236" i="3"/>
  <c r="AC236" i="3"/>
  <c r="AA236" i="3"/>
  <c r="Z236" i="3"/>
  <c r="X236" i="3"/>
  <c r="W236" i="3"/>
  <c r="U236" i="3"/>
  <c r="T236" i="3"/>
  <c r="BC235" i="3"/>
  <c r="BB235" i="3"/>
  <c r="BA235" i="3"/>
  <c r="AZ235" i="3"/>
  <c r="AY235" i="3"/>
  <c r="AX235" i="3"/>
  <c r="AW235" i="3"/>
  <c r="AV235" i="3"/>
  <c r="AU235" i="3"/>
  <c r="AT235" i="3"/>
  <c r="AS235" i="3"/>
  <c r="AR235" i="3"/>
  <c r="AQ235" i="3"/>
  <c r="AP235" i="3"/>
  <c r="AO235" i="3"/>
  <c r="AN235" i="3"/>
  <c r="AM235" i="3"/>
  <c r="AL235" i="3"/>
  <c r="AK235" i="3"/>
  <c r="AJ235" i="3"/>
  <c r="AI235" i="3"/>
  <c r="AH235" i="3"/>
  <c r="AG235" i="3"/>
  <c r="AF235" i="3"/>
  <c r="AD235" i="3"/>
  <c r="AC235" i="3"/>
  <c r="AA235" i="3"/>
  <c r="Z235" i="3"/>
  <c r="X235" i="3"/>
  <c r="W235" i="3"/>
  <c r="U235" i="3"/>
  <c r="T235" i="3"/>
  <c r="BC234" i="3"/>
  <c r="BB234" i="3"/>
  <c r="BA234" i="3"/>
  <c r="AZ234" i="3"/>
  <c r="AY234" i="3"/>
  <c r="AX234" i="3"/>
  <c r="AW234" i="3"/>
  <c r="AV234" i="3"/>
  <c r="AU234" i="3"/>
  <c r="AT234" i="3"/>
  <c r="AS234" i="3"/>
  <c r="AR234" i="3"/>
  <c r="AQ234" i="3"/>
  <c r="AP234" i="3"/>
  <c r="AO234" i="3"/>
  <c r="AN234" i="3"/>
  <c r="AM234" i="3"/>
  <c r="AL234" i="3"/>
  <c r="AK234" i="3"/>
  <c r="AJ234" i="3"/>
  <c r="AI234" i="3"/>
  <c r="AH234" i="3"/>
  <c r="AG234" i="3"/>
  <c r="AF234" i="3"/>
  <c r="AD234" i="3"/>
  <c r="AC234" i="3"/>
  <c r="AA234" i="3"/>
  <c r="Z234" i="3"/>
  <c r="X234" i="3"/>
  <c r="W234" i="3"/>
  <c r="U234" i="3"/>
  <c r="T234" i="3"/>
  <c r="BC233" i="3"/>
  <c r="BB233" i="3"/>
  <c r="BA233" i="3"/>
  <c r="AZ233" i="3"/>
  <c r="AY233" i="3"/>
  <c r="AX233" i="3"/>
  <c r="AW233" i="3"/>
  <c r="AV233" i="3"/>
  <c r="AU233" i="3"/>
  <c r="AT233" i="3"/>
  <c r="AS233" i="3"/>
  <c r="AR233" i="3"/>
  <c r="AQ233" i="3"/>
  <c r="AP233" i="3"/>
  <c r="AO233" i="3"/>
  <c r="AN233" i="3"/>
  <c r="AM233" i="3"/>
  <c r="AL233" i="3"/>
  <c r="AK233" i="3"/>
  <c r="AJ233" i="3"/>
  <c r="AI233" i="3"/>
  <c r="AH233" i="3"/>
  <c r="AG233" i="3"/>
  <c r="AF233" i="3"/>
  <c r="AD233" i="3"/>
  <c r="AC233" i="3"/>
  <c r="AA233" i="3"/>
  <c r="Z233" i="3"/>
  <c r="X233" i="3"/>
  <c r="W233" i="3"/>
  <c r="U233" i="3"/>
  <c r="T233" i="3"/>
  <c r="BC232" i="3"/>
  <c r="BB232" i="3"/>
  <c r="BA232" i="3"/>
  <c r="AZ232" i="3"/>
  <c r="AY232" i="3"/>
  <c r="AX232" i="3"/>
  <c r="AW232" i="3"/>
  <c r="AV232" i="3"/>
  <c r="AU232" i="3"/>
  <c r="AT232" i="3"/>
  <c r="AS232" i="3"/>
  <c r="AR232" i="3"/>
  <c r="AQ232" i="3"/>
  <c r="AP232" i="3"/>
  <c r="AO232" i="3"/>
  <c r="AN232" i="3"/>
  <c r="AM232" i="3"/>
  <c r="AL232" i="3"/>
  <c r="AK232" i="3"/>
  <c r="AJ232" i="3"/>
  <c r="AI232" i="3"/>
  <c r="AH232" i="3"/>
  <c r="AG232" i="3"/>
  <c r="AF232" i="3"/>
  <c r="AD232" i="3"/>
  <c r="AC232" i="3"/>
  <c r="AA232" i="3"/>
  <c r="Z232" i="3"/>
  <c r="X232" i="3"/>
  <c r="W232" i="3"/>
  <c r="U232" i="3"/>
  <c r="T232" i="3"/>
  <c r="BC231" i="3"/>
  <c r="BB231" i="3"/>
  <c r="BA231" i="3"/>
  <c r="AZ231" i="3"/>
  <c r="AY231" i="3"/>
  <c r="AX231" i="3"/>
  <c r="AW231" i="3"/>
  <c r="AV231" i="3"/>
  <c r="AU231" i="3"/>
  <c r="AT231" i="3"/>
  <c r="AS231" i="3"/>
  <c r="AR231" i="3"/>
  <c r="AQ231" i="3"/>
  <c r="AP231" i="3"/>
  <c r="AO231" i="3"/>
  <c r="AN231" i="3"/>
  <c r="AM231" i="3"/>
  <c r="AL231" i="3"/>
  <c r="AK231" i="3"/>
  <c r="AJ231" i="3"/>
  <c r="AI231" i="3"/>
  <c r="AH231" i="3"/>
  <c r="AG231" i="3"/>
  <c r="AF231" i="3"/>
  <c r="AD231" i="3"/>
  <c r="AC231" i="3"/>
  <c r="AA231" i="3"/>
  <c r="Z231" i="3"/>
  <c r="X231" i="3"/>
  <c r="W231" i="3"/>
  <c r="U231" i="3"/>
  <c r="T231" i="3"/>
  <c r="BC230" i="3"/>
  <c r="BB230" i="3"/>
  <c r="BA230" i="3"/>
  <c r="AZ230" i="3"/>
  <c r="AY230" i="3"/>
  <c r="AX230" i="3"/>
  <c r="AW230" i="3"/>
  <c r="AV230" i="3"/>
  <c r="AU230" i="3"/>
  <c r="AT230" i="3"/>
  <c r="AS230" i="3"/>
  <c r="AR230" i="3"/>
  <c r="AQ230" i="3"/>
  <c r="AP230" i="3"/>
  <c r="AO230" i="3"/>
  <c r="AN230" i="3"/>
  <c r="AM230" i="3"/>
  <c r="AL230" i="3"/>
  <c r="AK230" i="3"/>
  <c r="AJ230" i="3"/>
  <c r="AI230" i="3"/>
  <c r="AH230" i="3"/>
  <c r="AG230" i="3"/>
  <c r="AF230" i="3"/>
  <c r="AD230" i="3"/>
  <c r="AC230" i="3"/>
  <c r="AA230" i="3"/>
  <c r="Z230" i="3"/>
  <c r="X230" i="3"/>
  <c r="W230" i="3"/>
  <c r="U230" i="3"/>
  <c r="T230" i="3"/>
  <c r="BC229" i="3"/>
  <c r="BB229" i="3"/>
  <c r="BA229" i="3"/>
  <c r="AZ229" i="3"/>
  <c r="AY229" i="3"/>
  <c r="AX229" i="3"/>
  <c r="AW229" i="3"/>
  <c r="AV229" i="3"/>
  <c r="AU229" i="3"/>
  <c r="AT229" i="3"/>
  <c r="AS229" i="3"/>
  <c r="AR229" i="3"/>
  <c r="AQ229" i="3"/>
  <c r="AP229" i="3"/>
  <c r="AO229" i="3"/>
  <c r="AN229" i="3"/>
  <c r="AM229" i="3"/>
  <c r="AL229" i="3"/>
  <c r="AK229" i="3"/>
  <c r="AJ229" i="3"/>
  <c r="AI229" i="3"/>
  <c r="AH229" i="3"/>
  <c r="AG229" i="3"/>
  <c r="AF229" i="3"/>
  <c r="AD229" i="3"/>
  <c r="AC229" i="3"/>
  <c r="AA229" i="3"/>
  <c r="Z229" i="3"/>
  <c r="X229" i="3"/>
  <c r="W229" i="3"/>
  <c r="U229" i="3"/>
  <c r="T229" i="3"/>
  <c r="BC228" i="3"/>
  <c r="BB228" i="3"/>
  <c r="BA228" i="3"/>
  <c r="AZ228" i="3"/>
  <c r="AY228" i="3"/>
  <c r="AX228" i="3"/>
  <c r="AW228" i="3"/>
  <c r="AV228" i="3"/>
  <c r="AU228" i="3"/>
  <c r="AT228" i="3"/>
  <c r="AS228" i="3"/>
  <c r="AR228" i="3"/>
  <c r="AQ228" i="3"/>
  <c r="AP228" i="3"/>
  <c r="AO228" i="3"/>
  <c r="AN228" i="3"/>
  <c r="AM228" i="3"/>
  <c r="AL228" i="3"/>
  <c r="AK228" i="3"/>
  <c r="AJ228" i="3"/>
  <c r="AI228" i="3"/>
  <c r="AH228" i="3"/>
  <c r="AG228" i="3"/>
  <c r="AF228" i="3"/>
  <c r="AD228" i="3"/>
  <c r="AC228" i="3"/>
  <c r="AA228" i="3"/>
  <c r="Z228" i="3"/>
  <c r="X228" i="3"/>
  <c r="W228" i="3"/>
  <c r="U228" i="3"/>
  <c r="T228" i="3"/>
  <c r="BC227" i="3"/>
  <c r="BB227" i="3"/>
  <c r="BA227" i="3"/>
  <c r="AZ227" i="3"/>
  <c r="AY227" i="3"/>
  <c r="AX227" i="3"/>
  <c r="AW227" i="3"/>
  <c r="AV227" i="3"/>
  <c r="AU227" i="3"/>
  <c r="AT227" i="3"/>
  <c r="AS227" i="3"/>
  <c r="AR227" i="3"/>
  <c r="AQ227" i="3"/>
  <c r="AP227" i="3"/>
  <c r="AO227" i="3"/>
  <c r="AN227" i="3"/>
  <c r="AM227" i="3"/>
  <c r="AL227" i="3"/>
  <c r="AK227" i="3"/>
  <c r="AJ227" i="3"/>
  <c r="AI227" i="3"/>
  <c r="AH227" i="3"/>
  <c r="AG227" i="3"/>
  <c r="AF227" i="3"/>
  <c r="AD227" i="3"/>
  <c r="AC227" i="3"/>
  <c r="AA227" i="3"/>
  <c r="Z227" i="3"/>
  <c r="X227" i="3"/>
  <c r="W227" i="3"/>
  <c r="U227" i="3"/>
  <c r="T227" i="3"/>
  <c r="BC226" i="3"/>
  <c r="BB226" i="3"/>
  <c r="BA226" i="3"/>
  <c r="AZ226" i="3"/>
  <c r="AY226" i="3"/>
  <c r="AX226" i="3"/>
  <c r="AW226" i="3"/>
  <c r="AV226" i="3"/>
  <c r="AU226" i="3"/>
  <c r="AT226" i="3"/>
  <c r="AS226" i="3"/>
  <c r="AR226" i="3"/>
  <c r="AQ226" i="3"/>
  <c r="AP226" i="3"/>
  <c r="AO226" i="3"/>
  <c r="AN226" i="3"/>
  <c r="AM226" i="3"/>
  <c r="AL226" i="3"/>
  <c r="AK226" i="3"/>
  <c r="AJ226" i="3"/>
  <c r="AI226" i="3"/>
  <c r="AH226" i="3"/>
  <c r="AG226" i="3"/>
  <c r="AF226" i="3"/>
  <c r="AD226" i="3"/>
  <c r="AC226" i="3"/>
  <c r="AA226" i="3"/>
  <c r="Z226" i="3"/>
  <c r="X226" i="3"/>
  <c r="W226" i="3"/>
  <c r="U226" i="3"/>
  <c r="T226" i="3"/>
  <c r="BC225" i="3"/>
  <c r="BB225" i="3"/>
  <c r="BA225" i="3"/>
  <c r="AZ225" i="3"/>
  <c r="AY225" i="3"/>
  <c r="AX225" i="3"/>
  <c r="AW225" i="3"/>
  <c r="AV225" i="3"/>
  <c r="AU225" i="3"/>
  <c r="AT225" i="3"/>
  <c r="AS225" i="3"/>
  <c r="AR225" i="3"/>
  <c r="AQ225" i="3"/>
  <c r="AP225" i="3"/>
  <c r="AO225" i="3"/>
  <c r="AN225" i="3"/>
  <c r="AM225" i="3"/>
  <c r="AL225" i="3"/>
  <c r="AK225" i="3"/>
  <c r="AJ225" i="3"/>
  <c r="AI225" i="3"/>
  <c r="AH225" i="3"/>
  <c r="AG225" i="3"/>
  <c r="AF225" i="3"/>
  <c r="AD225" i="3"/>
  <c r="AC225" i="3"/>
  <c r="AA225" i="3"/>
  <c r="Z225" i="3"/>
  <c r="X225" i="3"/>
  <c r="W225" i="3"/>
  <c r="U225" i="3"/>
  <c r="T225" i="3"/>
  <c r="BC224" i="3"/>
  <c r="BB224" i="3"/>
  <c r="BA224" i="3"/>
  <c r="AZ224" i="3"/>
  <c r="AY224" i="3"/>
  <c r="AX224" i="3"/>
  <c r="AW224" i="3"/>
  <c r="AV224" i="3"/>
  <c r="AU224" i="3"/>
  <c r="AT224" i="3"/>
  <c r="AS224" i="3"/>
  <c r="AR224" i="3"/>
  <c r="AQ224" i="3"/>
  <c r="AP224" i="3"/>
  <c r="AO224" i="3"/>
  <c r="AN224" i="3"/>
  <c r="AM224" i="3"/>
  <c r="AL224" i="3"/>
  <c r="AK224" i="3"/>
  <c r="AJ224" i="3"/>
  <c r="AI224" i="3"/>
  <c r="AH224" i="3"/>
  <c r="AG224" i="3"/>
  <c r="AF224" i="3"/>
  <c r="AD224" i="3"/>
  <c r="AC224" i="3"/>
  <c r="AA224" i="3"/>
  <c r="Z224" i="3"/>
  <c r="X224" i="3"/>
  <c r="W224" i="3"/>
  <c r="U224" i="3"/>
  <c r="T224" i="3"/>
  <c r="BC223" i="3"/>
  <c r="BB223" i="3"/>
  <c r="BA223" i="3"/>
  <c r="AZ223" i="3"/>
  <c r="AY223" i="3"/>
  <c r="AX223" i="3"/>
  <c r="AW223" i="3"/>
  <c r="AV223" i="3"/>
  <c r="AU223" i="3"/>
  <c r="AT223" i="3"/>
  <c r="AS223" i="3"/>
  <c r="AR223" i="3"/>
  <c r="AQ223" i="3"/>
  <c r="AP223" i="3"/>
  <c r="AO223" i="3"/>
  <c r="AN223" i="3"/>
  <c r="AM223" i="3"/>
  <c r="AL223" i="3"/>
  <c r="AK223" i="3"/>
  <c r="AJ223" i="3"/>
  <c r="AI223" i="3"/>
  <c r="AH223" i="3"/>
  <c r="AG223" i="3"/>
  <c r="AF223" i="3"/>
  <c r="AD223" i="3"/>
  <c r="AC223" i="3"/>
  <c r="AA223" i="3"/>
  <c r="Z223" i="3"/>
  <c r="X223" i="3"/>
  <c r="W223" i="3"/>
  <c r="U223" i="3"/>
  <c r="T223" i="3"/>
  <c r="BC222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D222" i="3"/>
  <c r="AC222" i="3"/>
  <c r="AA222" i="3"/>
  <c r="Z222" i="3"/>
  <c r="X222" i="3"/>
  <c r="W222" i="3"/>
  <c r="U222" i="3"/>
  <c r="T222" i="3"/>
  <c r="BC221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D221" i="3"/>
  <c r="AC221" i="3"/>
  <c r="AA221" i="3"/>
  <c r="Z221" i="3"/>
  <c r="X221" i="3"/>
  <c r="W221" i="3"/>
  <c r="U221" i="3"/>
  <c r="T221" i="3"/>
  <c r="BC220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D220" i="3"/>
  <c r="AC220" i="3"/>
  <c r="AA220" i="3"/>
  <c r="Z220" i="3"/>
  <c r="X220" i="3"/>
  <c r="W220" i="3"/>
  <c r="U220" i="3"/>
  <c r="T220" i="3"/>
  <c r="BC219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D219" i="3"/>
  <c r="AC219" i="3"/>
  <c r="AA219" i="3"/>
  <c r="Z219" i="3"/>
  <c r="X219" i="3"/>
  <c r="W219" i="3"/>
  <c r="U219" i="3"/>
  <c r="T219" i="3"/>
  <c r="BC218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D218" i="3"/>
  <c r="AC218" i="3"/>
  <c r="AA218" i="3"/>
  <c r="Z218" i="3"/>
  <c r="X218" i="3"/>
  <c r="W218" i="3"/>
  <c r="U218" i="3"/>
  <c r="T218" i="3"/>
  <c r="BC217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D217" i="3"/>
  <c r="AC217" i="3"/>
  <c r="AA217" i="3"/>
  <c r="Z217" i="3"/>
  <c r="X217" i="3"/>
  <c r="W217" i="3"/>
  <c r="U217" i="3"/>
  <c r="T217" i="3"/>
  <c r="BC216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D216" i="3"/>
  <c r="AC216" i="3"/>
  <c r="AA216" i="3"/>
  <c r="Z216" i="3"/>
  <c r="X216" i="3"/>
  <c r="W216" i="3"/>
  <c r="U216" i="3"/>
  <c r="T216" i="3"/>
  <c r="BC215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D215" i="3"/>
  <c r="AC215" i="3"/>
  <c r="AA215" i="3"/>
  <c r="Z215" i="3"/>
  <c r="X215" i="3"/>
  <c r="W215" i="3"/>
  <c r="U215" i="3"/>
  <c r="T215" i="3"/>
  <c r="BC214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D214" i="3"/>
  <c r="AC214" i="3"/>
  <c r="AA214" i="3"/>
  <c r="Z214" i="3"/>
  <c r="X214" i="3"/>
  <c r="W214" i="3"/>
  <c r="U214" i="3"/>
  <c r="T214" i="3"/>
  <c r="BC213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D213" i="3"/>
  <c r="AC213" i="3"/>
  <c r="AA213" i="3"/>
  <c r="Z213" i="3"/>
  <c r="X213" i="3"/>
  <c r="W213" i="3"/>
  <c r="U213" i="3"/>
  <c r="T213" i="3"/>
  <c r="BC212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D212" i="3"/>
  <c r="AC212" i="3"/>
  <c r="AA212" i="3"/>
  <c r="Z212" i="3"/>
  <c r="X212" i="3"/>
  <c r="W212" i="3"/>
  <c r="U212" i="3"/>
  <c r="T212" i="3"/>
  <c r="BC211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D211" i="3"/>
  <c r="AC211" i="3"/>
  <c r="AA211" i="3"/>
  <c r="Z211" i="3"/>
  <c r="X211" i="3"/>
  <c r="W211" i="3"/>
  <c r="U211" i="3"/>
  <c r="T211" i="3"/>
  <c r="BC210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D210" i="3"/>
  <c r="AC210" i="3"/>
  <c r="AA210" i="3"/>
  <c r="Z210" i="3"/>
  <c r="X210" i="3"/>
  <c r="W210" i="3"/>
  <c r="U210" i="3"/>
  <c r="T210" i="3"/>
  <c r="BC209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D209" i="3"/>
  <c r="AC209" i="3"/>
  <c r="AA209" i="3"/>
  <c r="Z209" i="3"/>
  <c r="X209" i="3"/>
  <c r="W209" i="3"/>
  <c r="U209" i="3"/>
  <c r="T209" i="3"/>
  <c r="BC208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D208" i="3"/>
  <c r="AC208" i="3"/>
  <c r="AA208" i="3"/>
  <c r="Z208" i="3"/>
  <c r="X208" i="3"/>
  <c r="W208" i="3"/>
  <c r="U208" i="3"/>
  <c r="T208" i="3"/>
  <c r="BC207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D207" i="3"/>
  <c r="AC207" i="3"/>
  <c r="AA207" i="3"/>
  <c r="Z207" i="3"/>
  <c r="X207" i="3"/>
  <c r="W207" i="3"/>
  <c r="U207" i="3"/>
  <c r="T207" i="3"/>
  <c r="BC206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D206" i="3"/>
  <c r="AC206" i="3"/>
  <c r="AA206" i="3"/>
  <c r="Z206" i="3"/>
  <c r="X206" i="3"/>
  <c r="W206" i="3"/>
  <c r="U206" i="3"/>
  <c r="T206" i="3"/>
  <c r="BC205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D205" i="3"/>
  <c r="AC205" i="3"/>
  <c r="AA205" i="3"/>
  <c r="Z205" i="3"/>
  <c r="X205" i="3"/>
  <c r="W205" i="3"/>
  <c r="U205" i="3"/>
  <c r="T205" i="3"/>
  <c r="BC204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D204" i="3"/>
  <c r="AC204" i="3"/>
  <c r="AA204" i="3"/>
  <c r="Z204" i="3"/>
  <c r="X204" i="3"/>
  <c r="W204" i="3"/>
  <c r="U204" i="3"/>
  <c r="T204" i="3"/>
  <c r="BC203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D203" i="3"/>
  <c r="AC203" i="3"/>
  <c r="AA203" i="3"/>
  <c r="Z203" i="3"/>
  <c r="X203" i="3"/>
  <c r="W203" i="3"/>
  <c r="U203" i="3"/>
  <c r="T203" i="3"/>
  <c r="BC202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D202" i="3"/>
  <c r="AC202" i="3"/>
  <c r="AA202" i="3"/>
  <c r="Z202" i="3"/>
  <c r="X202" i="3"/>
  <c r="W202" i="3"/>
  <c r="U202" i="3"/>
  <c r="T202" i="3"/>
  <c r="BC201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D201" i="3"/>
  <c r="AC201" i="3"/>
  <c r="AA201" i="3"/>
  <c r="Z201" i="3"/>
  <c r="X201" i="3"/>
  <c r="W201" i="3"/>
  <c r="U201" i="3"/>
  <c r="T201" i="3"/>
  <c r="BC200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D200" i="3"/>
  <c r="AC200" i="3"/>
  <c r="AA200" i="3"/>
  <c r="Z200" i="3"/>
  <c r="X200" i="3"/>
  <c r="W200" i="3"/>
  <c r="U200" i="3"/>
  <c r="T200" i="3"/>
  <c r="BC199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D199" i="3"/>
  <c r="AC199" i="3"/>
  <c r="AA199" i="3"/>
  <c r="Z199" i="3"/>
  <c r="X199" i="3"/>
  <c r="W199" i="3"/>
  <c r="U199" i="3"/>
  <c r="T199" i="3"/>
  <c r="BC198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D198" i="3"/>
  <c r="AC198" i="3"/>
  <c r="AA198" i="3"/>
  <c r="Z198" i="3"/>
  <c r="X198" i="3"/>
  <c r="W198" i="3"/>
  <c r="U198" i="3"/>
  <c r="T198" i="3"/>
  <c r="BC197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D197" i="3"/>
  <c r="AC197" i="3"/>
  <c r="AA197" i="3"/>
  <c r="Z197" i="3"/>
  <c r="X197" i="3"/>
  <c r="W197" i="3"/>
  <c r="U197" i="3"/>
  <c r="T197" i="3"/>
  <c r="BC196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D196" i="3"/>
  <c r="AC196" i="3"/>
  <c r="AA196" i="3"/>
  <c r="Z196" i="3"/>
  <c r="X196" i="3"/>
  <c r="W196" i="3"/>
  <c r="U196" i="3"/>
  <c r="T196" i="3"/>
  <c r="BC195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D195" i="3"/>
  <c r="AC195" i="3"/>
  <c r="AA195" i="3"/>
  <c r="Z195" i="3"/>
  <c r="X195" i="3"/>
  <c r="W195" i="3"/>
  <c r="U195" i="3"/>
  <c r="T195" i="3"/>
  <c r="BC194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D194" i="3"/>
  <c r="AC194" i="3"/>
  <c r="AA194" i="3"/>
  <c r="Z194" i="3"/>
  <c r="X194" i="3"/>
  <c r="W194" i="3"/>
  <c r="U194" i="3"/>
  <c r="T194" i="3"/>
  <c r="BC193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D193" i="3"/>
  <c r="AC193" i="3"/>
  <c r="AA193" i="3"/>
  <c r="Z193" i="3"/>
  <c r="X193" i="3"/>
  <c r="W193" i="3"/>
  <c r="U193" i="3"/>
  <c r="T193" i="3"/>
  <c r="BC192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D192" i="3"/>
  <c r="AC192" i="3"/>
  <c r="AA192" i="3"/>
  <c r="Z192" i="3"/>
  <c r="X192" i="3"/>
  <c r="W192" i="3"/>
  <c r="U192" i="3"/>
  <c r="T192" i="3"/>
  <c r="BC191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D191" i="3"/>
  <c r="AC191" i="3"/>
  <c r="AA191" i="3"/>
  <c r="Z191" i="3"/>
  <c r="X191" i="3"/>
  <c r="W191" i="3"/>
  <c r="U191" i="3"/>
  <c r="T191" i="3"/>
  <c r="BC190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D190" i="3"/>
  <c r="AC190" i="3"/>
  <c r="AA190" i="3"/>
  <c r="Z190" i="3"/>
  <c r="X190" i="3"/>
  <c r="W190" i="3"/>
  <c r="U190" i="3"/>
  <c r="T190" i="3"/>
  <c r="BC189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D189" i="3"/>
  <c r="AC189" i="3"/>
  <c r="AA189" i="3"/>
  <c r="Z189" i="3"/>
  <c r="X189" i="3"/>
  <c r="W189" i="3"/>
  <c r="U189" i="3"/>
  <c r="T189" i="3"/>
  <c r="BC188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D188" i="3"/>
  <c r="AC188" i="3"/>
  <c r="AA188" i="3"/>
  <c r="Z188" i="3"/>
  <c r="X188" i="3"/>
  <c r="W188" i="3"/>
  <c r="U188" i="3"/>
  <c r="T188" i="3"/>
  <c r="BC187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D187" i="3"/>
  <c r="AC187" i="3"/>
  <c r="AA187" i="3"/>
  <c r="Z187" i="3"/>
  <c r="X187" i="3"/>
  <c r="W187" i="3"/>
  <c r="U187" i="3"/>
  <c r="T187" i="3"/>
  <c r="BC186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D186" i="3"/>
  <c r="AC186" i="3"/>
  <c r="AA186" i="3"/>
  <c r="Z186" i="3"/>
  <c r="X186" i="3"/>
  <c r="W186" i="3"/>
  <c r="U186" i="3"/>
  <c r="T186" i="3"/>
  <c r="BC185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D185" i="3"/>
  <c r="AC185" i="3"/>
  <c r="AA185" i="3"/>
  <c r="Z185" i="3"/>
  <c r="X185" i="3"/>
  <c r="W185" i="3"/>
  <c r="U185" i="3"/>
  <c r="T185" i="3"/>
  <c r="BC184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D184" i="3"/>
  <c r="AC184" i="3"/>
  <c r="AA184" i="3"/>
  <c r="Z184" i="3"/>
  <c r="X184" i="3"/>
  <c r="W184" i="3"/>
  <c r="U184" i="3"/>
  <c r="T184" i="3"/>
  <c r="BC183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D183" i="3"/>
  <c r="AC183" i="3"/>
  <c r="AA183" i="3"/>
  <c r="Z183" i="3"/>
  <c r="X183" i="3"/>
  <c r="W183" i="3"/>
  <c r="U183" i="3"/>
  <c r="T183" i="3"/>
  <c r="BC182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D182" i="3"/>
  <c r="AC182" i="3"/>
  <c r="AA182" i="3"/>
  <c r="Z182" i="3"/>
  <c r="X182" i="3"/>
  <c r="W182" i="3"/>
  <c r="U182" i="3"/>
  <c r="T182" i="3"/>
  <c r="BC181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D181" i="3"/>
  <c r="AC181" i="3"/>
  <c r="AA181" i="3"/>
  <c r="Z181" i="3"/>
  <c r="X181" i="3"/>
  <c r="W181" i="3"/>
  <c r="U181" i="3"/>
  <c r="T181" i="3"/>
  <c r="BC180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D180" i="3"/>
  <c r="AC180" i="3"/>
  <c r="AA180" i="3"/>
  <c r="Z180" i="3"/>
  <c r="X180" i="3"/>
  <c r="W180" i="3"/>
  <c r="U180" i="3"/>
  <c r="T180" i="3"/>
  <c r="BC179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D179" i="3"/>
  <c r="AC179" i="3"/>
  <c r="AA179" i="3"/>
  <c r="Z179" i="3"/>
  <c r="X179" i="3"/>
  <c r="W179" i="3"/>
  <c r="U179" i="3"/>
  <c r="T179" i="3"/>
  <c r="BC178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D178" i="3"/>
  <c r="AC178" i="3"/>
  <c r="AA178" i="3"/>
  <c r="Z178" i="3"/>
  <c r="X178" i="3"/>
  <c r="W178" i="3"/>
  <c r="U178" i="3"/>
  <c r="T178" i="3"/>
  <c r="BC177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D177" i="3"/>
  <c r="AC177" i="3"/>
  <c r="AA177" i="3"/>
  <c r="Z177" i="3"/>
  <c r="X177" i="3"/>
  <c r="W177" i="3"/>
  <c r="U177" i="3"/>
  <c r="T177" i="3"/>
  <c r="BC176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D176" i="3"/>
  <c r="AC176" i="3"/>
  <c r="AA176" i="3"/>
  <c r="Z176" i="3"/>
  <c r="X176" i="3"/>
  <c r="W176" i="3"/>
  <c r="U176" i="3"/>
  <c r="T176" i="3"/>
  <c r="BC175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D175" i="3"/>
  <c r="AC175" i="3"/>
  <c r="AA175" i="3"/>
  <c r="Z175" i="3"/>
  <c r="X175" i="3"/>
  <c r="W175" i="3"/>
  <c r="U175" i="3"/>
  <c r="T175" i="3"/>
  <c r="BC174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D174" i="3"/>
  <c r="AC174" i="3"/>
  <c r="AA174" i="3"/>
  <c r="Z174" i="3"/>
  <c r="X174" i="3"/>
  <c r="W174" i="3"/>
  <c r="U174" i="3"/>
  <c r="T174" i="3"/>
  <c r="BC173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D173" i="3"/>
  <c r="AC173" i="3"/>
  <c r="AA173" i="3"/>
  <c r="Z173" i="3"/>
  <c r="X173" i="3"/>
  <c r="W173" i="3"/>
  <c r="U173" i="3"/>
  <c r="T173" i="3"/>
  <c r="BC172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D172" i="3"/>
  <c r="AC172" i="3"/>
  <c r="AA172" i="3"/>
  <c r="Z172" i="3"/>
  <c r="X172" i="3"/>
  <c r="W172" i="3"/>
  <c r="U172" i="3"/>
  <c r="T172" i="3"/>
  <c r="BC171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D171" i="3"/>
  <c r="AC171" i="3"/>
  <c r="AA171" i="3"/>
  <c r="Z171" i="3"/>
  <c r="X171" i="3"/>
  <c r="W171" i="3"/>
  <c r="U171" i="3"/>
  <c r="T171" i="3"/>
  <c r="BC170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D170" i="3"/>
  <c r="AC170" i="3"/>
  <c r="AA170" i="3"/>
  <c r="Z170" i="3"/>
  <c r="X170" i="3"/>
  <c r="W170" i="3"/>
  <c r="U170" i="3"/>
  <c r="T170" i="3"/>
  <c r="BC169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D169" i="3"/>
  <c r="AC169" i="3"/>
  <c r="AA169" i="3"/>
  <c r="Z169" i="3"/>
  <c r="X169" i="3"/>
  <c r="W169" i="3"/>
  <c r="U169" i="3"/>
  <c r="T169" i="3"/>
  <c r="BC168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D168" i="3"/>
  <c r="AC168" i="3"/>
  <c r="AA168" i="3"/>
  <c r="Z168" i="3"/>
  <c r="X168" i="3"/>
  <c r="W168" i="3"/>
  <c r="U168" i="3"/>
  <c r="T168" i="3"/>
  <c r="BC167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D167" i="3"/>
  <c r="AC167" i="3"/>
  <c r="AA167" i="3"/>
  <c r="Z167" i="3"/>
  <c r="X167" i="3"/>
  <c r="W167" i="3"/>
  <c r="U167" i="3"/>
  <c r="T167" i="3"/>
  <c r="BC166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D166" i="3"/>
  <c r="AC166" i="3"/>
  <c r="AA166" i="3"/>
  <c r="Z166" i="3"/>
  <c r="X166" i="3"/>
  <c r="W166" i="3"/>
  <c r="U166" i="3"/>
  <c r="T166" i="3"/>
  <c r="BC165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D165" i="3"/>
  <c r="AC165" i="3"/>
  <c r="AA165" i="3"/>
  <c r="Z165" i="3"/>
  <c r="X165" i="3"/>
  <c r="W165" i="3"/>
  <c r="U165" i="3"/>
  <c r="T165" i="3"/>
  <c r="BC164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D164" i="3"/>
  <c r="AC164" i="3"/>
  <c r="AA164" i="3"/>
  <c r="Z164" i="3"/>
  <c r="X164" i="3"/>
  <c r="W164" i="3"/>
  <c r="U164" i="3"/>
  <c r="T164" i="3"/>
  <c r="BC163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D163" i="3"/>
  <c r="AC163" i="3"/>
  <c r="AA163" i="3"/>
  <c r="Z163" i="3"/>
  <c r="X163" i="3"/>
  <c r="W163" i="3"/>
  <c r="U163" i="3"/>
  <c r="T163" i="3"/>
  <c r="BC162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D162" i="3"/>
  <c r="AC162" i="3"/>
  <c r="AA162" i="3"/>
  <c r="Z162" i="3"/>
  <c r="X162" i="3"/>
  <c r="W162" i="3"/>
  <c r="U162" i="3"/>
  <c r="T162" i="3"/>
  <c r="BC161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D161" i="3"/>
  <c r="AC161" i="3"/>
  <c r="AA161" i="3"/>
  <c r="Z161" i="3"/>
  <c r="X161" i="3"/>
  <c r="W161" i="3"/>
  <c r="U161" i="3"/>
  <c r="T161" i="3"/>
  <c r="BC160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D160" i="3"/>
  <c r="AC160" i="3"/>
  <c r="AA160" i="3"/>
  <c r="Z160" i="3"/>
  <c r="X160" i="3"/>
  <c r="W160" i="3"/>
  <c r="U160" i="3"/>
  <c r="T160" i="3"/>
  <c r="BC159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D159" i="3"/>
  <c r="AC159" i="3"/>
  <c r="AA159" i="3"/>
  <c r="Z159" i="3"/>
  <c r="X159" i="3"/>
  <c r="W159" i="3"/>
  <c r="U159" i="3"/>
  <c r="T159" i="3"/>
  <c r="BC158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D158" i="3"/>
  <c r="AC158" i="3"/>
  <c r="AA158" i="3"/>
  <c r="Z158" i="3"/>
  <c r="X158" i="3"/>
  <c r="W158" i="3"/>
  <c r="U158" i="3"/>
  <c r="T158" i="3"/>
  <c r="BC157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D157" i="3"/>
  <c r="AC157" i="3"/>
  <c r="AA157" i="3"/>
  <c r="Z157" i="3"/>
  <c r="X157" i="3"/>
  <c r="W157" i="3"/>
  <c r="U157" i="3"/>
  <c r="T157" i="3"/>
  <c r="BC156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D156" i="3"/>
  <c r="AC156" i="3"/>
  <c r="AA156" i="3"/>
  <c r="Z156" i="3"/>
  <c r="X156" i="3"/>
  <c r="W156" i="3"/>
  <c r="U156" i="3"/>
  <c r="T156" i="3"/>
  <c r="BC155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D155" i="3"/>
  <c r="AC155" i="3"/>
  <c r="AA155" i="3"/>
  <c r="Z155" i="3"/>
  <c r="X155" i="3"/>
  <c r="W155" i="3"/>
  <c r="U155" i="3"/>
  <c r="T155" i="3"/>
  <c r="BC154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D154" i="3"/>
  <c r="AC154" i="3"/>
  <c r="AA154" i="3"/>
  <c r="Z154" i="3"/>
  <c r="X154" i="3"/>
  <c r="W154" i="3"/>
  <c r="U154" i="3"/>
  <c r="T154" i="3"/>
  <c r="BC153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D153" i="3"/>
  <c r="AC153" i="3"/>
  <c r="AA153" i="3"/>
  <c r="Z153" i="3"/>
  <c r="X153" i="3"/>
  <c r="W153" i="3"/>
  <c r="U153" i="3"/>
  <c r="T153" i="3"/>
  <c r="BC152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D152" i="3"/>
  <c r="AC152" i="3"/>
  <c r="AA152" i="3"/>
  <c r="Z152" i="3"/>
  <c r="X152" i="3"/>
  <c r="W152" i="3"/>
  <c r="U152" i="3"/>
  <c r="T152" i="3"/>
  <c r="BC151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D151" i="3"/>
  <c r="AC151" i="3"/>
  <c r="AA151" i="3"/>
  <c r="Z151" i="3"/>
  <c r="X151" i="3"/>
  <c r="W151" i="3"/>
  <c r="U151" i="3"/>
  <c r="T151" i="3"/>
  <c r="BC150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D150" i="3"/>
  <c r="AC150" i="3"/>
  <c r="AA150" i="3"/>
  <c r="Z150" i="3"/>
  <c r="X150" i="3"/>
  <c r="W150" i="3"/>
  <c r="U150" i="3"/>
  <c r="T150" i="3"/>
  <c r="BC149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D149" i="3"/>
  <c r="AC149" i="3"/>
  <c r="AA149" i="3"/>
  <c r="Z149" i="3"/>
  <c r="X149" i="3"/>
  <c r="W149" i="3"/>
  <c r="U149" i="3"/>
  <c r="T149" i="3"/>
  <c r="BC148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D148" i="3"/>
  <c r="AC148" i="3"/>
  <c r="AA148" i="3"/>
  <c r="Z148" i="3"/>
  <c r="X148" i="3"/>
  <c r="W148" i="3"/>
  <c r="U148" i="3"/>
  <c r="T148" i="3"/>
  <c r="BC147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D147" i="3"/>
  <c r="AC147" i="3"/>
  <c r="AA147" i="3"/>
  <c r="Z147" i="3"/>
  <c r="X147" i="3"/>
  <c r="W147" i="3"/>
  <c r="U147" i="3"/>
  <c r="T147" i="3"/>
  <c r="BC146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D146" i="3"/>
  <c r="AC146" i="3"/>
  <c r="AA146" i="3"/>
  <c r="Z146" i="3"/>
  <c r="X146" i="3"/>
  <c r="W146" i="3"/>
  <c r="U146" i="3"/>
  <c r="T146" i="3"/>
  <c r="BC145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D145" i="3"/>
  <c r="AC145" i="3"/>
  <c r="AA145" i="3"/>
  <c r="Z145" i="3"/>
  <c r="X145" i="3"/>
  <c r="W145" i="3"/>
  <c r="U145" i="3"/>
  <c r="T145" i="3"/>
  <c r="BC144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D144" i="3"/>
  <c r="AC144" i="3"/>
  <c r="AA144" i="3"/>
  <c r="Z144" i="3"/>
  <c r="X144" i="3"/>
  <c r="W144" i="3"/>
  <c r="U144" i="3"/>
  <c r="T144" i="3"/>
  <c r="BC143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D143" i="3"/>
  <c r="AC143" i="3"/>
  <c r="AA143" i="3"/>
  <c r="Z143" i="3"/>
  <c r="X143" i="3"/>
  <c r="W143" i="3"/>
  <c r="U143" i="3"/>
  <c r="T143" i="3"/>
  <c r="BC142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D142" i="3"/>
  <c r="AC142" i="3"/>
  <c r="AA142" i="3"/>
  <c r="Z142" i="3"/>
  <c r="X142" i="3"/>
  <c r="W142" i="3"/>
  <c r="U142" i="3"/>
  <c r="T142" i="3"/>
  <c r="BC141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D141" i="3"/>
  <c r="AC141" i="3"/>
  <c r="AA141" i="3"/>
  <c r="Z141" i="3"/>
  <c r="X141" i="3"/>
  <c r="W141" i="3"/>
  <c r="U141" i="3"/>
  <c r="T141" i="3"/>
  <c r="BC140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D140" i="3"/>
  <c r="AC140" i="3"/>
  <c r="AA140" i="3"/>
  <c r="Z140" i="3"/>
  <c r="X140" i="3"/>
  <c r="W140" i="3"/>
  <c r="U140" i="3"/>
  <c r="T140" i="3"/>
  <c r="BC139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D139" i="3"/>
  <c r="AC139" i="3"/>
  <c r="AA139" i="3"/>
  <c r="Z139" i="3"/>
  <c r="X139" i="3"/>
  <c r="W139" i="3"/>
  <c r="U139" i="3"/>
  <c r="T139" i="3"/>
  <c r="BC138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D138" i="3"/>
  <c r="AC138" i="3"/>
  <c r="AA138" i="3"/>
  <c r="Z138" i="3"/>
  <c r="X138" i="3"/>
  <c r="W138" i="3"/>
  <c r="U138" i="3"/>
  <c r="T138" i="3"/>
  <c r="BC137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D137" i="3"/>
  <c r="AC137" i="3"/>
  <c r="AA137" i="3"/>
  <c r="Z137" i="3"/>
  <c r="X137" i="3"/>
  <c r="W137" i="3"/>
  <c r="U137" i="3"/>
  <c r="T137" i="3"/>
  <c r="BC136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D136" i="3"/>
  <c r="AC136" i="3"/>
  <c r="AA136" i="3"/>
  <c r="Z136" i="3"/>
  <c r="X136" i="3"/>
  <c r="W136" i="3"/>
  <c r="U136" i="3"/>
  <c r="T136" i="3"/>
  <c r="BC135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D135" i="3"/>
  <c r="AC135" i="3"/>
  <c r="AA135" i="3"/>
  <c r="Z135" i="3"/>
  <c r="X135" i="3"/>
  <c r="W135" i="3"/>
  <c r="U135" i="3"/>
  <c r="T135" i="3"/>
  <c r="BC134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D134" i="3"/>
  <c r="AC134" i="3"/>
  <c r="AA134" i="3"/>
  <c r="Z134" i="3"/>
  <c r="X134" i="3"/>
  <c r="W134" i="3"/>
  <c r="U134" i="3"/>
  <c r="T134" i="3"/>
  <c r="BC133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D133" i="3"/>
  <c r="AC133" i="3"/>
  <c r="AA133" i="3"/>
  <c r="Z133" i="3"/>
  <c r="X133" i="3"/>
  <c r="W133" i="3"/>
  <c r="U133" i="3"/>
  <c r="T133" i="3"/>
  <c r="BC132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D132" i="3"/>
  <c r="AC132" i="3"/>
  <c r="AA132" i="3"/>
  <c r="Z132" i="3"/>
  <c r="X132" i="3"/>
  <c r="W132" i="3"/>
  <c r="U132" i="3"/>
  <c r="T132" i="3"/>
  <c r="BC131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D131" i="3"/>
  <c r="AC131" i="3"/>
  <c r="AA131" i="3"/>
  <c r="Z131" i="3"/>
  <c r="X131" i="3"/>
  <c r="W131" i="3"/>
  <c r="U131" i="3"/>
  <c r="T131" i="3"/>
  <c r="BC130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D130" i="3"/>
  <c r="AC130" i="3"/>
  <c r="AA130" i="3"/>
  <c r="Z130" i="3"/>
  <c r="X130" i="3"/>
  <c r="W130" i="3"/>
  <c r="U130" i="3"/>
  <c r="T130" i="3"/>
  <c r="BC129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D129" i="3"/>
  <c r="AC129" i="3"/>
  <c r="AA129" i="3"/>
  <c r="Z129" i="3"/>
  <c r="X129" i="3"/>
  <c r="W129" i="3"/>
  <c r="U129" i="3"/>
  <c r="T129" i="3"/>
  <c r="BC128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D128" i="3"/>
  <c r="AC128" i="3"/>
  <c r="AA128" i="3"/>
  <c r="Z128" i="3"/>
  <c r="X128" i="3"/>
  <c r="W128" i="3"/>
  <c r="U128" i="3"/>
  <c r="T128" i="3"/>
  <c r="BC127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D127" i="3"/>
  <c r="AC127" i="3"/>
  <c r="AA127" i="3"/>
  <c r="Z127" i="3"/>
  <c r="X127" i="3"/>
  <c r="W127" i="3"/>
  <c r="U127" i="3"/>
  <c r="T127" i="3"/>
  <c r="BC126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D126" i="3"/>
  <c r="AC126" i="3"/>
  <c r="AA126" i="3"/>
  <c r="Z126" i="3"/>
  <c r="X126" i="3"/>
  <c r="W126" i="3"/>
  <c r="U126" i="3"/>
  <c r="T126" i="3"/>
  <c r="BC125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D125" i="3"/>
  <c r="AC125" i="3"/>
  <c r="AA125" i="3"/>
  <c r="Z125" i="3"/>
  <c r="X125" i="3"/>
  <c r="W125" i="3"/>
  <c r="U125" i="3"/>
  <c r="T125" i="3"/>
  <c r="BC124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D124" i="3"/>
  <c r="AC124" i="3"/>
  <c r="AA124" i="3"/>
  <c r="Z124" i="3"/>
  <c r="X124" i="3"/>
  <c r="W124" i="3"/>
  <c r="U124" i="3"/>
  <c r="T124" i="3"/>
  <c r="BC123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D123" i="3"/>
  <c r="AC123" i="3"/>
  <c r="AA123" i="3"/>
  <c r="Z123" i="3"/>
  <c r="X123" i="3"/>
  <c r="W123" i="3"/>
  <c r="U123" i="3"/>
  <c r="T123" i="3"/>
  <c r="BC122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D122" i="3"/>
  <c r="AC122" i="3"/>
  <c r="AA122" i="3"/>
  <c r="Z122" i="3"/>
  <c r="X122" i="3"/>
  <c r="W122" i="3"/>
  <c r="U122" i="3"/>
  <c r="T122" i="3"/>
  <c r="BC121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D121" i="3"/>
  <c r="AC121" i="3"/>
  <c r="AA121" i="3"/>
  <c r="Z121" i="3"/>
  <c r="X121" i="3"/>
  <c r="W121" i="3"/>
  <c r="U121" i="3"/>
  <c r="T121" i="3"/>
  <c r="BC120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D120" i="3"/>
  <c r="AC120" i="3"/>
  <c r="AA120" i="3"/>
  <c r="Z120" i="3"/>
  <c r="X120" i="3"/>
  <c r="W120" i="3"/>
  <c r="U120" i="3"/>
  <c r="T120" i="3"/>
  <c r="BC119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D119" i="3"/>
  <c r="AC119" i="3"/>
  <c r="AA119" i="3"/>
  <c r="Z119" i="3"/>
  <c r="X119" i="3"/>
  <c r="W119" i="3"/>
  <c r="U119" i="3"/>
  <c r="T119" i="3"/>
  <c r="BC118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D118" i="3"/>
  <c r="AC118" i="3"/>
  <c r="AA118" i="3"/>
  <c r="Z118" i="3"/>
  <c r="X118" i="3"/>
  <c r="W118" i="3"/>
  <c r="U118" i="3"/>
  <c r="T118" i="3"/>
  <c r="BC117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D117" i="3"/>
  <c r="AC117" i="3"/>
  <c r="AA117" i="3"/>
  <c r="Z117" i="3"/>
  <c r="X117" i="3"/>
  <c r="W117" i="3"/>
  <c r="U117" i="3"/>
  <c r="T117" i="3"/>
  <c r="BC116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D116" i="3"/>
  <c r="AC116" i="3"/>
  <c r="AA116" i="3"/>
  <c r="Z116" i="3"/>
  <c r="X116" i="3"/>
  <c r="W116" i="3"/>
  <c r="U116" i="3"/>
  <c r="T116" i="3"/>
  <c r="BC115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D115" i="3"/>
  <c r="AC115" i="3"/>
  <c r="AA115" i="3"/>
  <c r="Z115" i="3"/>
  <c r="X115" i="3"/>
  <c r="W115" i="3"/>
  <c r="U115" i="3"/>
  <c r="T115" i="3"/>
  <c r="BC114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D114" i="3"/>
  <c r="AC114" i="3"/>
  <c r="AA114" i="3"/>
  <c r="Z114" i="3"/>
  <c r="X114" i="3"/>
  <c r="W114" i="3"/>
  <c r="U114" i="3"/>
  <c r="T114" i="3"/>
  <c r="BC113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D113" i="3"/>
  <c r="AC113" i="3"/>
  <c r="AA113" i="3"/>
  <c r="Z113" i="3"/>
  <c r="X113" i="3"/>
  <c r="W113" i="3"/>
  <c r="U113" i="3"/>
  <c r="T113" i="3"/>
  <c r="BC112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D112" i="3"/>
  <c r="AC112" i="3"/>
  <c r="AA112" i="3"/>
  <c r="Z112" i="3"/>
  <c r="X112" i="3"/>
  <c r="W112" i="3"/>
  <c r="U112" i="3"/>
  <c r="T112" i="3"/>
  <c r="BC111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D111" i="3"/>
  <c r="AC111" i="3"/>
  <c r="AA111" i="3"/>
  <c r="Z111" i="3"/>
  <c r="X111" i="3"/>
  <c r="W111" i="3"/>
  <c r="U111" i="3"/>
  <c r="T111" i="3"/>
  <c r="BC110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D110" i="3"/>
  <c r="AC110" i="3"/>
  <c r="AA110" i="3"/>
  <c r="Z110" i="3"/>
  <c r="X110" i="3"/>
  <c r="W110" i="3"/>
  <c r="U110" i="3"/>
  <c r="T110" i="3"/>
  <c r="BC109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D109" i="3"/>
  <c r="AC109" i="3"/>
  <c r="AA109" i="3"/>
  <c r="Z109" i="3"/>
  <c r="X109" i="3"/>
  <c r="W109" i="3"/>
  <c r="U109" i="3"/>
  <c r="T109" i="3"/>
  <c r="BC108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D108" i="3"/>
  <c r="AC108" i="3"/>
  <c r="AA108" i="3"/>
  <c r="Z108" i="3"/>
  <c r="X108" i="3"/>
  <c r="W108" i="3"/>
  <c r="U108" i="3"/>
  <c r="T108" i="3"/>
  <c r="BC107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D107" i="3"/>
  <c r="AC107" i="3"/>
  <c r="AA107" i="3"/>
  <c r="Z107" i="3"/>
  <c r="X107" i="3"/>
  <c r="W107" i="3"/>
  <c r="U107" i="3"/>
  <c r="T107" i="3"/>
  <c r="BC106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D106" i="3"/>
  <c r="AC106" i="3"/>
  <c r="AA106" i="3"/>
  <c r="Z106" i="3"/>
  <c r="X106" i="3"/>
  <c r="W106" i="3"/>
  <c r="U106" i="3"/>
  <c r="T106" i="3"/>
  <c r="BC105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D105" i="3"/>
  <c r="AC105" i="3"/>
  <c r="AA105" i="3"/>
  <c r="Z105" i="3"/>
  <c r="X105" i="3"/>
  <c r="W105" i="3"/>
  <c r="U105" i="3"/>
  <c r="T105" i="3"/>
  <c r="BC104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D104" i="3"/>
  <c r="AC104" i="3"/>
  <c r="AA104" i="3"/>
  <c r="Z104" i="3"/>
  <c r="X104" i="3"/>
  <c r="W104" i="3"/>
  <c r="U104" i="3"/>
  <c r="T104" i="3"/>
  <c r="BC103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D103" i="3"/>
  <c r="AC103" i="3"/>
  <c r="AA103" i="3"/>
  <c r="Z103" i="3"/>
  <c r="X103" i="3"/>
  <c r="W103" i="3"/>
  <c r="U103" i="3"/>
  <c r="T103" i="3"/>
  <c r="BC102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D102" i="3"/>
  <c r="AC102" i="3"/>
  <c r="AA102" i="3"/>
  <c r="Z102" i="3"/>
  <c r="X102" i="3"/>
  <c r="W102" i="3"/>
  <c r="U102" i="3"/>
  <c r="T102" i="3"/>
  <c r="BC101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D101" i="3"/>
  <c r="AC101" i="3"/>
  <c r="AA101" i="3"/>
  <c r="Z101" i="3"/>
  <c r="X101" i="3"/>
  <c r="W101" i="3"/>
  <c r="U101" i="3"/>
  <c r="T101" i="3"/>
  <c r="BC100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D100" i="3"/>
  <c r="AC100" i="3"/>
  <c r="AA100" i="3"/>
  <c r="Z100" i="3"/>
  <c r="X100" i="3"/>
  <c r="W100" i="3"/>
  <c r="U100" i="3"/>
  <c r="T100" i="3"/>
  <c r="BC99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D99" i="3"/>
  <c r="AC99" i="3"/>
  <c r="AA99" i="3"/>
  <c r="Z99" i="3"/>
  <c r="X99" i="3"/>
  <c r="W99" i="3"/>
  <c r="U99" i="3"/>
  <c r="T99" i="3"/>
  <c r="BC98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D98" i="3"/>
  <c r="AC98" i="3"/>
  <c r="AA98" i="3"/>
  <c r="Z98" i="3"/>
  <c r="X98" i="3"/>
  <c r="W98" i="3"/>
  <c r="U98" i="3"/>
  <c r="T98" i="3"/>
  <c r="BC97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D97" i="3"/>
  <c r="AC97" i="3"/>
  <c r="AA97" i="3"/>
  <c r="Z97" i="3"/>
  <c r="X97" i="3"/>
  <c r="W97" i="3"/>
  <c r="U97" i="3"/>
  <c r="T97" i="3"/>
  <c r="BC96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D96" i="3"/>
  <c r="AC96" i="3"/>
  <c r="AA96" i="3"/>
  <c r="Z96" i="3"/>
  <c r="X96" i="3"/>
  <c r="W96" i="3"/>
  <c r="U96" i="3"/>
  <c r="T96" i="3"/>
  <c r="BC95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D95" i="3"/>
  <c r="AC95" i="3"/>
  <c r="AA95" i="3"/>
  <c r="Z95" i="3"/>
  <c r="X95" i="3"/>
  <c r="W95" i="3"/>
  <c r="U95" i="3"/>
  <c r="T95" i="3"/>
  <c r="BC94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D94" i="3"/>
  <c r="AC94" i="3"/>
  <c r="AA94" i="3"/>
  <c r="Z94" i="3"/>
  <c r="X94" i="3"/>
  <c r="W94" i="3"/>
  <c r="U94" i="3"/>
  <c r="T94" i="3"/>
  <c r="BC93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D93" i="3"/>
  <c r="AC93" i="3"/>
  <c r="AA93" i="3"/>
  <c r="Z93" i="3"/>
  <c r="X93" i="3"/>
  <c r="W93" i="3"/>
  <c r="U93" i="3"/>
  <c r="T93" i="3"/>
  <c r="BC92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D92" i="3"/>
  <c r="AC92" i="3"/>
  <c r="AA92" i="3"/>
  <c r="Z92" i="3"/>
  <c r="X92" i="3"/>
  <c r="W92" i="3"/>
  <c r="U92" i="3"/>
  <c r="T92" i="3"/>
  <c r="BC91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D91" i="3"/>
  <c r="AC91" i="3"/>
  <c r="AA91" i="3"/>
  <c r="Z91" i="3"/>
  <c r="X91" i="3"/>
  <c r="W91" i="3"/>
  <c r="U91" i="3"/>
  <c r="T91" i="3"/>
  <c r="BC90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D90" i="3"/>
  <c r="AC90" i="3"/>
  <c r="AA90" i="3"/>
  <c r="Z90" i="3"/>
  <c r="X90" i="3"/>
  <c r="W90" i="3"/>
  <c r="U90" i="3"/>
  <c r="T90" i="3"/>
  <c r="BC89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D89" i="3"/>
  <c r="AC89" i="3"/>
  <c r="AA89" i="3"/>
  <c r="Z89" i="3"/>
  <c r="X89" i="3"/>
  <c r="W89" i="3"/>
  <c r="U89" i="3"/>
  <c r="T89" i="3"/>
  <c r="BC88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D88" i="3"/>
  <c r="AC88" i="3"/>
  <c r="AA88" i="3"/>
  <c r="Z88" i="3"/>
  <c r="X88" i="3"/>
  <c r="W88" i="3"/>
  <c r="U88" i="3"/>
  <c r="T88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D87" i="3"/>
  <c r="AC87" i="3"/>
  <c r="AA87" i="3"/>
  <c r="Z87" i="3"/>
  <c r="X87" i="3"/>
  <c r="W87" i="3"/>
  <c r="U87" i="3"/>
  <c r="T87" i="3"/>
  <c r="BC86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D86" i="3"/>
  <c r="AC86" i="3"/>
  <c r="AA86" i="3"/>
  <c r="Z86" i="3"/>
  <c r="X86" i="3"/>
  <c r="W86" i="3"/>
  <c r="U86" i="3"/>
  <c r="T86" i="3"/>
  <c r="BC85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D85" i="3"/>
  <c r="AC85" i="3"/>
  <c r="AA85" i="3"/>
  <c r="Z85" i="3"/>
  <c r="X85" i="3"/>
  <c r="W85" i="3"/>
  <c r="U85" i="3"/>
  <c r="T85" i="3"/>
  <c r="BC84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D84" i="3"/>
  <c r="AC84" i="3"/>
  <c r="AA84" i="3"/>
  <c r="Z84" i="3"/>
  <c r="X84" i="3"/>
  <c r="W84" i="3"/>
  <c r="U84" i="3"/>
  <c r="T84" i="3"/>
  <c r="BC83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D83" i="3"/>
  <c r="AC83" i="3"/>
  <c r="AA83" i="3"/>
  <c r="Z83" i="3"/>
  <c r="X83" i="3"/>
  <c r="W83" i="3"/>
  <c r="U83" i="3"/>
  <c r="T83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D82" i="3"/>
  <c r="AC82" i="3"/>
  <c r="AA82" i="3"/>
  <c r="Z82" i="3"/>
  <c r="X82" i="3"/>
  <c r="W82" i="3"/>
  <c r="U82" i="3"/>
  <c r="T82" i="3"/>
  <c r="BC81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D81" i="3"/>
  <c r="AC81" i="3"/>
  <c r="AA81" i="3"/>
  <c r="Z81" i="3"/>
  <c r="X81" i="3"/>
  <c r="W81" i="3"/>
  <c r="U81" i="3"/>
  <c r="T81" i="3"/>
  <c r="BC80" i="3"/>
  <c r="BB80" i="3"/>
  <c r="BA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D80" i="3"/>
  <c r="AC80" i="3"/>
  <c r="AA80" i="3"/>
  <c r="Z80" i="3"/>
  <c r="X80" i="3"/>
  <c r="W80" i="3"/>
  <c r="U80" i="3"/>
  <c r="T80" i="3"/>
  <c r="BC79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D79" i="3"/>
  <c r="AC79" i="3"/>
  <c r="AA79" i="3"/>
  <c r="Z79" i="3"/>
  <c r="X79" i="3"/>
  <c r="W79" i="3"/>
  <c r="U79" i="3"/>
  <c r="T79" i="3"/>
  <c r="BC78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D78" i="3"/>
  <c r="AC78" i="3"/>
  <c r="AA78" i="3"/>
  <c r="Z78" i="3"/>
  <c r="X78" i="3"/>
  <c r="W78" i="3"/>
  <c r="U78" i="3"/>
  <c r="T78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D77" i="3"/>
  <c r="AC77" i="3"/>
  <c r="AA77" i="3"/>
  <c r="Z77" i="3"/>
  <c r="X77" i="3"/>
  <c r="W77" i="3"/>
  <c r="U77" i="3"/>
  <c r="T77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D76" i="3"/>
  <c r="AC76" i="3"/>
  <c r="AA76" i="3"/>
  <c r="Z76" i="3"/>
  <c r="X76" i="3"/>
  <c r="W76" i="3"/>
  <c r="U76" i="3"/>
  <c r="T76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D75" i="3"/>
  <c r="AC75" i="3"/>
  <c r="AA75" i="3"/>
  <c r="Z75" i="3"/>
  <c r="X75" i="3"/>
  <c r="W75" i="3"/>
  <c r="U75" i="3"/>
  <c r="T75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D74" i="3"/>
  <c r="AC74" i="3"/>
  <c r="AA74" i="3"/>
  <c r="Z74" i="3"/>
  <c r="X74" i="3"/>
  <c r="W74" i="3"/>
  <c r="U74" i="3"/>
  <c r="T74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D73" i="3"/>
  <c r="AC73" i="3"/>
  <c r="AA73" i="3"/>
  <c r="Z73" i="3"/>
  <c r="X73" i="3"/>
  <c r="W73" i="3"/>
  <c r="U73" i="3"/>
  <c r="T73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D72" i="3"/>
  <c r="AC72" i="3"/>
  <c r="AA72" i="3"/>
  <c r="Z72" i="3"/>
  <c r="X72" i="3"/>
  <c r="W72" i="3"/>
  <c r="U72" i="3"/>
  <c r="T72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D71" i="3"/>
  <c r="AC71" i="3"/>
  <c r="AA71" i="3"/>
  <c r="Z71" i="3"/>
  <c r="X71" i="3"/>
  <c r="W71" i="3"/>
  <c r="U71" i="3"/>
  <c r="T71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D70" i="3"/>
  <c r="AC70" i="3"/>
  <c r="AA70" i="3"/>
  <c r="Z70" i="3"/>
  <c r="X70" i="3"/>
  <c r="W70" i="3"/>
  <c r="U70" i="3"/>
  <c r="T70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D69" i="3"/>
  <c r="AC69" i="3"/>
  <c r="AA69" i="3"/>
  <c r="Z69" i="3"/>
  <c r="X69" i="3"/>
  <c r="W69" i="3"/>
  <c r="U69" i="3"/>
  <c r="T69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D68" i="3"/>
  <c r="AC68" i="3"/>
  <c r="AA68" i="3"/>
  <c r="Z68" i="3"/>
  <c r="X68" i="3"/>
  <c r="W68" i="3"/>
  <c r="U68" i="3"/>
  <c r="T68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D67" i="3"/>
  <c r="AC67" i="3"/>
  <c r="AA67" i="3"/>
  <c r="Z67" i="3"/>
  <c r="X67" i="3"/>
  <c r="W67" i="3"/>
  <c r="U67" i="3"/>
  <c r="T67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D66" i="3"/>
  <c r="AC66" i="3"/>
  <c r="AA66" i="3"/>
  <c r="Z66" i="3"/>
  <c r="X66" i="3"/>
  <c r="W66" i="3"/>
  <c r="U66" i="3"/>
  <c r="T66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D65" i="3"/>
  <c r="AC65" i="3"/>
  <c r="AA65" i="3"/>
  <c r="Z65" i="3"/>
  <c r="X65" i="3"/>
  <c r="W65" i="3"/>
  <c r="U65" i="3"/>
  <c r="T65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D64" i="3"/>
  <c r="AC64" i="3"/>
  <c r="AA64" i="3"/>
  <c r="Z64" i="3"/>
  <c r="X64" i="3"/>
  <c r="W64" i="3"/>
  <c r="U64" i="3"/>
  <c r="T64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D63" i="3"/>
  <c r="AC63" i="3"/>
  <c r="AA63" i="3"/>
  <c r="Z63" i="3"/>
  <c r="X63" i="3"/>
  <c r="W63" i="3"/>
  <c r="U63" i="3"/>
  <c r="T63" i="3"/>
  <c r="B63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D62" i="3"/>
  <c r="AC62" i="3"/>
  <c r="AA62" i="3"/>
  <c r="Z62" i="3"/>
  <c r="X62" i="3"/>
  <c r="W62" i="3"/>
  <c r="U62" i="3"/>
  <c r="T62" i="3"/>
  <c r="B62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D61" i="3"/>
  <c r="AC61" i="3"/>
  <c r="AA61" i="3"/>
  <c r="Z61" i="3"/>
  <c r="X61" i="3"/>
  <c r="W61" i="3"/>
  <c r="U61" i="3"/>
  <c r="T61" i="3"/>
  <c r="B61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D60" i="3"/>
  <c r="AC60" i="3"/>
  <c r="AA60" i="3"/>
  <c r="Z60" i="3"/>
  <c r="X60" i="3"/>
  <c r="W60" i="3"/>
  <c r="U60" i="3"/>
  <c r="T60" i="3"/>
  <c r="B60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D59" i="3"/>
  <c r="AC59" i="3"/>
  <c r="AA59" i="3"/>
  <c r="Z59" i="3"/>
  <c r="X59" i="3"/>
  <c r="W59" i="3"/>
  <c r="U59" i="3"/>
  <c r="T59" i="3"/>
  <c r="B59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D58" i="3"/>
  <c r="AC58" i="3"/>
  <c r="AA58" i="3"/>
  <c r="Z58" i="3"/>
  <c r="X58" i="3"/>
  <c r="W58" i="3"/>
  <c r="U58" i="3"/>
  <c r="T58" i="3"/>
  <c r="B58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D57" i="3"/>
  <c r="AC57" i="3"/>
  <c r="AA57" i="3"/>
  <c r="Z57" i="3"/>
  <c r="X57" i="3"/>
  <c r="W57" i="3"/>
  <c r="U57" i="3"/>
  <c r="T57" i="3"/>
  <c r="B57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D56" i="3"/>
  <c r="AC56" i="3"/>
  <c r="AA56" i="3"/>
  <c r="Z56" i="3"/>
  <c r="X56" i="3"/>
  <c r="W56" i="3"/>
  <c r="U56" i="3"/>
  <c r="T56" i="3"/>
  <c r="B56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D55" i="3"/>
  <c r="AC55" i="3"/>
  <c r="AA55" i="3"/>
  <c r="Z55" i="3"/>
  <c r="X55" i="3"/>
  <c r="W55" i="3"/>
  <c r="U55" i="3"/>
  <c r="T55" i="3"/>
  <c r="B55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D54" i="3"/>
  <c r="AC54" i="3"/>
  <c r="AA54" i="3"/>
  <c r="Z54" i="3"/>
  <c r="X54" i="3"/>
  <c r="W54" i="3"/>
  <c r="U54" i="3"/>
  <c r="T54" i="3"/>
  <c r="B54" i="3"/>
  <c r="BQ53" i="3"/>
  <c r="BP53" i="3"/>
  <c r="BO53" i="3"/>
  <c r="BN53" i="3"/>
  <c r="BM53" i="3"/>
  <c r="BL53" i="3"/>
  <c r="BK53" i="3"/>
  <c r="BJ53" i="3"/>
  <c r="BI53" i="3"/>
  <c r="BH53" i="3"/>
  <c r="BG53" i="3"/>
  <c r="BF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D53" i="3"/>
  <c r="AC53" i="3"/>
  <c r="AA53" i="3"/>
  <c r="Z53" i="3"/>
  <c r="X53" i="3"/>
  <c r="W53" i="3"/>
  <c r="U53" i="3"/>
  <c r="T53" i="3"/>
  <c r="B53" i="3"/>
  <c r="BQ52" i="3"/>
  <c r="BP52" i="3"/>
  <c r="BO52" i="3"/>
  <c r="BN52" i="3"/>
  <c r="BM52" i="3"/>
  <c r="BL52" i="3"/>
  <c r="BK52" i="3"/>
  <c r="BJ52" i="3"/>
  <c r="BI52" i="3"/>
  <c r="BH52" i="3"/>
  <c r="BG52" i="3"/>
  <c r="BF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D52" i="3"/>
  <c r="AC52" i="3"/>
  <c r="AA52" i="3"/>
  <c r="Z52" i="3"/>
  <c r="X52" i="3"/>
  <c r="W52" i="3"/>
  <c r="U52" i="3"/>
  <c r="T52" i="3"/>
  <c r="B52" i="3"/>
  <c r="BQ51" i="3"/>
  <c r="BP51" i="3"/>
  <c r="BO51" i="3"/>
  <c r="BN51" i="3"/>
  <c r="BM51" i="3"/>
  <c r="BL51" i="3"/>
  <c r="BK51" i="3"/>
  <c r="BJ51" i="3"/>
  <c r="BI51" i="3"/>
  <c r="BH51" i="3"/>
  <c r="BG51" i="3"/>
  <c r="BF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D51" i="3"/>
  <c r="AC51" i="3"/>
  <c r="AA51" i="3"/>
  <c r="Z51" i="3"/>
  <c r="X51" i="3"/>
  <c r="W51" i="3"/>
  <c r="U51" i="3"/>
  <c r="T51" i="3"/>
  <c r="BQ50" i="3"/>
  <c r="BP50" i="3"/>
  <c r="BO50" i="3"/>
  <c r="BN50" i="3"/>
  <c r="BM50" i="3"/>
  <c r="BL50" i="3"/>
  <c r="BK50" i="3"/>
  <c r="BJ50" i="3"/>
  <c r="BI50" i="3"/>
  <c r="BH50" i="3"/>
  <c r="BG50" i="3"/>
  <c r="BF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D50" i="3"/>
  <c r="AC50" i="3"/>
  <c r="AA50" i="3"/>
  <c r="Z50" i="3"/>
  <c r="X50" i="3"/>
  <c r="W50" i="3"/>
  <c r="U50" i="3"/>
  <c r="T50" i="3"/>
  <c r="BQ49" i="3"/>
  <c r="BP49" i="3"/>
  <c r="BO49" i="3"/>
  <c r="BN49" i="3"/>
  <c r="BM49" i="3"/>
  <c r="BL49" i="3"/>
  <c r="BK49" i="3"/>
  <c r="BJ49" i="3"/>
  <c r="BI49" i="3"/>
  <c r="BH49" i="3"/>
  <c r="BG49" i="3"/>
  <c r="BF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D49" i="3"/>
  <c r="AC49" i="3"/>
  <c r="AA49" i="3"/>
  <c r="Z49" i="3"/>
  <c r="X49" i="3"/>
  <c r="W49" i="3"/>
  <c r="U49" i="3"/>
  <c r="T49" i="3"/>
  <c r="BQ48" i="3"/>
  <c r="BP48" i="3"/>
  <c r="BO48" i="3"/>
  <c r="BN48" i="3"/>
  <c r="BM48" i="3"/>
  <c r="BL48" i="3"/>
  <c r="BK48" i="3"/>
  <c r="BJ48" i="3"/>
  <c r="BI48" i="3"/>
  <c r="BH48" i="3"/>
  <c r="BG48" i="3"/>
  <c r="BF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D48" i="3"/>
  <c r="AC48" i="3"/>
  <c r="AA48" i="3"/>
  <c r="Z48" i="3"/>
  <c r="X48" i="3"/>
  <c r="W48" i="3"/>
  <c r="U48" i="3"/>
  <c r="T48" i="3"/>
  <c r="BQ47" i="3"/>
  <c r="BP47" i="3"/>
  <c r="BO47" i="3"/>
  <c r="BN47" i="3"/>
  <c r="BM47" i="3"/>
  <c r="BL47" i="3"/>
  <c r="BK47" i="3"/>
  <c r="BJ47" i="3"/>
  <c r="BI47" i="3"/>
  <c r="BH47" i="3"/>
  <c r="BG47" i="3"/>
  <c r="BF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D47" i="3"/>
  <c r="AC47" i="3"/>
  <c r="AA47" i="3"/>
  <c r="Z47" i="3"/>
  <c r="X47" i="3"/>
  <c r="W47" i="3"/>
  <c r="U47" i="3"/>
  <c r="T47" i="3"/>
  <c r="BQ46" i="3"/>
  <c r="BP46" i="3"/>
  <c r="BO46" i="3"/>
  <c r="BN46" i="3"/>
  <c r="BM46" i="3"/>
  <c r="BL46" i="3"/>
  <c r="BK46" i="3"/>
  <c r="BJ46" i="3"/>
  <c r="BI46" i="3"/>
  <c r="BH46" i="3"/>
  <c r="BG46" i="3"/>
  <c r="BF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D46" i="3"/>
  <c r="AC46" i="3"/>
  <c r="AA46" i="3"/>
  <c r="Z46" i="3"/>
  <c r="X46" i="3"/>
  <c r="W46" i="3"/>
  <c r="U46" i="3"/>
  <c r="T46" i="3"/>
  <c r="BQ45" i="3"/>
  <c r="BP45" i="3"/>
  <c r="BO45" i="3"/>
  <c r="BN45" i="3"/>
  <c r="BM45" i="3"/>
  <c r="BL45" i="3"/>
  <c r="BK45" i="3"/>
  <c r="BJ45" i="3"/>
  <c r="BI45" i="3"/>
  <c r="BH45" i="3"/>
  <c r="BG45" i="3"/>
  <c r="BF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D45" i="3"/>
  <c r="AC45" i="3"/>
  <c r="AA45" i="3"/>
  <c r="Z45" i="3"/>
  <c r="X45" i="3"/>
  <c r="W45" i="3"/>
  <c r="U45" i="3"/>
  <c r="T45" i="3"/>
  <c r="BQ44" i="3"/>
  <c r="BP44" i="3"/>
  <c r="BO44" i="3"/>
  <c r="BN44" i="3"/>
  <c r="BM44" i="3"/>
  <c r="BL44" i="3"/>
  <c r="BK44" i="3"/>
  <c r="BJ44" i="3"/>
  <c r="BI44" i="3"/>
  <c r="BH44" i="3"/>
  <c r="BG44" i="3"/>
  <c r="BF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D44" i="3"/>
  <c r="AC44" i="3"/>
  <c r="AA44" i="3"/>
  <c r="Z44" i="3"/>
  <c r="X44" i="3"/>
  <c r="W44" i="3"/>
  <c r="U44" i="3"/>
  <c r="T44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D43" i="3"/>
  <c r="AC43" i="3"/>
  <c r="AA43" i="3"/>
  <c r="Z43" i="3"/>
  <c r="X43" i="3"/>
  <c r="W43" i="3"/>
  <c r="U43" i="3"/>
  <c r="T43" i="3"/>
  <c r="BQ42" i="3"/>
  <c r="BP42" i="3"/>
  <c r="BO42" i="3"/>
  <c r="BN42" i="3"/>
  <c r="BM42" i="3"/>
  <c r="BL42" i="3"/>
  <c r="BK42" i="3"/>
  <c r="BJ42" i="3"/>
  <c r="BI42" i="3"/>
  <c r="BH42" i="3"/>
  <c r="BG42" i="3"/>
  <c r="BF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D42" i="3"/>
  <c r="AC42" i="3"/>
  <c r="AA42" i="3"/>
  <c r="Z42" i="3"/>
  <c r="X42" i="3"/>
  <c r="W42" i="3"/>
  <c r="U42" i="3"/>
  <c r="T42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D41" i="3"/>
  <c r="AC41" i="3"/>
  <c r="AA41" i="3"/>
  <c r="Z41" i="3"/>
  <c r="X41" i="3"/>
  <c r="W41" i="3"/>
  <c r="U41" i="3"/>
  <c r="T41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D40" i="3"/>
  <c r="AC40" i="3"/>
  <c r="AA40" i="3"/>
  <c r="Z40" i="3"/>
  <c r="X40" i="3"/>
  <c r="W40" i="3"/>
  <c r="U40" i="3"/>
  <c r="T40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D39" i="3"/>
  <c r="AC39" i="3"/>
  <c r="AA39" i="3"/>
  <c r="Z39" i="3"/>
  <c r="X39" i="3"/>
  <c r="W39" i="3"/>
  <c r="U39" i="3"/>
  <c r="T39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D38" i="3"/>
  <c r="AC38" i="3"/>
  <c r="AA38" i="3"/>
  <c r="Z38" i="3"/>
  <c r="X38" i="3"/>
  <c r="W38" i="3"/>
  <c r="U38" i="3"/>
  <c r="T38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D37" i="3"/>
  <c r="AC37" i="3"/>
  <c r="AA37" i="3"/>
  <c r="Z37" i="3"/>
  <c r="X37" i="3"/>
  <c r="W37" i="3"/>
  <c r="U37" i="3"/>
  <c r="T37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D36" i="3"/>
  <c r="AC36" i="3"/>
  <c r="AA36" i="3"/>
  <c r="Z36" i="3"/>
  <c r="X36" i="3"/>
  <c r="W36" i="3"/>
  <c r="U36" i="3"/>
  <c r="T36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D35" i="3"/>
  <c r="AC35" i="3"/>
  <c r="AA35" i="3"/>
  <c r="Z35" i="3"/>
  <c r="X35" i="3"/>
  <c r="W35" i="3"/>
  <c r="U35" i="3"/>
  <c r="T35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D34" i="3"/>
  <c r="AC34" i="3"/>
  <c r="AA34" i="3"/>
  <c r="Z34" i="3"/>
  <c r="X34" i="3"/>
  <c r="W34" i="3"/>
  <c r="U34" i="3"/>
  <c r="T34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D33" i="3"/>
  <c r="AC33" i="3"/>
  <c r="AA33" i="3"/>
  <c r="Z33" i="3"/>
  <c r="X33" i="3"/>
  <c r="W33" i="3"/>
  <c r="U33" i="3"/>
  <c r="T33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D32" i="3"/>
  <c r="AC32" i="3"/>
  <c r="AA32" i="3"/>
  <c r="Z32" i="3"/>
  <c r="X32" i="3"/>
  <c r="W32" i="3"/>
  <c r="U32" i="3"/>
  <c r="T32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D31" i="3"/>
  <c r="AC31" i="3"/>
  <c r="AA31" i="3"/>
  <c r="Z31" i="3"/>
  <c r="X31" i="3"/>
  <c r="W31" i="3"/>
  <c r="U31" i="3"/>
  <c r="T31" i="3"/>
  <c r="BQ30" i="3"/>
  <c r="BP30" i="3"/>
  <c r="BO30" i="3"/>
  <c r="BN30" i="3"/>
  <c r="BM30" i="3"/>
  <c r="BL30" i="3"/>
  <c r="BK30" i="3"/>
  <c r="BJ30" i="3"/>
  <c r="BI30" i="3"/>
  <c r="BH30" i="3"/>
  <c r="BG30" i="3"/>
  <c r="BF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D30" i="3"/>
  <c r="AC30" i="3"/>
  <c r="AA30" i="3"/>
  <c r="Z30" i="3"/>
  <c r="X30" i="3"/>
  <c r="W30" i="3"/>
  <c r="U30" i="3"/>
  <c r="T30" i="3"/>
  <c r="BQ29" i="3"/>
  <c r="BP29" i="3"/>
  <c r="BO29" i="3"/>
  <c r="BN29" i="3"/>
  <c r="BM29" i="3"/>
  <c r="BL29" i="3"/>
  <c r="BK29" i="3"/>
  <c r="BJ29" i="3"/>
  <c r="BI29" i="3"/>
  <c r="BH29" i="3"/>
  <c r="BG29" i="3"/>
  <c r="Y164" i="3" s="1"/>
  <c r="BF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D29" i="3"/>
  <c r="AC29" i="3"/>
  <c r="AA29" i="3"/>
  <c r="Z29" i="3"/>
  <c r="X29" i="3"/>
  <c r="W29" i="3"/>
  <c r="U29" i="3"/>
  <c r="T29" i="3"/>
  <c r="BQ28" i="3"/>
  <c r="BP28" i="3"/>
  <c r="BO28" i="3"/>
  <c r="BN28" i="3"/>
  <c r="BM28" i="3"/>
  <c r="BL28" i="3"/>
  <c r="BK28" i="3"/>
  <c r="BJ28" i="3"/>
  <c r="BI28" i="3"/>
  <c r="BH28" i="3"/>
  <c r="BG28" i="3"/>
  <c r="BF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D28" i="3"/>
  <c r="AC28" i="3"/>
  <c r="AA28" i="3"/>
  <c r="Z28" i="3"/>
  <c r="X28" i="3"/>
  <c r="W28" i="3"/>
  <c r="U28" i="3"/>
  <c r="T28" i="3"/>
  <c r="BQ27" i="3"/>
  <c r="BP27" i="3"/>
  <c r="BO27" i="3"/>
  <c r="BN27" i="3"/>
  <c r="BM27" i="3"/>
  <c r="BL27" i="3"/>
  <c r="BK27" i="3"/>
  <c r="BJ27" i="3"/>
  <c r="BI27" i="3"/>
  <c r="BH27" i="3"/>
  <c r="BG27" i="3"/>
  <c r="BF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D27" i="3"/>
  <c r="AC27" i="3"/>
  <c r="AA27" i="3"/>
  <c r="Z27" i="3"/>
  <c r="X27" i="3"/>
  <c r="W27" i="3"/>
  <c r="U27" i="3"/>
  <c r="T27" i="3"/>
  <c r="BQ26" i="3"/>
  <c r="BP26" i="3"/>
  <c r="BO26" i="3"/>
  <c r="BN26" i="3"/>
  <c r="BM26" i="3"/>
  <c r="BL26" i="3"/>
  <c r="BK26" i="3"/>
  <c r="BJ26" i="3"/>
  <c r="BI26" i="3"/>
  <c r="BH26" i="3"/>
  <c r="BG26" i="3"/>
  <c r="BF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D26" i="3"/>
  <c r="AC26" i="3"/>
  <c r="AA26" i="3"/>
  <c r="Z26" i="3"/>
  <c r="X26" i="3"/>
  <c r="W26" i="3"/>
  <c r="U26" i="3"/>
  <c r="T26" i="3"/>
  <c r="BQ25" i="3"/>
  <c r="BP25" i="3"/>
  <c r="BO25" i="3"/>
  <c r="BN25" i="3"/>
  <c r="BM25" i="3"/>
  <c r="BL25" i="3"/>
  <c r="BK25" i="3"/>
  <c r="BJ25" i="3"/>
  <c r="BI25" i="3"/>
  <c r="BH25" i="3"/>
  <c r="BG25" i="3"/>
  <c r="BF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D25" i="3"/>
  <c r="AC25" i="3"/>
  <c r="AA25" i="3"/>
  <c r="Z25" i="3"/>
  <c r="X25" i="3"/>
  <c r="W25" i="3"/>
  <c r="U25" i="3"/>
  <c r="T25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D24" i="3"/>
  <c r="AC24" i="3"/>
  <c r="AA24" i="3"/>
  <c r="Z24" i="3"/>
  <c r="X24" i="3"/>
  <c r="W24" i="3"/>
  <c r="U24" i="3"/>
  <c r="T24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D23" i="3"/>
  <c r="AC23" i="3"/>
  <c r="AA23" i="3"/>
  <c r="Z23" i="3"/>
  <c r="X23" i="3"/>
  <c r="W23" i="3"/>
  <c r="U23" i="3"/>
  <c r="T23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D22" i="3"/>
  <c r="AC22" i="3"/>
  <c r="AA22" i="3"/>
  <c r="Z22" i="3"/>
  <c r="X22" i="3"/>
  <c r="W22" i="3"/>
  <c r="U22" i="3"/>
  <c r="T22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D21" i="3"/>
  <c r="AC21" i="3"/>
  <c r="AA21" i="3"/>
  <c r="Z21" i="3"/>
  <c r="X21" i="3"/>
  <c r="W21" i="3"/>
  <c r="U21" i="3"/>
  <c r="T21" i="3"/>
  <c r="V21" i="3" s="1"/>
  <c r="BQ20" i="3"/>
  <c r="BP20" i="3"/>
  <c r="BO20" i="3"/>
  <c r="BN20" i="3"/>
  <c r="BM20" i="3"/>
  <c r="BL20" i="3"/>
  <c r="BK20" i="3"/>
  <c r="BJ20" i="3"/>
  <c r="BI20" i="3"/>
  <c r="BH20" i="3"/>
  <c r="BG20" i="3"/>
  <c r="BF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D20" i="3"/>
  <c r="AC20" i="3"/>
  <c r="AA20" i="3"/>
  <c r="Z20" i="3"/>
  <c r="X20" i="3"/>
  <c r="W20" i="3"/>
  <c r="U20" i="3"/>
  <c r="T20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D19" i="3"/>
  <c r="AC19" i="3"/>
  <c r="AA19" i="3"/>
  <c r="Z19" i="3"/>
  <c r="X19" i="3"/>
  <c r="W19" i="3"/>
  <c r="U19" i="3"/>
  <c r="T19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D18" i="3"/>
  <c r="AC18" i="3"/>
  <c r="AA18" i="3"/>
  <c r="Z18" i="3"/>
  <c r="X18" i="3"/>
  <c r="W18" i="3"/>
  <c r="U18" i="3"/>
  <c r="T18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D17" i="3"/>
  <c r="AC17" i="3"/>
  <c r="AA17" i="3"/>
  <c r="Z17" i="3"/>
  <c r="X17" i="3"/>
  <c r="W17" i="3"/>
  <c r="U17" i="3"/>
  <c r="T17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D16" i="3"/>
  <c r="AC16" i="3"/>
  <c r="AA16" i="3"/>
  <c r="Z16" i="3"/>
  <c r="X16" i="3"/>
  <c r="W16" i="3"/>
  <c r="U16" i="3"/>
  <c r="T16" i="3"/>
  <c r="BQ15" i="3"/>
  <c r="BP15" i="3"/>
  <c r="BO15" i="3"/>
  <c r="BN15" i="3"/>
  <c r="BM15" i="3"/>
  <c r="BL15" i="3"/>
  <c r="BK15" i="3"/>
  <c r="BJ15" i="3"/>
  <c r="BI15" i="3"/>
  <c r="BH15" i="3"/>
  <c r="BG15" i="3"/>
  <c r="BF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D15" i="3"/>
  <c r="AC15" i="3"/>
  <c r="AA15" i="3"/>
  <c r="Z15" i="3"/>
  <c r="X15" i="3"/>
  <c r="W15" i="3"/>
  <c r="U15" i="3"/>
  <c r="T15" i="3"/>
  <c r="BQ14" i="3"/>
  <c r="BP14" i="3"/>
  <c r="BO14" i="3"/>
  <c r="BN14" i="3"/>
  <c r="BM14" i="3"/>
  <c r="BL14" i="3"/>
  <c r="BK14" i="3"/>
  <c r="BJ14" i="3"/>
  <c r="BI14" i="3"/>
  <c r="BH14" i="3"/>
  <c r="BG14" i="3"/>
  <c r="BF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D14" i="3"/>
  <c r="AC14" i="3"/>
  <c r="AA14" i="3"/>
  <c r="Z14" i="3"/>
  <c r="X14" i="3"/>
  <c r="W14" i="3"/>
  <c r="U14" i="3"/>
  <c r="T14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D13" i="3"/>
  <c r="AC13" i="3"/>
  <c r="AA13" i="3"/>
  <c r="Z13" i="3"/>
  <c r="X13" i="3"/>
  <c r="W13" i="3"/>
  <c r="U13" i="3"/>
  <c r="T13" i="3"/>
  <c r="BQ12" i="3"/>
  <c r="BP12" i="3"/>
  <c r="BO12" i="3"/>
  <c r="BN12" i="3"/>
  <c r="BM12" i="3"/>
  <c r="BL12" i="3"/>
  <c r="BK12" i="3"/>
  <c r="BJ12" i="3"/>
  <c r="BI12" i="3"/>
  <c r="BH12" i="3"/>
  <c r="BG12" i="3"/>
  <c r="BF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D12" i="3"/>
  <c r="AC12" i="3"/>
  <c r="AA12" i="3"/>
  <c r="Z12" i="3"/>
  <c r="X12" i="3"/>
  <c r="W12" i="3"/>
  <c r="U12" i="3"/>
  <c r="T12" i="3"/>
  <c r="BQ11" i="3"/>
  <c r="BP11" i="3"/>
  <c r="BO11" i="3"/>
  <c r="BN11" i="3"/>
  <c r="BM11" i="3"/>
  <c r="BL11" i="3"/>
  <c r="BK11" i="3"/>
  <c r="BJ11" i="3"/>
  <c r="BI11" i="3"/>
  <c r="BH11" i="3"/>
  <c r="BG11" i="3"/>
  <c r="BF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D11" i="3"/>
  <c r="AC11" i="3"/>
  <c r="AA11" i="3"/>
  <c r="Z11" i="3"/>
  <c r="X11" i="3"/>
  <c r="W11" i="3"/>
  <c r="U11" i="3"/>
  <c r="T11" i="3"/>
  <c r="BQ10" i="3"/>
  <c r="BP10" i="3"/>
  <c r="BO10" i="3"/>
  <c r="BN10" i="3"/>
  <c r="BM10" i="3"/>
  <c r="BL10" i="3"/>
  <c r="BK10" i="3"/>
  <c r="BJ10" i="3"/>
  <c r="BI10" i="3"/>
  <c r="BH10" i="3"/>
  <c r="BG10" i="3"/>
  <c r="BF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D10" i="3"/>
  <c r="AC10" i="3"/>
  <c r="AA10" i="3"/>
  <c r="Z10" i="3"/>
  <c r="X10" i="3"/>
  <c r="W10" i="3"/>
  <c r="U10" i="3"/>
  <c r="T10" i="3"/>
  <c r="BQ9" i="3"/>
  <c r="BP9" i="3"/>
  <c r="BO9" i="3"/>
  <c r="BN9" i="3"/>
  <c r="BM9" i="3"/>
  <c r="BL9" i="3"/>
  <c r="BK9" i="3"/>
  <c r="BJ9" i="3"/>
  <c r="BI9" i="3"/>
  <c r="BH9" i="3"/>
  <c r="BG9" i="3"/>
  <c r="BF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D9" i="3"/>
  <c r="AC9" i="3"/>
  <c r="AA9" i="3"/>
  <c r="Z9" i="3"/>
  <c r="X9" i="3"/>
  <c r="W9" i="3"/>
  <c r="U9" i="3"/>
  <c r="T9" i="3"/>
  <c r="BQ8" i="3"/>
  <c r="BP8" i="3"/>
  <c r="BO8" i="3"/>
  <c r="BN8" i="3"/>
  <c r="BM8" i="3"/>
  <c r="BL8" i="3"/>
  <c r="BK8" i="3"/>
  <c r="BJ8" i="3"/>
  <c r="BI8" i="3"/>
  <c r="BH8" i="3"/>
  <c r="BG8" i="3"/>
  <c r="BF8" i="3"/>
  <c r="BC8" i="3"/>
  <c r="BB8" i="3"/>
  <c r="BA8" i="3"/>
  <c r="AZ8" i="3"/>
  <c r="F62" i="3" s="1"/>
  <c r="AY8" i="3"/>
  <c r="AX8" i="3"/>
  <c r="AW8" i="3"/>
  <c r="AV8" i="3"/>
  <c r="AU8" i="3"/>
  <c r="AT8" i="3"/>
  <c r="AS8" i="3"/>
  <c r="AR8" i="3"/>
  <c r="AQ8" i="3"/>
  <c r="AP8" i="3"/>
  <c r="AO8" i="3"/>
  <c r="AN8" i="3"/>
  <c r="F58" i="3" s="1"/>
  <c r="AM8" i="3"/>
  <c r="AL8" i="3"/>
  <c r="AK8" i="3"/>
  <c r="AJ8" i="3"/>
  <c r="AI8" i="3"/>
  <c r="AH8" i="3"/>
  <c r="AG8" i="3"/>
  <c r="AF8" i="3"/>
  <c r="AD8" i="3"/>
  <c r="AC8" i="3"/>
  <c r="AA8" i="3"/>
  <c r="Z8" i="3"/>
  <c r="X8" i="3"/>
  <c r="W8" i="3"/>
  <c r="U8" i="3"/>
  <c r="T8" i="3"/>
  <c r="BQ7" i="3"/>
  <c r="BP7" i="3"/>
  <c r="BO7" i="3"/>
  <c r="BN7" i="3"/>
  <c r="BM7" i="3"/>
  <c r="BL7" i="3"/>
  <c r="BK7" i="3"/>
  <c r="BJ7" i="3"/>
  <c r="BI7" i="3"/>
  <c r="BH7" i="3"/>
  <c r="BG7" i="3"/>
  <c r="BF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D7" i="3"/>
  <c r="AC7" i="3"/>
  <c r="AA7" i="3"/>
  <c r="Z7" i="3"/>
  <c r="X7" i="3"/>
  <c r="W7" i="3"/>
  <c r="U7" i="3"/>
  <c r="T7" i="3"/>
  <c r="BQ6" i="3"/>
  <c r="BP6" i="3"/>
  <c r="BO6" i="3"/>
  <c r="BN6" i="3"/>
  <c r="BM6" i="3"/>
  <c r="BL6" i="3"/>
  <c r="BK6" i="3"/>
  <c r="BJ6" i="3"/>
  <c r="BI6" i="3"/>
  <c r="BH6" i="3"/>
  <c r="BG6" i="3"/>
  <c r="BF6" i="3"/>
  <c r="BC6" i="3"/>
  <c r="BB6" i="3"/>
  <c r="BA6" i="3"/>
  <c r="AZ6" i="3"/>
  <c r="AY6" i="3"/>
  <c r="AX6" i="3"/>
  <c r="AW6" i="3"/>
  <c r="F61" i="3" s="1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D6" i="3"/>
  <c r="AC6" i="3"/>
  <c r="AA6" i="3"/>
  <c r="Z6" i="3"/>
  <c r="X6" i="3"/>
  <c r="W6" i="3"/>
  <c r="U6" i="3"/>
  <c r="T6" i="3"/>
  <c r="BQ5" i="3"/>
  <c r="BP5" i="3"/>
  <c r="BO5" i="3"/>
  <c r="BN5" i="3"/>
  <c r="BM5" i="3"/>
  <c r="BL5" i="3"/>
  <c r="BK5" i="3"/>
  <c r="BJ5" i="3"/>
  <c r="BI5" i="3"/>
  <c r="BH5" i="3"/>
  <c r="BG5" i="3"/>
  <c r="BF5" i="3"/>
  <c r="V22" i="3" s="1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C56" i="3" s="1"/>
  <c r="AG5" i="3"/>
  <c r="AF5" i="3"/>
  <c r="AD5" i="3"/>
  <c r="AC5" i="3"/>
  <c r="AA5" i="3"/>
  <c r="Z5" i="3"/>
  <c r="X5" i="3"/>
  <c r="W5" i="3"/>
  <c r="U5" i="3"/>
  <c r="T5" i="3"/>
  <c r="F5" i="3"/>
  <c r="BQ4" i="3"/>
  <c r="BP4" i="3"/>
  <c r="BO4" i="3"/>
  <c r="BN4" i="3"/>
  <c r="BM4" i="3"/>
  <c r="BL4" i="3"/>
  <c r="BK4" i="3"/>
  <c r="BJ4" i="3"/>
  <c r="BI4" i="3"/>
  <c r="BH4" i="3"/>
  <c r="BG4" i="3"/>
  <c r="BF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D4" i="3"/>
  <c r="AC4" i="3"/>
  <c r="AA4" i="3"/>
  <c r="Z4" i="3"/>
  <c r="X4" i="3"/>
  <c r="W4" i="3"/>
  <c r="U4" i="3"/>
  <c r="T4" i="3"/>
  <c r="C19" i="2"/>
  <c r="M16" i="2"/>
  <c r="J16" i="2"/>
  <c r="N16" i="2" s="1"/>
  <c r="I16" i="2"/>
  <c r="G16" i="2"/>
  <c r="F16" i="2"/>
  <c r="J15" i="2"/>
  <c r="N15" i="2" s="1"/>
  <c r="I15" i="2"/>
  <c r="G15" i="2"/>
  <c r="F15" i="2"/>
  <c r="M14" i="2"/>
  <c r="J14" i="2"/>
  <c r="N14" i="2" s="1"/>
  <c r="I14" i="2"/>
  <c r="G14" i="2"/>
  <c r="F14" i="2"/>
  <c r="N13" i="2"/>
  <c r="J13" i="2"/>
  <c r="M13" i="2" s="1"/>
  <c r="I13" i="2"/>
  <c r="G13" i="2"/>
  <c r="F13" i="2"/>
  <c r="M12" i="2"/>
  <c r="J12" i="2"/>
  <c r="N12" i="2" s="1"/>
  <c r="I12" i="2"/>
  <c r="G12" i="2"/>
  <c r="F12" i="2"/>
  <c r="N11" i="2"/>
  <c r="M11" i="2"/>
  <c r="J11" i="2"/>
  <c r="I11" i="2"/>
  <c r="G11" i="2"/>
  <c r="F11" i="2"/>
  <c r="M10" i="2"/>
  <c r="J10" i="2"/>
  <c r="N10" i="2" s="1"/>
  <c r="I10" i="2"/>
  <c r="G10" i="2"/>
  <c r="F10" i="2"/>
  <c r="J9" i="2"/>
  <c r="N9" i="2" s="1"/>
  <c r="I9" i="2"/>
  <c r="G9" i="2"/>
  <c r="F9" i="2"/>
  <c r="M8" i="2"/>
  <c r="J8" i="2"/>
  <c r="N8" i="2" s="1"/>
  <c r="I8" i="2"/>
  <c r="C23" i="2" s="1"/>
  <c r="F8" i="2"/>
  <c r="G8" i="2" s="1"/>
  <c r="N7" i="2"/>
  <c r="M7" i="2"/>
  <c r="J7" i="2"/>
  <c r="I7" i="2"/>
  <c r="F7" i="2"/>
  <c r="G7" i="2" s="1"/>
  <c r="M6" i="2"/>
  <c r="J6" i="2"/>
  <c r="N6" i="2" s="1"/>
  <c r="I6" i="2"/>
  <c r="F6" i="2"/>
  <c r="G6" i="2" s="1"/>
  <c r="N5" i="2"/>
  <c r="M5" i="2"/>
  <c r="J5" i="2"/>
  <c r="I5" i="2"/>
  <c r="F5" i="2"/>
  <c r="G5" i="2" s="1"/>
  <c r="AE24" i="3" l="1"/>
  <c r="Y44" i="3"/>
  <c r="V57" i="3"/>
  <c r="AE90" i="3"/>
  <c r="AE141" i="3"/>
  <c r="AE165" i="3"/>
  <c r="Y248" i="3"/>
  <c r="V373" i="3"/>
  <c r="AB27" i="3"/>
  <c r="V457" i="3"/>
  <c r="AB66" i="3"/>
  <c r="V71" i="3"/>
  <c r="V77" i="3"/>
  <c r="V80" i="3"/>
  <c r="V179" i="3"/>
  <c r="V227" i="3"/>
  <c r="AE35" i="3"/>
  <c r="AE38" i="3"/>
  <c r="AE19" i="3"/>
  <c r="Y21" i="3"/>
  <c r="AE25" i="3"/>
  <c r="Y30" i="3"/>
  <c r="AE199" i="3"/>
  <c r="AB20" i="3"/>
  <c r="AB26" i="3"/>
  <c r="AB47" i="3"/>
  <c r="Y61" i="3"/>
  <c r="AB65" i="3"/>
  <c r="AB146" i="3"/>
  <c r="Y521" i="3"/>
  <c r="AE204" i="3"/>
  <c r="AB170" i="3"/>
  <c r="Y15" i="3"/>
  <c r="Y538" i="3"/>
  <c r="Y8" i="3"/>
  <c r="AE9" i="3"/>
  <c r="V13" i="3"/>
  <c r="AB1525" i="3"/>
  <c r="V36" i="3"/>
  <c r="V48" i="3"/>
  <c r="V87" i="3"/>
  <c r="V129" i="3"/>
  <c r="AB187" i="3"/>
  <c r="AB304" i="3"/>
  <c r="AE364" i="3"/>
  <c r="AE42" i="3"/>
  <c r="V6" i="3"/>
  <c r="AE17" i="3"/>
  <c r="Y19" i="3"/>
  <c r="Y18" i="3"/>
  <c r="Y46" i="3"/>
  <c r="Y49" i="3"/>
  <c r="AB53" i="3"/>
  <c r="AB57" i="3"/>
  <c r="Y64" i="3"/>
  <c r="Y169" i="3"/>
  <c r="Y271" i="3"/>
  <c r="V24" i="3"/>
  <c r="AB39" i="3"/>
  <c r="AE236" i="3"/>
  <c r="V54" i="3"/>
  <c r="AE14" i="3"/>
  <c r="Y28" i="3"/>
  <c r="AE41" i="3"/>
  <c r="V5" i="3"/>
  <c r="AB31" i="3"/>
  <c r="AB54" i="3"/>
  <c r="Y62" i="3"/>
  <c r="M15" i="2"/>
  <c r="F57" i="3"/>
  <c r="Y5" i="3"/>
  <c r="AB6" i="3"/>
  <c r="V10" i="3"/>
  <c r="Y11" i="3"/>
  <c r="Y13" i="3"/>
  <c r="AB14" i="3"/>
  <c r="Y20" i="3"/>
  <c r="V28" i="3"/>
  <c r="V29" i="3"/>
  <c r="AB52" i="3"/>
  <c r="AB56" i="3"/>
  <c r="AB58" i="3"/>
  <c r="Y59" i="3"/>
  <c r="V68" i="3"/>
  <c r="Y85" i="3"/>
  <c r="AB94" i="3"/>
  <c r="Y105" i="3"/>
  <c r="Y113" i="3"/>
  <c r="AB120" i="3"/>
  <c r="AE121" i="3"/>
  <c r="AB131" i="3"/>
  <c r="AE132" i="3"/>
  <c r="V144" i="3"/>
  <c r="AB153" i="3"/>
  <c r="AE154" i="3"/>
  <c r="Y181" i="3"/>
  <c r="Y192" i="3"/>
  <c r="AB206" i="3"/>
  <c r="AB213" i="3"/>
  <c r="AE217" i="3"/>
  <c r="AE225" i="3"/>
  <c r="AE235" i="3"/>
  <c r="AB245" i="3"/>
  <c r="AE262" i="3"/>
  <c r="AB265" i="3"/>
  <c r="AB268" i="3"/>
  <c r="Y284" i="3"/>
  <c r="Y290" i="3"/>
  <c r="Y303" i="3"/>
  <c r="V330" i="3"/>
  <c r="AB347" i="3"/>
  <c r="AE360" i="3"/>
  <c r="Y401" i="3"/>
  <c r="AB477" i="3"/>
  <c r="AB606" i="3"/>
  <c r="V608" i="3"/>
  <c r="V650" i="3"/>
  <c r="AB675" i="3"/>
  <c r="F60" i="3"/>
  <c r="C60" i="3"/>
  <c r="AB50" i="3"/>
  <c r="AB555" i="3"/>
  <c r="AB515" i="3"/>
  <c r="AB45" i="3"/>
  <c r="AB44" i="3"/>
  <c r="AB29" i="3"/>
  <c r="AB19" i="3"/>
  <c r="AB18" i="3"/>
  <c r="AB17" i="3"/>
  <c r="AB407" i="3"/>
  <c r="AB361" i="3"/>
  <c r="AB348" i="3"/>
  <c r="AB321" i="3"/>
  <c r="AB142" i="3"/>
  <c r="AB91" i="3"/>
  <c r="AB85" i="3"/>
  <c r="AB680" i="3"/>
  <c r="AB636" i="3"/>
  <c r="AB578" i="3"/>
  <c r="AB424" i="3"/>
  <c r="AB400" i="3"/>
  <c r="AB341" i="3"/>
  <c r="AB286" i="3"/>
  <c r="AB161" i="3"/>
  <c r="AB155" i="3"/>
  <c r="AB149" i="3"/>
  <c r="AB116" i="3"/>
  <c r="AB110" i="3"/>
  <c r="AB97" i="3"/>
  <c r="AB595" i="3"/>
  <c r="AB476" i="3"/>
  <c r="AB452" i="3"/>
  <c r="AB368" i="3"/>
  <c r="AB322" i="3"/>
  <c r="AB221" i="3"/>
  <c r="AB143" i="3"/>
  <c r="AB79" i="3"/>
  <c r="AB665" i="3"/>
  <c r="AB624" i="3"/>
  <c r="AB404" i="3"/>
  <c r="AB386" i="3"/>
  <c r="AB117" i="3"/>
  <c r="AB80" i="3"/>
  <c r="AB71" i="3"/>
  <c r="AB25" i="3"/>
  <c r="AB23" i="3"/>
  <c r="AB781" i="3"/>
  <c r="AB579" i="3"/>
  <c r="AB307" i="3"/>
  <c r="AB303" i="3"/>
  <c r="AB191" i="3"/>
  <c r="AB144" i="3"/>
  <c r="AB751" i="3"/>
  <c r="AB659" i="3"/>
  <c r="AB299" i="3"/>
  <c r="AB145" i="3"/>
  <c r="AB583" i="3"/>
  <c r="AB422" i="3"/>
  <c r="AB233" i="3"/>
  <c r="AB151" i="3"/>
  <c r="AB825" i="3"/>
  <c r="AB420" i="3"/>
  <c r="AB344" i="3"/>
  <c r="AB285" i="3"/>
  <c r="AB220" i="3"/>
  <c r="AB199" i="3"/>
  <c r="AB189" i="3"/>
  <c r="AB177" i="3"/>
  <c r="AB172" i="3"/>
  <c r="AB166" i="3"/>
  <c r="AB148" i="3"/>
  <c r="AB103" i="3"/>
  <c r="AB96" i="3"/>
  <c r="AB24" i="3"/>
  <c r="Y32" i="3"/>
  <c r="Y38" i="3"/>
  <c r="V44" i="3"/>
  <c r="V50" i="3"/>
  <c r="Y55" i="3"/>
  <c r="Y57" i="3"/>
  <c r="V58" i="3"/>
  <c r="V62" i="3"/>
  <c r="V69" i="3"/>
  <c r="AE73" i="3"/>
  <c r="AE79" i="3"/>
  <c r="AB83" i="3"/>
  <c r="AE96" i="3"/>
  <c r="AE104" i="3"/>
  <c r="Y124" i="3"/>
  <c r="AE133" i="3"/>
  <c r="AE147" i="3"/>
  <c r="Y171" i="3"/>
  <c r="AB175" i="3"/>
  <c r="AB182" i="3"/>
  <c r="Y186" i="3"/>
  <c r="Y193" i="3"/>
  <c r="Y196" i="3"/>
  <c r="Y203" i="3"/>
  <c r="V206" i="3"/>
  <c r="AB207" i="3"/>
  <c r="AB218" i="3"/>
  <c r="AB235" i="3"/>
  <c r="AB252" i="3"/>
  <c r="Y288" i="3"/>
  <c r="AB305" i="3"/>
  <c r="Y311" i="3"/>
  <c r="V331" i="3"/>
  <c r="V350" i="3"/>
  <c r="Y433" i="3"/>
  <c r="V442" i="3"/>
  <c r="V448" i="3"/>
  <c r="V490" i="3"/>
  <c r="V493" i="3"/>
  <c r="V496" i="3"/>
  <c r="Y497" i="3"/>
  <c r="AE498" i="3"/>
  <c r="C21" i="2"/>
  <c r="V4" i="3"/>
  <c r="AB726" i="3"/>
  <c r="Y6" i="3"/>
  <c r="AB7" i="3"/>
  <c r="AB8" i="3"/>
  <c r="V11" i="3"/>
  <c r="V12" i="3"/>
  <c r="AB15" i="3"/>
  <c r="AB16" i="3"/>
  <c r="Y22" i="3"/>
  <c r="V30" i="3"/>
  <c r="AE33" i="3"/>
  <c r="AE34" i="3"/>
  <c r="V37" i="3"/>
  <c r="AB40" i="3"/>
  <c r="V43" i="3"/>
  <c r="Y45" i="3"/>
  <c r="V49" i="3"/>
  <c r="AB51" i="3"/>
  <c r="Y53" i="3"/>
  <c r="Y58" i="3"/>
  <c r="V60" i="3"/>
  <c r="V63" i="3"/>
  <c r="AB72" i="3"/>
  <c r="Y75" i="3"/>
  <c r="AE78" i="3"/>
  <c r="AB82" i="3"/>
  <c r="AE83" i="3"/>
  <c r="AB87" i="3"/>
  <c r="V93" i="3"/>
  <c r="AB95" i="3"/>
  <c r="V97" i="3"/>
  <c r="AB99" i="3"/>
  <c r="Y106" i="3"/>
  <c r="AB107" i="3"/>
  <c r="AE122" i="3"/>
  <c r="V145" i="3"/>
  <c r="AE172" i="3"/>
  <c r="V174" i="3"/>
  <c r="V184" i="3"/>
  <c r="AE194" i="3"/>
  <c r="Y206" i="3"/>
  <c r="AB214" i="3"/>
  <c r="AB217" i="3"/>
  <c r="AB228" i="3"/>
  <c r="V251" i="3"/>
  <c r="V313" i="3"/>
  <c r="V316" i="3"/>
  <c r="Y331" i="3"/>
  <c r="V334" i="3"/>
  <c r="V353" i="3"/>
  <c r="V378" i="3"/>
  <c r="AB402" i="3"/>
  <c r="AB405" i="3"/>
  <c r="Y442" i="3"/>
  <c r="AE478" i="3"/>
  <c r="Y490" i="3"/>
  <c r="V563" i="3"/>
  <c r="V569" i="3"/>
  <c r="Y678" i="3"/>
  <c r="AE1996" i="3"/>
  <c r="AE2003" i="3"/>
  <c r="AE2002" i="3"/>
  <c r="AE1991" i="3"/>
  <c r="AE1985" i="3"/>
  <c r="AE1945" i="3"/>
  <c r="AE1910" i="3"/>
  <c r="AE1909" i="3"/>
  <c r="AE1907" i="3"/>
  <c r="AE1906" i="3"/>
  <c r="AE1872" i="3"/>
  <c r="AE1978" i="3"/>
  <c r="AE1954" i="3"/>
  <c r="AE1944" i="3"/>
  <c r="AE1871" i="3"/>
  <c r="AE1870" i="3"/>
  <c r="AE1850" i="3"/>
  <c r="AE1849" i="3"/>
  <c r="AE1829" i="3"/>
  <c r="AE1828" i="3"/>
  <c r="AE1979" i="3"/>
  <c r="AE1963" i="3"/>
  <c r="AE1955" i="3"/>
  <c r="AE1924" i="3"/>
  <c r="AE1913" i="3"/>
  <c r="AE1869" i="3"/>
  <c r="AE1867" i="3"/>
  <c r="AE1848" i="3"/>
  <c r="AE1827" i="3"/>
  <c r="AE1936" i="3"/>
  <c r="AE1925" i="3"/>
  <c r="AE1846" i="3"/>
  <c r="AE1972" i="3"/>
  <c r="AE1948" i="3"/>
  <c r="AE1937" i="3"/>
  <c r="AE1997" i="3"/>
  <c r="AE1973" i="3"/>
  <c r="AE1949" i="3"/>
  <c r="AE1927" i="3"/>
  <c r="AE1863" i="3"/>
  <c r="AE1842" i="3"/>
  <c r="AE1823" i="3"/>
  <c r="AE1822" i="3"/>
  <c r="AE1966" i="3"/>
  <c r="AE1889" i="3"/>
  <c r="AE1854" i="3"/>
  <c r="AE1838" i="3"/>
  <c r="AE1812" i="3"/>
  <c r="AE1810" i="3"/>
  <c r="AE1809" i="3"/>
  <c r="AE1804" i="3"/>
  <c r="AE1803" i="3"/>
  <c r="AE1790" i="3"/>
  <c r="AE1778" i="3"/>
  <c r="AE1990" i="3"/>
  <c r="AE1931" i="3"/>
  <c r="AE1831" i="3"/>
  <c r="AE1814" i="3"/>
  <c r="AE1813" i="3"/>
  <c r="AE1960" i="3"/>
  <c r="AE1918" i="3"/>
  <c r="AE1728" i="3"/>
  <c r="AE1900" i="3"/>
  <c r="AE1894" i="3"/>
  <c r="AE1873" i="3"/>
  <c r="AE1862" i="3"/>
  <c r="AE1816" i="3"/>
  <c r="AE1799" i="3"/>
  <c r="AE1787" i="3"/>
  <c r="AE1775" i="3"/>
  <c r="AE1763" i="3"/>
  <c r="AE1751" i="3"/>
  <c r="AE1961" i="3"/>
  <c r="AE1984" i="3"/>
  <c r="AE1942" i="3"/>
  <c r="AE1933" i="3"/>
  <c r="AE1919" i="3"/>
  <c r="AE1901" i="3"/>
  <c r="AE1895" i="3"/>
  <c r="AE1874" i="3"/>
  <c r="AE1857" i="3"/>
  <c r="AE1833" i="3"/>
  <c r="AE1817" i="3"/>
  <c r="AE1797" i="3"/>
  <c r="AE1785" i="3"/>
  <c r="AE1773" i="3"/>
  <c r="AE1761" i="3"/>
  <c r="AE1749" i="3"/>
  <c r="AE1737" i="3"/>
  <c r="AE1999" i="3"/>
  <c r="AE1943" i="3"/>
  <c r="AE1920" i="3"/>
  <c r="AE1902" i="3"/>
  <c r="AE1896" i="3"/>
  <c r="AE1875" i="3"/>
  <c r="AE1834" i="3"/>
  <c r="AE1876" i="3"/>
  <c r="AE1807" i="3"/>
  <c r="AE1754" i="3"/>
  <c r="AE1732" i="3"/>
  <c r="AE1714" i="3"/>
  <c r="AE1713" i="3"/>
  <c r="AE1693" i="3"/>
  <c r="AE1692" i="3"/>
  <c r="AE1898" i="3"/>
  <c r="AE1858" i="3"/>
  <c r="AE1755" i="3"/>
  <c r="AE1736" i="3"/>
  <c r="AE1712" i="3"/>
  <c r="AE1710" i="3"/>
  <c r="AE1691" i="3"/>
  <c r="AE1670" i="3"/>
  <c r="AE1649" i="3"/>
  <c r="AE1784" i="3"/>
  <c r="AE1709" i="3"/>
  <c r="AE1690" i="3"/>
  <c r="AE1689" i="3"/>
  <c r="AE1877" i="3"/>
  <c r="AE1835" i="3"/>
  <c r="AE1967" i="3"/>
  <c r="AE1930" i="3"/>
  <c r="AE1739" i="3"/>
  <c r="AE1665" i="3"/>
  <c r="AE1878" i="3"/>
  <c r="AE1791" i="3"/>
  <c r="AE1968" i="3"/>
  <c r="AE1903" i="3"/>
  <c r="AE1882" i="3"/>
  <c r="AE1792" i="3"/>
  <c r="AE1767" i="3"/>
  <c r="AE1701" i="3"/>
  <c r="AE1883" i="3"/>
  <c r="AE1730" i="3"/>
  <c r="AE1648" i="3"/>
  <c r="AE1766" i="3"/>
  <c r="AE1745" i="3"/>
  <c r="AE1731" i="3"/>
  <c r="AE1921" i="3"/>
  <c r="AE1841" i="3"/>
  <c r="AE1782" i="3"/>
  <c r="AE1794" i="3"/>
  <c r="AE1805" i="3"/>
  <c r="AE1733" i="3"/>
  <c r="AE1897" i="3"/>
  <c r="AE1722" i="3"/>
  <c r="AE1768" i="3"/>
  <c r="AE1715" i="3"/>
  <c r="AE1694" i="3"/>
  <c r="AE1622" i="3"/>
  <c r="AE1617" i="3"/>
  <c r="AE1742" i="3"/>
  <c r="AE1717" i="3"/>
  <c r="AE1673" i="3"/>
  <c r="AE1654" i="3"/>
  <c r="AE1510" i="3"/>
  <c r="AE1836" i="3"/>
  <c r="AE1718" i="3"/>
  <c r="AE1679" i="3"/>
  <c r="AE1678" i="3"/>
  <c r="AE1550" i="3"/>
  <c r="AE1549" i="3"/>
  <c r="AE1529" i="3"/>
  <c r="AE1528" i="3"/>
  <c r="AE1509" i="3"/>
  <c r="AE1507" i="3"/>
  <c r="AE1852" i="3"/>
  <c r="AE1719" i="3"/>
  <c r="AE1703" i="3"/>
  <c r="AE1655" i="3"/>
  <c r="AE1647" i="3"/>
  <c r="AE1548" i="3"/>
  <c r="AE1743" i="3"/>
  <c r="AE1704" i="3"/>
  <c r="AE1700" i="3"/>
  <c r="AE1674" i="3"/>
  <c r="AE1590" i="3"/>
  <c r="AE1546" i="3"/>
  <c r="AE1837" i="3"/>
  <c r="AE1695" i="3"/>
  <c r="AE1594" i="3"/>
  <c r="AE1853" i="3"/>
  <c r="AE1744" i="3"/>
  <c r="AE1724" i="3"/>
  <c r="AE1705" i="3"/>
  <c r="AE1626" i="3"/>
  <c r="AE1606" i="3"/>
  <c r="AE1605" i="3"/>
  <c r="AE1603" i="3"/>
  <c r="AE1600" i="3"/>
  <c r="AE1599" i="3"/>
  <c r="AE1595" i="3"/>
  <c r="AE1593" i="3"/>
  <c r="AE1583" i="3"/>
  <c r="AE1582" i="3"/>
  <c r="AE1581" i="3"/>
  <c r="AE1579" i="3"/>
  <c r="AE1542" i="3"/>
  <c r="AE1523" i="3"/>
  <c r="AE1522" i="3"/>
  <c r="AE1502" i="3"/>
  <c r="AE1939" i="3"/>
  <c r="AE1779" i="3"/>
  <c r="AE1669" i="3"/>
  <c r="AE1643" i="3"/>
  <c r="AE1628" i="3"/>
  <c r="AE1611" i="3"/>
  <c r="AE1498" i="3"/>
  <c r="AE1780" i="3"/>
  <c r="AE1682" i="3"/>
  <c r="AE1652" i="3"/>
  <c r="AE1634" i="3"/>
  <c r="AE1602" i="3"/>
  <c r="AE1578" i="3"/>
  <c r="AE1572" i="3"/>
  <c r="AE1425" i="3"/>
  <c r="AE1653" i="3"/>
  <c r="AE1630" i="3"/>
  <c r="AE1613" i="3"/>
  <c r="AE1597" i="3"/>
  <c r="AE1567" i="3"/>
  <c r="AE1560" i="3"/>
  <c r="AE1554" i="3"/>
  <c r="AE1538" i="3"/>
  <c r="AE1746" i="3"/>
  <c r="AE1683" i="3"/>
  <c r="AE1635" i="3"/>
  <c r="AE1555" i="3"/>
  <c r="AE1485" i="3"/>
  <c r="AE1482" i="3"/>
  <c r="AE1463" i="3"/>
  <c r="AE1442" i="3"/>
  <c r="AE1671" i="3"/>
  <c r="AE1662" i="3"/>
  <c r="AE1609" i="3"/>
  <c r="AE1598" i="3"/>
  <c r="AE1561" i="3"/>
  <c r="AE1531" i="3"/>
  <c r="AE1484" i="3"/>
  <c r="AE1481" i="3"/>
  <c r="AE1462" i="3"/>
  <c r="AE1461" i="3"/>
  <c r="AE1631" i="3"/>
  <c r="AE1562" i="3"/>
  <c r="AE1488" i="3"/>
  <c r="AE1684" i="3"/>
  <c r="AE1668" i="3"/>
  <c r="AE1641" i="3"/>
  <c r="AE1492" i="3"/>
  <c r="AE1489" i="3"/>
  <c r="AE1437" i="3"/>
  <c r="AE1725" i="3"/>
  <c r="AE1564" i="3"/>
  <c r="AE1552" i="3"/>
  <c r="AE1541" i="3"/>
  <c r="AE1537" i="3"/>
  <c r="AE1515" i="3"/>
  <c r="AE1365" i="3"/>
  <c r="AE1677" i="3"/>
  <c r="AE1607" i="3"/>
  <c r="AE1506" i="3"/>
  <c r="AE1477" i="3"/>
  <c r="AE1467" i="3"/>
  <c r="AE1416" i="3"/>
  <c r="AE1413" i="3"/>
  <c r="AE1553" i="3"/>
  <c r="AE1516" i="3"/>
  <c r="AE1501" i="3"/>
  <c r="AE1449" i="3"/>
  <c r="AE1448" i="3"/>
  <c r="AE1415" i="3"/>
  <c r="AE1414" i="3"/>
  <c r="AE1412" i="3"/>
  <c r="AE1410" i="3"/>
  <c r="AE1351" i="3"/>
  <c r="AE1338" i="3"/>
  <c r="AE1716" i="3"/>
  <c r="AE1629" i="3"/>
  <c r="AE1533" i="3"/>
  <c r="AE1469" i="3"/>
  <c r="AE1450" i="3"/>
  <c r="AE1440" i="3"/>
  <c r="AE1421" i="3"/>
  <c r="AE1420" i="3"/>
  <c r="AE1419" i="3"/>
  <c r="AE1408" i="3"/>
  <c r="AE1407" i="3"/>
  <c r="AE1769" i="3"/>
  <c r="AE1664" i="3"/>
  <c r="AE1441" i="3"/>
  <c r="AE1401" i="3"/>
  <c r="AE1770" i="3"/>
  <c r="AE1512" i="3"/>
  <c r="AE1389" i="3"/>
  <c r="AE1388" i="3"/>
  <c r="AE1386" i="3"/>
  <c r="AE1558" i="3"/>
  <c r="AE1527" i="3"/>
  <c r="AE1475" i="3"/>
  <c r="AE1443" i="3"/>
  <c r="AE1432" i="3"/>
  <c r="AE1400" i="3"/>
  <c r="AE1353" i="3"/>
  <c r="AE1332" i="3"/>
  <c r="AE1330" i="3"/>
  <c r="AE1322" i="3"/>
  <c r="AE1320" i="3"/>
  <c r="AE1301" i="3"/>
  <c r="AE1280" i="3"/>
  <c r="AE1259" i="3"/>
  <c r="AE1240" i="3"/>
  <c r="AE1239" i="3"/>
  <c r="AE1219" i="3"/>
  <c r="AE1218" i="3"/>
  <c r="AE1200" i="3"/>
  <c r="AE1188" i="3"/>
  <c r="AE1176" i="3"/>
  <c r="AE1164" i="3"/>
  <c r="AE1152" i="3"/>
  <c r="AE1140" i="3"/>
  <c r="AE1128" i="3"/>
  <c r="AE1116" i="3"/>
  <c r="AE1104" i="3"/>
  <c r="AE1092" i="3"/>
  <c r="AE1080" i="3"/>
  <c r="AE1621" i="3"/>
  <c r="AE1534" i="3"/>
  <c r="AE1493" i="3"/>
  <c r="AE1453" i="3"/>
  <c r="AE1427" i="3"/>
  <c r="AE1378" i="3"/>
  <c r="AE1370" i="3"/>
  <c r="AE1354" i="3"/>
  <c r="AE1331" i="3"/>
  <c r="AE1319" i="3"/>
  <c r="AE1300" i="3"/>
  <c r="AE1299" i="3"/>
  <c r="AE1279" i="3"/>
  <c r="AE1278" i="3"/>
  <c r="AE1258" i="3"/>
  <c r="AE1257" i="3"/>
  <c r="AE1238" i="3"/>
  <c r="AE1236" i="3"/>
  <c r="AE1217" i="3"/>
  <c r="AE1199" i="3"/>
  <c r="AE1187" i="3"/>
  <c r="AE1175" i="3"/>
  <c r="AE1163" i="3"/>
  <c r="AE1151" i="3"/>
  <c r="AE1139" i="3"/>
  <c r="AE1127" i="3"/>
  <c r="AE1115" i="3"/>
  <c r="AE1103" i="3"/>
  <c r="AE1091" i="3"/>
  <c r="AE1576" i="3"/>
  <c r="AE1559" i="3"/>
  <c r="AE1476" i="3"/>
  <c r="AE1371" i="3"/>
  <c r="AE1347" i="3"/>
  <c r="AE1335" i="3"/>
  <c r="AE1215" i="3"/>
  <c r="AE1696" i="3"/>
  <c r="AE1535" i="3"/>
  <c r="AE1444" i="3"/>
  <c r="AE1428" i="3"/>
  <c r="AE1380" i="3"/>
  <c r="AE1379" i="3"/>
  <c r="AE1356" i="3"/>
  <c r="AE1334" i="3"/>
  <c r="AE1316" i="3"/>
  <c r="AE1295" i="3"/>
  <c r="AE1276" i="3"/>
  <c r="AE1275" i="3"/>
  <c r="AE1255" i="3"/>
  <c r="AE1254" i="3"/>
  <c r="AE1234" i="3"/>
  <c r="AE1233" i="3"/>
  <c r="AE1214" i="3"/>
  <c r="AE1212" i="3"/>
  <c r="AE1197" i="3"/>
  <c r="AE1185" i="3"/>
  <c r="AE1173" i="3"/>
  <c r="AE1161" i="3"/>
  <c r="AE1149" i="3"/>
  <c r="AE1137" i="3"/>
  <c r="AE1125" i="3"/>
  <c r="AE1113" i="3"/>
  <c r="AE1101" i="3"/>
  <c r="AE1089" i="3"/>
  <c r="AE1513" i="3"/>
  <c r="AE1494" i="3"/>
  <c r="AE1372" i="3"/>
  <c r="AE1806" i="3"/>
  <c r="AE1429" i="3"/>
  <c r="AE1373" i="3"/>
  <c r="AE1251" i="3"/>
  <c r="AE1465" i="3"/>
  <c r="AE1344" i="3"/>
  <c r="AE1286" i="3"/>
  <c r="AE1265" i="3"/>
  <c r="AE1244" i="3"/>
  <c r="AE1223" i="3"/>
  <c r="AE1194" i="3"/>
  <c r="AE1170" i="3"/>
  <c r="AE1146" i="3"/>
  <c r="AE1122" i="3"/>
  <c r="AE1098" i="3"/>
  <c r="AE1053" i="3"/>
  <c r="AE1041" i="3"/>
  <c r="AE1029" i="3"/>
  <c r="AE1017" i="3"/>
  <c r="AE1005" i="3"/>
  <c r="AE993" i="3"/>
  <c r="AE981" i="3"/>
  <c r="AE969" i="3"/>
  <c r="AE957" i="3"/>
  <c r="AE945" i="3"/>
  <c r="AE1575" i="3"/>
  <c r="AE1394" i="3"/>
  <c r="AE1287" i="3"/>
  <c r="AE1201" i="3"/>
  <c r="AE1177" i="3"/>
  <c r="AE1153" i="3"/>
  <c r="AE1129" i="3"/>
  <c r="AE1105" i="3"/>
  <c r="AE1536" i="3"/>
  <c r="AE1339" i="3"/>
  <c r="AE1329" i="3"/>
  <c r="AE1202" i="3"/>
  <c r="AE1178" i="3"/>
  <c r="AE1154" i="3"/>
  <c r="AE1130" i="3"/>
  <c r="AE1106" i="3"/>
  <c r="AE1082" i="3"/>
  <c r="AE1430" i="3"/>
  <c r="AE1367" i="3"/>
  <c r="AE1310" i="3"/>
  <c r="AE1288" i="3"/>
  <c r="AE1268" i="3"/>
  <c r="AE1247" i="3"/>
  <c r="AE1203" i="3"/>
  <c r="AE1179" i="3"/>
  <c r="AE1155" i="3"/>
  <c r="AE1131" i="3"/>
  <c r="AE1107" i="3"/>
  <c r="AE1083" i="3"/>
  <c r="AE1062" i="3"/>
  <c r="AE1050" i="3"/>
  <c r="AE1038" i="3"/>
  <c r="AE1026" i="3"/>
  <c r="AE1014" i="3"/>
  <c r="AE1002" i="3"/>
  <c r="AE990" i="3"/>
  <c r="AE978" i="3"/>
  <c r="AE966" i="3"/>
  <c r="AE1676" i="3"/>
  <c r="AE1473" i="3"/>
  <c r="AE1452" i="3"/>
  <c r="AE1311" i="3"/>
  <c r="AE1302" i="3"/>
  <c r="AE1281" i="3"/>
  <c r="AE1065" i="3"/>
  <c r="AE1734" i="3"/>
  <c r="AE1601" i="3"/>
  <c r="AE1368" i="3"/>
  <c r="AE1323" i="3"/>
  <c r="AE1303" i="3"/>
  <c r="AE1260" i="3"/>
  <c r="AE1068" i="3"/>
  <c r="AE1620" i="3"/>
  <c r="AE1514" i="3"/>
  <c r="AE1474" i="3"/>
  <c r="AE1431" i="3"/>
  <c r="AE1324" i="3"/>
  <c r="AE1304" i="3"/>
  <c r="AE1633" i="3"/>
  <c r="AE1074" i="3"/>
  <c r="AE1047" i="3"/>
  <c r="AE1023" i="3"/>
  <c r="AE999" i="3"/>
  <c r="AE975" i="3"/>
  <c r="AE1361" i="3"/>
  <c r="AE1291" i="3"/>
  <c r="AE1262" i="3"/>
  <c r="AE1241" i="3"/>
  <c r="AE1193" i="3"/>
  <c r="AE1166" i="3"/>
  <c r="AE1145" i="3"/>
  <c r="AE1118" i="3"/>
  <c r="AE1097" i="3"/>
  <c r="AE1570" i="3"/>
  <c r="AE1464" i="3"/>
  <c r="AE1342" i="3"/>
  <c r="AE1283" i="3"/>
  <c r="AE1229" i="3"/>
  <c r="AE1206" i="3"/>
  <c r="AE1158" i="3"/>
  <c r="AE1110" i="3"/>
  <c r="AE1055" i="3"/>
  <c r="AE1031" i="3"/>
  <c r="AE1007" i="3"/>
  <c r="AE983" i="3"/>
  <c r="AE1263" i="3"/>
  <c r="AE1242" i="3"/>
  <c r="AE1056" i="3"/>
  <c r="AE958" i="3"/>
  <c r="AE1392" i="3"/>
  <c r="AE1343" i="3"/>
  <c r="AE1284" i="3"/>
  <c r="AE1264" i="3"/>
  <c r="AE1243" i="3"/>
  <c r="AE1220" i="3"/>
  <c r="AE1069" i="3"/>
  <c r="AE1057" i="3"/>
  <c r="AE1033" i="3"/>
  <c r="AE985" i="3"/>
  <c r="AE960" i="3"/>
  <c r="AE959" i="3"/>
  <c r="AE1571" i="3"/>
  <c r="AE1436" i="3"/>
  <c r="AE1325" i="3"/>
  <c r="AE1307" i="3"/>
  <c r="AE1189" i="3"/>
  <c r="AE1168" i="3"/>
  <c r="AE1141" i="3"/>
  <c r="AE1120" i="3"/>
  <c r="AE1093" i="3"/>
  <c r="AE1221" i="3"/>
  <c r="AE1070" i="3"/>
  <c r="AE1819" i="3"/>
  <c r="AE1393" i="3"/>
  <c r="AE1308" i="3"/>
  <c r="AE1190" i="3"/>
  <c r="AE1169" i="3"/>
  <c r="AE1142" i="3"/>
  <c r="AE1121" i="3"/>
  <c r="AE1094" i="3"/>
  <c r="AE1446" i="3"/>
  <c r="AE1019" i="3"/>
  <c r="AE998" i="3"/>
  <c r="AE926" i="3"/>
  <c r="AE914" i="3"/>
  <c r="AE902" i="3"/>
  <c r="AE890" i="3"/>
  <c r="AE878" i="3"/>
  <c r="AE866" i="3"/>
  <c r="AE854" i="3"/>
  <c r="AE842" i="3"/>
  <c r="AE830" i="3"/>
  <c r="AE818" i="3"/>
  <c r="AE806" i="3"/>
  <c r="AE794" i="3"/>
  <c r="AE782" i="3"/>
  <c r="AE770" i="3"/>
  <c r="AE758" i="3"/>
  <c r="AE746" i="3"/>
  <c r="AE734" i="3"/>
  <c r="AE722" i="3"/>
  <c r="AE710" i="3"/>
  <c r="AE698" i="3"/>
  <c r="AE686" i="3"/>
  <c r="AE942" i="3"/>
  <c r="AE925" i="3"/>
  <c r="AE913" i="3"/>
  <c r="AE901" i="3"/>
  <c r="AE889" i="3"/>
  <c r="AE877" i="3"/>
  <c r="AE865" i="3"/>
  <c r="AE853" i="3"/>
  <c r="AE841" i="3"/>
  <c r="AE829" i="3"/>
  <c r="AE817" i="3"/>
  <c r="AE805" i="3"/>
  <c r="AE793" i="3"/>
  <c r="AE781" i="3"/>
  <c r="AE769" i="3"/>
  <c r="AE757" i="3"/>
  <c r="AE745" i="3"/>
  <c r="AE733" i="3"/>
  <c r="AE721" i="3"/>
  <c r="AE709" i="3"/>
  <c r="AE697" i="3"/>
  <c r="AE685" i="3"/>
  <c r="AE1360" i="3"/>
  <c r="AE1165" i="3"/>
  <c r="AE1042" i="3"/>
  <c r="AE971" i="3"/>
  <c r="AE1376" i="3"/>
  <c r="AE1182" i="3"/>
  <c r="AE1021" i="3"/>
  <c r="AE954" i="3"/>
  <c r="AE923" i="3"/>
  <c r="AE1192" i="3"/>
  <c r="AE1095" i="3"/>
  <c r="AE1071" i="3"/>
  <c r="AE1030" i="3"/>
  <c r="AE994" i="3"/>
  <c r="AE972" i="3"/>
  <c r="AE1222" i="3"/>
  <c r="AE1086" i="3"/>
  <c r="AE1043" i="3"/>
  <c r="AE1022" i="3"/>
  <c r="AE973" i="3"/>
  <c r="AE909" i="3"/>
  <c r="AE897" i="3"/>
  <c r="AE885" i="3"/>
  <c r="AE861" i="3"/>
  <c r="AE849" i="3"/>
  <c r="AE837" i="3"/>
  <c r="AE825" i="3"/>
  <c r="AE813" i="3"/>
  <c r="AE801" i="3"/>
  <c r="AE789" i="3"/>
  <c r="AE777" i="3"/>
  <c r="AE765" i="3"/>
  <c r="AE753" i="3"/>
  <c r="AE741" i="3"/>
  <c r="AE729" i="3"/>
  <c r="AE717" i="3"/>
  <c r="AE705" i="3"/>
  <c r="AE693" i="3"/>
  <c r="AE681" i="3"/>
  <c r="AE1377" i="3"/>
  <c r="AE1096" i="3"/>
  <c r="AE1072" i="3"/>
  <c r="AE982" i="3"/>
  <c r="AE1642" i="3"/>
  <c r="AE1282" i="3"/>
  <c r="AE995" i="3"/>
  <c r="AE946" i="3"/>
  <c r="AE933" i="3"/>
  <c r="AE1327" i="3"/>
  <c r="AE1270" i="3"/>
  <c r="AE1326" i="3"/>
  <c r="AE1134" i="3"/>
  <c r="AE997" i="3"/>
  <c r="AE938" i="3"/>
  <c r="AE928" i="3"/>
  <c r="AE922" i="3"/>
  <c r="AE915" i="3"/>
  <c r="AE822" i="3"/>
  <c r="AE809" i="3"/>
  <c r="AE784" i="3"/>
  <c r="AE778" i="3"/>
  <c r="AE771" i="3"/>
  <c r="AE1424" i="3"/>
  <c r="AE1250" i="3"/>
  <c r="AE1144" i="3"/>
  <c r="AE950" i="3"/>
  <c r="AE934" i="3"/>
  <c r="AE916" i="3"/>
  <c r="AE910" i="3"/>
  <c r="AE903" i="3"/>
  <c r="AE810" i="3"/>
  <c r="AE797" i="3"/>
  <c r="AE772" i="3"/>
  <c r="AE766" i="3"/>
  <c r="AE759" i="3"/>
  <c r="AE1045" i="3"/>
  <c r="AE904" i="3"/>
  <c r="AE898" i="3"/>
  <c r="AE891" i="3"/>
  <c r="AE760" i="3"/>
  <c r="AE754" i="3"/>
  <c r="AE747" i="3"/>
  <c r="AE951" i="3"/>
  <c r="AE892" i="3"/>
  <c r="AE886" i="3"/>
  <c r="AE879" i="3"/>
  <c r="AE748" i="3"/>
  <c r="AE742" i="3"/>
  <c r="AE735" i="3"/>
  <c r="AE880" i="3"/>
  <c r="AE874" i="3"/>
  <c r="AE867" i="3"/>
  <c r="AE736" i="3"/>
  <c r="AE730" i="3"/>
  <c r="AE723" i="3"/>
  <c r="AE1046" i="3"/>
  <c r="AE947" i="3"/>
  <c r="AE931" i="3"/>
  <c r="AE906" i="3"/>
  <c r="AE893" i="3"/>
  <c r="AE868" i="3"/>
  <c r="AE862" i="3"/>
  <c r="AE855" i="3"/>
  <c r="AE762" i="3"/>
  <c r="AE749" i="3"/>
  <c r="AE724" i="3"/>
  <c r="AE718" i="3"/>
  <c r="AE1117" i="3"/>
  <c r="AE1006" i="3"/>
  <c r="AE844" i="3"/>
  <c r="AE838" i="3"/>
  <c r="AE831" i="3"/>
  <c r="AE700" i="3"/>
  <c r="AE694" i="3"/>
  <c r="AE687" i="3"/>
  <c r="AE819" i="3"/>
  <c r="AE588" i="3"/>
  <c r="AE1352" i="3"/>
  <c r="AE795" i="3"/>
  <c r="AE783" i="3"/>
  <c r="AE688" i="3"/>
  <c r="AE670" i="3"/>
  <c r="AE669" i="3"/>
  <c r="AE649" i="3"/>
  <c r="AE648" i="3"/>
  <c r="AE628" i="3"/>
  <c r="AE627" i="3"/>
  <c r="AE607" i="3"/>
  <c r="AE606" i="3"/>
  <c r="AE587" i="3"/>
  <c r="AE585" i="3"/>
  <c r="AE566" i="3"/>
  <c r="AE545" i="3"/>
  <c r="AE524" i="3"/>
  <c r="AE505" i="3"/>
  <c r="AE504" i="3"/>
  <c r="AE489" i="3"/>
  <c r="AE477" i="3"/>
  <c r="AE465" i="3"/>
  <c r="AE453" i="3"/>
  <c r="AE441" i="3"/>
  <c r="AE996" i="3"/>
  <c r="AE949" i="3"/>
  <c r="AE881" i="3"/>
  <c r="AE870" i="3"/>
  <c r="AE843" i="3"/>
  <c r="AE807" i="3"/>
  <c r="AE713" i="3"/>
  <c r="AE678" i="3"/>
  <c r="AE647" i="3"/>
  <c r="AE645" i="3"/>
  <c r="AE626" i="3"/>
  <c r="AE605" i="3"/>
  <c r="AE584" i="3"/>
  <c r="AE565" i="3"/>
  <c r="AE564" i="3"/>
  <c r="AE544" i="3"/>
  <c r="AE543" i="3"/>
  <c r="AE523" i="3"/>
  <c r="AE522" i="3"/>
  <c r="AE503" i="3"/>
  <c r="AE501" i="3"/>
  <c r="AE488" i="3"/>
  <c r="AE476" i="3"/>
  <c r="AE464" i="3"/>
  <c r="AE452" i="3"/>
  <c r="AE440" i="3"/>
  <c r="AE820" i="3"/>
  <c r="AE796" i="3"/>
  <c r="AE624" i="3"/>
  <c r="AE832" i="3"/>
  <c r="AE808" i="3"/>
  <c r="AE540" i="3"/>
  <c r="AE1143" i="3"/>
  <c r="AE821" i="3"/>
  <c r="AE714" i="3"/>
  <c r="AE706" i="3"/>
  <c r="AE702" i="3"/>
  <c r="AE673" i="3"/>
  <c r="AE641" i="3"/>
  <c r="AE620" i="3"/>
  <c r="AE601" i="3"/>
  <c r="AE600" i="3"/>
  <c r="AE580" i="3"/>
  <c r="AE579" i="3"/>
  <c r="AE559" i="3"/>
  <c r="AE558" i="3"/>
  <c r="AE539" i="3"/>
  <c r="AE537" i="3"/>
  <c r="AE518" i="3"/>
  <c r="AE497" i="3"/>
  <c r="AE833" i="3"/>
  <c r="AE576" i="3"/>
  <c r="AE1077" i="3"/>
  <c r="AE856" i="3"/>
  <c r="AE846" i="3"/>
  <c r="AE682" i="3"/>
  <c r="AE609" i="3"/>
  <c r="AE592" i="3"/>
  <c r="AE569" i="3"/>
  <c r="AE551" i="3"/>
  <c r="AE480" i="3"/>
  <c r="AE456" i="3"/>
  <c r="AE293" i="3"/>
  <c r="AE149" i="3"/>
  <c r="AE712" i="3"/>
  <c r="AE674" i="3"/>
  <c r="AE552" i="3"/>
  <c r="AE536" i="3"/>
  <c r="AE529" i="3"/>
  <c r="AE507" i="3"/>
  <c r="AE496" i="3"/>
  <c r="AE482" i="3"/>
  <c r="AE481" i="3"/>
  <c r="AE458" i="3"/>
  <c r="AE457" i="3"/>
  <c r="AE432" i="3"/>
  <c r="AE398" i="3"/>
  <c r="AE396" i="3"/>
  <c r="AE373" i="3"/>
  <c r="AE354" i="3"/>
  <c r="AE353" i="3"/>
  <c r="AE333" i="3"/>
  <c r="AE332" i="3"/>
  <c r="AE312" i="3"/>
  <c r="AE311" i="3"/>
  <c r="AE292" i="3"/>
  <c r="AE290" i="3"/>
  <c r="AE271" i="3"/>
  <c r="AE250" i="3"/>
  <c r="AE651" i="3"/>
  <c r="AE640" i="3"/>
  <c r="AE594" i="3"/>
  <c r="AE570" i="3"/>
  <c r="AE434" i="3"/>
  <c r="AE433" i="3"/>
  <c r="AE416" i="3"/>
  <c r="AE397" i="3"/>
  <c r="AE380" i="3"/>
  <c r="AE372" i="3"/>
  <c r="AE371" i="3"/>
  <c r="AE352" i="3"/>
  <c r="AE350" i="3"/>
  <c r="AE331" i="3"/>
  <c r="AE310" i="3"/>
  <c r="AE289" i="3"/>
  <c r="AE270" i="3"/>
  <c r="AE269" i="3"/>
  <c r="AE948" i="3"/>
  <c r="AE850" i="3"/>
  <c r="AE699" i="3"/>
  <c r="AE530" i="3"/>
  <c r="AE508" i="3"/>
  <c r="AE417" i="3"/>
  <c r="AE401" i="3"/>
  <c r="AE381" i="3"/>
  <c r="AE329" i="3"/>
  <c r="AE185" i="3"/>
  <c r="AE834" i="3"/>
  <c r="AE652" i="3"/>
  <c r="AE635" i="3"/>
  <c r="AE611" i="3"/>
  <c r="AE595" i="3"/>
  <c r="AE571" i="3"/>
  <c r="AE554" i="3"/>
  <c r="AE548" i="3"/>
  <c r="AE531" i="3"/>
  <c r="AE467" i="3"/>
  <c r="AE443" i="3"/>
  <c r="AE419" i="3"/>
  <c r="AE400" i="3"/>
  <c r="AE383" i="3"/>
  <c r="AE369" i="3"/>
  <c r="AE368" i="3"/>
  <c r="AE348" i="3"/>
  <c r="AE347" i="3"/>
  <c r="AE328" i="3"/>
  <c r="AE326" i="3"/>
  <c r="AE307" i="3"/>
  <c r="AE286" i="3"/>
  <c r="AE265" i="3"/>
  <c r="AE246" i="3"/>
  <c r="AE245" i="3"/>
  <c r="AE814" i="3"/>
  <c r="AE790" i="3"/>
  <c r="AE690" i="3"/>
  <c r="AE636" i="3"/>
  <c r="AE509" i="3"/>
  <c r="AE491" i="3"/>
  <c r="AE485" i="3"/>
  <c r="AE461" i="3"/>
  <c r="AE437" i="3"/>
  <c r="AE420" i="3"/>
  <c r="AE384" i="3"/>
  <c r="AE305" i="3"/>
  <c r="AE1227" i="3"/>
  <c r="AE1054" i="3"/>
  <c r="AE970" i="3"/>
  <c r="AE653" i="3"/>
  <c r="AE612" i="3"/>
  <c r="AE549" i="3"/>
  <c r="AE468" i="3"/>
  <c r="AE444" i="3"/>
  <c r="AE404" i="3"/>
  <c r="AE365" i="3"/>
  <c r="AE221" i="3"/>
  <c r="AE630" i="3"/>
  <c r="AE473" i="3"/>
  <c r="AE449" i="3"/>
  <c r="AE405" i="3"/>
  <c r="AE358" i="3"/>
  <c r="AE317" i="3"/>
  <c r="AE209" i="3"/>
  <c r="AE188" i="3"/>
  <c r="AE125" i="3"/>
  <c r="AE894" i="3"/>
  <c r="AE845" i="3"/>
  <c r="AE802" i="3"/>
  <c r="AE616" i="3"/>
  <c r="AE429" i="3"/>
  <c r="AE393" i="3"/>
  <c r="AE341" i="3"/>
  <c r="AE335" i="3"/>
  <c r="AE253" i="3"/>
  <c r="AE240" i="3"/>
  <c r="AE208" i="3"/>
  <c r="AE206" i="3"/>
  <c r="AE189" i="3"/>
  <c r="AE187" i="3"/>
  <c r="AE180" i="3"/>
  <c r="AE177" i="3"/>
  <c r="AE176" i="3"/>
  <c r="AE124" i="3"/>
  <c r="AE118" i="3"/>
  <c r="AE117" i="3"/>
  <c r="AE116" i="3"/>
  <c r="AE75" i="3"/>
  <c r="AE66" i="3"/>
  <c r="AE65" i="3"/>
  <c r="AE57" i="3"/>
  <c r="AE48" i="3"/>
  <c r="AE47" i="3"/>
  <c r="AE21" i="3"/>
  <c r="AE20" i="3"/>
  <c r="AE1018" i="3"/>
  <c r="AE661" i="3"/>
  <c r="AE425" i="3"/>
  <c r="AE389" i="3"/>
  <c r="AE318" i="3"/>
  <c r="AE295" i="3"/>
  <c r="AE254" i="3"/>
  <c r="AE210" i="3"/>
  <c r="AE193" i="3"/>
  <c r="AE174" i="3"/>
  <c r="AE173" i="3"/>
  <c r="AE631" i="3"/>
  <c r="AE512" i="3"/>
  <c r="AE336" i="3"/>
  <c r="AE296" i="3"/>
  <c r="AE248" i="3"/>
  <c r="AE214" i="3"/>
  <c r="AE113" i="3"/>
  <c r="AE112" i="3"/>
  <c r="AE110" i="3"/>
  <c r="AE53" i="3"/>
  <c r="AE516" i="3"/>
  <c r="AE654" i="3"/>
  <c r="AE632" i="3"/>
  <c r="AE613" i="3"/>
  <c r="AE575" i="3"/>
  <c r="AE407" i="3"/>
  <c r="AE361" i="3"/>
  <c r="AE320" i="3"/>
  <c r="AE297" i="3"/>
  <c r="AE281" i="3"/>
  <c r="AE249" i="3"/>
  <c r="AE220" i="3"/>
  <c r="AE218" i="3"/>
  <c r="AE215" i="3"/>
  <c r="AE162" i="3"/>
  <c r="AE161" i="3"/>
  <c r="AE156" i="3"/>
  <c r="AE155" i="3"/>
  <c r="AE103" i="3"/>
  <c r="AE102" i="3"/>
  <c r="AE100" i="3"/>
  <c r="AE98" i="3"/>
  <c r="AE72" i="3"/>
  <c r="AE59" i="3"/>
  <c r="AE40" i="3"/>
  <c r="AE27" i="3"/>
  <c r="AE13" i="3"/>
  <c r="AE711" i="3"/>
  <c r="AE557" i="3"/>
  <c r="AE479" i="3"/>
  <c r="AE455" i="3"/>
  <c r="AE413" i="3"/>
  <c r="AE408" i="3"/>
  <c r="AE377" i="3"/>
  <c r="AE314" i="3"/>
  <c r="AE275" i="3"/>
  <c r="AE233" i="3"/>
  <c r="AE224" i="3"/>
  <c r="AE91" i="3"/>
  <c r="AE937" i="3"/>
  <c r="AE591" i="3"/>
  <c r="AE826" i="3"/>
  <c r="AE428" i="3"/>
  <c r="AE238" i="3"/>
  <c r="AE356" i="3"/>
  <c r="AE260" i="3"/>
  <c r="AE227" i="3"/>
  <c r="AE157" i="3"/>
  <c r="AE144" i="3"/>
  <c r="AE136" i="3"/>
  <c r="AE105" i="3"/>
  <c r="AE357" i="3"/>
  <c r="AE338" i="3"/>
  <c r="AE239" i="3"/>
  <c r="AE137" i="3"/>
  <c r="AE528" i="3"/>
  <c r="AE256" i="3"/>
  <c r="AE228" i="3"/>
  <c r="AE656" i="3"/>
  <c r="AE615" i="3"/>
  <c r="AE446" i="3"/>
  <c r="AE362" i="3"/>
  <c r="AE229" i="3"/>
  <c r="AE223" i="3"/>
  <c r="AE202" i="3"/>
  <c r="AE196" i="3"/>
  <c r="AE164" i="3"/>
  <c r="AE158" i="3"/>
  <c r="AE146" i="3"/>
  <c r="AE138" i="3"/>
  <c r="AE927" i="3"/>
  <c r="AE276" i="3"/>
  <c r="AE203" i="3"/>
  <c r="AE197" i="3"/>
  <c r="AE152" i="3"/>
  <c r="AE139" i="3"/>
  <c r="AE131" i="3"/>
  <c r="AE101" i="3"/>
  <c r="AE660" i="3"/>
  <c r="AE409" i="3"/>
  <c r="AE257" i="3"/>
  <c r="AE182" i="3"/>
  <c r="AE89" i="3"/>
  <c r="AE472" i="3"/>
  <c r="AE448" i="3"/>
  <c r="AE337" i="3"/>
  <c r="AE282" i="3"/>
  <c r="AE274" i="3"/>
  <c r="AE259" i="3"/>
  <c r="AE237" i="3"/>
  <c r="AE143" i="3"/>
  <c r="Y14" i="3"/>
  <c r="AE16" i="3"/>
  <c r="AE26" i="3"/>
  <c r="AB32" i="3"/>
  <c r="AE46" i="3"/>
  <c r="Y56" i="3"/>
  <c r="Y60" i="3"/>
  <c r="Y63" i="3"/>
  <c r="AE76" i="3"/>
  <c r="AB86" i="3"/>
  <c r="AE95" i="3"/>
  <c r="AB98" i="3"/>
  <c r="AB106" i="3"/>
  <c r="AE114" i="3"/>
  <c r="V123" i="3"/>
  <c r="AB124" i="3"/>
  <c r="Y138" i="3"/>
  <c r="AB160" i="3"/>
  <c r="Y174" i="3"/>
  <c r="V205" i="3"/>
  <c r="V237" i="3"/>
  <c r="V247" i="3"/>
  <c r="V267" i="3"/>
  <c r="Y268" i="3"/>
  <c r="AE272" i="3"/>
  <c r="AB328" i="3"/>
  <c r="Y353" i="3"/>
  <c r="Y356" i="3"/>
  <c r="AE494" i="3"/>
  <c r="AB561" i="3"/>
  <c r="AB2002" i="3"/>
  <c r="AE8" i="3"/>
  <c r="V19" i="3"/>
  <c r="AE22" i="3"/>
  <c r="AE23" i="3"/>
  <c r="AB38" i="3"/>
  <c r="AE45" i="3"/>
  <c r="AE52" i="3"/>
  <c r="AE54" i="3"/>
  <c r="AB55" i="3"/>
  <c r="V67" i="3"/>
  <c r="Y69" i="3"/>
  <c r="V78" i="3"/>
  <c r="AB81" i="3"/>
  <c r="AE82" i="3"/>
  <c r="AE106" i="3"/>
  <c r="Y123" i="3"/>
  <c r="Y134" i="3"/>
  <c r="V155" i="3"/>
  <c r="Y163" i="3"/>
  <c r="Y170" i="3"/>
  <c r="AB171" i="3"/>
  <c r="AB181" i="3"/>
  <c r="V183" i="3"/>
  <c r="AB192" i="3"/>
  <c r="V201" i="3"/>
  <c r="AB202" i="3"/>
  <c r="Y205" i="3"/>
  <c r="AB224" i="3"/>
  <c r="V226" i="3"/>
  <c r="AE234" i="3"/>
  <c r="Y247" i="3"/>
  <c r="V253" i="3"/>
  <c r="AB281" i="3"/>
  <c r="AE301" i="3"/>
  <c r="Y330" i="3"/>
  <c r="AB363" i="3"/>
  <c r="V365" i="3"/>
  <c r="AB461" i="3"/>
  <c r="AE471" i="3"/>
  <c r="AB542" i="3"/>
  <c r="AE597" i="3"/>
  <c r="AE603" i="3"/>
  <c r="V605" i="3"/>
  <c r="AB4" i="3"/>
  <c r="AB5" i="3"/>
  <c r="AE6" i="3"/>
  <c r="AE7" i="3"/>
  <c r="AE15" i="3"/>
  <c r="V18" i="3"/>
  <c r="V27" i="3"/>
  <c r="AB30" i="3"/>
  <c r="Y35" i="3"/>
  <c r="AE39" i="3"/>
  <c r="Y43" i="3"/>
  <c r="Y48" i="3"/>
  <c r="AB49" i="3"/>
  <c r="AE51" i="3"/>
  <c r="AB75" i="3"/>
  <c r="AE81" i="3"/>
  <c r="V92" i="3"/>
  <c r="Y101" i="3"/>
  <c r="AE120" i="3"/>
  <c r="V137" i="3"/>
  <c r="Y144" i="3"/>
  <c r="AB156" i="3"/>
  <c r="Y166" i="3"/>
  <c r="Y173" i="3"/>
  <c r="Y180" i="3"/>
  <c r="AE213" i="3"/>
  <c r="AB244" i="3"/>
  <c r="AB264" i="3"/>
  <c r="AB327" i="3"/>
  <c r="V329" i="3"/>
  <c r="AB346" i="3"/>
  <c r="AE363" i="3"/>
  <c r="V397" i="3"/>
  <c r="Y467" i="3"/>
  <c r="AB539" i="3"/>
  <c r="AE858" i="3"/>
  <c r="AB861" i="3"/>
  <c r="AB12" i="3"/>
  <c r="AB13" i="3"/>
  <c r="V16" i="3"/>
  <c r="V17" i="3"/>
  <c r="V25" i="3"/>
  <c r="Y29" i="3"/>
  <c r="AE31" i="3"/>
  <c r="AE32" i="3"/>
  <c r="V34" i="3"/>
  <c r="AB37" i="3"/>
  <c r="V40" i="3"/>
  <c r="AB43" i="3"/>
  <c r="AE44" i="3"/>
  <c r="V47" i="3"/>
  <c r="AB59" i="3"/>
  <c r="AE60" i="3"/>
  <c r="AB62" i="3"/>
  <c r="AB63" i="3"/>
  <c r="AE70" i="3"/>
  <c r="V72" i="3"/>
  <c r="Y74" i="3"/>
  <c r="Y88" i="3"/>
  <c r="AB101" i="3"/>
  <c r="V111" i="3"/>
  <c r="Y112" i="3"/>
  <c r="Y119" i="3"/>
  <c r="Y130" i="3"/>
  <c r="Y137" i="3"/>
  <c r="AE142" i="3"/>
  <c r="AB152" i="3"/>
  <c r="AE153" i="3"/>
  <c r="AE160" i="3"/>
  <c r="Y191" i="3"/>
  <c r="V197" i="3"/>
  <c r="Y201" i="3"/>
  <c r="Y212" i="3"/>
  <c r="V222" i="3"/>
  <c r="V232" i="3"/>
  <c r="V235" i="3"/>
  <c r="AB241" i="3"/>
  <c r="AE258" i="3"/>
  <c r="V279" i="3"/>
  <c r="AE300" i="3"/>
  <c r="AB320" i="3"/>
  <c r="AE321" i="3"/>
  <c r="AE340" i="3"/>
  <c r="AB388" i="3"/>
  <c r="AE392" i="3"/>
  <c r="V394" i="3"/>
  <c r="Y419" i="3"/>
  <c r="V428" i="3"/>
  <c r="V466" i="3"/>
  <c r="V472" i="3"/>
  <c r="Y541" i="3"/>
  <c r="Y547" i="3"/>
  <c r="V592" i="3"/>
  <c r="V598" i="3"/>
  <c r="AB599" i="3"/>
  <c r="M9" i="2"/>
  <c r="C20" i="2" s="1"/>
  <c r="Y52" i="3"/>
  <c r="Y37" i="3"/>
  <c r="Y36" i="3"/>
  <c r="Y10" i="3"/>
  <c r="Y9" i="3"/>
  <c r="Y642" i="3"/>
  <c r="Y588" i="3"/>
  <c r="Y525" i="3"/>
  <c r="Y31" i="3"/>
  <c r="Y23" i="3"/>
  <c r="Y4" i="3"/>
  <c r="Y647" i="3"/>
  <c r="Y371" i="3"/>
  <c r="Y366" i="3"/>
  <c r="Y502" i="3"/>
  <c r="Y399" i="3"/>
  <c r="Y219" i="3"/>
  <c r="Y214" i="3"/>
  <c r="Y108" i="3"/>
  <c r="Y102" i="3"/>
  <c r="Y475" i="3"/>
  <c r="Y451" i="3"/>
  <c r="Y367" i="3"/>
  <c r="Y266" i="3"/>
  <c r="Y133" i="3"/>
  <c r="Y115" i="3"/>
  <c r="Y874" i="3"/>
  <c r="Y220" i="3"/>
  <c r="Y154" i="3"/>
  <c r="Y109" i="3"/>
  <c r="Y103" i="3"/>
  <c r="Y623" i="3"/>
  <c r="Y559" i="3"/>
  <c r="Y435" i="3"/>
  <c r="Y348" i="3"/>
  <c r="Y325" i="3"/>
  <c r="Y306" i="3"/>
  <c r="Y250" i="3"/>
  <c r="Y242" i="3"/>
  <c r="Y167" i="3"/>
  <c r="Y104" i="3"/>
  <c r="Y729" i="3"/>
  <c r="Y668" i="3"/>
  <c r="Y286" i="3"/>
  <c r="Y263" i="3"/>
  <c r="Y226" i="3"/>
  <c r="Y161" i="3"/>
  <c r="Y155" i="3"/>
  <c r="Y135" i="3"/>
  <c r="Y110" i="3"/>
  <c r="Y582" i="3"/>
  <c r="Y372" i="3"/>
  <c r="Y349" i="3"/>
  <c r="Y291" i="3"/>
  <c r="Y238" i="3"/>
  <c r="Y162" i="3"/>
  <c r="Y156" i="3"/>
  <c r="Y98" i="3"/>
  <c r="Y624" i="3"/>
  <c r="Y560" i="3"/>
  <c r="Y326" i="3"/>
  <c r="Y243" i="3"/>
  <c r="Y157" i="3"/>
  <c r="Y542" i="3"/>
  <c r="Y370" i="3"/>
  <c r="Y332" i="3"/>
  <c r="Y209" i="3"/>
  <c r="Y188" i="3"/>
  <c r="Y120" i="3"/>
  <c r="Y114" i="3"/>
  <c r="V9" i="3"/>
  <c r="AB11" i="3"/>
  <c r="Y26" i="3"/>
  <c r="AE30" i="3"/>
  <c r="V33" i="3"/>
  <c r="Y34" i="3"/>
  <c r="AE37" i="3"/>
  <c r="Y42" i="3"/>
  <c r="AE49" i="3"/>
  <c r="AE50" i="3"/>
  <c r="AE55" i="3"/>
  <c r="AE56" i="3"/>
  <c r="AE58" i="3"/>
  <c r="AE63" i="3"/>
  <c r="Y66" i="3"/>
  <c r="Y67" i="3"/>
  <c r="V82" i="3"/>
  <c r="V83" i="3"/>
  <c r="AE93" i="3"/>
  <c r="AB112" i="3"/>
  <c r="V118" i="3"/>
  <c r="AB119" i="3"/>
  <c r="V121" i="3"/>
  <c r="AB130" i="3"/>
  <c r="V136" i="3"/>
  <c r="V143" i="3"/>
  <c r="Y158" i="3"/>
  <c r="AB159" i="3"/>
  <c r="V161" i="3"/>
  <c r="AE163" i="3"/>
  <c r="AB180" i="3"/>
  <c r="V211" i="3"/>
  <c r="AB223" i="3"/>
  <c r="V282" i="3"/>
  <c r="Y289" i="3"/>
  <c r="Y292" i="3"/>
  <c r="AB323" i="3"/>
  <c r="Y329" i="3"/>
  <c r="AE343" i="3"/>
  <c r="AE359" i="3"/>
  <c r="AB362" i="3"/>
  <c r="V380" i="3"/>
  <c r="AE388" i="3"/>
  <c r="Y394" i="3"/>
  <c r="Y397" i="3"/>
  <c r="AE454" i="3"/>
  <c r="Y466" i="3"/>
  <c r="AB538" i="3"/>
  <c r="V796" i="3"/>
  <c r="V15" i="3"/>
  <c r="Y27" i="3"/>
  <c r="AB28" i="3"/>
  <c r="AE43" i="3"/>
  <c r="V46" i="3"/>
  <c r="C58" i="3"/>
  <c r="AE61" i="3"/>
  <c r="V76" i="3"/>
  <c r="Y78" i="3"/>
  <c r="AB89" i="3"/>
  <c r="V91" i="3"/>
  <c r="Y100" i="3"/>
  <c r="Y111" i="3"/>
  <c r="Y118" i="3"/>
  <c r="AE127" i="3"/>
  <c r="V150" i="3"/>
  <c r="AB169" i="3"/>
  <c r="V221" i="3"/>
  <c r="Y246" i="3"/>
  <c r="V272" i="3"/>
  <c r="AE280" i="3"/>
  <c r="V295" i="3"/>
  <c r="V318" i="3"/>
  <c r="AB319" i="3"/>
  <c r="Y380" i="3"/>
  <c r="Y412" i="3"/>
  <c r="Y418" i="3"/>
  <c r="AE470" i="3"/>
  <c r="Y501" i="3"/>
  <c r="AE511" i="3"/>
  <c r="AE517" i="3"/>
  <c r="AE4" i="3"/>
  <c r="F59" i="3"/>
  <c r="F63" i="3"/>
  <c r="C63" i="3"/>
  <c r="AE5" i="3"/>
  <c r="AB10" i="3"/>
  <c r="AE12" i="3"/>
  <c r="Y17" i="3"/>
  <c r="V23" i="3"/>
  <c r="AE29" i="3"/>
  <c r="Y33" i="3"/>
  <c r="AB34" i="3"/>
  <c r="AB35" i="3"/>
  <c r="Y41" i="3"/>
  <c r="V51" i="3"/>
  <c r="V53" i="3"/>
  <c r="F56" i="3"/>
  <c r="C61" i="3"/>
  <c r="AE62" i="3"/>
  <c r="V65" i="3"/>
  <c r="AE69" i="3"/>
  <c r="Y73" i="3"/>
  <c r="Y82" i="3"/>
  <c r="AB84" i="3"/>
  <c r="AE85" i="3"/>
  <c r="AE97" i="3"/>
  <c r="AB100" i="3"/>
  <c r="AE109" i="3"/>
  <c r="AE126" i="3"/>
  <c r="V128" i="3"/>
  <c r="Y136" i="3"/>
  <c r="AB158" i="3"/>
  <c r="AE166" i="3"/>
  <c r="Y168" i="3"/>
  <c r="Y172" i="3"/>
  <c r="V178" i="3"/>
  <c r="AE184" i="3"/>
  <c r="V186" i="3"/>
  <c r="V207" i="3"/>
  <c r="AE212" i="3"/>
  <c r="Y218" i="3"/>
  <c r="AB219" i="3"/>
  <c r="Y229" i="3"/>
  <c r="AB240" i="3"/>
  <c r="AB243" i="3"/>
  <c r="V275" i="3"/>
  <c r="AE277" i="3"/>
  <c r="Y295" i="3"/>
  <c r="AE316" i="3"/>
  <c r="V341" i="3"/>
  <c r="V376" i="3"/>
  <c r="AB384" i="3"/>
  <c r="AE410" i="3"/>
  <c r="AB453" i="3"/>
  <c r="Y498" i="3"/>
  <c r="AE590" i="3"/>
  <c r="Y628" i="3"/>
  <c r="AE629" i="3"/>
  <c r="V7" i="3"/>
  <c r="AE10" i="3"/>
  <c r="AE11" i="3"/>
  <c r="Y16" i="3"/>
  <c r="Y24" i="3"/>
  <c r="Y25" i="3"/>
  <c r="AE28" i="3"/>
  <c r="V31" i="3"/>
  <c r="AE36" i="3"/>
  <c r="V38" i="3"/>
  <c r="Y40" i="3"/>
  <c r="AB41" i="3"/>
  <c r="V45" i="3"/>
  <c r="V52" i="3"/>
  <c r="C59" i="3"/>
  <c r="AE67" i="3"/>
  <c r="AE68" i="3"/>
  <c r="Y72" i="3"/>
  <c r="AB73" i="3"/>
  <c r="AE84" i="3"/>
  <c r="AB88" i="3"/>
  <c r="Y99" i="3"/>
  <c r="Y107" i="3"/>
  <c r="AE108" i="3"/>
  <c r="AB111" i="3"/>
  <c r="AE115" i="3"/>
  <c r="V117" i="3"/>
  <c r="AB118" i="3"/>
  <c r="Y125" i="3"/>
  <c r="AE134" i="3"/>
  <c r="AE140" i="3"/>
  <c r="AE148" i="3"/>
  <c r="Y150" i="3"/>
  <c r="Y175" i="3"/>
  <c r="AB176" i="3"/>
  <c r="AB197" i="3"/>
  <c r="AE198" i="3"/>
  <c r="Y207" i="3"/>
  <c r="AB208" i="3"/>
  <c r="Y252" i="3"/>
  <c r="AB253" i="3"/>
  <c r="AE273" i="3"/>
  <c r="V294" i="3"/>
  <c r="AE299" i="3"/>
  <c r="AE309" i="3"/>
  <c r="Y318" i="3"/>
  <c r="AE319" i="3"/>
  <c r="AE339" i="3"/>
  <c r="V357" i="3"/>
  <c r="Y383" i="3"/>
  <c r="V411" i="3"/>
  <c r="AB412" i="3"/>
  <c r="AB415" i="3"/>
  <c r="AB437" i="3"/>
  <c r="AE447" i="3"/>
  <c r="AB485" i="3"/>
  <c r="V506" i="3"/>
  <c r="C22" i="2"/>
  <c r="V1993" i="3"/>
  <c r="V2000" i="3"/>
  <c r="V1987" i="3"/>
  <c r="V1972" i="3"/>
  <c r="V1866" i="3"/>
  <c r="V1846" i="3"/>
  <c r="V1988" i="3"/>
  <c r="V1981" i="3"/>
  <c r="V1965" i="3"/>
  <c r="V1957" i="3"/>
  <c r="V1948" i="3"/>
  <c r="V1916" i="3"/>
  <c r="V1915" i="3"/>
  <c r="V1864" i="3"/>
  <c r="V1844" i="3"/>
  <c r="V1843" i="3"/>
  <c r="V1824" i="3"/>
  <c r="V1823" i="3"/>
  <c r="V1982" i="3"/>
  <c r="V1958" i="3"/>
  <c r="V1928" i="3"/>
  <c r="V1927" i="3"/>
  <c r="V1886" i="3"/>
  <c r="V1883" i="3"/>
  <c r="V1863" i="3"/>
  <c r="V1862" i="3"/>
  <c r="V1822" i="3"/>
  <c r="V1994" i="3"/>
  <c r="V1940" i="3"/>
  <c r="V1939" i="3"/>
  <c r="V1917" i="3"/>
  <c r="V1885" i="3"/>
  <c r="V1882" i="3"/>
  <c r="V1861" i="3"/>
  <c r="V1819" i="3"/>
  <c r="V1975" i="3"/>
  <c r="V1951" i="3"/>
  <c r="V1892" i="3"/>
  <c r="V1891" i="3"/>
  <c r="V1879" i="3"/>
  <c r="V1999" i="3"/>
  <c r="V1976" i="3"/>
  <c r="V1952" i="3"/>
  <c r="V1918" i="3"/>
  <c r="V1898" i="3"/>
  <c r="V1895" i="3"/>
  <c r="V1893" i="3"/>
  <c r="V1878" i="3"/>
  <c r="V1858" i="3"/>
  <c r="V1837" i="3"/>
  <c r="V1816" i="3"/>
  <c r="V1969" i="3"/>
  <c r="V1922" i="3"/>
  <c r="V1921" i="3"/>
  <c r="V1904" i="3"/>
  <c r="V1903" i="3"/>
  <c r="V1970" i="3"/>
  <c r="V1933" i="3"/>
  <c r="V1868" i="3"/>
  <c r="V1857" i="3"/>
  <c r="V1833" i="3"/>
  <c r="V1828" i="3"/>
  <c r="V1799" i="3"/>
  <c r="V1787" i="3"/>
  <c r="V1775" i="3"/>
  <c r="V1934" i="3"/>
  <c r="V1924" i="3"/>
  <c r="V1912" i="3"/>
  <c r="V1907" i="3"/>
  <c r="V1869" i="3"/>
  <c r="V1996" i="3"/>
  <c r="V1897" i="3"/>
  <c r="V1876" i="3"/>
  <c r="V1852" i="3"/>
  <c r="V1835" i="3"/>
  <c r="V1796" i="3"/>
  <c r="V1784" i="3"/>
  <c r="V1772" i="3"/>
  <c r="V1760" i="3"/>
  <c r="V1963" i="3"/>
  <c r="V1870" i="3"/>
  <c r="V1847" i="3"/>
  <c r="V1794" i="3"/>
  <c r="V1782" i="3"/>
  <c r="V1770" i="3"/>
  <c r="V1758" i="3"/>
  <c r="V1746" i="3"/>
  <c r="V1964" i="3"/>
  <c r="V1945" i="3"/>
  <c r="V1814" i="3"/>
  <c r="V1809" i="3"/>
  <c r="V1791" i="3"/>
  <c r="V1778" i="3"/>
  <c r="V1765" i="3"/>
  <c r="V1707" i="3"/>
  <c r="V1688" i="3"/>
  <c r="V1687" i="3"/>
  <c r="V1686" i="3"/>
  <c r="V1910" i="3"/>
  <c r="V1867" i="3"/>
  <c r="V1856" i="3"/>
  <c r="V1740" i="3"/>
  <c r="V1739" i="3"/>
  <c r="V1706" i="3"/>
  <c r="V1705" i="3"/>
  <c r="V1685" i="3"/>
  <c r="V1665" i="3"/>
  <c r="V1644" i="3"/>
  <c r="V1810" i="3"/>
  <c r="V1804" i="3"/>
  <c r="V1767" i="3"/>
  <c r="V1766" i="3"/>
  <c r="V1725" i="3"/>
  <c r="V1704" i="3"/>
  <c r="V1683" i="3"/>
  <c r="V1848" i="3"/>
  <c r="V1826" i="3"/>
  <c r="V1751" i="3"/>
  <c r="V1722" i="3"/>
  <c r="V1911" i="3"/>
  <c r="V1752" i="3"/>
  <c r="V1728" i="3"/>
  <c r="V1638" i="3"/>
  <c r="V1946" i="3"/>
  <c r="V1800" i="3"/>
  <c r="V1769" i="3"/>
  <c r="V1801" i="3"/>
  <c r="V1776" i="3"/>
  <c r="V1734" i="3"/>
  <c r="V1674" i="3"/>
  <c r="V1905" i="3"/>
  <c r="V1894" i="3"/>
  <c r="V1802" i="3"/>
  <c r="V1678" i="3"/>
  <c r="V1764" i="3"/>
  <c r="V1872" i="3"/>
  <c r="V1849" i="3"/>
  <c r="V1788" i="3"/>
  <c r="V1748" i="3"/>
  <c r="V1729" i="3"/>
  <c r="V1710" i="3"/>
  <c r="V1873" i="3"/>
  <c r="V1757" i="3"/>
  <c r="V1717" i="3"/>
  <c r="V1689" i="3"/>
  <c r="V1930" i="3"/>
  <c r="V1736" i="3"/>
  <c r="V1719" i="3"/>
  <c r="V1711" i="3"/>
  <c r="V1755" i="3"/>
  <c r="V1657" i="3"/>
  <c r="V1585" i="3"/>
  <c r="V1850" i="3"/>
  <c r="V1831" i="3"/>
  <c r="V1789" i="3"/>
  <c r="V1714" i="3"/>
  <c r="V1658" i="3"/>
  <c r="V1626" i="3"/>
  <c r="V1606" i="3"/>
  <c r="V1595" i="3"/>
  <c r="V1594" i="3"/>
  <c r="V1593" i="3"/>
  <c r="V1588" i="3"/>
  <c r="V1587" i="3"/>
  <c r="V1584" i="3"/>
  <c r="V1583" i="3"/>
  <c r="V1545" i="3"/>
  <c r="V1544" i="3"/>
  <c r="V1543" i="3"/>
  <c r="V1524" i="3"/>
  <c r="V1523" i="3"/>
  <c r="V1715" i="3"/>
  <c r="V1668" i="3"/>
  <c r="V1627" i="3"/>
  <c r="V1607" i="3"/>
  <c r="V1605" i="3"/>
  <c r="V1604" i="3"/>
  <c r="V1603" i="3"/>
  <c r="V1599" i="3"/>
  <c r="V1598" i="3"/>
  <c r="V1597" i="3"/>
  <c r="V1596" i="3"/>
  <c r="V1581" i="3"/>
  <c r="V1580" i="3"/>
  <c r="V1579" i="3"/>
  <c r="V1576" i="3"/>
  <c r="V1542" i="3"/>
  <c r="V1669" i="3"/>
  <c r="V1650" i="3"/>
  <c r="V1629" i="3"/>
  <c r="V1628" i="3"/>
  <c r="V1519" i="3"/>
  <c r="V1832" i="3"/>
  <c r="V1790" i="3"/>
  <c r="V1643" i="3"/>
  <c r="V1642" i="3"/>
  <c r="V1617" i="3"/>
  <c r="V1616" i="3"/>
  <c r="V1615" i="3"/>
  <c r="V1614" i="3"/>
  <c r="V1855" i="3"/>
  <c r="V1698" i="3"/>
  <c r="V1618" i="3"/>
  <c r="V1570" i="3"/>
  <c r="V1564" i="3"/>
  <c r="V1537" i="3"/>
  <c r="V1516" i="3"/>
  <c r="V1712" i="3"/>
  <c r="V1699" i="3"/>
  <c r="V1663" i="3"/>
  <c r="V1645" i="3"/>
  <c r="V1569" i="3"/>
  <c r="V1563" i="3"/>
  <c r="V1550" i="3"/>
  <c r="V1398" i="3"/>
  <c r="V1619" i="3"/>
  <c r="V1533" i="3"/>
  <c r="V1526" i="3"/>
  <c r="V1511" i="3"/>
  <c r="V1763" i="3"/>
  <c r="V1700" i="3"/>
  <c r="V1664" i="3"/>
  <c r="V1637" i="3"/>
  <c r="V1557" i="3"/>
  <c r="V1527" i="3"/>
  <c r="V1506" i="3"/>
  <c r="V1494" i="3"/>
  <c r="V1478" i="3"/>
  <c r="V1477" i="3"/>
  <c r="V1457" i="3"/>
  <c r="V1437" i="3"/>
  <c r="V1754" i="3"/>
  <c r="V1673" i="3"/>
  <c r="V1646" i="3"/>
  <c r="V1620" i="3"/>
  <c r="V1551" i="3"/>
  <c r="V1528" i="3"/>
  <c r="V1512" i="3"/>
  <c r="V1507" i="3"/>
  <c r="V1497" i="3"/>
  <c r="V1496" i="3"/>
  <c r="V1495" i="3"/>
  <c r="V1476" i="3"/>
  <c r="V1455" i="3"/>
  <c r="V1690" i="3"/>
  <c r="V1656" i="3"/>
  <c r="V1591" i="3"/>
  <c r="V1742" i="3"/>
  <c r="V1694" i="3"/>
  <c r="V1647" i="3"/>
  <c r="V1547" i="3"/>
  <c r="V1522" i="3"/>
  <c r="V1566" i="3"/>
  <c r="V1562" i="3"/>
  <c r="V1479" i="3"/>
  <c r="V1423" i="3"/>
  <c r="V1403" i="3"/>
  <c r="V1402" i="3"/>
  <c r="V1679" i="3"/>
  <c r="V1486" i="3"/>
  <c r="V1471" i="3"/>
  <c r="V1462" i="3"/>
  <c r="V1442" i="3"/>
  <c r="V1424" i="3"/>
  <c r="V1406" i="3"/>
  <c r="V1401" i="3"/>
  <c r="V1395" i="3"/>
  <c r="V1394" i="3"/>
  <c r="V1393" i="3"/>
  <c r="V1567" i="3"/>
  <c r="V1555" i="3"/>
  <c r="V1530" i="3"/>
  <c r="V1508" i="3"/>
  <c r="V1503" i="3"/>
  <c r="V1443" i="3"/>
  <c r="V1426" i="3"/>
  <c r="V1425" i="3"/>
  <c r="V1392" i="3"/>
  <c r="V1347" i="3"/>
  <c r="V1662" i="3"/>
  <c r="V1487" i="3"/>
  <c r="V1777" i="3"/>
  <c r="V1531" i="3"/>
  <c r="V1488" i="3"/>
  <c r="V1464" i="3"/>
  <c r="V1434" i="3"/>
  <c r="V1386" i="3"/>
  <c r="V1382" i="3"/>
  <c r="V1381" i="3"/>
  <c r="V1362" i="3"/>
  <c r="V1361" i="3"/>
  <c r="V1709" i="3"/>
  <c r="V1482" i="3"/>
  <c r="V1460" i="3"/>
  <c r="V1450" i="3"/>
  <c r="V1445" i="3"/>
  <c r="V1373" i="3"/>
  <c r="V1364" i="3"/>
  <c r="V1316" i="3"/>
  <c r="V1315" i="3"/>
  <c r="V1295" i="3"/>
  <c r="V1275" i="3"/>
  <c r="V1254" i="3"/>
  <c r="V1233" i="3"/>
  <c r="V1214" i="3"/>
  <c r="V1213" i="3"/>
  <c r="V1212" i="3"/>
  <c r="V1197" i="3"/>
  <c r="V1185" i="3"/>
  <c r="V1173" i="3"/>
  <c r="V1161" i="3"/>
  <c r="V1149" i="3"/>
  <c r="V1137" i="3"/>
  <c r="V1125" i="3"/>
  <c r="V1113" i="3"/>
  <c r="V1101" i="3"/>
  <c r="V1089" i="3"/>
  <c r="V1077" i="3"/>
  <c r="V1446" i="3"/>
  <c r="V1435" i="3"/>
  <c r="V1418" i="3"/>
  <c r="V1374" i="3"/>
  <c r="V1314" i="3"/>
  <c r="V1293" i="3"/>
  <c r="V1274" i="3"/>
  <c r="V1273" i="3"/>
  <c r="V1272" i="3"/>
  <c r="V1253" i="3"/>
  <c r="V1252" i="3"/>
  <c r="V1232" i="3"/>
  <c r="V1231" i="3"/>
  <c r="V1211" i="3"/>
  <c r="V1196" i="3"/>
  <c r="V1184" i="3"/>
  <c r="V1172" i="3"/>
  <c r="V1160" i="3"/>
  <c r="V1148" i="3"/>
  <c r="V1136" i="3"/>
  <c r="V1124" i="3"/>
  <c r="V1112" i="3"/>
  <c r="V1100" i="3"/>
  <c r="V1088" i="3"/>
  <c r="V1490" i="3"/>
  <c r="V1339" i="3"/>
  <c r="V1691" i="3"/>
  <c r="V1469" i="3"/>
  <c r="V1465" i="3"/>
  <c r="V1451" i="3"/>
  <c r="V1436" i="3"/>
  <c r="V1375" i="3"/>
  <c r="V1366" i="3"/>
  <c r="V1350" i="3"/>
  <c r="V1311" i="3"/>
  <c r="V1290" i="3"/>
  <c r="V1269" i="3"/>
  <c r="V1250" i="3"/>
  <c r="V1249" i="3"/>
  <c r="V1248" i="3"/>
  <c r="V1229" i="3"/>
  <c r="V1228" i="3"/>
  <c r="V1208" i="3"/>
  <c r="V1207" i="3"/>
  <c r="V1194" i="3"/>
  <c r="V1182" i="3"/>
  <c r="V1170" i="3"/>
  <c r="V1158" i="3"/>
  <c r="V1146" i="3"/>
  <c r="V1134" i="3"/>
  <c r="V1122" i="3"/>
  <c r="V1110" i="3"/>
  <c r="V1098" i="3"/>
  <c r="V1086" i="3"/>
  <c r="V1491" i="3"/>
  <c r="V1308" i="3"/>
  <c r="V1470" i="3"/>
  <c r="V1415" i="3"/>
  <c r="V1352" i="3"/>
  <c r="V1327" i="3"/>
  <c r="V1224" i="3"/>
  <c r="V1467" i="3"/>
  <c r="V1438" i="3"/>
  <c r="V1335" i="3"/>
  <c r="V1323" i="3"/>
  <c r="V1317" i="3"/>
  <c r="V1303" i="3"/>
  <c r="V1296" i="3"/>
  <c r="V1260" i="3"/>
  <c r="V1218" i="3"/>
  <c r="V1050" i="3"/>
  <c r="V1038" i="3"/>
  <c r="V1026" i="3"/>
  <c r="V1014" i="3"/>
  <c r="V1002" i="3"/>
  <c r="V990" i="3"/>
  <c r="V978" i="3"/>
  <c r="V966" i="3"/>
  <c r="V954" i="3"/>
  <c r="V942" i="3"/>
  <c r="V1501" i="3"/>
  <c r="V1411" i="3"/>
  <c r="V1380" i="3"/>
  <c r="V1355" i="3"/>
  <c r="V1276" i="3"/>
  <c r="V1065" i="3"/>
  <c r="V1336" i="3"/>
  <c r="V1297" i="3"/>
  <c r="V1255" i="3"/>
  <c r="V1439" i="3"/>
  <c r="V1412" i="3"/>
  <c r="V1377" i="3"/>
  <c r="V1356" i="3"/>
  <c r="V1326" i="3"/>
  <c r="V1284" i="3"/>
  <c r="V1277" i="3"/>
  <c r="V1220" i="3"/>
  <c r="V1198" i="3"/>
  <c r="V1190" i="3"/>
  <c r="V1174" i="3"/>
  <c r="V1166" i="3"/>
  <c r="V1150" i="3"/>
  <c r="V1142" i="3"/>
  <c r="V1126" i="3"/>
  <c r="V1118" i="3"/>
  <c r="V1102" i="3"/>
  <c r="V1094" i="3"/>
  <c r="V1074" i="3"/>
  <c r="V1059" i="3"/>
  <c r="V1047" i="3"/>
  <c r="V1035" i="3"/>
  <c r="V1023" i="3"/>
  <c r="V1011" i="3"/>
  <c r="V999" i="3"/>
  <c r="V987" i="3"/>
  <c r="V975" i="3"/>
  <c r="V1548" i="3"/>
  <c r="V1502" i="3"/>
  <c r="V1485" i="3"/>
  <c r="V1416" i="3"/>
  <c r="V1332" i="3"/>
  <c r="V1298" i="3"/>
  <c r="V1256" i="3"/>
  <c r="V1413" i="3"/>
  <c r="V1385" i="3"/>
  <c r="V1319" i="3"/>
  <c r="V1278" i="3"/>
  <c r="V1235" i="3"/>
  <c r="V1199" i="3"/>
  <c r="V1175" i="3"/>
  <c r="V1151" i="3"/>
  <c r="V1127" i="3"/>
  <c r="V1103" i="3"/>
  <c r="V1509" i="3"/>
  <c r="V1421" i="3"/>
  <c r="V1299" i="3"/>
  <c r="V1449" i="3"/>
  <c r="V1344" i="3"/>
  <c r="V1280" i="3"/>
  <c r="V1203" i="3"/>
  <c r="V1163" i="3"/>
  <c r="V1155" i="3"/>
  <c r="V1129" i="3"/>
  <c r="V1115" i="3"/>
  <c r="V1107" i="3"/>
  <c r="V1081" i="3"/>
  <c r="V1076" i="3"/>
  <c r="V1549" i="3"/>
  <c r="V1409" i="3"/>
  <c r="V1322" i="3"/>
  <c r="V1568" i="3"/>
  <c r="V1459" i="3"/>
  <c r="V1363" i="3"/>
  <c r="V1348" i="3"/>
  <c r="V1300" i="3"/>
  <c r="V1281" i="3"/>
  <c r="V1217" i="3"/>
  <c r="V1042" i="3"/>
  <c r="V1018" i="3"/>
  <c r="V994" i="3"/>
  <c r="V970" i="3"/>
  <c r="V963" i="3"/>
  <c r="V1666" i="3"/>
  <c r="V1082" i="3"/>
  <c r="V1051" i="3"/>
  <c r="V1027" i="3"/>
  <c r="V1003" i="3"/>
  <c r="V979" i="3"/>
  <c r="V1410" i="3"/>
  <c r="V1286" i="3"/>
  <c r="V1257" i="3"/>
  <c r="V1223" i="3"/>
  <c r="V1200" i="3"/>
  <c r="V1186" i="3"/>
  <c r="V1152" i="3"/>
  <c r="V1138" i="3"/>
  <c r="V1104" i="3"/>
  <c r="V1090" i="3"/>
  <c r="V1301" i="3"/>
  <c r="V1052" i="3"/>
  <c r="V1028" i="3"/>
  <c r="V1004" i="3"/>
  <c r="V980" i="3"/>
  <c r="V1417" i="3"/>
  <c r="V1236" i="3"/>
  <c r="V1187" i="3"/>
  <c r="V1179" i="3"/>
  <c r="V1139" i="3"/>
  <c r="V1131" i="3"/>
  <c r="V1091" i="3"/>
  <c r="V1083" i="3"/>
  <c r="V955" i="3"/>
  <c r="V1320" i="3"/>
  <c r="V1302" i="3"/>
  <c r="V1079" i="3"/>
  <c r="V1329" i="3"/>
  <c r="V1176" i="3"/>
  <c r="V944" i="3"/>
  <c r="V923" i="3"/>
  <c r="V911" i="3"/>
  <c r="V899" i="3"/>
  <c r="V887" i="3"/>
  <c r="V875" i="3"/>
  <c r="V863" i="3"/>
  <c r="V851" i="3"/>
  <c r="V839" i="3"/>
  <c r="V827" i="3"/>
  <c r="V815" i="3"/>
  <c r="V803" i="3"/>
  <c r="V791" i="3"/>
  <c r="V779" i="3"/>
  <c r="V767" i="3"/>
  <c r="V755" i="3"/>
  <c r="V743" i="3"/>
  <c r="V731" i="3"/>
  <c r="V719" i="3"/>
  <c r="V707" i="3"/>
  <c r="V695" i="3"/>
  <c r="V683" i="3"/>
  <c r="V1448" i="3"/>
  <c r="V1259" i="3"/>
  <c r="V1243" i="3"/>
  <c r="V1216" i="3"/>
  <c r="V1039" i="3"/>
  <c r="V1031" i="3"/>
  <c r="V1017" i="3"/>
  <c r="V968" i="3"/>
  <c r="V960" i="3"/>
  <c r="V922" i="3"/>
  <c r="V910" i="3"/>
  <c r="V898" i="3"/>
  <c r="V886" i="3"/>
  <c r="V874" i="3"/>
  <c r="V862" i="3"/>
  <c r="V850" i="3"/>
  <c r="V838" i="3"/>
  <c r="V826" i="3"/>
  <c r="V814" i="3"/>
  <c r="V802" i="3"/>
  <c r="V790" i="3"/>
  <c r="V778" i="3"/>
  <c r="V766" i="3"/>
  <c r="V754" i="3"/>
  <c r="V742" i="3"/>
  <c r="V730" i="3"/>
  <c r="V718" i="3"/>
  <c r="V706" i="3"/>
  <c r="V694" i="3"/>
  <c r="V1080" i="3"/>
  <c r="V1279" i="3"/>
  <c r="V1032" i="3"/>
  <c r="V991" i="3"/>
  <c r="V983" i="3"/>
  <c r="V969" i="3"/>
  <c r="V920" i="3"/>
  <c r="V1458" i="3"/>
  <c r="V1154" i="3"/>
  <c r="V1040" i="3"/>
  <c r="V1005" i="3"/>
  <c r="V956" i="3"/>
  <c r="V948" i="3"/>
  <c r="V936" i="3"/>
  <c r="V935" i="3"/>
  <c r="V933" i="3"/>
  <c r="V1114" i="3"/>
  <c r="V984" i="3"/>
  <c r="V939" i="3"/>
  <c r="V918" i="3"/>
  <c r="V906" i="3"/>
  <c r="V894" i="3"/>
  <c r="V870" i="3"/>
  <c r="V858" i="3"/>
  <c r="V846" i="3"/>
  <c r="V834" i="3"/>
  <c r="V822" i="3"/>
  <c r="V810" i="3"/>
  <c r="V798" i="3"/>
  <c r="V786" i="3"/>
  <c r="V774" i="3"/>
  <c r="V762" i="3"/>
  <c r="V750" i="3"/>
  <c r="V738" i="3"/>
  <c r="V726" i="3"/>
  <c r="V714" i="3"/>
  <c r="V702" i="3"/>
  <c r="V690" i="3"/>
  <c r="V678" i="3"/>
  <c r="V1237" i="3"/>
  <c r="V1041" i="3"/>
  <c r="V992" i="3"/>
  <c r="V951" i="3"/>
  <c r="V1264" i="3"/>
  <c r="V1128" i="3"/>
  <c r="V1321" i="3"/>
  <c r="V1030" i="3"/>
  <c r="V931" i="3"/>
  <c r="V924" i="3"/>
  <c r="V855" i="3"/>
  <c r="V830" i="3"/>
  <c r="V805" i="3"/>
  <c r="V787" i="3"/>
  <c r="V780" i="3"/>
  <c r="V711" i="3"/>
  <c r="V1422" i="3"/>
  <c r="V919" i="3"/>
  <c r="V912" i="3"/>
  <c r="V843" i="3"/>
  <c r="V818" i="3"/>
  <c r="V793" i="3"/>
  <c r="V775" i="3"/>
  <c r="V768" i="3"/>
  <c r="V699" i="3"/>
  <c r="V932" i="3"/>
  <c r="V925" i="3"/>
  <c r="V907" i="3"/>
  <c r="V900" i="3"/>
  <c r="V781" i="3"/>
  <c r="V763" i="3"/>
  <c r="V756" i="3"/>
  <c r="V959" i="3"/>
  <c r="V913" i="3"/>
  <c r="V895" i="3"/>
  <c r="V888" i="3"/>
  <c r="V769" i="3"/>
  <c r="V751" i="3"/>
  <c r="V744" i="3"/>
  <c r="V1202" i="3"/>
  <c r="V901" i="3"/>
  <c r="V883" i="3"/>
  <c r="V876" i="3"/>
  <c r="V757" i="3"/>
  <c r="V739" i="3"/>
  <c r="V732" i="3"/>
  <c r="V1162" i="3"/>
  <c r="V993" i="3"/>
  <c r="V914" i="3"/>
  <c r="V889" i="3"/>
  <c r="V871" i="3"/>
  <c r="V864" i="3"/>
  <c r="V795" i="3"/>
  <c r="V770" i="3"/>
  <c r="V745" i="3"/>
  <c r="V727" i="3"/>
  <c r="V720" i="3"/>
  <c r="V1354" i="3"/>
  <c r="V1008" i="3"/>
  <c r="V967" i="3"/>
  <c r="V865" i="3"/>
  <c r="V847" i="3"/>
  <c r="V840" i="3"/>
  <c r="V721" i="3"/>
  <c r="V703" i="3"/>
  <c r="V696" i="3"/>
  <c r="V671" i="3"/>
  <c r="V1238" i="3"/>
  <c r="V867" i="3"/>
  <c r="V852" i="3"/>
  <c r="V829" i="3"/>
  <c r="V710" i="3"/>
  <c r="V685" i="3"/>
  <c r="V561" i="3"/>
  <c r="V817" i="3"/>
  <c r="V759" i="3"/>
  <c r="V733" i="3"/>
  <c r="V698" i="3"/>
  <c r="V674" i="3"/>
  <c r="V673" i="3"/>
  <c r="V672" i="3"/>
  <c r="V642" i="3"/>
  <c r="V623" i="3"/>
  <c r="V622" i="3"/>
  <c r="V621" i="3"/>
  <c r="V602" i="3"/>
  <c r="V601" i="3"/>
  <c r="V581" i="3"/>
  <c r="V580" i="3"/>
  <c r="V560" i="3"/>
  <c r="V540" i="3"/>
  <c r="V519" i="3"/>
  <c r="V498" i="3"/>
  <c r="V486" i="3"/>
  <c r="V474" i="3"/>
  <c r="V462" i="3"/>
  <c r="V450" i="3"/>
  <c r="V438" i="3"/>
  <c r="V879" i="3"/>
  <c r="V841" i="3"/>
  <c r="V722" i="3"/>
  <c r="V715" i="3"/>
  <c r="V686" i="3"/>
  <c r="V675" i="3"/>
  <c r="V662" i="3"/>
  <c r="V661" i="3"/>
  <c r="V641" i="3"/>
  <c r="V640" i="3"/>
  <c r="V620" i="3"/>
  <c r="V600" i="3"/>
  <c r="V579" i="3"/>
  <c r="V558" i="3"/>
  <c r="V539" i="3"/>
  <c r="V538" i="3"/>
  <c r="V537" i="3"/>
  <c r="V518" i="3"/>
  <c r="V517" i="3"/>
  <c r="V497" i="3"/>
  <c r="V485" i="3"/>
  <c r="V473" i="3"/>
  <c r="V461" i="3"/>
  <c r="V449" i="3"/>
  <c r="V437" i="3"/>
  <c r="V853" i="3"/>
  <c r="V691" i="3"/>
  <c r="V597" i="3"/>
  <c r="V657" i="3"/>
  <c r="V513" i="3"/>
  <c r="V842" i="3"/>
  <c r="V823" i="3"/>
  <c r="V723" i="3"/>
  <c r="V682" i="3"/>
  <c r="V666" i="3"/>
  <c r="V656" i="3"/>
  <c r="V636" i="3"/>
  <c r="V615" i="3"/>
  <c r="V594" i="3"/>
  <c r="V575" i="3"/>
  <c r="V574" i="3"/>
  <c r="V573" i="3"/>
  <c r="V554" i="3"/>
  <c r="V553" i="3"/>
  <c r="V533" i="3"/>
  <c r="V532" i="3"/>
  <c r="V512" i="3"/>
  <c r="V494" i="3"/>
  <c r="V1215" i="3"/>
  <c r="V1056" i="3"/>
  <c r="V811" i="3"/>
  <c r="V799" i="3"/>
  <c r="V735" i="3"/>
  <c r="V667" i="3"/>
  <c r="V549" i="3"/>
  <c r="V1106" i="3"/>
  <c r="V854" i="3"/>
  <c r="V828" i="3"/>
  <c r="V679" i="3"/>
  <c r="V543" i="3"/>
  <c r="V503" i="3"/>
  <c r="V402" i="3"/>
  <c r="V401" i="3"/>
  <c r="V266" i="3"/>
  <c r="V122" i="3"/>
  <c r="V835" i="3"/>
  <c r="V684" i="3"/>
  <c r="V647" i="3"/>
  <c r="V566" i="3"/>
  <c r="V525" i="3"/>
  <c r="V510" i="3"/>
  <c r="V476" i="3"/>
  <c r="V452" i="3"/>
  <c r="V421" i="3"/>
  <c r="V419" i="3"/>
  <c r="V385" i="3"/>
  <c r="V383" i="3"/>
  <c r="V368" i="3"/>
  <c r="V347" i="3"/>
  <c r="V328" i="3"/>
  <c r="V327" i="3"/>
  <c r="V326" i="3"/>
  <c r="V307" i="3"/>
  <c r="V306" i="3"/>
  <c r="V286" i="3"/>
  <c r="V285" i="3"/>
  <c r="V265" i="3"/>
  <c r="V245" i="3"/>
  <c r="V943" i="3"/>
  <c r="V878" i="3"/>
  <c r="V697" i="3"/>
  <c r="V654" i="3"/>
  <c r="V630" i="3"/>
  <c r="V613" i="3"/>
  <c r="V589" i="3"/>
  <c r="V584" i="3"/>
  <c r="V544" i="3"/>
  <c r="V504" i="3"/>
  <c r="V477" i="3"/>
  <c r="V469" i="3"/>
  <c r="V453" i="3"/>
  <c r="V445" i="3"/>
  <c r="V422" i="3"/>
  <c r="V405" i="3"/>
  <c r="V386" i="3"/>
  <c r="V367" i="3"/>
  <c r="V366" i="3"/>
  <c r="V346" i="3"/>
  <c r="V345" i="3"/>
  <c r="V325" i="3"/>
  <c r="V305" i="3"/>
  <c r="V284" i="3"/>
  <c r="V263" i="3"/>
  <c r="V758" i="3"/>
  <c r="V648" i="3"/>
  <c r="V625" i="3"/>
  <c r="V470" i="3"/>
  <c r="V446" i="3"/>
  <c r="V302" i="3"/>
  <c r="V859" i="3"/>
  <c r="V590" i="3"/>
  <c r="V585" i="3"/>
  <c r="V567" i="3"/>
  <c r="V426" i="3"/>
  <c r="V425" i="3"/>
  <c r="V406" i="3"/>
  <c r="V390" i="3"/>
  <c r="V389" i="3"/>
  <c r="V364" i="3"/>
  <c r="V363" i="3"/>
  <c r="V362" i="3"/>
  <c r="V343" i="3"/>
  <c r="V342" i="3"/>
  <c r="V322" i="3"/>
  <c r="V321" i="3"/>
  <c r="V301" i="3"/>
  <c r="V281" i="3"/>
  <c r="V260" i="3"/>
  <c r="V239" i="3"/>
  <c r="V792" i="3"/>
  <c r="V626" i="3"/>
  <c r="V545" i="3"/>
  <c r="V522" i="3"/>
  <c r="V278" i="3"/>
  <c r="V981" i="3"/>
  <c r="V816" i="3"/>
  <c r="V708" i="3"/>
  <c r="V429" i="3"/>
  <c r="V410" i="3"/>
  <c r="V393" i="3"/>
  <c r="V338" i="3"/>
  <c r="V194" i="3"/>
  <c r="V1015" i="3"/>
  <c r="V877" i="3"/>
  <c r="V628" i="3"/>
  <c r="V606" i="3"/>
  <c r="V586" i="3"/>
  <c r="V564" i="3"/>
  <c r="V417" i="3"/>
  <c r="V381" i="3"/>
  <c r="V249" i="3"/>
  <c r="V170" i="3"/>
  <c r="V158" i="3"/>
  <c r="V110" i="3"/>
  <c r="V106" i="3"/>
  <c r="V105" i="3"/>
  <c r="V902" i="3"/>
  <c r="V633" i="3"/>
  <c r="V610" i="3"/>
  <c r="V502" i="3"/>
  <c r="V332" i="3"/>
  <c r="V291" i="3"/>
  <c r="V274" i="3"/>
  <c r="V256" i="3"/>
  <c r="V242" i="3"/>
  <c r="V212" i="3"/>
  <c r="V163" i="3"/>
  <c r="V162" i="3"/>
  <c r="V159" i="3"/>
  <c r="V157" i="3"/>
  <c r="V109" i="3"/>
  <c r="V104" i="3"/>
  <c r="V101" i="3"/>
  <c r="V56" i="3"/>
  <c r="V41" i="3"/>
  <c r="V14" i="3"/>
  <c r="V1029" i="3"/>
  <c r="V804" i="3"/>
  <c r="V531" i="3"/>
  <c r="V413" i="3"/>
  <c r="V314" i="3"/>
  <c r="V309" i="3"/>
  <c r="V250" i="3"/>
  <c r="V243" i="3"/>
  <c r="V220" i="3"/>
  <c r="V219" i="3"/>
  <c r="V218" i="3"/>
  <c r="V98" i="3"/>
  <c r="V1016" i="3"/>
  <c r="V670" i="3"/>
  <c r="V587" i="3"/>
  <c r="V565" i="3"/>
  <c r="V546" i="3"/>
  <c r="V524" i="3"/>
  <c r="V292" i="3"/>
  <c r="V269" i="3"/>
  <c r="V244" i="3"/>
  <c r="V148" i="3"/>
  <c r="V147" i="3"/>
  <c r="V146" i="3"/>
  <c r="V86" i="3"/>
  <c r="V85" i="3"/>
  <c r="V26" i="3"/>
  <c r="V611" i="3"/>
  <c r="V783" i="3"/>
  <c r="V645" i="3"/>
  <c r="V488" i="3"/>
  <c r="V464" i="3"/>
  <c r="V440" i="3"/>
  <c r="V356" i="3"/>
  <c r="V310" i="3"/>
  <c r="V293" i="3"/>
  <c r="V270" i="3"/>
  <c r="V223" i="3"/>
  <c r="V199" i="3"/>
  <c r="V198" i="3"/>
  <c r="V142" i="3"/>
  <c r="V141" i="3"/>
  <c r="V138" i="3"/>
  <c r="V89" i="3"/>
  <c r="V88" i="3"/>
  <c r="V79" i="3"/>
  <c r="V70" i="3"/>
  <c r="V55" i="3"/>
  <c r="V35" i="3"/>
  <c r="V8" i="3"/>
  <c r="V635" i="3"/>
  <c r="V311" i="3"/>
  <c r="V271" i="3"/>
  <c r="V229" i="3"/>
  <c r="V203" i="3"/>
  <c r="V134" i="3"/>
  <c r="V1827" i="3"/>
  <c r="V646" i="3"/>
  <c r="V489" i="3"/>
  <c r="V465" i="3"/>
  <c r="V441" i="3"/>
  <c r="V352" i="3"/>
  <c r="V548" i="3"/>
  <c r="V430" i="3"/>
  <c r="V296" i="3"/>
  <c r="V208" i="3"/>
  <c r="V187" i="3"/>
  <c r="V139" i="3"/>
  <c r="V131" i="3"/>
  <c r="V119" i="3"/>
  <c r="V113" i="3"/>
  <c r="V94" i="3"/>
  <c r="V74" i="3"/>
  <c r="V482" i="3"/>
  <c r="V458" i="3"/>
  <c r="V416" i="3"/>
  <c r="V374" i="3"/>
  <c r="V351" i="3"/>
  <c r="V315" i="3"/>
  <c r="V230" i="3"/>
  <c r="V224" i="3"/>
  <c r="V193" i="3"/>
  <c r="V182" i="3"/>
  <c r="V140" i="3"/>
  <c r="V125" i="3"/>
  <c r="V552" i="3"/>
  <c r="V434" i="3"/>
  <c r="V209" i="3"/>
  <c r="V188" i="3"/>
  <c r="V176" i="3"/>
  <c r="V126" i="3"/>
  <c r="V114" i="3"/>
  <c r="V75" i="3"/>
  <c r="V289" i="3"/>
  <c r="V273" i="3"/>
  <c r="V20" i="3"/>
  <c r="V392" i="3"/>
  <c r="V375" i="3"/>
  <c r="V371" i="3"/>
  <c r="V254" i="3"/>
  <c r="V231" i="3"/>
  <c r="V210" i="3"/>
  <c r="V189" i="3"/>
  <c r="V177" i="3"/>
  <c r="V127" i="3"/>
  <c r="V115" i="3"/>
  <c r="V604" i="3"/>
  <c r="V290" i="3"/>
  <c r="V627" i="3"/>
  <c r="V414" i="3"/>
  <c r="V337" i="3"/>
  <c r="V190" i="3"/>
  <c r="V173" i="3"/>
  <c r="V167" i="3"/>
  <c r="V116" i="3"/>
  <c r="V709" i="3"/>
  <c r="V609" i="3"/>
  <c r="V593" i="3"/>
  <c r="V501" i="3"/>
  <c r="V398" i="3"/>
  <c r="V248" i="3"/>
  <c r="V233" i="3"/>
  <c r="V202" i="3"/>
  <c r="V175" i="3"/>
  <c r="V151" i="3"/>
  <c r="V130" i="3"/>
  <c r="Y1524" i="3"/>
  <c r="Y7" i="3"/>
  <c r="AE18" i="3"/>
  <c r="V32" i="3"/>
  <c r="AB33" i="3"/>
  <c r="Y51" i="3"/>
  <c r="V59" i="3"/>
  <c r="V61" i="3"/>
  <c r="V64" i="3"/>
  <c r="V90" i="3"/>
  <c r="Y117" i="3"/>
  <c r="AB125" i="3"/>
  <c r="V135" i="3"/>
  <c r="AB147" i="3"/>
  <c r="V149" i="3"/>
  <c r="AB168" i="3"/>
  <c r="Y178" i="3"/>
  <c r="V181" i="3"/>
  <c r="V185" i="3"/>
  <c r="Y217" i="3"/>
  <c r="V238" i="3"/>
  <c r="V255" i="3"/>
  <c r="Y308" i="3"/>
  <c r="Y376" i="3"/>
  <c r="Y443" i="3"/>
  <c r="V481" i="3"/>
  <c r="AE492" i="3"/>
  <c r="Y564" i="3"/>
  <c r="Y567" i="3"/>
  <c r="AB628" i="3"/>
  <c r="V99" i="3"/>
  <c r="AB102" i="3"/>
  <c r="AB108" i="3"/>
  <c r="AB126" i="3"/>
  <c r="AB132" i="3"/>
  <c r="Y146" i="3"/>
  <c r="AB165" i="3"/>
  <c r="V180" i="3"/>
  <c r="Y187" i="3"/>
  <c r="V191" i="3"/>
  <c r="Y197" i="3"/>
  <c r="Y208" i="3"/>
  <c r="Y223" i="3"/>
  <c r="AE231" i="3"/>
  <c r="AB249" i="3"/>
  <c r="AB269" i="3"/>
  <c r="Y272" i="3"/>
  <c r="AE278" i="3"/>
  <c r="Y319" i="3"/>
  <c r="V323" i="3"/>
  <c r="AB324" i="3"/>
  <c r="Y354" i="3"/>
  <c r="AE355" i="3"/>
  <c r="AB359" i="3"/>
  <c r="AB381" i="3"/>
  <c r="Y430" i="3"/>
  <c r="AE499" i="3"/>
  <c r="V507" i="3"/>
  <c r="AB520" i="3"/>
  <c r="V528" i="3"/>
  <c r="Y529" i="3"/>
  <c r="AE533" i="3"/>
  <c r="V541" i="3"/>
  <c r="AB619" i="3"/>
  <c r="V634" i="3"/>
  <c r="AE707" i="3"/>
  <c r="Y70" i="3"/>
  <c r="AE74" i="3"/>
  <c r="Y79" i="3"/>
  <c r="Y86" i="3"/>
  <c r="AE88" i="3"/>
  <c r="Y92" i="3"/>
  <c r="AE94" i="3"/>
  <c r="AE119" i="3"/>
  <c r="V154" i="3"/>
  <c r="V160" i="3"/>
  <c r="AB163" i="3"/>
  <c r="V166" i="3"/>
  <c r="AE170" i="3"/>
  <c r="V172" i="3"/>
  <c r="AE175" i="3"/>
  <c r="AE181" i="3"/>
  <c r="AB201" i="3"/>
  <c r="Y211" i="3"/>
  <c r="V236" i="3"/>
  <c r="V246" i="3"/>
  <c r="AE261" i="3"/>
  <c r="Y267" i="3"/>
  <c r="AE304" i="3"/>
  <c r="AE308" i="3"/>
  <c r="Y310" i="3"/>
  <c r="V317" i="3"/>
  <c r="V333" i="3"/>
  <c r="AB338" i="3"/>
  <c r="AB436" i="3"/>
  <c r="AB439" i="3"/>
  <c r="AB460" i="3"/>
  <c r="AB463" i="3"/>
  <c r="AB484" i="3"/>
  <c r="AB487" i="3"/>
  <c r="AE561" i="3"/>
  <c r="AE567" i="3"/>
  <c r="AE625" i="3"/>
  <c r="V753" i="3"/>
  <c r="AB754" i="3"/>
  <c r="V96" i="3"/>
  <c r="AB105" i="3"/>
  <c r="Y116" i="3"/>
  <c r="AB129" i="3"/>
  <c r="AE130" i="3"/>
  <c r="V133" i="3"/>
  <c r="Y149" i="3"/>
  <c r="AB150" i="3"/>
  <c r="AE151" i="3"/>
  <c r="AB174" i="3"/>
  <c r="Y190" i="3"/>
  <c r="AE192" i="3"/>
  <c r="AB216" i="3"/>
  <c r="V225" i="3"/>
  <c r="AB227" i="3"/>
  <c r="AB232" i="3"/>
  <c r="AE244" i="3"/>
  <c r="AB247" i="3"/>
  <c r="V258" i="3"/>
  <c r="Y270" i="3"/>
  <c r="Y294" i="3"/>
  <c r="Y313" i="3"/>
  <c r="AE323" i="3"/>
  <c r="AB326" i="3"/>
  <c r="V355" i="3"/>
  <c r="Y360" i="3"/>
  <c r="AB365" i="3"/>
  <c r="AB376" i="3"/>
  <c r="AE422" i="3"/>
  <c r="V431" i="3"/>
  <c r="Y503" i="3"/>
  <c r="Y509" i="3"/>
  <c r="AE510" i="3"/>
  <c r="AB537" i="3"/>
  <c r="AE596" i="3"/>
  <c r="AE602" i="3"/>
  <c r="AE618" i="3"/>
  <c r="V639" i="3"/>
  <c r="AB640" i="3"/>
  <c r="Y671" i="3"/>
  <c r="AE930" i="3"/>
  <c r="AB123" i="3"/>
  <c r="AE145" i="3"/>
  <c r="V153" i="3"/>
  <c r="AB162" i="3"/>
  <c r="V171" i="3"/>
  <c r="AB179" i="3"/>
  <c r="AB185" i="3"/>
  <c r="AB195" i="3"/>
  <c r="V204" i="3"/>
  <c r="AB211" i="3"/>
  <c r="V214" i="3"/>
  <c r="AE222" i="3"/>
  <c r="Y236" i="3"/>
  <c r="V262" i="3"/>
  <c r="AE264" i="3"/>
  <c r="AB267" i="3"/>
  <c r="AE287" i="3"/>
  <c r="AB298" i="3"/>
  <c r="V336" i="3"/>
  <c r="AE342" i="3"/>
  <c r="AB345" i="3"/>
  <c r="AB349" i="3"/>
  <c r="AB372" i="3"/>
  <c r="AB379" i="3"/>
  <c r="Y417" i="3"/>
  <c r="AB421" i="3"/>
  <c r="AE436" i="3"/>
  <c r="AE439" i="3"/>
  <c r="AB445" i="3"/>
  <c r="AE460" i="3"/>
  <c r="AE463" i="3"/>
  <c r="AB469" i="3"/>
  <c r="AE484" i="3"/>
  <c r="AE487" i="3"/>
  <c r="Y543" i="3"/>
  <c r="AB582" i="3"/>
  <c r="AE637" i="3"/>
  <c r="V651" i="3"/>
  <c r="AE659" i="3"/>
  <c r="V728" i="3"/>
  <c r="Y1016" i="3"/>
  <c r="C62" i="3"/>
  <c r="AB22" i="3"/>
  <c r="V39" i="3"/>
  <c r="AB42" i="3"/>
  <c r="Y47" i="3"/>
  <c r="AE64" i="3"/>
  <c r="V66" i="3"/>
  <c r="AE87" i="3"/>
  <c r="V95" i="3"/>
  <c r="Y96" i="3"/>
  <c r="V120" i="3"/>
  <c r="V132" i="3"/>
  <c r="Y148" i="3"/>
  <c r="AE150" i="3"/>
  <c r="V165" i="3"/>
  <c r="Y177" i="3"/>
  <c r="Y189" i="3"/>
  <c r="AE191" i="3"/>
  <c r="Y194" i="3"/>
  <c r="Y210" i="3"/>
  <c r="AE216" i="3"/>
  <c r="Y225" i="3"/>
  <c r="Y231" i="3"/>
  <c r="AE232" i="3"/>
  <c r="AE247" i="3"/>
  <c r="AE251" i="3"/>
  <c r="AB263" i="3"/>
  <c r="AE279" i="3"/>
  <c r="V312" i="3"/>
  <c r="AB313" i="3"/>
  <c r="V359" i="3"/>
  <c r="V370" i="3"/>
  <c r="V508" i="3"/>
  <c r="V514" i="3"/>
  <c r="V526" i="3"/>
  <c r="Y530" i="3"/>
  <c r="V616" i="3"/>
  <c r="AE908" i="3"/>
  <c r="AB68" i="3"/>
  <c r="AE71" i="3"/>
  <c r="AB77" i="3"/>
  <c r="AE80" i="3"/>
  <c r="AE92" i="3"/>
  <c r="V107" i="3"/>
  <c r="AB122" i="3"/>
  <c r="V152" i="3"/>
  <c r="AE168" i="3"/>
  <c r="AE179" i="3"/>
  <c r="AB184" i="3"/>
  <c r="AE195" i="3"/>
  <c r="AE211" i="3"/>
  <c r="AB215" i="3"/>
  <c r="V234" i="3"/>
  <c r="Y241" i="3"/>
  <c r="AB242" i="3"/>
  <c r="V257" i="3"/>
  <c r="Y262" i="3"/>
  <c r="Y273" i="3"/>
  <c r="Y293" i="3"/>
  <c r="AE298" i="3"/>
  <c r="AB302" i="3"/>
  <c r="Y336" i="3"/>
  <c r="Y340" i="3"/>
  <c r="AE345" i="3"/>
  <c r="AB352" i="3"/>
  <c r="AE386" i="3"/>
  <c r="V395" i="3"/>
  <c r="AB417" i="3"/>
  <c r="AE445" i="3"/>
  <c r="AE469" i="3"/>
  <c r="AE493" i="3"/>
  <c r="AE614" i="3"/>
  <c r="V638" i="3"/>
  <c r="AE655" i="3"/>
  <c r="AE86" i="3"/>
  <c r="Y89" i="3"/>
  <c r="V100" i="3"/>
  <c r="AB109" i="3"/>
  <c r="AB127" i="3"/>
  <c r="Y147" i="3"/>
  <c r="AB154" i="3"/>
  <c r="Y165" i="3"/>
  <c r="Y176" i="3"/>
  <c r="AB194" i="3"/>
  <c r="AB210" i="3"/>
  <c r="V213" i="3"/>
  <c r="AB225" i="3"/>
  <c r="AB231" i="3"/>
  <c r="V240" i="3"/>
  <c r="Y249" i="3"/>
  <c r="Y253" i="3"/>
  <c r="AE263" i="3"/>
  <c r="Y269" i="3"/>
  <c r="Y312" i="3"/>
  <c r="AE322" i="3"/>
  <c r="V354" i="3"/>
  <c r="AB375" i="3"/>
  <c r="V377" i="3"/>
  <c r="Y381" i="3"/>
  <c r="AB385" i="3"/>
  <c r="AB403" i="3"/>
  <c r="AE521" i="3"/>
  <c r="Y523" i="3"/>
  <c r="Y526" i="3"/>
  <c r="AE527" i="3"/>
  <c r="Y552" i="3"/>
  <c r="AE553" i="3"/>
  <c r="AE556" i="3"/>
  <c r="Y571" i="3"/>
  <c r="AE572" i="3"/>
  <c r="Y577" i="3"/>
  <c r="Y635" i="3"/>
  <c r="AB661" i="3"/>
  <c r="V806" i="3"/>
  <c r="Y840" i="3"/>
  <c r="V903" i="3"/>
  <c r="AB67" i="3"/>
  <c r="AB76" i="3"/>
  <c r="V112" i="3"/>
  <c r="AB121" i="3"/>
  <c r="V124" i="3"/>
  <c r="Y140" i="3"/>
  <c r="AB141" i="3"/>
  <c r="Y152" i="3"/>
  <c r="AE167" i="3"/>
  <c r="V169" i="3"/>
  <c r="AE178" i="3"/>
  <c r="AB183" i="3"/>
  <c r="V196" i="3"/>
  <c r="AB204" i="3"/>
  <c r="V217" i="3"/>
  <c r="AE242" i="3"/>
  <c r="V252" i="3"/>
  <c r="V261" i="3"/>
  <c r="AB273" i="3"/>
  <c r="AB309" i="3"/>
  <c r="AE325" i="3"/>
  <c r="V335" i="3"/>
  <c r="AB340" i="3"/>
  <c r="Y351" i="3"/>
  <c r="V358" i="3"/>
  <c r="AB367" i="3"/>
  <c r="Y416" i="3"/>
  <c r="AE424" i="3"/>
  <c r="V433" i="3"/>
  <c r="AB451" i="3"/>
  <c r="AB475" i="3"/>
  <c r="V551" i="3"/>
  <c r="AB654" i="3"/>
  <c r="AB722" i="3"/>
  <c r="V340" i="3"/>
  <c r="AE344" i="3"/>
  <c r="AE349" i="3"/>
  <c r="AB360" i="3"/>
  <c r="Y375" i="3"/>
  <c r="AE395" i="3"/>
  <c r="AE431" i="3"/>
  <c r="AB498" i="3"/>
  <c r="V500" i="3"/>
  <c r="AE520" i="3"/>
  <c r="V529" i="3"/>
  <c r="V547" i="3"/>
  <c r="AB560" i="3"/>
  <c r="V570" i="3"/>
  <c r="V577" i="3"/>
  <c r="V588" i="3"/>
  <c r="AE599" i="3"/>
  <c r="AB602" i="3"/>
  <c r="Y605" i="3"/>
  <c r="AE621" i="3"/>
  <c r="AE633" i="3"/>
  <c r="Y650" i="3"/>
  <c r="AB676" i="3"/>
  <c r="Y679" i="3"/>
  <c r="V734" i="3"/>
  <c r="V746" i="3"/>
  <c r="AB747" i="3"/>
  <c r="V929" i="3"/>
  <c r="AB1311" i="3"/>
  <c r="AE1525" i="3"/>
  <c r="AB1999" i="3"/>
  <c r="AB1994" i="3"/>
  <c r="AB1976" i="3"/>
  <c r="AB1959" i="3"/>
  <c r="AB1952" i="3"/>
  <c r="AB1898" i="3"/>
  <c r="AB1897" i="3"/>
  <c r="AB1894" i="3"/>
  <c r="AB1893" i="3"/>
  <c r="AB1876" i="3"/>
  <c r="AB1857" i="3"/>
  <c r="AB1856" i="3"/>
  <c r="AB1855" i="3"/>
  <c r="AB1836" i="3"/>
  <c r="AB1969" i="3"/>
  <c r="AB1921" i="3"/>
  <c r="AB1904" i="3"/>
  <c r="AB1875" i="3"/>
  <c r="AB1933" i="3"/>
  <c r="AB1922" i="3"/>
  <c r="AB1874" i="3"/>
  <c r="AB1873" i="3"/>
  <c r="AB1853" i="3"/>
  <c r="AB1852" i="3"/>
  <c r="AB1833" i="3"/>
  <c r="AB1832" i="3"/>
  <c r="AB1831" i="3"/>
  <c r="AB2000" i="3"/>
  <c r="AB1970" i="3"/>
  <c r="AB1945" i="3"/>
  <c r="AB1934" i="3"/>
  <c r="AB1910" i="3"/>
  <c r="AB1909" i="3"/>
  <c r="AB1906" i="3"/>
  <c r="AB1905" i="3"/>
  <c r="AB1946" i="3"/>
  <c r="AB1849" i="3"/>
  <c r="AB1963" i="3"/>
  <c r="AB1924" i="3"/>
  <c r="AB1923" i="3"/>
  <c r="AB1869" i="3"/>
  <c r="AB1868" i="3"/>
  <c r="AB1867" i="3"/>
  <c r="AB1848" i="3"/>
  <c r="AB1827" i="3"/>
  <c r="AB1987" i="3"/>
  <c r="AB1981" i="3"/>
  <c r="AB1957" i="3"/>
  <c r="AB1915" i="3"/>
  <c r="AB1993" i="3"/>
  <c r="AB1975" i="3"/>
  <c r="AB1892" i="3"/>
  <c r="AB1882" i="3"/>
  <c r="AB1819" i="3"/>
  <c r="AB1793" i="3"/>
  <c r="AB1781" i="3"/>
  <c r="AB1769" i="3"/>
  <c r="AB1982" i="3"/>
  <c r="AB1940" i="3"/>
  <c r="AB1837" i="3"/>
  <c r="AB1825" i="3"/>
  <c r="AB1806" i="3"/>
  <c r="AB1964" i="3"/>
  <c r="AB1888" i="3"/>
  <c r="AB1878" i="3"/>
  <c r="AB1860" i="3"/>
  <c r="AB1731" i="3"/>
  <c r="AB1936" i="3"/>
  <c r="AB1866" i="3"/>
  <c r="AB1838" i="3"/>
  <c r="AB1826" i="3"/>
  <c r="AB1812" i="3"/>
  <c r="AB1809" i="3"/>
  <c r="AB1803" i="3"/>
  <c r="AB1790" i="3"/>
  <c r="AB1778" i="3"/>
  <c r="AB1766" i="3"/>
  <c r="AB1754" i="3"/>
  <c r="AB1889" i="3"/>
  <c r="AB1879" i="3"/>
  <c r="AB1861" i="3"/>
  <c r="AB1814" i="3"/>
  <c r="AB1813" i="3"/>
  <c r="AB1927" i="3"/>
  <c r="AB1918" i="3"/>
  <c r="AB1839" i="3"/>
  <c r="AB1822" i="3"/>
  <c r="AB1800" i="3"/>
  <c r="AB1788" i="3"/>
  <c r="AB1776" i="3"/>
  <c r="AB1764" i="3"/>
  <c r="AB1752" i="3"/>
  <c r="AB1740" i="3"/>
  <c r="AB1885" i="3"/>
  <c r="AB1880" i="3"/>
  <c r="AB1939" i="3"/>
  <c r="AB1794" i="3"/>
  <c r="AB1775" i="3"/>
  <c r="AB1718" i="3"/>
  <c r="AB1697" i="3"/>
  <c r="AB1928" i="3"/>
  <c r="AB1887" i="3"/>
  <c r="AB1782" i="3"/>
  <c r="AB1745" i="3"/>
  <c r="AB1730" i="3"/>
  <c r="AB1717" i="3"/>
  <c r="AB1716" i="3"/>
  <c r="AB1696" i="3"/>
  <c r="AB1695" i="3"/>
  <c r="AB1676" i="3"/>
  <c r="AB1675" i="3"/>
  <c r="AB1674" i="3"/>
  <c r="AB1655" i="3"/>
  <c r="AB1988" i="3"/>
  <c r="AB1816" i="3"/>
  <c r="AB1795" i="3"/>
  <c r="AB1770" i="3"/>
  <c r="AB1746" i="3"/>
  <c r="AB1734" i="3"/>
  <c r="AB1733" i="3"/>
  <c r="AB1715" i="3"/>
  <c r="AB1694" i="3"/>
  <c r="AB1966" i="3"/>
  <c r="AB1891" i="3"/>
  <c r="AB1842" i="3"/>
  <c r="AB1783" i="3"/>
  <c r="AB1692" i="3"/>
  <c r="AB1858" i="3"/>
  <c r="AB1771" i="3"/>
  <c r="AB1817" i="3"/>
  <c r="AB1797" i="3"/>
  <c r="AB1784" i="3"/>
  <c r="AB1758" i="3"/>
  <c r="AB1644" i="3"/>
  <c r="AB1971" i="3"/>
  <c r="AB1951" i="3"/>
  <c r="AB1761" i="3"/>
  <c r="AB1757" i="3"/>
  <c r="AB1704" i="3"/>
  <c r="AB1632" i="3"/>
  <c r="AB1628" i="3"/>
  <c r="AB1627" i="3"/>
  <c r="AB1626" i="3"/>
  <c r="AB1886" i="3"/>
  <c r="AB1958" i="3"/>
  <c r="AB1785" i="3"/>
  <c r="AB1720" i="3"/>
  <c r="AB1699" i="3"/>
  <c r="AB1818" i="3"/>
  <c r="AB1700" i="3"/>
  <c r="AB1881" i="3"/>
  <c r="AB1701" i="3"/>
  <c r="AB1668" i="3"/>
  <c r="AB1653" i="3"/>
  <c r="AB1749" i="3"/>
  <c r="AB1698" i="3"/>
  <c r="AB1633" i="3"/>
  <c r="AB1620" i="3"/>
  <c r="AB1689" i="3"/>
  <c r="AB1634" i="3"/>
  <c r="AB1622" i="3"/>
  <c r="AB1562" i="3"/>
  <c r="AB1561" i="3"/>
  <c r="AB1560" i="3"/>
  <c r="AB1555" i="3"/>
  <c r="AB1554" i="3"/>
  <c r="AB1534" i="3"/>
  <c r="AB1514" i="3"/>
  <c r="AB1513" i="3"/>
  <c r="AB1916" i="3"/>
  <c r="AB1787" i="3"/>
  <c r="AB1708" i="3"/>
  <c r="AB1684" i="3"/>
  <c r="AB1664" i="3"/>
  <c r="AB1663" i="3"/>
  <c r="AB1662" i="3"/>
  <c r="AB1661" i="3"/>
  <c r="AB1635" i="3"/>
  <c r="AB1558" i="3"/>
  <c r="AB1556" i="3"/>
  <c r="AB1553" i="3"/>
  <c r="AB1552" i="3"/>
  <c r="AB1533" i="3"/>
  <c r="AB1760" i="3"/>
  <c r="AB1742" i="3"/>
  <c r="AB1727" i="3"/>
  <c r="AB1673" i="3"/>
  <c r="AB1723" i="3"/>
  <c r="AB1709" i="3"/>
  <c r="AB1679" i="3"/>
  <c r="AB1549" i="3"/>
  <c r="AB1719" i="3"/>
  <c r="AB1647" i="3"/>
  <c r="AB1646" i="3"/>
  <c r="AB1548" i="3"/>
  <c r="AB1527" i="3"/>
  <c r="AB1506" i="3"/>
  <c r="AB1799" i="3"/>
  <c r="AB1658" i="3"/>
  <c r="AB1728" i="3"/>
  <c r="AB1721" i="3"/>
  <c r="AB1686" i="3"/>
  <c r="AB1616" i="3"/>
  <c r="AB1368" i="3"/>
  <c r="AB1643" i="3"/>
  <c r="AB1596" i="3"/>
  <c r="AB1577" i="3"/>
  <c r="AB1648" i="3"/>
  <c r="AB1537" i="3"/>
  <c r="AB1516" i="3"/>
  <c r="AB1501" i="3"/>
  <c r="AB1468" i="3"/>
  <c r="AB1467" i="3"/>
  <c r="AB1448" i="3"/>
  <c r="AB1447" i="3"/>
  <c r="AB1446" i="3"/>
  <c r="AB1639" i="3"/>
  <c r="AB1617" i="3"/>
  <c r="AB1602" i="3"/>
  <c r="AB1578" i="3"/>
  <c r="AB1517" i="3"/>
  <c r="AB1502" i="3"/>
  <c r="AB1500" i="3"/>
  <c r="AB1466" i="3"/>
  <c r="AB1705" i="3"/>
  <c r="AB1603" i="3"/>
  <c r="AB1597" i="3"/>
  <c r="AB1538" i="3"/>
  <c r="AB1464" i="3"/>
  <c r="AB1688" i="3"/>
  <c r="AB1573" i="3"/>
  <c r="AB1518" i="3"/>
  <c r="AB1680" i="3"/>
  <c r="AB1606" i="3"/>
  <c r="AB1575" i="3"/>
  <c r="AB1540" i="3"/>
  <c r="AB1614" i="3"/>
  <c r="AB1610" i="3"/>
  <c r="AB1598" i="3"/>
  <c r="AB1580" i="3"/>
  <c r="AB1505" i="3"/>
  <c r="AB1475" i="3"/>
  <c r="AB1457" i="3"/>
  <c r="AB1436" i="3"/>
  <c r="AB1373" i="3"/>
  <c r="AB1372" i="3"/>
  <c r="AB1576" i="3"/>
  <c r="AB1532" i="3"/>
  <c r="AB1519" i="3"/>
  <c r="AB1476" i="3"/>
  <c r="AB1437" i="3"/>
  <c r="AB1370" i="3"/>
  <c r="AB1367" i="3"/>
  <c r="AB1363" i="3"/>
  <c r="AB1360" i="3"/>
  <c r="AB1359" i="3"/>
  <c r="AB1356" i="3"/>
  <c r="AB1341" i="3"/>
  <c r="AB1656" i="3"/>
  <c r="AB1585" i="3"/>
  <c r="AB1564" i="3"/>
  <c r="AB1541" i="3"/>
  <c r="AB1615" i="3"/>
  <c r="AB1611" i="3"/>
  <c r="AB1416" i="3"/>
  <c r="AB1413" i="3"/>
  <c r="AB1352" i="3"/>
  <c r="AB1604" i="3"/>
  <c r="AB1521" i="3"/>
  <c r="AB1496" i="3"/>
  <c r="AB1487" i="3"/>
  <c r="AB1479" i="3"/>
  <c r="AB1415" i="3"/>
  <c r="AB1404" i="3"/>
  <c r="AB1326" i="3"/>
  <c r="AB1306" i="3"/>
  <c r="AB1305" i="3"/>
  <c r="AB1286" i="3"/>
  <c r="AB1285" i="3"/>
  <c r="AB1284" i="3"/>
  <c r="AB1265" i="3"/>
  <c r="AB1244" i="3"/>
  <c r="AB1223" i="3"/>
  <c r="AB1203" i="3"/>
  <c r="AB1191" i="3"/>
  <c r="AB1179" i="3"/>
  <c r="AB1167" i="3"/>
  <c r="AB1155" i="3"/>
  <c r="AB1143" i="3"/>
  <c r="AB1131" i="3"/>
  <c r="AB1119" i="3"/>
  <c r="AB1107" i="3"/>
  <c r="AB1095" i="3"/>
  <c r="AB1083" i="3"/>
  <c r="AB1071" i="3"/>
  <c r="AB1504" i="3"/>
  <c r="AB1492" i="3"/>
  <c r="AB1431" i="3"/>
  <c r="AB1394" i="3"/>
  <c r="AB1388" i="3"/>
  <c r="AB1383" i="3"/>
  <c r="AB1377" i="3"/>
  <c r="AB1361" i="3"/>
  <c r="AB1342" i="3"/>
  <c r="AB1325" i="3"/>
  <c r="AB1304" i="3"/>
  <c r="AB1283" i="3"/>
  <c r="AB1263" i="3"/>
  <c r="AB1243" i="3"/>
  <c r="AB1242" i="3"/>
  <c r="AB1222" i="3"/>
  <c r="AB1221" i="3"/>
  <c r="AB1202" i="3"/>
  <c r="AB1190" i="3"/>
  <c r="AB1178" i="3"/>
  <c r="AB1166" i="3"/>
  <c r="AB1154" i="3"/>
  <c r="AB1142" i="3"/>
  <c r="AB1130" i="3"/>
  <c r="AB1118" i="3"/>
  <c r="AB1106" i="3"/>
  <c r="AB1094" i="3"/>
  <c r="AB1582" i="3"/>
  <c r="AB1452" i="3"/>
  <c r="AB1410" i="3"/>
  <c r="AB1329" i="3"/>
  <c r="AB1302" i="3"/>
  <c r="AB1605" i="3"/>
  <c r="AB1488" i="3"/>
  <c r="AB1432" i="3"/>
  <c r="AB1411" i="3"/>
  <c r="AB1400" i="3"/>
  <c r="AB1362" i="3"/>
  <c r="AB1345" i="3"/>
  <c r="AB1332" i="3"/>
  <c r="AB1330" i="3"/>
  <c r="AB1322" i="3"/>
  <c r="AB1321" i="3"/>
  <c r="AB1320" i="3"/>
  <c r="AB1301" i="3"/>
  <c r="AB1280" i="3"/>
  <c r="AB1259" i="3"/>
  <c r="AB1239" i="3"/>
  <c r="AB1219" i="3"/>
  <c r="AB1218" i="3"/>
  <c r="AB1200" i="3"/>
  <c r="AB1188" i="3"/>
  <c r="AB1176" i="3"/>
  <c r="AB1164" i="3"/>
  <c r="AB1152" i="3"/>
  <c r="AB1140" i="3"/>
  <c r="AB1128" i="3"/>
  <c r="AB1116" i="3"/>
  <c r="AB1104" i="3"/>
  <c r="AB1092" i="3"/>
  <c r="AB1531" i="3"/>
  <c r="AB1520" i="3"/>
  <c r="AB1512" i="3"/>
  <c r="AB1493" i="3"/>
  <c r="AB1439" i="3"/>
  <c r="AB1427" i="3"/>
  <c r="AB1412" i="3"/>
  <c r="AB1384" i="3"/>
  <c r="AB1333" i="3"/>
  <c r="AB1278" i="3"/>
  <c r="AB1641" i="3"/>
  <c r="AB1542" i="3"/>
  <c r="AB1481" i="3"/>
  <c r="AB1454" i="3"/>
  <c r="AB1449" i="3"/>
  <c r="AB1433" i="3"/>
  <c r="AB1385" i="3"/>
  <c r="AB1371" i="3"/>
  <c r="AB1574" i="3"/>
  <c r="AB1461" i="3"/>
  <c r="AB1440" i="3"/>
  <c r="AB1408" i="3"/>
  <c r="AB1397" i="3"/>
  <c r="AB1314" i="3"/>
  <c r="AB1272" i="3"/>
  <c r="AB1251" i="3"/>
  <c r="AB1229" i="3"/>
  <c r="AB1208" i="3"/>
  <c r="AB1184" i="3"/>
  <c r="AB1160" i="3"/>
  <c r="AB1136" i="3"/>
  <c r="AB1112" i="3"/>
  <c r="AB1088" i="3"/>
  <c r="AB1056" i="3"/>
  <c r="AB1044" i="3"/>
  <c r="AB1032" i="3"/>
  <c r="AB1020" i="3"/>
  <c r="AB1008" i="3"/>
  <c r="AB996" i="3"/>
  <c r="AB984" i="3"/>
  <c r="AB972" i="3"/>
  <c r="AB960" i="3"/>
  <c r="AB948" i="3"/>
  <c r="AB1526" i="3"/>
  <c r="AB1522" i="3"/>
  <c r="AB1425" i="3"/>
  <c r="AB1393" i="3"/>
  <c r="AB1338" i="3"/>
  <c r="AB1307" i="3"/>
  <c r="AB1230" i="3"/>
  <c r="AB1192" i="3"/>
  <c r="AB1168" i="3"/>
  <c r="AB1144" i="3"/>
  <c r="AB1120" i="3"/>
  <c r="AB1096" i="3"/>
  <c r="AB1609" i="3"/>
  <c r="AB1590" i="3"/>
  <c r="AB1429" i="3"/>
  <c r="AB1382" i="3"/>
  <c r="AB1308" i="3"/>
  <c r="AB1193" i="3"/>
  <c r="AB1169" i="3"/>
  <c r="AB1145" i="3"/>
  <c r="AB1121" i="3"/>
  <c r="AB1097" i="3"/>
  <c r="AB1669" i="3"/>
  <c r="AB1539" i="3"/>
  <c r="AB1469" i="3"/>
  <c r="AB1398" i="3"/>
  <c r="AB1315" i="3"/>
  <c r="AB1294" i="3"/>
  <c r="AB1210" i="3"/>
  <c r="AB1194" i="3"/>
  <c r="AB1170" i="3"/>
  <c r="AB1146" i="3"/>
  <c r="AB1122" i="3"/>
  <c r="AB1098" i="3"/>
  <c r="AB1080" i="3"/>
  <c r="AB1053" i="3"/>
  <c r="AB1041" i="3"/>
  <c r="AB1029" i="3"/>
  <c r="AB1017" i="3"/>
  <c r="AB1005" i="3"/>
  <c r="AB993" i="3"/>
  <c r="AB981" i="3"/>
  <c r="AB969" i="3"/>
  <c r="AB1386" i="3"/>
  <c r="AB1309" i="3"/>
  <c r="AB1287" i="3"/>
  <c r="AB1266" i="3"/>
  <c r="AB1245" i="3"/>
  <c r="AB1224" i="3"/>
  <c r="AB1546" i="3"/>
  <c r="AB1455" i="3"/>
  <c r="AB1418" i="3"/>
  <c r="AB1267" i="3"/>
  <c r="AB1246" i="3"/>
  <c r="AB1445" i="3"/>
  <c r="AB1310" i="3"/>
  <c r="AB1491" i="3"/>
  <c r="AB1403" i="3"/>
  <c r="AB1380" i="3"/>
  <c r="AB1227" i="3"/>
  <c r="AB1061" i="3"/>
  <c r="AB1037" i="3"/>
  <c r="AB1013" i="3"/>
  <c r="AB989" i="3"/>
  <c r="AB965" i="3"/>
  <c r="AB1434" i="3"/>
  <c r="AB1290" i="3"/>
  <c r="AB1214" i="3"/>
  <c r="AB1197" i="3"/>
  <c r="AB1183" i="3"/>
  <c r="AB1149" i="3"/>
  <c r="AB1135" i="3"/>
  <c r="AB1101" i="3"/>
  <c r="AB1087" i="3"/>
  <c r="AB1428" i="3"/>
  <c r="AB1407" i="3"/>
  <c r="AB1387" i="3"/>
  <c r="AB1313" i="3"/>
  <c r="AB1271" i="3"/>
  <c r="AB1254" i="3"/>
  <c r="AB1250" i="3"/>
  <c r="AB1232" i="3"/>
  <c r="AB1157" i="3"/>
  <c r="AB1109" i="3"/>
  <c r="AB1073" i="3"/>
  <c r="AB1046" i="3"/>
  <c r="AB1038" i="3"/>
  <c r="AB1022" i="3"/>
  <c r="AB1014" i="3"/>
  <c r="AB998" i="3"/>
  <c r="AB990" i="3"/>
  <c r="AB974" i="3"/>
  <c r="AB966" i="3"/>
  <c r="AB1498" i="3"/>
  <c r="AB1381" i="3"/>
  <c r="AB1205" i="3"/>
  <c r="AB1074" i="3"/>
  <c r="AB1068" i="3"/>
  <c r="AB1391" i="3"/>
  <c r="AB1291" i="3"/>
  <c r="AB1233" i="3"/>
  <c r="AB1063" i="3"/>
  <c r="AB1048" i="3"/>
  <c r="AB957" i="3"/>
  <c r="AB1570" i="3"/>
  <c r="AB1206" i="3"/>
  <c r="AB1180" i="3"/>
  <c r="AB1132" i="3"/>
  <c r="AB1075" i="3"/>
  <c r="AB1292" i="3"/>
  <c r="AB1268" i="3"/>
  <c r="AB1247" i="3"/>
  <c r="AB1225" i="3"/>
  <c r="AB1207" i="3"/>
  <c r="AB1392" i="3"/>
  <c r="AB1234" i="3"/>
  <c r="AB1159" i="3"/>
  <c r="AB1111" i="3"/>
  <c r="AB1057" i="3"/>
  <c r="AB1050" i="3"/>
  <c r="AB1010" i="3"/>
  <c r="AB988" i="3"/>
  <c r="AB949" i="3"/>
  <c r="AB939" i="3"/>
  <c r="AB938" i="3"/>
  <c r="AB929" i="3"/>
  <c r="AB917" i="3"/>
  <c r="AB905" i="3"/>
  <c r="AB893" i="3"/>
  <c r="AB881" i="3"/>
  <c r="AB869" i="3"/>
  <c r="AB857" i="3"/>
  <c r="AB845" i="3"/>
  <c r="AB833" i="3"/>
  <c r="AB821" i="3"/>
  <c r="AB809" i="3"/>
  <c r="AB797" i="3"/>
  <c r="AB785" i="3"/>
  <c r="AB773" i="3"/>
  <c r="AB761" i="3"/>
  <c r="AB749" i="3"/>
  <c r="AB737" i="3"/>
  <c r="AB725" i="3"/>
  <c r="AB713" i="3"/>
  <c r="AB701" i="3"/>
  <c r="AB689" i="3"/>
  <c r="AB1134" i="3"/>
  <c r="AB1058" i="3"/>
  <c r="AB1002" i="3"/>
  <c r="AB997" i="3"/>
  <c r="AB950" i="3"/>
  <c r="AB940" i="3"/>
  <c r="AB928" i="3"/>
  <c r="AB916" i="3"/>
  <c r="AB904" i="3"/>
  <c r="AB892" i="3"/>
  <c r="AB880" i="3"/>
  <c r="AB868" i="3"/>
  <c r="AB856" i="3"/>
  <c r="AB844" i="3"/>
  <c r="AB832" i="3"/>
  <c r="AB820" i="3"/>
  <c r="AB808" i="3"/>
  <c r="AB796" i="3"/>
  <c r="AB784" i="3"/>
  <c r="AB772" i="3"/>
  <c r="AB760" i="3"/>
  <c r="AB748" i="3"/>
  <c r="AB736" i="3"/>
  <c r="AB724" i="3"/>
  <c r="AB712" i="3"/>
  <c r="AB700" i="3"/>
  <c r="AB688" i="3"/>
  <c r="AB1337" i="3"/>
  <c r="AB1148" i="3"/>
  <c r="AB1108" i="3"/>
  <c r="AB1033" i="3"/>
  <c r="AB962" i="3"/>
  <c r="AB1181" i="3"/>
  <c r="AB926" i="3"/>
  <c r="AB1248" i="3"/>
  <c r="AB1070" i="3"/>
  <c r="AB1059" i="3"/>
  <c r="AB985" i="3"/>
  <c r="AB953" i="3"/>
  <c r="AB942" i="3"/>
  <c r="AB1478" i="3"/>
  <c r="AB1085" i="3"/>
  <c r="AB1034" i="3"/>
  <c r="AB1012" i="3"/>
  <c r="AB963" i="3"/>
  <c r="AB912" i="3"/>
  <c r="AB900" i="3"/>
  <c r="AB888" i="3"/>
  <c r="AB864" i="3"/>
  <c r="AB852" i="3"/>
  <c r="AB840" i="3"/>
  <c r="AB828" i="3"/>
  <c r="AB816" i="3"/>
  <c r="AB804" i="3"/>
  <c r="AB792" i="3"/>
  <c r="AB780" i="3"/>
  <c r="AB768" i="3"/>
  <c r="AB756" i="3"/>
  <c r="AB744" i="3"/>
  <c r="AB732" i="3"/>
  <c r="AB720" i="3"/>
  <c r="AB708" i="3"/>
  <c r="AB696" i="3"/>
  <c r="AB684" i="3"/>
  <c r="AB1182" i="3"/>
  <c r="AB1060" i="3"/>
  <c r="AB1021" i="3"/>
  <c r="AB1196" i="3"/>
  <c r="AB1156" i="3"/>
  <c r="AB986" i="3"/>
  <c r="AB964" i="3"/>
  <c r="AB1289" i="3"/>
  <c r="AB1213" i="3"/>
  <c r="AB973" i="3"/>
  <c r="AB945" i="3"/>
  <c r="AB937" i="3"/>
  <c r="AB933" i="3"/>
  <c r="AB908" i="3"/>
  <c r="AB889" i="3"/>
  <c r="AB871" i="3"/>
  <c r="AB858" i="3"/>
  <c r="AB789" i="3"/>
  <c r="AB764" i="3"/>
  <c r="AB745" i="3"/>
  <c r="AB727" i="3"/>
  <c r="AB714" i="3"/>
  <c r="AB921" i="3"/>
  <c r="AB896" i="3"/>
  <c r="AB877" i="3"/>
  <c r="AB859" i="3"/>
  <c r="AB846" i="3"/>
  <c r="AB777" i="3"/>
  <c r="AB752" i="3"/>
  <c r="AB733" i="3"/>
  <c r="AB715" i="3"/>
  <c r="AB702" i="3"/>
  <c r="AB1420" i="3"/>
  <c r="AB987" i="3"/>
  <c r="AB865" i="3"/>
  <c r="AB847" i="3"/>
  <c r="AB834" i="3"/>
  <c r="AB721" i="3"/>
  <c r="AB703" i="3"/>
  <c r="AB690" i="3"/>
  <c r="AB1065" i="3"/>
  <c r="AB853" i="3"/>
  <c r="AB835" i="3"/>
  <c r="AB822" i="3"/>
  <c r="AB709" i="3"/>
  <c r="AB691" i="3"/>
  <c r="AB1100" i="3"/>
  <c r="AB841" i="3"/>
  <c r="AB823" i="3"/>
  <c r="AB810" i="3"/>
  <c r="AB697" i="3"/>
  <c r="AB1351" i="3"/>
  <c r="AB1072" i="3"/>
  <c r="AB1045" i="3"/>
  <c r="AB978" i="3"/>
  <c r="AB961" i="3"/>
  <c r="AB873" i="3"/>
  <c r="AB848" i="3"/>
  <c r="AB829" i="3"/>
  <c r="AB811" i="3"/>
  <c r="AB798" i="3"/>
  <c r="AB729" i="3"/>
  <c r="AB918" i="3"/>
  <c r="AB805" i="3"/>
  <c r="AB787" i="3"/>
  <c r="AB774" i="3"/>
  <c r="AB920" i="3"/>
  <c r="AB786" i="3"/>
  <c r="AB738" i="3"/>
  <c r="AB531" i="3"/>
  <c r="AB913" i="3"/>
  <c r="AB894" i="3"/>
  <c r="AB677" i="3"/>
  <c r="AB667" i="3"/>
  <c r="AB653" i="3"/>
  <c r="AB632" i="3"/>
  <c r="AB612" i="3"/>
  <c r="AB592" i="3"/>
  <c r="AB591" i="3"/>
  <c r="AB571" i="3"/>
  <c r="AB570" i="3"/>
  <c r="AB551" i="3"/>
  <c r="AB550" i="3"/>
  <c r="AB549" i="3"/>
  <c r="AB530" i="3"/>
  <c r="AB509" i="3"/>
  <c r="AB492" i="3"/>
  <c r="AB480" i="3"/>
  <c r="AB468" i="3"/>
  <c r="AB456" i="3"/>
  <c r="AB444" i="3"/>
  <c r="AB932" i="3"/>
  <c r="AB799" i="3"/>
  <c r="AB775" i="3"/>
  <c r="AB704" i="3"/>
  <c r="AB692" i="3"/>
  <c r="AB652" i="3"/>
  <c r="AB651" i="3"/>
  <c r="AB631" i="3"/>
  <c r="AB630" i="3"/>
  <c r="AB611" i="3"/>
  <c r="AB610" i="3"/>
  <c r="AB609" i="3"/>
  <c r="AB590" i="3"/>
  <c r="AB569" i="3"/>
  <c r="AB548" i="3"/>
  <c r="AB528" i="3"/>
  <c r="AB508" i="3"/>
  <c r="AB507" i="3"/>
  <c r="AB491" i="3"/>
  <c r="AB479" i="3"/>
  <c r="AB467" i="3"/>
  <c r="AB455" i="3"/>
  <c r="AB443" i="3"/>
  <c r="AB906" i="3"/>
  <c r="AB895" i="3"/>
  <c r="AB739" i="3"/>
  <c r="AB567" i="3"/>
  <c r="AB1133" i="3"/>
  <c r="AB757" i="3"/>
  <c r="AB627" i="3"/>
  <c r="AB1009" i="3"/>
  <c r="AB936" i="3"/>
  <c r="AB925" i="3"/>
  <c r="AB870" i="3"/>
  <c r="AB836" i="3"/>
  <c r="AB800" i="3"/>
  <c r="AB776" i="3"/>
  <c r="AB647" i="3"/>
  <c r="AB646" i="3"/>
  <c r="AB645" i="3"/>
  <c r="AB626" i="3"/>
  <c r="AB605" i="3"/>
  <c r="AB584" i="3"/>
  <c r="AB564" i="3"/>
  <c r="AB544" i="3"/>
  <c r="AB543" i="3"/>
  <c r="AB523" i="3"/>
  <c r="AB522" i="3"/>
  <c r="AB503" i="3"/>
  <c r="AB502" i="3"/>
  <c r="AB501" i="3"/>
  <c r="AB930" i="3"/>
  <c r="AB882" i="3"/>
  <c r="AB788" i="3"/>
  <c r="AB685" i="3"/>
  <c r="AB672" i="3"/>
  <c r="AB519" i="3"/>
  <c r="AB901" i="3"/>
  <c r="AB681" i="3"/>
  <c r="AB673" i="3"/>
  <c r="AB615" i="3"/>
  <c r="AB603" i="3"/>
  <c r="AB534" i="3"/>
  <c r="AB512" i="3"/>
  <c r="AB494" i="3"/>
  <c r="AB471" i="3"/>
  <c r="AB447" i="3"/>
  <c r="AB408" i="3"/>
  <c r="AB236" i="3"/>
  <c r="AB92" i="3"/>
  <c r="AB1086" i="3"/>
  <c r="AB656" i="3"/>
  <c r="AB638" i="3"/>
  <c r="AB575" i="3"/>
  <c r="AB563" i="3"/>
  <c r="AB557" i="3"/>
  <c r="AB518" i="3"/>
  <c r="AB500" i="3"/>
  <c r="AB488" i="3"/>
  <c r="AB464" i="3"/>
  <c r="AB440" i="3"/>
  <c r="AB428" i="3"/>
  <c r="AB427" i="3"/>
  <c r="AB411" i="3"/>
  <c r="AB392" i="3"/>
  <c r="AB391" i="3"/>
  <c r="AB358" i="3"/>
  <c r="AB337" i="3"/>
  <c r="AB317" i="3"/>
  <c r="AB297" i="3"/>
  <c r="AB296" i="3"/>
  <c r="AB276" i="3"/>
  <c r="AB275" i="3"/>
  <c r="AB256" i="3"/>
  <c r="AB255" i="3"/>
  <c r="AB254" i="3"/>
  <c r="AB762" i="3"/>
  <c r="AB644" i="3"/>
  <c r="AB616" i="3"/>
  <c r="AB604" i="3"/>
  <c r="AB558" i="3"/>
  <c r="AB535" i="3"/>
  <c r="AB513" i="3"/>
  <c r="AB495" i="3"/>
  <c r="AB473" i="3"/>
  <c r="AB472" i="3"/>
  <c r="AB449" i="3"/>
  <c r="AB448" i="3"/>
  <c r="AB413" i="3"/>
  <c r="AB377" i="3"/>
  <c r="AB357" i="3"/>
  <c r="AB356" i="3"/>
  <c r="AB336" i="3"/>
  <c r="AB335" i="3"/>
  <c r="AB316" i="3"/>
  <c r="AB315" i="3"/>
  <c r="AB314" i="3"/>
  <c r="AB295" i="3"/>
  <c r="AB274" i="3"/>
  <c r="AB793" i="3"/>
  <c r="AB769" i="3"/>
  <c r="AB657" i="3"/>
  <c r="AB639" i="3"/>
  <c r="AB576" i="3"/>
  <c r="AB431" i="3"/>
  <c r="AB395" i="3"/>
  <c r="AB272" i="3"/>
  <c r="AB919" i="3"/>
  <c r="AB817" i="3"/>
  <c r="AB813" i="3"/>
  <c r="AB617" i="3"/>
  <c r="AB600" i="3"/>
  <c r="AB559" i="3"/>
  <c r="AB536" i="3"/>
  <c r="AB496" i="3"/>
  <c r="AB482" i="3"/>
  <c r="AB458" i="3"/>
  <c r="AB432" i="3"/>
  <c r="AB398" i="3"/>
  <c r="AB396" i="3"/>
  <c r="AB373" i="3"/>
  <c r="AB353" i="3"/>
  <c r="AB333" i="3"/>
  <c r="AB332" i="3"/>
  <c r="AB312" i="3"/>
  <c r="AB311" i="3"/>
  <c r="AB292" i="3"/>
  <c r="AB291" i="3"/>
  <c r="AB290" i="3"/>
  <c r="AB271" i="3"/>
  <c r="AB250" i="3"/>
  <c r="AB229" i="3"/>
  <c r="AB1226" i="3"/>
  <c r="AB883" i="3"/>
  <c r="AB763" i="3"/>
  <c r="AB750" i="3"/>
  <c r="AB594" i="3"/>
  <c r="AB514" i="3"/>
  <c r="AB416" i="3"/>
  <c r="AB399" i="3"/>
  <c r="AB380" i="3"/>
  <c r="AB248" i="3"/>
  <c r="AB658" i="3"/>
  <c r="AB483" i="3"/>
  <c r="AB459" i="3"/>
  <c r="AB435" i="3"/>
  <c r="AB308" i="3"/>
  <c r="Y240" i="3"/>
  <c r="Y239" i="3"/>
  <c r="Y234" i="3"/>
  <c r="Y54" i="3"/>
  <c r="Y65" i="3"/>
  <c r="AE99" i="3"/>
  <c r="AB104" i="3"/>
  <c r="AB113" i="3"/>
  <c r="AB114" i="3"/>
  <c r="Y129" i="3"/>
  <c r="AB157" i="3"/>
  <c r="AE159" i="3"/>
  <c r="AB164" i="3"/>
  <c r="AB190" i="3"/>
  <c r="V200" i="3"/>
  <c r="AB212" i="3"/>
  <c r="AE219" i="3"/>
  <c r="Y230" i="3"/>
  <c r="AE243" i="3"/>
  <c r="V259" i="3"/>
  <c r="Y261" i="3"/>
  <c r="AE268" i="3"/>
  <c r="V277" i="3"/>
  <c r="AB280" i="3"/>
  <c r="V283" i="3"/>
  <c r="Y302" i="3"/>
  <c r="Y307" i="3"/>
  <c r="AE313" i="3"/>
  <c r="Y324" i="3"/>
  <c r="AB331" i="3"/>
  <c r="AB343" i="3"/>
  <c r="Y347" i="3"/>
  <c r="Y365" i="3"/>
  <c r="AB366" i="3"/>
  <c r="AE367" i="3"/>
  <c r="V369" i="3"/>
  <c r="AB371" i="3"/>
  <c r="AE376" i="3"/>
  <c r="AE385" i="3"/>
  <c r="AE390" i="3"/>
  <c r="Y398" i="3"/>
  <c r="Y402" i="3"/>
  <c r="AE403" i="3"/>
  <c r="AE412" i="3"/>
  <c r="AE421" i="3"/>
  <c r="AE426" i="3"/>
  <c r="AB434" i="3"/>
  <c r="AB438" i="3"/>
  <c r="Y441" i="3"/>
  <c r="AB442" i="3"/>
  <c r="AB446" i="3"/>
  <c r="AB462" i="3"/>
  <c r="Y465" i="3"/>
  <c r="AB466" i="3"/>
  <c r="AB470" i="3"/>
  <c r="AB486" i="3"/>
  <c r="Y489" i="3"/>
  <c r="AB490" i="3"/>
  <c r="Y508" i="3"/>
  <c r="AB516" i="3"/>
  <c r="AB526" i="3"/>
  <c r="AE534" i="3"/>
  <c r="V536" i="3"/>
  <c r="Y537" i="3"/>
  <c r="AB556" i="3"/>
  <c r="AB598" i="3"/>
  <c r="Y608" i="3"/>
  <c r="Y639" i="3"/>
  <c r="V649" i="3"/>
  <c r="Y672" i="3"/>
  <c r="AE676" i="3"/>
  <c r="AE701" i="3"/>
  <c r="AE726" i="3"/>
  <c r="AB812" i="3"/>
  <c r="V820" i="3"/>
  <c r="AB824" i="3"/>
  <c r="V866" i="3"/>
  <c r="AB867" i="3"/>
  <c r="Y911" i="3"/>
  <c r="Y1238" i="3"/>
  <c r="AE1266" i="3"/>
  <c r="AB1269" i="3"/>
  <c r="AB21" i="3"/>
  <c r="AB46" i="3"/>
  <c r="AB48" i="3"/>
  <c r="Y50" i="3"/>
  <c r="AB60" i="3"/>
  <c r="AB64" i="3"/>
  <c r="Y68" i="3"/>
  <c r="AB74" i="3"/>
  <c r="Y76" i="3"/>
  <c r="Y77" i="3"/>
  <c r="V81" i="3"/>
  <c r="AE107" i="3"/>
  <c r="AB115" i="3"/>
  <c r="Y121" i="3"/>
  <c r="Y122" i="3"/>
  <c r="Y126" i="3"/>
  <c r="Y127" i="3"/>
  <c r="Y128" i="3"/>
  <c r="Y131" i="3"/>
  <c r="Y132" i="3"/>
  <c r="Y139" i="3"/>
  <c r="AB167" i="3"/>
  <c r="AE169" i="3"/>
  <c r="AE171" i="3"/>
  <c r="AB173" i="3"/>
  <c r="Y182" i="3"/>
  <c r="Y183" i="3"/>
  <c r="Y184" i="3"/>
  <c r="Y185" i="3"/>
  <c r="AB186" i="3"/>
  <c r="AE190" i="3"/>
  <c r="AB193" i="3"/>
  <c r="Y200" i="3"/>
  <c r="Y202" i="3"/>
  <c r="Y204" i="3"/>
  <c r="AB205" i="3"/>
  <c r="Y227" i="3"/>
  <c r="Y228" i="3"/>
  <c r="AB230" i="3"/>
  <c r="AE241" i="3"/>
  <c r="AB262" i="3"/>
  <c r="V276" i="3"/>
  <c r="Y277" i="3"/>
  <c r="AB279" i="3"/>
  <c r="Y283" i="3"/>
  <c r="AE285" i="3"/>
  <c r="V287" i="3"/>
  <c r="AB289" i="3"/>
  <c r="V299" i="3"/>
  <c r="AE303" i="3"/>
  <c r="Y316" i="3"/>
  <c r="AB325" i="3"/>
  <c r="AB330" i="3"/>
  <c r="Y334" i="3"/>
  <c r="V339" i="3"/>
  <c r="Y346" i="3"/>
  <c r="Y352" i="3"/>
  <c r="AE366" i="3"/>
  <c r="Y369" i="3"/>
  <c r="AB370" i="3"/>
  <c r="Y374" i="3"/>
  <c r="Y379" i="3"/>
  <c r="V382" i="3"/>
  <c r="AB389" i="3"/>
  <c r="V391" i="3"/>
  <c r="V396" i="3"/>
  <c r="V404" i="3"/>
  <c r="AE406" i="3"/>
  <c r="V409" i="3"/>
  <c r="Y415" i="3"/>
  <c r="V418" i="3"/>
  <c r="AB425" i="3"/>
  <c r="V427" i="3"/>
  <c r="V432" i="3"/>
  <c r="Y437" i="3"/>
  <c r="AE438" i="3"/>
  <c r="V456" i="3"/>
  <c r="Y457" i="3"/>
  <c r="Y461" i="3"/>
  <c r="AE462" i="3"/>
  <c r="V480" i="3"/>
  <c r="Y481" i="3"/>
  <c r="Y485" i="3"/>
  <c r="AE486" i="3"/>
  <c r="AB497" i="3"/>
  <c r="AB533" i="3"/>
  <c r="Y536" i="3"/>
  <c r="AB574" i="3"/>
  <c r="AE578" i="3"/>
  <c r="AE589" i="3"/>
  <c r="Y593" i="3"/>
  <c r="Y601" i="3"/>
  <c r="AB620" i="3"/>
  <c r="AB623" i="3"/>
  <c r="V629" i="3"/>
  <c r="AE643" i="3"/>
  <c r="Y646" i="3"/>
  <c r="Y649" i="3"/>
  <c r="AE665" i="3"/>
  <c r="AB668" i="3"/>
  <c r="Y706" i="3"/>
  <c r="Y780" i="3"/>
  <c r="V928" i="3"/>
  <c r="V1078" i="3"/>
  <c r="Y496" i="3"/>
  <c r="AB504" i="3"/>
  <c r="AB566" i="3"/>
  <c r="V572" i="3"/>
  <c r="AE574" i="3"/>
  <c r="V576" i="3"/>
  <c r="AB577" i="3"/>
  <c r="V591" i="3"/>
  <c r="AB601" i="3"/>
  <c r="V603" i="3"/>
  <c r="V614" i="3"/>
  <c r="AB635" i="3"/>
  <c r="Y645" i="3"/>
  <c r="AE672" i="3"/>
  <c r="AB706" i="3"/>
  <c r="Y773" i="3"/>
  <c r="AE774" i="3"/>
  <c r="Y792" i="3"/>
  <c r="AB897" i="3"/>
  <c r="Y900" i="3"/>
  <c r="Y910" i="3"/>
  <c r="AE920" i="3"/>
  <c r="Y81" i="3"/>
  <c r="V103" i="3"/>
  <c r="AB133" i="3"/>
  <c r="V156" i="3"/>
  <c r="AB178" i="3"/>
  <c r="AE186" i="3"/>
  <c r="AB188" i="3"/>
  <c r="V195" i="3"/>
  <c r="AE205" i="3"/>
  <c r="AE207" i="3"/>
  <c r="AB209" i="3"/>
  <c r="V216" i="3"/>
  <c r="AB226" i="3"/>
  <c r="AE230" i="3"/>
  <c r="AB237" i="3"/>
  <c r="AB246" i="3"/>
  <c r="Y259" i="3"/>
  <c r="AB261" i="3"/>
  <c r="AB266" i="3"/>
  <c r="AB277" i="3"/>
  <c r="AB278" i="3"/>
  <c r="AB284" i="3"/>
  <c r="AB288" i="3"/>
  <c r="V298" i="3"/>
  <c r="V304" i="3"/>
  <c r="AB306" i="3"/>
  <c r="Y315" i="3"/>
  <c r="AB329" i="3"/>
  <c r="AE330" i="3"/>
  <c r="AB334" i="3"/>
  <c r="Y339" i="3"/>
  <c r="V344" i="3"/>
  <c r="V349" i="3"/>
  <c r="AE370" i="3"/>
  <c r="AB374" i="3"/>
  <c r="Y378" i="3"/>
  <c r="Y396" i="3"/>
  <c r="Y400" i="3"/>
  <c r="AB401" i="3"/>
  <c r="Y404" i="3"/>
  <c r="AB410" i="3"/>
  <c r="Y432" i="3"/>
  <c r="V439" i="3"/>
  <c r="V443" i="3"/>
  <c r="V455" i="3"/>
  <c r="V463" i="3"/>
  <c r="V467" i="3"/>
  <c r="V479" i="3"/>
  <c r="V487" i="3"/>
  <c r="V491" i="3"/>
  <c r="V495" i="3"/>
  <c r="AE515" i="3"/>
  <c r="AB525" i="3"/>
  <c r="V527" i="3"/>
  <c r="AB532" i="3"/>
  <c r="AE555" i="3"/>
  <c r="V557" i="3"/>
  <c r="V568" i="3"/>
  <c r="Y584" i="3"/>
  <c r="AB588" i="3"/>
  <c r="AB597" i="3"/>
  <c r="Y634" i="3"/>
  <c r="AE639" i="3"/>
  <c r="AB642" i="3"/>
  <c r="V644" i="3"/>
  <c r="Y652" i="3"/>
  <c r="AB664" i="3"/>
  <c r="Y696" i="3"/>
  <c r="Y702" i="3"/>
  <c r="AB907" i="3"/>
  <c r="Y1017" i="3"/>
  <c r="AE1067" i="3"/>
  <c r="AE1073" i="3"/>
  <c r="V42" i="3"/>
  <c r="V73" i="3"/>
  <c r="Y93" i="3"/>
  <c r="V102" i="3"/>
  <c r="V108" i="3"/>
  <c r="AE123" i="3"/>
  <c r="AB128" i="3"/>
  <c r="AE129" i="3"/>
  <c r="AB138" i="3"/>
  <c r="Y142" i="3"/>
  <c r="Y143" i="3"/>
  <c r="V164" i="3"/>
  <c r="AB196" i="3"/>
  <c r="Y198" i="3"/>
  <c r="Y199" i="3"/>
  <c r="Y221" i="3"/>
  <c r="AB239" i="3"/>
  <c r="Y245" i="3"/>
  <c r="AE252" i="3"/>
  <c r="Y257" i="3"/>
  <c r="Y258" i="3"/>
  <c r="Y265" i="3"/>
  <c r="V268" i="3"/>
  <c r="Y282" i="3"/>
  <c r="AE284" i="3"/>
  <c r="AB293" i="3"/>
  <c r="AE294" i="3"/>
  <c r="AE302" i="3"/>
  <c r="Y305" i="3"/>
  <c r="V320" i="3"/>
  <c r="AE324" i="3"/>
  <c r="Y328" i="3"/>
  <c r="Y333" i="3"/>
  <c r="AB351" i="3"/>
  <c r="Y355" i="3"/>
  <c r="V361" i="3"/>
  <c r="V407" i="3"/>
  <c r="Y452" i="3"/>
  <c r="Y476" i="3"/>
  <c r="Y524" i="3"/>
  <c r="Y561" i="3"/>
  <c r="Y565" i="3"/>
  <c r="Y572" i="3"/>
  <c r="AB573" i="3"/>
  <c r="AB580" i="3"/>
  <c r="Y587" i="3"/>
  <c r="V599" i="3"/>
  <c r="Y600" i="3"/>
  <c r="Y603" i="3"/>
  <c r="AB660" i="3"/>
  <c r="AE664" i="3"/>
  <c r="Y670" i="3"/>
  <c r="V772" i="3"/>
  <c r="AE780" i="3"/>
  <c r="AE857" i="3"/>
  <c r="Y899" i="3"/>
  <c r="AE1027" i="3"/>
  <c r="Y1060" i="3"/>
  <c r="Y12" i="3"/>
  <c r="Y39" i="3"/>
  <c r="C57" i="3"/>
  <c r="AB61" i="3"/>
  <c r="AB69" i="3"/>
  <c r="AB70" i="3"/>
  <c r="Y71" i="3"/>
  <c r="AE77" i="3"/>
  <c r="AB78" i="3"/>
  <c r="Y80" i="3"/>
  <c r="Y83" i="3"/>
  <c r="Y84" i="3"/>
  <c r="Y87" i="3"/>
  <c r="Y90" i="3"/>
  <c r="Y91" i="3"/>
  <c r="Y94" i="3"/>
  <c r="Y97" i="3"/>
  <c r="AE128" i="3"/>
  <c r="AB134" i="3"/>
  <c r="AB135" i="3"/>
  <c r="AB136" i="3"/>
  <c r="AB139" i="3"/>
  <c r="Y145" i="3"/>
  <c r="Y151" i="3"/>
  <c r="Y153" i="3"/>
  <c r="Y160" i="3"/>
  <c r="V168" i="3"/>
  <c r="AE183" i="3"/>
  <c r="V192" i="3"/>
  <c r="Y195" i="3"/>
  <c r="AB200" i="3"/>
  <c r="AE201" i="3"/>
  <c r="AB203" i="3"/>
  <c r="V215" i="3"/>
  <c r="Y216" i="3"/>
  <c r="Y222" i="3"/>
  <c r="Y224" i="3"/>
  <c r="AE226" i="3"/>
  <c r="Y232" i="3"/>
  <c r="Y233" i="3"/>
  <c r="AB238" i="3"/>
  <c r="AB251" i="3"/>
  <c r="AB260" i="3"/>
  <c r="AE266" i="3"/>
  <c r="V280" i="3"/>
  <c r="AB283" i="3"/>
  <c r="Y287" i="3"/>
  <c r="AE288" i="3"/>
  <c r="V297" i="3"/>
  <c r="Y298" i="3"/>
  <c r="AB301" i="3"/>
  <c r="Y304" i="3"/>
  <c r="AE306" i="3"/>
  <c r="V308" i="3"/>
  <c r="Y309" i="3"/>
  <c r="AB310" i="3"/>
  <c r="Y314" i="3"/>
  <c r="AE334" i="3"/>
  <c r="AB339" i="3"/>
  <c r="Y344" i="3"/>
  <c r="AE346" i="3"/>
  <c r="Y350" i="3"/>
  <c r="AB364" i="3"/>
  <c r="Y368" i="3"/>
  <c r="AB369" i="3"/>
  <c r="Y373" i="3"/>
  <c r="AE374" i="3"/>
  <c r="Y377" i="3"/>
  <c r="Y382" i="3"/>
  <c r="AB383" i="3"/>
  <c r="Y386" i="3"/>
  <c r="AB387" i="3"/>
  <c r="V412" i="3"/>
  <c r="Y413" i="3"/>
  <c r="AB419" i="3"/>
  <c r="Y422" i="3"/>
  <c r="AB423" i="3"/>
  <c r="Y439" i="3"/>
  <c r="Y463" i="3"/>
  <c r="Y487" i="3"/>
  <c r="AB510" i="3"/>
  <c r="AE525" i="3"/>
  <c r="Y531" i="3"/>
  <c r="AE532" i="3"/>
  <c r="AB554" i="3"/>
  <c r="AB562" i="3"/>
  <c r="AE573" i="3"/>
  <c r="Y583" i="3"/>
  <c r="AE593" i="3"/>
  <c r="AE619" i="3"/>
  <c r="Y625" i="3"/>
  <c r="Y629" i="3"/>
  <c r="V632" i="3"/>
  <c r="Y641" i="3"/>
  <c r="AE642" i="3"/>
  <c r="Y644" i="3"/>
  <c r="AB663" i="3"/>
  <c r="V692" i="3"/>
  <c r="AB693" i="3"/>
  <c r="AE755" i="3"/>
  <c r="Y804" i="3"/>
  <c r="Y816" i="3"/>
  <c r="V1019" i="3"/>
  <c r="AB1023" i="3"/>
  <c r="V1025" i="3"/>
  <c r="Y1026" i="3"/>
  <c r="Y1029" i="3"/>
  <c r="AB1036" i="3"/>
  <c r="AB9" i="3"/>
  <c r="AB36" i="3"/>
  <c r="AB90" i="3"/>
  <c r="AB93" i="3"/>
  <c r="Y95" i="3"/>
  <c r="AE135" i="3"/>
  <c r="AB137" i="3"/>
  <c r="AB140" i="3"/>
  <c r="Y159" i="3"/>
  <c r="AE200" i="3"/>
  <c r="AB222" i="3"/>
  <c r="V241" i="3"/>
  <c r="Y244" i="3"/>
  <c r="AB257" i="3"/>
  <c r="AB259" i="3"/>
  <c r="Y264" i="3"/>
  <c r="Y274" i="3"/>
  <c r="AB282" i="3"/>
  <c r="AE283" i="3"/>
  <c r="AB287" i="3"/>
  <c r="AB300" i="3"/>
  <c r="V303" i="3"/>
  <c r="V319" i="3"/>
  <c r="Y327" i="3"/>
  <c r="Y338" i="3"/>
  <c r="AB350" i="3"/>
  <c r="AB355" i="3"/>
  <c r="V360" i="3"/>
  <c r="AB382" i="3"/>
  <c r="AE387" i="3"/>
  <c r="Y403" i="3"/>
  <c r="AB418" i="3"/>
  <c r="AE423" i="3"/>
  <c r="V454" i="3"/>
  <c r="V478" i="3"/>
  <c r="V505" i="3"/>
  <c r="Y520" i="3"/>
  <c r="AB521" i="3"/>
  <c r="AB524" i="3"/>
  <c r="V530" i="3"/>
  <c r="AB565" i="3"/>
  <c r="AB572" i="3"/>
  <c r="AB587" i="3"/>
  <c r="AB596" i="3"/>
  <c r="Y599" i="3"/>
  <c r="V617" i="3"/>
  <c r="AB618" i="3"/>
  <c r="AB629" i="3"/>
  <c r="AB641" i="3"/>
  <c r="V747" i="3"/>
  <c r="Y791" i="3"/>
  <c r="AE798" i="3"/>
  <c r="AB801" i="3"/>
  <c r="AE875" i="3"/>
  <c r="AB899" i="3"/>
  <c r="AE1010" i="3"/>
  <c r="AE1013" i="3"/>
  <c r="Y1059" i="3"/>
  <c r="Y213" i="3"/>
  <c r="Y251" i="3"/>
  <c r="AB270" i="3"/>
  <c r="V300" i="3"/>
  <c r="AE327" i="3"/>
  <c r="Y357" i="3"/>
  <c r="AE382" i="3"/>
  <c r="Y395" i="3"/>
  <c r="AB397" i="3"/>
  <c r="AE402" i="3"/>
  <c r="V408" i="3"/>
  <c r="AE418" i="3"/>
  <c r="Y431" i="3"/>
  <c r="AB433" i="3"/>
  <c r="V447" i="3"/>
  <c r="Y448" i="3"/>
  <c r="Y450" i="3"/>
  <c r="Y456" i="3"/>
  <c r="V471" i="3"/>
  <c r="Y472" i="3"/>
  <c r="Y474" i="3"/>
  <c r="Y480" i="3"/>
  <c r="Y519" i="3"/>
  <c r="V534" i="3"/>
  <c r="AB547" i="3"/>
  <c r="Y551" i="3"/>
  <c r="AE560" i="3"/>
  <c r="V562" i="3"/>
  <c r="AE583" i="3"/>
  <c r="Y586" i="3"/>
  <c r="Y604" i="3"/>
  <c r="Y627" i="3"/>
  <c r="Y633" i="3"/>
  <c r="AB634" i="3"/>
  <c r="AE663" i="3"/>
  <c r="V669" i="3"/>
  <c r="AE675" i="3"/>
  <c r="AB678" i="3"/>
  <c r="AB686" i="3"/>
  <c r="Y766" i="3"/>
  <c r="Y837" i="3"/>
  <c r="AE864" i="3"/>
  <c r="V885" i="3"/>
  <c r="Y886" i="3"/>
  <c r="AE979" i="3"/>
  <c r="AB994" i="3"/>
  <c r="AE267" i="3"/>
  <c r="Y297" i="3"/>
  <c r="Y335" i="3"/>
  <c r="AB354" i="3"/>
  <c r="V388" i="3"/>
  <c r="Y393" i="3"/>
  <c r="Y414" i="3"/>
  <c r="V424" i="3"/>
  <c r="Y429" i="3"/>
  <c r="AE435" i="3"/>
  <c r="AB441" i="3"/>
  <c r="AE442" i="3"/>
  <c r="Y449" i="3"/>
  <c r="AB450" i="3"/>
  <c r="AE451" i="3"/>
  <c r="AB457" i="3"/>
  <c r="AE459" i="3"/>
  <c r="AB465" i="3"/>
  <c r="AE466" i="3"/>
  <c r="Y473" i="3"/>
  <c r="AB474" i="3"/>
  <c r="AE475" i="3"/>
  <c r="AB481" i="3"/>
  <c r="AE483" i="3"/>
  <c r="AB489" i="3"/>
  <c r="AE490" i="3"/>
  <c r="V521" i="3"/>
  <c r="Y546" i="3"/>
  <c r="V550" i="3"/>
  <c r="AB552" i="3"/>
  <c r="V556" i="3"/>
  <c r="Y557" i="3"/>
  <c r="Y558" i="3"/>
  <c r="AE577" i="3"/>
  <c r="Y581" i="3"/>
  <c r="Y591" i="3"/>
  <c r="AB593" i="3"/>
  <c r="Y598" i="3"/>
  <c r="Y622" i="3"/>
  <c r="AE623" i="3"/>
  <c r="V631" i="3"/>
  <c r="Y632" i="3"/>
  <c r="AE658" i="3"/>
  <c r="V660" i="3"/>
  <c r="AB662" i="3"/>
  <c r="AB674" i="3"/>
  <c r="V688" i="3"/>
  <c r="V701" i="3"/>
  <c r="V704" i="3"/>
  <c r="AB705" i="3"/>
  <c r="AE719" i="3"/>
  <c r="Y721" i="3"/>
  <c r="AB728" i="3"/>
  <c r="AE738" i="3"/>
  <c r="AE744" i="3"/>
  <c r="Y746" i="3"/>
  <c r="Y749" i="3"/>
  <c r="AE773" i="3"/>
  <c r="AB837" i="3"/>
  <c r="AB843" i="3"/>
  <c r="Y856" i="3"/>
  <c r="AB860" i="3"/>
  <c r="Y866" i="3"/>
  <c r="V891" i="3"/>
  <c r="Y892" i="3"/>
  <c r="V921" i="3"/>
  <c r="V971" i="3"/>
  <c r="Y978" i="3"/>
  <c r="Y1225" i="3"/>
  <c r="Y235" i="3"/>
  <c r="Y237" i="3"/>
  <c r="Y254" i="3"/>
  <c r="Y255" i="3"/>
  <c r="Y256" i="3"/>
  <c r="Y275" i="3"/>
  <c r="Y276" i="3"/>
  <c r="AB294" i="3"/>
  <c r="Y296" i="3"/>
  <c r="Y317" i="3"/>
  <c r="V324" i="3"/>
  <c r="Y337" i="3"/>
  <c r="AE351" i="3"/>
  <c r="Y358" i="3"/>
  <c r="AB378" i="3"/>
  <c r="AE379" i="3"/>
  <c r="V387" i="3"/>
  <c r="Y391" i="3"/>
  <c r="Y392" i="3"/>
  <c r="AB394" i="3"/>
  <c r="AE399" i="3"/>
  <c r="V403" i="3"/>
  <c r="Y408" i="3"/>
  <c r="Y409" i="3"/>
  <c r="Y411" i="3"/>
  <c r="AB414" i="3"/>
  <c r="AE415" i="3"/>
  <c r="V423" i="3"/>
  <c r="Y427" i="3"/>
  <c r="Y428" i="3"/>
  <c r="AB430" i="3"/>
  <c r="Y440" i="3"/>
  <c r="Y464" i="3"/>
  <c r="Y488" i="3"/>
  <c r="Y500" i="3"/>
  <c r="Y506" i="3"/>
  <c r="AE514" i="3"/>
  <c r="V516" i="3"/>
  <c r="Y518" i="3"/>
  <c r="AB541" i="3"/>
  <c r="AE542" i="3"/>
  <c r="Y545" i="3"/>
  <c r="AB546" i="3"/>
  <c r="AE547" i="3"/>
  <c r="Y563" i="3"/>
  <c r="AB581" i="3"/>
  <c r="AE582" i="3"/>
  <c r="AB586" i="3"/>
  <c r="V607" i="3"/>
  <c r="AB622" i="3"/>
  <c r="AB633" i="3"/>
  <c r="AE634" i="3"/>
  <c r="V637" i="3"/>
  <c r="AB650" i="3"/>
  <c r="Y669" i="3"/>
  <c r="V676" i="3"/>
  <c r="Y685" i="3"/>
  <c r="Y718" i="3"/>
  <c r="AE750" i="3"/>
  <c r="AE763" i="3"/>
  <c r="V771" i="3"/>
  <c r="AE786" i="3"/>
  <c r="V819" i="3"/>
  <c r="Y852" i="3"/>
  <c r="AE883" i="3"/>
  <c r="Y918" i="3"/>
  <c r="V927" i="3"/>
  <c r="Y215" i="3"/>
  <c r="AB234" i="3"/>
  <c r="V264" i="3"/>
  <c r="AE291" i="3"/>
  <c r="Y321" i="3"/>
  <c r="Y359" i="3"/>
  <c r="Y388" i="3"/>
  <c r="AB393" i="3"/>
  <c r="Y410" i="3"/>
  <c r="Y424" i="3"/>
  <c r="AB429" i="3"/>
  <c r="AE450" i="3"/>
  <c r="Y455" i="3"/>
  <c r="AE474" i="3"/>
  <c r="Y479" i="3"/>
  <c r="V492" i="3"/>
  <c r="AB506" i="3"/>
  <c r="AE519" i="3"/>
  <c r="Y550" i="3"/>
  <c r="V555" i="3"/>
  <c r="Y585" i="3"/>
  <c r="V596" i="3"/>
  <c r="Y597" i="3"/>
  <c r="AE617" i="3"/>
  <c r="V624" i="3"/>
  <c r="Y655" i="3"/>
  <c r="V659" i="3"/>
  <c r="Y660" i="3"/>
  <c r="AE662" i="3"/>
  <c r="AB666" i="3"/>
  <c r="AE689" i="3"/>
  <c r="AB698" i="3"/>
  <c r="AB718" i="3"/>
  <c r="Y724" i="3"/>
  <c r="AB740" i="3"/>
  <c r="AB743" i="3"/>
  <c r="Y755" i="3"/>
  <c r="Y829" i="3"/>
  <c r="Y839" i="3"/>
  <c r="AB866" i="3"/>
  <c r="Y924" i="3"/>
  <c r="AB944" i="3"/>
  <c r="V946" i="3"/>
  <c r="V1188" i="3"/>
  <c r="AB1189" i="3"/>
  <c r="Y278" i="3"/>
  <c r="Y279" i="3"/>
  <c r="Y280" i="3"/>
  <c r="Y299" i="3"/>
  <c r="Y300" i="3"/>
  <c r="AB318" i="3"/>
  <c r="Y320" i="3"/>
  <c r="Y341" i="3"/>
  <c r="V348" i="3"/>
  <c r="Y361" i="3"/>
  <c r="AE375" i="3"/>
  <c r="AE378" i="3"/>
  <c r="V384" i="3"/>
  <c r="AE394" i="3"/>
  <c r="Y407" i="3"/>
  <c r="AB409" i="3"/>
  <c r="AE414" i="3"/>
  <c r="V420" i="3"/>
  <c r="AE430" i="3"/>
  <c r="V436" i="3"/>
  <c r="V444" i="3"/>
  <c r="Y454" i="3"/>
  <c r="V460" i="3"/>
  <c r="V468" i="3"/>
  <c r="Y478" i="3"/>
  <c r="V484" i="3"/>
  <c r="Y493" i="3"/>
  <c r="Y505" i="3"/>
  <c r="Y511" i="3"/>
  <c r="V515" i="3"/>
  <c r="Y516" i="3"/>
  <c r="Y517" i="3"/>
  <c r="Y522" i="3"/>
  <c r="Y527" i="3"/>
  <c r="Y540" i="3"/>
  <c r="AE541" i="3"/>
  <c r="AB545" i="3"/>
  <c r="AE546" i="3"/>
  <c r="Y562" i="3"/>
  <c r="AB568" i="3"/>
  <c r="V578" i="3"/>
  <c r="AE581" i="3"/>
  <c r="Y607" i="3"/>
  <c r="AB608" i="3"/>
  <c r="V612" i="3"/>
  <c r="Y614" i="3"/>
  <c r="Y621" i="3"/>
  <c r="AE622" i="3"/>
  <c r="Y626" i="3"/>
  <c r="Y643" i="3"/>
  <c r="Y648" i="3"/>
  <c r="AE650" i="3"/>
  <c r="V653" i="3"/>
  <c r="AE657" i="3"/>
  <c r="AB669" i="3"/>
  <c r="V687" i="3"/>
  <c r="AE695" i="3"/>
  <c r="Y761" i="3"/>
  <c r="V764" i="3"/>
  <c r="AB765" i="3"/>
  <c r="V784" i="3"/>
  <c r="Y875" i="3"/>
  <c r="AB258" i="3"/>
  <c r="Y260" i="3"/>
  <c r="Y281" i="3"/>
  <c r="V288" i="3"/>
  <c r="Y301" i="3"/>
  <c r="AE315" i="3"/>
  <c r="Y322" i="3"/>
  <c r="Y342" i="3"/>
  <c r="Y343" i="3"/>
  <c r="Y345" i="3"/>
  <c r="Y362" i="3"/>
  <c r="Y363" i="3"/>
  <c r="Y364" i="3"/>
  <c r="Y389" i="3"/>
  <c r="Y390" i="3"/>
  <c r="V400" i="3"/>
  <c r="Y405" i="3"/>
  <c r="Y406" i="3"/>
  <c r="Y425" i="3"/>
  <c r="Y426" i="3"/>
  <c r="V435" i="3"/>
  <c r="Y445" i="3"/>
  <c r="V451" i="3"/>
  <c r="Y453" i="3"/>
  <c r="AB454" i="3"/>
  <c r="Y469" i="3"/>
  <c r="V475" i="3"/>
  <c r="Y477" i="3"/>
  <c r="AB478" i="3"/>
  <c r="Y492" i="3"/>
  <c r="AE495" i="3"/>
  <c r="Y499" i="3"/>
  <c r="Y504" i="3"/>
  <c r="AE506" i="3"/>
  <c r="V509" i="3"/>
  <c r="AE513" i="3"/>
  <c r="AB517" i="3"/>
  <c r="V520" i="3"/>
  <c r="AB527" i="3"/>
  <c r="AE535" i="3"/>
  <c r="AB540" i="3"/>
  <c r="Y544" i="3"/>
  <c r="AB585" i="3"/>
  <c r="V595" i="3"/>
  <c r="AE604" i="3"/>
  <c r="Y613" i="3"/>
  <c r="AB621" i="3"/>
  <c r="AB643" i="3"/>
  <c r="AE644" i="3"/>
  <c r="AB655" i="3"/>
  <c r="AE666" i="3"/>
  <c r="Y697" i="3"/>
  <c r="Y720" i="3"/>
  <c r="AE737" i="3"/>
  <c r="AB755" i="3"/>
  <c r="V831" i="3"/>
  <c r="AB875" i="3"/>
  <c r="AE882" i="3"/>
  <c r="Y943" i="3"/>
  <c r="Y2002" i="3"/>
  <c r="Y1990" i="3"/>
  <c r="Y1997" i="3"/>
  <c r="Y1974" i="3"/>
  <c r="Y1841" i="3"/>
  <c r="Y1840" i="3"/>
  <c r="Y1967" i="3"/>
  <c r="Y1966" i="3"/>
  <c r="Y1889" i="3"/>
  <c r="Y1888" i="3"/>
  <c r="Y1879" i="3"/>
  <c r="Y1860" i="3"/>
  <c r="Y1859" i="3"/>
  <c r="Y1839" i="3"/>
  <c r="Y1818" i="3"/>
  <c r="Y2003" i="3"/>
  <c r="Y1919" i="3"/>
  <c r="Y1918" i="3"/>
  <c r="Y1895" i="3"/>
  <c r="Y1878" i="3"/>
  <c r="Y1858" i="3"/>
  <c r="Y1817" i="3"/>
  <c r="Y1816" i="3"/>
  <c r="Y1960" i="3"/>
  <c r="Y1931" i="3"/>
  <c r="Y1930" i="3"/>
  <c r="Y1897" i="3"/>
  <c r="Y1896" i="3"/>
  <c r="Y1894" i="3"/>
  <c r="Y1876" i="3"/>
  <c r="Y1856" i="3"/>
  <c r="Y1855" i="3"/>
  <c r="Y1835" i="3"/>
  <c r="Y1984" i="3"/>
  <c r="Y1961" i="3"/>
  <c r="Y1943" i="3"/>
  <c r="Y1942" i="3"/>
  <c r="Y1901" i="3"/>
  <c r="Y1900" i="3"/>
  <c r="Y1991" i="3"/>
  <c r="Y1985" i="3"/>
  <c r="Y1933" i="3"/>
  <c r="Y1907" i="3"/>
  <c r="Y1873" i="3"/>
  <c r="Y1853" i="3"/>
  <c r="Y1852" i="3"/>
  <c r="Y1833" i="3"/>
  <c r="Y1832" i="3"/>
  <c r="Y1831" i="3"/>
  <c r="Y1996" i="3"/>
  <c r="Y1979" i="3"/>
  <c r="Y1978" i="3"/>
  <c r="Y1955" i="3"/>
  <c r="Y1954" i="3"/>
  <c r="Y1913" i="3"/>
  <c r="Y1912" i="3"/>
  <c r="Y1828" i="3"/>
  <c r="Y1981" i="3"/>
  <c r="Y1864" i="3"/>
  <c r="Y1846" i="3"/>
  <c r="Y1796" i="3"/>
  <c r="Y1784" i="3"/>
  <c r="Y1772" i="3"/>
  <c r="Y1842" i="3"/>
  <c r="Y1824" i="3"/>
  <c r="Y1948" i="3"/>
  <c r="Y1925" i="3"/>
  <c r="Y1908" i="3"/>
  <c r="Y1993" i="3"/>
  <c r="Y1865" i="3"/>
  <c r="Y1848" i="3"/>
  <c r="Y1843" i="3"/>
  <c r="Y1793" i="3"/>
  <c r="Y1781" i="3"/>
  <c r="Y1769" i="3"/>
  <c r="Y1757" i="3"/>
  <c r="Y1972" i="3"/>
  <c r="Y1883" i="3"/>
  <c r="Y1949" i="3"/>
  <c r="Y1926" i="3"/>
  <c r="Y1811" i="3"/>
  <c r="Y1810" i="3"/>
  <c r="Y1805" i="3"/>
  <c r="Y1804" i="3"/>
  <c r="Y1791" i="3"/>
  <c r="Y1779" i="3"/>
  <c r="Y1767" i="3"/>
  <c r="Y1755" i="3"/>
  <c r="Y1743" i="3"/>
  <c r="Y1973" i="3"/>
  <c r="Y1938" i="3"/>
  <c r="Y1927" i="3"/>
  <c r="Y1844" i="3"/>
  <c r="Y1774" i="3"/>
  <c r="Y1751" i="3"/>
  <c r="Y1726" i="3"/>
  <c r="Y1724" i="3"/>
  <c r="Y1723" i="3"/>
  <c r="Y1722" i="3"/>
  <c r="Y1703" i="3"/>
  <c r="Y1702" i="3"/>
  <c r="Y1924" i="3"/>
  <c r="Y1760" i="3"/>
  <c r="Y1728" i="3"/>
  <c r="Y1727" i="3"/>
  <c r="Y1721" i="3"/>
  <c r="Y1701" i="3"/>
  <c r="Y1680" i="3"/>
  <c r="Y1660" i="3"/>
  <c r="Y1659" i="3"/>
  <c r="Y1640" i="3"/>
  <c r="Y1962" i="3"/>
  <c r="Y1868" i="3"/>
  <c r="Y1823" i="3"/>
  <c r="Y1800" i="3"/>
  <c r="Y1787" i="3"/>
  <c r="Y1761" i="3"/>
  <c r="Y1742" i="3"/>
  <c r="Y1720" i="3"/>
  <c r="Y1719" i="3"/>
  <c r="Y1700" i="3"/>
  <c r="Y1699" i="3"/>
  <c r="Y1698" i="3"/>
  <c r="Y1679" i="3"/>
  <c r="Y1678" i="3"/>
  <c r="Y1845" i="3"/>
  <c r="Y1731" i="3"/>
  <c r="Y1635" i="3"/>
  <c r="Y1812" i="3"/>
  <c r="Y1745" i="3"/>
  <c r="Y1695" i="3"/>
  <c r="Y1915" i="3"/>
  <c r="Y1869" i="3"/>
  <c r="Y1748" i="3"/>
  <c r="Y1737" i="3"/>
  <c r="Y1736" i="3"/>
  <c r="Y1715" i="3"/>
  <c r="Y1694" i="3"/>
  <c r="Y1623" i="3"/>
  <c r="Y1576" i="3"/>
  <c r="Y1957" i="3"/>
  <c r="Y1803" i="3"/>
  <c r="Y1773" i="3"/>
  <c r="Y1863" i="3"/>
  <c r="Y1936" i="3"/>
  <c r="Y1683" i="3"/>
  <c r="Y1682" i="3"/>
  <c r="Y1797" i="3"/>
  <c r="Y1785" i="3"/>
  <c r="Y1749" i="3"/>
  <c r="Y1937" i="3"/>
  <c r="Y1851" i="3"/>
  <c r="Y1786" i="3"/>
  <c r="Y1750" i="3"/>
  <c r="Y1706" i="3"/>
  <c r="Y1612" i="3"/>
  <c r="Y1609" i="3"/>
  <c r="Y1540" i="3"/>
  <c r="Y1906" i="3"/>
  <c r="Y1643" i="3"/>
  <c r="Y1642" i="3"/>
  <c r="Y1632" i="3"/>
  <c r="Y1573" i="3"/>
  <c r="Y1572" i="3"/>
  <c r="Y1571" i="3"/>
  <c r="Y1539" i="3"/>
  <c r="Y1518" i="3"/>
  <c r="Y1822" i="3"/>
  <c r="Y1766" i="3"/>
  <c r="Y1651" i="3"/>
  <c r="Y1618" i="3"/>
  <c r="Y1570" i="3"/>
  <c r="Y1564" i="3"/>
  <c r="Y1537" i="3"/>
  <c r="Y1707" i="3"/>
  <c r="Y1653" i="3"/>
  <c r="Y1652" i="3"/>
  <c r="Y1689" i="3"/>
  <c r="Y1671" i="3"/>
  <c r="Y1560" i="3"/>
  <c r="Y1559" i="3"/>
  <c r="Y1492" i="3"/>
  <c r="Y1708" i="3"/>
  <c r="Y1684" i="3"/>
  <c r="Y1664" i="3"/>
  <c r="Y1663" i="3"/>
  <c r="Y1662" i="3"/>
  <c r="Y1661" i="3"/>
  <c r="Y1558" i="3"/>
  <c r="Y1553" i="3"/>
  <c r="Y1552" i="3"/>
  <c r="Y1533" i="3"/>
  <c r="Y1532" i="3"/>
  <c r="Y1531" i="3"/>
  <c r="Y1512" i="3"/>
  <c r="Y1511" i="3"/>
  <c r="Y1754" i="3"/>
  <c r="Y1638" i="3"/>
  <c r="Y1528" i="3"/>
  <c r="Y1713" i="3"/>
  <c r="Y1685" i="3"/>
  <c r="Y1673" i="3"/>
  <c r="Y1646" i="3"/>
  <c r="Y1624" i="3"/>
  <c r="Y1600" i="3"/>
  <c r="Y1590" i="3"/>
  <c r="Y1551" i="3"/>
  <c r="Y1497" i="3"/>
  <c r="Y1496" i="3"/>
  <c r="Y1495" i="3"/>
  <c r="Y1455" i="3"/>
  <c r="Y1595" i="3"/>
  <c r="Y1591" i="3"/>
  <c r="Y1582" i="3"/>
  <c r="Y1546" i="3"/>
  <c r="Y1498" i="3"/>
  <c r="Y1647" i="3"/>
  <c r="Y1547" i="3"/>
  <c r="Y1542" i="3"/>
  <c r="Y1522" i="3"/>
  <c r="Y1473" i="3"/>
  <c r="Y1452" i="3"/>
  <c r="Y1798" i="3"/>
  <c r="Y1714" i="3"/>
  <c r="Y1704" i="3"/>
  <c r="Y1686" i="3"/>
  <c r="Y1625" i="3"/>
  <c r="Y1601" i="3"/>
  <c r="Y1587" i="3"/>
  <c r="Y1583" i="3"/>
  <c r="Y1472" i="3"/>
  <c r="Y1471" i="3"/>
  <c r="Y1470" i="3"/>
  <c r="Y1451" i="3"/>
  <c r="Y1450" i="3"/>
  <c r="Y1725" i="3"/>
  <c r="Y1607" i="3"/>
  <c r="Y1596" i="3"/>
  <c r="Y1543" i="3"/>
  <c r="Y1523" i="3"/>
  <c r="Y1739" i="3"/>
  <c r="Y1687" i="3"/>
  <c r="Y1516" i="3"/>
  <c r="Y1467" i="3"/>
  <c r="Y1658" i="3"/>
  <c r="Y1605" i="3"/>
  <c r="Y1594" i="3"/>
  <c r="Y1487" i="3"/>
  <c r="Y1454" i="3"/>
  <c r="Y1740" i="3"/>
  <c r="Y1627" i="3"/>
  <c r="Y1579" i="3"/>
  <c r="Y1488" i="3"/>
  <c r="Y1481" i="3"/>
  <c r="Y1464" i="3"/>
  <c r="Y1444" i="3"/>
  <c r="Y1430" i="3"/>
  <c r="Y1388" i="3"/>
  <c r="Y1387" i="3"/>
  <c r="Y1386" i="3"/>
  <c r="Y1383" i="3"/>
  <c r="Y1382" i="3"/>
  <c r="Y1544" i="3"/>
  <c r="Y1527" i="3"/>
  <c r="Y1504" i="3"/>
  <c r="Y1482" i="3"/>
  <c r="Y1445" i="3"/>
  <c r="Y1433" i="3"/>
  <c r="Y1432" i="3"/>
  <c r="Y1431" i="3"/>
  <c r="Y1385" i="3"/>
  <c r="Y1384" i="3"/>
  <c r="Y1380" i="3"/>
  <c r="Y1378" i="3"/>
  <c r="Y1377" i="3"/>
  <c r="Y1344" i="3"/>
  <c r="Y1584" i="3"/>
  <c r="Y1474" i="3"/>
  <c r="Y1588" i="3"/>
  <c r="Y1580" i="3"/>
  <c r="Y1505" i="3"/>
  <c r="Y1475" i="3"/>
  <c r="Y1371" i="3"/>
  <c r="Y1603" i="3"/>
  <c r="Y1589" i="3"/>
  <c r="Y1460" i="3"/>
  <c r="Y1672" i="3"/>
  <c r="Y1626" i="3"/>
  <c r="Y1510" i="3"/>
  <c r="Y1503" i="3"/>
  <c r="Y1419" i="3"/>
  <c r="Y1407" i="3"/>
  <c r="Y1392" i="3"/>
  <c r="Y1366" i="3"/>
  <c r="Y1358" i="3"/>
  <c r="Y1350" i="3"/>
  <c r="Y1311" i="3"/>
  <c r="Y1290" i="3"/>
  <c r="Y1270" i="3"/>
  <c r="Y1269" i="3"/>
  <c r="Y1250" i="3"/>
  <c r="Y1249" i="3"/>
  <c r="Y1248" i="3"/>
  <c r="Y1229" i="3"/>
  <c r="Y1228" i="3"/>
  <c r="Y1208" i="3"/>
  <c r="Y1194" i="3"/>
  <c r="Y1182" i="3"/>
  <c r="Y1170" i="3"/>
  <c r="Y1158" i="3"/>
  <c r="Y1146" i="3"/>
  <c r="Y1134" i="3"/>
  <c r="Y1122" i="3"/>
  <c r="Y1110" i="3"/>
  <c r="Y1098" i="3"/>
  <c r="Y1086" i="3"/>
  <c r="Y1074" i="3"/>
  <c r="Y1639" i="3"/>
  <c r="Y1581" i="3"/>
  <c r="Y1491" i="3"/>
  <c r="Y1478" i="3"/>
  <c r="Y1461" i="3"/>
  <c r="Y1425" i="3"/>
  <c r="Y1403" i="3"/>
  <c r="Y1398" i="3"/>
  <c r="Y1367" i="3"/>
  <c r="Y1359" i="3"/>
  <c r="Y1340" i="3"/>
  <c r="Y1310" i="3"/>
  <c r="Y1309" i="3"/>
  <c r="Y1308" i="3"/>
  <c r="Y1289" i="3"/>
  <c r="Y1288" i="3"/>
  <c r="Y1268" i="3"/>
  <c r="Y1247" i="3"/>
  <c r="Y1227" i="3"/>
  <c r="Y1206" i="3"/>
  <c r="Y1193" i="3"/>
  <c r="Y1181" i="3"/>
  <c r="Y1169" i="3"/>
  <c r="Y1157" i="3"/>
  <c r="Y1145" i="3"/>
  <c r="Y1133" i="3"/>
  <c r="Y1121" i="3"/>
  <c r="Y1109" i="3"/>
  <c r="Y1097" i="3"/>
  <c r="Y1085" i="3"/>
  <c r="Y1604" i="3"/>
  <c r="Y1360" i="3"/>
  <c r="Y1341" i="3"/>
  <c r="Y1245" i="3"/>
  <c r="Y1530" i="3"/>
  <c r="Y1479" i="3"/>
  <c r="Y1462" i="3"/>
  <c r="Y1442" i="3"/>
  <c r="Y1437" i="3"/>
  <c r="Y1421" i="3"/>
  <c r="Y1409" i="3"/>
  <c r="Y1404" i="3"/>
  <c r="Y1399" i="3"/>
  <c r="Y1326" i="3"/>
  <c r="Y1306" i="3"/>
  <c r="Y1305" i="3"/>
  <c r="Y1286" i="3"/>
  <c r="Y1285" i="3"/>
  <c r="Y1284" i="3"/>
  <c r="Y1265" i="3"/>
  <c r="Y1264" i="3"/>
  <c r="Y1244" i="3"/>
  <c r="Y1223" i="3"/>
  <c r="Y1203" i="3"/>
  <c r="Y1191" i="3"/>
  <c r="Y1179" i="3"/>
  <c r="Y1167" i="3"/>
  <c r="Y1155" i="3"/>
  <c r="Y1143" i="3"/>
  <c r="Y1131" i="3"/>
  <c r="Y1119" i="3"/>
  <c r="Y1107" i="3"/>
  <c r="Y1095" i="3"/>
  <c r="Y1083" i="3"/>
  <c r="Y1221" i="3"/>
  <c r="Y1480" i="3"/>
  <c r="Y1458" i="3"/>
  <c r="Y1443" i="3"/>
  <c r="Y1438" i="3"/>
  <c r="Y1395" i="3"/>
  <c r="Y1329" i="3"/>
  <c r="Y1281" i="3"/>
  <c r="Y1439" i="3"/>
  <c r="Y1412" i="3"/>
  <c r="Y1400" i="3"/>
  <c r="Y1396" i="3"/>
  <c r="Y1356" i="3"/>
  <c r="Y1318" i="3"/>
  <c r="Y1277" i="3"/>
  <c r="Y1213" i="3"/>
  <c r="Y1198" i="3"/>
  <c r="Y1174" i="3"/>
  <c r="Y1150" i="3"/>
  <c r="Y1126" i="3"/>
  <c r="Y1102" i="3"/>
  <c r="Y1047" i="3"/>
  <c r="Y1035" i="3"/>
  <c r="Y1023" i="3"/>
  <c r="Y1011" i="3"/>
  <c r="Y999" i="3"/>
  <c r="Y987" i="3"/>
  <c r="Y975" i="3"/>
  <c r="Y963" i="3"/>
  <c r="Y951" i="3"/>
  <c r="Y939" i="3"/>
  <c r="Y1525" i="3"/>
  <c r="Y1424" i="3"/>
  <c r="Y1332" i="3"/>
  <c r="Y1313" i="3"/>
  <c r="Y1271" i="3"/>
  <c r="Y1183" i="3"/>
  <c r="Y1159" i="3"/>
  <c r="Y1135" i="3"/>
  <c r="Y1111" i="3"/>
  <c r="Y1087" i="3"/>
  <c r="Y1668" i="3"/>
  <c r="Y1599" i="3"/>
  <c r="Y1370" i="3"/>
  <c r="Y1365" i="3"/>
  <c r="Y1337" i="3"/>
  <c r="Y1292" i="3"/>
  <c r="Y1593" i="3"/>
  <c r="Y1440" i="3"/>
  <c r="Y1401" i="3"/>
  <c r="Y1397" i="3"/>
  <c r="Y1314" i="3"/>
  <c r="Y1299" i="3"/>
  <c r="Y1272" i="3"/>
  <c r="Y1257" i="3"/>
  <c r="Y1251" i="3"/>
  <c r="Y1215" i="3"/>
  <c r="Y1184" i="3"/>
  <c r="Y1160" i="3"/>
  <c r="Y1136" i="3"/>
  <c r="Y1112" i="3"/>
  <c r="Y1088" i="3"/>
  <c r="Y1076" i="3"/>
  <c r="Y1056" i="3"/>
  <c r="Y1044" i="3"/>
  <c r="Y1032" i="3"/>
  <c r="Y1020" i="3"/>
  <c r="Y1008" i="3"/>
  <c r="Y996" i="3"/>
  <c r="Y984" i="3"/>
  <c r="Y972" i="3"/>
  <c r="Y1637" i="3"/>
  <c r="Y1545" i="3"/>
  <c r="Y1486" i="3"/>
  <c r="Y1348" i="3"/>
  <c r="Y1338" i="3"/>
  <c r="Y1333" i="3"/>
  <c r="Y1293" i="3"/>
  <c r="Y1230" i="3"/>
  <c r="Y1209" i="3"/>
  <c r="Y1506" i="3"/>
  <c r="Y1273" i="3"/>
  <c r="Y1252" i="3"/>
  <c r="Y1733" i="3"/>
  <c r="Y1402" i="3"/>
  <c r="Y1294" i="3"/>
  <c r="Y1164" i="3"/>
  <c r="Y1116" i="3"/>
  <c r="Y1051" i="3"/>
  <c r="Y1027" i="3"/>
  <c r="Y1003" i="3"/>
  <c r="Y979" i="3"/>
  <c r="Y1406" i="3"/>
  <c r="Y1345" i="3"/>
  <c r="Y1312" i="3"/>
  <c r="Y1297" i="3"/>
  <c r="Y1186" i="3"/>
  <c r="Y1138" i="3"/>
  <c r="Y1090" i="3"/>
  <c r="Y1364" i="3"/>
  <c r="Y1301" i="3"/>
  <c r="Y1253" i="3"/>
  <c r="Y1218" i="3"/>
  <c r="Y1196" i="3"/>
  <c r="Y1148" i="3"/>
  <c r="Y1100" i="3"/>
  <c r="Y1028" i="3"/>
  <c r="Y1004" i="3"/>
  <c r="Y980" i="3"/>
  <c r="Y1349" i="3"/>
  <c r="Y1274" i="3"/>
  <c r="Y1061" i="3"/>
  <c r="Y1037" i="3"/>
  <c r="Y1013" i="3"/>
  <c r="Y989" i="3"/>
  <c r="Y965" i="3"/>
  <c r="Y1667" i="3"/>
  <c r="Y1210" i="3"/>
  <c r="Y1197" i="3"/>
  <c r="Y1149" i="3"/>
  <c r="Y1101" i="3"/>
  <c r="Y1067" i="3"/>
  <c r="Y1053" i="3"/>
  <c r="Y1411" i="3"/>
  <c r="Y1254" i="3"/>
  <c r="Y1232" i="3"/>
  <c r="Y1171" i="3"/>
  <c r="Y1123" i="3"/>
  <c r="Y1517" i="3"/>
  <c r="Y1317" i="3"/>
  <c r="Y1188" i="3"/>
  <c r="Y1140" i="3"/>
  <c r="Y1092" i="3"/>
  <c r="Y1068" i="3"/>
  <c r="Y1418" i="3"/>
  <c r="Y1233" i="3"/>
  <c r="Y1211" i="3"/>
  <c r="Y1048" i="3"/>
  <c r="Y1049" i="3"/>
  <c r="Y969" i="3"/>
  <c r="Y920" i="3"/>
  <c r="Y908" i="3"/>
  <c r="Y896" i="3"/>
  <c r="Y884" i="3"/>
  <c r="Y872" i="3"/>
  <c r="Y860" i="3"/>
  <c r="Y848" i="3"/>
  <c r="Y836" i="3"/>
  <c r="Y824" i="3"/>
  <c r="Y812" i="3"/>
  <c r="Y800" i="3"/>
  <c r="Y788" i="3"/>
  <c r="Y776" i="3"/>
  <c r="Y764" i="3"/>
  <c r="Y752" i="3"/>
  <c r="Y740" i="3"/>
  <c r="Y728" i="3"/>
  <c r="Y716" i="3"/>
  <c r="Y704" i="3"/>
  <c r="Y692" i="3"/>
  <c r="Y1336" i="3"/>
  <c r="Y1147" i="3"/>
  <c r="Y1036" i="3"/>
  <c r="Y1001" i="3"/>
  <c r="Y948" i="3"/>
  <c r="Y936" i="3"/>
  <c r="Y935" i="3"/>
  <c r="Y933" i="3"/>
  <c r="Y932" i="3"/>
  <c r="Y931" i="3"/>
  <c r="Y919" i="3"/>
  <c r="Y907" i="3"/>
  <c r="Y895" i="3"/>
  <c r="Y883" i="3"/>
  <c r="Y871" i="3"/>
  <c r="Y859" i="3"/>
  <c r="Y847" i="3"/>
  <c r="Y835" i="3"/>
  <c r="Y823" i="3"/>
  <c r="Y811" i="3"/>
  <c r="Y799" i="3"/>
  <c r="Y787" i="3"/>
  <c r="Y775" i="3"/>
  <c r="Y763" i="3"/>
  <c r="Y751" i="3"/>
  <c r="Y739" i="3"/>
  <c r="Y727" i="3"/>
  <c r="Y715" i="3"/>
  <c r="Y703" i="3"/>
  <c r="Y691" i="3"/>
  <c r="Y1276" i="3"/>
  <c r="Y1217" i="3"/>
  <c r="Y1065" i="3"/>
  <c r="Y1124" i="3"/>
  <c r="Y1041" i="3"/>
  <c r="Y1024" i="3"/>
  <c r="Y988" i="3"/>
  <c r="Y929" i="3"/>
  <c r="Y1363" i="3"/>
  <c r="Y1296" i="3"/>
  <c r="Y1280" i="3"/>
  <c r="Y1066" i="3"/>
  <c r="Y1002" i="3"/>
  <c r="Y940" i="3"/>
  <c r="Y1459" i="3"/>
  <c r="Y993" i="3"/>
  <c r="Y976" i="3"/>
  <c r="Y952" i="3"/>
  <c r="Y915" i="3"/>
  <c r="Y903" i="3"/>
  <c r="Y891" i="3"/>
  <c r="Y867" i="3"/>
  <c r="Y855" i="3"/>
  <c r="Y843" i="3"/>
  <c r="Y831" i="3"/>
  <c r="Y819" i="3"/>
  <c r="Y807" i="3"/>
  <c r="Y795" i="3"/>
  <c r="Y783" i="3"/>
  <c r="Y771" i="3"/>
  <c r="Y759" i="3"/>
  <c r="Y747" i="3"/>
  <c r="Y735" i="3"/>
  <c r="Y723" i="3"/>
  <c r="Y711" i="3"/>
  <c r="Y699" i="3"/>
  <c r="Y687" i="3"/>
  <c r="Y1490" i="3"/>
  <c r="Y1195" i="3"/>
  <c r="Y1125" i="3"/>
  <c r="Y1025" i="3"/>
  <c r="Y941" i="3"/>
  <c r="Y953" i="3"/>
  <c r="Y1355" i="3"/>
  <c r="Y944" i="3"/>
  <c r="Y888" i="3"/>
  <c r="Y863" i="3"/>
  <c r="Y844" i="3"/>
  <c r="Y838" i="3"/>
  <c r="Y825" i="3"/>
  <c r="Y744" i="3"/>
  <c r="Y719" i="3"/>
  <c r="Y700" i="3"/>
  <c r="Y694" i="3"/>
  <c r="Y1322" i="3"/>
  <c r="Y1000" i="3"/>
  <c r="Y876" i="3"/>
  <c r="Y832" i="3"/>
  <c r="Y826" i="3"/>
  <c r="Y813" i="3"/>
  <c r="Y732" i="3"/>
  <c r="Y688" i="3"/>
  <c r="Y1423" i="3"/>
  <c r="Y1064" i="3"/>
  <c r="Y820" i="3"/>
  <c r="Y814" i="3"/>
  <c r="Y801" i="3"/>
  <c r="Y1099" i="3"/>
  <c r="Y945" i="3"/>
  <c r="Y808" i="3"/>
  <c r="Y802" i="3"/>
  <c r="Y789" i="3"/>
  <c r="Y1071" i="3"/>
  <c r="Y960" i="3"/>
  <c r="Y921" i="3"/>
  <c r="Y796" i="3"/>
  <c r="Y790" i="3"/>
  <c r="Y777" i="3"/>
  <c r="Y1212" i="3"/>
  <c r="Y1172" i="3"/>
  <c r="Y977" i="3"/>
  <c r="Y928" i="3"/>
  <c r="Y922" i="3"/>
  <c r="Y909" i="3"/>
  <c r="Y828" i="3"/>
  <c r="Y803" i="3"/>
  <c r="Y784" i="3"/>
  <c r="Y778" i="3"/>
  <c r="Y765" i="3"/>
  <c r="Y1012" i="3"/>
  <c r="Y904" i="3"/>
  <c r="Y898" i="3"/>
  <c r="Y885" i="3"/>
  <c r="Y760" i="3"/>
  <c r="Y754" i="3"/>
  <c r="Y741" i="3"/>
  <c r="Y675" i="3"/>
  <c r="Y916" i="3"/>
  <c r="Y912" i="3"/>
  <c r="Y897" i="3"/>
  <c r="Y663" i="3"/>
  <c r="Y618" i="3"/>
  <c r="Y1239" i="3"/>
  <c r="Y868" i="3"/>
  <c r="Y849" i="3"/>
  <c r="Y748" i="3"/>
  <c r="Y730" i="3"/>
  <c r="Y664" i="3"/>
  <c r="Y659" i="3"/>
  <c r="Y658" i="3"/>
  <c r="Y657" i="3"/>
  <c r="Y638" i="3"/>
  <c r="Y637" i="3"/>
  <c r="Y617" i="3"/>
  <c r="Y596" i="3"/>
  <c r="Y576" i="3"/>
  <c r="Y555" i="3"/>
  <c r="Y535" i="3"/>
  <c r="Y534" i="3"/>
  <c r="Y515" i="3"/>
  <c r="Y514" i="3"/>
  <c r="Y513" i="3"/>
  <c r="Y495" i="3"/>
  <c r="Y483" i="3"/>
  <c r="Y471" i="3"/>
  <c r="Y459" i="3"/>
  <c r="Y447" i="3"/>
  <c r="Y887" i="3"/>
  <c r="Y861" i="3"/>
  <c r="Y767" i="3"/>
  <c r="Y676" i="3"/>
  <c r="Y656" i="3"/>
  <c r="Y636" i="3"/>
  <c r="Y615" i="3"/>
  <c r="Y595" i="3"/>
  <c r="Y594" i="3"/>
  <c r="Y575" i="3"/>
  <c r="Y574" i="3"/>
  <c r="Y573" i="3"/>
  <c r="Y554" i="3"/>
  <c r="Y553" i="3"/>
  <c r="Y533" i="3"/>
  <c r="Y512" i="3"/>
  <c r="Y494" i="3"/>
  <c r="Y482" i="3"/>
  <c r="Y470" i="3"/>
  <c r="Y458" i="3"/>
  <c r="Y446" i="3"/>
  <c r="Y434" i="3"/>
  <c r="Y1163" i="3"/>
  <c r="Y880" i="3"/>
  <c r="Y756" i="3"/>
  <c r="Y654" i="3"/>
  <c r="Y510" i="3"/>
  <c r="Y964" i="3"/>
  <c r="Y862" i="3"/>
  <c r="Y850" i="3"/>
  <c r="Y742" i="3"/>
  <c r="Y731" i="3"/>
  <c r="Y712" i="3"/>
  <c r="Y667" i="3"/>
  <c r="Y570" i="3"/>
  <c r="Y873" i="3"/>
  <c r="Y772" i="3"/>
  <c r="Y768" i="3"/>
  <c r="Y753" i="3"/>
  <c r="Y683" i="3"/>
  <c r="Y651" i="3"/>
  <c r="Y631" i="3"/>
  <c r="Y630" i="3"/>
  <c r="Y611" i="3"/>
  <c r="Y610" i="3"/>
  <c r="Y609" i="3"/>
  <c r="Y590" i="3"/>
  <c r="Y589" i="3"/>
  <c r="Y569" i="3"/>
  <c r="Y548" i="3"/>
  <c r="Y528" i="3"/>
  <c r="Y507" i="3"/>
  <c r="Y491" i="3"/>
  <c r="Y968" i="3"/>
  <c r="Y743" i="3"/>
  <c r="Y717" i="3"/>
  <c r="Y705" i="3"/>
  <c r="Y693" i="3"/>
  <c r="Y606" i="3"/>
  <c r="V84" i="3"/>
  <c r="AE111" i="3"/>
  <c r="Y141" i="3"/>
  <c r="Y179" i="3"/>
  <c r="AB198" i="3"/>
  <c r="V228" i="3"/>
  <c r="AE255" i="3"/>
  <c r="Y285" i="3"/>
  <c r="Y323" i="3"/>
  <c r="AB342" i="3"/>
  <c r="V372" i="3"/>
  <c r="V379" i="3"/>
  <c r="Y384" i="3"/>
  <c r="Y385" i="3"/>
  <c r="Y387" i="3"/>
  <c r="AB390" i="3"/>
  <c r="AE391" i="3"/>
  <c r="V399" i="3"/>
  <c r="AB406" i="3"/>
  <c r="AE411" i="3"/>
  <c r="V415" i="3"/>
  <c r="Y420" i="3"/>
  <c r="Y421" i="3"/>
  <c r="Y423" i="3"/>
  <c r="AB426" i="3"/>
  <c r="AE427" i="3"/>
  <c r="Y436" i="3"/>
  <c r="Y438" i="3"/>
  <c r="Y444" i="3"/>
  <c r="V459" i="3"/>
  <c r="Y460" i="3"/>
  <c r="Y462" i="3"/>
  <c r="Y468" i="3"/>
  <c r="V483" i="3"/>
  <c r="Y484" i="3"/>
  <c r="Y486" i="3"/>
  <c r="AB493" i="3"/>
  <c r="AB499" i="3"/>
  <c r="AE500" i="3"/>
  <c r="AB511" i="3"/>
  <c r="Y539" i="3"/>
  <c r="V542" i="3"/>
  <c r="Y549" i="3"/>
  <c r="AE563" i="3"/>
  <c r="Y566" i="3"/>
  <c r="AE568" i="3"/>
  <c r="V571" i="3"/>
  <c r="Y578" i="3"/>
  <c r="Y579" i="3"/>
  <c r="V582" i="3"/>
  <c r="AE598" i="3"/>
  <c r="Y602" i="3"/>
  <c r="AB607" i="3"/>
  <c r="AE608" i="3"/>
  <c r="Y612" i="3"/>
  <c r="AB614" i="3"/>
  <c r="V618" i="3"/>
  <c r="Y619" i="3"/>
  <c r="Y620" i="3"/>
  <c r="AE638" i="3"/>
  <c r="AB648" i="3"/>
  <c r="V652" i="3"/>
  <c r="Y653" i="3"/>
  <c r="V658" i="3"/>
  <c r="V663" i="3"/>
  <c r="Y680" i="3"/>
  <c r="Y684" i="3"/>
  <c r="AB694" i="3"/>
  <c r="Y710" i="3"/>
  <c r="AB717" i="3"/>
  <c r="Y736" i="3"/>
  <c r="V760" i="3"/>
  <c r="AE785" i="3"/>
  <c r="AE788" i="3"/>
  <c r="V794" i="3"/>
  <c r="V807" i="3"/>
  <c r="Y851" i="3"/>
  <c r="AE905" i="3"/>
  <c r="Y930" i="3"/>
  <c r="V1075" i="3"/>
  <c r="AB1076" i="3"/>
  <c r="Y1173" i="3"/>
  <c r="V511" i="3"/>
  <c r="AE538" i="3"/>
  <c r="Y568" i="3"/>
  <c r="AB625" i="3"/>
  <c r="V655" i="3"/>
  <c r="AB671" i="3"/>
  <c r="V677" i="3"/>
  <c r="AB679" i="3"/>
  <c r="AE680" i="3"/>
  <c r="V716" i="3"/>
  <c r="AE725" i="3"/>
  <c r="AE751" i="3"/>
  <c r="Y779" i="3"/>
  <c r="V782" i="3"/>
  <c r="Y815" i="3"/>
  <c r="AB855" i="3"/>
  <c r="AB863" i="3"/>
  <c r="AE871" i="3"/>
  <c r="AB874" i="3"/>
  <c r="V884" i="3"/>
  <c r="AB885" i="3"/>
  <c r="AE900" i="3"/>
  <c r="V909" i="3"/>
  <c r="V917" i="3"/>
  <c r="AE1020" i="3"/>
  <c r="AB1035" i="3"/>
  <c r="V1145" i="3"/>
  <c r="Y1176" i="3"/>
  <c r="AB505" i="3"/>
  <c r="V535" i="3"/>
  <c r="AE562" i="3"/>
  <c r="Y592" i="3"/>
  <c r="AB649" i="3"/>
  <c r="V664" i="3"/>
  <c r="V665" i="3"/>
  <c r="AB670" i="3"/>
  <c r="AE671" i="3"/>
  <c r="Y677" i="3"/>
  <c r="AE679" i="3"/>
  <c r="V681" i="3"/>
  <c r="Y708" i="3"/>
  <c r="AE732" i="3"/>
  <c r="AB779" i="3"/>
  <c r="Y827" i="3"/>
  <c r="AB831" i="3"/>
  <c r="Y854" i="3"/>
  <c r="AE863" i="3"/>
  <c r="Y865" i="3"/>
  <c r="V872" i="3"/>
  <c r="V890" i="3"/>
  <c r="AE907" i="3"/>
  <c r="Y917" i="3"/>
  <c r="AE918" i="3"/>
  <c r="Y967" i="3"/>
  <c r="V1055" i="3"/>
  <c r="AE502" i="3"/>
  <c r="Y532" i="3"/>
  <c r="AB589" i="3"/>
  <c r="V619" i="3"/>
  <c r="AE646" i="3"/>
  <c r="Y666" i="3"/>
  <c r="Y682" i="3"/>
  <c r="V741" i="3"/>
  <c r="AB753" i="3"/>
  <c r="AE761" i="3"/>
  <c r="AE776" i="3"/>
  <c r="Y786" i="3"/>
  <c r="AE800" i="3"/>
  <c r="AE824" i="3"/>
  <c r="Y842" i="3"/>
  <c r="AE851" i="3"/>
  <c r="AB891" i="3"/>
  <c r="V897" i="3"/>
  <c r="AE899" i="3"/>
  <c r="V916" i="3"/>
  <c r="AE936" i="3"/>
  <c r="AB952" i="3"/>
  <c r="V957" i="3"/>
  <c r="Y1052" i="3"/>
  <c r="Y1129" i="3"/>
  <c r="Y1132" i="3"/>
  <c r="AB529" i="3"/>
  <c r="V559" i="3"/>
  <c r="AE586" i="3"/>
  <c r="Y616" i="3"/>
  <c r="Y665" i="3"/>
  <c r="V680" i="3"/>
  <c r="Y681" i="3"/>
  <c r="AB716" i="3"/>
  <c r="AB731" i="3"/>
  <c r="AE787" i="3"/>
  <c r="Y798" i="3"/>
  <c r="Y810" i="3"/>
  <c r="Y830" i="3"/>
  <c r="V833" i="3"/>
  <c r="Y834" i="3"/>
  <c r="AB850" i="3"/>
  <c r="AB862" i="3"/>
  <c r="AB884" i="3"/>
  <c r="AE888" i="3"/>
  <c r="Y890" i="3"/>
  <c r="AB898" i="3"/>
  <c r="Y905" i="3"/>
  <c r="V908" i="3"/>
  <c r="AB909" i="3"/>
  <c r="AB924" i="3"/>
  <c r="AE929" i="3"/>
  <c r="V934" i="3"/>
  <c r="V998" i="3"/>
  <c r="V1007" i="3"/>
  <c r="V499" i="3"/>
  <c r="AE526" i="3"/>
  <c r="Y556" i="3"/>
  <c r="AB613" i="3"/>
  <c r="V643" i="3"/>
  <c r="AE668" i="3"/>
  <c r="AB687" i="3"/>
  <c r="Y695" i="3"/>
  <c r="AB699" i="3"/>
  <c r="Y707" i="3"/>
  <c r="AE720" i="3"/>
  <c r="AB723" i="3"/>
  <c r="AE739" i="3"/>
  <c r="AE764" i="3"/>
  <c r="Y774" i="3"/>
  <c r="V777" i="3"/>
  <c r="V785" i="3"/>
  <c r="V801" i="3"/>
  <c r="AB806" i="3"/>
  <c r="V809" i="3"/>
  <c r="AE839" i="3"/>
  <c r="AB842" i="3"/>
  <c r="V860" i="3"/>
  <c r="AE869" i="3"/>
  <c r="AE895" i="3"/>
  <c r="Y923" i="3"/>
  <c r="V926" i="3"/>
  <c r="AE939" i="3"/>
  <c r="Y954" i="3"/>
  <c r="AE955" i="3"/>
  <c r="Y957" i="3"/>
  <c r="V1054" i="3"/>
  <c r="V1119" i="3"/>
  <c r="Y1354" i="3"/>
  <c r="AB553" i="3"/>
  <c r="V583" i="3"/>
  <c r="AE610" i="3"/>
  <c r="Y640" i="3"/>
  <c r="Y661" i="3"/>
  <c r="Y662" i="3"/>
  <c r="Y686" i="3"/>
  <c r="AE692" i="3"/>
  <c r="AB711" i="3"/>
  <c r="Y722" i="3"/>
  <c r="AE731" i="3"/>
  <c r="V797" i="3"/>
  <c r="AB818" i="3"/>
  <c r="AB830" i="3"/>
  <c r="Y841" i="3"/>
  <c r="V848" i="3"/>
  <c r="Y864" i="3"/>
  <c r="AB872" i="3"/>
  <c r="Y879" i="3"/>
  <c r="AB887" i="3"/>
  <c r="Y893" i="3"/>
  <c r="V904" i="3"/>
  <c r="V915" i="3"/>
  <c r="AE917" i="3"/>
  <c r="AE924" i="3"/>
  <c r="AE932" i="3"/>
  <c r="AE935" i="3"/>
  <c r="Y1030" i="3"/>
  <c r="V1287" i="3"/>
  <c r="V523" i="3"/>
  <c r="AE550" i="3"/>
  <c r="Y580" i="3"/>
  <c r="AB637" i="3"/>
  <c r="AE667" i="3"/>
  <c r="Y673" i="3"/>
  <c r="Y674" i="3"/>
  <c r="AE677" i="3"/>
  <c r="V689" i="3"/>
  <c r="Y690" i="3"/>
  <c r="Y698" i="3"/>
  <c r="AB719" i="3"/>
  <c r="AE727" i="3"/>
  <c r="AB730" i="3"/>
  <c r="V740" i="3"/>
  <c r="AB741" i="3"/>
  <c r="AE756" i="3"/>
  <c r="V765" i="3"/>
  <c r="V773" i="3"/>
  <c r="Y785" i="3"/>
  <c r="Y805" i="3"/>
  <c r="Y809" i="3"/>
  <c r="Y817" i="3"/>
  <c r="AB838" i="3"/>
  <c r="AB849" i="3"/>
  <c r="AE876" i="3"/>
  <c r="AB923" i="3"/>
  <c r="AB954" i="3"/>
  <c r="Y985" i="3"/>
  <c r="Y994" i="3"/>
  <c r="AB1027" i="3"/>
  <c r="Y1042" i="3"/>
  <c r="AB1089" i="3"/>
  <c r="V668" i="3"/>
  <c r="Y709" i="3"/>
  <c r="AB710" i="3"/>
  <c r="Y734" i="3"/>
  <c r="AB735" i="3"/>
  <c r="AB742" i="3"/>
  <c r="AE743" i="3"/>
  <c r="V752" i="3"/>
  <c r="AB767" i="3"/>
  <c r="AE768" i="3"/>
  <c r="AE775" i="3"/>
  <c r="V789" i="3"/>
  <c r="Y797" i="3"/>
  <c r="V808" i="3"/>
  <c r="AE812" i="3"/>
  <c r="V821" i="3"/>
  <c r="Y822" i="3"/>
  <c r="Y853" i="3"/>
  <c r="AB854" i="3"/>
  <c r="Y878" i="3"/>
  <c r="AB879" i="3"/>
  <c r="AB886" i="3"/>
  <c r="AE887" i="3"/>
  <c r="V896" i="3"/>
  <c r="AB911" i="3"/>
  <c r="AE912" i="3"/>
  <c r="AE919" i="3"/>
  <c r="Y942" i="3"/>
  <c r="V945" i="3"/>
  <c r="AB951" i="3"/>
  <c r="AE965" i="3"/>
  <c r="AB968" i="3"/>
  <c r="Y981" i="3"/>
  <c r="AB1026" i="3"/>
  <c r="AB1049" i="3"/>
  <c r="AB1052" i="3"/>
  <c r="Y1075" i="3"/>
  <c r="AB1110" i="3"/>
  <c r="AE1167" i="3"/>
  <c r="AB1173" i="3"/>
  <c r="V1178" i="3"/>
  <c r="AE1226" i="3"/>
  <c r="AB1275" i="3"/>
  <c r="AB1524" i="3"/>
  <c r="Y733" i="3"/>
  <c r="AB734" i="3"/>
  <c r="Y758" i="3"/>
  <c r="AB759" i="3"/>
  <c r="AB766" i="3"/>
  <c r="AE767" i="3"/>
  <c r="V776" i="3"/>
  <c r="AB791" i="3"/>
  <c r="AE792" i="3"/>
  <c r="AE799" i="3"/>
  <c r="V813" i="3"/>
  <c r="Y821" i="3"/>
  <c r="V832" i="3"/>
  <c r="AE836" i="3"/>
  <c r="V845" i="3"/>
  <c r="Y846" i="3"/>
  <c r="Y877" i="3"/>
  <c r="AB878" i="3"/>
  <c r="Y902" i="3"/>
  <c r="AB903" i="3"/>
  <c r="AB910" i="3"/>
  <c r="AE911" i="3"/>
  <c r="Y927" i="3"/>
  <c r="V941" i="3"/>
  <c r="AB946" i="3"/>
  <c r="V976" i="3"/>
  <c r="AE988" i="3"/>
  <c r="Y990" i="3"/>
  <c r="AE1009" i="3"/>
  <c r="AE1036" i="3"/>
  <c r="Y1038" i="3"/>
  <c r="Y1106" i="3"/>
  <c r="Y1115" i="3"/>
  <c r="AE1160" i="3"/>
  <c r="AB1163" i="3"/>
  <c r="V1171" i="3"/>
  <c r="AE1191" i="3"/>
  <c r="AE1269" i="3"/>
  <c r="Y1347" i="3"/>
  <c r="V1353" i="3"/>
  <c r="Y689" i="3"/>
  <c r="V700" i="3"/>
  <c r="AE704" i="3"/>
  <c r="V713" i="3"/>
  <c r="Y714" i="3"/>
  <c r="Y745" i="3"/>
  <c r="AB746" i="3"/>
  <c r="Y770" i="3"/>
  <c r="AB771" i="3"/>
  <c r="AB778" i="3"/>
  <c r="AE779" i="3"/>
  <c r="V788" i="3"/>
  <c r="AB803" i="3"/>
  <c r="AE804" i="3"/>
  <c r="AE811" i="3"/>
  <c r="V825" i="3"/>
  <c r="Y833" i="3"/>
  <c r="V844" i="3"/>
  <c r="AE848" i="3"/>
  <c r="V857" i="3"/>
  <c r="Y858" i="3"/>
  <c r="AE873" i="3"/>
  <c r="V882" i="3"/>
  <c r="Y889" i="3"/>
  <c r="AB890" i="3"/>
  <c r="Y914" i="3"/>
  <c r="AB915" i="3"/>
  <c r="AB922" i="3"/>
  <c r="Y956" i="3"/>
  <c r="AE961" i="3"/>
  <c r="AB1004" i="3"/>
  <c r="V1067" i="3"/>
  <c r="V1105" i="3"/>
  <c r="Y1162" i="3"/>
  <c r="AB1212" i="3"/>
  <c r="V1267" i="3"/>
  <c r="AB683" i="3"/>
  <c r="AE684" i="3"/>
  <c r="V693" i="3"/>
  <c r="Y701" i="3"/>
  <c r="V712" i="3"/>
  <c r="AE716" i="3"/>
  <c r="V725" i="3"/>
  <c r="Y726" i="3"/>
  <c r="Y757" i="3"/>
  <c r="AB758" i="3"/>
  <c r="Y782" i="3"/>
  <c r="AB783" i="3"/>
  <c r="AB790" i="3"/>
  <c r="AE791" i="3"/>
  <c r="V800" i="3"/>
  <c r="AB815" i="3"/>
  <c r="AE816" i="3"/>
  <c r="AE823" i="3"/>
  <c r="V837" i="3"/>
  <c r="Y845" i="3"/>
  <c r="V856" i="3"/>
  <c r="AE860" i="3"/>
  <c r="V869" i="3"/>
  <c r="Y870" i="3"/>
  <c r="Y901" i="3"/>
  <c r="AB902" i="3"/>
  <c r="Y926" i="3"/>
  <c r="AB927" i="3"/>
  <c r="AE974" i="3"/>
  <c r="V989" i="3"/>
  <c r="V1006" i="3"/>
  <c r="AB1011" i="3"/>
  <c r="AE1032" i="3"/>
  <c r="Y1202" i="3"/>
  <c r="V1328" i="3"/>
  <c r="AE691" i="3"/>
  <c r="V705" i="3"/>
  <c r="Y713" i="3"/>
  <c r="V724" i="3"/>
  <c r="AE728" i="3"/>
  <c r="V737" i="3"/>
  <c r="Y738" i="3"/>
  <c r="Y769" i="3"/>
  <c r="AB770" i="3"/>
  <c r="Y794" i="3"/>
  <c r="AB795" i="3"/>
  <c r="AB802" i="3"/>
  <c r="AE803" i="3"/>
  <c r="V812" i="3"/>
  <c r="AB827" i="3"/>
  <c r="AE828" i="3"/>
  <c r="AE835" i="3"/>
  <c r="V849" i="3"/>
  <c r="Y857" i="3"/>
  <c r="V868" i="3"/>
  <c r="AE872" i="3"/>
  <c r="V881" i="3"/>
  <c r="Y882" i="3"/>
  <c r="Y913" i="3"/>
  <c r="AB914" i="3"/>
  <c r="V952" i="3"/>
  <c r="Y959" i="3"/>
  <c r="AE1004" i="3"/>
  <c r="AE1256" i="3"/>
  <c r="Y1258" i="3"/>
  <c r="AB682" i="3"/>
  <c r="AE683" i="3"/>
  <c r="AB695" i="3"/>
  <c r="AE696" i="3"/>
  <c r="AE703" i="3"/>
  <c r="V717" i="3"/>
  <c r="Y725" i="3"/>
  <c r="V736" i="3"/>
  <c r="AE740" i="3"/>
  <c r="V749" i="3"/>
  <c r="Y750" i="3"/>
  <c r="Y781" i="3"/>
  <c r="AB782" i="3"/>
  <c r="Y806" i="3"/>
  <c r="AB807" i="3"/>
  <c r="AB814" i="3"/>
  <c r="AE815" i="3"/>
  <c r="V824" i="3"/>
  <c r="AB839" i="3"/>
  <c r="AE840" i="3"/>
  <c r="AE847" i="3"/>
  <c r="V861" i="3"/>
  <c r="Y869" i="3"/>
  <c r="V880" i="3"/>
  <c r="AE884" i="3"/>
  <c r="V893" i="3"/>
  <c r="Y894" i="3"/>
  <c r="Y925" i="3"/>
  <c r="V940" i="3"/>
  <c r="AB941" i="3"/>
  <c r="V947" i="3"/>
  <c r="V958" i="3"/>
  <c r="V982" i="3"/>
  <c r="AE987" i="3"/>
  <c r="Y992" i="3"/>
  <c r="V1033" i="3"/>
  <c r="Y1040" i="3"/>
  <c r="AE1044" i="3"/>
  <c r="Y1050" i="3"/>
  <c r="AB1064" i="3"/>
  <c r="Y1139" i="3"/>
  <c r="AB1249" i="3"/>
  <c r="AB1423" i="3"/>
  <c r="AB707" i="3"/>
  <c r="AE708" i="3"/>
  <c r="AE715" i="3"/>
  <c r="V729" i="3"/>
  <c r="Y737" i="3"/>
  <c r="V748" i="3"/>
  <c r="AE752" i="3"/>
  <c r="V761" i="3"/>
  <c r="Y762" i="3"/>
  <c r="Y793" i="3"/>
  <c r="AB794" i="3"/>
  <c r="Y818" i="3"/>
  <c r="AB819" i="3"/>
  <c r="AB826" i="3"/>
  <c r="AE827" i="3"/>
  <c r="V836" i="3"/>
  <c r="AB851" i="3"/>
  <c r="AE852" i="3"/>
  <c r="AE859" i="3"/>
  <c r="V873" i="3"/>
  <c r="AB876" i="3"/>
  <c r="Y881" i="3"/>
  <c r="V892" i="3"/>
  <c r="AE896" i="3"/>
  <c r="V905" i="3"/>
  <c r="Y906" i="3"/>
  <c r="AE921" i="3"/>
  <c r="V930" i="3"/>
  <c r="V985" i="3"/>
  <c r="AB1000" i="3"/>
  <c r="V1020" i="3"/>
  <c r="AE1061" i="3"/>
  <c r="Y1063" i="3"/>
  <c r="AE1289" i="3"/>
  <c r="Y1303" i="3"/>
  <c r="V1324" i="3"/>
  <c r="AB1419" i="3"/>
  <c r="Y1422" i="3"/>
  <c r="V1242" i="3"/>
  <c r="V1258" i="3"/>
  <c r="Y1335" i="3"/>
  <c r="V1338" i="3"/>
  <c r="V950" i="3"/>
  <c r="AB959" i="3"/>
  <c r="AB977" i="3"/>
  <c r="V997" i="3"/>
  <c r="Y1007" i="3"/>
  <c r="Y1015" i="3"/>
  <c r="AB1016" i="3"/>
  <c r="V1024" i="3"/>
  <c r="AE1035" i="3"/>
  <c r="V1037" i="3"/>
  <c r="AE1052" i="3"/>
  <c r="Y1055" i="3"/>
  <c r="V1062" i="3"/>
  <c r="AB1099" i="3"/>
  <c r="AE1126" i="3"/>
  <c r="AB1172" i="3"/>
  <c r="V1201" i="3"/>
  <c r="V1241" i="3"/>
  <c r="AE1249" i="3"/>
  <c r="V1251" i="3"/>
  <c r="AB1255" i="3"/>
  <c r="AB1281" i="3"/>
  <c r="AB1303" i="3"/>
  <c r="V1305" i="3"/>
  <c r="Y1321" i="3"/>
  <c r="V938" i="3"/>
  <c r="AB943" i="3"/>
  <c r="AE944" i="3"/>
  <c r="V949" i="3"/>
  <c r="Y958" i="3"/>
  <c r="Y962" i="3"/>
  <c r="AE964" i="3"/>
  <c r="Y966" i="3"/>
  <c r="AE986" i="3"/>
  <c r="AB999" i="3"/>
  <c r="AB1003" i="3"/>
  <c r="Y1033" i="3"/>
  <c r="AB1042" i="3"/>
  <c r="V1046" i="3"/>
  <c r="Y1091" i="3"/>
  <c r="Y1128" i="3"/>
  <c r="AE1156" i="3"/>
  <c r="AB1185" i="3"/>
  <c r="Y1234" i="3"/>
  <c r="AE1235" i="3"/>
  <c r="V1244" i="3"/>
  <c r="V1283" i="3"/>
  <c r="AB1318" i="3"/>
  <c r="V937" i="3"/>
  <c r="Y950" i="3"/>
  <c r="Y970" i="3"/>
  <c r="AB980" i="3"/>
  <c r="V996" i="3"/>
  <c r="V1001" i="3"/>
  <c r="Y1006" i="3"/>
  <c r="AE1008" i="3"/>
  <c r="AB1025" i="3"/>
  <c r="AB1051" i="3"/>
  <c r="V1053" i="3"/>
  <c r="AE1060" i="3"/>
  <c r="Y1062" i="3"/>
  <c r="Y1081" i="3"/>
  <c r="Y1084" i="3"/>
  <c r="AE1112" i="3"/>
  <c r="AB1115" i="3"/>
  <c r="AE1119" i="3"/>
  <c r="AB1125" i="3"/>
  <c r="V1140" i="3"/>
  <c r="AB1141" i="3"/>
  <c r="V1177" i="3"/>
  <c r="AB1195" i="3"/>
  <c r="Y1237" i="3"/>
  <c r="V1263" i="3"/>
  <c r="AB1277" i="3"/>
  <c r="AE1306" i="3"/>
  <c r="AE1341" i="3"/>
  <c r="Y1372" i="3"/>
  <c r="V1378" i="3"/>
  <c r="AB1379" i="3"/>
  <c r="V1414" i="3"/>
  <c r="Y1477" i="3"/>
  <c r="Y1622" i="3"/>
  <c r="AE1632" i="3"/>
  <c r="Y938" i="3"/>
  <c r="AE943" i="3"/>
  <c r="Y949" i="3"/>
  <c r="AB958" i="3"/>
  <c r="AE963" i="3"/>
  <c r="V965" i="3"/>
  <c r="AB976" i="3"/>
  <c r="AE1003" i="3"/>
  <c r="AE1012" i="3"/>
  <c r="Y1014" i="3"/>
  <c r="AE1034" i="3"/>
  <c r="AB1047" i="3"/>
  <c r="V1049" i="3"/>
  <c r="V1097" i="3"/>
  <c r="Y1114" i="3"/>
  <c r="V1130" i="3"/>
  <c r="AB1158" i="3"/>
  <c r="V1167" i="3"/>
  <c r="Y1187" i="3"/>
  <c r="AE1205" i="3"/>
  <c r="AE1208" i="3"/>
  <c r="AE1245" i="3"/>
  <c r="AB1293" i="3"/>
  <c r="AE1312" i="3"/>
  <c r="Y1449" i="3"/>
  <c r="AE1456" i="3"/>
  <c r="Y937" i="3"/>
  <c r="AE953" i="3"/>
  <c r="AB970" i="3"/>
  <c r="V974" i="3"/>
  <c r="AE980" i="3"/>
  <c r="AE989" i="3"/>
  <c r="V995" i="3"/>
  <c r="Y1005" i="3"/>
  <c r="V1009" i="3"/>
  <c r="Y1018" i="3"/>
  <c r="AB1028" i="3"/>
  <c r="V1044" i="3"/>
  <c r="AE1051" i="3"/>
  <c r="V1057" i="3"/>
  <c r="AE1059" i="3"/>
  <c r="AB1062" i="3"/>
  <c r="V1064" i="3"/>
  <c r="AB1081" i="3"/>
  <c r="AB1084" i="3"/>
  <c r="V1123" i="3"/>
  <c r="Y1154" i="3"/>
  <c r="Y1177" i="3"/>
  <c r="Y1180" i="3"/>
  <c r="AE1228" i="3"/>
  <c r="AE1248" i="3"/>
  <c r="AB1270" i="3"/>
  <c r="AE1277" i="3"/>
  <c r="AB1296" i="3"/>
  <c r="V1371" i="3"/>
  <c r="AB1477" i="3"/>
  <c r="AB1619" i="3"/>
  <c r="Y934" i="3"/>
  <c r="AE941" i="3"/>
  <c r="Y947" i="3"/>
  <c r="V973" i="3"/>
  <c r="Y983" i="3"/>
  <c r="Y991" i="3"/>
  <c r="AB992" i="3"/>
  <c r="V1000" i="3"/>
  <c r="AE1011" i="3"/>
  <c r="V1013" i="3"/>
  <c r="AB1024" i="3"/>
  <c r="V1068" i="3"/>
  <c r="AB1069" i="3"/>
  <c r="AB1124" i="3"/>
  <c r="V1153" i="3"/>
  <c r="V1193" i="3"/>
  <c r="V1246" i="3"/>
  <c r="AB1260" i="3"/>
  <c r="AB1273" i="3"/>
  <c r="Y1279" i="3"/>
  <c r="Y1295" i="3"/>
  <c r="Y1362" i="3"/>
  <c r="Y946" i="3"/>
  <c r="AE952" i="3"/>
  <c r="AE962" i="3"/>
  <c r="AB975" i="3"/>
  <c r="AB979" i="3"/>
  <c r="Y1009" i="3"/>
  <c r="AB1018" i="3"/>
  <c r="V1022" i="3"/>
  <c r="AE1028" i="3"/>
  <c r="AE1037" i="3"/>
  <c r="V1043" i="3"/>
  <c r="Y1057" i="3"/>
  <c r="AE1066" i="3"/>
  <c r="Y1080" i="3"/>
  <c r="AE1108" i="3"/>
  <c r="AB1137" i="3"/>
  <c r="AB1217" i="3"/>
  <c r="V1219" i="3"/>
  <c r="V1262" i="3"/>
  <c r="AE1305" i="3"/>
  <c r="AE1337" i="3"/>
  <c r="AE1340" i="3"/>
  <c r="AB1396" i="3"/>
  <c r="AB931" i="3"/>
  <c r="AB934" i="3"/>
  <c r="AB935" i="3"/>
  <c r="AE940" i="3"/>
  <c r="AB947" i="3"/>
  <c r="Y955" i="3"/>
  <c r="V972" i="3"/>
  <c r="V977" i="3"/>
  <c r="Y982" i="3"/>
  <c r="AE984" i="3"/>
  <c r="AB1001" i="3"/>
  <c r="V1021" i="3"/>
  <c r="Y1031" i="3"/>
  <c r="Y1039" i="3"/>
  <c r="AB1040" i="3"/>
  <c r="V1048" i="3"/>
  <c r="AE1058" i="3"/>
  <c r="V1092" i="3"/>
  <c r="AB1093" i="3"/>
  <c r="AB1147" i="3"/>
  <c r="AE1174" i="3"/>
  <c r="AE1204" i="3"/>
  <c r="AE1207" i="3"/>
  <c r="Y1216" i="3"/>
  <c r="Y1259" i="3"/>
  <c r="V1265" i="3"/>
  <c r="Y1275" i="3"/>
  <c r="Y1316" i="3"/>
  <c r="AB1336" i="3"/>
  <c r="AE1359" i="3"/>
  <c r="V1444" i="3"/>
  <c r="Y1448" i="3"/>
  <c r="V1045" i="3"/>
  <c r="Y1054" i="3"/>
  <c r="V1061" i="3"/>
  <c r="AE1076" i="3"/>
  <c r="AE1081" i="3"/>
  <c r="AE1085" i="3"/>
  <c r="V1096" i="3"/>
  <c r="V1117" i="3"/>
  <c r="AE1133" i="3"/>
  <c r="V1144" i="3"/>
  <c r="V1165" i="3"/>
  <c r="AE1181" i="3"/>
  <c r="V1192" i="3"/>
  <c r="AB1238" i="3"/>
  <c r="AB1276" i="3"/>
  <c r="AE1318" i="3"/>
  <c r="V1331" i="3"/>
  <c r="AB1355" i="3"/>
  <c r="AB1358" i="3"/>
  <c r="AE1468" i="3"/>
  <c r="AE1521" i="3"/>
  <c r="V1781" i="3"/>
  <c r="V1808" i="3"/>
  <c r="V1811" i="3"/>
  <c r="AE1975" i="3"/>
  <c r="V953" i="3"/>
  <c r="Y974" i="3"/>
  <c r="AB983" i="3"/>
  <c r="Y998" i="3"/>
  <c r="AB1007" i="3"/>
  <c r="Y1022" i="3"/>
  <c r="AB1031" i="3"/>
  <c r="Y1046" i="3"/>
  <c r="AB1055" i="3"/>
  <c r="Y1073" i="3"/>
  <c r="Y1079" i="3"/>
  <c r="AB1102" i="3"/>
  <c r="AE1111" i="3"/>
  <c r="Y1113" i="3"/>
  <c r="Y1127" i="3"/>
  <c r="AB1150" i="3"/>
  <c r="AE1159" i="3"/>
  <c r="Y1161" i="3"/>
  <c r="Y1175" i="3"/>
  <c r="AB1198" i="3"/>
  <c r="AB1211" i="3"/>
  <c r="Y1224" i="3"/>
  <c r="V1240" i="3"/>
  <c r="Y1246" i="3"/>
  <c r="V1261" i="3"/>
  <c r="Y1287" i="3"/>
  <c r="AB1295" i="3"/>
  <c r="Y1298" i="3"/>
  <c r="Y1302" i="3"/>
  <c r="V1309" i="3"/>
  <c r="Y1320" i="3"/>
  <c r="AB1335" i="3"/>
  <c r="AE1574" i="3"/>
  <c r="Y1585" i="3"/>
  <c r="V964" i="3"/>
  <c r="AB967" i="3"/>
  <c r="AE968" i="3"/>
  <c r="Y973" i="3"/>
  <c r="AE977" i="3"/>
  <c r="AB982" i="3"/>
  <c r="V988" i="3"/>
  <c r="AB991" i="3"/>
  <c r="AE992" i="3"/>
  <c r="Y997" i="3"/>
  <c r="AE1001" i="3"/>
  <c r="AB1006" i="3"/>
  <c r="V1012" i="3"/>
  <c r="AB1015" i="3"/>
  <c r="AE1016" i="3"/>
  <c r="Y1021" i="3"/>
  <c r="AE1025" i="3"/>
  <c r="AB1030" i="3"/>
  <c r="V1036" i="3"/>
  <c r="AB1039" i="3"/>
  <c r="AE1040" i="3"/>
  <c r="Y1045" i="3"/>
  <c r="AE1049" i="3"/>
  <c r="AB1054" i="3"/>
  <c r="V1060" i="3"/>
  <c r="AE1064" i="3"/>
  <c r="V1066" i="3"/>
  <c r="V1071" i="3"/>
  <c r="V1095" i="3"/>
  <c r="Y1105" i="3"/>
  <c r="V1143" i="3"/>
  <c r="Y1153" i="3"/>
  <c r="V1191" i="3"/>
  <c r="Y1201" i="3"/>
  <c r="Y1214" i="3"/>
  <c r="Y1236" i="3"/>
  <c r="AE1272" i="3"/>
  <c r="Y1278" i="3"/>
  <c r="AE1292" i="3"/>
  <c r="AE1314" i="3"/>
  <c r="AB1317" i="3"/>
  <c r="Y1334" i="3"/>
  <c r="V1345" i="3"/>
  <c r="V1466" i="3"/>
  <c r="Y1485" i="3"/>
  <c r="Y1569" i="3"/>
  <c r="Y1709" i="3"/>
  <c r="Y1712" i="3"/>
  <c r="AB956" i="3"/>
  <c r="AE1075" i="3"/>
  <c r="Y1078" i="3"/>
  <c r="AE1084" i="3"/>
  <c r="AE1088" i="3"/>
  <c r="AE1102" i="3"/>
  <c r="AB1113" i="3"/>
  <c r="V1116" i="3"/>
  <c r="AB1123" i="3"/>
  <c r="AE1132" i="3"/>
  <c r="AE1136" i="3"/>
  <c r="AE1150" i="3"/>
  <c r="AB1161" i="3"/>
  <c r="V1164" i="3"/>
  <c r="AB1171" i="3"/>
  <c r="AE1180" i="3"/>
  <c r="AE1184" i="3"/>
  <c r="AE1198" i="3"/>
  <c r="V1209" i="3"/>
  <c r="V1222" i="3"/>
  <c r="V1245" i="3"/>
  <c r="V1266" i="3"/>
  <c r="V1304" i="3"/>
  <c r="AB1346" i="3"/>
  <c r="AE1350" i="3"/>
  <c r="Y1353" i="3"/>
  <c r="V1367" i="3"/>
  <c r="V1370" i="3"/>
  <c r="V1383" i="3"/>
  <c r="Y1390" i="3"/>
  <c r="AE1435" i="3"/>
  <c r="Y1463" i="3"/>
  <c r="V1500" i="3"/>
  <c r="AB1510" i="3"/>
  <c r="V962" i="3"/>
  <c r="AE967" i="3"/>
  <c r="AE976" i="3"/>
  <c r="AE991" i="3"/>
  <c r="AE1000" i="3"/>
  <c r="AE1015" i="3"/>
  <c r="AE1024" i="3"/>
  <c r="AE1039" i="3"/>
  <c r="AE1048" i="3"/>
  <c r="AB1067" i="3"/>
  <c r="V1070" i="3"/>
  <c r="V1099" i="3"/>
  <c r="Y1104" i="3"/>
  <c r="Y1108" i="3"/>
  <c r="AB1117" i="3"/>
  <c r="V1121" i="3"/>
  <c r="V1147" i="3"/>
  <c r="Y1152" i="3"/>
  <c r="Y1156" i="3"/>
  <c r="AB1165" i="3"/>
  <c r="V1169" i="3"/>
  <c r="V1195" i="3"/>
  <c r="Y1200" i="3"/>
  <c r="Y1204" i="3"/>
  <c r="V1239" i="3"/>
  <c r="AB1282" i="3"/>
  <c r="V1285" i="3"/>
  <c r="Y1319" i="3"/>
  <c r="Y1323" i="3"/>
  <c r="V1333" i="3"/>
  <c r="AB1334" i="3"/>
  <c r="AE1391" i="3"/>
  <c r="AE1404" i="3"/>
  <c r="Y1410" i="3"/>
  <c r="V1433" i="3"/>
  <c r="Y1494" i="3"/>
  <c r="AE1495" i="3"/>
  <c r="Y1556" i="3"/>
  <c r="AE1557" i="3"/>
  <c r="AB1569" i="3"/>
  <c r="AB1667" i="3"/>
  <c r="AB955" i="3"/>
  <c r="AE956" i="3"/>
  <c r="V961" i="3"/>
  <c r="Y971" i="3"/>
  <c r="V986" i="3"/>
  <c r="Y995" i="3"/>
  <c r="V1010" i="3"/>
  <c r="Y1019" i="3"/>
  <c r="V1034" i="3"/>
  <c r="Y1043" i="3"/>
  <c r="V1058" i="3"/>
  <c r="Y1077" i="3"/>
  <c r="AE1079" i="3"/>
  <c r="Y1082" i="3"/>
  <c r="AB1091" i="3"/>
  <c r="Y1130" i="3"/>
  <c r="AB1139" i="3"/>
  <c r="Y1178" i="3"/>
  <c r="AB1187" i="3"/>
  <c r="V1221" i="3"/>
  <c r="AE1224" i="3"/>
  <c r="Y1235" i="3"/>
  <c r="AE1246" i="3"/>
  <c r="AB1261" i="3"/>
  <c r="Y1266" i="3"/>
  <c r="AE1267" i="3"/>
  <c r="AB1274" i="3"/>
  <c r="AE1298" i="3"/>
  <c r="AB1316" i="3"/>
  <c r="AE1346" i="3"/>
  <c r="AB1349" i="3"/>
  <c r="AE1374" i="3"/>
  <c r="AE1381" i="3"/>
  <c r="V1389" i="3"/>
  <c r="AB1390" i="3"/>
  <c r="AB1460" i="3"/>
  <c r="AB1463" i="3"/>
  <c r="AB1550" i="3"/>
  <c r="AE1563" i="3"/>
  <c r="V1093" i="3"/>
  <c r="AE1109" i="3"/>
  <c r="V1120" i="3"/>
  <c r="V1141" i="3"/>
  <c r="AE1157" i="3"/>
  <c r="V1168" i="3"/>
  <c r="V1189" i="3"/>
  <c r="V1230" i="3"/>
  <c r="AB1231" i="3"/>
  <c r="AB1253" i="3"/>
  <c r="AE1271" i="3"/>
  <c r="Y1300" i="3"/>
  <c r="V1307" i="3"/>
  <c r="AE1313" i="3"/>
  <c r="Y1315" i="3"/>
  <c r="AB1323" i="3"/>
  <c r="V1325" i="3"/>
  <c r="Y1330" i="3"/>
  <c r="AB1364" i="3"/>
  <c r="V1405" i="3"/>
  <c r="AB1453" i="3"/>
  <c r="AB1456" i="3"/>
  <c r="AE1547" i="3"/>
  <c r="V1552" i="3"/>
  <c r="V1653" i="3"/>
  <c r="Y961" i="3"/>
  <c r="AB971" i="3"/>
  <c r="Y986" i="3"/>
  <c r="AB995" i="3"/>
  <c r="Y1010" i="3"/>
  <c r="AB1019" i="3"/>
  <c r="Y1034" i="3"/>
  <c r="AB1043" i="3"/>
  <c r="Y1058" i="3"/>
  <c r="AB1066" i="3"/>
  <c r="V1069" i="3"/>
  <c r="AB1077" i="3"/>
  <c r="AB1082" i="3"/>
  <c r="AE1087" i="3"/>
  <c r="Y1089" i="3"/>
  <c r="Y1103" i="3"/>
  <c r="AB1126" i="3"/>
  <c r="AE1135" i="3"/>
  <c r="Y1137" i="3"/>
  <c r="Y1151" i="3"/>
  <c r="AB1174" i="3"/>
  <c r="AE1183" i="3"/>
  <c r="Y1185" i="3"/>
  <c r="Y1199" i="3"/>
  <c r="AB1209" i="3"/>
  <c r="Y1256" i="3"/>
  <c r="Y1260" i="3"/>
  <c r="V1288" i="3"/>
  <c r="AE1290" i="3"/>
  <c r="AB1297" i="3"/>
  <c r="AB1312" i="3"/>
  <c r="V1343" i="3"/>
  <c r="Y1379" i="3"/>
  <c r="AE1397" i="3"/>
  <c r="AB1406" i="3"/>
  <c r="V1292" i="3"/>
  <c r="AE1296" i="3"/>
  <c r="AE1317" i="3"/>
  <c r="Y1328" i="3"/>
  <c r="AB1339" i="3"/>
  <c r="V1342" i="3"/>
  <c r="V1365" i="3"/>
  <c r="AE1375" i="3"/>
  <c r="AE1403" i="3"/>
  <c r="Y1405" i="3"/>
  <c r="AB1414" i="3"/>
  <c r="AE1434" i="3"/>
  <c r="AB1459" i="3"/>
  <c r="AB1480" i="3"/>
  <c r="AB1490" i="3"/>
  <c r="AE1540" i="3"/>
  <c r="V1652" i="3"/>
  <c r="Y1775" i="3"/>
  <c r="Y1808" i="3"/>
  <c r="AB1947" i="3"/>
  <c r="AB1950" i="3"/>
  <c r="AB1974" i="3"/>
  <c r="AE1063" i="3"/>
  <c r="V1073" i="3"/>
  <c r="V1087" i="3"/>
  <c r="AB1090" i="3"/>
  <c r="Y1096" i="3"/>
  <c r="AE1100" i="3"/>
  <c r="AB1105" i="3"/>
  <c r="V1111" i="3"/>
  <c r="AB1114" i="3"/>
  <c r="Y1120" i="3"/>
  <c r="AE1124" i="3"/>
  <c r="AB1129" i="3"/>
  <c r="V1135" i="3"/>
  <c r="AB1138" i="3"/>
  <c r="Y1144" i="3"/>
  <c r="AE1148" i="3"/>
  <c r="AB1153" i="3"/>
  <c r="V1159" i="3"/>
  <c r="AB1162" i="3"/>
  <c r="Y1168" i="3"/>
  <c r="AE1172" i="3"/>
  <c r="AB1177" i="3"/>
  <c r="V1183" i="3"/>
  <c r="AB1186" i="3"/>
  <c r="Y1192" i="3"/>
  <c r="AE1196" i="3"/>
  <c r="AB1201" i="3"/>
  <c r="Y1222" i="3"/>
  <c r="AE1225" i="3"/>
  <c r="AE1232" i="3"/>
  <c r="AB1237" i="3"/>
  <c r="AB1258" i="3"/>
  <c r="V1271" i="3"/>
  <c r="V1306" i="3"/>
  <c r="Y1307" i="3"/>
  <c r="V1313" i="3"/>
  <c r="V1351" i="3"/>
  <c r="AE1358" i="3"/>
  <c r="AB1374" i="3"/>
  <c r="Y1389" i="3"/>
  <c r="AE1390" i="3"/>
  <c r="AB1402" i="3"/>
  <c r="AE1406" i="3"/>
  <c r="V1432" i="3"/>
  <c r="AB1441" i="3"/>
  <c r="AE1445" i="3"/>
  <c r="Y1476" i="3"/>
  <c r="AE1487" i="3"/>
  <c r="Y1489" i="3"/>
  <c r="AB1503" i="3"/>
  <c r="V1538" i="3"/>
  <c r="AE1591" i="3"/>
  <c r="AB1600" i="3"/>
  <c r="V1072" i="3"/>
  <c r="AB1079" i="3"/>
  <c r="V1206" i="3"/>
  <c r="AE1211" i="3"/>
  <c r="AB1216" i="3"/>
  <c r="Y1242" i="3"/>
  <c r="AB1252" i="3"/>
  <c r="AE1253" i="3"/>
  <c r="Y1263" i="3"/>
  <c r="AB1279" i="3"/>
  <c r="V1291" i="3"/>
  <c r="V1341" i="3"/>
  <c r="AB1344" i="3"/>
  <c r="V1388" i="3"/>
  <c r="V1404" i="3"/>
  <c r="Y1408" i="3"/>
  <c r="Y1413" i="3"/>
  <c r="AB1417" i="3"/>
  <c r="V1475" i="3"/>
  <c r="AB1078" i="3"/>
  <c r="AE1090" i="3"/>
  <c r="AE1099" i="3"/>
  <c r="AE1114" i="3"/>
  <c r="AE1123" i="3"/>
  <c r="AE1138" i="3"/>
  <c r="AE1147" i="3"/>
  <c r="AE1162" i="3"/>
  <c r="AE1171" i="3"/>
  <c r="AE1186" i="3"/>
  <c r="AE1195" i="3"/>
  <c r="V1205" i="3"/>
  <c r="V1227" i="3"/>
  <c r="AE1231" i="3"/>
  <c r="AB1236" i="3"/>
  <c r="Y1241" i="3"/>
  <c r="Y1262" i="3"/>
  <c r="AE1274" i="3"/>
  <c r="AE1309" i="3"/>
  <c r="V1312" i="3"/>
  <c r="AB1348" i="3"/>
  <c r="AE1349" i="3"/>
  <c r="Y1351" i="3"/>
  <c r="AB1357" i="3"/>
  <c r="V1369" i="3"/>
  <c r="Y1373" i="3"/>
  <c r="V1376" i="3"/>
  <c r="V1384" i="3"/>
  <c r="AE1402" i="3"/>
  <c r="Y1416" i="3"/>
  <c r="Y1420" i="3"/>
  <c r="AE1433" i="3"/>
  <c r="Y1468" i="3"/>
  <c r="AB1486" i="3"/>
  <c r="V1592" i="3"/>
  <c r="AB1640" i="3"/>
  <c r="V1667" i="3"/>
  <c r="Y1072" i="3"/>
  <c r="V1085" i="3"/>
  <c r="Y1094" i="3"/>
  <c r="V1109" i="3"/>
  <c r="Y1118" i="3"/>
  <c r="V1133" i="3"/>
  <c r="Y1142" i="3"/>
  <c r="V1157" i="3"/>
  <c r="Y1166" i="3"/>
  <c r="V1181" i="3"/>
  <c r="Y1190" i="3"/>
  <c r="AE1210" i="3"/>
  <c r="AB1215" i="3"/>
  <c r="AE1216" i="3"/>
  <c r="Y1220" i="3"/>
  <c r="V1226" i="3"/>
  <c r="AE1252" i="3"/>
  <c r="AB1257" i="3"/>
  <c r="V1282" i="3"/>
  <c r="AE1294" i="3"/>
  <c r="AB1299" i="3"/>
  <c r="AE1315" i="3"/>
  <c r="V1346" i="3"/>
  <c r="V1359" i="3"/>
  <c r="AE1366" i="3"/>
  <c r="AE1398" i="3"/>
  <c r="AB1401" i="3"/>
  <c r="V1431" i="3"/>
  <c r="AE1451" i="3"/>
  <c r="AE1472" i="3"/>
  <c r="V1481" i="3"/>
  <c r="V1484" i="3"/>
  <c r="AB1593" i="3"/>
  <c r="Y1602" i="3"/>
  <c r="Y1608" i="3"/>
  <c r="AE1672" i="3"/>
  <c r="V1063" i="3"/>
  <c r="Y1070" i="3"/>
  <c r="AE1078" i="3"/>
  <c r="V1084" i="3"/>
  <c r="Y1093" i="3"/>
  <c r="AB1103" i="3"/>
  <c r="V1108" i="3"/>
  <c r="Y1117" i="3"/>
  <c r="AB1127" i="3"/>
  <c r="V1132" i="3"/>
  <c r="Y1141" i="3"/>
  <c r="AB1151" i="3"/>
  <c r="V1156" i="3"/>
  <c r="Y1165" i="3"/>
  <c r="AB1175" i="3"/>
  <c r="V1180" i="3"/>
  <c r="Y1189" i="3"/>
  <c r="AB1199" i="3"/>
  <c r="V1204" i="3"/>
  <c r="Y1205" i="3"/>
  <c r="AB1235" i="3"/>
  <c r="Y1240" i="3"/>
  <c r="AB1241" i="3"/>
  <c r="Y1255" i="3"/>
  <c r="Y1261" i="3"/>
  <c r="AB1262" i="3"/>
  <c r="AE1273" i="3"/>
  <c r="Y1283" i="3"/>
  <c r="V1289" i="3"/>
  <c r="AB1319" i="3"/>
  <c r="Y1325" i="3"/>
  <c r="V1340" i="3"/>
  <c r="AB1347" i="3"/>
  <c r="AE1357" i="3"/>
  <c r="AB1365" i="3"/>
  <c r="V1368" i="3"/>
  <c r="Y1369" i="3"/>
  <c r="AE1382" i="3"/>
  <c r="V1427" i="3"/>
  <c r="AE1454" i="3"/>
  <c r="V1463" i="3"/>
  <c r="AB1495" i="3"/>
  <c r="AB1599" i="3"/>
  <c r="Y1069" i="3"/>
  <c r="AE1209" i="3"/>
  <c r="Y1219" i="3"/>
  <c r="AB1220" i="3"/>
  <c r="V1225" i="3"/>
  <c r="Y1226" i="3"/>
  <c r="AB1228" i="3"/>
  <c r="AE1230" i="3"/>
  <c r="V1247" i="3"/>
  <c r="AB1256" i="3"/>
  <c r="V1268" i="3"/>
  <c r="Y1282" i="3"/>
  <c r="AE1285" i="3"/>
  <c r="AE1293" i="3"/>
  <c r="AB1298" i="3"/>
  <c r="Y1304" i="3"/>
  <c r="V1310" i="3"/>
  <c r="Y1324" i="3"/>
  <c r="V1330" i="3"/>
  <c r="Y1331" i="3"/>
  <c r="Y1346" i="3"/>
  <c r="AE1385" i="3"/>
  <c r="AB1424" i="3"/>
  <c r="AB1435" i="3"/>
  <c r="AB1471" i="3"/>
  <c r="AE1479" i="3"/>
  <c r="Y1484" i="3"/>
  <c r="Y1501" i="3"/>
  <c r="AE1526" i="3"/>
  <c r="AB1586" i="3"/>
  <c r="AB1589" i="3"/>
  <c r="AE1213" i="3"/>
  <c r="Y1243" i="3"/>
  <c r="AB1300" i="3"/>
  <c r="AB1331" i="3"/>
  <c r="AE1336" i="3"/>
  <c r="Y1342" i="3"/>
  <c r="Y1343" i="3"/>
  <c r="AE1348" i="3"/>
  <c r="AB1354" i="3"/>
  <c r="Y1361" i="3"/>
  <c r="AB1389" i="3"/>
  <c r="AE1396" i="3"/>
  <c r="AB1405" i="3"/>
  <c r="AE1423" i="3"/>
  <c r="V1447" i="3"/>
  <c r="AE1455" i="3"/>
  <c r="Y1466" i="3"/>
  <c r="V1483" i="3"/>
  <c r="AB1484" i="3"/>
  <c r="AB1497" i="3"/>
  <c r="V1561" i="3"/>
  <c r="Y1614" i="3"/>
  <c r="AB1637" i="3"/>
  <c r="V1649" i="3"/>
  <c r="Y1732" i="3"/>
  <c r="V1771" i="3"/>
  <c r="AB1772" i="3"/>
  <c r="AB1240" i="3"/>
  <c r="V1270" i="3"/>
  <c r="AE1297" i="3"/>
  <c r="Y1327" i="3"/>
  <c r="Y1352" i="3"/>
  <c r="AB1353" i="3"/>
  <c r="AE1355" i="3"/>
  <c r="V1358" i="3"/>
  <c r="AE1363" i="3"/>
  <c r="Y1368" i="3"/>
  <c r="Y1376" i="3"/>
  <c r="V1387" i="3"/>
  <c r="AB1395" i="3"/>
  <c r="V1407" i="3"/>
  <c r="Y1415" i="3"/>
  <c r="V1430" i="3"/>
  <c r="AB1438" i="3"/>
  <c r="AB1443" i="3"/>
  <c r="Y1457" i="3"/>
  <c r="AB1458" i="3"/>
  <c r="AE1471" i="3"/>
  <c r="V1473" i="3"/>
  <c r="Y1500" i="3"/>
  <c r="V1510" i="3"/>
  <c r="V1515" i="3"/>
  <c r="AE1517" i="3"/>
  <c r="Y1519" i="3"/>
  <c r="AE1586" i="3"/>
  <c r="AB1608" i="3"/>
  <c r="V1210" i="3"/>
  <c r="AE1237" i="3"/>
  <c r="Y1267" i="3"/>
  <c r="AB1324" i="3"/>
  <c r="AB1328" i="3"/>
  <c r="AE1333" i="3"/>
  <c r="V1337" i="3"/>
  <c r="AB1343" i="3"/>
  <c r="V1349" i="3"/>
  <c r="AE1384" i="3"/>
  <c r="V1391" i="3"/>
  <c r="V1397" i="3"/>
  <c r="AE1405" i="3"/>
  <c r="V1441" i="3"/>
  <c r="Y1447" i="3"/>
  <c r="Y1483" i="3"/>
  <c r="AE1497" i="3"/>
  <c r="V1499" i="3"/>
  <c r="Y1561" i="3"/>
  <c r="AE1565" i="3"/>
  <c r="Y1578" i="3"/>
  <c r="AE1748" i="3"/>
  <c r="Y1753" i="3"/>
  <c r="Y1207" i="3"/>
  <c r="AB1264" i="3"/>
  <c r="V1294" i="3"/>
  <c r="AE1321" i="3"/>
  <c r="AB1327" i="3"/>
  <c r="AE1345" i="3"/>
  <c r="AE1369" i="3"/>
  <c r="Y1375" i="3"/>
  <c r="AB1376" i="3"/>
  <c r="AE1395" i="3"/>
  <c r="AB1399" i="3"/>
  <c r="AE1422" i="3"/>
  <c r="V1429" i="3"/>
  <c r="Y1436" i="3"/>
  <c r="AB1442" i="3"/>
  <c r="AB1462" i="3"/>
  <c r="Y1469" i="3"/>
  <c r="AB1470" i="3"/>
  <c r="AB1530" i="3"/>
  <c r="V1536" i="3"/>
  <c r="Y1554" i="3"/>
  <c r="V1635" i="3"/>
  <c r="AB1636" i="3"/>
  <c r="Y1691" i="3"/>
  <c r="AB1204" i="3"/>
  <c r="V1234" i="3"/>
  <c r="AE1261" i="3"/>
  <c r="Y1291" i="3"/>
  <c r="AE1328" i="3"/>
  <c r="Y1339" i="3"/>
  <c r="V1357" i="3"/>
  <c r="Y1391" i="3"/>
  <c r="Y1414" i="3"/>
  <c r="Y1441" i="3"/>
  <c r="V1468" i="3"/>
  <c r="V1472" i="3"/>
  <c r="Y1529" i="3"/>
  <c r="V1532" i="3"/>
  <c r="V1560" i="3"/>
  <c r="AB1649" i="3"/>
  <c r="V1651" i="3"/>
  <c r="Y1231" i="3"/>
  <c r="AB1288" i="3"/>
  <c r="V1318" i="3"/>
  <c r="V1334" i="3"/>
  <c r="AB1340" i="3"/>
  <c r="V1372" i="3"/>
  <c r="Y1374" i="3"/>
  <c r="AB1375" i="3"/>
  <c r="AE1383" i="3"/>
  <c r="V1390" i="3"/>
  <c r="AE1399" i="3"/>
  <c r="AE1409" i="3"/>
  <c r="AE1426" i="3"/>
  <c r="V1428" i="3"/>
  <c r="AB1451" i="3"/>
  <c r="AE1470" i="3"/>
  <c r="AB1473" i="3"/>
  <c r="AE1504" i="3"/>
  <c r="Y1550" i="3"/>
  <c r="AE1551" i="3"/>
  <c r="V1553" i="3"/>
  <c r="V1573" i="3"/>
  <c r="AB1581" i="3"/>
  <c r="AB1594" i="3"/>
  <c r="V1622" i="3"/>
  <c r="V1625" i="3"/>
  <c r="V1671" i="3"/>
  <c r="V1718" i="3"/>
  <c r="AB1350" i="3"/>
  <c r="Y1357" i="3"/>
  <c r="V1379" i="3"/>
  <c r="AB1409" i="3"/>
  <c r="AB1421" i="3"/>
  <c r="AB1422" i="3"/>
  <c r="V1474" i="3"/>
  <c r="AE1480" i="3"/>
  <c r="AB1485" i="3"/>
  <c r="V1489" i="3"/>
  <c r="AE1511" i="3"/>
  <c r="V1514" i="3"/>
  <c r="Y1549" i="3"/>
  <c r="AB1557" i="3"/>
  <c r="V1572" i="3"/>
  <c r="Y1592" i="3"/>
  <c r="AE1616" i="3"/>
  <c r="AE1619" i="3"/>
  <c r="V1621" i="3"/>
  <c r="AE1637" i="3"/>
  <c r="AE1650" i="3"/>
  <c r="V1670" i="3"/>
  <c r="Y1778" i="3"/>
  <c r="Y1790" i="3"/>
  <c r="Y1802" i="3"/>
  <c r="AB1366" i="3"/>
  <c r="AB1369" i="3"/>
  <c r="AE1411" i="3"/>
  <c r="AE1418" i="3"/>
  <c r="Y1435" i="3"/>
  <c r="AE1439" i="3"/>
  <c r="Y1446" i="3"/>
  <c r="V1454" i="3"/>
  <c r="Y1456" i="3"/>
  <c r="Y1465" i="3"/>
  <c r="AE1478" i="3"/>
  <c r="AE1491" i="3"/>
  <c r="AE1496" i="3"/>
  <c r="Y1509" i="3"/>
  <c r="V1518" i="3"/>
  <c r="AE1520" i="3"/>
  <c r="V1535" i="3"/>
  <c r="AB1545" i="3"/>
  <c r="Y1548" i="3"/>
  <c r="V1559" i="3"/>
  <c r="Y1568" i="3"/>
  <c r="AE1569" i="3"/>
  <c r="AE1589" i="3"/>
  <c r="Y1631" i="3"/>
  <c r="Y1666" i="3"/>
  <c r="AB1687" i="3"/>
  <c r="V1702" i="3"/>
  <c r="AB1703" i="3"/>
  <c r="AB1747" i="3"/>
  <c r="Y1381" i="3"/>
  <c r="V1400" i="3"/>
  <c r="AE1417" i="3"/>
  <c r="Y1427" i="3"/>
  <c r="Y1428" i="3"/>
  <c r="Y1434" i="3"/>
  <c r="AE1438" i="3"/>
  <c r="V1453" i="3"/>
  <c r="AE1460" i="3"/>
  <c r="AB1483" i="3"/>
  <c r="AB1489" i="3"/>
  <c r="AE1490" i="3"/>
  <c r="Y1493" i="3"/>
  <c r="AB1494" i="3"/>
  <c r="Y1563" i="3"/>
  <c r="AE1615" i="3"/>
  <c r="Y1617" i="3"/>
  <c r="AE1618" i="3"/>
  <c r="Y1648" i="3"/>
  <c r="AE1681" i="3"/>
  <c r="AE1697" i="3"/>
  <c r="AE1364" i="3"/>
  <c r="V1396" i="3"/>
  <c r="V1399" i="3"/>
  <c r="AE1447" i="3"/>
  <c r="V1452" i="3"/>
  <c r="AE1459" i="3"/>
  <c r="AB1465" i="3"/>
  <c r="AE1500" i="3"/>
  <c r="AB1509" i="3"/>
  <c r="AE1545" i="3"/>
  <c r="V1558" i="3"/>
  <c r="AB1568" i="3"/>
  <c r="V1630" i="3"/>
  <c r="AE1656" i="3"/>
  <c r="AE1706" i="3"/>
  <c r="AE1756" i="3"/>
  <c r="AE1759" i="3"/>
  <c r="AB1378" i="3"/>
  <c r="V1408" i="3"/>
  <c r="V1419" i="3"/>
  <c r="V1420" i="3"/>
  <c r="Y1426" i="3"/>
  <c r="V1440" i="3"/>
  <c r="AE1458" i="3"/>
  <c r="V1461" i="3"/>
  <c r="AE1466" i="3"/>
  <c r="AB1482" i="3"/>
  <c r="V1517" i="3"/>
  <c r="AE1519" i="3"/>
  <c r="AB1544" i="3"/>
  <c r="AB1551" i="3"/>
  <c r="AB1563" i="3"/>
  <c r="Y1567" i="3"/>
  <c r="V1578" i="3"/>
  <c r="Y1613" i="3"/>
  <c r="V1654" i="3"/>
  <c r="AE1659" i="3"/>
  <c r="V1661" i="3"/>
  <c r="Y1665" i="3"/>
  <c r="V1682" i="3"/>
  <c r="Y1692" i="3"/>
  <c r="AE1362" i="3"/>
  <c r="Y1393" i="3"/>
  <c r="Y1394" i="3"/>
  <c r="AB1430" i="3"/>
  <c r="AB1444" i="3"/>
  <c r="AE1457" i="3"/>
  <c r="AB1472" i="3"/>
  <c r="AE1505" i="3"/>
  <c r="V1529" i="3"/>
  <c r="V1554" i="3"/>
  <c r="AB1579" i="3"/>
  <c r="V1608" i="3"/>
  <c r="AE1610" i="3"/>
  <c r="V1612" i="3"/>
  <c r="AE1624" i="3"/>
  <c r="Y1630" i="3"/>
  <c r="AB1683" i="3"/>
  <c r="Y1429" i="3"/>
  <c r="AE1486" i="3"/>
  <c r="V1498" i="3"/>
  <c r="Y1508" i="3"/>
  <c r="V1513" i="3"/>
  <c r="Y1515" i="3"/>
  <c r="V1521" i="3"/>
  <c r="AE1539" i="3"/>
  <c r="V1546" i="3"/>
  <c r="Y1566" i="3"/>
  <c r="AB1567" i="3"/>
  <c r="AE1568" i="3"/>
  <c r="V1571" i="3"/>
  <c r="AB1584" i="3"/>
  <c r="AE1585" i="3"/>
  <c r="AB1588" i="3"/>
  <c r="AE1614" i="3"/>
  <c r="AE1658" i="3"/>
  <c r="Y1674" i="3"/>
  <c r="AE1675" i="3"/>
  <c r="AE1793" i="3"/>
  <c r="AE1796" i="3"/>
  <c r="Y1874" i="3"/>
  <c r="AB1426" i="3"/>
  <c r="V1456" i="3"/>
  <c r="AE1483" i="3"/>
  <c r="Y1499" i="3"/>
  <c r="AE1503" i="3"/>
  <c r="AE1518" i="3"/>
  <c r="AE1524" i="3"/>
  <c r="AB1529" i="3"/>
  <c r="AE1530" i="3"/>
  <c r="V1534" i="3"/>
  <c r="Y1536" i="3"/>
  <c r="AE1544" i="3"/>
  <c r="AE1573" i="3"/>
  <c r="V1590" i="3"/>
  <c r="V1600" i="3"/>
  <c r="Y1616" i="3"/>
  <c r="AB1657" i="3"/>
  <c r="AB1682" i="3"/>
  <c r="AE1688" i="3"/>
  <c r="AB1691" i="3"/>
  <c r="AB1722" i="3"/>
  <c r="AE1726" i="3"/>
  <c r="V1731" i="3"/>
  <c r="Y1801" i="3"/>
  <c r="Y1453" i="3"/>
  <c r="V1493" i="3"/>
  <c r="AB1508" i="3"/>
  <c r="Y1513" i="3"/>
  <c r="AB1515" i="3"/>
  <c r="V1520" i="3"/>
  <c r="Y1521" i="3"/>
  <c r="AB1523" i="3"/>
  <c r="Y1535" i="3"/>
  <c r="AB1543" i="3"/>
  <c r="Y1565" i="3"/>
  <c r="AB1566" i="3"/>
  <c r="V1575" i="3"/>
  <c r="AE1584" i="3"/>
  <c r="V1586" i="3"/>
  <c r="AE1588" i="3"/>
  <c r="AB1592" i="3"/>
  <c r="AB1607" i="3"/>
  <c r="AE1608" i="3"/>
  <c r="V1632" i="3"/>
  <c r="Y1656" i="3"/>
  <c r="V1703" i="3"/>
  <c r="AB1725" i="3"/>
  <c r="Y1735" i="3"/>
  <c r="Y1738" i="3"/>
  <c r="AE1752" i="3"/>
  <c r="AB1841" i="3"/>
  <c r="AB1862" i="3"/>
  <c r="AB1450" i="3"/>
  <c r="V1480" i="3"/>
  <c r="V1492" i="3"/>
  <c r="AB1499" i="3"/>
  <c r="V1504" i="3"/>
  <c r="Y1507" i="3"/>
  <c r="V1525" i="3"/>
  <c r="Y1534" i="3"/>
  <c r="AB1536" i="3"/>
  <c r="V1540" i="3"/>
  <c r="Y1541" i="3"/>
  <c r="AB1583" i="3"/>
  <c r="AB1587" i="3"/>
  <c r="AB1601" i="3"/>
  <c r="Y1611" i="3"/>
  <c r="AB1612" i="3"/>
  <c r="Y1620" i="3"/>
  <c r="AB1621" i="3"/>
  <c r="AB1625" i="3"/>
  <c r="AB1638" i="3"/>
  <c r="V1655" i="3"/>
  <c r="AE1657" i="3"/>
  <c r="AB1660" i="3"/>
  <c r="V1672" i="3"/>
  <c r="AE1698" i="3"/>
  <c r="Y1710" i="3"/>
  <c r="Y1520" i="3"/>
  <c r="AE1543" i="3"/>
  <c r="V1556" i="3"/>
  <c r="AB1565" i="3"/>
  <c r="AE1566" i="3"/>
  <c r="V1574" i="3"/>
  <c r="Y1575" i="3"/>
  <c r="Y1586" i="3"/>
  <c r="AE1592" i="3"/>
  <c r="Y1615" i="3"/>
  <c r="Y1628" i="3"/>
  <c r="AB1707" i="3"/>
  <c r="V1730" i="3"/>
  <c r="V1747" i="3"/>
  <c r="AB1751" i="3"/>
  <c r="V1753" i="3"/>
  <c r="Y1763" i="3"/>
  <c r="V1360" i="3"/>
  <c r="AE1387" i="3"/>
  <c r="Y1417" i="3"/>
  <c r="AB1474" i="3"/>
  <c r="AE1499" i="3"/>
  <c r="AB1507" i="3"/>
  <c r="Y1526" i="3"/>
  <c r="AB1528" i="3"/>
  <c r="V1539" i="3"/>
  <c r="AE1577" i="3"/>
  <c r="AE1587" i="3"/>
  <c r="V1609" i="3"/>
  <c r="AE1612" i="3"/>
  <c r="Y1619" i="3"/>
  <c r="V1623" i="3"/>
  <c r="AE1625" i="3"/>
  <c r="V1631" i="3"/>
  <c r="Y1650" i="3"/>
  <c r="AE1651" i="3"/>
  <c r="Y1655" i="3"/>
  <c r="AB1681" i="3"/>
  <c r="AB1724" i="3"/>
  <c r="AB1779" i="3"/>
  <c r="AB1547" i="3"/>
  <c r="Y1557" i="3"/>
  <c r="V1565" i="3"/>
  <c r="AE1580" i="3"/>
  <c r="AB1591" i="3"/>
  <c r="AE1596" i="3"/>
  <c r="AE1604" i="3"/>
  <c r="AB1624" i="3"/>
  <c r="V1634" i="3"/>
  <c r="Y1645" i="3"/>
  <c r="V1660" i="3"/>
  <c r="AE1667" i="3"/>
  <c r="V1677" i="3"/>
  <c r="V1693" i="3"/>
  <c r="AB1713" i="3"/>
  <c r="AE1720" i="3"/>
  <c r="AB1739" i="3"/>
  <c r="Y1771" i="3"/>
  <c r="AB1938" i="3"/>
  <c r="Y1514" i="3"/>
  <c r="Y1555" i="3"/>
  <c r="Y1562" i="3"/>
  <c r="V1611" i="3"/>
  <c r="Y1621" i="3"/>
  <c r="Y1634" i="3"/>
  <c r="AE1639" i="3"/>
  <c r="V1641" i="3"/>
  <c r="AB1645" i="3"/>
  <c r="AB1665" i="3"/>
  <c r="AE1666" i="3"/>
  <c r="AB1672" i="3"/>
  <c r="Y1677" i="3"/>
  <c r="AE1680" i="3"/>
  <c r="AB1690" i="3"/>
  <c r="Y1746" i="3"/>
  <c r="AB1750" i="3"/>
  <c r="AB1767" i="3"/>
  <c r="AE1938" i="3"/>
  <c r="AB1511" i="3"/>
  <c r="V1541" i="3"/>
  <c r="V1577" i="3"/>
  <c r="V1602" i="3"/>
  <c r="V1610" i="3"/>
  <c r="AB1623" i="3"/>
  <c r="Y1633" i="3"/>
  <c r="Y1644" i="3"/>
  <c r="AE1646" i="3"/>
  <c r="V1659" i="3"/>
  <c r="V1692" i="3"/>
  <c r="V1697" i="3"/>
  <c r="Y1716" i="3"/>
  <c r="Y1730" i="3"/>
  <c r="AB1738" i="3"/>
  <c r="V1762" i="3"/>
  <c r="AB1791" i="3"/>
  <c r="AE1859" i="3"/>
  <c r="AE1508" i="3"/>
  <c r="Y1538" i="3"/>
  <c r="AB1559" i="3"/>
  <c r="V1582" i="3"/>
  <c r="V1601" i="3"/>
  <c r="AE1638" i="3"/>
  <c r="V1640" i="3"/>
  <c r="Y1641" i="3"/>
  <c r="Y1670" i="3"/>
  <c r="Y1676" i="3"/>
  <c r="AB1677" i="3"/>
  <c r="V1681" i="3"/>
  <c r="AE1685" i="3"/>
  <c r="Y1688" i="3"/>
  <c r="AB1693" i="3"/>
  <c r="Y1711" i="3"/>
  <c r="AE1723" i="3"/>
  <c r="V1733" i="3"/>
  <c r="V1745" i="3"/>
  <c r="AE1757" i="3"/>
  <c r="AE1781" i="3"/>
  <c r="V1793" i="3"/>
  <c r="V1815" i="3"/>
  <c r="Y1825" i="3"/>
  <c r="V1936" i="3"/>
  <c r="AB1535" i="3"/>
  <c r="Y1574" i="3"/>
  <c r="Y1577" i="3"/>
  <c r="V1589" i="3"/>
  <c r="Y1610" i="3"/>
  <c r="AE1623" i="3"/>
  <c r="Y1629" i="3"/>
  <c r="AE1636" i="3"/>
  <c r="AB1652" i="3"/>
  <c r="V1675" i="3"/>
  <c r="Y1697" i="3"/>
  <c r="AE1699" i="3"/>
  <c r="AB1702" i="3"/>
  <c r="AE1738" i="3"/>
  <c r="AE1760" i="3"/>
  <c r="V1821" i="3"/>
  <c r="AB1851" i="3"/>
  <c r="Y1909" i="3"/>
  <c r="V1960" i="3"/>
  <c r="V1505" i="3"/>
  <c r="AE1532" i="3"/>
  <c r="AE1556" i="3"/>
  <c r="Y1597" i="3"/>
  <c r="Y1598" i="3"/>
  <c r="V1648" i="3"/>
  <c r="AB1651" i="3"/>
  <c r="AE1661" i="3"/>
  <c r="AB1670" i="3"/>
  <c r="V1720" i="3"/>
  <c r="V1724" i="3"/>
  <c r="AB1759" i="3"/>
  <c r="Y1502" i="3"/>
  <c r="AB1571" i="3"/>
  <c r="AB1572" i="3"/>
  <c r="Y1606" i="3"/>
  <c r="AB1613" i="3"/>
  <c r="V1624" i="3"/>
  <c r="AB1629" i="3"/>
  <c r="AB1630" i="3"/>
  <c r="AB1631" i="3"/>
  <c r="AB1642" i="3"/>
  <c r="AE1644" i="3"/>
  <c r="Y1649" i="3"/>
  <c r="AB1659" i="3"/>
  <c r="AE1660" i="3"/>
  <c r="V1680" i="3"/>
  <c r="AE1702" i="3"/>
  <c r="V1713" i="3"/>
  <c r="V1732" i="3"/>
  <c r="AB1737" i="3"/>
  <c r="V1761" i="3"/>
  <c r="AB1786" i="3"/>
  <c r="Y1866" i="3"/>
  <c r="V1613" i="3"/>
  <c r="V1633" i="3"/>
  <c r="Y1636" i="3"/>
  <c r="AE1640" i="3"/>
  <c r="AB1650" i="3"/>
  <c r="AB1666" i="3"/>
  <c r="Y1675" i="3"/>
  <c r="AE1687" i="3"/>
  <c r="V1696" i="3"/>
  <c r="AE1708" i="3"/>
  <c r="AB1712" i="3"/>
  <c r="AE1741" i="3"/>
  <c r="AB1755" i="3"/>
  <c r="Y1758" i="3"/>
  <c r="Y1762" i="3"/>
  <c r="AB1763" i="3"/>
  <c r="AE1772" i="3"/>
  <c r="AB1798" i="3"/>
  <c r="Y1821" i="3"/>
  <c r="Y1847" i="3"/>
  <c r="V1854" i="3"/>
  <c r="Y1880" i="3"/>
  <c r="Y1977" i="3"/>
  <c r="Y1980" i="3"/>
  <c r="AE1981" i="3"/>
  <c r="AB1685" i="3"/>
  <c r="AE1686" i="3"/>
  <c r="Y1690" i="3"/>
  <c r="V1695" i="3"/>
  <c r="Y1696" i="3"/>
  <c r="AB1706" i="3"/>
  <c r="AE1707" i="3"/>
  <c r="V1716" i="3"/>
  <c r="Y1718" i="3"/>
  <c r="AE1721" i="3"/>
  <c r="AE1727" i="3"/>
  <c r="V1735" i="3"/>
  <c r="V1743" i="3"/>
  <c r="Y1744" i="3"/>
  <c r="Y1770" i="3"/>
  <c r="Y1777" i="3"/>
  <c r="V1803" i="3"/>
  <c r="Y1814" i="3"/>
  <c r="AE1815" i="3"/>
  <c r="V1820" i="3"/>
  <c r="Y1850" i="3"/>
  <c r="V1991" i="3"/>
  <c r="AB2001" i="3"/>
  <c r="AB1711" i="3"/>
  <c r="Y1717" i="3"/>
  <c r="V1723" i="3"/>
  <c r="AB1726" i="3"/>
  <c r="AB1736" i="3"/>
  <c r="Y1765" i="3"/>
  <c r="AB1774" i="3"/>
  <c r="AE1786" i="3"/>
  <c r="V1807" i="3"/>
  <c r="AE1890" i="3"/>
  <c r="V1932" i="3"/>
  <c r="Y1964" i="3"/>
  <c r="Y1752" i="3"/>
  <c r="V1756" i="3"/>
  <c r="AE1758" i="3"/>
  <c r="AB1777" i="3"/>
  <c r="V1813" i="3"/>
  <c r="Y1820" i="3"/>
  <c r="AB1850" i="3"/>
  <c r="AE1864" i="3"/>
  <c r="Y1923" i="3"/>
  <c r="AE1980" i="3"/>
  <c r="AB1765" i="3"/>
  <c r="AE1774" i="3"/>
  <c r="Y1776" i="3"/>
  <c r="V1779" i="3"/>
  <c r="Y1788" i="3"/>
  <c r="V1795" i="3"/>
  <c r="V1839" i="3"/>
  <c r="AB1840" i="3"/>
  <c r="V1888" i="3"/>
  <c r="V1701" i="3"/>
  <c r="AB1710" i="3"/>
  <c r="AB1735" i="3"/>
  <c r="V1741" i="3"/>
  <c r="AB1748" i="3"/>
  <c r="Y1756" i="3"/>
  <c r="V1783" i="3"/>
  <c r="AB1792" i="3"/>
  <c r="AB1796" i="3"/>
  <c r="Y1799" i="3"/>
  <c r="Y1813" i="3"/>
  <c r="AB1846" i="3"/>
  <c r="AB1863" i="3"/>
  <c r="Y1872" i="3"/>
  <c r="Y1885" i="3"/>
  <c r="V1953" i="3"/>
  <c r="AB1954" i="3"/>
  <c r="AE1958" i="3"/>
  <c r="AB1595" i="3"/>
  <c r="AB1618" i="3"/>
  <c r="V1639" i="3"/>
  <c r="AE1645" i="3"/>
  <c r="Y1654" i="3"/>
  <c r="Y1669" i="3"/>
  <c r="AB1671" i="3"/>
  <c r="V1676" i="3"/>
  <c r="V1721" i="3"/>
  <c r="V1727" i="3"/>
  <c r="Y1734" i="3"/>
  <c r="V1737" i="3"/>
  <c r="Y1747" i="3"/>
  <c r="Y1764" i="3"/>
  <c r="AB1773" i="3"/>
  <c r="Y1795" i="3"/>
  <c r="AE1800" i="3"/>
  <c r="V1805" i="3"/>
  <c r="V1812" i="3"/>
  <c r="AE1840" i="3"/>
  <c r="AE1886" i="3"/>
  <c r="AE1892" i="3"/>
  <c r="V1908" i="3"/>
  <c r="Y1950" i="3"/>
  <c r="V1979" i="3"/>
  <c r="AB1980" i="3"/>
  <c r="Y1995" i="3"/>
  <c r="Y2001" i="3"/>
  <c r="V1636" i="3"/>
  <c r="AE1663" i="3"/>
  <c r="Y1693" i="3"/>
  <c r="AE1740" i="3"/>
  <c r="V1744" i="3"/>
  <c r="AE1750" i="3"/>
  <c r="AB1756" i="3"/>
  <c r="AE1765" i="3"/>
  <c r="Y1783" i="3"/>
  <c r="Y1789" i="3"/>
  <c r="AE1798" i="3"/>
  <c r="AB1802" i="3"/>
  <c r="V1806" i="3"/>
  <c r="AB1808" i="3"/>
  <c r="AE1818" i="3"/>
  <c r="AB1821" i="3"/>
  <c r="AB1828" i="3"/>
  <c r="V1830" i="3"/>
  <c r="V1838" i="3"/>
  <c r="AE1847" i="3"/>
  <c r="AE1851" i="3"/>
  <c r="V1853" i="3"/>
  <c r="Y1854" i="3"/>
  <c r="Y1884" i="3"/>
  <c r="AE1885" i="3"/>
  <c r="Y1922" i="3"/>
  <c r="AE1951" i="3"/>
  <c r="Y1953" i="3"/>
  <c r="Y1956" i="3"/>
  <c r="V1959" i="3"/>
  <c r="AE1974" i="3"/>
  <c r="V1768" i="3"/>
  <c r="Y1782" i="3"/>
  <c r="AB1789" i="3"/>
  <c r="AE1802" i="3"/>
  <c r="Y1806" i="3"/>
  <c r="AE1821" i="3"/>
  <c r="Y1827" i="3"/>
  <c r="Y1830" i="3"/>
  <c r="AE1855" i="3"/>
  <c r="AE1881" i="3"/>
  <c r="AB1884" i="3"/>
  <c r="AB1912" i="3"/>
  <c r="V1955" i="3"/>
  <c r="AB1956" i="3"/>
  <c r="AB1973" i="3"/>
  <c r="AE1627" i="3"/>
  <c r="Y1657" i="3"/>
  <c r="AB1714" i="3"/>
  <c r="V1726" i="3"/>
  <c r="Y1729" i="3"/>
  <c r="AB1732" i="3"/>
  <c r="AE1764" i="3"/>
  <c r="V1774" i="3"/>
  <c r="AE1777" i="3"/>
  <c r="V1780" i="3"/>
  <c r="Y1794" i="3"/>
  <c r="AB1801" i="3"/>
  <c r="AB1807" i="3"/>
  <c r="AB1820" i="3"/>
  <c r="AB1834" i="3"/>
  <c r="Y1857" i="3"/>
  <c r="Y1861" i="3"/>
  <c r="V1871" i="3"/>
  <c r="V1900" i="3"/>
  <c r="AB1901" i="3"/>
  <c r="Y1904" i="3"/>
  <c r="AE1929" i="3"/>
  <c r="Y1932" i="3"/>
  <c r="Y1946" i="3"/>
  <c r="AE1947" i="3"/>
  <c r="AE1950" i="3"/>
  <c r="Y1969" i="3"/>
  <c r="AE1998" i="3"/>
  <c r="AB1654" i="3"/>
  <c r="V1684" i="3"/>
  <c r="AE1711" i="3"/>
  <c r="AE1735" i="3"/>
  <c r="AB1744" i="3"/>
  <c r="AE1747" i="3"/>
  <c r="AB1753" i="3"/>
  <c r="V1759" i="3"/>
  <c r="AB1762" i="3"/>
  <c r="Y1768" i="3"/>
  <c r="AE1771" i="3"/>
  <c r="V1786" i="3"/>
  <c r="AE1789" i="3"/>
  <c r="V1792" i="3"/>
  <c r="AE1824" i="3"/>
  <c r="V1860" i="3"/>
  <c r="Y1890" i="3"/>
  <c r="Y1911" i="3"/>
  <c r="AE1912" i="3"/>
  <c r="Y1914" i="3"/>
  <c r="Y1681" i="3"/>
  <c r="AB1729" i="3"/>
  <c r="Y1741" i="3"/>
  <c r="V1750" i="3"/>
  <c r="V1773" i="3"/>
  <c r="Y1780" i="3"/>
  <c r="AE1783" i="3"/>
  <c r="V1798" i="3"/>
  <c r="Y1815" i="3"/>
  <c r="V1836" i="3"/>
  <c r="AB1845" i="3"/>
  <c r="V1851" i="3"/>
  <c r="Y1871" i="3"/>
  <c r="AE1880" i="3"/>
  <c r="AE1891" i="3"/>
  <c r="AE1908" i="3"/>
  <c r="AB1935" i="3"/>
  <c r="Y1987" i="3"/>
  <c r="V1990" i="3"/>
  <c r="AB1678" i="3"/>
  <c r="V1708" i="3"/>
  <c r="V1738" i="3"/>
  <c r="AB1743" i="3"/>
  <c r="AE1753" i="3"/>
  <c r="Y1759" i="3"/>
  <c r="AE1762" i="3"/>
  <c r="AB1768" i="3"/>
  <c r="AE1776" i="3"/>
  <c r="V1785" i="3"/>
  <c r="Y1792" i="3"/>
  <c r="AE1795" i="3"/>
  <c r="AB1805" i="3"/>
  <c r="AB1823" i="3"/>
  <c r="V1825" i="3"/>
  <c r="V1906" i="3"/>
  <c r="AB1911" i="3"/>
  <c r="AB1914" i="3"/>
  <c r="Y1945" i="3"/>
  <c r="Y1705" i="3"/>
  <c r="AE1729" i="3"/>
  <c r="AB1741" i="3"/>
  <c r="V1749" i="3"/>
  <c r="AB1780" i="3"/>
  <c r="AE1788" i="3"/>
  <c r="V1797" i="3"/>
  <c r="AB1815" i="3"/>
  <c r="AE1845" i="3"/>
  <c r="AE1861" i="3"/>
  <c r="AB1864" i="3"/>
  <c r="Y1867" i="3"/>
  <c r="AE1887" i="3"/>
  <c r="V1899" i="3"/>
  <c r="V1909" i="3"/>
  <c r="V1941" i="3"/>
  <c r="AB1942" i="3"/>
  <c r="V1983" i="3"/>
  <c r="Y1809" i="3"/>
  <c r="Y1826" i="3"/>
  <c r="Y1849" i="3"/>
  <c r="AB1900" i="3"/>
  <c r="V1913" i="3"/>
  <c r="AE1915" i="3"/>
  <c r="AE1928" i="3"/>
  <c r="AB1937" i="3"/>
  <c r="AE1957" i="3"/>
  <c r="AB1965" i="3"/>
  <c r="V1968" i="3"/>
  <c r="V1986" i="3"/>
  <c r="Y1807" i="3"/>
  <c r="V1829" i="3"/>
  <c r="Y1837" i="3"/>
  <c r="V1842" i="3"/>
  <c r="AB1844" i="3"/>
  <c r="AE1856" i="3"/>
  <c r="V1859" i="3"/>
  <c r="AB1872" i="3"/>
  <c r="V1887" i="3"/>
  <c r="V1929" i="3"/>
  <c r="AE1932" i="3"/>
  <c r="Y1935" i="3"/>
  <c r="V1944" i="3"/>
  <c r="AE1965" i="3"/>
  <c r="Y1986" i="3"/>
  <c r="AE1987" i="3"/>
  <c r="AB1990" i="3"/>
  <c r="V2003" i="3"/>
  <c r="AB1804" i="3"/>
  <c r="AB1810" i="3"/>
  <c r="V1818" i="3"/>
  <c r="Y1819" i="3"/>
  <c r="AE1839" i="3"/>
  <c r="AB1854" i="3"/>
  <c r="Y1877" i="3"/>
  <c r="V1881" i="3"/>
  <c r="Y1882" i="3"/>
  <c r="AE1884" i="3"/>
  <c r="Y1892" i="3"/>
  <c r="AB1899" i="3"/>
  <c r="AE1914" i="3"/>
  <c r="AB1926" i="3"/>
  <c r="AB1949" i="3"/>
  <c r="AE1956" i="3"/>
  <c r="V1978" i="3"/>
  <c r="AB1979" i="3"/>
  <c r="AB1997" i="3"/>
  <c r="AE2001" i="3"/>
  <c r="AE1801" i="3"/>
  <c r="Y1829" i="3"/>
  <c r="AB1830" i="3"/>
  <c r="V1834" i="3"/>
  <c r="Y1836" i="3"/>
  <c r="AE1844" i="3"/>
  <c r="Y1870" i="3"/>
  <c r="V1875" i="3"/>
  <c r="AE1879" i="3"/>
  <c r="AB1883" i="3"/>
  <c r="AE1893" i="3"/>
  <c r="V1902" i="3"/>
  <c r="Y1903" i="3"/>
  <c r="AB1913" i="3"/>
  <c r="Y1921" i="3"/>
  <c r="AB1930" i="3"/>
  <c r="Y1939" i="3"/>
  <c r="V1943" i="3"/>
  <c r="V1962" i="3"/>
  <c r="Y1963" i="3"/>
  <c r="Y1971" i="3"/>
  <c r="AB1972" i="3"/>
  <c r="V1985" i="3"/>
  <c r="V1992" i="3"/>
  <c r="AE1994" i="3"/>
  <c r="AE1811" i="3"/>
  <c r="V1817" i="3"/>
  <c r="AE1826" i="3"/>
  <c r="AB1843" i="3"/>
  <c r="AB1865" i="3"/>
  <c r="AE1866" i="3"/>
  <c r="AB1877" i="3"/>
  <c r="Y1881" i="3"/>
  <c r="AE1917" i="3"/>
  <c r="V1954" i="3"/>
  <c r="AB1955" i="3"/>
  <c r="AE1959" i="3"/>
  <c r="AE1976" i="3"/>
  <c r="AE1808" i="3"/>
  <c r="AE1820" i="3"/>
  <c r="AB1829" i="3"/>
  <c r="AE1830" i="3"/>
  <c r="Y1834" i="3"/>
  <c r="V1840" i="3"/>
  <c r="V1845" i="3"/>
  <c r="AE1860" i="3"/>
  <c r="AB1870" i="3"/>
  <c r="V1874" i="3"/>
  <c r="Y1875" i="3"/>
  <c r="V1880" i="3"/>
  <c r="AE1888" i="3"/>
  <c r="Y1891" i="3"/>
  <c r="V1901" i="3"/>
  <c r="Y1902" i="3"/>
  <c r="AB1903" i="3"/>
  <c r="V1919" i="3"/>
  <c r="V1942" i="3"/>
  <c r="AB1948" i="3"/>
  <c r="V1984" i="3"/>
  <c r="Y1992" i="3"/>
  <c r="V1995" i="3"/>
  <c r="AB1824" i="3"/>
  <c r="AE1825" i="3"/>
  <c r="AE1843" i="3"/>
  <c r="AE1865" i="3"/>
  <c r="V1923" i="3"/>
  <c r="AE1940" i="3"/>
  <c r="Y1947" i="3"/>
  <c r="AE1952" i="3"/>
  <c r="V1961" i="3"/>
  <c r="V1977" i="3"/>
  <c r="AB1978" i="3"/>
  <c r="AE1982" i="3"/>
  <c r="AE1989" i="3"/>
  <c r="AB1996" i="3"/>
  <c r="AB1847" i="3"/>
  <c r="V1877" i="3"/>
  <c r="V1896" i="3"/>
  <c r="Y1905" i="3"/>
  <c r="Y1910" i="3"/>
  <c r="AE1916" i="3"/>
  <c r="V1920" i="3"/>
  <c r="AB1925" i="3"/>
  <c r="AE1926" i="3"/>
  <c r="V1931" i="3"/>
  <c r="Y1934" i="3"/>
  <c r="Y1944" i="3"/>
  <c r="Y1970" i="3"/>
  <c r="AB1986" i="3"/>
  <c r="AE1988" i="3"/>
  <c r="AB1992" i="3"/>
  <c r="AE1993" i="3"/>
  <c r="Y2000" i="3"/>
  <c r="AB1871" i="3"/>
  <c r="V1889" i="3"/>
  <c r="V1890" i="3"/>
  <c r="Y1899" i="3"/>
  <c r="AB1908" i="3"/>
  <c r="Y1920" i="3"/>
  <c r="AE1935" i="3"/>
  <c r="AB1944" i="3"/>
  <c r="AB1962" i="3"/>
  <c r="AE1964" i="3"/>
  <c r="V1966" i="3"/>
  <c r="V1967" i="3"/>
  <c r="AE1971" i="3"/>
  <c r="AE1986" i="3"/>
  <c r="V1989" i="3"/>
  <c r="AE1992" i="3"/>
  <c r="AB1811" i="3"/>
  <c r="V1841" i="3"/>
  <c r="AE1868" i="3"/>
  <c r="V1884" i="3"/>
  <c r="Y1893" i="3"/>
  <c r="Y1898" i="3"/>
  <c r="AB1907" i="3"/>
  <c r="AE1923" i="3"/>
  <c r="AB1932" i="3"/>
  <c r="Y1941" i="3"/>
  <c r="V1950" i="3"/>
  <c r="Y1952" i="3"/>
  <c r="AB1953" i="3"/>
  <c r="Y1959" i="3"/>
  <c r="Y1968" i="3"/>
  <c r="V1974" i="3"/>
  <c r="Y1976" i="3"/>
  <c r="AB1977" i="3"/>
  <c r="Y1983" i="3"/>
  <c r="AB1985" i="3"/>
  <c r="AB1991" i="3"/>
  <c r="AB1995" i="3"/>
  <c r="V1998" i="3"/>
  <c r="Y1999" i="3"/>
  <c r="Y1838" i="3"/>
  <c r="AB1902" i="3"/>
  <c r="AE1911" i="3"/>
  <c r="AB1920" i="3"/>
  <c r="Y1929" i="3"/>
  <c r="V1938" i="3"/>
  <c r="AB1943" i="3"/>
  <c r="AE1946" i="3"/>
  <c r="Y1951" i="3"/>
  <c r="AB1961" i="3"/>
  <c r="AE1962" i="3"/>
  <c r="Y1975" i="3"/>
  <c r="AB1984" i="3"/>
  <c r="Y1989" i="3"/>
  <c r="V2002" i="3"/>
  <c r="AB1835" i="3"/>
  <c r="V1865" i="3"/>
  <c r="Y1887" i="3"/>
  <c r="AB1896" i="3"/>
  <c r="AE1905" i="3"/>
  <c r="Y1917" i="3"/>
  <c r="V1926" i="3"/>
  <c r="AB1931" i="3"/>
  <c r="AE1934" i="3"/>
  <c r="Y1940" i="3"/>
  <c r="AB1941" i="3"/>
  <c r="V1949" i="3"/>
  <c r="AE1953" i="3"/>
  <c r="AB1960" i="3"/>
  <c r="AB1968" i="3"/>
  <c r="AE1970" i="3"/>
  <c r="V1973" i="3"/>
  <c r="AE1977" i="3"/>
  <c r="AB1983" i="3"/>
  <c r="Y1994" i="3"/>
  <c r="AE1995" i="3"/>
  <c r="Y1998" i="3"/>
  <c r="AE2000" i="3"/>
  <c r="AE1832" i="3"/>
  <c r="Y1862" i="3"/>
  <c r="Y1886" i="3"/>
  <c r="AB1895" i="3"/>
  <c r="V1914" i="3"/>
  <c r="AB1919" i="3"/>
  <c r="AE1922" i="3"/>
  <c r="Y1928" i="3"/>
  <c r="AB1929" i="3"/>
  <c r="V1937" i="3"/>
  <c r="V1947" i="3"/>
  <c r="Y1958" i="3"/>
  <c r="Y1982" i="3"/>
  <c r="AB1989" i="3"/>
  <c r="V1997" i="3"/>
  <c r="AB2003" i="3"/>
  <c r="AB1859" i="3"/>
  <c r="AB1890" i="3"/>
  <c r="AE1899" i="3"/>
  <c r="AE1904" i="3"/>
  <c r="Y1916" i="3"/>
  <c r="AB1917" i="3"/>
  <c r="V1925" i="3"/>
  <c r="V1935" i="3"/>
  <c r="AE1941" i="3"/>
  <c r="V1956" i="3"/>
  <c r="Y1965" i="3"/>
  <c r="AB1967" i="3"/>
  <c r="AE1969" i="3"/>
  <c r="V1971" i="3"/>
  <c r="V1980" i="3"/>
  <c r="AE1983" i="3"/>
  <c r="Y1988" i="3"/>
  <c r="AB1998" i="3"/>
  <c r="V2001" i="3"/>
  <c r="BD21" i="3" l="1"/>
  <c r="BD1635" i="3"/>
  <c r="BD1227" i="3"/>
  <c r="BD1121" i="3"/>
  <c r="BD1407" i="3"/>
  <c r="BD844" i="3"/>
  <c r="BD156" i="3"/>
  <c r="BD87" i="3"/>
  <c r="BD1874" i="3"/>
  <c r="BD14" i="3"/>
  <c r="BD1432" i="3"/>
  <c r="BD399" i="3"/>
  <c r="BD218" i="3"/>
  <c r="BD1889" i="3"/>
  <c r="BD1797" i="3"/>
  <c r="BD1733" i="3"/>
  <c r="BD1388" i="3"/>
  <c r="BD530" i="3"/>
  <c r="BD1525" i="3"/>
  <c r="BD624" i="3"/>
  <c r="BD100" i="3"/>
  <c r="BD1936" i="3"/>
  <c r="BD319" i="3"/>
  <c r="BD1956" i="3"/>
  <c r="BD1803" i="3"/>
  <c r="BD1513" i="3"/>
  <c r="BD1560" i="3"/>
  <c r="BD1294" i="3"/>
  <c r="BD1368" i="3"/>
  <c r="BD1135" i="3"/>
  <c r="BD965" i="3"/>
  <c r="BD892" i="3"/>
  <c r="BD717" i="3"/>
  <c r="BD897" i="3"/>
  <c r="BD372" i="3"/>
  <c r="BD303" i="3"/>
  <c r="BD455" i="3"/>
  <c r="BD1695" i="3"/>
  <c r="BD1818" i="3"/>
  <c r="BD1181" i="3"/>
  <c r="BD435" i="3"/>
  <c r="BD172" i="3"/>
  <c r="BD8" i="3"/>
  <c r="BD761" i="3"/>
  <c r="BD1906" i="3"/>
  <c r="BD1558" i="3"/>
  <c r="BD1468" i="3"/>
  <c r="BD893" i="3"/>
  <c r="BD837" i="3"/>
  <c r="BD373" i="3"/>
  <c r="BD55" i="3"/>
  <c r="BD98" i="3"/>
  <c r="BD1727" i="3"/>
  <c r="BD1731" i="3"/>
  <c r="BD1244" i="3"/>
  <c r="BD535" i="3"/>
  <c r="BD264" i="3"/>
  <c r="BD168" i="3"/>
  <c r="BD31" i="3"/>
  <c r="BD1431" i="3"/>
  <c r="BD861" i="3"/>
  <c r="BD66" i="3"/>
  <c r="BD1973" i="3"/>
  <c r="BD1749" i="3"/>
  <c r="BD1716" i="3"/>
  <c r="BD1454" i="3"/>
  <c r="BD1473" i="3"/>
  <c r="BD1251" i="3"/>
  <c r="BD808" i="3"/>
  <c r="BD582" i="3"/>
  <c r="BD412" i="3"/>
  <c r="BD54" i="3"/>
  <c r="BD32" i="3"/>
  <c r="BD1980" i="3"/>
  <c r="BD1909" i="3"/>
  <c r="BD1812" i="3"/>
  <c r="BD1648" i="3"/>
  <c r="BD1632" i="3"/>
  <c r="BD1330" i="3"/>
  <c r="BD1087" i="3"/>
  <c r="BD1653" i="3"/>
  <c r="BD1169" i="3"/>
  <c r="BD1036" i="3"/>
  <c r="BD905" i="3"/>
  <c r="BD812" i="3"/>
  <c r="BD680" i="3"/>
  <c r="BD1145" i="3"/>
  <c r="BD1923" i="3"/>
  <c r="BD1713" i="3"/>
  <c r="BD1358" i="3"/>
  <c r="BD788" i="3"/>
  <c r="BD583" i="3"/>
  <c r="BD521" i="3"/>
  <c r="BD1974" i="3"/>
  <c r="BD1884" i="3"/>
  <c r="BD1877" i="3"/>
  <c r="BD1806" i="3"/>
  <c r="BD1636" i="3"/>
  <c r="BD1554" i="3"/>
  <c r="BD1573" i="3"/>
  <c r="BD1441" i="3"/>
  <c r="BD1310" i="3"/>
  <c r="BD1225" i="3"/>
  <c r="BD1667" i="3"/>
  <c r="BD1351" i="3"/>
  <c r="BD1383" i="3"/>
  <c r="BD1021" i="3"/>
  <c r="BD1043" i="3"/>
  <c r="BD974" i="3"/>
  <c r="BD996" i="3"/>
  <c r="BD882" i="3"/>
  <c r="BD845" i="3"/>
  <c r="BD860" i="3"/>
  <c r="BD872" i="3"/>
  <c r="BD511" i="3"/>
  <c r="BD509" i="3"/>
  <c r="BD784" i="3"/>
  <c r="BD80" i="3"/>
  <c r="BD557" i="3"/>
  <c r="BD382" i="3"/>
  <c r="BD500" i="3"/>
  <c r="BD165" i="3"/>
  <c r="BD39" i="3"/>
  <c r="BD355" i="3"/>
  <c r="BD96" i="3"/>
  <c r="BD507" i="3"/>
  <c r="BD90" i="3"/>
  <c r="BD175" i="3"/>
  <c r="BD416" i="3"/>
  <c r="BD198" i="3"/>
  <c r="BD611" i="3"/>
  <c r="BD565" i="3"/>
  <c r="BD162" i="3"/>
  <c r="BD367" i="3"/>
  <c r="BD613" i="3"/>
  <c r="BD326" i="3"/>
  <c r="BD473" i="3"/>
  <c r="BD462" i="3"/>
  <c r="BD993" i="3"/>
  <c r="BD768" i="3"/>
  <c r="BD1083" i="3"/>
  <c r="BD1380" i="3"/>
  <c r="BD1170" i="3"/>
  <c r="BD1311" i="3"/>
  <c r="BD27" i="3"/>
  <c r="BD19" i="3"/>
  <c r="BD26" i="3"/>
  <c r="BD106" i="3"/>
  <c r="BD1841" i="3"/>
  <c r="BD1817" i="3"/>
  <c r="BD1913" i="3"/>
  <c r="BD1639" i="3"/>
  <c r="BD832" i="3"/>
  <c r="BD415" i="3"/>
  <c r="BD110" i="3"/>
  <c r="BD45" i="3"/>
  <c r="BD158" i="3"/>
  <c r="BD1997" i="3"/>
  <c r="BD1865" i="3"/>
  <c r="BD1896" i="3"/>
  <c r="BD1943" i="3"/>
  <c r="BD1899" i="3"/>
  <c r="BD1750" i="3"/>
  <c r="BD1726" i="3"/>
  <c r="BD1805" i="3"/>
  <c r="BD1888" i="3"/>
  <c r="BD1634" i="3"/>
  <c r="BD1730" i="3"/>
  <c r="BD1682" i="3"/>
  <c r="BD961" i="3"/>
  <c r="BD947" i="3"/>
  <c r="BD1553" i="3"/>
  <c r="BD1475" i="3"/>
  <c r="BD1370" i="3"/>
  <c r="BD483" i="3"/>
  <c r="BD443" i="3"/>
  <c r="BD163" i="3"/>
  <c r="BD52" i="3"/>
  <c r="BD1631" i="3"/>
  <c r="BD1630" i="3"/>
  <c r="BD320" i="3"/>
  <c r="BD1925" i="3"/>
  <c r="BD938" i="3"/>
  <c r="BD1979" i="3"/>
  <c r="BD149" i="3"/>
  <c r="BD1978" i="3"/>
  <c r="BD1433" i="3"/>
  <c r="BD304" i="3"/>
  <c r="BD404" i="3"/>
  <c r="BD1309" i="3"/>
  <c r="BD187" i="3"/>
  <c r="BD1732" i="3"/>
  <c r="BD1376" i="3"/>
  <c r="BD1093" i="3"/>
  <c r="BD1345" i="3"/>
  <c r="BD952" i="3"/>
  <c r="BD1602" i="3"/>
  <c r="BD881" i="3"/>
  <c r="BD1234" i="3"/>
  <c r="BD1132" i="3"/>
  <c r="BD2001" i="3"/>
  <c r="BD1880" i="3"/>
  <c r="BD1853" i="3"/>
  <c r="BD1577" i="3"/>
  <c r="BD1795" i="3"/>
  <c r="BD1461" i="3"/>
  <c r="BD124" i="3"/>
  <c r="BD85" i="3"/>
  <c r="BD1541" i="3"/>
  <c r="BD1456" i="3"/>
  <c r="BD1453" i="3"/>
  <c r="BD619" i="3"/>
  <c r="BD1961" i="3"/>
  <c r="BD1343" i="3"/>
  <c r="BD1971" i="3"/>
  <c r="BD1744" i="3"/>
  <c r="BD1721" i="3"/>
  <c r="BD277" i="3"/>
  <c r="BD223" i="3"/>
  <c r="BD1966" i="3"/>
  <c r="BD1938" i="3"/>
  <c r="BD1962" i="3"/>
  <c r="BD1785" i="3"/>
  <c r="BD1773" i="3"/>
  <c r="BD1701" i="3"/>
  <c r="BD1624" i="3"/>
  <c r="BD1539" i="3"/>
  <c r="BD1747" i="3"/>
  <c r="BD1521" i="3"/>
  <c r="BD1608" i="3"/>
  <c r="BD1452" i="3"/>
  <c r="BD1621" i="3"/>
  <c r="BD1156" i="3"/>
  <c r="BD1063" i="3"/>
  <c r="BD1073" i="3"/>
  <c r="BD1069" i="3"/>
  <c r="BD1552" i="3"/>
  <c r="BD1331" i="3"/>
  <c r="BD1371" i="3"/>
  <c r="BD1064" i="3"/>
  <c r="BD1378" i="3"/>
  <c r="BD1001" i="3"/>
  <c r="BD1241" i="3"/>
  <c r="BD1353" i="3"/>
  <c r="BD789" i="3"/>
  <c r="BD782" i="3"/>
  <c r="BD760" i="3"/>
  <c r="BD379" i="3"/>
  <c r="BD484" i="3"/>
  <c r="BD478" i="3"/>
  <c r="BD463" i="3"/>
  <c r="BD591" i="3"/>
  <c r="BD204" i="3"/>
  <c r="BD639" i="3"/>
  <c r="BD225" i="3"/>
  <c r="BD173" i="3"/>
  <c r="BD188" i="3"/>
  <c r="BD296" i="3"/>
  <c r="BD271" i="3"/>
  <c r="BD314" i="3"/>
  <c r="BD159" i="3"/>
  <c r="BD902" i="3"/>
  <c r="BD628" i="3"/>
  <c r="BD522" i="3"/>
  <c r="BD362" i="3"/>
  <c r="BD366" i="3"/>
  <c r="BD510" i="3"/>
  <c r="BD512" i="3"/>
  <c r="BD666" i="3"/>
  <c r="BD461" i="3"/>
  <c r="BD620" i="3"/>
  <c r="BD621" i="3"/>
  <c r="BD685" i="3"/>
  <c r="BD865" i="3"/>
  <c r="BD699" i="3"/>
  <c r="BD1237" i="3"/>
  <c r="BD810" i="3"/>
  <c r="BD933" i="3"/>
  <c r="BD991" i="3"/>
  <c r="BD960" i="3"/>
  <c r="BD863" i="3"/>
  <c r="BD955" i="3"/>
  <c r="BD979" i="3"/>
  <c r="BD1281" i="3"/>
  <c r="BD1115" i="3"/>
  <c r="BD1127" i="3"/>
  <c r="BD1416" i="3"/>
  <c r="BD1074" i="3"/>
  <c r="BD1277" i="3"/>
  <c r="BD1158" i="3"/>
  <c r="BD1290" i="3"/>
  <c r="BD1232" i="3"/>
  <c r="BD1460" i="3"/>
  <c r="BD1572" i="3"/>
  <c r="BD1430" i="3"/>
  <c r="BD1058" i="3"/>
  <c r="BD1045" i="3"/>
  <c r="BD857" i="3"/>
  <c r="BD664" i="3"/>
  <c r="BD516" i="3"/>
  <c r="BD108" i="3"/>
  <c r="BD59" i="3"/>
  <c r="BD35" i="3"/>
  <c r="BD1340" i="3"/>
  <c r="BD1484" i="3"/>
  <c r="BD1157" i="3"/>
  <c r="BD1365" i="3"/>
  <c r="BD1189" i="3"/>
  <c r="BD1246" i="3"/>
  <c r="BD1097" i="3"/>
  <c r="BD937" i="3"/>
  <c r="BD950" i="3"/>
  <c r="BD813" i="3"/>
  <c r="BD348" i="3"/>
  <c r="BD607" i="3"/>
  <c r="BD102" i="3"/>
  <c r="BD81" i="3"/>
  <c r="BD217" i="3"/>
  <c r="BD112" i="3"/>
  <c r="BD120" i="3"/>
  <c r="BD166" i="3"/>
  <c r="BD290" i="3"/>
  <c r="BD20" i="3"/>
  <c r="BD170" i="3"/>
  <c r="BD23" i="3"/>
  <c r="BD161" i="3"/>
  <c r="BD82" i="3"/>
  <c r="BD33" i="3"/>
  <c r="BD6" i="3"/>
  <c r="BD67" i="3"/>
  <c r="BD63" i="3"/>
  <c r="BD30" i="3"/>
  <c r="BD57" i="3"/>
  <c r="BD1950" i="3"/>
  <c r="BD1745" i="3"/>
  <c r="BD748" i="3"/>
  <c r="BD908" i="3"/>
  <c r="BD228" i="3"/>
  <c r="BD192" i="3"/>
  <c r="BD41" i="3"/>
  <c r="BD1954" i="3"/>
  <c r="BD1133" i="3"/>
  <c r="BD1221" i="3"/>
  <c r="BD73" i="3"/>
  <c r="BD56" i="3"/>
  <c r="BD1141" i="3"/>
  <c r="BD1266" i="3"/>
  <c r="BD729" i="3"/>
  <c r="BD825" i="3"/>
  <c r="BD523" i="3"/>
  <c r="BD658" i="3"/>
  <c r="BD179" i="3"/>
  <c r="BD400" i="3"/>
  <c r="BD103" i="3"/>
  <c r="BD154" i="3"/>
  <c r="BD101" i="3"/>
  <c r="BD1582" i="3"/>
  <c r="BD1703" i="3"/>
  <c r="BD1534" i="3"/>
  <c r="BD1247" i="3"/>
  <c r="BD1180" i="3"/>
  <c r="BD1084" i="3"/>
  <c r="BD1109" i="3"/>
  <c r="BD1245" i="3"/>
  <c r="BD749" i="3"/>
  <c r="BD655" i="3"/>
  <c r="BD180" i="3"/>
  <c r="BD155" i="3"/>
  <c r="BD1556" i="3"/>
  <c r="BD986" i="3"/>
  <c r="BD652" i="3"/>
  <c r="BD388" i="3"/>
  <c r="BD599" i="3"/>
  <c r="BD268" i="3"/>
  <c r="BD214" i="3"/>
  <c r="BD286" i="3"/>
  <c r="BD1400" i="3"/>
  <c r="BD1651" i="3"/>
  <c r="BD1649" i="3"/>
  <c r="BD1085" i="3"/>
  <c r="BD1292" i="3"/>
  <c r="BD1307" i="3"/>
  <c r="BD1209" i="3"/>
  <c r="BD1143" i="3"/>
  <c r="BD988" i="3"/>
  <c r="BD1265" i="3"/>
  <c r="BD958" i="3"/>
  <c r="BD736" i="3"/>
  <c r="BD705" i="3"/>
  <c r="BD668" i="3"/>
  <c r="BD499" i="3"/>
  <c r="BD916" i="3"/>
  <c r="BD741" i="3"/>
  <c r="BD84" i="3"/>
  <c r="BD927" i="3"/>
  <c r="BD891" i="3"/>
  <c r="BD505" i="3"/>
  <c r="BD241" i="3"/>
  <c r="BD467" i="3"/>
  <c r="BD456" i="3"/>
  <c r="BD391" i="3"/>
  <c r="BD820" i="3"/>
  <c r="BD536" i="3"/>
  <c r="BD200" i="3"/>
  <c r="BD529" i="3"/>
  <c r="BD240" i="3"/>
  <c r="BD312" i="3"/>
  <c r="BD528" i="3"/>
  <c r="BD130" i="3"/>
  <c r="BD210" i="3"/>
  <c r="BD176" i="3"/>
  <c r="BD208" i="3"/>
  <c r="BD229" i="3"/>
  <c r="BD141" i="3"/>
  <c r="BD645" i="3"/>
  <c r="BD524" i="3"/>
  <c r="BD309" i="3"/>
  <c r="BD157" i="3"/>
  <c r="BD633" i="3"/>
  <c r="BD606" i="3"/>
  <c r="BD343" i="3"/>
  <c r="BD859" i="3"/>
  <c r="BD346" i="3"/>
  <c r="BD306" i="3"/>
  <c r="BD476" i="3"/>
  <c r="BD543" i="3"/>
  <c r="BD494" i="3"/>
  <c r="BD656" i="3"/>
  <c r="BD449" i="3"/>
  <c r="BD600" i="3"/>
  <c r="BD438" i="3"/>
  <c r="BD602" i="3"/>
  <c r="BD561" i="3"/>
  <c r="BD847" i="3"/>
  <c r="BD889" i="3"/>
  <c r="BD932" i="3"/>
  <c r="BD787" i="3"/>
  <c r="BD1041" i="3"/>
  <c r="BD798" i="3"/>
  <c r="BD1114" i="3"/>
  <c r="BD983" i="3"/>
  <c r="BD778" i="3"/>
  <c r="BD922" i="3"/>
  <c r="BD851" i="3"/>
  <c r="BD1320" i="3"/>
  <c r="BD1028" i="3"/>
  <c r="BD1410" i="3"/>
  <c r="BD1217" i="3"/>
  <c r="BD1107" i="3"/>
  <c r="BD1103" i="3"/>
  <c r="BD1332" i="3"/>
  <c r="BD1220" i="3"/>
  <c r="BD1276" i="3"/>
  <c r="BD1026" i="3"/>
  <c r="BD1224" i="3"/>
  <c r="BD1146" i="3"/>
  <c r="BD1269" i="3"/>
  <c r="BD1490" i="3"/>
  <c r="BD1231" i="3"/>
  <c r="BD1450" i="3"/>
  <c r="BD24" i="3"/>
  <c r="BD1059" i="3"/>
  <c r="BD1212" i="3"/>
  <c r="BD1474" i="3"/>
  <c r="BD1013" i="3"/>
  <c r="BD1007" i="3"/>
  <c r="BD231" i="3"/>
  <c r="BD1535" i="3"/>
  <c r="BD1095" i="3"/>
  <c r="BD949" i="3"/>
  <c r="BD1914" i="3"/>
  <c r="BD1919" i="3"/>
  <c r="BD1840" i="3"/>
  <c r="BD1875" i="3"/>
  <c r="BD1929" i="3"/>
  <c r="BD1941" i="3"/>
  <c r="BD1792" i="3"/>
  <c r="BD1684" i="3"/>
  <c r="BD1871" i="3"/>
  <c r="BD1676" i="3"/>
  <c r="BD1807" i="3"/>
  <c r="BD1820" i="3"/>
  <c r="BD1854" i="3"/>
  <c r="BD1696" i="3"/>
  <c r="BD1611" i="3"/>
  <c r="BD1660" i="3"/>
  <c r="BD1504" i="3"/>
  <c r="BD1559" i="3"/>
  <c r="BD1622" i="3"/>
  <c r="BD1427" i="3"/>
  <c r="BD1384" i="3"/>
  <c r="BD1291" i="3"/>
  <c r="BD1195" i="3"/>
  <c r="BD1222" i="3"/>
  <c r="BD1116" i="3"/>
  <c r="BD1466" i="3"/>
  <c r="BD1096" i="3"/>
  <c r="BD1068" i="3"/>
  <c r="BD995" i="3"/>
  <c r="BD1414" i="3"/>
  <c r="BD1140" i="3"/>
  <c r="BD1024" i="3"/>
  <c r="BD982" i="3"/>
  <c r="BD700" i="3"/>
  <c r="BD848" i="3"/>
  <c r="BD681" i="3"/>
  <c r="BD520" i="3"/>
  <c r="BD676" i="3"/>
  <c r="BD631" i="3"/>
  <c r="BD550" i="3"/>
  <c r="BD447" i="3"/>
  <c r="BD297" i="3"/>
  <c r="BD479" i="3"/>
  <c r="BD298" i="3"/>
  <c r="BD216" i="3"/>
  <c r="BD603" i="3"/>
  <c r="BD457" i="3"/>
  <c r="BD396" i="3"/>
  <c r="BD276" i="3"/>
  <c r="BD547" i="3"/>
  <c r="BD335" i="3"/>
  <c r="BD169" i="3"/>
  <c r="BD806" i="3"/>
  <c r="BD236" i="3"/>
  <c r="BD135" i="3"/>
  <c r="BD116" i="3"/>
  <c r="BD189" i="3"/>
  <c r="BD126" i="3"/>
  <c r="BD315" i="3"/>
  <c r="BD203" i="3"/>
  <c r="BD138" i="3"/>
  <c r="BD488" i="3"/>
  <c r="BD292" i="3"/>
  <c r="BD250" i="3"/>
  <c r="BD109" i="3"/>
  <c r="BD610" i="3"/>
  <c r="BD586" i="3"/>
  <c r="BD981" i="3"/>
  <c r="BD342" i="3"/>
  <c r="BD590" i="3"/>
  <c r="BD345" i="3"/>
  <c r="BD544" i="3"/>
  <c r="BD452" i="3"/>
  <c r="BD503" i="3"/>
  <c r="BD1215" i="3"/>
  <c r="BD636" i="3"/>
  <c r="BD437" i="3"/>
  <c r="BD579" i="3"/>
  <c r="BD879" i="3"/>
  <c r="BD601" i="3"/>
  <c r="BD817" i="3"/>
  <c r="BD840" i="3"/>
  <c r="BD871" i="3"/>
  <c r="BD744" i="3"/>
  <c r="BD925" i="3"/>
  <c r="BD780" i="3"/>
  <c r="BD992" i="3"/>
  <c r="BD786" i="3"/>
  <c r="BD984" i="3"/>
  <c r="BD969" i="3"/>
  <c r="BD766" i="3"/>
  <c r="BD910" i="3"/>
  <c r="BD695" i="3"/>
  <c r="BD839" i="3"/>
  <c r="BD1302" i="3"/>
  <c r="BD1004" i="3"/>
  <c r="BD1286" i="3"/>
  <c r="BD1042" i="3"/>
  <c r="BD1081" i="3"/>
  <c r="BD1509" i="3"/>
  <c r="BD1298" i="3"/>
  <c r="BD1047" i="3"/>
  <c r="BD1198" i="3"/>
  <c r="BD1065" i="3"/>
  <c r="BD1014" i="3"/>
  <c r="BD1467" i="3"/>
  <c r="BD1134" i="3"/>
  <c r="BD1250" i="3"/>
  <c r="BD1339" i="3"/>
  <c r="BD1211" i="3"/>
  <c r="BD1435" i="3"/>
  <c r="BD1197" i="3"/>
  <c r="BD1445" i="3"/>
  <c r="BD13" i="3"/>
  <c r="BD1887" i="3"/>
  <c r="BD589" i="3"/>
  <c r="BD769" i="3"/>
  <c r="BD790" i="3"/>
  <c r="BD719" i="3"/>
  <c r="BD1052" i="3"/>
  <c r="BD1355" i="3"/>
  <c r="BD1327" i="3"/>
  <c r="BD1077" i="3"/>
  <c r="BD1901" i="3"/>
  <c r="BD1369" i="3"/>
  <c r="BD824" i="3"/>
  <c r="BD1328" i="3"/>
  <c r="BD571" i="3"/>
  <c r="BD451" i="3"/>
  <c r="BD384" i="3"/>
  <c r="BD596" i="3"/>
  <c r="BD637" i="3"/>
  <c r="BD387" i="3"/>
  <c r="BD669" i="3"/>
  <c r="BD534" i="3"/>
  <c r="BD617" i="3"/>
  <c r="BD454" i="3"/>
  <c r="BD215" i="3"/>
  <c r="BD349" i="3"/>
  <c r="BD283" i="3"/>
  <c r="BD255" i="3"/>
  <c r="BD190" i="3"/>
  <c r="BD254" i="3"/>
  <c r="BD209" i="3"/>
  <c r="BD430" i="3"/>
  <c r="BD311" i="3"/>
  <c r="BD413" i="3"/>
  <c r="BD105" i="3"/>
  <c r="BD877" i="3"/>
  <c r="BD545" i="3"/>
  <c r="BD363" i="3"/>
  <c r="BD446" i="3"/>
  <c r="BD525" i="3"/>
  <c r="BD828" i="3"/>
  <c r="BD532" i="3"/>
  <c r="BD682" i="3"/>
  <c r="BD640" i="3"/>
  <c r="BD622" i="3"/>
  <c r="BD710" i="3"/>
  <c r="BD967" i="3"/>
  <c r="BD888" i="3"/>
  <c r="BD830" i="3"/>
  <c r="BD678" i="3"/>
  <c r="BD822" i="3"/>
  <c r="BD935" i="3"/>
  <c r="BD1032" i="3"/>
  <c r="BD802" i="3"/>
  <c r="BD968" i="3"/>
  <c r="BD731" i="3"/>
  <c r="BD875" i="3"/>
  <c r="BD1301" i="3"/>
  <c r="BD1003" i="3"/>
  <c r="BD1300" i="3"/>
  <c r="BD1129" i="3"/>
  <c r="BD1151" i="3"/>
  <c r="BD1485" i="3"/>
  <c r="BD1094" i="3"/>
  <c r="BD1284" i="3"/>
  <c r="BD1050" i="3"/>
  <c r="BD1352" i="3"/>
  <c r="BD1100" i="3"/>
  <c r="BD1252" i="3"/>
  <c r="BD689" i="3"/>
  <c r="BD568" i="3"/>
  <c r="BD374" i="3"/>
  <c r="BD546" i="3"/>
  <c r="BD302" i="3"/>
  <c r="BD307" i="3"/>
  <c r="BD450" i="3"/>
  <c r="BD1088" i="3"/>
  <c r="BD1520" i="3"/>
  <c r="BD1167" i="3"/>
  <c r="BD998" i="3"/>
  <c r="BD1949" i="3"/>
  <c r="BD2002" i="3"/>
  <c r="BD1834" i="3"/>
  <c r="BD2003" i="3"/>
  <c r="BD1839" i="3"/>
  <c r="BD1813" i="3"/>
  <c r="BD1680" i="3"/>
  <c r="BD1675" i="3"/>
  <c r="BD1815" i="3"/>
  <c r="BD1610" i="3"/>
  <c r="BD1529" i="3"/>
  <c r="BD1661" i="3"/>
  <c r="BD1396" i="3"/>
  <c r="BD1532" i="3"/>
  <c r="BD1210" i="3"/>
  <c r="BD1561" i="3"/>
  <c r="BD1346" i="3"/>
  <c r="BD1205" i="3"/>
  <c r="BD1313" i="3"/>
  <c r="BD1333" i="3"/>
  <c r="BD1071" i="3"/>
  <c r="BD1061" i="3"/>
  <c r="BD1000" i="3"/>
  <c r="BD997" i="3"/>
  <c r="BD940" i="3"/>
  <c r="BD976" i="3"/>
  <c r="BD773" i="3"/>
  <c r="BD797" i="3"/>
  <c r="BD934" i="3"/>
  <c r="BD917" i="3"/>
  <c r="BD468" i="3"/>
  <c r="BD423" i="3"/>
  <c r="BD704" i="3"/>
  <c r="BD408" i="3"/>
  <c r="BD1025" i="3"/>
  <c r="BD632" i="3"/>
  <c r="BD280" i="3"/>
  <c r="BD344" i="3"/>
  <c r="BD195" i="3"/>
  <c r="BD576" i="3"/>
  <c r="BD432" i="3"/>
  <c r="BD369" i="3"/>
  <c r="BD261" i="3"/>
  <c r="BD377" i="3"/>
  <c r="BD213" i="3"/>
  <c r="BD336" i="3"/>
  <c r="BD333" i="3"/>
  <c r="BD238" i="3"/>
  <c r="BD64" i="3"/>
  <c r="BD202" i="3"/>
  <c r="BD337" i="3"/>
  <c r="BD371" i="3"/>
  <c r="BD434" i="3"/>
  <c r="BD458" i="3"/>
  <c r="BD548" i="3"/>
  <c r="BD635" i="3"/>
  <c r="BD199" i="3"/>
  <c r="BD587" i="3"/>
  <c r="BD531" i="3"/>
  <c r="BD1015" i="3"/>
  <c r="BD626" i="3"/>
  <c r="BD364" i="3"/>
  <c r="BD470" i="3"/>
  <c r="BD386" i="3"/>
  <c r="BD630" i="3"/>
  <c r="BD327" i="3"/>
  <c r="BD566" i="3"/>
  <c r="BD854" i="3"/>
  <c r="BD533" i="3"/>
  <c r="BD723" i="3"/>
  <c r="BD485" i="3"/>
  <c r="BD641" i="3"/>
  <c r="BD474" i="3"/>
  <c r="BD623" i="3"/>
  <c r="BD829" i="3"/>
  <c r="BD1008" i="3"/>
  <c r="BD1162" i="3"/>
  <c r="BD895" i="3"/>
  <c r="BD775" i="3"/>
  <c r="BD855" i="3"/>
  <c r="BD690" i="3"/>
  <c r="BD834" i="3"/>
  <c r="BD936" i="3"/>
  <c r="BD1279" i="3"/>
  <c r="BD814" i="3"/>
  <c r="BD1017" i="3"/>
  <c r="BD743" i="3"/>
  <c r="BD887" i="3"/>
  <c r="BD1091" i="3"/>
  <c r="BD1090" i="3"/>
  <c r="BD1027" i="3"/>
  <c r="BD1348" i="3"/>
  <c r="BD1155" i="3"/>
  <c r="BD1175" i="3"/>
  <c r="BD1502" i="3"/>
  <c r="BD1102" i="3"/>
  <c r="BD1326" i="3"/>
  <c r="BD1411" i="3"/>
  <c r="BD1218" i="3"/>
  <c r="BD1415" i="3"/>
  <c r="BD1182" i="3"/>
  <c r="BD1538" i="3"/>
  <c r="BD351" i="3"/>
  <c r="BD1492" i="3"/>
  <c r="BD1324" i="3"/>
  <c r="BD1399" i="3"/>
  <c r="BD1359" i="3"/>
  <c r="BD1935" i="3"/>
  <c r="BD1793" i="3"/>
  <c r="BD1762" i="3"/>
  <c r="BD1672" i="3"/>
  <c r="BD1498" i="3"/>
  <c r="BD1702" i="3"/>
  <c r="BD1518" i="3"/>
  <c r="BD1429" i="3"/>
  <c r="BD1397" i="3"/>
  <c r="BD1592" i="3"/>
  <c r="BD1183" i="3"/>
  <c r="BD1147" i="3"/>
  <c r="BD1367" i="3"/>
  <c r="BD1066" i="3"/>
  <c r="BD1261" i="3"/>
  <c r="BD953" i="3"/>
  <c r="BD1057" i="3"/>
  <c r="BD1130" i="3"/>
  <c r="BD1046" i="3"/>
  <c r="BD856" i="3"/>
  <c r="BD1105" i="3"/>
  <c r="BD765" i="3"/>
  <c r="BD915" i="3"/>
  <c r="BD1119" i="3"/>
  <c r="BD833" i="3"/>
  <c r="BD559" i="3"/>
  <c r="BD665" i="3"/>
  <c r="BD909" i="3"/>
  <c r="BD618" i="3"/>
  <c r="BD764" i="3"/>
  <c r="BD460" i="3"/>
  <c r="BD1188" i="3"/>
  <c r="BD555" i="3"/>
  <c r="BD819" i="3"/>
  <c r="BD701" i="3"/>
  <c r="BD439" i="3"/>
  <c r="BD427" i="3"/>
  <c r="BD299" i="3"/>
  <c r="BD227" i="3"/>
  <c r="BD433" i="3"/>
  <c r="BD252" i="3"/>
  <c r="BD638" i="3"/>
  <c r="BD616" i="3"/>
  <c r="BD753" i="3"/>
  <c r="BD317" i="3"/>
  <c r="BD61" i="3"/>
  <c r="BD233" i="3"/>
  <c r="BD414" i="3"/>
  <c r="BD375" i="3"/>
  <c r="BD552" i="3"/>
  <c r="BD482" i="3"/>
  <c r="BD352" i="3"/>
  <c r="BD670" i="3"/>
  <c r="BD804" i="3"/>
  <c r="BD212" i="3"/>
  <c r="BD194" i="3"/>
  <c r="BD792" i="3"/>
  <c r="BD389" i="3"/>
  <c r="BD625" i="3"/>
  <c r="BD405" i="3"/>
  <c r="BD654" i="3"/>
  <c r="BD328" i="3"/>
  <c r="BD647" i="3"/>
  <c r="BD1106" i="3"/>
  <c r="BD553" i="3"/>
  <c r="BD823" i="3"/>
  <c r="BD497" i="3"/>
  <c r="BD661" i="3"/>
  <c r="BD486" i="3"/>
  <c r="BD642" i="3"/>
  <c r="BD852" i="3"/>
  <c r="BD1354" i="3"/>
  <c r="BD732" i="3"/>
  <c r="BD913" i="3"/>
  <c r="BD793" i="3"/>
  <c r="BD924" i="3"/>
  <c r="BD702" i="3"/>
  <c r="BD846" i="3"/>
  <c r="BD948" i="3"/>
  <c r="BD1080" i="3"/>
  <c r="BD826" i="3"/>
  <c r="BD1031" i="3"/>
  <c r="BD755" i="3"/>
  <c r="BD899" i="3"/>
  <c r="BD1131" i="3"/>
  <c r="BD1104" i="3"/>
  <c r="BD1051" i="3"/>
  <c r="BD1363" i="3"/>
  <c r="BD1163" i="3"/>
  <c r="BD1199" i="3"/>
  <c r="BD1548" i="3"/>
  <c r="BD1118" i="3"/>
  <c r="BD1356" i="3"/>
  <c r="BD1501" i="3"/>
  <c r="BD1260" i="3"/>
  <c r="BD1470" i="3"/>
  <c r="BD1194" i="3"/>
  <c r="BD1366" i="3"/>
  <c r="BD1124" i="3"/>
  <c r="BD1272" i="3"/>
  <c r="BD1113" i="3"/>
  <c r="BD1254" i="3"/>
  <c r="BD1361" i="3"/>
  <c r="BD1347" i="3"/>
  <c r="BD1395" i="3"/>
  <c r="BD1479" i="3"/>
  <c r="BD1476" i="3"/>
  <c r="BD1437" i="3"/>
  <c r="BD1511" i="3"/>
  <c r="BD1516" i="3"/>
  <c r="BD1681" i="3"/>
  <c r="BD1947" i="3"/>
  <c r="BD1842" i="3"/>
  <c r="BD1851" i="3"/>
  <c r="BD1759" i="3"/>
  <c r="BD1723" i="3"/>
  <c r="BD1505" i="3"/>
  <c r="BD1586" i="3"/>
  <c r="BD1600" i="3"/>
  <c r="BD1654" i="3"/>
  <c r="BD1379" i="3"/>
  <c r="BD1472" i="3"/>
  <c r="BD1391" i="3"/>
  <c r="BD1306" i="3"/>
  <c r="BD1405" i="3"/>
  <c r="BD1230" i="3"/>
  <c r="BD1164" i="3"/>
  <c r="BD1192" i="3"/>
  <c r="BD1022" i="3"/>
  <c r="BD873" i="3"/>
  <c r="BD1067" i="3"/>
  <c r="BD1171" i="3"/>
  <c r="BD941" i="3"/>
  <c r="BD752" i="3"/>
  <c r="BD904" i="3"/>
  <c r="BD1054" i="3"/>
  <c r="BD809" i="3"/>
  <c r="BD716" i="3"/>
  <c r="BD1075" i="3"/>
  <c r="BD831" i="3"/>
  <c r="BD595" i="3"/>
  <c r="BD946" i="3"/>
  <c r="BD688" i="3"/>
  <c r="BD1019" i="3"/>
  <c r="BD71" i="3"/>
  <c r="BD772" i="3"/>
  <c r="BD527" i="3"/>
  <c r="BD572" i="3"/>
  <c r="BD129" i="3"/>
  <c r="BD354" i="3"/>
  <c r="BD132" i="3"/>
  <c r="BD171" i="3"/>
  <c r="BD99" i="3"/>
  <c r="BD185" i="3"/>
  <c r="BD248" i="3"/>
  <c r="BD627" i="3"/>
  <c r="BD392" i="3"/>
  <c r="BD125" i="3"/>
  <c r="BD74" i="3"/>
  <c r="BD441" i="3"/>
  <c r="BD270" i="3"/>
  <c r="BD86" i="3"/>
  <c r="BD1016" i="3"/>
  <c r="BD1029" i="3"/>
  <c r="BD242" i="3"/>
  <c r="BD338" i="3"/>
  <c r="BD239" i="3"/>
  <c r="BD390" i="3"/>
  <c r="BD648" i="3"/>
  <c r="BD422" i="3"/>
  <c r="BD697" i="3"/>
  <c r="BD347" i="3"/>
  <c r="BD684" i="3"/>
  <c r="BD549" i="3"/>
  <c r="BD554" i="3"/>
  <c r="BD842" i="3"/>
  <c r="BD517" i="3"/>
  <c r="BD662" i="3"/>
  <c r="BD498" i="3"/>
  <c r="BD672" i="3"/>
  <c r="BD867" i="3"/>
  <c r="BD720" i="3"/>
  <c r="BD739" i="3"/>
  <c r="BD959" i="3"/>
  <c r="BD818" i="3"/>
  <c r="BD931" i="3"/>
  <c r="BD714" i="3"/>
  <c r="BD858" i="3"/>
  <c r="BD956" i="3"/>
  <c r="BD694" i="3"/>
  <c r="BD838" i="3"/>
  <c r="BD1039" i="3"/>
  <c r="BD767" i="3"/>
  <c r="BD911" i="3"/>
  <c r="BD1139" i="3"/>
  <c r="BD1138" i="3"/>
  <c r="BD1082" i="3"/>
  <c r="BD707" i="3"/>
  <c r="BD1446" i="3"/>
  <c r="BD151" i="3"/>
  <c r="BD783" i="3"/>
  <c r="BD914" i="3"/>
  <c r="BD805" i="3"/>
  <c r="BD1038" i="3"/>
  <c r="BD1213" i="3"/>
  <c r="BD869" i="3"/>
  <c r="BD1937" i="3"/>
  <c r="BD1931" i="3"/>
  <c r="BD1995" i="3"/>
  <c r="BD1783" i="3"/>
  <c r="BD1779" i="3"/>
  <c r="BD1756" i="3"/>
  <c r="BD1743" i="3"/>
  <c r="BD1633" i="3"/>
  <c r="BD1960" i="3"/>
  <c r="BD1623" i="3"/>
  <c r="BD1540" i="3"/>
  <c r="BD1493" i="3"/>
  <c r="BD1590" i="3"/>
  <c r="BD1571" i="3"/>
  <c r="BD1440" i="3"/>
  <c r="BD1372" i="3"/>
  <c r="BD1483" i="3"/>
  <c r="BD1271" i="3"/>
  <c r="BD1389" i="3"/>
  <c r="BD1285" i="3"/>
  <c r="BD1060" i="3"/>
  <c r="BD1012" i="3"/>
  <c r="BD964" i="3"/>
  <c r="BD1240" i="3"/>
  <c r="BD1811" i="3"/>
  <c r="BD977" i="3"/>
  <c r="BD1262" i="3"/>
  <c r="BD1044" i="3"/>
  <c r="BD1263" i="3"/>
  <c r="BD1062" i="3"/>
  <c r="BD1020" i="3"/>
  <c r="BD868" i="3"/>
  <c r="BD1006" i="3"/>
  <c r="BD725" i="3"/>
  <c r="BD612" i="3"/>
  <c r="BD444" i="3"/>
  <c r="BD771" i="3"/>
  <c r="BD308" i="3"/>
  <c r="BD644" i="3"/>
  <c r="BD629" i="3"/>
  <c r="BD418" i="3"/>
  <c r="BD287" i="3"/>
  <c r="BD649" i="3"/>
  <c r="BD526" i="3"/>
  <c r="BD728" i="3"/>
  <c r="BD181" i="3"/>
  <c r="BD398" i="3"/>
  <c r="BD140" i="3"/>
  <c r="BD94" i="3"/>
  <c r="BD465" i="3"/>
  <c r="BD293" i="3"/>
  <c r="BD146" i="3"/>
  <c r="BD256" i="3"/>
  <c r="BD393" i="3"/>
  <c r="BD260" i="3"/>
  <c r="BD406" i="3"/>
  <c r="BD758" i="3"/>
  <c r="BD445" i="3"/>
  <c r="BD878" i="3"/>
  <c r="BD368" i="3"/>
  <c r="BD835" i="3"/>
  <c r="BD667" i="3"/>
  <c r="BD573" i="3"/>
  <c r="BD513" i="3"/>
  <c r="BD518" i="3"/>
  <c r="BD675" i="3"/>
  <c r="BD519" i="3"/>
  <c r="BD673" i="3"/>
  <c r="BD1238" i="3"/>
  <c r="BD727" i="3"/>
  <c r="BD757" i="3"/>
  <c r="BD756" i="3"/>
  <c r="BD843" i="3"/>
  <c r="BD1030" i="3"/>
  <c r="BD726" i="3"/>
  <c r="BD870" i="3"/>
  <c r="BD1005" i="3"/>
  <c r="BD706" i="3"/>
  <c r="BD850" i="3"/>
  <c r="BD1216" i="3"/>
  <c r="BD779" i="3"/>
  <c r="BD923" i="3"/>
  <c r="BD1179" i="3"/>
  <c r="BD1152" i="3"/>
  <c r="BD1666" i="3"/>
  <c r="BD1568" i="3"/>
  <c r="BD1280" i="3"/>
  <c r="BD1278" i="3"/>
  <c r="BD987" i="3"/>
  <c r="BD1142" i="3"/>
  <c r="BD1412" i="3"/>
  <c r="BD954" i="3"/>
  <c r="BD1303" i="3"/>
  <c r="BD1491" i="3"/>
  <c r="BD1208" i="3"/>
  <c r="BD1436" i="3"/>
  <c r="BD1148" i="3"/>
  <c r="BD1274" i="3"/>
  <c r="BD1137" i="3"/>
  <c r="BD1295" i="3"/>
  <c r="BD1381" i="3"/>
  <c r="BD1425" i="3"/>
  <c r="BD1406" i="3"/>
  <c r="BD1566" i="3"/>
  <c r="BD1496" i="3"/>
  <c r="BD1477" i="3"/>
  <c r="BD1533" i="3"/>
  <c r="BD1564" i="3"/>
  <c r="BD1832" i="3"/>
  <c r="BD1597" i="3"/>
  <c r="BD1543" i="3"/>
  <c r="BD1658" i="3"/>
  <c r="BD1689" i="3"/>
  <c r="BD1802" i="3"/>
  <c r="BD1752" i="3"/>
  <c r="BD1810" i="3"/>
  <c r="BD1687" i="3"/>
  <c r="BD1770" i="3"/>
  <c r="BD1876" i="3"/>
  <c r="BD1833" i="3"/>
  <c r="BD1858" i="3"/>
  <c r="BD1951" i="3"/>
  <c r="BD1863" i="3"/>
  <c r="BD1915" i="3"/>
  <c r="BD1993" i="3"/>
  <c r="BD150" i="3"/>
  <c r="BD36" i="3"/>
  <c r="BD232" i="3"/>
  <c r="BD47" i="3"/>
  <c r="BD569" i="3"/>
  <c r="BD313" i="3"/>
  <c r="BD1267" i="3"/>
  <c r="BD551" i="3"/>
  <c r="BD1390" i="3"/>
  <c r="BD1998" i="3"/>
  <c r="BD1989" i="3"/>
  <c r="BD1890" i="3"/>
  <c r="BD1992" i="3"/>
  <c r="BD1902" i="3"/>
  <c r="BD1881" i="3"/>
  <c r="BD1829" i="3"/>
  <c r="BD1825" i="3"/>
  <c r="BD1738" i="3"/>
  <c r="BD1836" i="3"/>
  <c r="BD1780" i="3"/>
  <c r="BD1955" i="3"/>
  <c r="BD1768" i="3"/>
  <c r="BD1737" i="3"/>
  <c r="BD1735" i="3"/>
  <c r="BD1613" i="3"/>
  <c r="BD1724" i="3"/>
  <c r="BD1640" i="3"/>
  <c r="BD1641" i="3"/>
  <c r="BD1565" i="3"/>
  <c r="BD1655" i="3"/>
  <c r="BD1575" i="3"/>
  <c r="BD1578" i="3"/>
  <c r="BD1349" i="3"/>
  <c r="BD1270" i="3"/>
  <c r="BD1204" i="3"/>
  <c r="BD1108" i="3"/>
  <c r="BD1481" i="3"/>
  <c r="BD1282" i="3"/>
  <c r="BD1312" i="3"/>
  <c r="BD1404" i="3"/>
  <c r="BD1206" i="3"/>
  <c r="BD1111" i="3"/>
  <c r="BD1342" i="3"/>
  <c r="BD1168" i="3"/>
  <c r="BD1034" i="3"/>
  <c r="BD1808" i="3"/>
  <c r="BD1165" i="3"/>
  <c r="BD1444" i="3"/>
  <c r="BD972" i="3"/>
  <c r="BD1219" i="3"/>
  <c r="BD1193" i="3"/>
  <c r="BD973" i="3"/>
  <c r="BD1049" i="3"/>
  <c r="BD1305" i="3"/>
  <c r="BD1338" i="3"/>
  <c r="BD989" i="3"/>
  <c r="BD740" i="3"/>
  <c r="BD801" i="3"/>
  <c r="BD884" i="3"/>
  <c r="BD542" i="3"/>
  <c r="BD459" i="3"/>
  <c r="BD687" i="3"/>
  <c r="BD436" i="3"/>
  <c r="BD885" i="3"/>
  <c r="BD471" i="3"/>
  <c r="BD77" i="3"/>
  <c r="BD259" i="3"/>
  <c r="BD929" i="3"/>
  <c r="BD588" i="3"/>
  <c r="BD152" i="3"/>
  <c r="BD514" i="3"/>
  <c r="BD153" i="3"/>
  <c r="BD634" i="3"/>
  <c r="BD501" i="3"/>
  <c r="BD604" i="3"/>
  <c r="BD273" i="3"/>
  <c r="BD182" i="3"/>
  <c r="BD113" i="3"/>
  <c r="BD489" i="3"/>
  <c r="BD22" i="3"/>
  <c r="BD167" i="3"/>
  <c r="BD278" i="3"/>
  <c r="BD751" i="3"/>
  <c r="BD896" i="3"/>
  <c r="BD1859" i="3"/>
  <c r="BD1480" i="3"/>
  <c r="BD1926" i="3"/>
  <c r="BD1977" i="3"/>
  <c r="BD1984" i="3"/>
  <c r="BD1985" i="3"/>
  <c r="BD1944" i="3"/>
  <c r="BD1708" i="3"/>
  <c r="BD1838" i="3"/>
  <c r="BD1908" i="3"/>
  <c r="BD1720" i="3"/>
  <c r="BD1697" i="3"/>
  <c r="BD1693" i="3"/>
  <c r="BD1360" i="3"/>
  <c r="BD1574" i="3"/>
  <c r="BD1420" i="3"/>
  <c r="BD1514" i="3"/>
  <c r="BD1718" i="3"/>
  <c r="BD1334" i="3"/>
  <c r="BD1515" i="3"/>
  <c r="BD1268" i="3"/>
  <c r="BD1652" i="3"/>
  <c r="BD1288" i="3"/>
  <c r="BD1325" i="3"/>
  <c r="BD1239" i="3"/>
  <c r="BD962" i="3"/>
  <c r="BD1304" i="3"/>
  <c r="BD1781" i="3"/>
  <c r="BD1144" i="3"/>
  <c r="BD1092" i="3"/>
  <c r="BD1153" i="3"/>
  <c r="BD1053" i="3"/>
  <c r="BD1283" i="3"/>
  <c r="BD985" i="3"/>
  <c r="BD1033" i="3"/>
  <c r="BD880" i="3"/>
  <c r="BD849" i="3"/>
  <c r="BD737" i="3"/>
  <c r="BD712" i="3"/>
  <c r="BD1178" i="3"/>
  <c r="BD945" i="3"/>
  <c r="BD785" i="3"/>
  <c r="BD643" i="3"/>
  <c r="BD1055" i="3"/>
  <c r="BD677" i="3"/>
  <c r="BD663" i="3"/>
  <c r="BD492" i="3"/>
  <c r="BD324" i="3"/>
  <c r="BD660" i="3"/>
  <c r="BD424" i="3"/>
  <c r="BD360" i="3"/>
  <c r="BD495" i="3"/>
  <c r="BD480" i="3"/>
  <c r="BD409" i="3"/>
  <c r="BD577" i="3"/>
  <c r="BD358" i="3"/>
  <c r="BD196" i="3"/>
  <c r="BD508" i="3"/>
  <c r="BD95" i="3"/>
  <c r="BD651" i="3"/>
  <c r="BD262" i="3"/>
  <c r="BD258" i="3"/>
  <c r="BD160" i="3"/>
  <c r="BD191" i="3"/>
  <c r="BD593" i="3"/>
  <c r="BD115" i="3"/>
  <c r="BD289" i="3"/>
  <c r="BD193" i="3"/>
  <c r="BD119" i="3"/>
  <c r="BD646" i="3"/>
  <c r="BD1786" i="3"/>
  <c r="BD1920" i="3"/>
  <c r="BD1986" i="3"/>
  <c r="BD1983" i="3"/>
  <c r="BD1798" i="3"/>
  <c r="BD1860" i="3"/>
  <c r="BD1774" i="3"/>
  <c r="BD1959" i="3"/>
  <c r="BD1830" i="3"/>
  <c r="BD1953" i="3"/>
  <c r="BD1741" i="3"/>
  <c r="BD1932" i="3"/>
  <c r="BD1991" i="3"/>
  <c r="BD1821" i="3"/>
  <c r="BD1589" i="3"/>
  <c r="BD1601" i="3"/>
  <c r="BD1692" i="3"/>
  <c r="BD1677" i="3"/>
  <c r="BD1609" i="3"/>
  <c r="BD1419" i="3"/>
  <c r="BD1671" i="3"/>
  <c r="BD1318" i="3"/>
  <c r="BD1536" i="3"/>
  <c r="BD1337" i="3"/>
  <c r="BD1510" i="3"/>
  <c r="BD1387" i="3"/>
  <c r="BD1447" i="3"/>
  <c r="BD1463" i="3"/>
  <c r="BD1289" i="3"/>
  <c r="BD1072" i="3"/>
  <c r="BD1159" i="3"/>
  <c r="BD1010" i="3"/>
  <c r="BD1099" i="3"/>
  <c r="BD1009" i="3"/>
  <c r="BD1177" i="3"/>
  <c r="BD1037" i="3"/>
  <c r="BD1258" i="3"/>
  <c r="BD930" i="3"/>
  <c r="BD836" i="3"/>
  <c r="BD713" i="3"/>
  <c r="BD821" i="3"/>
  <c r="BD777" i="3"/>
  <c r="BD957" i="3"/>
  <c r="BD807" i="3"/>
  <c r="BD288" i="3"/>
  <c r="BD515" i="3"/>
  <c r="BD420" i="3"/>
  <c r="BD659" i="3"/>
  <c r="BD403" i="3"/>
  <c r="BD971" i="3"/>
  <c r="BD556" i="3"/>
  <c r="BD407" i="3"/>
  <c r="BD42" i="3"/>
  <c r="BD491" i="3"/>
  <c r="BD1078" i="3"/>
  <c r="BD746" i="3"/>
  <c r="BD570" i="3"/>
  <c r="BD903" i="3"/>
  <c r="BD257" i="3"/>
  <c r="BD107" i="3"/>
  <c r="BD370" i="3"/>
  <c r="BD431" i="3"/>
  <c r="BD133" i="3"/>
  <c r="BD541" i="3"/>
  <c r="BD609" i="3"/>
  <c r="BD127" i="3"/>
  <c r="BD75" i="3"/>
  <c r="BD224" i="3"/>
  <c r="BD131" i="3"/>
  <c r="BD1827" i="3"/>
  <c r="BD88" i="3"/>
  <c r="BD440" i="3"/>
  <c r="BD244" i="3"/>
  <c r="BD220" i="3"/>
  <c r="BD332" i="3"/>
  <c r="BD417" i="3"/>
  <c r="BD708" i="3"/>
  <c r="BD321" i="3"/>
  <c r="BD567" i="3"/>
  <c r="BD305" i="3"/>
  <c r="BD477" i="3"/>
  <c r="BD265" i="3"/>
  <c r="BD419" i="3"/>
  <c r="BD401" i="3"/>
  <c r="BD811" i="3"/>
  <c r="BD594" i="3"/>
  <c r="BD691" i="3"/>
  <c r="BD539" i="3"/>
  <c r="BD722" i="3"/>
  <c r="BD580" i="3"/>
  <c r="BD733" i="3"/>
  <c r="BD703" i="3"/>
  <c r="BD795" i="3"/>
  <c r="BD901" i="3"/>
  <c r="BD900" i="3"/>
  <c r="BD48" i="3"/>
  <c r="BD234" i="3"/>
  <c r="BD584" i="3"/>
  <c r="BD1517" i="3"/>
  <c r="BD890" i="3"/>
  <c r="BD142" i="3"/>
  <c r="BD679" i="3"/>
  <c r="BD1201" i="3"/>
  <c r="BD1967" i="3"/>
  <c r="BD1942" i="3"/>
  <c r="BD1845" i="3"/>
  <c r="BD1968" i="3"/>
  <c r="BD1990" i="3"/>
  <c r="BD1900" i="3"/>
  <c r="BD1761" i="3"/>
  <c r="BD1659" i="3"/>
  <c r="BD1753" i="3"/>
  <c r="BD1546" i="3"/>
  <c r="BD1612" i="3"/>
  <c r="BD1408" i="3"/>
  <c r="BD1670" i="3"/>
  <c r="BD1489" i="3"/>
  <c r="BD1625" i="3"/>
  <c r="BD1428" i="3"/>
  <c r="BD1357" i="3"/>
  <c r="BD1499" i="3"/>
  <c r="BD1771" i="3"/>
  <c r="BD1226" i="3"/>
  <c r="BD1341" i="3"/>
  <c r="BD1120" i="3"/>
  <c r="BD1070" i="3"/>
  <c r="BD1500" i="3"/>
  <c r="BD1191" i="3"/>
  <c r="BD1117" i="3"/>
  <c r="BD1048" i="3"/>
  <c r="BD1123" i="3"/>
  <c r="BD1242" i="3"/>
  <c r="BD724" i="3"/>
  <c r="BD800" i="3"/>
  <c r="BD693" i="3"/>
  <c r="BD776" i="3"/>
  <c r="BD1287" i="3"/>
  <c r="BD926" i="3"/>
  <c r="BD794" i="3"/>
  <c r="BD475" i="3"/>
  <c r="BD653" i="3"/>
  <c r="BD578" i="3"/>
  <c r="BD921" i="3"/>
  <c r="BD562" i="3"/>
  <c r="BD300" i="3"/>
  <c r="BD747" i="3"/>
  <c r="BD692" i="3"/>
  <c r="BD361" i="3"/>
  <c r="BD164" i="3"/>
  <c r="BD487" i="3"/>
  <c r="BD614" i="3"/>
  <c r="BD928" i="3"/>
  <c r="BD339" i="3"/>
  <c r="BD866" i="3"/>
  <c r="BD734" i="3"/>
  <c r="BD340" i="3"/>
  <c r="BD395" i="3"/>
  <c r="BD359" i="3"/>
  <c r="BD246" i="3"/>
  <c r="BD323" i="3"/>
  <c r="BD481" i="3"/>
  <c r="BD709" i="3"/>
  <c r="BD177" i="3"/>
  <c r="BD114" i="3"/>
  <c r="BD230" i="3"/>
  <c r="BD139" i="3"/>
  <c r="BD134" i="3"/>
  <c r="BD89" i="3"/>
  <c r="BD464" i="3"/>
  <c r="BD269" i="3"/>
  <c r="BD243" i="3"/>
  <c r="BD104" i="3"/>
  <c r="BD502" i="3"/>
  <c r="BD564" i="3"/>
  <c r="BD816" i="3"/>
  <c r="BD322" i="3"/>
  <c r="BD585" i="3"/>
  <c r="BD325" i="3"/>
  <c r="BD504" i="3"/>
  <c r="BD285" i="3"/>
  <c r="BD421" i="3"/>
  <c r="BD402" i="3"/>
  <c r="BD1056" i="3"/>
  <c r="BD615" i="3"/>
  <c r="BD853" i="3"/>
  <c r="BD558" i="3"/>
  <c r="BD841" i="3"/>
  <c r="BD581" i="3"/>
  <c r="BD759" i="3"/>
  <c r="BD721" i="3"/>
  <c r="BD864" i="3"/>
  <c r="BD1202" i="3"/>
  <c r="BD907" i="3"/>
  <c r="BD711" i="3"/>
  <c r="BD951" i="3"/>
  <c r="BD774" i="3"/>
  <c r="BD939" i="3"/>
  <c r="BD920" i="3"/>
  <c r="BD754" i="3"/>
  <c r="BD898" i="3"/>
  <c r="BD683" i="3"/>
  <c r="BD827" i="3"/>
  <c r="BD1079" i="3"/>
  <c r="BD980" i="3"/>
  <c r="BD1257" i="3"/>
  <c r="BD1018" i="3"/>
  <c r="BD1076" i="3"/>
  <c r="BD1421" i="3"/>
  <c r="BD1256" i="3"/>
  <c r="BD1035" i="3"/>
  <c r="BD1190" i="3"/>
  <c r="BD1336" i="3"/>
  <c r="BD1002" i="3"/>
  <c r="BD1438" i="3"/>
  <c r="BD1122" i="3"/>
  <c r="BD1249" i="3"/>
  <c r="BD1691" i="3"/>
  <c r="BD1196" i="3"/>
  <c r="BD1418" i="3"/>
  <c r="BD1185" i="3"/>
  <c r="BD1373" i="3"/>
  <c r="BD1464" i="3"/>
  <c r="BD1508" i="3"/>
  <c r="BD1471" i="3"/>
  <c r="BD1694" i="3"/>
  <c r="BD1528" i="3"/>
  <c r="BD1527" i="3"/>
  <c r="BD1563" i="3"/>
  <c r="BD1855" i="3"/>
  <c r="BD1650" i="3"/>
  <c r="BD1604" i="3"/>
  <c r="BD1584" i="3"/>
  <c r="BD1850" i="3"/>
  <c r="BD1710" i="3"/>
  <c r="BD1459" i="3"/>
  <c r="BD1203" i="3"/>
  <c r="BD1235" i="3"/>
  <c r="BD975" i="3"/>
  <c r="BD1126" i="3"/>
  <c r="BD1377" i="3"/>
  <c r="BD942" i="3"/>
  <c r="BD1296" i="3"/>
  <c r="BD1308" i="3"/>
  <c r="BD1207" i="3"/>
  <c r="BD1375" i="3"/>
  <c r="BD1136" i="3"/>
  <c r="BD1273" i="3"/>
  <c r="BD1125" i="3"/>
  <c r="BD1275" i="3"/>
  <c r="BD1362" i="3"/>
  <c r="BD1392" i="3"/>
  <c r="BD1401" i="3"/>
  <c r="BD1562" i="3"/>
  <c r="BD1495" i="3"/>
  <c r="BD1457" i="3"/>
  <c r="BD1526" i="3"/>
  <c r="BD1537" i="3"/>
  <c r="BD1790" i="3"/>
  <c r="BD1596" i="3"/>
  <c r="BD1524" i="3"/>
  <c r="BD1626" i="3"/>
  <c r="BD1930" i="3"/>
  <c r="BD1678" i="3"/>
  <c r="BD1728" i="3"/>
  <c r="BD1804" i="3"/>
  <c r="BD1686" i="3"/>
  <c r="BD1758" i="3"/>
  <c r="BD1852" i="3"/>
  <c r="BD1828" i="3"/>
  <c r="BD1837" i="3"/>
  <c r="BD1892" i="3"/>
  <c r="BD1862" i="3"/>
  <c r="BD1864" i="3"/>
  <c r="BD2000" i="3"/>
  <c r="BD275" i="3"/>
  <c r="BD46" i="3"/>
  <c r="BD380" i="3"/>
  <c r="BD83" i="3"/>
  <c r="BD428" i="3"/>
  <c r="BD235" i="3"/>
  <c r="BD16" i="3"/>
  <c r="BD183" i="3"/>
  <c r="BD316" i="3"/>
  <c r="BD58" i="3"/>
  <c r="BD70" i="3"/>
  <c r="BD310" i="3"/>
  <c r="BD147" i="3"/>
  <c r="BD274" i="3"/>
  <c r="BD249" i="3"/>
  <c r="BD410" i="3"/>
  <c r="BD281" i="3"/>
  <c r="BD425" i="3"/>
  <c r="BD263" i="3"/>
  <c r="BD453" i="3"/>
  <c r="BD943" i="3"/>
  <c r="BD383" i="3"/>
  <c r="BD122" i="3"/>
  <c r="BD735" i="3"/>
  <c r="BD574" i="3"/>
  <c r="BD657" i="3"/>
  <c r="BD537" i="3"/>
  <c r="BD686" i="3"/>
  <c r="BD540" i="3"/>
  <c r="BD674" i="3"/>
  <c r="BD671" i="3"/>
  <c r="BD745" i="3"/>
  <c r="BD876" i="3"/>
  <c r="BD763" i="3"/>
  <c r="BD912" i="3"/>
  <c r="BD1321" i="3"/>
  <c r="BD738" i="3"/>
  <c r="BD894" i="3"/>
  <c r="BD1040" i="3"/>
  <c r="BD718" i="3"/>
  <c r="BD862" i="3"/>
  <c r="BD1243" i="3"/>
  <c r="BD791" i="3"/>
  <c r="BD944" i="3"/>
  <c r="BD1187" i="3"/>
  <c r="BD1186" i="3"/>
  <c r="BD963" i="3"/>
  <c r="BD1322" i="3"/>
  <c r="BD1344" i="3"/>
  <c r="BD1319" i="3"/>
  <c r="BD999" i="3"/>
  <c r="BD1150" i="3"/>
  <c r="BD1439" i="3"/>
  <c r="BD966" i="3"/>
  <c r="BD1317" i="3"/>
  <c r="BD1086" i="3"/>
  <c r="BD1228" i="3"/>
  <c r="BD1451" i="3"/>
  <c r="BD1160" i="3"/>
  <c r="BD1293" i="3"/>
  <c r="BD1149" i="3"/>
  <c r="BD1315" i="3"/>
  <c r="BD1382" i="3"/>
  <c r="BD1426" i="3"/>
  <c r="BD1424" i="3"/>
  <c r="BD1522" i="3"/>
  <c r="BD1497" i="3"/>
  <c r="BD1478" i="3"/>
  <c r="BD1619" i="3"/>
  <c r="BD1570" i="3"/>
  <c r="BD1519" i="3"/>
  <c r="BD1598" i="3"/>
  <c r="BD1544" i="3"/>
  <c r="BD1714" i="3"/>
  <c r="BD1717" i="3"/>
  <c r="BD1894" i="3"/>
  <c r="BD1911" i="3"/>
  <c r="BD1644" i="3"/>
  <c r="BD1688" i="3"/>
  <c r="BD1782" i="3"/>
  <c r="BD1897" i="3"/>
  <c r="BD1857" i="3"/>
  <c r="BD1878" i="3"/>
  <c r="BD1975" i="3"/>
  <c r="BD1883" i="3"/>
  <c r="BD1916" i="3"/>
  <c r="BD38" i="3"/>
  <c r="BD65" i="3"/>
  <c r="BD394" i="3"/>
  <c r="BD222" i="3"/>
  <c r="BD563" i="3"/>
  <c r="BD251" i="3"/>
  <c r="BD60" i="3"/>
  <c r="BD650" i="3"/>
  <c r="BD144" i="3"/>
  <c r="BD79" i="3"/>
  <c r="BD356" i="3"/>
  <c r="BD148" i="3"/>
  <c r="BD219" i="3"/>
  <c r="BD291" i="3"/>
  <c r="BD381" i="3"/>
  <c r="BD429" i="3"/>
  <c r="BD301" i="3"/>
  <c r="BD426" i="3"/>
  <c r="BD284" i="3"/>
  <c r="BD469" i="3"/>
  <c r="BD245" i="3"/>
  <c r="BD385" i="3"/>
  <c r="BD266" i="3"/>
  <c r="BD799" i="3"/>
  <c r="BD575" i="3"/>
  <c r="BD597" i="3"/>
  <c r="BD538" i="3"/>
  <c r="BD715" i="3"/>
  <c r="BD560" i="3"/>
  <c r="BD698" i="3"/>
  <c r="BD696" i="3"/>
  <c r="BD770" i="3"/>
  <c r="BD883" i="3"/>
  <c r="BD781" i="3"/>
  <c r="BD919" i="3"/>
  <c r="BD1128" i="3"/>
  <c r="BD750" i="3"/>
  <c r="BD906" i="3"/>
  <c r="BD1154" i="3"/>
  <c r="BD730" i="3"/>
  <c r="BD874" i="3"/>
  <c r="BD1259" i="3"/>
  <c r="BD803" i="3"/>
  <c r="BD1176" i="3"/>
  <c r="BD1236" i="3"/>
  <c r="BD1200" i="3"/>
  <c r="BD970" i="3"/>
  <c r="BD1409" i="3"/>
  <c r="BD1449" i="3"/>
  <c r="BD1385" i="3"/>
  <c r="BD1011" i="3"/>
  <c r="BD1166" i="3"/>
  <c r="BD1255" i="3"/>
  <c r="BD978" i="3"/>
  <c r="BD1323" i="3"/>
  <c r="BD1098" i="3"/>
  <c r="BD1229" i="3"/>
  <c r="BD1465" i="3"/>
  <c r="BD1172" i="3"/>
  <c r="BD1314" i="3"/>
  <c r="BD1161" i="3"/>
  <c r="BD1316" i="3"/>
  <c r="BD1386" i="3"/>
  <c r="BD1443" i="3"/>
  <c r="BD1442" i="3"/>
  <c r="BD1547" i="3"/>
  <c r="BD1507" i="3"/>
  <c r="BD1494" i="3"/>
  <c r="BD1398" i="3"/>
  <c r="BD1618" i="3"/>
  <c r="BD1628" i="3"/>
  <c r="BD1599" i="3"/>
  <c r="BD1545" i="3"/>
  <c r="BD1789" i="3"/>
  <c r="BD1757" i="3"/>
  <c r="BD1905" i="3"/>
  <c r="BD1722" i="3"/>
  <c r="BD1665" i="3"/>
  <c r="BD1707" i="3"/>
  <c r="BD1794" i="3"/>
  <c r="BD1996" i="3"/>
  <c r="BD1868" i="3"/>
  <c r="BD1893" i="3"/>
  <c r="BD1819" i="3"/>
  <c r="BD1886" i="3"/>
  <c r="BD1948" i="3"/>
  <c r="BD506" i="3"/>
  <c r="BD111" i="3"/>
  <c r="C54" i="3"/>
  <c r="F54" i="3"/>
  <c r="BD253" i="3"/>
  <c r="BD123" i="3"/>
  <c r="BD496" i="3"/>
  <c r="BD50" i="3"/>
  <c r="BD608" i="3"/>
  <c r="BD1422" i="3"/>
  <c r="BD1264" i="3"/>
  <c r="BD762" i="3"/>
  <c r="BD918" i="3"/>
  <c r="BD1458" i="3"/>
  <c r="BD742" i="3"/>
  <c r="BD886" i="3"/>
  <c r="BD1448" i="3"/>
  <c r="BD815" i="3"/>
  <c r="BD1329" i="3"/>
  <c r="BD1417" i="3"/>
  <c r="BD1223" i="3"/>
  <c r="BD994" i="3"/>
  <c r="BD1549" i="3"/>
  <c r="BD1299" i="3"/>
  <c r="BD1413" i="3"/>
  <c r="BD1023" i="3"/>
  <c r="BD1174" i="3"/>
  <c r="BD1297" i="3"/>
  <c r="BD990" i="3"/>
  <c r="BD1335" i="3"/>
  <c r="BD1110" i="3"/>
  <c r="BD1248" i="3"/>
  <c r="BD1469" i="3"/>
  <c r="BD1184" i="3"/>
  <c r="BD1374" i="3"/>
  <c r="BD1173" i="3"/>
  <c r="BD1364" i="3"/>
  <c r="BD1434" i="3"/>
  <c r="BD1503" i="3"/>
  <c r="BD1462" i="3"/>
  <c r="BD1647" i="3"/>
  <c r="BD1512" i="3"/>
  <c r="BD1506" i="3"/>
  <c r="BD1550" i="3"/>
  <c r="BD1698" i="3"/>
  <c r="BD1629" i="3"/>
  <c r="BD1603" i="3"/>
  <c r="BD1583" i="3"/>
  <c r="BD1831" i="3"/>
  <c r="BD1873" i="3"/>
  <c r="BD1674" i="3"/>
  <c r="BD1751" i="3"/>
  <c r="BD1685" i="3"/>
  <c r="BD1765" i="3"/>
  <c r="BD1847" i="3"/>
  <c r="BD1869" i="3"/>
  <c r="BD1933" i="3"/>
  <c r="BD1895" i="3"/>
  <c r="BD1861" i="3"/>
  <c r="BD1927" i="3"/>
  <c r="BD1957" i="3"/>
  <c r="BD128" i="3"/>
  <c r="BD15" i="3"/>
  <c r="BD143" i="3"/>
  <c r="BD40" i="3"/>
  <c r="BD605" i="3"/>
  <c r="BD97" i="3"/>
  <c r="BD493" i="3"/>
  <c r="BD44" i="3"/>
  <c r="BD29" i="3"/>
  <c r="BD1734" i="3"/>
  <c r="BD1826" i="3"/>
  <c r="BD1705" i="3"/>
  <c r="BD1778" i="3"/>
  <c r="BD1870" i="3"/>
  <c r="BD1907" i="3"/>
  <c r="BD1970" i="3"/>
  <c r="BD1898" i="3"/>
  <c r="BD1882" i="3"/>
  <c r="BD1928" i="3"/>
  <c r="BD1965" i="3"/>
  <c r="BD294" i="3"/>
  <c r="BD796" i="3"/>
  <c r="BD136" i="3"/>
  <c r="BD9" i="3"/>
  <c r="F53" i="3"/>
  <c r="C53" i="3"/>
  <c r="BD197" i="3"/>
  <c r="BD12" i="3"/>
  <c r="BD490" i="3"/>
  <c r="BD28" i="3"/>
  <c r="BD1488" i="3"/>
  <c r="BD1530" i="3"/>
  <c r="BD1486" i="3"/>
  <c r="BD1742" i="3"/>
  <c r="BD1551" i="3"/>
  <c r="BD1557" i="3"/>
  <c r="BD1569" i="3"/>
  <c r="BD1614" i="3"/>
  <c r="BD1669" i="3"/>
  <c r="BD1605" i="3"/>
  <c r="BD1587" i="3"/>
  <c r="BD1585" i="3"/>
  <c r="BD1729" i="3"/>
  <c r="BD1776" i="3"/>
  <c r="BD1848" i="3"/>
  <c r="BD1706" i="3"/>
  <c r="BD1791" i="3"/>
  <c r="BD1963" i="3"/>
  <c r="BD1912" i="3"/>
  <c r="BD1903" i="3"/>
  <c r="BD1918" i="3"/>
  <c r="BD1885" i="3"/>
  <c r="BD1958" i="3"/>
  <c r="BD1981" i="3"/>
  <c r="BD53" i="3"/>
  <c r="BD318" i="3"/>
  <c r="BD91" i="3"/>
  <c r="BD598" i="3"/>
  <c r="BD34" i="3"/>
  <c r="BD226" i="3"/>
  <c r="BD93" i="3"/>
  <c r="BD49" i="3"/>
  <c r="BD11" i="3"/>
  <c r="BD448" i="3"/>
  <c r="BD206" i="3"/>
  <c r="BD5" i="3"/>
  <c r="BD1531" i="3"/>
  <c r="BD1555" i="3"/>
  <c r="BD1679" i="3"/>
  <c r="BD1591" i="3"/>
  <c r="BD1620" i="3"/>
  <c r="BD1637" i="3"/>
  <c r="BD1645" i="3"/>
  <c r="BD1615" i="3"/>
  <c r="BD1542" i="3"/>
  <c r="BD1607" i="3"/>
  <c r="BD1588" i="3"/>
  <c r="BD1657" i="3"/>
  <c r="BD1748" i="3"/>
  <c r="BD1801" i="3"/>
  <c r="BD1683" i="3"/>
  <c r="BD1739" i="3"/>
  <c r="BD1809" i="3"/>
  <c r="BD1760" i="3"/>
  <c r="BD1924" i="3"/>
  <c r="BD1904" i="3"/>
  <c r="BD1952" i="3"/>
  <c r="BD1917" i="3"/>
  <c r="BD1982" i="3"/>
  <c r="BD1988" i="3"/>
  <c r="BD376" i="3"/>
  <c r="BD207" i="3"/>
  <c r="BD51" i="3"/>
  <c r="BD295" i="3"/>
  <c r="BD121" i="3"/>
  <c r="BD592" i="3"/>
  <c r="BD72" i="3"/>
  <c r="BD397" i="3"/>
  <c r="BD267" i="3"/>
  <c r="BD442" i="3"/>
  <c r="BD1777" i="3"/>
  <c r="BD1567" i="3"/>
  <c r="BD1402" i="3"/>
  <c r="BD1656" i="3"/>
  <c r="BD1646" i="3"/>
  <c r="BD1664" i="3"/>
  <c r="BD1663" i="3"/>
  <c r="BD1616" i="3"/>
  <c r="BD1576" i="3"/>
  <c r="BD1627" i="3"/>
  <c r="BD1593" i="3"/>
  <c r="BD1755" i="3"/>
  <c r="BD1788" i="3"/>
  <c r="BD1769" i="3"/>
  <c r="BD1704" i="3"/>
  <c r="BD1740" i="3"/>
  <c r="BD1814" i="3"/>
  <c r="BD1772" i="3"/>
  <c r="BD1934" i="3"/>
  <c r="BD1921" i="3"/>
  <c r="BD1976" i="3"/>
  <c r="BD1939" i="3"/>
  <c r="BD1823" i="3"/>
  <c r="BD1846" i="3"/>
  <c r="BD341" i="3"/>
  <c r="BD186" i="3"/>
  <c r="BD282" i="3"/>
  <c r="BD137" i="3"/>
  <c r="BD247" i="3"/>
  <c r="BD378" i="3"/>
  <c r="BD184" i="3"/>
  <c r="BD43" i="3"/>
  <c r="BD1089" i="3"/>
  <c r="BD1214" i="3"/>
  <c r="BD1482" i="3"/>
  <c r="BD1487" i="3"/>
  <c r="BD1393" i="3"/>
  <c r="BD1403" i="3"/>
  <c r="BD1690" i="3"/>
  <c r="BD1673" i="3"/>
  <c r="BD1700" i="3"/>
  <c r="BD1699" i="3"/>
  <c r="BD1617" i="3"/>
  <c r="BD1579" i="3"/>
  <c r="BD1668" i="3"/>
  <c r="BD1594" i="3"/>
  <c r="BD1711" i="3"/>
  <c r="BD1849" i="3"/>
  <c r="BD1800" i="3"/>
  <c r="BD1725" i="3"/>
  <c r="BD1856" i="3"/>
  <c r="BD1945" i="3"/>
  <c r="BD1784" i="3"/>
  <c r="BD1775" i="3"/>
  <c r="BD1922" i="3"/>
  <c r="BD1999" i="3"/>
  <c r="BD1940" i="3"/>
  <c r="BD1824" i="3"/>
  <c r="BD1866" i="3"/>
  <c r="BD411" i="3"/>
  <c r="BD117" i="3"/>
  <c r="F55" i="3"/>
  <c r="C55" i="3"/>
  <c r="BD272" i="3"/>
  <c r="BD76" i="3"/>
  <c r="BD118" i="3"/>
  <c r="BD279" i="3"/>
  <c r="BD237" i="3"/>
  <c r="BD353" i="3"/>
  <c r="BD174" i="3"/>
  <c r="BD350" i="3"/>
  <c r="BD330" i="3"/>
  <c r="BD1350" i="3"/>
  <c r="BD1112" i="3"/>
  <c r="BD1253" i="3"/>
  <c r="BD1101" i="3"/>
  <c r="BD1233" i="3"/>
  <c r="BD1709" i="3"/>
  <c r="BD1662" i="3"/>
  <c r="BD1394" i="3"/>
  <c r="BD1423" i="3"/>
  <c r="BD1455" i="3"/>
  <c r="BD1754" i="3"/>
  <c r="BD1763" i="3"/>
  <c r="BD1712" i="3"/>
  <c r="BD1642" i="3"/>
  <c r="BD1580" i="3"/>
  <c r="BD1715" i="3"/>
  <c r="BD1595" i="3"/>
  <c r="BD1719" i="3"/>
  <c r="BD1872" i="3"/>
  <c r="BD1946" i="3"/>
  <c r="BD1766" i="3"/>
  <c r="BD1867" i="3"/>
  <c r="BD1964" i="3"/>
  <c r="BD1796" i="3"/>
  <c r="BD1787" i="3"/>
  <c r="BD1969" i="3"/>
  <c r="BD1879" i="3"/>
  <c r="BD1994" i="3"/>
  <c r="BD1843" i="3"/>
  <c r="BD1972" i="3"/>
  <c r="BD178" i="3"/>
  <c r="BD211" i="3"/>
  <c r="BD472" i="3"/>
  <c r="BD25" i="3"/>
  <c r="BD329" i="3"/>
  <c r="BD18" i="3"/>
  <c r="BD365" i="3"/>
  <c r="BD201" i="3"/>
  <c r="BD205" i="3"/>
  <c r="BD334" i="3"/>
  <c r="BD37" i="3"/>
  <c r="BD331" i="3"/>
  <c r="BD69" i="3"/>
  <c r="BD10" i="3"/>
  <c r="BD1643" i="3"/>
  <c r="BD1581" i="3"/>
  <c r="BD1523" i="3"/>
  <c r="BD1606" i="3"/>
  <c r="BD1736" i="3"/>
  <c r="BD1764" i="3"/>
  <c r="BD1638" i="3"/>
  <c r="BD1767" i="3"/>
  <c r="BD1910" i="3"/>
  <c r="BD1746" i="3"/>
  <c r="BD1835" i="3"/>
  <c r="BD1799" i="3"/>
  <c r="BD1816" i="3"/>
  <c r="BD1891" i="3"/>
  <c r="BD1822" i="3"/>
  <c r="BD1844" i="3"/>
  <c r="BD1987" i="3"/>
  <c r="BD357" i="3"/>
  <c r="BD7" i="3"/>
  <c r="BD221" i="3"/>
  <c r="BD466" i="3"/>
  <c r="BD17" i="3"/>
  <c r="BD92" i="3"/>
  <c r="BD78" i="3"/>
  <c r="BD145" i="3"/>
  <c r="F52" i="3"/>
  <c r="BD4" i="3"/>
  <c r="C52" i="3"/>
  <c r="BD62" i="3"/>
  <c r="BD68" i="3"/>
  <c r="C77" i="3" l="1"/>
  <c r="C30" i="3"/>
  <c r="C75" i="3"/>
  <c r="C74" i="3"/>
  <c r="C73" i="3"/>
  <c r="C28" i="3"/>
  <c r="C72" i="3"/>
  <c r="C27" i="3"/>
  <c r="C71" i="3"/>
  <c r="C25" i="3"/>
  <c r="C31" i="3"/>
  <c r="C76" i="3"/>
  <c r="C70" i="3"/>
  <c r="C69" i="3"/>
  <c r="C32" i="3"/>
  <c r="C24" i="3"/>
  <c r="C26" i="3"/>
  <c r="C29" i="3"/>
  <c r="C79" i="3"/>
  <c r="C7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100-000001000000}">
      <text>
        <r>
          <rPr>
            <sz val="10"/>
            <rFont val="Arial"/>
            <family val="2"/>
          </rPr>
          <t>λ = förväntat antal gånger händelsen inträffar under hela den valda tidshorisonten. Bygger på statistik eller bedömning. Ex: 6 betyder i snitt sex gånger under perioden.</t>
        </r>
      </text>
    </comment>
    <comment ref="H4" authorId="0" shapeId="0" xr:uid="{00000000-0006-0000-0100-000002000000}">
      <text>
        <r>
          <rPr>
            <sz val="10"/>
            <rFont val="Arial"/>
            <family val="2"/>
          </rPr>
          <t>Betingad sannolikhet: GIVET att händelsen inträffar – hur troligt är det att den orsakar en skada? Rakt ja/nej-utfall, anges direkt 0–100 %.</t>
        </r>
      </text>
    </comment>
    <comment ref="M4" authorId="0" shapeId="0" xr:uid="{00000000-0006-0000-0100-000003000000}">
      <text>
        <r>
          <rPr>
            <sz val="10"/>
            <rFont val="Arial"/>
            <family val="2"/>
          </rPr>
          <t>VÄNTEVÄRDE: Förväntat antal skador × konsekvens. Ett genomsnitt över många tänkta perioder, inte ett belopp som faktiskt inträffar. Använd för att summera och prioritera – se Monte Carlo-fliken för svansrisken.</t>
        </r>
      </text>
    </comment>
  </commentList>
</comments>
</file>

<file path=xl/sharedStrings.xml><?xml version="1.0" encoding="utf-8"?>
<sst xmlns="http://schemas.openxmlformats.org/spreadsheetml/2006/main" count="183" uniqueCount="180">
  <si>
    <t>Riskbedömning med sannolikhets- och konsekvensanalys</t>
  </si>
  <si>
    <t>Ett samarbete mellan Joakim Hasselblad och Claude AI. Senast uppdaterad 2026-08-18 (korrigerade väntevärdesformler).</t>
  </si>
  <si>
    <t>Grundidén</t>
  </si>
  <si>
    <t>Om en ovanlig händelse har många tillfällen att inträffa under en vald tidshorisont, och man</t>
  </si>
  <si>
    <t>kan bedöma hur många gånger den förväntas inträffa i snitt (exv. ett medelvärde från tidigare statistik),</t>
  </si>
  <si>
    <t>kan man uppskatta sannolikheten med hjälp av den exponentiella konstanten e.</t>
  </si>
  <si>
    <t>Tumregeln (Poisson-approximation)</t>
  </si>
  <si>
    <t>λ (lambda) = förväntat antal händelser under tidshorisonten.</t>
  </si>
  <si>
    <t>Sannolikhet att händelsen INTE inträffar alls  =  e^(-λ)</t>
  </si>
  <si>
    <t>Sannolikhet att händelsen inträffar MINST en gång  =  1 - e^(-λ)</t>
  </si>
  <si>
    <t>Analysen i denna mall</t>
  </si>
  <si>
    <t>Analysen bygger på bedömda/beräknade sannolikheter hela vägen – de översätts inte till vaga klasser.</t>
  </si>
  <si>
    <t>Analysen byggs upp i två sannolikhetssteg och ett ekonomiskt steg:</t>
  </si>
  <si>
    <t>1.  P(inträffar)  =  1 - e^(-λ)</t>
  </si>
  <si>
    <t xml:space="preserve">     Sannolikheten att händelsen över huvud taget inträffar under tidshorisonten.</t>
  </si>
  <si>
    <t>2.  P(leder till skada | inträffad)</t>
  </si>
  <si>
    <t xml:space="preserve">     Betingad sannolikhet: om händelsen inträffar – hur troligt är det att den faktiskt</t>
  </si>
  <si>
    <t xml:space="preserve">     orsakar en skada? Detta är ett rakt ja/nej-utfall (Bernoulli) och anges direkt.</t>
  </si>
  <si>
    <t>3.  Förväntat antal skador  =  λ  ×  P(leder till skada)</t>
  </si>
  <si>
    <t xml:space="preserve">     Antalet skador är i sig Poisson-fördelat med medelvärde λ × p (tunning).</t>
  </si>
  <si>
    <t xml:space="preserve">     Som referens visas även P(minst en skada) = 1 - e^(-λ × p),</t>
  </si>
  <si>
    <t xml:space="preserve">     den äkta sannolikheten att minst en skada uppstår under perioden.</t>
  </si>
  <si>
    <t>4.  Ekonomisk konsekvens som intervall  [lägsta ; högsta]</t>
  </si>
  <si>
    <t xml:space="preserve">     Skadans storlek i kronor anges som ett spann, inte en punktskattning.</t>
  </si>
  <si>
    <t>Förväntat ekonomiskt utfall – OBS: detta är ett VÄNTEVÄRDE</t>
  </si>
  <si>
    <t>Förväntat utfall (låg)  =  förväntat antal skador  ×  konsekvens lägsta</t>
  </si>
  <si>
    <t>Förväntat utfall (hög)  =  förväntat antal skador  ×  konsekvens högsta</t>
  </si>
  <si>
    <t>Ett väntevärde är ett genomsnitt över många tänkta upprepningar av perioden. Det är INTE</t>
  </si>
  <si>
    <t>ett belopp som faktiskt inträffar – vid en enskild händelse blir kostnaden antingen noll</t>
  </si>
  <si>
    <t>eller någonstans i konsekvensintervallet. Väntevärden är däremot rätt verktyg för att</t>
  </si>
  <si>
    <t>summera och prioritera risker, eftersom de får adderas.</t>
  </si>
  <si>
    <t>Monte Carlo-simulering – för svansen, inte snittet</t>
  </si>
  <si>
    <t>Väntevärdet svarar på frågan "vad kostar det i snitt över tid?". Monte Carlo-fliken svarar på den</t>
  </si>
  <si>
    <t>andra frågan: "Hur illa kan ett enskilt dåligt år bli?" Den simulerar 2 000 tidshorisonter,</t>
  </si>
  <si>
    <t>slår tärning för varje risk och visar fördelningen av totala utfall – inklusive P90, P95 och</t>
  </si>
  <si>
    <t>P99, de percentiler som visar svansen och underlag för buffert och beredskap.</t>
  </si>
  <si>
    <t>Så här använder du mallen</t>
  </si>
  <si>
    <t>1. Fyll i de blå cellerna i "Riskregister" – en rad per risk.</t>
  </si>
  <si>
    <t>2. Ange λ som förväntat antal händelser under hela tidshorisonten.</t>
  </si>
  <si>
    <t>3. Ange betingad skadesannolikhet samt lägsta och högsta ekonomiska konsekvens.</t>
  </si>
  <si>
    <t>4. Förväntat antal skador och förväntat utfall beräknas automatiskt i de svarta kolumnerna.</t>
  </si>
  <si>
    <t>5. "Monte Carlo" simulerar portföljen; "Sannolikhetstabell" är en referens för tumregeln.</t>
  </si>
  <si>
    <t>Färgkodning</t>
  </si>
  <si>
    <t>Blå text = inmatning du fyller i själv.   Svart text = automatisk beräkning.</t>
  </si>
  <si>
    <t>Gul bakgrund = nyckelantagande att vara extra uppmärksam på.</t>
  </si>
  <si>
    <t>Riskregister</t>
  </si>
  <si>
    <t>Avser period ÅÅÅÅ-MM-DD - ÅÅÅÅ-MM-DD</t>
  </si>
  <si>
    <t>Fyll i de blå kolumnerna. En rad per risk. Bedömningen avser en vald tidshorisont – λ anges som förväntat antal händelser under hela den perioden.</t>
  </si>
  <si>
    <t>ID</t>
  </si>
  <si>
    <t>Risk / händelse</t>
  </si>
  <si>
    <t>Kategori</t>
  </si>
  <si>
    <t>Ägare</t>
  </si>
  <si>
    <t>λ (lambda)
= förväntat antal
händelser under
tidshorisonten</t>
  </si>
  <si>
    <t>P(inträffar inte)
= e^(-λ)</t>
  </si>
  <si>
    <t>P(inträffar)
= 1 - e^(-λ)</t>
  </si>
  <si>
    <t>P(leder till skada
| inträffad)</t>
  </si>
  <si>
    <t>P(minst en skada)
= 1 - e^(-λ×p)</t>
  </si>
  <si>
    <t>Förväntat antal
skador
= λ × p</t>
  </si>
  <si>
    <t>Ekonomisk
konsekvens
LÄGSTA (kr)</t>
  </si>
  <si>
    <t>Ekonomisk
konsekvens
HÖGSTA (kr)</t>
  </si>
  <si>
    <t>Förväntat utfall
LÅG (kr)
= ant. skador
× lägsta</t>
  </si>
  <si>
    <t>Förväntat utfall
HÖG (kr)
= ant. skador
× högsta</t>
  </si>
  <si>
    <t>Åtgärd / hantering</t>
  </si>
  <si>
    <t>Status</t>
  </si>
  <si>
    <t>Driftstopp i kritisk IT-tjänst</t>
  </si>
  <si>
    <t>IT / Drift</t>
  </si>
  <si>
    <t>IT-chef</t>
  </si>
  <si>
    <t>Redundans och övervakning, åtgärdsplan vid incident</t>
  </si>
  <si>
    <t>Aktiv</t>
  </si>
  <si>
    <t>Allvarlig arbetsplatsolycka</t>
  </si>
  <si>
    <t>Arbetsmiljö</t>
  </si>
  <si>
    <t>Skyddsombud</t>
  </si>
  <si>
    <t>Skyddsrond, utbildning, skyddsutrustning</t>
  </si>
  <si>
    <t>Leveransförsening från nyckelleverantör</t>
  </si>
  <si>
    <t>Leverantörskedja</t>
  </si>
  <si>
    <t>Inköpschef</t>
  </si>
  <si>
    <t>Alternativa leverantörer, säkerhetslager</t>
  </si>
  <si>
    <t>Dataintrång / cyberattack</t>
  </si>
  <si>
    <t>Informationssäkerhet</t>
  </si>
  <si>
    <t>CISO</t>
  </si>
  <si>
    <t>Penntester, MFA, incidentberedskap</t>
  </si>
  <si>
    <t>Sammanställning (väntevärden)</t>
  </si>
  <si>
    <t>Antal registrerade risker</t>
  </si>
  <si>
    <t>Summa förväntat utfall – låg</t>
  </si>
  <si>
    <t>Summa förväntat utfall – hög</t>
  </si>
  <si>
    <t>Högsta enskilda förväntade utfall, hög</t>
  </si>
  <si>
    <t>Genomsnittlig P(minst en skada)</t>
  </si>
  <si>
    <t>Tolkning: detta är väntevärden – ett genomsnitt över många tänkta perioder. För hur illa ett enskilt dåligt utfall kan bli, se Monte Carlo-fliken.</t>
  </si>
  <si>
    <t>Monte Carlo-simulering av riskportföljen</t>
  </si>
  <si>
    <t>Hjälptabell: kumulativ Poisson-CDF per risk (k = 0–49). Används av simuleringen – rör ej.</t>
  </si>
  <si>
    <t>Levande simulering: 2 000 tidshorisonter som räknas om automatiskt utifrån raderna i Riskregister.</t>
  </si>
  <si>
    <t>Risk 1</t>
  </si>
  <si>
    <t>Risk 2</t>
  </si>
  <si>
    <t>Risk 3</t>
  </si>
  <si>
    <t>Risk 4</t>
  </si>
  <si>
    <t>Risk 5</t>
  </si>
  <si>
    <t>Risk 6</t>
  </si>
  <si>
    <t>Risk 7</t>
  </si>
  <si>
    <t>Risk 8</t>
  </si>
  <si>
    <t>Risk 9</t>
  </si>
  <si>
    <t>Risk 10</t>
  </si>
  <si>
    <t>Risk 11</t>
  </si>
  <si>
    <t>Risk 12</t>
  </si>
  <si>
    <t>Senaste omräkning, slumpfrö:</t>
  </si>
  <si>
    <t>Så fungerar knappen</t>
  </si>
  <si>
    <t>Simuleringen är byggd med slumpfunktioner som räknas om varje gång arbetsboken</t>
  </si>
  <si>
    <t>nya slumptal – knappen ovan markerar var du gör det och fungerar som en "kör om"-knapp</t>
  </si>
  <si>
    <t>utan makro.</t>
  </si>
  <si>
    <t>Logik per simulerad period och risk:</t>
  </si>
  <si>
    <t>1. Antal skador dras Poisson-fördelat med medelvärde λ × P(leder till skada).</t>
  </si>
  <si>
    <t xml:space="preserve">    (Antal skador av flera händelser med skadesannolikhet p är i sig Poisson-fördelat.)</t>
  </si>
  <si>
    <t>2. Periodens skador ges ett gemensamt belopp ur en triangelfördelning mellan lägsta</t>
  </si>
  <si>
    <t xml:space="preserve">    och högsta konsekvens (toppen i mitten). Beloppen samvarierar alltså fullt inom en</t>
  </si>
  <si>
    <t xml:space="preserve">    risk och period – ett konservativt antagande som ger något tyngre svans.</t>
  </si>
  <si>
    <t>3. Beloppen summeras till periodens totala utfall.</t>
  </si>
  <si>
    <t>VIKTIGT: vill du spara eller rapportera en viss körning – markera resultatcellerna,</t>
  </si>
  <si>
    <t>kopiera och klistra in som värden, annars ändras siffrorna vid nästa omräkning.</t>
  </si>
  <si>
    <t>Resultat – totalt utfall för hela portföljen</t>
  </si>
  <si>
    <t>(2 000 simulerade perioder)</t>
  </si>
  <si>
    <t>Mått</t>
  </si>
  <si>
    <t>Värde</t>
  </si>
  <si>
    <t>Medelvärde (väntevärde) totalt utfall</t>
  </si>
  <si>
    <t>Andel perioder med noll skadekostnad</t>
  </si>
  <si>
    <t>Lägsta utfall</t>
  </si>
  <si>
    <t>P10 – 10:e percentilen</t>
  </si>
  <si>
    <t>P50 – median</t>
  </si>
  <si>
    <t>P90 – 90:e percentilen</t>
  </si>
  <si>
    <t>P95 – 95:e percentilen</t>
  </si>
  <si>
    <t>P99 – 99:e percentilen</t>
  </si>
  <si>
    <t>Högsta utfall (av 2 000)</t>
  </si>
  <si>
    <t>Hur resultaten ska läsas</t>
  </si>
  <si>
    <t>Medelvärdet (blå rad) är väntevärdet – det ska ligga nära mitten av de förväntade</t>
  </si>
  <si>
    <t>utfallsspannen i Riskregister (snittet av summa låg och summa hög). Stämmer det är</t>
  </si>
  <si>
    <t>modellen konsekvent.</t>
  </si>
  <si>
    <t>Percentilerna P90–P99 (gröna rader) visar svansen: hur illa ett dåligt utfall kan bli.</t>
  </si>
  <si>
    <t>P95 betyder att utfallet med 95 % sannolikhet hamnar under det beloppet – ett rimligt</t>
  </si>
  <si>
    <t>underlag för buffert, försäkring och beredskap.</t>
  </si>
  <si>
    <t>Begränsningar</t>
  </si>
  <si>
    <t>Simuleringen antar att riskerna är oberoende av varandra. I verkligheten kan flera</t>
  </si>
  <si>
    <t>risker ha gemensam orsak och slå till samtidigt, vilket ger en tyngre svans.</t>
  </si>
  <si>
    <t>Resultaten är aldrig bättre än indata – osäkra antaganden ger osäkra percentiler.</t>
  </si>
  <si>
    <t>2 000 perioder ger stabila percentiler upp till ungefär P95. Längst ut i svansen</t>
  </si>
  <si>
    <t>(P99 och högsta utfall) varierar mer mellan körningar – tryck F9 några gånger.</t>
  </si>
  <si>
    <t>Bidrag per risk</t>
  </si>
  <si>
    <t>Risk</t>
  </si>
  <si>
    <t>Medel (kr)</t>
  </si>
  <si>
    <t>P95 (kr)</t>
  </si>
  <si>
    <t>Fördelning av totalt utfall (histogram)</t>
  </si>
  <si>
    <t>Antal av de 2 000 simulerade perioderna som hamnar i varje intervall. Uppdateras vid F9.</t>
  </si>
  <si>
    <t>Intervall (kr)</t>
  </si>
  <si>
    <t>Antal perioder</t>
  </si>
  <si>
    <t>0 – 4 Mkr</t>
  </si>
  <si>
    <t>4 – 8 Mkr</t>
  </si>
  <si>
    <t>8 – 12 Mkr</t>
  </si>
  <si>
    <t>12 – 16 Mkr</t>
  </si>
  <si>
    <t>16 – 20 Mkr</t>
  </si>
  <si>
    <t>20 – 24 Mkr</t>
  </si>
  <si>
    <t>24 – 28 Mkr</t>
  </si>
  <si>
    <t>28 – 32 Mkr</t>
  </si>
  <si>
    <t>32 – 36 Mkr</t>
  </si>
  <si>
    <t>36 – 40 Mkr</t>
  </si>
  <si>
    <t>över 40 Mkr</t>
  </si>
  <si>
    <t>Sannolikhetstabell – tumregeln 1 - e^(-λ)</t>
  </si>
  <si>
    <t>Referenstabell: för ett givet förväntat antal händelser (λ) visas exakt sannolikhet att händelsen inträffar minst en gång.</t>
  </si>
  <si>
    <t>λ (förväntat antal)</t>
  </si>
  <si>
    <t>P(inträffar inte) = e^(-λ)</t>
  </si>
  <si>
    <t>P(minst en gång) = 1 - e^(-λ)</t>
  </si>
  <si>
    <t>Snabbkalkylator</t>
  </si>
  <si>
    <t>Ange eget λ:</t>
  </si>
  <si>
    <t>P(inträffar inte):</t>
  </si>
  <si>
    <t>P(inträffar minst en gång):</t>
  </si>
  <si>
    <t>P(leder till skada | inträffad):</t>
  </si>
  <si>
    <t>P(minst en skada) = 1 - e^(-λ×p):</t>
  </si>
  <si>
    <t>Konsekvens lägsta (kr):</t>
  </si>
  <si>
    <t>Konsekvens högsta (kr):</t>
  </si>
  <si>
    <t>Förväntat utfall låg (kr) = λ×p×lägsta:</t>
  </si>
  <si>
    <t>Förväntat utfall hög (kr) = λ×p×högsta:</t>
  </si>
  <si>
    <t>Obs: tumregeln förutsätter att händelserna är oberoende av varandra och att det finns många tillfällen för dem att inträffa (Poisson-villkoret).</t>
  </si>
  <si>
    <t>▶  KÖR OM SIMULERINGEN  –  tryck Fn + F9</t>
  </si>
  <si>
    <t>räknas om. Tryck Fn + F9 (Windows) eller Cmd+= / Fn+F9 (Mac) så drar hela simuleringen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</si>
</sst>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%"/>
    <numFmt numFmtId="166" formatCode="_-* #,##0&quot; kr&quot;_-;\-* #,##0&quot; kr&quot;_-;_-* &quot;- kr&quot;_-;_-@_-"/>
    <numFmt numFmtId="167" formatCode="_-* #,##0&quot; kr&quot;_-;\-* #,##0&quot; kr&quot;_-;_-* \-??&quot; kr&quot;_-;_-@_-"/>
    <numFmt numFmtId="168" formatCode="0.000000"/>
  </numFmts>
  <fonts count="25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0"/>
      <color rgb="FF595959"/>
      <name val="Arial"/>
      <family val="2"/>
      <charset val="1"/>
    </font>
    <font>
      <b/>
      <sz val="12"/>
      <color rgb="FF1F3A5F"/>
      <name val="Arial"/>
      <charset val="1"/>
    </font>
    <font>
      <sz val="10"/>
      <color rgb="FF000000"/>
      <name val="Arial"/>
      <charset val="1"/>
    </font>
    <font>
      <b/>
      <sz val="11"/>
      <color rgb="FF000000"/>
      <name val="Arial"/>
      <charset val="1"/>
    </font>
    <font>
      <b/>
      <sz val="14"/>
      <color rgb="FF1F3A5F"/>
      <name val="Arial"/>
      <charset val="1"/>
    </font>
    <font>
      <sz val="11"/>
      <color rgb="FF0000FF"/>
      <name val="Calibri"/>
      <family val="2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family val="2"/>
      <charset val="1"/>
    </font>
    <font>
      <sz val="10"/>
      <color theme="1"/>
      <name val="Calibri"/>
      <family val="2"/>
      <charset val="1"/>
    </font>
    <font>
      <sz val="10"/>
      <color rgb="FF0000FF"/>
      <name val="Arial"/>
      <charset val="1"/>
    </font>
    <font>
      <b/>
      <sz val="10"/>
      <color rgb="FF0000FF"/>
      <name val="Arial"/>
      <family val="2"/>
      <charset val="1"/>
    </font>
    <font>
      <b/>
      <sz val="11"/>
      <color rgb="FF1F3A5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name val="Arial"/>
      <family val="2"/>
    </font>
    <font>
      <sz val="8"/>
      <name val="Arial"/>
      <charset val="1"/>
    </font>
    <font>
      <b/>
      <sz val="11"/>
      <color rgb="FFFFFFFF"/>
      <name val="Arial"/>
      <charset val="1"/>
    </font>
    <font>
      <sz val="9"/>
      <color rgb="FF595959"/>
      <name val="Arial"/>
      <charset val="1"/>
    </font>
    <font>
      <sz val="9"/>
      <color rgb="FF000000"/>
      <name val="Arial"/>
      <charset val="1"/>
    </font>
    <font>
      <b/>
      <sz val="10"/>
      <color rgb="FF1F3A5F"/>
      <name val="Arial"/>
      <charset val="1"/>
    </font>
    <font>
      <sz val="9"/>
      <name val="Arial"/>
      <charset val="1"/>
    </font>
    <font>
      <b/>
      <sz val="10"/>
      <color rgb="FF0000FF"/>
      <name val="Arial"/>
      <charset val="1"/>
    </font>
    <font>
      <b/>
      <sz val="11"/>
      <color rgb="FF0000FF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DCE6F1"/>
        <bgColor rgb="FFE2EFDA"/>
      </patternFill>
    </fill>
    <fill>
      <patternFill patternType="solid">
        <fgColor rgb="FF1F3A5F"/>
        <bgColor rgb="FF333333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2E7D32"/>
        <bgColor rgb="FF1B5E20"/>
      </patternFill>
    </fill>
    <fill>
      <patternFill patternType="solid">
        <fgColor rgb="FFE2EFDA"/>
        <bgColor rgb="FFDCE6F1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B5E20"/>
      </left>
      <right style="medium">
        <color rgb="FF1B5E20"/>
      </right>
      <top style="medium">
        <color rgb="FF1B5E20"/>
      </top>
      <bottom style="medium">
        <color rgb="FF1B5E20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8" fillId="7" borderId="2" xfId="0" applyFont="1" applyFill="1" applyBorder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/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left" vertical="center" wrapText="1"/>
    </xf>
    <xf numFmtId="164" fontId="12" fillId="5" borderId="1" xfId="0" applyNumberFormat="1" applyFont="1" applyFill="1" applyBorder="1" applyAlignment="1">
      <alignment horizontal="center" vertical="center" wrapText="1"/>
    </xf>
    <xf numFmtId="165" fontId="4" fillId="4" borderId="1" xfId="0" applyNumberFormat="1" applyFont="1" applyFill="1" applyBorder="1" applyAlignment="1">
      <alignment horizontal="center" vertical="center" wrapText="1"/>
    </xf>
    <xf numFmtId="9" fontId="12" fillId="5" borderId="1" xfId="0" applyNumberFormat="1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166" fontId="12" fillId="5" borderId="1" xfId="0" applyNumberFormat="1" applyFont="1" applyFill="1" applyBorder="1" applyAlignment="1">
      <alignment horizontal="center" vertical="center" wrapText="1"/>
    </xf>
    <xf numFmtId="166" fontId="4" fillId="4" borderId="1" xfId="0" applyNumberFormat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165" fontId="4" fillId="6" borderId="1" xfId="0" applyNumberFormat="1" applyFont="1" applyFill="1" applyBorder="1" applyAlignment="1">
      <alignment horizontal="center" vertical="center" wrapText="1"/>
    </xf>
    <xf numFmtId="2" fontId="4" fillId="6" borderId="1" xfId="0" applyNumberFormat="1" applyFont="1" applyFill="1" applyBorder="1" applyAlignment="1">
      <alignment horizontal="center" vertical="center" wrapText="1"/>
    </xf>
    <xf numFmtId="166" fontId="4" fillId="6" borderId="1" xfId="0" applyNumberFormat="1" applyFont="1" applyFill="1" applyBorder="1" applyAlignment="1">
      <alignment horizontal="center" vertical="center" wrapText="1"/>
    </xf>
    <xf numFmtId="0" fontId="13" fillId="0" borderId="0" xfId="0" applyFont="1"/>
    <xf numFmtId="0" fontId="14" fillId="0" borderId="0" xfId="0" applyFont="1"/>
    <xf numFmtId="0" fontId="15" fillId="0" borderId="0" xfId="0" applyFont="1" applyAlignment="1">
      <alignment horizontal="center"/>
    </xf>
    <xf numFmtId="167" fontId="14" fillId="0" borderId="0" xfId="0" applyNumberFormat="1" applyFont="1" applyAlignment="1">
      <alignment horizontal="left"/>
    </xf>
    <xf numFmtId="165" fontId="15" fillId="0" borderId="0" xfId="0" applyNumberFormat="1" applyFont="1" applyAlignment="1">
      <alignment horizontal="center"/>
    </xf>
    <xf numFmtId="0" fontId="17" fillId="0" borderId="0" xfId="0" applyFont="1"/>
    <xf numFmtId="0" fontId="8" fillId="0" borderId="0" xfId="0" applyFont="1" applyAlignment="1">
      <alignment wrapText="1"/>
    </xf>
    <xf numFmtId="168" fontId="19" fillId="0" borderId="0" xfId="0" applyNumberFormat="1" applyFont="1" applyAlignment="1">
      <alignment horizontal="left"/>
    </xf>
    <xf numFmtId="0" fontId="20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2" borderId="1" xfId="0" applyFont="1" applyFill="1" applyBorder="1"/>
    <xf numFmtId="167" fontId="15" fillId="2" borderId="1" xfId="0" applyNumberFormat="1" applyFont="1" applyFill="1" applyBorder="1" applyAlignment="1">
      <alignment horizontal="right"/>
    </xf>
    <xf numFmtId="0" fontId="14" fillId="6" borderId="1" xfId="0" applyFont="1" applyFill="1" applyBorder="1"/>
    <xf numFmtId="165" fontId="14" fillId="6" borderId="1" xfId="0" applyNumberFormat="1" applyFont="1" applyFill="1" applyBorder="1" applyAlignment="1">
      <alignment horizontal="right"/>
    </xf>
    <xf numFmtId="0" fontId="14" fillId="4" borderId="1" xfId="0" applyFont="1" applyFill="1" applyBorder="1"/>
    <xf numFmtId="166" fontId="14" fillId="4" borderId="1" xfId="0" applyNumberFormat="1" applyFont="1" applyFill="1" applyBorder="1" applyAlignment="1">
      <alignment horizontal="right"/>
    </xf>
    <xf numFmtId="166" fontId="14" fillId="6" borderId="1" xfId="0" applyNumberFormat="1" applyFont="1" applyFill="1" applyBorder="1" applyAlignment="1">
      <alignment horizontal="right"/>
    </xf>
    <xf numFmtId="0" fontId="14" fillId="8" borderId="1" xfId="0" applyFont="1" applyFill="1" applyBorder="1"/>
    <xf numFmtId="166" fontId="15" fillId="8" borderId="1" xfId="0" applyNumberFormat="1" applyFont="1" applyFill="1" applyBorder="1" applyAlignment="1">
      <alignment horizontal="right"/>
    </xf>
    <xf numFmtId="0" fontId="21" fillId="0" borderId="0" xfId="0" applyFont="1"/>
    <xf numFmtId="0" fontId="22" fillId="4" borderId="1" xfId="0" applyFont="1" applyFill="1" applyBorder="1" applyAlignment="1">
      <alignment horizontal="center"/>
    </xf>
    <xf numFmtId="0" fontId="22" fillId="6" borderId="1" xfId="0" applyFont="1" applyFill="1" applyBorder="1" applyAlignment="1">
      <alignment horizontal="center"/>
    </xf>
    <xf numFmtId="2" fontId="23" fillId="4" borderId="1" xfId="0" applyNumberFormat="1" applyFont="1" applyFill="1" applyBorder="1" applyAlignment="1">
      <alignment horizontal="center" vertical="center"/>
    </xf>
    <xf numFmtId="10" fontId="14" fillId="4" borderId="1" xfId="0" applyNumberFormat="1" applyFont="1" applyFill="1" applyBorder="1" applyAlignment="1">
      <alignment horizontal="center" vertical="center"/>
    </xf>
    <xf numFmtId="2" fontId="23" fillId="6" borderId="1" xfId="0" applyNumberFormat="1" applyFont="1" applyFill="1" applyBorder="1" applyAlignment="1">
      <alignment horizontal="center" vertical="center"/>
    </xf>
    <xf numFmtId="10" fontId="14" fillId="6" borderId="1" xfId="0" applyNumberFormat="1" applyFont="1" applyFill="1" applyBorder="1" applyAlignment="1">
      <alignment horizontal="center" vertical="center"/>
    </xf>
    <xf numFmtId="2" fontId="24" fillId="5" borderId="1" xfId="0" applyNumberFormat="1" applyFont="1" applyFill="1" applyBorder="1" applyAlignment="1">
      <alignment horizontal="center"/>
    </xf>
    <xf numFmtId="10" fontId="5" fillId="0" borderId="1" xfId="0" applyNumberFormat="1" applyFont="1" applyBorder="1" applyAlignment="1">
      <alignment horizontal="center"/>
    </xf>
    <xf numFmtId="10" fontId="5" fillId="2" borderId="1" xfId="0" applyNumberFormat="1" applyFont="1" applyFill="1" applyBorder="1" applyAlignment="1">
      <alignment horizontal="center"/>
    </xf>
    <xf numFmtId="10" fontId="24" fillId="5" borderId="1" xfId="0" applyNumberFormat="1" applyFont="1" applyFill="1" applyBorder="1" applyAlignment="1">
      <alignment horizontal="center"/>
    </xf>
    <xf numFmtId="166" fontId="24" fillId="5" borderId="1" xfId="0" applyNumberFormat="1" applyFont="1" applyFill="1" applyBorder="1" applyAlignment="1">
      <alignment horizontal="center"/>
    </xf>
    <xf numFmtId="166" fontId="5" fillId="2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4F81BD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B3B3B3"/>
      <rgbColor rgb="FF1F3A5F"/>
      <rgbColor rgb="FF2E7D32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sv-SE" sz="1800" b="1" strike="noStrike" spc="-1">
                <a:solidFill>
                  <a:srgbClr val="000000"/>
                </a:solidFill>
                <a:latin typeface="Calibri"/>
              </a:rPr>
              <a:t>Fördelning av totalt utfall (2 000 simulerade perioder)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sv-S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'Monte Carlo'!$B$69:$B$79</c:f>
              <c:strCache>
                <c:ptCount val="11"/>
                <c:pt idx="0">
                  <c:v>0 – 4 Mkr</c:v>
                </c:pt>
                <c:pt idx="1">
                  <c:v>4 – 8 Mkr</c:v>
                </c:pt>
                <c:pt idx="2">
                  <c:v>8 – 12 Mkr</c:v>
                </c:pt>
                <c:pt idx="3">
                  <c:v>12 – 16 Mkr</c:v>
                </c:pt>
                <c:pt idx="4">
                  <c:v>16 – 20 Mkr</c:v>
                </c:pt>
                <c:pt idx="5">
                  <c:v>20 – 24 Mkr</c:v>
                </c:pt>
                <c:pt idx="6">
                  <c:v>24 – 28 Mkr</c:v>
                </c:pt>
                <c:pt idx="7">
                  <c:v>28 – 32 Mkr</c:v>
                </c:pt>
                <c:pt idx="8">
                  <c:v>32 – 36 Mkr</c:v>
                </c:pt>
                <c:pt idx="9">
                  <c:v>36 – 40 Mkr</c:v>
                </c:pt>
                <c:pt idx="10">
                  <c:v>över 40 Mkr</c:v>
                </c:pt>
              </c:strCache>
            </c:strRef>
          </c:cat>
          <c:val>
            <c:numRef>
              <c:f>'Monte Carlo'!$C$69:$C$79</c:f>
              <c:numCache>
                <c:formatCode>General</c:formatCode>
                <c:ptCount val="11"/>
                <c:pt idx="0">
                  <c:v>64</c:v>
                </c:pt>
                <c:pt idx="1">
                  <c:v>413</c:v>
                </c:pt>
                <c:pt idx="2">
                  <c:v>592</c:v>
                </c:pt>
                <c:pt idx="3">
                  <c:v>451</c:v>
                </c:pt>
                <c:pt idx="4">
                  <c:v>269</c:v>
                </c:pt>
                <c:pt idx="5">
                  <c:v>121</c:v>
                </c:pt>
                <c:pt idx="6">
                  <c:v>54</c:v>
                </c:pt>
                <c:pt idx="7">
                  <c:v>24</c:v>
                </c:pt>
                <c:pt idx="8">
                  <c:v>9</c:v>
                </c:pt>
                <c:pt idx="9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27-4E27-BD49-0087D7236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2228534"/>
        <c:axId val="6988016"/>
      </c:barChart>
      <c:catAx>
        <c:axId val="822285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sv-SE" sz="1000" b="1" strike="noStrike" spc="-1">
                    <a:solidFill>
                      <a:srgbClr val="000000"/>
                    </a:solidFill>
                    <a:latin typeface="Calibri"/>
                  </a:rPr>
                  <a:t>Totalt utfall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sv-SE"/>
          </a:p>
        </c:txPr>
        <c:crossAx val="6988016"/>
        <c:crosses val="autoZero"/>
        <c:auto val="1"/>
        <c:lblAlgn val="ctr"/>
        <c:lblOffset val="100"/>
        <c:noMultiLvlLbl val="0"/>
      </c:catAx>
      <c:valAx>
        <c:axId val="698801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sv-SE" sz="1000" b="1" strike="noStrike" spc="-1">
                    <a:solidFill>
                      <a:srgbClr val="000000"/>
                    </a:solidFill>
                    <a:latin typeface="Calibri"/>
                  </a:rPr>
                  <a:t>Antal perioder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sv-SE"/>
          </a:p>
        </c:txPr>
        <c:crossAx val="822285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65</xdr:row>
      <xdr:rowOff>0</xdr:rowOff>
    </xdr:from>
    <xdr:to>
      <xdr:col>11</xdr:col>
      <xdr:colOff>177480</xdr:colOff>
      <xdr:row>81</xdr:row>
      <xdr:rowOff>134640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55"/>
  <sheetViews>
    <sheetView showGridLines="0" tabSelected="1" zoomScaleNormal="100" workbookViewId="0"/>
  </sheetViews>
  <sheetFormatPr defaultColWidth="8.6328125" defaultRowHeight="14.5" x14ac:dyDescent="0.35"/>
  <cols>
    <col min="1" max="1" width="3" customWidth="1"/>
    <col min="2" max="2" width="104" customWidth="1"/>
    <col min="3" max="3" width="3" customWidth="1"/>
  </cols>
  <sheetData>
    <row r="2" spans="2:2" ht="19.5" customHeight="1" x14ac:dyDescent="0.4">
      <c r="B2" s="2" t="s">
        <v>0</v>
      </c>
    </row>
    <row r="3" spans="2:2" ht="15" customHeight="1" x14ac:dyDescent="0.35">
      <c r="B3" s="3" t="s">
        <v>1</v>
      </c>
    </row>
    <row r="6" spans="2:2" ht="15" customHeight="1" x14ac:dyDescent="0.35">
      <c r="B6" s="4" t="s">
        <v>2</v>
      </c>
    </row>
    <row r="7" spans="2:2" ht="15" customHeight="1" x14ac:dyDescent="0.35">
      <c r="B7" s="5" t="s">
        <v>3</v>
      </c>
    </row>
    <row r="8" spans="2:2" ht="15" customHeight="1" x14ac:dyDescent="0.35">
      <c r="B8" s="5" t="s">
        <v>4</v>
      </c>
    </row>
    <row r="9" spans="2:2" ht="15" customHeight="1" x14ac:dyDescent="0.35">
      <c r="B9" s="5" t="s">
        <v>5</v>
      </c>
    </row>
    <row r="11" spans="2:2" ht="15" customHeight="1" x14ac:dyDescent="0.35">
      <c r="B11" s="4" t="s">
        <v>6</v>
      </c>
    </row>
    <row r="12" spans="2:2" ht="15" customHeight="1" x14ac:dyDescent="0.35">
      <c r="B12" s="5" t="s">
        <v>7</v>
      </c>
    </row>
    <row r="13" spans="2:2" ht="15" customHeight="1" x14ac:dyDescent="0.35">
      <c r="B13" s="6" t="s">
        <v>8</v>
      </c>
    </row>
    <row r="14" spans="2:2" ht="15" customHeight="1" x14ac:dyDescent="0.35">
      <c r="B14" s="6" t="s">
        <v>9</v>
      </c>
    </row>
    <row r="16" spans="2:2" ht="15" customHeight="1" x14ac:dyDescent="0.35">
      <c r="B16" s="4" t="s">
        <v>10</v>
      </c>
    </row>
    <row r="17" spans="2:2" ht="15" customHeight="1" x14ac:dyDescent="0.35">
      <c r="B17" s="5" t="s">
        <v>11</v>
      </c>
    </row>
    <row r="18" spans="2:2" ht="15" customHeight="1" x14ac:dyDescent="0.35">
      <c r="B18" s="5" t="s">
        <v>12</v>
      </c>
    </row>
    <row r="20" spans="2:2" ht="15" customHeight="1" x14ac:dyDescent="0.35">
      <c r="B20" s="6" t="s">
        <v>13</v>
      </c>
    </row>
    <row r="21" spans="2:2" ht="15" customHeight="1" x14ac:dyDescent="0.35">
      <c r="B21" s="5" t="s">
        <v>14</v>
      </c>
    </row>
    <row r="22" spans="2:2" ht="15" customHeight="1" x14ac:dyDescent="0.35">
      <c r="B22" s="6" t="s">
        <v>15</v>
      </c>
    </row>
    <row r="23" spans="2:2" ht="15" customHeight="1" x14ac:dyDescent="0.35">
      <c r="B23" s="5" t="s">
        <v>16</v>
      </c>
    </row>
    <row r="24" spans="2:2" ht="15" customHeight="1" x14ac:dyDescent="0.35">
      <c r="B24" s="5" t="s">
        <v>17</v>
      </c>
    </row>
    <row r="25" spans="2:2" ht="15" customHeight="1" x14ac:dyDescent="0.35">
      <c r="B25" s="6" t="s">
        <v>18</v>
      </c>
    </row>
    <row r="26" spans="2:2" ht="15" customHeight="1" x14ac:dyDescent="0.35">
      <c r="B26" s="5" t="s">
        <v>19</v>
      </c>
    </row>
    <row r="27" spans="2:2" ht="15" customHeight="1" x14ac:dyDescent="0.35">
      <c r="B27" s="5" t="s">
        <v>20</v>
      </c>
    </row>
    <row r="28" spans="2:2" ht="15" customHeight="1" x14ac:dyDescent="0.35">
      <c r="B28" s="5" t="s">
        <v>21</v>
      </c>
    </row>
    <row r="29" spans="2:2" ht="15" customHeight="1" x14ac:dyDescent="0.35">
      <c r="B29" s="6" t="s">
        <v>22</v>
      </c>
    </row>
    <row r="30" spans="2:2" ht="15" customHeight="1" x14ac:dyDescent="0.35">
      <c r="B30" s="5" t="s">
        <v>23</v>
      </c>
    </row>
    <row r="32" spans="2:2" ht="15" customHeight="1" x14ac:dyDescent="0.35">
      <c r="B32" s="4" t="s">
        <v>24</v>
      </c>
    </row>
    <row r="33" spans="2:2" ht="15" customHeight="1" x14ac:dyDescent="0.35">
      <c r="B33" s="6" t="s">
        <v>25</v>
      </c>
    </row>
    <row r="34" spans="2:2" ht="15" customHeight="1" x14ac:dyDescent="0.35">
      <c r="B34" s="6" t="s">
        <v>26</v>
      </c>
    </row>
    <row r="35" spans="2:2" ht="15" customHeight="1" x14ac:dyDescent="0.35">
      <c r="B35" s="5" t="s">
        <v>27</v>
      </c>
    </row>
    <row r="36" spans="2:2" ht="15" customHeight="1" x14ac:dyDescent="0.35">
      <c r="B36" s="5" t="s">
        <v>28</v>
      </c>
    </row>
    <row r="37" spans="2:2" ht="15" customHeight="1" x14ac:dyDescent="0.35">
      <c r="B37" s="5" t="s">
        <v>29</v>
      </c>
    </row>
    <row r="38" spans="2:2" ht="15" customHeight="1" x14ac:dyDescent="0.35">
      <c r="B38" s="5" t="s">
        <v>30</v>
      </c>
    </row>
    <row r="40" spans="2:2" ht="15" customHeight="1" x14ac:dyDescent="0.35">
      <c r="B40" s="4" t="s">
        <v>31</v>
      </c>
    </row>
    <row r="41" spans="2:2" ht="15" customHeight="1" x14ac:dyDescent="0.35">
      <c r="B41" s="5" t="s">
        <v>32</v>
      </c>
    </row>
    <row r="42" spans="2:2" ht="15" customHeight="1" x14ac:dyDescent="0.35">
      <c r="B42" s="5" t="s">
        <v>33</v>
      </c>
    </row>
    <row r="43" spans="2:2" ht="15" customHeight="1" x14ac:dyDescent="0.35">
      <c r="B43" s="5" t="s">
        <v>34</v>
      </c>
    </row>
    <row r="44" spans="2:2" ht="15" customHeight="1" x14ac:dyDescent="0.35">
      <c r="B44" s="5" t="s">
        <v>35</v>
      </c>
    </row>
    <row r="46" spans="2:2" ht="15" customHeight="1" x14ac:dyDescent="0.35">
      <c r="B46" s="4" t="s">
        <v>36</v>
      </c>
    </row>
    <row r="47" spans="2:2" ht="15" customHeight="1" x14ac:dyDescent="0.35">
      <c r="B47" s="5" t="s">
        <v>37</v>
      </c>
    </row>
    <row r="48" spans="2:2" ht="15" customHeight="1" x14ac:dyDescent="0.35">
      <c r="B48" s="5" t="s">
        <v>38</v>
      </c>
    </row>
    <row r="49" spans="2:2" ht="15" customHeight="1" x14ac:dyDescent="0.35">
      <c r="B49" s="5" t="s">
        <v>39</v>
      </c>
    </row>
    <row r="50" spans="2:2" ht="15" customHeight="1" x14ac:dyDescent="0.35">
      <c r="B50" s="5" t="s">
        <v>40</v>
      </c>
    </row>
    <row r="51" spans="2:2" ht="15" customHeight="1" x14ac:dyDescent="0.35">
      <c r="B51" s="5" t="s">
        <v>41</v>
      </c>
    </row>
    <row r="53" spans="2:2" ht="15" customHeight="1" x14ac:dyDescent="0.35">
      <c r="B53" s="4" t="s">
        <v>42</v>
      </c>
    </row>
    <row r="54" spans="2:2" ht="15" customHeight="1" x14ac:dyDescent="0.35">
      <c r="B54" s="5" t="s">
        <v>43</v>
      </c>
    </row>
    <row r="55" spans="2:2" ht="15" customHeight="1" x14ac:dyDescent="0.35">
      <c r="B55" s="5" t="s">
        <v>44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5"/>
  <sheetViews>
    <sheetView showGridLines="0" zoomScaleNormal="100" workbookViewId="0">
      <pane ySplit="4" topLeftCell="A5" activePane="bottomLeft" state="frozen"/>
      <selection pane="bottomLeft" activeCell="E5" sqref="E5"/>
    </sheetView>
  </sheetViews>
  <sheetFormatPr defaultColWidth="8.6328125" defaultRowHeight="14.5" x14ac:dyDescent="0.35"/>
  <cols>
    <col min="1" max="1" width="6" customWidth="1"/>
    <col min="2" max="2" width="31.36328125" customWidth="1"/>
    <col min="3" max="3" width="15" customWidth="1"/>
    <col min="4" max="4" width="13" customWidth="1"/>
    <col min="5" max="5" width="14" customWidth="1"/>
    <col min="6" max="8" width="12" customWidth="1"/>
    <col min="9" max="12" width="13" customWidth="1"/>
    <col min="13" max="14" width="14" customWidth="1"/>
    <col min="15" max="15" width="26" customWidth="1"/>
    <col min="16" max="16" width="11" customWidth="1"/>
  </cols>
  <sheetData>
    <row r="1" spans="1:16" ht="17.25" customHeight="1" x14ac:dyDescent="0.4">
      <c r="A1" s="7" t="s">
        <v>45</v>
      </c>
      <c r="C1" s="8" t="s">
        <v>46</v>
      </c>
    </row>
    <row r="2" spans="1:16" ht="15" customHeight="1" x14ac:dyDescent="0.35">
      <c r="A2" s="9" t="s">
        <v>47</v>
      </c>
    </row>
    <row r="4" spans="1:16" s="11" customFormat="1" ht="78" customHeight="1" x14ac:dyDescent="0.3">
      <c r="A4" s="10" t="s">
        <v>48</v>
      </c>
      <c r="B4" s="10" t="s">
        <v>49</v>
      </c>
      <c r="C4" s="10" t="s">
        <v>50</v>
      </c>
      <c r="D4" s="10" t="s">
        <v>51</v>
      </c>
      <c r="E4" s="10" t="s">
        <v>52</v>
      </c>
      <c r="F4" s="10" t="s">
        <v>53</v>
      </c>
      <c r="G4" s="10" t="s">
        <v>54</v>
      </c>
      <c r="H4" s="10" t="s">
        <v>55</v>
      </c>
      <c r="I4" s="10" t="s">
        <v>56</v>
      </c>
      <c r="J4" s="10" t="s">
        <v>57</v>
      </c>
      <c r="K4" s="10" t="s">
        <v>58</v>
      </c>
      <c r="L4" s="10" t="s">
        <v>59</v>
      </c>
      <c r="M4" s="10" t="s">
        <v>60</v>
      </c>
      <c r="N4" s="10" t="s">
        <v>61</v>
      </c>
      <c r="O4" s="10" t="s">
        <v>62</v>
      </c>
      <c r="P4" s="10" t="s">
        <v>63</v>
      </c>
    </row>
    <row r="5" spans="1:16" ht="33.75" customHeight="1" x14ac:dyDescent="0.35">
      <c r="A5" s="12">
        <v>1</v>
      </c>
      <c r="B5" s="13" t="s">
        <v>64</v>
      </c>
      <c r="C5" s="12" t="s">
        <v>65</v>
      </c>
      <c r="D5" s="12" t="s">
        <v>66</v>
      </c>
      <c r="E5" s="14">
        <v>6</v>
      </c>
      <c r="F5" s="15">
        <f t="shared" ref="F5:F16" si="0">IF(E5="","",EXP(-E5))</f>
        <v>2.4787521766663585E-3</v>
      </c>
      <c r="G5" s="15">
        <f t="shared" ref="G5:G16" si="1">IF(E5="","",1-F5)</f>
        <v>0.99752124782333362</v>
      </c>
      <c r="H5" s="16">
        <v>0.6</v>
      </c>
      <c r="I5" s="15">
        <f t="shared" ref="I5:I16" si="2">IF(OR(E5="",H5=""),"",1-EXP(-E5*H5))</f>
        <v>0.97267627755270747</v>
      </c>
      <c r="J5" s="17">
        <f t="shared" ref="J5:J16" si="3">IF(OR(E5="",H5=""),"",E5*H5)</f>
        <v>3.5999999999999996</v>
      </c>
      <c r="K5" s="18">
        <v>150000</v>
      </c>
      <c r="L5" s="18">
        <v>600000</v>
      </c>
      <c r="M5" s="19">
        <f t="shared" ref="M5:M16" si="4">IF(OR(J5="",K5=""),"",J5*K5)</f>
        <v>540000</v>
      </c>
      <c r="N5" s="19">
        <f t="shared" ref="N5:N16" si="5">IF(OR(J5="",L5=""),"",J5*L5)</f>
        <v>2160000</v>
      </c>
      <c r="O5" s="13" t="s">
        <v>67</v>
      </c>
      <c r="P5" s="12" t="s">
        <v>68</v>
      </c>
    </row>
    <row r="6" spans="1:16" ht="33.75" customHeight="1" x14ac:dyDescent="0.35">
      <c r="A6" s="20">
        <v>2</v>
      </c>
      <c r="B6" s="21" t="s">
        <v>69</v>
      </c>
      <c r="C6" s="20" t="s">
        <v>70</v>
      </c>
      <c r="D6" s="20" t="s">
        <v>71</v>
      </c>
      <c r="E6" s="14">
        <v>2.4</v>
      </c>
      <c r="F6" s="22">
        <f t="shared" si="0"/>
        <v>9.0717953289412512E-2</v>
      </c>
      <c r="G6" s="22">
        <f t="shared" si="1"/>
        <v>0.90928204671058754</v>
      </c>
      <c r="H6" s="16">
        <v>0.8</v>
      </c>
      <c r="I6" s="22">
        <f t="shared" si="2"/>
        <v>0.85339303786964982</v>
      </c>
      <c r="J6" s="23">
        <f t="shared" si="3"/>
        <v>1.92</v>
      </c>
      <c r="K6" s="18">
        <v>200000</v>
      </c>
      <c r="L6" s="18">
        <v>2000000</v>
      </c>
      <c r="M6" s="24">
        <f t="shared" si="4"/>
        <v>384000</v>
      </c>
      <c r="N6" s="24">
        <f t="shared" si="5"/>
        <v>3840000</v>
      </c>
      <c r="O6" s="21" t="s">
        <v>72</v>
      </c>
      <c r="P6" s="20" t="s">
        <v>68</v>
      </c>
    </row>
    <row r="7" spans="1:16" ht="33.75" customHeight="1" x14ac:dyDescent="0.35">
      <c r="A7" s="12">
        <v>3</v>
      </c>
      <c r="B7" s="13" t="s">
        <v>73</v>
      </c>
      <c r="C7" s="12" t="s">
        <v>74</v>
      </c>
      <c r="D7" s="12" t="s">
        <v>75</v>
      </c>
      <c r="E7" s="14">
        <v>18</v>
      </c>
      <c r="F7" s="15">
        <f t="shared" si="0"/>
        <v>1.5229979744712629E-8</v>
      </c>
      <c r="G7" s="15">
        <f t="shared" si="1"/>
        <v>0.99999998477002028</v>
      </c>
      <c r="H7" s="16">
        <v>0.35</v>
      </c>
      <c r="I7" s="15">
        <f t="shared" si="2"/>
        <v>0.9981636952229711</v>
      </c>
      <c r="J7" s="17">
        <f t="shared" si="3"/>
        <v>6.3</v>
      </c>
      <c r="K7" s="18">
        <v>50000</v>
      </c>
      <c r="L7" s="18">
        <v>400000</v>
      </c>
      <c r="M7" s="19">
        <f t="shared" si="4"/>
        <v>315000</v>
      </c>
      <c r="N7" s="19">
        <f t="shared" si="5"/>
        <v>2520000</v>
      </c>
      <c r="O7" s="13" t="s">
        <v>76</v>
      </c>
      <c r="P7" s="12" t="s">
        <v>68</v>
      </c>
    </row>
    <row r="8" spans="1:16" ht="33.75" customHeight="1" x14ac:dyDescent="0.35">
      <c r="A8" s="20">
        <v>4</v>
      </c>
      <c r="B8" s="21" t="s">
        <v>77</v>
      </c>
      <c r="C8" s="20" t="s">
        <v>78</v>
      </c>
      <c r="D8" s="20" t="s">
        <v>79</v>
      </c>
      <c r="E8" s="14">
        <v>4</v>
      </c>
      <c r="F8" s="22">
        <f t="shared" si="0"/>
        <v>1.8315638888734179E-2</v>
      </c>
      <c r="G8" s="22">
        <f t="shared" si="1"/>
        <v>0.98168436111126578</v>
      </c>
      <c r="H8" s="16">
        <v>0.7</v>
      </c>
      <c r="I8" s="22">
        <f t="shared" si="2"/>
        <v>0.93918993737478207</v>
      </c>
      <c r="J8" s="23">
        <f t="shared" si="3"/>
        <v>2.8</v>
      </c>
      <c r="K8" s="18">
        <v>300000</v>
      </c>
      <c r="L8" s="18">
        <v>5000000</v>
      </c>
      <c r="M8" s="24">
        <f t="shared" si="4"/>
        <v>840000</v>
      </c>
      <c r="N8" s="24">
        <f t="shared" si="5"/>
        <v>14000000</v>
      </c>
      <c r="O8" s="21" t="s">
        <v>80</v>
      </c>
      <c r="P8" s="20" t="s">
        <v>68</v>
      </c>
    </row>
    <row r="9" spans="1:16" ht="33.75" customHeight="1" x14ac:dyDescent="0.35">
      <c r="A9" s="12"/>
      <c r="B9" s="13"/>
      <c r="C9" s="12"/>
      <c r="D9" s="12"/>
      <c r="E9" s="14"/>
      <c r="F9" s="15" t="str">
        <f t="shared" si="0"/>
        <v/>
      </c>
      <c r="G9" s="15" t="str">
        <f t="shared" si="1"/>
        <v/>
      </c>
      <c r="H9" s="16"/>
      <c r="I9" s="15" t="str">
        <f t="shared" si="2"/>
        <v/>
      </c>
      <c r="J9" s="17" t="str">
        <f t="shared" si="3"/>
        <v/>
      </c>
      <c r="K9" s="18"/>
      <c r="L9" s="18"/>
      <c r="M9" s="19" t="str">
        <f t="shared" si="4"/>
        <v/>
      </c>
      <c r="N9" s="19" t="str">
        <f t="shared" si="5"/>
        <v/>
      </c>
      <c r="O9" s="13"/>
      <c r="P9" s="12"/>
    </row>
    <row r="10" spans="1:16" ht="33.75" customHeight="1" x14ac:dyDescent="0.35">
      <c r="A10" s="20"/>
      <c r="B10" s="21"/>
      <c r="C10" s="20"/>
      <c r="D10" s="20"/>
      <c r="E10" s="14"/>
      <c r="F10" s="22" t="str">
        <f t="shared" si="0"/>
        <v/>
      </c>
      <c r="G10" s="22" t="str">
        <f t="shared" si="1"/>
        <v/>
      </c>
      <c r="H10" s="16"/>
      <c r="I10" s="22" t="str">
        <f t="shared" si="2"/>
        <v/>
      </c>
      <c r="J10" s="23" t="str">
        <f t="shared" si="3"/>
        <v/>
      </c>
      <c r="K10" s="18"/>
      <c r="L10" s="18"/>
      <c r="M10" s="24" t="str">
        <f t="shared" si="4"/>
        <v/>
      </c>
      <c r="N10" s="24" t="str">
        <f t="shared" si="5"/>
        <v/>
      </c>
      <c r="O10" s="21"/>
      <c r="P10" s="20"/>
    </row>
    <row r="11" spans="1:16" ht="33.75" customHeight="1" x14ac:dyDescent="0.35">
      <c r="A11" s="12"/>
      <c r="B11" s="13"/>
      <c r="C11" s="12"/>
      <c r="D11" s="12"/>
      <c r="E11" s="14"/>
      <c r="F11" s="15" t="str">
        <f t="shared" si="0"/>
        <v/>
      </c>
      <c r="G11" s="15" t="str">
        <f t="shared" si="1"/>
        <v/>
      </c>
      <c r="H11" s="16"/>
      <c r="I11" s="15" t="str">
        <f t="shared" si="2"/>
        <v/>
      </c>
      <c r="J11" s="17" t="str">
        <f t="shared" si="3"/>
        <v/>
      </c>
      <c r="K11" s="18"/>
      <c r="L11" s="18"/>
      <c r="M11" s="19" t="str">
        <f t="shared" si="4"/>
        <v/>
      </c>
      <c r="N11" s="19" t="str">
        <f t="shared" si="5"/>
        <v/>
      </c>
      <c r="O11" s="13"/>
      <c r="P11" s="12"/>
    </row>
    <row r="12" spans="1:16" ht="33.75" customHeight="1" x14ac:dyDescent="0.35">
      <c r="A12" s="20"/>
      <c r="B12" s="21"/>
      <c r="C12" s="20"/>
      <c r="D12" s="20"/>
      <c r="E12" s="14"/>
      <c r="F12" s="22" t="str">
        <f t="shared" si="0"/>
        <v/>
      </c>
      <c r="G12" s="22" t="str">
        <f t="shared" si="1"/>
        <v/>
      </c>
      <c r="H12" s="16"/>
      <c r="I12" s="22" t="str">
        <f t="shared" si="2"/>
        <v/>
      </c>
      <c r="J12" s="23" t="str">
        <f t="shared" si="3"/>
        <v/>
      </c>
      <c r="K12" s="18"/>
      <c r="L12" s="18"/>
      <c r="M12" s="24" t="str">
        <f t="shared" si="4"/>
        <v/>
      </c>
      <c r="N12" s="24" t="str">
        <f t="shared" si="5"/>
        <v/>
      </c>
      <c r="O12" s="21"/>
      <c r="P12" s="20"/>
    </row>
    <row r="13" spans="1:16" ht="33.75" customHeight="1" x14ac:dyDescent="0.35">
      <c r="A13" s="12"/>
      <c r="B13" s="13"/>
      <c r="C13" s="12"/>
      <c r="D13" s="12"/>
      <c r="E13" s="14"/>
      <c r="F13" s="15" t="str">
        <f t="shared" si="0"/>
        <v/>
      </c>
      <c r="G13" s="15" t="str">
        <f t="shared" si="1"/>
        <v/>
      </c>
      <c r="H13" s="16"/>
      <c r="I13" s="15" t="str">
        <f t="shared" si="2"/>
        <v/>
      </c>
      <c r="J13" s="17" t="str">
        <f t="shared" si="3"/>
        <v/>
      </c>
      <c r="K13" s="18"/>
      <c r="L13" s="18"/>
      <c r="M13" s="19" t="str">
        <f t="shared" si="4"/>
        <v/>
      </c>
      <c r="N13" s="19" t="str">
        <f t="shared" si="5"/>
        <v/>
      </c>
      <c r="O13" s="13"/>
      <c r="P13" s="12"/>
    </row>
    <row r="14" spans="1:16" ht="33.75" customHeight="1" x14ac:dyDescent="0.35">
      <c r="A14" s="20"/>
      <c r="B14" s="21"/>
      <c r="C14" s="20"/>
      <c r="D14" s="20"/>
      <c r="E14" s="14"/>
      <c r="F14" s="22" t="str">
        <f t="shared" si="0"/>
        <v/>
      </c>
      <c r="G14" s="22" t="str">
        <f t="shared" si="1"/>
        <v/>
      </c>
      <c r="H14" s="16"/>
      <c r="I14" s="22" t="str">
        <f t="shared" si="2"/>
        <v/>
      </c>
      <c r="J14" s="23" t="str">
        <f t="shared" si="3"/>
        <v/>
      </c>
      <c r="K14" s="18"/>
      <c r="L14" s="18"/>
      <c r="M14" s="24" t="str">
        <f t="shared" si="4"/>
        <v/>
      </c>
      <c r="N14" s="24" t="str">
        <f t="shared" si="5"/>
        <v/>
      </c>
      <c r="O14" s="21"/>
      <c r="P14" s="20"/>
    </row>
    <row r="15" spans="1:16" ht="33.75" customHeight="1" x14ac:dyDescent="0.35">
      <c r="A15" s="12"/>
      <c r="B15" s="13"/>
      <c r="C15" s="12"/>
      <c r="D15" s="12"/>
      <c r="E15" s="14"/>
      <c r="F15" s="15" t="str">
        <f t="shared" si="0"/>
        <v/>
      </c>
      <c r="G15" s="15" t="str">
        <f t="shared" si="1"/>
        <v/>
      </c>
      <c r="H15" s="16"/>
      <c r="I15" s="15" t="str">
        <f t="shared" si="2"/>
        <v/>
      </c>
      <c r="J15" s="17" t="str">
        <f t="shared" si="3"/>
        <v/>
      </c>
      <c r="K15" s="18"/>
      <c r="L15" s="18"/>
      <c r="M15" s="19" t="str">
        <f t="shared" si="4"/>
        <v/>
      </c>
      <c r="N15" s="19" t="str">
        <f t="shared" si="5"/>
        <v/>
      </c>
      <c r="O15" s="13"/>
      <c r="P15" s="12"/>
    </row>
    <row r="16" spans="1:16" ht="33.75" customHeight="1" x14ac:dyDescent="0.35">
      <c r="A16" s="20"/>
      <c r="B16" s="21"/>
      <c r="C16" s="20"/>
      <c r="D16" s="20"/>
      <c r="E16" s="14"/>
      <c r="F16" s="22" t="str">
        <f t="shared" si="0"/>
        <v/>
      </c>
      <c r="G16" s="22" t="str">
        <f t="shared" si="1"/>
        <v/>
      </c>
      <c r="H16" s="16"/>
      <c r="I16" s="22" t="str">
        <f t="shared" si="2"/>
        <v/>
      </c>
      <c r="J16" s="23" t="str">
        <f t="shared" si="3"/>
        <v/>
      </c>
      <c r="K16" s="18"/>
      <c r="L16" s="18"/>
      <c r="M16" s="24" t="str">
        <f t="shared" si="4"/>
        <v/>
      </c>
      <c r="N16" s="24" t="str">
        <f t="shared" si="5"/>
        <v/>
      </c>
      <c r="O16" s="21"/>
      <c r="P16" s="20"/>
    </row>
    <row r="18" spans="2:3" ht="15" customHeight="1" x14ac:dyDescent="0.35">
      <c r="B18" s="25" t="s">
        <v>81</v>
      </c>
    </row>
    <row r="19" spans="2:3" ht="15" customHeight="1" x14ac:dyDescent="0.35">
      <c r="B19" s="26" t="s">
        <v>82</v>
      </c>
      <c r="C19" s="27">
        <f>COUNTA(B5:B16)</f>
        <v>4</v>
      </c>
    </row>
    <row r="20" spans="2:3" ht="15" customHeight="1" x14ac:dyDescent="0.35">
      <c r="B20" s="26" t="s">
        <v>83</v>
      </c>
      <c r="C20" s="28">
        <f>SUM(M5:M16)</f>
        <v>2079000</v>
      </c>
    </row>
    <row r="21" spans="2:3" ht="15" customHeight="1" x14ac:dyDescent="0.35">
      <c r="B21" s="26" t="s">
        <v>84</v>
      </c>
      <c r="C21" s="28">
        <f>SUM(N5:N16)</f>
        <v>22520000</v>
      </c>
    </row>
    <row r="22" spans="2:3" ht="15" customHeight="1" x14ac:dyDescent="0.35">
      <c r="B22" s="26" t="s">
        <v>85</v>
      </c>
      <c r="C22" s="28">
        <f>IF(COUNT(N5:N16)=0,"",MAX(N5:N16))</f>
        <v>14000000</v>
      </c>
    </row>
    <row r="23" spans="2:3" ht="15" customHeight="1" x14ac:dyDescent="0.35">
      <c r="B23" s="26" t="s">
        <v>86</v>
      </c>
      <c r="C23" s="29">
        <f>IF(COUNT(I5:I16)=0,"",AVERAGE(I5:I16))</f>
        <v>0.94085573700502767</v>
      </c>
    </row>
    <row r="25" spans="2:3" ht="15" customHeight="1" x14ac:dyDescent="0.35">
      <c r="B25" s="9" t="s">
        <v>87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Q2003"/>
  <sheetViews>
    <sheetView showGridLines="0" zoomScaleNormal="100" workbookViewId="0">
      <selection activeCell="B5" sqref="B5:C5"/>
    </sheetView>
  </sheetViews>
  <sheetFormatPr defaultColWidth="8.6328125" defaultRowHeight="14.5" x14ac:dyDescent="0.35"/>
  <cols>
    <col min="1" max="1" width="3" customWidth="1"/>
    <col min="2" max="2" width="40" customWidth="1"/>
    <col min="3" max="3" width="20" customWidth="1"/>
    <col min="4" max="4" width="4" customWidth="1"/>
    <col min="5" max="5" width="15.81640625" customWidth="1"/>
    <col min="6" max="6" width="20" customWidth="1"/>
    <col min="18" max="18" width="13" customWidth="1"/>
  </cols>
  <sheetData>
    <row r="2" spans="2:69" ht="17.25" customHeight="1" x14ac:dyDescent="0.4">
      <c r="B2" s="7" t="s">
        <v>88</v>
      </c>
      <c r="BF2" t="s">
        <v>89</v>
      </c>
    </row>
    <row r="3" spans="2:69" ht="15" customHeight="1" x14ac:dyDescent="0.35">
      <c r="B3" s="9" t="s">
        <v>90</v>
      </c>
      <c r="BF3" t="s">
        <v>91</v>
      </c>
      <c r="BG3" t="s">
        <v>92</v>
      </c>
      <c r="BH3" t="s">
        <v>93</v>
      </c>
      <c r="BI3" t="s">
        <v>94</v>
      </c>
      <c r="BJ3" t="s">
        <v>95</v>
      </c>
      <c r="BK3" t="s">
        <v>96</v>
      </c>
      <c r="BL3" t="s">
        <v>97</v>
      </c>
      <c r="BM3" t="s">
        <v>98</v>
      </c>
      <c r="BN3" t="s">
        <v>99</v>
      </c>
      <c r="BO3" t="s">
        <v>100</v>
      </c>
      <c r="BP3" t="s">
        <v>101</v>
      </c>
      <c r="BQ3" t="s">
        <v>102</v>
      </c>
    </row>
    <row r="4" spans="2:69" ht="15" customHeight="1" x14ac:dyDescent="0.35">
      <c r="T4" s="30">
        <f t="shared" ref="T4:U23" ca="1" si="0">RAND()</f>
        <v>0.85555608823963758</v>
      </c>
      <c r="U4" s="30">
        <f t="shared" ca="1" si="0"/>
        <v>0.46837171418230017</v>
      </c>
      <c r="V4" s="30">
        <f ca="1">IF(Riskregister!$E$5="",0,COUNTIF(BF$4:BF$53,"&lt;"&amp;T4)*IF(U4&lt;0.5,Riskregister!$K$5+(Riskregister!$L$5-Riskregister!$K$5)*SQRT(U4/2),Riskregister!$L$5-(Riskregister!$L$5-Riskregister!$K$5)*SQRT((1-U4)/2)))</f>
        <v>2206604.3388089924</v>
      </c>
      <c r="W4" s="30">
        <f t="shared" ref="W4:X23" ca="1" si="1">RAND()</f>
        <v>0.44248570362871242</v>
      </c>
      <c r="X4" s="30">
        <f t="shared" ca="1" si="1"/>
        <v>0.83849764032158769</v>
      </c>
      <c r="Y4" s="30">
        <f ca="1">IF(Riskregister!$E$6="",0,COUNTIF(BG$4:BG$53,"&lt;"&amp;W4)*IF(X4&lt;0.5,Riskregister!$K$6+(Riskregister!$L$6-Riskregister!$K$6)*SQRT(X4/2),Riskregister!$L$6-(Riskregister!$L$6-Riskregister!$K$6)*SQRT((1-X4)/2)))</f>
        <v>2976996.9253633143</v>
      </c>
      <c r="Z4" s="30">
        <f t="shared" ref="Z4:AA23" ca="1" si="2">RAND()</f>
        <v>5.7550862517236734E-2</v>
      </c>
      <c r="AA4" s="30">
        <f t="shared" ca="1" si="2"/>
        <v>0.27238049015114385</v>
      </c>
      <c r="AB4" s="30">
        <f ca="1">IF(Riskregister!$E$7="",0,COUNTIF(BH$4:BH$53,"&lt;"&amp;Z4)*IF(AA4&lt;0.5,Riskregister!$K$7+(Riskregister!$L$7-Riskregister!$K$7)*SQRT(AA4/2),Riskregister!$L$7-(Riskregister!$L$7-Riskregister!$K$7)*SQRT((1-AA4)/2)))</f>
        <v>537491.60661337944</v>
      </c>
      <c r="AC4" s="30">
        <f t="shared" ref="AC4:AD23" ca="1" si="3">RAND()</f>
        <v>0.41031043252076194</v>
      </c>
      <c r="AD4" s="30">
        <f t="shared" ca="1" si="3"/>
        <v>0.64739627712427394</v>
      </c>
      <c r="AE4" s="30">
        <f ca="1">IF(Riskregister!$E$8="",0,COUNTIF(BI$4:BI$53,"&lt;"&amp;AC4)*IF(AD4&lt;0.5,Riskregister!$K$8+(Riskregister!$L$8-Riskregister!$K$8)*SQRT(AD4/2),Riskregister!$L$8-(Riskregister!$L$8-Riskregister!$K$8)*SQRT((1-AD4)/2)))</f>
        <v>6053098.3700313009</v>
      </c>
      <c r="AF4" s="30">
        <f t="shared" ref="AF4:AG23" ca="1" si="4">RAND()</f>
        <v>0.93855809388757649</v>
      </c>
      <c r="AG4" s="30">
        <f t="shared" ca="1" si="4"/>
        <v>0.74474071092687433</v>
      </c>
      <c r="AH4" s="30">
        <f>IF(Riskregister!$E$9="",0,COUNTIF(BJ$4:BJ$53,"&lt;"&amp;AF4)*IF(AG4&lt;0.5,Riskregister!$K$9+(Riskregister!$L$9-Riskregister!$K$9)*SQRT(AG4/2),Riskregister!$L$9-(Riskregister!$L$9-Riskregister!$K$9)*SQRT((1-AG4)/2)))</f>
        <v>0</v>
      </c>
      <c r="AI4" s="30">
        <f t="shared" ref="AI4:AJ23" ca="1" si="5">RAND()</f>
        <v>0.36257941316063991</v>
      </c>
      <c r="AJ4" s="30">
        <f t="shared" ca="1" si="5"/>
        <v>0.7783515812765931</v>
      </c>
      <c r="AK4" s="30">
        <f>IF(Riskregister!$E$10="",0,COUNTIF(BK$4:BK$53,"&lt;"&amp;AI4)*IF(AJ4&lt;0.5,Riskregister!$K$10+(Riskregister!$L$10-Riskregister!$K$10)*SQRT(AJ4/2),Riskregister!$L$10-(Riskregister!$L$10-Riskregister!$K$10)*SQRT((1-AJ4)/2)))</f>
        <v>0</v>
      </c>
      <c r="AL4" s="30">
        <f t="shared" ref="AL4:AM23" ca="1" si="6">RAND()</f>
        <v>0.53364524520431156</v>
      </c>
      <c r="AM4" s="30">
        <f t="shared" ca="1" si="6"/>
        <v>0.98970850876367789</v>
      </c>
      <c r="AN4" s="30">
        <f>IF(Riskregister!$E$11="",0,COUNTIF(BL$4:BL$53,"&lt;"&amp;AL4)*IF(AM4&lt;0.5,Riskregister!$K$11+(Riskregister!$L$11-Riskregister!$K$11)*SQRT(AM4/2),Riskregister!$L$11-(Riskregister!$L$11-Riskregister!$K$11)*SQRT((1-AM4)/2)))</f>
        <v>0</v>
      </c>
      <c r="AO4" s="30">
        <f t="shared" ref="AO4:AP23" ca="1" si="7">RAND()</f>
        <v>8.5080298543357524E-2</v>
      </c>
      <c r="AP4" s="30">
        <f t="shared" ca="1" si="7"/>
        <v>0.5530301329637004</v>
      </c>
      <c r="AQ4" s="30">
        <f>IF(Riskregister!$E$12="",0,COUNTIF(BM$4:BM$53,"&lt;"&amp;AO4)*IF(AP4&lt;0.5,Riskregister!$K$12+(Riskregister!$L$12-Riskregister!$K$12)*SQRT(AP4/2),Riskregister!$L$12-(Riskregister!$L$12-Riskregister!$K$12)*SQRT((1-AP4)/2)))</f>
        <v>0</v>
      </c>
      <c r="AR4" s="30">
        <f t="shared" ref="AR4:AS23" ca="1" si="8">RAND()</f>
        <v>0.9044654907468983</v>
      </c>
      <c r="AS4" s="30">
        <f t="shared" ca="1" si="8"/>
        <v>0.49064725682352384</v>
      </c>
      <c r="AT4" s="30">
        <f>IF(Riskregister!$E$13="",0,COUNTIF(BN$4:BN$53,"&lt;"&amp;AR4)*IF(AS4&lt;0.5,Riskregister!$K$13+(Riskregister!$L$13-Riskregister!$K$13)*SQRT(AS4/2),Riskregister!$L$13-(Riskregister!$L$13-Riskregister!$K$13)*SQRT((1-AS4)/2)))</f>
        <v>0</v>
      </c>
      <c r="AU4" s="30">
        <f t="shared" ref="AU4:AV23" ca="1" si="9">RAND()</f>
        <v>0.7459660274288975</v>
      </c>
      <c r="AV4" s="30">
        <f t="shared" ca="1" si="9"/>
        <v>0.11830261569260969</v>
      </c>
      <c r="AW4" s="30">
        <f>IF(Riskregister!$E$14="",0,COUNTIF(BO$4:BO$53,"&lt;"&amp;AU4)*IF(AV4&lt;0.5,Riskregister!$K$14+(Riskregister!$L$14-Riskregister!$K$14)*SQRT(AV4/2),Riskregister!$L$14-(Riskregister!$L$14-Riskregister!$K$14)*SQRT((1-AV4)/2)))</f>
        <v>0</v>
      </c>
      <c r="AX4" s="30">
        <f t="shared" ref="AX4:AY23" ca="1" si="10">RAND()</f>
        <v>0.39932053993330319</v>
      </c>
      <c r="AY4" s="30">
        <f t="shared" ca="1" si="10"/>
        <v>0.17630904544693549</v>
      </c>
      <c r="AZ4" s="30">
        <f>IF(Riskregister!$E$15="",0,COUNTIF(BP$4:BP$53,"&lt;"&amp;AX4)*IF(AY4&lt;0.5,Riskregister!$K$15+(Riskregister!$L$15-Riskregister!$K$15)*SQRT(AY4/2),Riskregister!$L$15-(Riskregister!$L$15-Riskregister!$K$15)*SQRT((1-AY4)/2)))</f>
        <v>0</v>
      </c>
      <c r="BA4" s="30">
        <f t="shared" ref="BA4:BB23" ca="1" si="11">RAND()</f>
        <v>0.68582546223410168</v>
      </c>
      <c r="BB4" s="30">
        <f t="shared" ca="1" si="11"/>
        <v>0.79935633289511621</v>
      </c>
      <c r="BC4" s="30">
        <f>IF(Riskregister!$E$16="",0,COUNTIF(BQ$4:BQ$53,"&lt;"&amp;BA4)*IF(BB4&lt;0.5,Riskregister!$K$16+(Riskregister!$L$16-Riskregister!$K$16)*SQRT(BB4/2),Riskregister!$L$16-(Riskregister!$L$16-Riskregister!$K$16)*SQRT((1-BB4)/2)))</f>
        <v>0</v>
      </c>
      <c r="BD4" s="30">
        <f t="shared" ref="BD4:BD67" ca="1" si="12">V4+Y4+AB4+AE4+AH4+AK4+AN4+AQ4+AT4+AW4+AZ4+BC4</f>
        <v>11774191.240816986</v>
      </c>
      <c r="BF4">
        <f>IF(Riskregister!$E$5="","",_xlfn.POISSON.DIST(ROW()-4,Riskregister!$E$5*Riskregister!$H$5,TRUE()))</f>
        <v>2.7323722447292569E-2</v>
      </c>
      <c r="BG4">
        <f>IF(Riskregister!$E$6="","",_xlfn.POISSON.DIST(ROW()-4,Riskregister!$E$6*Riskregister!$H$6,TRUE()))</f>
        <v>0.14660696213035015</v>
      </c>
      <c r="BH4">
        <f>IF(Riskregister!$E$7="","",_xlfn.POISSON.DIST(ROW()-4,Riskregister!$E$7*Riskregister!$H$7,TRUE()))</f>
        <v>1.8363047770289071E-3</v>
      </c>
      <c r="BI4">
        <f>IF(Riskregister!$E$8="","",_xlfn.POISSON.DIST(ROW()-4,Riskregister!$E$8*Riskregister!$H$8,TRUE()))</f>
        <v>6.0810062625217973E-2</v>
      </c>
      <c r="BJ4" t="str">
        <f>IF(Riskregister!$E$9="","",_xlfn.POISSON.DIST(ROW()-4,Riskregister!$E$9*Riskregister!$H$9,TRUE()))</f>
        <v/>
      </c>
      <c r="BK4" t="str">
        <f>IF(Riskregister!$E$10="","",_xlfn.POISSON.DIST(ROW()-4,Riskregister!$E$10*Riskregister!$H$10,TRUE()))</f>
        <v/>
      </c>
      <c r="BL4" t="str">
        <f>IF(Riskregister!$E$11="","",_xlfn.POISSON.DIST(ROW()-4,Riskregister!$E$11*Riskregister!$H$11,TRUE()))</f>
        <v/>
      </c>
      <c r="BM4" t="str">
        <f>IF(Riskregister!$E$12="","",_xlfn.POISSON.DIST(ROW()-4,Riskregister!$E$12*Riskregister!$H$12,TRUE()))</f>
        <v/>
      </c>
      <c r="BN4" t="str">
        <f>IF(Riskregister!$E$13="","",_xlfn.POISSON.DIST(ROW()-4,Riskregister!$E$13*Riskregister!$H$13,TRUE()))</f>
        <v/>
      </c>
      <c r="BO4" t="str">
        <f>IF(Riskregister!$E$14="","",_xlfn.POISSON.DIST(ROW()-4,Riskregister!$E$14*Riskregister!$H$14,TRUE()))</f>
        <v/>
      </c>
      <c r="BP4" t="str">
        <f>IF(Riskregister!$E$15="","",_xlfn.POISSON.DIST(ROW()-4,Riskregister!$E$15*Riskregister!$H$15,TRUE()))</f>
        <v/>
      </c>
      <c r="BQ4" t="str">
        <f>IF(Riskregister!$E$16="","",_xlfn.POISSON.DIST(ROW()-4,Riskregister!$E$16*Riskregister!$H$16,TRUE()))</f>
        <v/>
      </c>
    </row>
    <row r="5" spans="2:69" ht="30" customHeight="1" x14ac:dyDescent="0.35">
      <c r="B5" s="1" t="s">
        <v>178</v>
      </c>
      <c r="C5" s="1"/>
      <c r="E5" s="31" t="s">
        <v>103</v>
      </c>
      <c r="F5" s="32">
        <f ca="1">RAND()</f>
        <v>0.94390575929245424</v>
      </c>
      <c r="T5" s="30">
        <f t="shared" ca="1" si="0"/>
        <v>9.2955234819679267E-2</v>
      </c>
      <c r="U5" s="30">
        <f t="shared" ca="1" si="0"/>
        <v>0.42768273685555236</v>
      </c>
      <c r="V5" s="30">
        <f ca="1">IF(Riskregister!$E$5="",0,COUNTIF(BF$4:BF$53,"&lt;"&amp;T5)*IF(U5&lt;0.5,Riskregister!$K$5+(Riskregister!$L$5-Riskregister!$K$5)*SQRT(U5/2),Riskregister!$L$5-(Riskregister!$L$5-Riskregister!$K$5)*SQRT((1-U5)/2)))</f>
        <v>358093.43359804671</v>
      </c>
      <c r="W5" s="30">
        <f t="shared" ca="1" si="1"/>
        <v>0.41594739138542258</v>
      </c>
      <c r="X5" s="30">
        <f t="shared" ca="1" si="1"/>
        <v>9.9882745923717375E-2</v>
      </c>
      <c r="Y5" s="30">
        <f ca="1">IF(Riskregister!$E$6="",0,COUNTIF(BG$4:BG$53,"&lt;"&amp;W5)*IF(X5&lt;0.5,Riskregister!$K$6+(Riskregister!$L$6-Riskregister!$K$6)*SQRT(X5/2),Riskregister!$L$6-(Riskregister!$L$6-Riskregister!$K$6)*SQRT((1-X5)/2)))</f>
        <v>602256.19746179436</v>
      </c>
      <c r="Z5" s="30">
        <f t="shared" ca="1" si="2"/>
        <v>0.86499478280130448</v>
      </c>
      <c r="AA5" s="30">
        <f t="shared" ca="1" si="2"/>
        <v>0.92865490493032143</v>
      </c>
      <c r="AB5" s="30">
        <f ca="1">IF(Riskregister!$E$7="",0,COUNTIF(BH$4:BH$53,"&lt;"&amp;Z5)*IF(AA5&lt;0.5,Riskregister!$K$7+(Riskregister!$L$7-Riskregister!$K$7)*SQRT(AA5/2),Riskregister!$L$7-(Riskregister!$L$7-Riskregister!$K$7)*SQRT((1-AA5)/2)))</f>
        <v>3005053.9075559508</v>
      </c>
      <c r="AC5" s="30">
        <f t="shared" ca="1" si="3"/>
        <v>0.44352170485416331</v>
      </c>
      <c r="AD5" s="30">
        <f t="shared" ca="1" si="3"/>
        <v>0.3164735557663283</v>
      </c>
      <c r="AE5" s="30">
        <f ca="1">IF(Riskregister!$E$8="",0,COUNTIF(BI$4:BI$53,"&lt;"&amp;AC5)*IF(AD5&lt;0.5,Riskregister!$K$8+(Riskregister!$L$8-Riskregister!$K$8)*SQRT(AD5/2),Riskregister!$L$8-(Riskregister!$L$8-Riskregister!$K$8)*SQRT((1-AD5)/2)))</f>
        <v>4339224.7450181954</v>
      </c>
      <c r="AF5" s="30">
        <f t="shared" ca="1" si="4"/>
        <v>0.60612587094183068</v>
      </c>
      <c r="AG5" s="30">
        <f t="shared" ca="1" si="4"/>
        <v>0.44403686860207281</v>
      </c>
      <c r="AH5" s="30">
        <f>IF(Riskregister!$E$9="",0,COUNTIF(BJ$4:BJ$53,"&lt;"&amp;AF5)*IF(AG5&lt;0.5,Riskregister!$K$9+(Riskregister!$L$9-Riskregister!$K$9)*SQRT(AG5/2),Riskregister!$L$9-(Riskregister!$L$9-Riskregister!$K$9)*SQRT((1-AG5)/2)))</f>
        <v>0</v>
      </c>
      <c r="AI5" s="30">
        <f t="shared" ca="1" si="5"/>
        <v>0.23166261586671388</v>
      </c>
      <c r="AJ5" s="30">
        <f t="shared" ca="1" si="5"/>
        <v>0.69526917985846726</v>
      </c>
      <c r="AK5" s="30">
        <f>IF(Riskregister!$E$10="",0,COUNTIF(BK$4:BK$53,"&lt;"&amp;AI5)*IF(AJ5&lt;0.5,Riskregister!$K$10+(Riskregister!$L$10-Riskregister!$K$10)*SQRT(AJ5/2),Riskregister!$L$10-(Riskregister!$L$10-Riskregister!$K$10)*SQRT((1-AJ5)/2)))</f>
        <v>0</v>
      </c>
      <c r="AL5" s="30">
        <f t="shared" ca="1" si="6"/>
        <v>0.71204900829812545</v>
      </c>
      <c r="AM5" s="30">
        <f t="shared" ca="1" si="6"/>
        <v>0.15556277553721087</v>
      </c>
      <c r="AN5" s="30">
        <f>IF(Riskregister!$E$11="",0,COUNTIF(BL$4:BL$53,"&lt;"&amp;AL5)*IF(AM5&lt;0.5,Riskregister!$K$11+(Riskregister!$L$11-Riskregister!$K$11)*SQRT(AM5/2),Riskregister!$L$11-(Riskregister!$L$11-Riskregister!$K$11)*SQRT((1-AM5)/2)))</f>
        <v>0</v>
      </c>
      <c r="AO5" s="30">
        <f t="shared" ca="1" si="7"/>
        <v>0.97506536225567353</v>
      </c>
      <c r="AP5" s="30">
        <f t="shared" ca="1" si="7"/>
        <v>0.93616591877373356</v>
      </c>
      <c r="AQ5" s="30">
        <f>IF(Riskregister!$E$12="",0,COUNTIF(BM$4:BM$53,"&lt;"&amp;AO5)*IF(AP5&lt;0.5,Riskregister!$K$12+(Riskregister!$L$12-Riskregister!$K$12)*SQRT(AP5/2),Riskregister!$L$12-(Riskregister!$L$12-Riskregister!$K$12)*SQRT((1-AP5)/2)))</f>
        <v>0</v>
      </c>
      <c r="AR5" s="30">
        <f t="shared" ca="1" si="8"/>
        <v>0.37492936337117888</v>
      </c>
      <c r="AS5" s="30">
        <f t="shared" ca="1" si="8"/>
        <v>0.95761981525756901</v>
      </c>
      <c r="AT5" s="30">
        <f>IF(Riskregister!$E$13="",0,COUNTIF(BN$4:BN$53,"&lt;"&amp;AR5)*IF(AS5&lt;0.5,Riskregister!$K$13+(Riskregister!$L$13-Riskregister!$K$13)*SQRT(AS5/2),Riskregister!$L$13-(Riskregister!$L$13-Riskregister!$K$13)*SQRT((1-AS5)/2)))</f>
        <v>0</v>
      </c>
      <c r="AU5" s="30">
        <f t="shared" ca="1" si="9"/>
        <v>0.71591963299067318</v>
      </c>
      <c r="AV5" s="30">
        <f t="shared" ca="1" si="9"/>
        <v>0.43715074161515</v>
      </c>
      <c r="AW5" s="30">
        <f>IF(Riskregister!$E$14="",0,COUNTIF(BO$4:BO$53,"&lt;"&amp;AU5)*IF(AV5&lt;0.5,Riskregister!$K$14+(Riskregister!$L$14-Riskregister!$K$14)*SQRT(AV5/2),Riskregister!$L$14-(Riskregister!$L$14-Riskregister!$K$14)*SQRT((1-AV5)/2)))</f>
        <v>0</v>
      </c>
      <c r="AX5" s="30">
        <f t="shared" ca="1" si="10"/>
        <v>0.44099043510841962</v>
      </c>
      <c r="AY5" s="30">
        <f t="shared" ca="1" si="10"/>
        <v>0.84394202273842822</v>
      </c>
      <c r="AZ5" s="30">
        <f>IF(Riskregister!$E$15="",0,COUNTIF(BP$4:BP$53,"&lt;"&amp;AX5)*IF(AY5&lt;0.5,Riskregister!$K$15+(Riskregister!$L$15-Riskregister!$K$15)*SQRT(AY5/2),Riskregister!$L$15-(Riskregister!$L$15-Riskregister!$K$15)*SQRT((1-AY5)/2)))</f>
        <v>0</v>
      </c>
      <c r="BA5" s="30">
        <f t="shared" ca="1" si="11"/>
        <v>0.28302210195563637</v>
      </c>
      <c r="BB5" s="30">
        <f t="shared" ca="1" si="11"/>
        <v>0.64517993572787136</v>
      </c>
      <c r="BC5" s="30">
        <f>IF(Riskregister!$E$16="",0,COUNTIF(BQ$4:BQ$53,"&lt;"&amp;BA5)*IF(BB5&lt;0.5,Riskregister!$K$16+(Riskregister!$L$16-Riskregister!$K$16)*SQRT(BB5/2),Riskregister!$L$16-(Riskregister!$L$16-Riskregister!$K$16)*SQRT((1-BB5)/2)))</f>
        <v>0</v>
      </c>
      <c r="BD5" s="30">
        <f t="shared" ca="1" si="12"/>
        <v>8304628.2836339874</v>
      </c>
      <c r="BF5">
        <f>IF(Riskregister!$E$5="","",_xlfn.POISSON.DIST(ROW()-4,Riskregister!$E$5*Riskregister!$H$5,TRUE()))</f>
        <v>0.1256891232575458</v>
      </c>
      <c r="BG5">
        <f>IF(Riskregister!$E$6="","",_xlfn.POISSON.DIST(ROW()-4,Riskregister!$E$6*Riskregister!$H$6,TRUE()))</f>
        <v>0.42809232942062225</v>
      </c>
      <c r="BH5">
        <f>IF(Riskregister!$E$7="","",_xlfn.POISSON.DIST(ROW()-4,Riskregister!$E$7*Riskregister!$H$7,TRUE()))</f>
        <v>1.3405024872311022E-2</v>
      </c>
      <c r="BI5">
        <f>IF(Riskregister!$E$8="","",_xlfn.POISSON.DIST(ROW()-4,Riskregister!$E$8*Riskregister!$H$8,TRUE()))</f>
        <v>0.2310782379758283</v>
      </c>
      <c r="BJ5" t="str">
        <f>IF(Riskregister!$E$9="","",_xlfn.POISSON.DIST(ROW()-4,Riskregister!$E$9*Riskregister!$H$9,TRUE()))</f>
        <v/>
      </c>
      <c r="BK5" t="str">
        <f>IF(Riskregister!$E$10="","",_xlfn.POISSON.DIST(ROW()-4,Riskregister!$E$10*Riskregister!$H$10,TRUE()))</f>
        <v/>
      </c>
      <c r="BL5" t="str">
        <f>IF(Riskregister!$E$11="","",_xlfn.POISSON.DIST(ROW()-4,Riskregister!$E$11*Riskregister!$H$11,TRUE()))</f>
        <v/>
      </c>
      <c r="BM5" t="str">
        <f>IF(Riskregister!$E$12="","",_xlfn.POISSON.DIST(ROW()-4,Riskregister!$E$12*Riskregister!$H$12,TRUE()))</f>
        <v/>
      </c>
      <c r="BN5" t="str">
        <f>IF(Riskregister!$E$13="","",_xlfn.POISSON.DIST(ROW()-4,Riskregister!$E$13*Riskregister!$H$13,TRUE()))</f>
        <v/>
      </c>
      <c r="BO5" t="str">
        <f>IF(Riskregister!$E$14="","",_xlfn.POISSON.DIST(ROW()-4,Riskregister!$E$14*Riskregister!$H$14,TRUE()))</f>
        <v/>
      </c>
      <c r="BP5" t="str">
        <f>IF(Riskregister!$E$15="","",_xlfn.POISSON.DIST(ROW()-4,Riskregister!$E$15*Riskregister!$H$15,TRUE()))</f>
        <v/>
      </c>
      <c r="BQ5" t="str">
        <f>IF(Riskregister!$E$16="","",_xlfn.POISSON.DIST(ROW()-4,Riskregister!$E$16*Riskregister!$H$16,TRUE()))</f>
        <v/>
      </c>
    </row>
    <row r="6" spans="2:69" ht="15" customHeight="1" x14ac:dyDescent="0.35">
      <c r="B6" s="25" t="s">
        <v>104</v>
      </c>
      <c r="T6" s="30">
        <f t="shared" ca="1" si="0"/>
        <v>0.66705424384198175</v>
      </c>
      <c r="U6" s="30">
        <f t="shared" ca="1" si="0"/>
        <v>0.93666710414187127</v>
      </c>
      <c r="V6" s="30">
        <f ca="1">IF(Riskregister!$E$5="",0,COUNTIF(BF$4:BF$53,"&lt;"&amp;T6)*IF(U6&lt;0.5,Riskregister!$K$5+(Riskregister!$L$5-Riskregister!$K$5)*SQRT(U6/2),Riskregister!$L$5-(Riskregister!$L$5-Riskregister!$K$5)*SQRT((1-U6)/2)))</f>
        <v>2079688.7587202589</v>
      </c>
      <c r="W6" s="30">
        <f t="shared" ca="1" si="1"/>
        <v>1.2816669357800126E-2</v>
      </c>
      <c r="X6" s="30">
        <f t="shared" ca="1" si="1"/>
        <v>0.74339889008820248</v>
      </c>
      <c r="Y6" s="30">
        <f ca="1">IF(Riskregister!$E$6="",0,COUNTIF(BG$4:BG$53,"&lt;"&amp;W6)*IF(X6&lt;0.5,Riskregister!$K$6+(Riskregister!$L$6-Riskregister!$K$6)*SQRT(X6/2),Riskregister!$L$6-(Riskregister!$L$6-Riskregister!$K$6)*SQRT((1-X6)/2)))</f>
        <v>0</v>
      </c>
      <c r="Z6" s="30">
        <f t="shared" ca="1" si="2"/>
        <v>0.84882773672883527</v>
      </c>
      <c r="AA6" s="30">
        <f t="shared" ca="1" si="2"/>
        <v>0.31352453639365119</v>
      </c>
      <c r="AB6" s="30">
        <f ca="1">IF(Riskregister!$E$7="",0,COUNTIF(BH$4:BH$53,"&lt;"&amp;Z6)*IF(AA6&lt;0.5,Riskregister!$K$7+(Riskregister!$L$7-Riskregister!$K$7)*SQRT(AA6/2),Riskregister!$L$7-(Riskregister!$L$7-Riskregister!$K$7)*SQRT((1-AA6)/2)))</f>
        <v>1697186.2756553255</v>
      </c>
      <c r="AC6" s="30">
        <f t="shared" ca="1" si="3"/>
        <v>0.37603666464322905</v>
      </c>
      <c r="AD6" s="30">
        <f t="shared" ca="1" si="3"/>
        <v>0.30856297347332895</v>
      </c>
      <c r="AE6" s="30">
        <f ca="1">IF(Riskregister!$E$8="",0,COUNTIF(BI$4:BI$53,"&lt;"&amp;AC6)*IF(AD6&lt;0.5,Riskregister!$K$8+(Riskregister!$L$8-Riskregister!$K$8)*SQRT(AD6/2),Riskregister!$L$8-(Riskregister!$L$8-Riskregister!$K$8)*SQRT((1-AD6)/2)))</f>
        <v>4292196.1172250416</v>
      </c>
      <c r="AF6" s="30">
        <f t="shared" ca="1" si="4"/>
        <v>0.55723575919456292</v>
      </c>
      <c r="AG6" s="30">
        <f t="shared" ca="1" si="4"/>
        <v>0.2377474573389744</v>
      </c>
      <c r="AH6" s="30">
        <f>IF(Riskregister!$E$9="",0,COUNTIF(BJ$4:BJ$53,"&lt;"&amp;AF6)*IF(AG6&lt;0.5,Riskregister!$K$9+(Riskregister!$L$9-Riskregister!$K$9)*SQRT(AG6/2),Riskregister!$L$9-(Riskregister!$L$9-Riskregister!$K$9)*SQRT((1-AG6)/2)))</f>
        <v>0</v>
      </c>
      <c r="AI6" s="30">
        <f t="shared" ca="1" si="5"/>
        <v>0.55118009379834987</v>
      </c>
      <c r="AJ6" s="30">
        <f t="shared" ca="1" si="5"/>
        <v>1.7753573623822461E-2</v>
      </c>
      <c r="AK6" s="30">
        <f>IF(Riskregister!$E$10="",0,COUNTIF(BK$4:BK$53,"&lt;"&amp;AI6)*IF(AJ6&lt;0.5,Riskregister!$K$10+(Riskregister!$L$10-Riskregister!$K$10)*SQRT(AJ6/2),Riskregister!$L$10-(Riskregister!$L$10-Riskregister!$K$10)*SQRT((1-AJ6)/2)))</f>
        <v>0</v>
      </c>
      <c r="AL6" s="30">
        <f t="shared" ca="1" si="6"/>
        <v>0.55735537840860006</v>
      </c>
      <c r="AM6" s="30">
        <f t="shared" ca="1" si="6"/>
        <v>0.7701365512822298</v>
      </c>
      <c r="AN6" s="30">
        <f>IF(Riskregister!$E$11="",0,COUNTIF(BL$4:BL$53,"&lt;"&amp;AL6)*IF(AM6&lt;0.5,Riskregister!$K$11+(Riskregister!$L$11-Riskregister!$K$11)*SQRT(AM6/2),Riskregister!$L$11-(Riskregister!$L$11-Riskregister!$K$11)*SQRT((1-AM6)/2)))</f>
        <v>0</v>
      </c>
      <c r="AO6" s="30">
        <f t="shared" ca="1" si="7"/>
        <v>0.46133809498070144</v>
      </c>
      <c r="AP6" s="30">
        <f t="shared" ca="1" si="7"/>
        <v>0.61222467370822842</v>
      </c>
      <c r="AQ6" s="30">
        <f>IF(Riskregister!$E$12="",0,COUNTIF(BM$4:BM$53,"&lt;"&amp;AO6)*IF(AP6&lt;0.5,Riskregister!$K$12+(Riskregister!$L$12-Riskregister!$K$12)*SQRT(AP6/2),Riskregister!$L$12-(Riskregister!$L$12-Riskregister!$K$12)*SQRT((1-AP6)/2)))</f>
        <v>0</v>
      </c>
      <c r="AR6" s="30">
        <f t="shared" ca="1" si="8"/>
        <v>0.79196122500030797</v>
      </c>
      <c r="AS6" s="30">
        <f t="shared" ca="1" si="8"/>
        <v>0.15474773001462594</v>
      </c>
      <c r="AT6" s="30">
        <f>IF(Riskregister!$E$13="",0,COUNTIF(BN$4:BN$53,"&lt;"&amp;AR6)*IF(AS6&lt;0.5,Riskregister!$K$13+(Riskregister!$L$13-Riskregister!$K$13)*SQRT(AS6/2),Riskregister!$L$13-(Riskregister!$L$13-Riskregister!$K$13)*SQRT((1-AS6)/2)))</f>
        <v>0</v>
      </c>
      <c r="AU6" s="30">
        <f t="shared" ca="1" si="9"/>
        <v>0.4850230933573827</v>
      </c>
      <c r="AV6" s="30">
        <f t="shared" ca="1" si="9"/>
        <v>0.72744846373515448</v>
      </c>
      <c r="AW6" s="30">
        <f>IF(Riskregister!$E$14="",0,COUNTIF(BO$4:BO$53,"&lt;"&amp;AU6)*IF(AV6&lt;0.5,Riskregister!$K$14+(Riskregister!$L$14-Riskregister!$K$14)*SQRT(AV6/2),Riskregister!$L$14-(Riskregister!$L$14-Riskregister!$K$14)*SQRT((1-AV6)/2)))</f>
        <v>0</v>
      </c>
      <c r="AX6" s="30">
        <f t="shared" ca="1" si="10"/>
        <v>0.29607305034870812</v>
      </c>
      <c r="AY6" s="30">
        <f t="shared" ca="1" si="10"/>
        <v>0.99289888190111464</v>
      </c>
      <c r="AZ6" s="30">
        <f>IF(Riskregister!$E$15="",0,COUNTIF(BP$4:BP$53,"&lt;"&amp;AX6)*IF(AY6&lt;0.5,Riskregister!$K$15+(Riskregister!$L$15-Riskregister!$K$15)*SQRT(AY6/2),Riskregister!$L$15-(Riskregister!$L$15-Riskregister!$K$15)*SQRT((1-AY6)/2)))</f>
        <v>0</v>
      </c>
      <c r="BA6" s="30">
        <f t="shared" ca="1" si="11"/>
        <v>0.14593709091952134</v>
      </c>
      <c r="BB6" s="30">
        <f t="shared" ca="1" si="11"/>
        <v>0.36131793293802428</v>
      </c>
      <c r="BC6" s="30">
        <f>IF(Riskregister!$E$16="",0,COUNTIF(BQ$4:BQ$53,"&lt;"&amp;BA6)*IF(BB6&lt;0.5,Riskregister!$K$16+(Riskregister!$L$16-Riskregister!$K$16)*SQRT(BB6/2),Riskregister!$L$16-(Riskregister!$L$16-Riskregister!$K$16)*SQRT((1-BB6)/2)))</f>
        <v>0</v>
      </c>
      <c r="BD6" s="30">
        <f t="shared" ca="1" si="12"/>
        <v>8069071.1516006263</v>
      </c>
      <c r="BF6">
        <f>IF(Riskregister!$E$5="","",_xlfn.POISSON.DIST(ROW()-4,Riskregister!$E$5*Riskregister!$H$5,TRUE()))</f>
        <v>0.30274684471600161</v>
      </c>
      <c r="BG6">
        <f>IF(Riskregister!$E$6="","",_xlfn.POISSON.DIST(ROW()-4,Riskregister!$E$6*Riskregister!$H$6,TRUE()))</f>
        <v>0.69831828201928381</v>
      </c>
      <c r="BH6">
        <f>IF(Riskregister!$E$7="","",_xlfn.POISSON.DIST(ROW()-4,Riskregister!$E$7*Riskregister!$H$7,TRUE()))</f>
        <v>4.9846493172449692E-2</v>
      </c>
      <c r="BI6">
        <f>IF(Riskregister!$E$8="","",_xlfn.POISSON.DIST(ROW()-4,Riskregister!$E$8*Riskregister!$H$8,TRUE()))</f>
        <v>0.46945368346668259</v>
      </c>
      <c r="BJ6" t="str">
        <f>IF(Riskregister!$E$9="","",_xlfn.POISSON.DIST(ROW()-4,Riskregister!$E$9*Riskregister!$H$9,TRUE()))</f>
        <v/>
      </c>
      <c r="BK6" t="str">
        <f>IF(Riskregister!$E$10="","",_xlfn.POISSON.DIST(ROW()-4,Riskregister!$E$10*Riskregister!$H$10,TRUE()))</f>
        <v/>
      </c>
      <c r="BL6" t="str">
        <f>IF(Riskregister!$E$11="","",_xlfn.POISSON.DIST(ROW()-4,Riskregister!$E$11*Riskregister!$H$11,TRUE()))</f>
        <v/>
      </c>
      <c r="BM6" t="str">
        <f>IF(Riskregister!$E$12="","",_xlfn.POISSON.DIST(ROW()-4,Riskregister!$E$12*Riskregister!$H$12,TRUE()))</f>
        <v/>
      </c>
      <c r="BN6" t="str">
        <f>IF(Riskregister!$E$13="","",_xlfn.POISSON.DIST(ROW()-4,Riskregister!$E$13*Riskregister!$H$13,TRUE()))</f>
        <v/>
      </c>
      <c r="BO6" t="str">
        <f>IF(Riskregister!$E$14="","",_xlfn.POISSON.DIST(ROW()-4,Riskregister!$E$14*Riskregister!$H$14,TRUE()))</f>
        <v/>
      </c>
      <c r="BP6" t="str">
        <f>IF(Riskregister!$E$15="","",_xlfn.POISSON.DIST(ROW()-4,Riskregister!$E$15*Riskregister!$H$15,TRUE()))</f>
        <v/>
      </c>
      <c r="BQ6" t="str">
        <f>IF(Riskregister!$E$16="","",_xlfn.POISSON.DIST(ROW()-4,Riskregister!$E$16*Riskregister!$H$16,TRUE()))</f>
        <v/>
      </c>
    </row>
    <row r="7" spans="2:69" ht="15" customHeight="1" x14ac:dyDescent="0.35">
      <c r="B7" s="33" t="s">
        <v>105</v>
      </c>
      <c r="T7" s="30">
        <f t="shared" ca="1" si="0"/>
        <v>0.45676130383385138</v>
      </c>
      <c r="U7" s="30">
        <f t="shared" ca="1" si="0"/>
        <v>0.49653667863249651</v>
      </c>
      <c r="V7" s="30">
        <f ca="1">IF(Riskregister!$E$5="",0,COUNTIF(BF$4:BF$53,"&lt;"&amp;T7)*IF(U7&lt;0.5,Riskregister!$K$5+(Riskregister!$L$5-Riskregister!$K$5)*SQRT(U7/2),Riskregister!$L$5-(Riskregister!$L$5-Riskregister!$K$5)*SQRT((1-U7)/2)))</f>
        <v>1122658.1958200336</v>
      </c>
      <c r="W7" s="30">
        <f t="shared" ca="1" si="1"/>
        <v>0.64618187345460731</v>
      </c>
      <c r="X7" s="30">
        <f t="shared" ca="1" si="1"/>
        <v>0.78371332149518136</v>
      </c>
      <c r="Y7" s="30">
        <f ca="1">IF(Riskregister!$E$6="",0,COUNTIF(BG$4:BG$53,"&lt;"&amp;W7)*IF(X7&lt;0.5,Riskregister!$K$6+(Riskregister!$L$6-Riskregister!$K$6)*SQRT(X7/2),Riskregister!$L$6-(Riskregister!$L$6-Riskregister!$K$6)*SQRT((1-X7)/2)))</f>
        <v>2816134.4346965635</v>
      </c>
      <c r="Z7" s="30">
        <f t="shared" ca="1" si="2"/>
        <v>0.84381900019366451</v>
      </c>
      <c r="AA7" s="30">
        <f t="shared" ca="1" si="2"/>
        <v>0.70596189767799911</v>
      </c>
      <c r="AB7" s="30">
        <f ca="1">IF(Riskregister!$E$7="",0,COUNTIF(BH$4:BH$53,"&lt;"&amp;Z7)*IF(AA7&lt;0.5,Riskregister!$K$7+(Riskregister!$L$7-Riskregister!$K$7)*SQRT(AA7/2),Riskregister!$L$7-(Riskregister!$L$7-Riskregister!$K$7)*SQRT((1-AA7)/2)))</f>
        <v>2392193.5026068836</v>
      </c>
      <c r="AC7" s="30">
        <f t="shared" ca="1" si="3"/>
        <v>0.91912984643007578</v>
      </c>
      <c r="AD7" s="30">
        <f t="shared" ca="1" si="3"/>
        <v>1.7750094372637415E-2</v>
      </c>
      <c r="AE7" s="30">
        <f ca="1">IF(Riskregister!$E$8="",0,COUNTIF(BI$4:BI$53,"&lt;"&amp;AC7)*IF(AD7&lt;0.5,Riskregister!$K$8+(Riskregister!$L$8-Riskregister!$K$8)*SQRT(AD7/2),Riskregister!$L$8-(Riskregister!$L$8-Riskregister!$K$8)*SQRT((1-AD7)/2)))</f>
        <v>3713875.5178745952</v>
      </c>
      <c r="AF7" s="30">
        <f t="shared" ca="1" si="4"/>
        <v>0.59485232352406059</v>
      </c>
      <c r="AG7" s="30">
        <f t="shared" ca="1" si="4"/>
        <v>0.70921019966431098</v>
      </c>
      <c r="AH7" s="30">
        <f>IF(Riskregister!$E$9="",0,COUNTIF(BJ$4:BJ$53,"&lt;"&amp;AF7)*IF(AG7&lt;0.5,Riskregister!$K$9+(Riskregister!$L$9-Riskregister!$K$9)*SQRT(AG7/2),Riskregister!$L$9-(Riskregister!$L$9-Riskregister!$K$9)*SQRT((1-AG7)/2)))</f>
        <v>0</v>
      </c>
      <c r="AI7" s="30">
        <f t="shared" ca="1" si="5"/>
        <v>0.19850810925546669</v>
      </c>
      <c r="AJ7" s="30">
        <f t="shared" ca="1" si="5"/>
        <v>0.7014752000177128</v>
      </c>
      <c r="AK7" s="30">
        <f>IF(Riskregister!$E$10="",0,COUNTIF(BK$4:BK$53,"&lt;"&amp;AI7)*IF(AJ7&lt;0.5,Riskregister!$K$10+(Riskregister!$L$10-Riskregister!$K$10)*SQRT(AJ7/2),Riskregister!$L$10-(Riskregister!$L$10-Riskregister!$K$10)*SQRT((1-AJ7)/2)))</f>
        <v>0</v>
      </c>
      <c r="AL7" s="30">
        <f t="shared" ca="1" si="6"/>
        <v>0.70241761849286666</v>
      </c>
      <c r="AM7" s="30">
        <f t="shared" ca="1" si="6"/>
        <v>0.31354505026064894</v>
      </c>
      <c r="AN7" s="30">
        <f>IF(Riskregister!$E$11="",0,COUNTIF(BL$4:BL$53,"&lt;"&amp;AL7)*IF(AM7&lt;0.5,Riskregister!$K$11+(Riskregister!$L$11-Riskregister!$K$11)*SQRT(AM7/2),Riskregister!$L$11-(Riskregister!$L$11-Riskregister!$K$11)*SQRT((1-AM7)/2)))</f>
        <v>0</v>
      </c>
      <c r="AO7" s="30">
        <f t="shared" ca="1" si="7"/>
        <v>0.20015021123671328</v>
      </c>
      <c r="AP7" s="30">
        <f t="shared" ca="1" si="7"/>
        <v>0.19951837042419285</v>
      </c>
      <c r="AQ7" s="30">
        <f>IF(Riskregister!$E$12="",0,COUNTIF(BM$4:BM$53,"&lt;"&amp;AO7)*IF(AP7&lt;0.5,Riskregister!$K$12+(Riskregister!$L$12-Riskregister!$K$12)*SQRT(AP7/2),Riskregister!$L$12-(Riskregister!$L$12-Riskregister!$K$12)*SQRT((1-AP7)/2)))</f>
        <v>0</v>
      </c>
      <c r="AR7" s="30">
        <f t="shared" ca="1" si="8"/>
        <v>0.57774108830417625</v>
      </c>
      <c r="AS7" s="30">
        <f t="shared" ca="1" si="8"/>
        <v>1.3438403703364021E-2</v>
      </c>
      <c r="AT7" s="30">
        <f>IF(Riskregister!$E$13="",0,COUNTIF(BN$4:BN$53,"&lt;"&amp;AR7)*IF(AS7&lt;0.5,Riskregister!$K$13+(Riskregister!$L$13-Riskregister!$K$13)*SQRT(AS7/2),Riskregister!$L$13-(Riskregister!$L$13-Riskregister!$K$13)*SQRT((1-AS7)/2)))</f>
        <v>0</v>
      </c>
      <c r="AU7" s="30">
        <f t="shared" ca="1" si="9"/>
        <v>0.16129188006655648</v>
      </c>
      <c r="AV7" s="30">
        <f t="shared" ca="1" si="9"/>
        <v>0.80582680533584394</v>
      </c>
      <c r="AW7" s="30">
        <f>IF(Riskregister!$E$14="",0,COUNTIF(BO$4:BO$53,"&lt;"&amp;AU7)*IF(AV7&lt;0.5,Riskregister!$K$14+(Riskregister!$L$14-Riskregister!$K$14)*SQRT(AV7/2),Riskregister!$L$14-(Riskregister!$L$14-Riskregister!$K$14)*SQRT((1-AV7)/2)))</f>
        <v>0</v>
      </c>
      <c r="AX7" s="30">
        <f t="shared" ca="1" si="10"/>
        <v>0.24289761779584651</v>
      </c>
      <c r="AY7" s="30">
        <f t="shared" ca="1" si="10"/>
        <v>0.10634620622785995</v>
      </c>
      <c r="AZ7" s="30">
        <f>IF(Riskregister!$E$15="",0,COUNTIF(BP$4:BP$53,"&lt;"&amp;AX7)*IF(AY7&lt;0.5,Riskregister!$K$15+(Riskregister!$L$15-Riskregister!$K$15)*SQRT(AY7/2),Riskregister!$L$15-(Riskregister!$L$15-Riskregister!$K$15)*SQRT((1-AY7)/2)))</f>
        <v>0</v>
      </c>
      <c r="BA7" s="30">
        <f t="shared" ca="1" si="11"/>
        <v>0.53941158531004629</v>
      </c>
      <c r="BB7" s="30">
        <f t="shared" ca="1" si="11"/>
        <v>0.56979747907675726</v>
      </c>
      <c r="BC7" s="30">
        <f>IF(Riskregister!$E$16="",0,COUNTIF(BQ$4:BQ$53,"&lt;"&amp;BA7)*IF(BB7&lt;0.5,Riskregister!$K$16+(Riskregister!$L$16-Riskregister!$K$16)*SQRT(BB7/2),Riskregister!$L$16-(Riskregister!$L$16-Riskregister!$K$16)*SQRT((1-BB7)/2)))</f>
        <v>0</v>
      </c>
      <c r="BD7" s="30">
        <f t="shared" ca="1" si="12"/>
        <v>10044861.650998076</v>
      </c>
      <c r="BF7">
        <f>IF(Riskregister!$E$5="","",_xlfn.POISSON.DIST(ROW()-4,Riskregister!$E$5*Riskregister!$H$5,TRUE()))</f>
        <v>0.51521611046614813</v>
      </c>
      <c r="BG7">
        <f>IF(Riskregister!$E$6="","",_xlfn.POISSON.DIST(ROW()-4,Riskregister!$E$6*Riskregister!$H$6,TRUE()))</f>
        <v>0.87126289168242699</v>
      </c>
      <c r="BH7">
        <f>IF(Riskregister!$E$7="","",_xlfn.POISSON.DIST(ROW()-4,Riskregister!$E$7*Riskregister!$H$7,TRUE()))</f>
        <v>0.12637357660274084</v>
      </c>
      <c r="BI7">
        <f>IF(Riskregister!$E$8="","",_xlfn.POISSON.DIST(ROW()-4,Riskregister!$E$8*Riskregister!$H$8,TRUE()))</f>
        <v>0.69193743259148</v>
      </c>
      <c r="BJ7" t="str">
        <f>IF(Riskregister!$E$9="","",_xlfn.POISSON.DIST(ROW()-4,Riskregister!$E$9*Riskregister!$H$9,TRUE()))</f>
        <v/>
      </c>
      <c r="BK7" t="str">
        <f>IF(Riskregister!$E$10="","",_xlfn.POISSON.DIST(ROW()-4,Riskregister!$E$10*Riskregister!$H$10,TRUE()))</f>
        <v/>
      </c>
      <c r="BL7" t="str">
        <f>IF(Riskregister!$E$11="","",_xlfn.POISSON.DIST(ROW()-4,Riskregister!$E$11*Riskregister!$H$11,TRUE()))</f>
        <v/>
      </c>
      <c r="BM7" t="str">
        <f>IF(Riskregister!$E$12="","",_xlfn.POISSON.DIST(ROW()-4,Riskregister!$E$12*Riskregister!$H$12,TRUE()))</f>
        <v/>
      </c>
      <c r="BN7" t="str">
        <f>IF(Riskregister!$E$13="","",_xlfn.POISSON.DIST(ROW()-4,Riskregister!$E$13*Riskregister!$H$13,TRUE()))</f>
        <v/>
      </c>
      <c r="BO7" t="str">
        <f>IF(Riskregister!$E$14="","",_xlfn.POISSON.DIST(ROW()-4,Riskregister!$E$14*Riskregister!$H$14,TRUE()))</f>
        <v/>
      </c>
      <c r="BP7" t="str">
        <f>IF(Riskregister!$E$15="","",_xlfn.POISSON.DIST(ROW()-4,Riskregister!$E$15*Riskregister!$H$15,TRUE()))</f>
        <v/>
      </c>
      <c r="BQ7" t="str">
        <f>IF(Riskregister!$E$16="","",_xlfn.POISSON.DIST(ROW()-4,Riskregister!$E$16*Riskregister!$H$16,TRUE()))</f>
        <v/>
      </c>
    </row>
    <row r="8" spans="2:69" ht="15" customHeight="1" x14ac:dyDescent="0.35">
      <c r="B8" s="33" t="s">
        <v>179</v>
      </c>
      <c r="T8" s="30">
        <f t="shared" ca="1" si="0"/>
        <v>2.2399900881940327E-2</v>
      </c>
      <c r="U8" s="30">
        <f t="shared" ca="1" si="0"/>
        <v>0.40506049355871965</v>
      </c>
      <c r="V8" s="30">
        <f ca="1">IF(Riskregister!$E$5="",0,COUNTIF(BF$4:BF$53,"&lt;"&amp;T8)*IF(U8&lt;0.5,Riskregister!$K$5+(Riskregister!$L$5-Riskregister!$K$5)*SQRT(U8/2),Riskregister!$L$5-(Riskregister!$L$5-Riskregister!$K$5)*SQRT((1-U8)/2)))</f>
        <v>0</v>
      </c>
      <c r="W8" s="30">
        <f t="shared" ca="1" si="1"/>
        <v>0.10405660117786852</v>
      </c>
      <c r="X8" s="30">
        <f t="shared" ca="1" si="1"/>
        <v>0.81503695670534126</v>
      </c>
      <c r="Y8" s="30">
        <f ca="1">IF(Riskregister!$E$6="",0,COUNTIF(BG$4:BG$53,"&lt;"&amp;W8)*IF(X8&lt;0.5,Riskregister!$K$6+(Riskregister!$L$6-Riskregister!$K$6)*SQRT(X8/2),Riskregister!$L$6-(Riskregister!$L$6-Riskregister!$K$6)*SQRT((1-X8)/2)))</f>
        <v>0</v>
      </c>
      <c r="Z8" s="30">
        <f t="shared" ca="1" si="2"/>
        <v>0.52617126891118571</v>
      </c>
      <c r="AA8" s="30">
        <f t="shared" ca="1" si="2"/>
        <v>0.62231655512879935</v>
      </c>
      <c r="AB8" s="30">
        <f ca="1">IF(Riskregister!$E$7="",0,COUNTIF(BH$4:BH$53,"&lt;"&amp;Z8)*IF(AA8&lt;0.5,Riskregister!$K$7+(Riskregister!$L$7-Riskregister!$K$7)*SQRT(AA8/2),Riskregister!$L$7-(Riskregister!$L$7-Riskregister!$K$7)*SQRT((1-AA8)/2)))</f>
        <v>1487425.6216937727</v>
      </c>
      <c r="AC8" s="30">
        <f t="shared" ca="1" si="3"/>
        <v>2.5379238066243426E-2</v>
      </c>
      <c r="AD8" s="30">
        <f t="shared" ca="1" si="3"/>
        <v>0.65950922923252886</v>
      </c>
      <c r="AE8" s="30">
        <f ca="1">IF(Riskregister!$E$8="",0,COUNTIF(BI$4:BI$53,"&lt;"&amp;AC8)*IF(AD8&lt;0.5,Riskregister!$K$8+(Riskregister!$L$8-Riskregister!$K$8)*SQRT(AD8/2),Riskregister!$L$8-(Riskregister!$L$8-Riskregister!$K$8)*SQRT((1-AD8)/2)))</f>
        <v>0</v>
      </c>
      <c r="AF8" s="30">
        <f t="shared" ca="1" si="4"/>
        <v>0.84143376685593008</v>
      </c>
      <c r="AG8" s="30">
        <f t="shared" ca="1" si="4"/>
        <v>0.95647917585338127</v>
      </c>
      <c r="AH8" s="30">
        <f>IF(Riskregister!$E$9="",0,COUNTIF(BJ$4:BJ$53,"&lt;"&amp;AF8)*IF(AG8&lt;0.5,Riskregister!$K$9+(Riskregister!$L$9-Riskregister!$K$9)*SQRT(AG8/2),Riskregister!$L$9-(Riskregister!$L$9-Riskregister!$K$9)*SQRT((1-AG8)/2)))</f>
        <v>0</v>
      </c>
      <c r="AI8" s="30">
        <f t="shared" ca="1" si="5"/>
        <v>0.21710866671410267</v>
      </c>
      <c r="AJ8" s="30">
        <f t="shared" ca="1" si="5"/>
        <v>0.84088565000211879</v>
      </c>
      <c r="AK8" s="30">
        <f>IF(Riskregister!$E$10="",0,COUNTIF(BK$4:BK$53,"&lt;"&amp;AI8)*IF(AJ8&lt;0.5,Riskregister!$K$10+(Riskregister!$L$10-Riskregister!$K$10)*SQRT(AJ8/2),Riskregister!$L$10-(Riskregister!$L$10-Riskregister!$K$10)*SQRT((1-AJ8)/2)))</f>
        <v>0</v>
      </c>
      <c r="AL8" s="30">
        <f t="shared" ca="1" si="6"/>
        <v>0.12640045979435677</v>
      </c>
      <c r="AM8" s="30">
        <f t="shared" ca="1" si="6"/>
        <v>0.17344044793200042</v>
      </c>
      <c r="AN8" s="30">
        <f>IF(Riskregister!$E$11="",0,COUNTIF(BL$4:BL$53,"&lt;"&amp;AL8)*IF(AM8&lt;0.5,Riskregister!$K$11+(Riskregister!$L$11-Riskregister!$K$11)*SQRT(AM8/2),Riskregister!$L$11-(Riskregister!$L$11-Riskregister!$K$11)*SQRT((1-AM8)/2)))</f>
        <v>0</v>
      </c>
      <c r="AO8" s="30">
        <f t="shared" ca="1" si="7"/>
        <v>0.24798786732789968</v>
      </c>
      <c r="AP8" s="30">
        <f t="shared" ca="1" si="7"/>
        <v>0.46693889177672665</v>
      </c>
      <c r="AQ8" s="30">
        <f>IF(Riskregister!$E$12="",0,COUNTIF(BM$4:BM$53,"&lt;"&amp;AO8)*IF(AP8&lt;0.5,Riskregister!$K$12+(Riskregister!$L$12-Riskregister!$K$12)*SQRT(AP8/2),Riskregister!$L$12-(Riskregister!$L$12-Riskregister!$K$12)*SQRT((1-AP8)/2)))</f>
        <v>0</v>
      </c>
      <c r="AR8" s="30">
        <f t="shared" ca="1" si="8"/>
        <v>0.39962984242706823</v>
      </c>
      <c r="AS8" s="30">
        <f t="shared" ca="1" si="8"/>
        <v>1.9474675341939918E-2</v>
      </c>
      <c r="AT8" s="30">
        <f>IF(Riskregister!$E$13="",0,COUNTIF(BN$4:BN$53,"&lt;"&amp;AR8)*IF(AS8&lt;0.5,Riskregister!$K$13+(Riskregister!$L$13-Riskregister!$K$13)*SQRT(AS8/2),Riskregister!$L$13-(Riskregister!$L$13-Riskregister!$K$13)*SQRT((1-AS8)/2)))</f>
        <v>0</v>
      </c>
      <c r="AU8" s="30">
        <f t="shared" ca="1" si="9"/>
        <v>0.41643451776218243</v>
      </c>
      <c r="AV8" s="30">
        <f t="shared" ca="1" si="9"/>
        <v>0.34627059775220781</v>
      </c>
      <c r="AW8" s="30">
        <f>IF(Riskregister!$E$14="",0,COUNTIF(BO$4:BO$53,"&lt;"&amp;AU8)*IF(AV8&lt;0.5,Riskregister!$K$14+(Riskregister!$L$14-Riskregister!$K$14)*SQRT(AV8/2),Riskregister!$L$14-(Riskregister!$L$14-Riskregister!$K$14)*SQRT((1-AV8)/2)))</f>
        <v>0</v>
      </c>
      <c r="AX8" s="30">
        <f t="shared" ca="1" si="10"/>
        <v>0.28148922885131022</v>
      </c>
      <c r="AY8" s="30">
        <f t="shared" ca="1" si="10"/>
        <v>9.282739043389554E-2</v>
      </c>
      <c r="AZ8" s="30">
        <f>IF(Riskregister!$E$15="",0,COUNTIF(BP$4:BP$53,"&lt;"&amp;AX8)*IF(AY8&lt;0.5,Riskregister!$K$15+(Riskregister!$L$15-Riskregister!$K$15)*SQRT(AY8/2),Riskregister!$L$15-(Riskregister!$L$15-Riskregister!$K$15)*SQRT((1-AY8)/2)))</f>
        <v>0</v>
      </c>
      <c r="BA8" s="30">
        <f t="shared" ca="1" si="11"/>
        <v>7.6893177263663959E-2</v>
      </c>
      <c r="BB8" s="30">
        <f t="shared" ca="1" si="11"/>
        <v>0.46337143363507338</v>
      </c>
      <c r="BC8" s="30">
        <f>IF(Riskregister!$E$16="",0,COUNTIF(BQ$4:BQ$53,"&lt;"&amp;BA8)*IF(BB8&lt;0.5,Riskregister!$K$16+(Riskregister!$L$16-Riskregister!$K$16)*SQRT(BB8/2),Riskregister!$L$16-(Riskregister!$L$16-Riskregister!$K$16)*SQRT((1-BB8)/2)))</f>
        <v>0</v>
      </c>
      <c r="BD8" s="30">
        <f t="shared" ca="1" si="12"/>
        <v>1487425.6216937727</v>
      </c>
      <c r="BF8">
        <f>IF(Riskregister!$E$5="","",_xlfn.POISSON.DIST(ROW()-4,Riskregister!$E$5*Riskregister!$H$5,TRUE()))</f>
        <v>0.70643844964128077</v>
      </c>
      <c r="BG8">
        <f>IF(Riskregister!$E$6="","",_xlfn.POISSON.DIST(ROW()-4,Riskregister!$E$6*Riskregister!$H$6,TRUE()))</f>
        <v>0.95427630432073585</v>
      </c>
      <c r="BH8">
        <f>IF(Riskregister!$E$7="","",_xlfn.POISSON.DIST(ROW()-4,Riskregister!$E$7*Riskregister!$H$7,TRUE()))</f>
        <v>0.24690373300544946</v>
      </c>
      <c r="BI8">
        <f>IF(Riskregister!$E$8="","",_xlfn.POISSON.DIST(ROW()-4,Riskregister!$E$8*Riskregister!$H$8,TRUE()))</f>
        <v>0.84767605697883841</v>
      </c>
      <c r="BJ8" t="str">
        <f>IF(Riskregister!$E$9="","",_xlfn.POISSON.DIST(ROW()-4,Riskregister!$E$9*Riskregister!$H$9,TRUE()))</f>
        <v/>
      </c>
      <c r="BK8" t="str">
        <f>IF(Riskregister!$E$10="","",_xlfn.POISSON.DIST(ROW()-4,Riskregister!$E$10*Riskregister!$H$10,TRUE()))</f>
        <v/>
      </c>
      <c r="BL8" t="str">
        <f>IF(Riskregister!$E$11="","",_xlfn.POISSON.DIST(ROW()-4,Riskregister!$E$11*Riskregister!$H$11,TRUE()))</f>
        <v/>
      </c>
      <c r="BM8" t="str">
        <f>IF(Riskregister!$E$12="","",_xlfn.POISSON.DIST(ROW()-4,Riskregister!$E$12*Riskregister!$H$12,TRUE()))</f>
        <v/>
      </c>
      <c r="BN8" t="str">
        <f>IF(Riskregister!$E$13="","",_xlfn.POISSON.DIST(ROW()-4,Riskregister!$E$13*Riskregister!$H$13,TRUE()))</f>
        <v/>
      </c>
      <c r="BO8" t="str">
        <f>IF(Riskregister!$E$14="","",_xlfn.POISSON.DIST(ROW()-4,Riskregister!$E$14*Riskregister!$H$14,TRUE()))</f>
        <v/>
      </c>
      <c r="BP8" t="str">
        <f>IF(Riskregister!$E$15="","",_xlfn.POISSON.DIST(ROW()-4,Riskregister!$E$15*Riskregister!$H$15,TRUE()))</f>
        <v/>
      </c>
      <c r="BQ8" t="str">
        <f>IF(Riskregister!$E$16="","",_xlfn.POISSON.DIST(ROW()-4,Riskregister!$E$16*Riskregister!$H$16,TRUE()))</f>
        <v/>
      </c>
    </row>
    <row r="9" spans="2:69" ht="15" customHeight="1" x14ac:dyDescent="0.35">
      <c r="B9" s="33" t="s">
        <v>106</v>
      </c>
      <c r="T9" s="30">
        <f t="shared" ca="1" si="0"/>
        <v>0.72763089930154212</v>
      </c>
      <c r="U9" s="30">
        <f t="shared" ca="1" si="0"/>
        <v>0.23603986010587008</v>
      </c>
      <c r="V9" s="30">
        <f ca="1">IF(Riskregister!$E$5="",0,COUNTIF(BF$4:BF$53,"&lt;"&amp;T9)*IF(U9&lt;0.5,Riskregister!$K$5+(Riskregister!$L$5-Riskregister!$K$5)*SQRT(U9/2),Riskregister!$L$5-(Riskregister!$L$5-Riskregister!$K$5)*SQRT((1-U9)/2)))</f>
        <v>1522965.6498790768</v>
      </c>
      <c r="W9" s="30">
        <f t="shared" ca="1" si="1"/>
        <v>0.86704096359854965</v>
      </c>
      <c r="X9" s="30">
        <f t="shared" ca="1" si="1"/>
        <v>0.56676808961761249</v>
      </c>
      <c r="Y9" s="30">
        <f ca="1">IF(Riskregister!$E$6="",0,COUNTIF(BG$4:BG$53,"&lt;"&amp;W9)*IF(X9&lt;0.5,Riskregister!$K$6+(Riskregister!$L$6-Riskregister!$K$6)*SQRT(X9/2),Riskregister!$L$6-(Riskregister!$L$6-Riskregister!$K$6)*SQRT((1-X9)/2)))</f>
        <v>3486730.9627946299</v>
      </c>
      <c r="Z9" s="30">
        <f t="shared" ca="1" si="2"/>
        <v>0.55855193303780337</v>
      </c>
      <c r="AA9" s="30">
        <f t="shared" ca="1" si="2"/>
        <v>8.0448249877804523E-2</v>
      </c>
      <c r="AB9" s="30">
        <f ca="1">IF(Riskregister!$E$7="",0,COUNTIF(BH$4:BH$53,"&lt;"&amp;Z9)*IF(AA9&lt;0.5,Riskregister!$K$7+(Riskregister!$L$7-Riskregister!$K$7)*SQRT(AA9/2),Riskregister!$L$7-(Riskregister!$L$7-Riskregister!$K$7)*SQRT((1-AA9)/2)))</f>
        <v>841370.84767592885</v>
      </c>
      <c r="AC9" s="30">
        <f t="shared" ca="1" si="3"/>
        <v>0.27941934976001492</v>
      </c>
      <c r="AD9" s="30">
        <f t="shared" ca="1" si="3"/>
        <v>0.88771302394227991</v>
      </c>
      <c r="AE9" s="30">
        <f ca="1">IF(Riskregister!$E$8="",0,COUNTIF(BI$4:BI$53,"&lt;"&amp;AC9)*IF(AD9&lt;0.5,Riskregister!$K$8+(Riskregister!$L$8-Riskregister!$K$8)*SQRT(AD9/2),Riskregister!$L$8-(Riskregister!$L$8-Riskregister!$K$8)*SQRT((1-AD9)/2)))</f>
        <v>7772705.9910667222</v>
      </c>
      <c r="AF9" s="30">
        <f t="shared" ca="1" si="4"/>
        <v>8.8744555401043757E-2</v>
      </c>
      <c r="AG9" s="30">
        <f t="shared" ca="1" si="4"/>
        <v>5.9415348296760762E-2</v>
      </c>
      <c r="AH9" s="30">
        <f>IF(Riskregister!$E$9="",0,COUNTIF(BJ$4:BJ$53,"&lt;"&amp;AF9)*IF(AG9&lt;0.5,Riskregister!$K$9+(Riskregister!$L$9-Riskregister!$K$9)*SQRT(AG9/2),Riskregister!$L$9-(Riskregister!$L$9-Riskregister!$K$9)*SQRT((1-AG9)/2)))</f>
        <v>0</v>
      </c>
      <c r="AI9" s="30">
        <f t="shared" ca="1" si="5"/>
        <v>0.8005079276888869</v>
      </c>
      <c r="AJ9" s="30">
        <f t="shared" ca="1" si="5"/>
        <v>3.1990246307958881E-2</v>
      </c>
      <c r="AK9" s="30">
        <f>IF(Riskregister!$E$10="",0,COUNTIF(BK$4:BK$53,"&lt;"&amp;AI9)*IF(AJ9&lt;0.5,Riskregister!$K$10+(Riskregister!$L$10-Riskregister!$K$10)*SQRT(AJ9/2),Riskregister!$L$10-(Riskregister!$L$10-Riskregister!$K$10)*SQRT((1-AJ9)/2)))</f>
        <v>0</v>
      </c>
      <c r="AL9" s="30">
        <f t="shared" ca="1" si="6"/>
        <v>0.72497915821042136</v>
      </c>
      <c r="AM9" s="30">
        <f t="shared" ca="1" si="6"/>
        <v>0.2740537288920899</v>
      </c>
      <c r="AN9" s="30">
        <f>IF(Riskregister!$E$11="",0,COUNTIF(BL$4:BL$53,"&lt;"&amp;AL9)*IF(AM9&lt;0.5,Riskregister!$K$11+(Riskregister!$L$11-Riskregister!$K$11)*SQRT(AM9/2),Riskregister!$L$11-(Riskregister!$L$11-Riskregister!$K$11)*SQRT((1-AM9)/2)))</f>
        <v>0</v>
      </c>
      <c r="AO9" s="30">
        <f t="shared" ca="1" si="7"/>
        <v>0.53547312431675742</v>
      </c>
      <c r="AP9" s="30">
        <f t="shared" ca="1" si="7"/>
        <v>0.52932430167509514</v>
      </c>
      <c r="AQ9" s="30">
        <f>IF(Riskregister!$E$12="",0,COUNTIF(BM$4:BM$53,"&lt;"&amp;AO9)*IF(AP9&lt;0.5,Riskregister!$K$12+(Riskregister!$L$12-Riskregister!$K$12)*SQRT(AP9/2),Riskregister!$L$12-(Riskregister!$L$12-Riskregister!$K$12)*SQRT((1-AP9)/2)))</f>
        <v>0</v>
      </c>
      <c r="AR9" s="30">
        <f t="shared" ca="1" si="8"/>
        <v>6.7757909865794663E-2</v>
      </c>
      <c r="AS9" s="30">
        <f t="shared" ca="1" si="8"/>
        <v>0.25332216272951902</v>
      </c>
      <c r="AT9" s="30">
        <f>IF(Riskregister!$E$13="",0,COUNTIF(BN$4:BN$53,"&lt;"&amp;AR9)*IF(AS9&lt;0.5,Riskregister!$K$13+(Riskregister!$L$13-Riskregister!$K$13)*SQRT(AS9/2),Riskregister!$L$13-(Riskregister!$L$13-Riskregister!$K$13)*SQRT((1-AS9)/2)))</f>
        <v>0</v>
      </c>
      <c r="AU9" s="30">
        <f t="shared" ca="1" si="9"/>
        <v>0.75598349922765418</v>
      </c>
      <c r="AV9" s="30">
        <f t="shared" ca="1" si="9"/>
        <v>0.40266204825641172</v>
      </c>
      <c r="AW9" s="30">
        <f>IF(Riskregister!$E$14="",0,COUNTIF(BO$4:BO$53,"&lt;"&amp;AU9)*IF(AV9&lt;0.5,Riskregister!$K$14+(Riskregister!$L$14-Riskregister!$K$14)*SQRT(AV9/2),Riskregister!$L$14-(Riskregister!$L$14-Riskregister!$K$14)*SQRT((1-AV9)/2)))</f>
        <v>0</v>
      </c>
      <c r="AX9" s="30">
        <f t="shared" ca="1" si="10"/>
        <v>0.27370638008127657</v>
      </c>
      <c r="AY9" s="30">
        <f t="shared" ca="1" si="10"/>
        <v>0.73876907238879297</v>
      </c>
      <c r="AZ9" s="30">
        <f>IF(Riskregister!$E$15="",0,COUNTIF(BP$4:BP$53,"&lt;"&amp;AX9)*IF(AY9&lt;0.5,Riskregister!$K$15+(Riskregister!$L$15-Riskregister!$K$15)*SQRT(AY9/2),Riskregister!$L$15-(Riskregister!$L$15-Riskregister!$K$15)*SQRT((1-AY9)/2)))</f>
        <v>0</v>
      </c>
      <c r="BA9" s="30">
        <f t="shared" ca="1" si="11"/>
        <v>0.68036913053821646</v>
      </c>
      <c r="BB9" s="30">
        <f t="shared" ca="1" si="11"/>
        <v>0.66548375591207609</v>
      </c>
      <c r="BC9" s="30">
        <f>IF(Riskregister!$E$16="",0,COUNTIF(BQ$4:BQ$53,"&lt;"&amp;BA9)*IF(BB9&lt;0.5,Riskregister!$K$16+(Riskregister!$L$16-Riskregister!$K$16)*SQRT(BB9/2),Riskregister!$L$16-(Riskregister!$L$16-Riskregister!$K$16)*SQRT((1-BB9)/2)))</f>
        <v>0</v>
      </c>
      <c r="BD9" s="30">
        <f t="shared" ca="1" si="12"/>
        <v>13623773.451416358</v>
      </c>
      <c r="BF9">
        <f>IF(Riskregister!$E$5="","",_xlfn.POISSON.DIST(ROW()-4,Riskregister!$E$5*Riskregister!$H$5,TRUE()))</f>
        <v>0.84411853384737601</v>
      </c>
      <c r="BG9">
        <f>IF(Riskregister!$E$6="","",_xlfn.POISSON.DIST(ROW()-4,Riskregister!$E$6*Riskregister!$H$6,TRUE()))</f>
        <v>0.98615345477384642</v>
      </c>
      <c r="BH9">
        <f>IF(Riskregister!$E$7="","",_xlfn.POISSON.DIST(ROW()-4,Riskregister!$E$7*Riskregister!$H$7,TRUE()))</f>
        <v>0.39877173007286226</v>
      </c>
      <c r="BI9">
        <f>IF(Riskregister!$E$8="","",_xlfn.POISSON.DIST(ROW()-4,Riskregister!$E$8*Riskregister!$H$8,TRUE()))</f>
        <v>0.934889686635759</v>
      </c>
      <c r="BJ9" t="str">
        <f>IF(Riskregister!$E$9="","",_xlfn.POISSON.DIST(ROW()-4,Riskregister!$E$9*Riskregister!$H$9,TRUE()))</f>
        <v/>
      </c>
      <c r="BK9" t="str">
        <f>IF(Riskregister!$E$10="","",_xlfn.POISSON.DIST(ROW()-4,Riskregister!$E$10*Riskregister!$H$10,TRUE()))</f>
        <v/>
      </c>
      <c r="BL9" t="str">
        <f>IF(Riskregister!$E$11="","",_xlfn.POISSON.DIST(ROW()-4,Riskregister!$E$11*Riskregister!$H$11,TRUE()))</f>
        <v/>
      </c>
      <c r="BM9" t="str">
        <f>IF(Riskregister!$E$12="","",_xlfn.POISSON.DIST(ROW()-4,Riskregister!$E$12*Riskregister!$H$12,TRUE()))</f>
        <v/>
      </c>
      <c r="BN9" t="str">
        <f>IF(Riskregister!$E$13="","",_xlfn.POISSON.DIST(ROW()-4,Riskregister!$E$13*Riskregister!$H$13,TRUE()))</f>
        <v/>
      </c>
      <c r="BO9" t="str">
        <f>IF(Riskregister!$E$14="","",_xlfn.POISSON.DIST(ROW()-4,Riskregister!$E$14*Riskregister!$H$14,TRUE()))</f>
        <v/>
      </c>
      <c r="BP9" t="str">
        <f>IF(Riskregister!$E$15="","",_xlfn.POISSON.DIST(ROW()-4,Riskregister!$E$15*Riskregister!$H$15,TRUE()))</f>
        <v/>
      </c>
      <c r="BQ9" t="str">
        <f>IF(Riskregister!$E$16="","",_xlfn.POISSON.DIST(ROW()-4,Riskregister!$E$16*Riskregister!$H$16,TRUE()))</f>
        <v/>
      </c>
    </row>
    <row r="10" spans="2:69" ht="15" customHeight="1" x14ac:dyDescent="0.35">
      <c r="B10" s="33" t="s">
        <v>107</v>
      </c>
      <c r="T10" s="30">
        <f t="shared" ca="1" si="0"/>
        <v>0.34511143781834486</v>
      </c>
      <c r="U10" s="30">
        <f t="shared" ca="1" si="0"/>
        <v>1.6357483540823337E-2</v>
      </c>
      <c r="V10" s="30">
        <f ca="1">IF(Riskregister!$E$5="",0,COUNTIF(BF$4:BF$53,"&lt;"&amp;T10)*IF(U10&lt;0.5,Riskregister!$K$5+(Riskregister!$L$5-Riskregister!$K$5)*SQRT(U10/2),Riskregister!$L$5-(Riskregister!$L$5-Riskregister!$K$5)*SQRT((1-U10)/2)))</f>
        <v>572089.13496530009</v>
      </c>
      <c r="W10" s="30">
        <f t="shared" ca="1" si="1"/>
        <v>0.4892266072509559</v>
      </c>
      <c r="X10" s="30">
        <f t="shared" ca="1" si="1"/>
        <v>0.59771608852797586</v>
      </c>
      <c r="Y10" s="30">
        <f ca="1">IF(Riskregister!$E$6="",0,COUNTIF(BG$4:BG$53,"&lt;"&amp;W10)*IF(X10&lt;0.5,Riskregister!$K$6+(Riskregister!$L$6-Riskregister!$K$6)*SQRT(X10/2),Riskregister!$L$6-(Riskregister!$L$6-Riskregister!$K$6)*SQRT((1-X10)/2)))</f>
        <v>2385441.3153004576</v>
      </c>
      <c r="Z10" s="30">
        <f t="shared" ca="1" si="2"/>
        <v>0.69990513064021942</v>
      </c>
      <c r="AA10" s="30">
        <f t="shared" ca="1" si="2"/>
        <v>0.5733113630473361</v>
      </c>
      <c r="AB10" s="30">
        <f ca="1">IF(Riskregister!$E$7="",0,COUNTIF(BH$4:BH$53,"&lt;"&amp;Z10)*IF(AA10&lt;0.5,Riskregister!$K$7+(Riskregister!$L$7-Riskregister!$K$7)*SQRT(AA10/2),Riskregister!$L$7-(Riskregister!$L$7-Riskregister!$K$7)*SQRT((1-AA10)/2)))</f>
        <v>1668364.3379363734</v>
      </c>
      <c r="AC10" s="30">
        <f t="shared" ca="1" si="3"/>
        <v>0.4427692265238562</v>
      </c>
      <c r="AD10" s="30">
        <f t="shared" ca="1" si="3"/>
        <v>0.54946406639641676</v>
      </c>
      <c r="AE10" s="30">
        <f ca="1">IF(Riskregister!$E$8="",0,COUNTIF(BI$4:BI$53,"&lt;"&amp;AC10)*IF(AD10&lt;0.5,Riskregister!$K$8+(Riskregister!$L$8-Riskregister!$K$8)*SQRT(AD10/2),Riskregister!$L$8-(Riskregister!$L$8-Riskregister!$K$8)*SQRT((1-AD10)/2)))</f>
        <v>5538534.1482191859</v>
      </c>
      <c r="AF10" s="30">
        <f t="shared" ca="1" si="4"/>
        <v>0.456896930681712</v>
      </c>
      <c r="AG10" s="30">
        <f t="shared" ca="1" si="4"/>
        <v>0.61565728625692961</v>
      </c>
      <c r="AH10" s="30">
        <f>IF(Riskregister!$E$9="",0,COUNTIF(BJ$4:BJ$53,"&lt;"&amp;AF10)*IF(AG10&lt;0.5,Riskregister!$K$9+(Riskregister!$L$9-Riskregister!$K$9)*SQRT(AG10/2),Riskregister!$L$9-(Riskregister!$L$9-Riskregister!$K$9)*SQRT((1-AG10)/2)))</f>
        <v>0</v>
      </c>
      <c r="AI10" s="30">
        <f t="shared" ca="1" si="5"/>
        <v>0.9461651601318426</v>
      </c>
      <c r="AJ10" s="30">
        <f t="shared" ca="1" si="5"/>
        <v>7.1581221437810427E-2</v>
      </c>
      <c r="AK10" s="30">
        <f>IF(Riskregister!$E$10="",0,COUNTIF(BK$4:BK$53,"&lt;"&amp;AI10)*IF(AJ10&lt;0.5,Riskregister!$K$10+(Riskregister!$L$10-Riskregister!$K$10)*SQRT(AJ10/2),Riskregister!$L$10-(Riskregister!$L$10-Riskregister!$K$10)*SQRT((1-AJ10)/2)))</f>
        <v>0</v>
      </c>
      <c r="AL10" s="30">
        <f t="shared" ca="1" si="6"/>
        <v>0.37734685931178225</v>
      </c>
      <c r="AM10" s="30">
        <f t="shared" ca="1" si="6"/>
        <v>0.61148919367449883</v>
      </c>
      <c r="AN10" s="30">
        <f>IF(Riskregister!$E$11="",0,COUNTIF(BL$4:BL$53,"&lt;"&amp;AL10)*IF(AM10&lt;0.5,Riskregister!$K$11+(Riskregister!$L$11-Riskregister!$K$11)*SQRT(AM10/2),Riskregister!$L$11-(Riskregister!$L$11-Riskregister!$K$11)*SQRT((1-AM10)/2)))</f>
        <v>0</v>
      </c>
      <c r="AO10" s="30">
        <f t="shared" ca="1" si="7"/>
        <v>0.92866537762575785</v>
      </c>
      <c r="AP10" s="30">
        <f t="shared" ca="1" si="7"/>
        <v>0.67251638166215122</v>
      </c>
      <c r="AQ10" s="30">
        <f>IF(Riskregister!$E$12="",0,COUNTIF(BM$4:BM$53,"&lt;"&amp;AO10)*IF(AP10&lt;0.5,Riskregister!$K$12+(Riskregister!$L$12-Riskregister!$K$12)*SQRT(AP10/2),Riskregister!$L$12-(Riskregister!$L$12-Riskregister!$K$12)*SQRT((1-AP10)/2)))</f>
        <v>0</v>
      </c>
      <c r="AR10" s="30">
        <f t="shared" ca="1" si="8"/>
        <v>0.33598176416147929</v>
      </c>
      <c r="AS10" s="30">
        <f t="shared" ca="1" si="8"/>
        <v>0.97049764178092524</v>
      </c>
      <c r="AT10" s="30">
        <f>IF(Riskregister!$E$13="",0,COUNTIF(BN$4:BN$53,"&lt;"&amp;AR10)*IF(AS10&lt;0.5,Riskregister!$K$13+(Riskregister!$L$13-Riskregister!$K$13)*SQRT(AS10/2),Riskregister!$L$13-(Riskregister!$L$13-Riskregister!$K$13)*SQRT((1-AS10)/2)))</f>
        <v>0</v>
      </c>
      <c r="AU10" s="30">
        <f t="shared" ca="1" si="9"/>
        <v>0.75644770367064129</v>
      </c>
      <c r="AV10" s="30">
        <f t="shared" ca="1" si="9"/>
        <v>0.85079150341388843</v>
      </c>
      <c r="AW10" s="30">
        <f>IF(Riskregister!$E$14="",0,COUNTIF(BO$4:BO$53,"&lt;"&amp;AU10)*IF(AV10&lt;0.5,Riskregister!$K$14+(Riskregister!$L$14-Riskregister!$K$14)*SQRT(AV10/2),Riskregister!$L$14-(Riskregister!$L$14-Riskregister!$K$14)*SQRT((1-AV10)/2)))</f>
        <v>0</v>
      </c>
      <c r="AX10" s="30">
        <f t="shared" ca="1" si="10"/>
        <v>0.9778743194534486</v>
      </c>
      <c r="AY10" s="30">
        <f t="shared" ca="1" si="10"/>
        <v>0.21259244587521164</v>
      </c>
      <c r="AZ10" s="30">
        <f>IF(Riskregister!$E$15="",0,COUNTIF(BP$4:BP$53,"&lt;"&amp;AX10)*IF(AY10&lt;0.5,Riskregister!$K$15+(Riskregister!$L$15-Riskregister!$K$15)*SQRT(AY10/2),Riskregister!$L$15-(Riskregister!$L$15-Riskregister!$K$15)*SQRT((1-AY10)/2)))</f>
        <v>0</v>
      </c>
      <c r="BA10" s="30">
        <f t="shared" ca="1" si="11"/>
        <v>0.15691166189685091</v>
      </c>
      <c r="BB10" s="30">
        <f t="shared" ca="1" si="11"/>
        <v>0.56996015035967629</v>
      </c>
      <c r="BC10" s="30">
        <f>IF(Riskregister!$E$16="",0,COUNTIF(BQ$4:BQ$53,"&lt;"&amp;BA10)*IF(BB10&lt;0.5,Riskregister!$K$16+(Riskregister!$L$16-Riskregister!$K$16)*SQRT(BB10/2),Riskregister!$L$16-(Riskregister!$L$16-Riskregister!$K$16)*SQRT((1-BB10)/2)))</f>
        <v>0</v>
      </c>
      <c r="BD10" s="30">
        <f t="shared" ca="1" si="12"/>
        <v>10164428.936421316</v>
      </c>
      <c r="BF10">
        <f>IF(Riskregister!$E$5="","",_xlfn.POISSON.DIST(ROW()-4,Riskregister!$E$5*Riskregister!$H$5,TRUE()))</f>
        <v>0.92672658437103317</v>
      </c>
      <c r="BG10">
        <f>IF(Riskregister!$E$6="","",_xlfn.POISSON.DIST(ROW()-4,Riskregister!$E$6*Riskregister!$H$6,TRUE()))</f>
        <v>0.99635414291884183</v>
      </c>
      <c r="BH10">
        <f>IF(Riskregister!$E$7="","",_xlfn.POISSON.DIST(ROW()-4,Riskregister!$E$7*Riskregister!$H$7,TRUE()))</f>
        <v>0.55823312699364547</v>
      </c>
      <c r="BI10">
        <f>IF(Riskregister!$E$8="","",_xlfn.POISSON.DIST(ROW()-4,Riskregister!$E$8*Riskregister!$H$8,TRUE()))</f>
        <v>0.97558938047565524</v>
      </c>
      <c r="BJ10" t="str">
        <f>IF(Riskregister!$E$9="","",_xlfn.POISSON.DIST(ROW()-4,Riskregister!$E$9*Riskregister!$H$9,TRUE()))</f>
        <v/>
      </c>
      <c r="BK10" t="str">
        <f>IF(Riskregister!$E$10="","",_xlfn.POISSON.DIST(ROW()-4,Riskregister!$E$10*Riskregister!$H$10,TRUE()))</f>
        <v/>
      </c>
      <c r="BL10" t="str">
        <f>IF(Riskregister!$E$11="","",_xlfn.POISSON.DIST(ROW()-4,Riskregister!$E$11*Riskregister!$H$11,TRUE()))</f>
        <v/>
      </c>
      <c r="BM10" t="str">
        <f>IF(Riskregister!$E$12="","",_xlfn.POISSON.DIST(ROW()-4,Riskregister!$E$12*Riskregister!$H$12,TRUE()))</f>
        <v/>
      </c>
      <c r="BN10" t="str">
        <f>IF(Riskregister!$E$13="","",_xlfn.POISSON.DIST(ROW()-4,Riskregister!$E$13*Riskregister!$H$13,TRUE()))</f>
        <v/>
      </c>
      <c r="BO10" t="str">
        <f>IF(Riskregister!$E$14="","",_xlfn.POISSON.DIST(ROW()-4,Riskregister!$E$14*Riskregister!$H$14,TRUE()))</f>
        <v/>
      </c>
      <c r="BP10" t="str">
        <f>IF(Riskregister!$E$15="","",_xlfn.POISSON.DIST(ROW()-4,Riskregister!$E$15*Riskregister!$H$15,TRUE()))</f>
        <v/>
      </c>
      <c r="BQ10" t="str">
        <f>IF(Riskregister!$E$16="","",_xlfn.POISSON.DIST(ROW()-4,Riskregister!$E$16*Riskregister!$H$16,TRUE()))</f>
        <v/>
      </c>
    </row>
    <row r="11" spans="2:69" ht="15" customHeight="1" x14ac:dyDescent="0.35">
      <c r="B11" s="33"/>
      <c r="T11" s="30">
        <f t="shared" ca="1" si="0"/>
        <v>0.49000391821613309</v>
      </c>
      <c r="U11" s="30">
        <f t="shared" ca="1" si="0"/>
        <v>5.5654335851782255E-2</v>
      </c>
      <c r="V11" s="30">
        <f ca="1">IF(Riskregister!$E$5="",0,COUNTIF(BF$4:BF$53,"&lt;"&amp;T11)*IF(U11&lt;0.5,Riskregister!$K$5+(Riskregister!$L$5-Riskregister!$K$5)*SQRT(U11/2),Riskregister!$L$5-(Riskregister!$L$5-Riskregister!$K$5)*SQRT((1-U11)/2)))</f>
        <v>675199.94126317301</v>
      </c>
      <c r="W11" s="30">
        <f t="shared" ca="1" si="1"/>
        <v>0.32175940699411942</v>
      </c>
      <c r="X11" s="30">
        <f t="shared" ca="1" si="1"/>
        <v>0.84605261001734511</v>
      </c>
      <c r="Y11" s="30">
        <f ca="1">IF(Riskregister!$E$6="",0,COUNTIF(BG$4:BG$53,"&lt;"&amp;W11)*IF(X11&lt;0.5,Riskregister!$K$6+(Riskregister!$L$6-Riskregister!$K$6)*SQRT(X11/2),Riskregister!$L$6-(Riskregister!$L$6-Riskregister!$K$6)*SQRT((1-X11)/2)))</f>
        <v>1500605.5949733709</v>
      </c>
      <c r="Z11" s="30">
        <f t="shared" ca="1" si="2"/>
        <v>0.71834612399380926</v>
      </c>
      <c r="AA11" s="30">
        <f t="shared" ca="1" si="2"/>
        <v>0.15149954244730779</v>
      </c>
      <c r="AB11" s="30">
        <f ca="1">IF(Riskregister!$E$7="",0,COUNTIF(BH$4:BH$53,"&lt;"&amp;Z11)*IF(AA11&lt;0.5,Riskregister!$K$7+(Riskregister!$L$7-Riskregister!$K$7)*SQRT(AA11/2),Riskregister!$L$7-(Riskregister!$L$7-Riskregister!$K$7)*SQRT((1-AA11)/2)))</f>
        <v>1170634.9371741761</v>
      </c>
      <c r="AC11" s="30">
        <f t="shared" ca="1" si="3"/>
        <v>2.4099733219032471E-2</v>
      </c>
      <c r="AD11" s="30">
        <f t="shared" ca="1" si="3"/>
        <v>0.98857185827832583</v>
      </c>
      <c r="AE11" s="30">
        <f ca="1">IF(Riskregister!$E$8="",0,COUNTIF(BI$4:BI$53,"&lt;"&amp;AC11)*IF(AD11&lt;0.5,Riskregister!$K$8+(Riskregister!$L$8-Riskregister!$K$8)*SQRT(AD11/2),Riskregister!$L$8-(Riskregister!$L$8-Riskregister!$K$8)*SQRT((1-AD11)/2)))</f>
        <v>0</v>
      </c>
      <c r="AF11" s="30">
        <f t="shared" ca="1" si="4"/>
        <v>0.99014794469878109</v>
      </c>
      <c r="AG11" s="30">
        <f t="shared" ca="1" si="4"/>
        <v>0.62892908722035601</v>
      </c>
      <c r="AH11" s="30">
        <f>IF(Riskregister!$E$9="",0,COUNTIF(BJ$4:BJ$53,"&lt;"&amp;AF11)*IF(AG11&lt;0.5,Riskregister!$K$9+(Riskregister!$L$9-Riskregister!$K$9)*SQRT(AG11/2),Riskregister!$L$9-(Riskregister!$L$9-Riskregister!$K$9)*SQRT((1-AG11)/2)))</f>
        <v>0</v>
      </c>
      <c r="AI11" s="30">
        <f t="shared" ca="1" si="5"/>
        <v>0.17135540023444373</v>
      </c>
      <c r="AJ11" s="30">
        <f t="shared" ca="1" si="5"/>
        <v>0.16937417325805459</v>
      </c>
      <c r="AK11" s="30">
        <f>IF(Riskregister!$E$10="",0,COUNTIF(BK$4:BK$53,"&lt;"&amp;AI11)*IF(AJ11&lt;0.5,Riskregister!$K$10+(Riskregister!$L$10-Riskregister!$K$10)*SQRT(AJ11/2),Riskregister!$L$10-(Riskregister!$L$10-Riskregister!$K$10)*SQRT((1-AJ11)/2)))</f>
        <v>0</v>
      </c>
      <c r="AL11" s="30">
        <f t="shared" ca="1" si="6"/>
        <v>0.91590745092782544</v>
      </c>
      <c r="AM11" s="30">
        <f t="shared" ca="1" si="6"/>
        <v>2.185919880974585E-2</v>
      </c>
      <c r="AN11" s="30">
        <f>IF(Riskregister!$E$11="",0,COUNTIF(BL$4:BL$53,"&lt;"&amp;AL11)*IF(AM11&lt;0.5,Riskregister!$K$11+(Riskregister!$L$11-Riskregister!$K$11)*SQRT(AM11/2),Riskregister!$L$11-(Riskregister!$L$11-Riskregister!$K$11)*SQRT((1-AM11)/2)))</f>
        <v>0</v>
      </c>
      <c r="AO11" s="30">
        <f t="shared" ca="1" si="7"/>
        <v>0.58374738810913007</v>
      </c>
      <c r="AP11" s="30">
        <f t="shared" ca="1" si="7"/>
        <v>0.71857428026956083</v>
      </c>
      <c r="AQ11" s="30">
        <f>IF(Riskregister!$E$12="",0,COUNTIF(BM$4:BM$53,"&lt;"&amp;AO11)*IF(AP11&lt;0.5,Riskregister!$K$12+(Riskregister!$L$12-Riskregister!$K$12)*SQRT(AP11/2),Riskregister!$L$12-(Riskregister!$L$12-Riskregister!$K$12)*SQRT((1-AP11)/2)))</f>
        <v>0</v>
      </c>
      <c r="AR11" s="30">
        <f t="shared" ca="1" si="8"/>
        <v>0.89628027158470935</v>
      </c>
      <c r="AS11" s="30">
        <f t="shared" ca="1" si="8"/>
        <v>0.67299297296964056</v>
      </c>
      <c r="AT11" s="30">
        <f>IF(Riskregister!$E$13="",0,COUNTIF(BN$4:BN$53,"&lt;"&amp;AR11)*IF(AS11&lt;0.5,Riskregister!$K$13+(Riskregister!$L$13-Riskregister!$K$13)*SQRT(AS11/2),Riskregister!$L$13-(Riskregister!$L$13-Riskregister!$K$13)*SQRT((1-AS11)/2)))</f>
        <v>0</v>
      </c>
      <c r="AU11" s="30">
        <f t="shared" ca="1" si="9"/>
        <v>0.26379835364949789</v>
      </c>
      <c r="AV11" s="30">
        <f t="shared" ca="1" si="9"/>
        <v>0.26361725049357609</v>
      </c>
      <c r="AW11" s="30">
        <f>IF(Riskregister!$E$14="",0,COUNTIF(BO$4:BO$53,"&lt;"&amp;AU11)*IF(AV11&lt;0.5,Riskregister!$K$14+(Riskregister!$L$14-Riskregister!$K$14)*SQRT(AV11/2),Riskregister!$L$14-(Riskregister!$L$14-Riskregister!$K$14)*SQRT((1-AV11)/2)))</f>
        <v>0</v>
      </c>
      <c r="AX11" s="30">
        <f t="shared" ca="1" si="10"/>
        <v>0.13381424117009166</v>
      </c>
      <c r="AY11" s="30">
        <f t="shared" ca="1" si="10"/>
        <v>0.20108332064520018</v>
      </c>
      <c r="AZ11" s="30">
        <f>IF(Riskregister!$E$15="",0,COUNTIF(BP$4:BP$53,"&lt;"&amp;AX11)*IF(AY11&lt;0.5,Riskregister!$K$15+(Riskregister!$L$15-Riskregister!$K$15)*SQRT(AY11/2),Riskregister!$L$15-(Riskregister!$L$15-Riskregister!$K$15)*SQRT((1-AY11)/2)))</f>
        <v>0</v>
      </c>
      <c r="BA11" s="30">
        <f t="shared" ca="1" si="11"/>
        <v>0.90945049308105552</v>
      </c>
      <c r="BB11" s="30">
        <f t="shared" ca="1" si="11"/>
        <v>0.18901675598685497</v>
      </c>
      <c r="BC11" s="30">
        <f>IF(Riskregister!$E$16="",0,COUNTIF(BQ$4:BQ$53,"&lt;"&amp;BA11)*IF(BB11&lt;0.5,Riskregister!$K$16+(Riskregister!$L$16-Riskregister!$K$16)*SQRT(BB11/2),Riskregister!$L$16-(Riskregister!$L$16-Riskregister!$K$16)*SQRT((1-BB11)/2)))</f>
        <v>0</v>
      </c>
      <c r="BD11" s="30">
        <f t="shared" ca="1" si="12"/>
        <v>3346440.47341072</v>
      </c>
      <c r="BF11">
        <f>IF(Riskregister!$E$5="","",_xlfn.POISSON.DIST(ROW()-4,Riskregister!$E$5*Riskregister!$H$5,TRUE()))</f>
        <v>0.96921072464034252</v>
      </c>
      <c r="BG11">
        <f>IF(Riskregister!$E$6="","",_xlfn.POISSON.DIST(ROW()-4,Riskregister!$E$6*Riskregister!$H$6,TRUE()))</f>
        <v>0.99915204595289764</v>
      </c>
      <c r="BH11">
        <f>IF(Riskregister!$E$7="","",_xlfn.POISSON.DIST(ROW()-4,Riskregister!$E$7*Riskregister!$H$7,TRUE()))</f>
        <v>0.70174838422235086</v>
      </c>
      <c r="BI11">
        <f>IF(Riskregister!$E$8="","",_xlfn.POISSON.DIST(ROW()-4,Riskregister!$E$8*Riskregister!$H$8,TRUE()))</f>
        <v>0.99186925801161374</v>
      </c>
      <c r="BJ11" t="str">
        <f>IF(Riskregister!$E$9="","",_xlfn.POISSON.DIST(ROW()-4,Riskregister!$E$9*Riskregister!$H$9,TRUE()))</f>
        <v/>
      </c>
      <c r="BK11" t="str">
        <f>IF(Riskregister!$E$10="","",_xlfn.POISSON.DIST(ROW()-4,Riskregister!$E$10*Riskregister!$H$10,TRUE()))</f>
        <v/>
      </c>
      <c r="BL11" t="str">
        <f>IF(Riskregister!$E$11="","",_xlfn.POISSON.DIST(ROW()-4,Riskregister!$E$11*Riskregister!$H$11,TRUE()))</f>
        <v/>
      </c>
      <c r="BM11" t="str">
        <f>IF(Riskregister!$E$12="","",_xlfn.POISSON.DIST(ROW()-4,Riskregister!$E$12*Riskregister!$H$12,TRUE()))</f>
        <v/>
      </c>
      <c r="BN11" t="str">
        <f>IF(Riskregister!$E$13="","",_xlfn.POISSON.DIST(ROW()-4,Riskregister!$E$13*Riskregister!$H$13,TRUE()))</f>
        <v/>
      </c>
      <c r="BO11" t="str">
        <f>IF(Riskregister!$E$14="","",_xlfn.POISSON.DIST(ROW()-4,Riskregister!$E$14*Riskregister!$H$14,TRUE()))</f>
        <v/>
      </c>
      <c r="BP11" t="str">
        <f>IF(Riskregister!$E$15="","",_xlfn.POISSON.DIST(ROW()-4,Riskregister!$E$15*Riskregister!$H$15,TRUE()))</f>
        <v/>
      </c>
      <c r="BQ11" t="str">
        <f>IF(Riskregister!$E$16="","",_xlfn.POISSON.DIST(ROW()-4,Riskregister!$E$16*Riskregister!$H$16,TRUE()))</f>
        <v/>
      </c>
    </row>
    <row r="12" spans="2:69" ht="15" customHeight="1" x14ac:dyDescent="0.35">
      <c r="B12" s="33" t="s">
        <v>108</v>
      </c>
      <c r="T12" s="30">
        <f t="shared" ca="1" si="0"/>
        <v>5.3255302717487019E-2</v>
      </c>
      <c r="U12" s="30">
        <f t="shared" ca="1" si="0"/>
        <v>0.72198762026512353</v>
      </c>
      <c r="V12" s="30">
        <f ca="1">IF(Riskregister!$E$5="",0,COUNTIF(BF$4:BF$53,"&lt;"&amp;T12)*IF(U12&lt;0.5,Riskregister!$K$5+(Riskregister!$L$5-Riskregister!$K$5)*SQRT(U12/2),Riskregister!$L$5-(Riskregister!$L$5-Riskregister!$K$5)*SQRT((1-U12)/2)))</f>
        <v>432224.09753437107</v>
      </c>
      <c r="W12" s="30">
        <f t="shared" ca="1" si="1"/>
        <v>0.39442289287935239</v>
      </c>
      <c r="X12" s="30">
        <f t="shared" ca="1" si="1"/>
        <v>0.370829707392624</v>
      </c>
      <c r="Y12" s="30">
        <f ca="1">IF(Riskregister!$E$6="",0,COUNTIF(BG$4:BG$53,"&lt;"&amp;W12)*IF(X12&lt;0.5,Riskregister!$K$6+(Riskregister!$L$6-Riskregister!$K$6)*SQRT(X12/2),Riskregister!$L$6-(Riskregister!$L$6-Riskregister!$K$6)*SQRT((1-X12)/2)))</f>
        <v>975076.85165798303</v>
      </c>
      <c r="Z12" s="30">
        <f t="shared" ca="1" si="2"/>
        <v>0.31168626883474793</v>
      </c>
      <c r="AA12" s="30">
        <f t="shared" ca="1" si="2"/>
        <v>0.68227685806391325</v>
      </c>
      <c r="AB12" s="30">
        <f ca="1">IF(Riskregister!$E$7="",0,COUNTIF(BH$4:BH$53,"&lt;"&amp;Z12)*IF(AA12&lt;0.5,Riskregister!$K$7+(Riskregister!$L$7-Riskregister!$K$7)*SQRT(AA12/2),Riskregister!$L$7-(Riskregister!$L$7-Riskregister!$K$7)*SQRT((1-AA12)/2)))</f>
        <v>1302494.7590952218</v>
      </c>
      <c r="AC12" s="30">
        <f t="shared" ca="1" si="3"/>
        <v>2.860338035245269E-2</v>
      </c>
      <c r="AD12" s="30">
        <f t="shared" ca="1" si="3"/>
        <v>0.11375151658646065</v>
      </c>
      <c r="AE12" s="30">
        <f ca="1">IF(Riskregister!$E$8="",0,COUNTIF(BI$4:BI$53,"&lt;"&amp;AC12)*IF(AD12&lt;0.5,Riskregister!$K$8+(Riskregister!$L$8-Riskregister!$K$8)*SQRT(AD12/2),Riskregister!$L$8-(Riskregister!$L$8-Riskregister!$K$8)*SQRT((1-AD12)/2)))</f>
        <v>0</v>
      </c>
      <c r="AF12" s="30">
        <f t="shared" ca="1" si="4"/>
        <v>0.42566196988115579</v>
      </c>
      <c r="AG12" s="30">
        <f t="shared" ca="1" si="4"/>
        <v>0.60635781066285543</v>
      </c>
      <c r="AH12" s="30">
        <f>IF(Riskregister!$E$9="",0,COUNTIF(BJ$4:BJ$53,"&lt;"&amp;AF12)*IF(AG12&lt;0.5,Riskregister!$K$9+(Riskregister!$L$9-Riskregister!$K$9)*SQRT(AG12/2),Riskregister!$L$9-(Riskregister!$L$9-Riskregister!$K$9)*SQRT((1-AG12)/2)))</f>
        <v>0</v>
      </c>
      <c r="AI12" s="30">
        <f t="shared" ca="1" si="5"/>
        <v>0.52870291673248326</v>
      </c>
      <c r="AJ12" s="30">
        <f t="shared" ca="1" si="5"/>
        <v>0.12625701742328577</v>
      </c>
      <c r="AK12" s="30">
        <f>IF(Riskregister!$E$10="",0,COUNTIF(BK$4:BK$53,"&lt;"&amp;AI12)*IF(AJ12&lt;0.5,Riskregister!$K$10+(Riskregister!$L$10-Riskregister!$K$10)*SQRT(AJ12/2),Riskregister!$L$10-(Riskregister!$L$10-Riskregister!$K$10)*SQRT((1-AJ12)/2)))</f>
        <v>0</v>
      </c>
      <c r="AL12" s="30">
        <f t="shared" ca="1" si="6"/>
        <v>0.10666376488511797</v>
      </c>
      <c r="AM12" s="30">
        <f t="shared" ca="1" si="6"/>
        <v>0.52129304767869766</v>
      </c>
      <c r="AN12" s="30">
        <f>IF(Riskregister!$E$11="",0,COUNTIF(BL$4:BL$53,"&lt;"&amp;AL12)*IF(AM12&lt;0.5,Riskregister!$K$11+(Riskregister!$L$11-Riskregister!$K$11)*SQRT(AM12/2),Riskregister!$L$11-(Riskregister!$L$11-Riskregister!$K$11)*SQRT((1-AM12)/2)))</f>
        <v>0</v>
      </c>
      <c r="AO12" s="30">
        <f t="shared" ca="1" si="7"/>
        <v>0.78670997445643365</v>
      </c>
      <c r="AP12" s="30">
        <f t="shared" ca="1" si="7"/>
        <v>0.67941695985243644</v>
      </c>
      <c r="AQ12" s="30">
        <f>IF(Riskregister!$E$12="",0,COUNTIF(BM$4:BM$53,"&lt;"&amp;AO12)*IF(AP12&lt;0.5,Riskregister!$K$12+(Riskregister!$L$12-Riskregister!$K$12)*SQRT(AP12/2),Riskregister!$L$12-(Riskregister!$L$12-Riskregister!$K$12)*SQRT((1-AP12)/2)))</f>
        <v>0</v>
      </c>
      <c r="AR12" s="30">
        <f t="shared" ca="1" si="8"/>
        <v>0.30500801182600723</v>
      </c>
      <c r="AS12" s="30">
        <f t="shared" ca="1" si="8"/>
        <v>0.97383722044224541</v>
      </c>
      <c r="AT12" s="30">
        <f>IF(Riskregister!$E$13="",0,COUNTIF(BN$4:BN$53,"&lt;"&amp;AR12)*IF(AS12&lt;0.5,Riskregister!$K$13+(Riskregister!$L$13-Riskregister!$K$13)*SQRT(AS12/2),Riskregister!$L$13-(Riskregister!$L$13-Riskregister!$K$13)*SQRT((1-AS12)/2)))</f>
        <v>0</v>
      </c>
      <c r="AU12" s="30">
        <f t="shared" ca="1" si="9"/>
        <v>0.26240725614394411</v>
      </c>
      <c r="AV12" s="30">
        <f t="shared" ca="1" si="9"/>
        <v>0.75377337810840905</v>
      </c>
      <c r="AW12" s="30">
        <f>IF(Riskregister!$E$14="",0,COUNTIF(BO$4:BO$53,"&lt;"&amp;AU12)*IF(AV12&lt;0.5,Riskregister!$K$14+(Riskregister!$L$14-Riskregister!$K$14)*SQRT(AV12/2),Riskregister!$L$14-(Riskregister!$L$14-Riskregister!$K$14)*SQRT((1-AV12)/2)))</f>
        <v>0</v>
      </c>
      <c r="AX12" s="30">
        <f t="shared" ca="1" si="10"/>
        <v>0.24814509387350825</v>
      </c>
      <c r="AY12" s="30">
        <f t="shared" ca="1" si="10"/>
        <v>0.68273579982812349</v>
      </c>
      <c r="AZ12" s="30">
        <f>IF(Riskregister!$E$15="",0,COUNTIF(BP$4:BP$53,"&lt;"&amp;AX12)*IF(AY12&lt;0.5,Riskregister!$K$15+(Riskregister!$L$15-Riskregister!$K$15)*SQRT(AY12/2),Riskregister!$L$15-(Riskregister!$L$15-Riskregister!$K$15)*SQRT((1-AY12)/2)))</f>
        <v>0</v>
      </c>
      <c r="BA12" s="30">
        <f t="shared" ca="1" si="11"/>
        <v>0.34859621082758085</v>
      </c>
      <c r="BB12" s="30">
        <f t="shared" ca="1" si="11"/>
        <v>0.72344315056994779</v>
      </c>
      <c r="BC12" s="30">
        <f>IF(Riskregister!$E$16="",0,COUNTIF(BQ$4:BQ$53,"&lt;"&amp;BA12)*IF(BB12&lt;0.5,Riskregister!$K$16+(Riskregister!$L$16-Riskregister!$K$16)*SQRT(BB12/2),Riskregister!$L$16-(Riskregister!$L$16-Riskregister!$K$16)*SQRT((1-BB12)/2)))</f>
        <v>0</v>
      </c>
      <c r="BD12" s="30">
        <f t="shared" ca="1" si="12"/>
        <v>2709795.7082875757</v>
      </c>
      <c r="BF12">
        <f>IF(Riskregister!$E$5="","",_xlfn.POISSON.DIST(ROW()-4,Riskregister!$E$5*Riskregister!$H$5,TRUE()))</f>
        <v>0.98832858776153176</v>
      </c>
      <c r="BG12">
        <f>IF(Riskregister!$E$6="","",_xlfn.POISSON.DIST(ROW()-4,Riskregister!$E$6*Riskregister!$H$6,TRUE()))</f>
        <v>0.9998235426810711</v>
      </c>
      <c r="BH12">
        <f>IF(Riskregister!$E$7="","",_xlfn.POISSON.DIST(ROW()-4,Riskregister!$E$7*Riskregister!$H$7,TRUE()))</f>
        <v>0.81476664928995624</v>
      </c>
      <c r="BI12">
        <f>IF(Riskregister!$E$8="","",_xlfn.POISSON.DIST(ROW()-4,Riskregister!$E$8*Riskregister!$H$8,TRUE()))</f>
        <v>0.99756721514919922</v>
      </c>
      <c r="BJ12" t="str">
        <f>IF(Riskregister!$E$9="","",_xlfn.POISSON.DIST(ROW()-4,Riskregister!$E$9*Riskregister!$H$9,TRUE()))</f>
        <v/>
      </c>
      <c r="BK12" t="str">
        <f>IF(Riskregister!$E$10="","",_xlfn.POISSON.DIST(ROW()-4,Riskregister!$E$10*Riskregister!$H$10,TRUE()))</f>
        <v/>
      </c>
      <c r="BL12" t="str">
        <f>IF(Riskregister!$E$11="","",_xlfn.POISSON.DIST(ROW()-4,Riskregister!$E$11*Riskregister!$H$11,TRUE()))</f>
        <v/>
      </c>
      <c r="BM12" t="str">
        <f>IF(Riskregister!$E$12="","",_xlfn.POISSON.DIST(ROW()-4,Riskregister!$E$12*Riskregister!$H$12,TRUE()))</f>
        <v/>
      </c>
      <c r="BN12" t="str">
        <f>IF(Riskregister!$E$13="","",_xlfn.POISSON.DIST(ROW()-4,Riskregister!$E$13*Riskregister!$H$13,TRUE()))</f>
        <v/>
      </c>
      <c r="BO12" t="str">
        <f>IF(Riskregister!$E$14="","",_xlfn.POISSON.DIST(ROW()-4,Riskregister!$E$14*Riskregister!$H$14,TRUE()))</f>
        <v/>
      </c>
      <c r="BP12" t="str">
        <f>IF(Riskregister!$E$15="","",_xlfn.POISSON.DIST(ROW()-4,Riskregister!$E$15*Riskregister!$H$15,TRUE()))</f>
        <v/>
      </c>
      <c r="BQ12" t="str">
        <f>IF(Riskregister!$E$16="","",_xlfn.POISSON.DIST(ROW()-4,Riskregister!$E$16*Riskregister!$H$16,TRUE()))</f>
        <v/>
      </c>
    </row>
    <row r="13" spans="2:69" ht="15" customHeight="1" x14ac:dyDescent="0.35">
      <c r="B13" s="33" t="s">
        <v>109</v>
      </c>
      <c r="T13" s="30">
        <f t="shared" ca="1" si="0"/>
        <v>0.28659376567743977</v>
      </c>
      <c r="U13" s="30">
        <f t="shared" ca="1" si="0"/>
        <v>0.54204170356387615</v>
      </c>
      <c r="V13" s="30">
        <f ca="1">IF(Riskregister!$E$5="",0,COUNTIF(BF$4:BF$53,"&lt;"&amp;T13)*IF(U13&lt;0.5,Riskregister!$K$5+(Riskregister!$L$5-Riskregister!$K$5)*SQRT(U13/2),Riskregister!$L$5-(Riskregister!$L$5-Riskregister!$K$5)*SQRT((1-U13)/2)))</f>
        <v>769334.10855208174</v>
      </c>
      <c r="W13" s="30">
        <f t="shared" ca="1" si="1"/>
        <v>0.41811049129236899</v>
      </c>
      <c r="X13" s="30">
        <f t="shared" ca="1" si="1"/>
        <v>0.92659262374661377</v>
      </c>
      <c r="Y13" s="30">
        <f ca="1">IF(Riskregister!$E$6="",0,COUNTIF(BG$4:BG$53,"&lt;"&amp;W13)*IF(X13&lt;0.5,Riskregister!$K$6+(Riskregister!$L$6-Riskregister!$K$6)*SQRT(X13/2),Riskregister!$L$6-(Riskregister!$L$6-Riskregister!$K$6)*SQRT((1-X13)/2)))</f>
        <v>1655152.2806650945</v>
      </c>
      <c r="Z13" s="30">
        <f t="shared" ca="1" si="2"/>
        <v>0.35381539574050547</v>
      </c>
      <c r="AA13" s="30">
        <f t="shared" ca="1" si="2"/>
        <v>0.35076098504975173</v>
      </c>
      <c r="AB13" s="30">
        <f ca="1">IF(Riskregister!$E$7="",0,COUNTIF(BH$4:BH$53,"&lt;"&amp;Z13)*IF(AA13&lt;0.5,Riskregister!$K$7+(Riskregister!$L$7-Riskregister!$K$7)*SQRT(AA13/2),Riskregister!$L$7-(Riskregister!$L$7-Riskregister!$K$7)*SQRT((1-AA13)/2)))</f>
        <v>982872.94830511534</v>
      </c>
      <c r="AC13" s="30">
        <f t="shared" ca="1" si="3"/>
        <v>5.0961001157329933E-2</v>
      </c>
      <c r="AD13" s="30">
        <f t="shared" ca="1" si="3"/>
        <v>0.2117830386838816</v>
      </c>
      <c r="AE13" s="30">
        <f ca="1">IF(Riskregister!$E$8="",0,COUNTIF(BI$4:BI$53,"&lt;"&amp;AC13)*IF(AD13&lt;0.5,Riskregister!$K$8+(Riskregister!$L$8-Riskregister!$K$8)*SQRT(AD13/2),Riskregister!$L$8-(Riskregister!$L$8-Riskregister!$K$8)*SQRT((1-AD13)/2)))</f>
        <v>0</v>
      </c>
      <c r="AF13" s="30">
        <f t="shared" ca="1" si="4"/>
        <v>0.12809747888434431</v>
      </c>
      <c r="AG13" s="30">
        <f t="shared" ca="1" si="4"/>
        <v>0.36493349946208131</v>
      </c>
      <c r="AH13" s="30">
        <f>IF(Riskregister!$E$9="",0,COUNTIF(BJ$4:BJ$53,"&lt;"&amp;AF13)*IF(AG13&lt;0.5,Riskregister!$K$9+(Riskregister!$L$9-Riskregister!$K$9)*SQRT(AG13/2),Riskregister!$L$9-(Riskregister!$L$9-Riskregister!$K$9)*SQRT((1-AG13)/2)))</f>
        <v>0</v>
      </c>
      <c r="AI13" s="30">
        <f t="shared" ca="1" si="5"/>
        <v>0.629721808277248</v>
      </c>
      <c r="AJ13" s="30">
        <f t="shared" ca="1" si="5"/>
        <v>0.83919002151503186</v>
      </c>
      <c r="AK13" s="30">
        <f>IF(Riskregister!$E$10="",0,COUNTIF(BK$4:BK$53,"&lt;"&amp;AI13)*IF(AJ13&lt;0.5,Riskregister!$K$10+(Riskregister!$L$10-Riskregister!$K$10)*SQRT(AJ13/2),Riskregister!$L$10-(Riskregister!$L$10-Riskregister!$K$10)*SQRT((1-AJ13)/2)))</f>
        <v>0</v>
      </c>
      <c r="AL13" s="30">
        <f t="shared" ca="1" si="6"/>
        <v>0.48953968219641208</v>
      </c>
      <c r="AM13" s="30">
        <f t="shared" ca="1" si="6"/>
        <v>0.31289069152191817</v>
      </c>
      <c r="AN13" s="30">
        <f>IF(Riskregister!$E$11="",0,COUNTIF(BL$4:BL$53,"&lt;"&amp;AL13)*IF(AM13&lt;0.5,Riskregister!$K$11+(Riskregister!$L$11-Riskregister!$K$11)*SQRT(AM13/2),Riskregister!$L$11-(Riskregister!$L$11-Riskregister!$K$11)*SQRT((1-AM13)/2)))</f>
        <v>0</v>
      </c>
      <c r="AO13" s="30">
        <f t="shared" ca="1" si="7"/>
        <v>0.41329510766416899</v>
      </c>
      <c r="AP13" s="30">
        <f t="shared" ca="1" si="7"/>
        <v>0.84488577653838437</v>
      </c>
      <c r="AQ13" s="30">
        <f>IF(Riskregister!$E$12="",0,COUNTIF(BM$4:BM$53,"&lt;"&amp;AO13)*IF(AP13&lt;0.5,Riskregister!$K$12+(Riskregister!$L$12-Riskregister!$K$12)*SQRT(AP13/2),Riskregister!$L$12-(Riskregister!$L$12-Riskregister!$K$12)*SQRT((1-AP13)/2)))</f>
        <v>0</v>
      </c>
      <c r="AR13" s="30">
        <f t="shared" ca="1" si="8"/>
        <v>0.90925120579859497</v>
      </c>
      <c r="AS13" s="30">
        <f t="shared" ca="1" si="8"/>
        <v>0.96126777765444804</v>
      </c>
      <c r="AT13" s="30">
        <f>IF(Riskregister!$E$13="",0,COUNTIF(BN$4:BN$53,"&lt;"&amp;AR13)*IF(AS13&lt;0.5,Riskregister!$K$13+(Riskregister!$L$13-Riskregister!$K$13)*SQRT(AS13/2),Riskregister!$L$13-(Riskregister!$L$13-Riskregister!$K$13)*SQRT((1-AS13)/2)))</f>
        <v>0</v>
      </c>
      <c r="AU13" s="30">
        <f t="shared" ca="1" si="9"/>
        <v>0.13815048123915108</v>
      </c>
      <c r="AV13" s="30">
        <f t="shared" ca="1" si="9"/>
        <v>0.84258225277514043</v>
      </c>
      <c r="AW13" s="30">
        <f>IF(Riskregister!$E$14="",0,COUNTIF(BO$4:BO$53,"&lt;"&amp;AU13)*IF(AV13&lt;0.5,Riskregister!$K$14+(Riskregister!$L$14-Riskregister!$K$14)*SQRT(AV13/2),Riskregister!$L$14-(Riskregister!$L$14-Riskregister!$K$14)*SQRT((1-AV13)/2)))</f>
        <v>0</v>
      </c>
      <c r="AX13" s="30">
        <f t="shared" ca="1" si="10"/>
        <v>0.64604068476956766</v>
      </c>
      <c r="AY13" s="30">
        <f t="shared" ca="1" si="10"/>
        <v>0.77311214602327016</v>
      </c>
      <c r="AZ13" s="30">
        <f>IF(Riskregister!$E$15="",0,COUNTIF(BP$4:BP$53,"&lt;"&amp;AX13)*IF(AY13&lt;0.5,Riskregister!$K$15+(Riskregister!$L$15-Riskregister!$K$15)*SQRT(AY13/2),Riskregister!$L$15-(Riskregister!$L$15-Riskregister!$K$15)*SQRT((1-AY13)/2)))</f>
        <v>0</v>
      </c>
      <c r="BA13" s="30">
        <f t="shared" ca="1" si="11"/>
        <v>0.2292043589570999</v>
      </c>
      <c r="BB13" s="30">
        <f t="shared" ca="1" si="11"/>
        <v>0.47186980439773418</v>
      </c>
      <c r="BC13" s="30">
        <f>IF(Riskregister!$E$16="",0,COUNTIF(BQ$4:BQ$53,"&lt;"&amp;BA13)*IF(BB13&lt;0.5,Riskregister!$K$16+(Riskregister!$L$16-Riskregister!$K$16)*SQRT(BB13/2),Riskregister!$L$16-(Riskregister!$L$16-Riskregister!$K$16)*SQRT((1-BB13)/2)))</f>
        <v>0</v>
      </c>
      <c r="BD13" s="30">
        <f t="shared" ca="1" si="12"/>
        <v>3407359.3375222916</v>
      </c>
      <c r="BF13">
        <f>IF(Riskregister!$E$5="","",_xlfn.POISSON.DIST(ROW()-4,Riskregister!$E$5*Riskregister!$H$5,TRUE()))</f>
        <v>0.99597573301000741</v>
      </c>
      <c r="BG13">
        <f>IF(Riskregister!$E$6="","",_xlfn.POISSON.DIST(ROW()-4,Riskregister!$E$6*Riskregister!$H$6,TRUE()))</f>
        <v>0.99996679531641475</v>
      </c>
      <c r="BH13">
        <f>IF(Riskregister!$E$7="","",_xlfn.POISSON.DIST(ROW()-4,Riskregister!$E$7*Riskregister!$H$7,TRUE()))</f>
        <v>0.89387943483728005</v>
      </c>
      <c r="BI13">
        <f>IF(Riskregister!$E$8="","",_xlfn.POISSON.DIST(ROW()-4,Riskregister!$E$8*Riskregister!$H$8,TRUE()))</f>
        <v>0.99933991292533697</v>
      </c>
      <c r="BJ13" t="str">
        <f>IF(Riskregister!$E$9="","",_xlfn.POISSON.DIST(ROW()-4,Riskregister!$E$9*Riskregister!$H$9,TRUE()))</f>
        <v/>
      </c>
      <c r="BK13" t="str">
        <f>IF(Riskregister!$E$10="","",_xlfn.POISSON.DIST(ROW()-4,Riskregister!$E$10*Riskregister!$H$10,TRUE()))</f>
        <v/>
      </c>
      <c r="BL13" t="str">
        <f>IF(Riskregister!$E$11="","",_xlfn.POISSON.DIST(ROW()-4,Riskregister!$E$11*Riskregister!$H$11,TRUE()))</f>
        <v/>
      </c>
      <c r="BM13" t="str">
        <f>IF(Riskregister!$E$12="","",_xlfn.POISSON.DIST(ROW()-4,Riskregister!$E$12*Riskregister!$H$12,TRUE()))</f>
        <v/>
      </c>
      <c r="BN13" t="str">
        <f>IF(Riskregister!$E$13="","",_xlfn.POISSON.DIST(ROW()-4,Riskregister!$E$13*Riskregister!$H$13,TRUE()))</f>
        <v/>
      </c>
      <c r="BO13" t="str">
        <f>IF(Riskregister!$E$14="","",_xlfn.POISSON.DIST(ROW()-4,Riskregister!$E$14*Riskregister!$H$14,TRUE()))</f>
        <v/>
      </c>
      <c r="BP13" t="str">
        <f>IF(Riskregister!$E$15="","",_xlfn.POISSON.DIST(ROW()-4,Riskregister!$E$15*Riskregister!$H$15,TRUE()))</f>
        <v/>
      </c>
      <c r="BQ13" t="str">
        <f>IF(Riskregister!$E$16="","",_xlfn.POISSON.DIST(ROW()-4,Riskregister!$E$16*Riskregister!$H$16,TRUE()))</f>
        <v/>
      </c>
    </row>
    <row r="14" spans="2:69" ht="15" customHeight="1" x14ac:dyDescent="0.35">
      <c r="B14" s="33" t="s">
        <v>110</v>
      </c>
      <c r="T14" s="30">
        <f t="shared" ca="1" si="0"/>
        <v>0.2574889942926718</v>
      </c>
      <c r="U14" s="30">
        <f t="shared" ca="1" si="0"/>
        <v>0.4868138966432467</v>
      </c>
      <c r="V14" s="30">
        <f ca="1">IF(Riskregister!$E$5="",0,COUNTIF(BF$4:BF$53,"&lt;"&amp;T14)*IF(U14&lt;0.5,Riskregister!$K$5+(Riskregister!$L$5-Riskregister!$K$5)*SQRT(U14/2),Riskregister!$L$5-(Riskregister!$L$5-Riskregister!$K$5)*SQRT((1-U14)/2)))</f>
        <v>744026.60746909631</v>
      </c>
      <c r="W14" s="30">
        <f t="shared" ca="1" si="1"/>
        <v>0.74303016583825021</v>
      </c>
      <c r="X14" s="30">
        <f t="shared" ca="1" si="1"/>
        <v>0.17790281202117986</v>
      </c>
      <c r="Y14" s="30">
        <f ca="1">IF(Riskregister!$E$6="",0,COUNTIF(BG$4:BG$53,"&lt;"&amp;W14)*IF(X14&lt;0.5,Riskregister!$K$6+(Riskregister!$L$6-Riskregister!$K$6)*SQRT(X14/2),Riskregister!$L$6-(Riskregister!$L$6-Riskregister!$K$6)*SQRT((1-X14)/2)))</f>
        <v>2210535.0040495247</v>
      </c>
      <c r="Z14" s="30">
        <f t="shared" ca="1" si="2"/>
        <v>0.99922520848783547</v>
      </c>
      <c r="AA14" s="30">
        <f t="shared" ca="1" si="2"/>
        <v>0.52222225827019608</v>
      </c>
      <c r="AB14" s="30">
        <f ca="1">IF(Riskregister!$E$7="",0,COUNTIF(BH$4:BH$53,"&lt;"&amp;Z14)*IF(AA14&lt;0.5,Riskregister!$K$7+(Riskregister!$L$7-Riskregister!$K$7)*SQRT(AA14/2),Riskregister!$L$7-(Riskregister!$L$7-Riskregister!$K$7)*SQRT((1-AA14)/2)))</f>
        <v>3662929.4875134607</v>
      </c>
      <c r="AC14" s="30">
        <f t="shared" ca="1" si="3"/>
        <v>0.13701371757301439</v>
      </c>
      <c r="AD14" s="30">
        <f t="shared" ca="1" si="3"/>
        <v>2.8521118987459126E-2</v>
      </c>
      <c r="AE14" s="30">
        <f ca="1">IF(Riskregister!$E$8="",0,COUNTIF(BI$4:BI$53,"&lt;"&amp;AC14)*IF(AD14&lt;0.5,Riskregister!$K$8+(Riskregister!$L$8-Riskregister!$K$8)*SQRT(AD14/2),Riskregister!$L$8-(Riskregister!$L$8-Riskregister!$K$8)*SQRT((1-AD14)/2)))</f>
        <v>861262.64726639888</v>
      </c>
      <c r="AF14" s="30">
        <f t="shared" ca="1" si="4"/>
        <v>3.480904436407084E-2</v>
      </c>
      <c r="AG14" s="30">
        <f t="shared" ca="1" si="4"/>
        <v>0.77694391280150388</v>
      </c>
      <c r="AH14" s="30">
        <f>IF(Riskregister!$E$9="",0,COUNTIF(BJ$4:BJ$53,"&lt;"&amp;AF14)*IF(AG14&lt;0.5,Riskregister!$K$9+(Riskregister!$L$9-Riskregister!$K$9)*SQRT(AG14/2),Riskregister!$L$9-(Riskregister!$L$9-Riskregister!$K$9)*SQRT((1-AG14)/2)))</f>
        <v>0</v>
      </c>
      <c r="AI14" s="30">
        <f t="shared" ca="1" si="5"/>
        <v>0.56248982047838181</v>
      </c>
      <c r="AJ14" s="30">
        <f t="shared" ca="1" si="5"/>
        <v>0.55781603135847713</v>
      </c>
      <c r="AK14" s="30">
        <f>IF(Riskregister!$E$10="",0,COUNTIF(BK$4:BK$53,"&lt;"&amp;AI14)*IF(AJ14&lt;0.5,Riskregister!$K$10+(Riskregister!$L$10-Riskregister!$K$10)*SQRT(AJ14/2),Riskregister!$L$10-(Riskregister!$L$10-Riskregister!$K$10)*SQRT((1-AJ14)/2)))</f>
        <v>0</v>
      </c>
      <c r="AL14" s="30">
        <f t="shared" ca="1" si="6"/>
        <v>0.66882879915643056</v>
      </c>
      <c r="AM14" s="30">
        <f t="shared" ca="1" si="6"/>
        <v>0.13790786929000443</v>
      </c>
      <c r="AN14" s="30">
        <f>IF(Riskregister!$E$11="",0,COUNTIF(BL$4:BL$53,"&lt;"&amp;AL14)*IF(AM14&lt;0.5,Riskregister!$K$11+(Riskregister!$L$11-Riskregister!$K$11)*SQRT(AM14/2),Riskregister!$L$11-(Riskregister!$L$11-Riskregister!$K$11)*SQRT((1-AM14)/2)))</f>
        <v>0</v>
      </c>
      <c r="AO14" s="30">
        <f t="shared" ca="1" si="7"/>
        <v>0.58348840504484256</v>
      </c>
      <c r="AP14" s="30">
        <f t="shared" ca="1" si="7"/>
        <v>0.35889972947192694</v>
      </c>
      <c r="AQ14" s="30">
        <f>IF(Riskregister!$E$12="",0,COUNTIF(BM$4:BM$53,"&lt;"&amp;AO14)*IF(AP14&lt;0.5,Riskregister!$K$12+(Riskregister!$L$12-Riskregister!$K$12)*SQRT(AP14/2),Riskregister!$L$12-(Riskregister!$L$12-Riskregister!$K$12)*SQRT((1-AP14)/2)))</f>
        <v>0</v>
      </c>
      <c r="AR14" s="30">
        <f t="shared" ca="1" si="8"/>
        <v>0.67710944476644408</v>
      </c>
      <c r="AS14" s="30">
        <f t="shared" ca="1" si="8"/>
        <v>0.27169196979298882</v>
      </c>
      <c r="AT14" s="30">
        <f>IF(Riskregister!$E$13="",0,COUNTIF(BN$4:BN$53,"&lt;"&amp;AR14)*IF(AS14&lt;0.5,Riskregister!$K$13+(Riskregister!$L$13-Riskregister!$K$13)*SQRT(AS14/2),Riskregister!$L$13-(Riskregister!$L$13-Riskregister!$K$13)*SQRT((1-AS14)/2)))</f>
        <v>0</v>
      </c>
      <c r="AU14" s="30">
        <f t="shared" ca="1" si="9"/>
        <v>0.3381465912770939</v>
      </c>
      <c r="AV14" s="30">
        <f t="shared" ca="1" si="9"/>
        <v>5.5513892895189709E-2</v>
      </c>
      <c r="AW14" s="30">
        <f>IF(Riskregister!$E$14="",0,COUNTIF(BO$4:BO$53,"&lt;"&amp;AU14)*IF(AV14&lt;0.5,Riskregister!$K$14+(Riskregister!$L$14-Riskregister!$K$14)*SQRT(AV14/2),Riskregister!$L$14-(Riskregister!$L$14-Riskregister!$K$14)*SQRT((1-AV14)/2)))</f>
        <v>0</v>
      </c>
      <c r="AX14" s="30">
        <f t="shared" ca="1" si="10"/>
        <v>0.75144791951332468</v>
      </c>
      <c r="AY14" s="30">
        <f t="shared" ca="1" si="10"/>
        <v>0.9315640393094855</v>
      </c>
      <c r="AZ14" s="30">
        <f>IF(Riskregister!$E$15="",0,COUNTIF(BP$4:BP$53,"&lt;"&amp;AX14)*IF(AY14&lt;0.5,Riskregister!$K$15+(Riskregister!$L$15-Riskregister!$K$15)*SQRT(AY14/2),Riskregister!$L$15-(Riskregister!$L$15-Riskregister!$K$15)*SQRT((1-AY14)/2)))</f>
        <v>0</v>
      </c>
      <c r="BA14" s="30">
        <f t="shared" ca="1" si="11"/>
        <v>0.12329353201663507</v>
      </c>
      <c r="BB14" s="30">
        <f t="shared" ca="1" si="11"/>
        <v>0.42028490949354358</v>
      </c>
      <c r="BC14" s="30">
        <f>IF(Riskregister!$E$16="",0,COUNTIF(BQ$4:BQ$53,"&lt;"&amp;BA14)*IF(BB14&lt;0.5,Riskregister!$K$16+(Riskregister!$L$16-Riskregister!$K$16)*SQRT(BB14/2),Riskregister!$L$16-(Riskregister!$L$16-Riskregister!$K$16)*SQRT((1-BB14)/2)))</f>
        <v>0</v>
      </c>
      <c r="BD14" s="30">
        <f t="shared" ca="1" si="12"/>
        <v>7478753.7462984808</v>
      </c>
      <c r="BF14">
        <f>IF(Riskregister!$E$5="","",_xlfn.POISSON.DIST(ROW()-4,Riskregister!$E$5*Riskregister!$H$5,TRUE()))</f>
        <v>0.99872870529945867</v>
      </c>
      <c r="BG14">
        <f>IF(Riskregister!$E$6="","",_xlfn.POISSON.DIST(ROW()-4,Riskregister!$E$6*Riskregister!$H$6,TRUE()))</f>
        <v>0.99999429982240073</v>
      </c>
      <c r="BH14">
        <f>IF(Riskregister!$E$7="","",_xlfn.POISSON.DIST(ROW()-4,Riskregister!$E$7*Riskregister!$H$7,TRUE()))</f>
        <v>0.94372048973209388</v>
      </c>
      <c r="BI14">
        <f>IF(Riskregister!$E$8="","",_xlfn.POISSON.DIST(ROW()-4,Riskregister!$E$8*Riskregister!$H$8,TRUE()))</f>
        <v>0.9998362683026556</v>
      </c>
      <c r="BJ14" t="str">
        <f>IF(Riskregister!$E$9="","",_xlfn.POISSON.DIST(ROW()-4,Riskregister!$E$9*Riskregister!$H$9,TRUE()))</f>
        <v/>
      </c>
      <c r="BK14" t="str">
        <f>IF(Riskregister!$E$10="","",_xlfn.POISSON.DIST(ROW()-4,Riskregister!$E$10*Riskregister!$H$10,TRUE()))</f>
        <v/>
      </c>
      <c r="BL14" t="str">
        <f>IF(Riskregister!$E$11="","",_xlfn.POISSON.DIST(ROW()-4,Riskregister!$E$11*Riskregister!$H$11,TRUE()))</f>
        <v/>
      </c>
      <c r="BM14" t="str">
        <f>IF(Riskregister!$E$12="","",_xlfn.POISSON.DIST(ROW()-4,Riskregister!$E$12*Riskregister!$H$12,TRUE()))</f>
        <v/>
      </c>
      <c r="BN14" t="str">
        <f>IF(Riskregister!$E$13="","",_xlfn.POISSON.DIST(ROW()-4,Riskregister!$E$13*Riskregister!$H$13,TRUE()))</f>
        <v/>
      </c>
      <c r="BO14" t="str">
        <f>IF(Riskregister!$E$14="","",_xlfn.POISSON.DIST(ROW()-4,Riskregister!$E$14*Riskregister!$H$14,TRUE()))</f>
        <v/>
      </c>
      <c r="BP14" t="str">
        <f>IF(Riskregister!$E$15="","",_xlfn.POISSON.DIST(ROW()-4,Riskregister!$E$15*Riskregister!$H$15,TRUE()))</f>
        <v/>
      </c>
      <c r="BQ14" t="str">
        <f>IF(Riskregister!$E$16="","",_xlfn.POISSON.DIST(ROW()-4,Riskregister!$E$16*Riskregister!$H$16,TRUE()))</f>
        <v/>
      </c>
    </row>
    <row r="15" spans="2:69" ht="15" customHeight="1" x14ac:dyDescent="0.35">
      <c r="B15" s="33" t="s">
        <v>111</v>
      </c>
      <c r="T15" s="30">
        <f t="shared" ca="1" si="0"/>
        <v>0.1796211192986209</v>
      </c>
      <c r="U15" s="30">
        <f t="shared" ca="1" si="0"/>
        <v>0.32537090753877584</v>
      </c>
      <c r="V15" s="30">
        <f ca="1">IF(Riskregister!$E$5="",0,COUNTIF(BF$4:BF$53,"&lt;"&amp;T15)*IF(U15&lt;0.5,Riskregister!$K$5+(Riskregister!$L$5-Riskregister!$K$5)*SQRT(U15/2),Riskregister!$L$5-(Riskregister!$L$5-Riskregister!$K$5)*SQRT((1-U15)/2)))</f>
        <v>663008.56402184814</v>
      </c>
      <c r="W15" s="30">
        <f t="shared" ca="1" si="1"/>
        <v>9.4512489393885901E-2</v>
      </c>
      <c r="X15" s="30">
        <f t="shared" ca="1" si="1"/>
        <v>0.77683546298621664</v>
      </c>
      <c r="Y15" s="30">
        <f ca="1">IF(Riskregister!$E$6="",0,COUNTIF(BG$4:BG$53,"&lt;"&amp;W15)*IF(X15&lt;0.5,Riskregister!$K$6+(Riskregister!$L$6-Riskregister!$K$6)*SQRT(X15/2),Riskregister!$L$6-(Riskregister!$L$6-Riskregister!$K$6)*SQRT((1-X15)/2)))</f>
        <v>0</v>
      </c>
      <c r="Z15" s="30">
        <f t="shared" ca="1" si="2"/>
        <v>0.5801869190514668</v>
      </c>
      <c r="AA15" s="30">
        <f t="shared" ca="1" si="2"/>
        <v>0.20279447653858984</v>
      </c>
      <c r="AB15" s="30">
        <f ca="1">IF(Riskregister!$E$7="",0,COUNTIF(BH$4:BH$53,"&lt;"&amp;Z15)*IF(AA15&lt;0.5,Riskregister!$K$7+(Riskregister!$L$7-Riskregister!$K$7)*SQRT(AA15/2),Riskregister!$L$7-(Riskregister!$L$7-Riskregister!$K$7)*SQRT((1-AA15)/2)))</f>
        <v>1130151.8587502325</v>
      </c>
      <c r="AC15" s="30">
        <f t="shared" ca="1" si="3"/>
        <v>0.92591996698586232</v>
      </c>
      <c r="AD15" s="30">
        <f t="shared" ca="1" si="3"/>
        <v>0.96694828561434232</v>
      </c>
      <c r="AE15" s="30">
        <f ca="1">IF(Riskregister!$E$8="",0,COUNTIF(BI$4:BI$53,"&lt;"&amp;AC15)*IF(AD15&lt;0.5,Riskregister!$K$8+(Riskregister!$L$8-Riskregister!$K$8)*SQRT(AD15/2),Riskregister!$L$8-(Riskregister!$L$8-Riskregister!$K$8)*SQRT((1-AD15)/2)))</f>
        <v>21979006.018751487</v>
      </c>
      <c r="AF15" s="30">
        <f t="shared" ca="1" si="4"/>
        <v>0.35051496736057508</v>
      </c>
      <c r="AG15" s="30">
        <f t="shared" ca="1" si="4"/>
        <v>0.47564055864034582</v>
      </c>
      <c r="AH15" s="30">
        <f>IF(Riskregister!$E$9="",0,COUNTIF(BJ$4:BJ$53,"&lt;"&amp;AF15)*IF(AG15&lt;0.5,Riskregister!$K$9+(Riskregister!$L$9-Riskregister!$K$9)*SQRT(AG15/2),Riskregister!$L$9-(Riskregister!$L$9-Riskregister!$K$9)*SQRT((1-AG15)/2)))</f>
        <v>0</v>
      </c>
      <c r="AI15" s="30">
        <f t="shared" ca="1" si="5"/>
        <v>0.86208151836512759</v>
      </c>
      <c r="AJ15" s="30">
        <f t="shared" ca="1" si="5"/>
        <v>0.13852256291790144</v>
      </c>
      <c r="AK15" s="30">
        <f>IF(Riskregister!$E$10="",0,COUNTIF(BK$4:BK$53,"&lt;"&amp;AI15)*IF(AJ15&lt;0.5,Riskregister!$K$10+(Riskregister!$L$10-Riskregister!$K$10)*SQRT(AJ15/2),Riskregister!$L$10-(Riskregister!$L$10-Riskregister!$K$10)*SQRT((1-AJ15)/2)))</f>
        <v>0</v>
      </c>
      <c r="AL15" s="30">
        <f t="shared" ca="1" si="6"/>
        <v>0.12288169253987125</v>
      </c>
      <c r="AM15" s="30">
        <f t="shared" ca="1" si="6"/>
        <v>0.30878586908246031</v>
      </c>
      <c r="AN15" s="30">
        <f>IF(Riskregister!$E$11="",0,COUNTIF(BL$4:BL$53,"&lt;"&amp;AL15)*IF(AM15&lt;0.5,Riskregister!$K$11+(Riskregister!$L$11-Riskregister!$K$11)*SQRT(AM15/2),Riskregister!$L$11-(Riskregister!$L$11-Riskregister!$K$11)*SQRT((1-AM15)/2)))</f>
        <v>0</v>
      </c>
      <c r="AO15" s="30">
        <f t="shared" ca="1" si="7"/>
        <v>0.90646059561013914</v>
      </c>
      <c r="AP15" s="30">
        <f t="shared" ca="1" si="7"/>
        <v>0.69363823455014584</v>
      </c>
      <c r="AQ15" s="30">
        <f>IF(Riskregister!$E$12="",0,COUNTIF(BM$4:BM$53,"&lt;"&amp;AO15)*IF(AP15&lt;0.5,Riskregister!$K$12+(Riskregister!$L$12-Riskregister!$K$12)*SQRT(AP15/2),Riskregister!$L$12-(Riskregister!$L$12-Riskregister!$K$12)*SQRT((1-AP15)/2)))</f>
        <v>0</v>
      </c>
      <c r="AR15" s="30">
        <f t="shared" ca="1" si="8"/>
        <v>0.7269023963973561</v>
      </c>
      <c r="AS15" s="30">
        <f t="shared" ca="1" si="8"/>
        <v>0.84099416480136646</v>
      </c>
      <c r="AT15" s="30">
        <f>IF(Riskregister!$E$13="",0,COUNTIF(BN$4:BN$53,"&lt;"&amp;AR15)*IF(AS15&lt;0.5,Riskregister!$K$13+(Riskregister!$L$13-Riskregister!$K$13)*SQRT(AS15/2),Riskregister!$L$13-(Riskregister!$L$13-Riskregister!$K$13)*SQRT((1-AS15)/2)))</f>
        <v>0</v>
      </c>
      <c r="AU15" s="30">
        <f t="shared" ca="1" si="9"/>
        <v>0.6955664814714192</v>
      </c>
      <c r="AV15" s="30">
        <f t="shared" ca="1" si="9"/>
        <v>0.16331185757769184</v>
      </c>
      <c r="AW15" s="30">
        <f>IF(Riskregister!$E$14="",0,COUNTIF(BO$4:BO$53,"&lt;"&amp;AU15)*IF(AV15&lt;0.5,Riskregister!$K$14+(Riskregister!$L$14-Riskregister!$K$14)*SQRT(AV15/2),Riskregister!$L$14-(Riskregister!$L$14-Riskregister!$K$14)*SQRT((1-AV15)/2)))</f>
        <v>0</v>
      </c>
      <c r="AX15" s="30">
        <f t="shared" ca="1" si="10"/>
        <v>0.27174477986240009</v>
      </c>
      <c r="AY15" s="30">
        <f t="shared" ca="1" si="10"/>
        <v>0.15003421071756162</v>
      </c>
      <c r="AZ15" s="30">
        <f>IF(Riskregister!$E$15="",0,COUNTIF(BP$4:BP$53,"&lt;"&amp;AX15)*IF(AY15&lt;0.5,Riskregister!$K$15+(Riskregister!$L$15-Riskregister!$K$15)*SQRT(AY15/2),Riskregister!$L$15-(Riskregister!$L$15-Riskregister!$K$15)*SQRT((1-AY15)/2)))</f>
        <v>0</v>
      </c>
      <c r="BA15" s="30">
        <f t="shared" ca="1" si="11"/>
        <v>0.70485789575556057</v>
      </c>
      <c r="BB15" s="30">
        <f t="shared" ca="1" si="11"/>
        <v>0.89378132507934216</v>
      </c>
      <c r="BC15" s="30">
        <f>IF(Riskregister!$E$16="",0,COUNTIF(BQ$4:BQ$53,"&lt;"&amp;BA15)*IF(BB15&lt;0.5,Riskregister!$K$16+(Riskregister!$L$16-Riskregister!$K$16)*SQRT(BB15/2),Riskregister!$L$16-(Riskregister!$L$16-Riskregister!$K$16)*SQRT((1-BB15)/2)))</f>
        <v>0</v>
      </c>
      <c r="BD15" s="30">
        <f t="shared" ca="1" si="12"/>
        <v>23772166.441523567</v>
      </c>
      <c r="BF15">
        <f>IF(Riskregister!$E$5="","",_xlfn.POISSON.DIST(ROW()-4,Riskregister!$E$5*Riskregister!$H$5,TRUE()))</f>
        <v>0.99962967804873371</v>
      </c>
      <c r="BG15">
        <f>IF(Riskregister!$E$6="","",_xlfn.POISSON.DIST(ROW()-4,Riskregister!$E$6*Riskregister!$H$6,TRUE()))</f>
        <v>0.99999910060890007</v>
      </c>
      <c r="BH15">
        <f>IF(Riskregister!$E$7="","",_xlfn.POISSON.DIST(ROW()-4,Riskregister!$E$7*Riskregister!$H$7,TRUE()))</f>
        <v>0.9722658211718509</v>
      </c>
      <c r="BI15">
        <f>IF(Riskregister!$E$8="","",_xlfn.POISSON.DIST(ROW()-4,Riskregister!$E$8*Riskregister!$H$8,TRUE()))</f>
        <v>0.99996261330779113</v>
      </c>
      <c r="BJ15" t="str">
        <f>IF(Riskregister!$E$9="","",_xlfn.POISSON.DIST(ROW()-4,Riskregister!$E$9*Riskregister!$H$9,TRUE()))</f>
        <v/>
      </c>
      <c r="BK15" t="str">
        <f>IF(Riskregister!$E$10="","",_xlfn.POISSON.DIST(ROW()-4,Riskregister!$E$10*Riskregister!$H$10,TRUE()))</f>
        <v/>
      </c>
      <c r="BL15" t="str">
        <f>IF(Riskregister!$E$11="","",_xlfn.POISSON.DIST(ROW()-4,Riskregister!$E$11*Riskregister!$H$11,TRUE()))</f>
        <v/>
      </c>
      <c r="BM15" t="str">
        <f>IF(Riskregister!$E$12="","",_xlfn.POISSON.DIST(ROW()-4,Riskregister!$E$12*Riskregister!$H$12,TRUE()))</f>
        <v/>
      </c>
      <c r="BN15" t="str">
        <f>IF(Riskregister!$E$13="","",_xlfn.POISSON.DIST(ROW()-4,Riskregister!$E$13*Riskregister!$H$13,TRUE()))</f>
        <v/>
      </c>
      <c r="BO15" t="str">
        <f>IF(Riskregister!$E$14="","",_xlfn.POISSON.DIST(ROW()-4,Riskregister!$E$14*Riskregister!$H$14,TRUE()))</f>
        <v/>
      </c>
      <c r="BP15" t="str">
        <f>IF(Riskregister!$E$15="","",_xlfn.POISSON.DIST(ROW()-4,Riskregister!$E$15*Riskregister!$H$15,TRUE()))</f>
        <v/>
      </c>
      <c r="BQ15" t="str">
        <f>IF(Riskregister!$E$16="","",_xlfn.POISSON.DIST(ROW()-4,Riskregister!$E$16*Riskregister!$H$16,TRUE()))</f>
        <v/>
      </c>
    </row>
    <row r="16" spans="2:69" ht="15" customHeight="1" x14ac:dyDescent="0.35">
      <c r="B16" s="33" t="s">
        <v>112</v>
      </c>
      <c r="T16" s="30">
        <f t="shared" ca="1" si="0"/>
        <v>0.46907742475703218</v>
      </c>
      <c r="U16" s="30">
        <f t="shared" ca="1" si="0"/>
        <v>0.4106876733937429</v>
      </c>
      <c r="V16" s="30">
        <f ca="1">IF(Riskregister!$E$5="",0,COUNTIF(BF$4:BF$53,"&lt;"&amp;T16)*IF(U16&lt;0.5,Riskregister!$K$5+(Riskregister!$L$5-Riskregister!$K$5)*SQRT(U16/2),Riskregister!$L$5-(Riskregister!$L$5-Riskregister!$K$5)*SQRT((1-U16)/2)))</f>
        <v>1061750.8826148501</v>
      </c>
      <c r="W16" s="30">
        <f t="shared" ca="1" si="1"/>
        <v>0.16368452606288464</v>
      </c>
      <c r="X16" s="30">
        <f t="shared" ca="1" si="1"/>
        <v>0.40374483610947975</v>
      </c>
      <c r="Y16" s="30">
        <f ca="1">IF(Riskregister!$E$6="",0,COUNTIF(BG$4:BG$53,"&lt;"&amp;W16)*IF(X16&lt;0.5,Riskregister!$K$6+(Riskregister!$L$6-Riskregister!$K$6)*SQRT(X16/2),Riskregister!$L$6-(Riskregister!$L$6-Riskregister!$K$6)*SQRT((1-X16)/2)))</f>
        <v>1008743.862107996</v>
      </c>
      <c r="Z16" s="30">
        <f t="shared" ca="1" si="2"/>
        <v>0.36145272806947537</v>
      </c>
      <c r="AA16" s="30">
        <f t="shared" ca="1" si="2"/>
        <v>0.82966117054940314</v>
      </c>
      <c r="AB16" s="30">
        <f ca="1">IF(Riskregister!$E$7="",0,COUNTIF(BH$4:BH$53,"&lt;"&amp;Z16)*IF(AA16&lt;0.5,Riskregister!$K$7+(Riskregister!$L$7-Riskregister!$K$7)*SQRT(AA16/2),Riskregister!$L$7-(Riskregister!$L$7-Riskregister!$K$7)*SQRT((1-AA16)/2)))</f>
        <v>1489283.5105499076</v>
      </c>
      <c r="AC16" s="30">
        <f t="shared" ca="1" si="3"/>
        <v>0.24234996819880328</v>
      </c>
      <c r="AD16" s="30">
        <f t="shared" ca="1" si="3"/>
        <v>0.86370980409032783</v>
      </c>
      <c r="AE16" s="30">
        <f ca="1">IF(Riskregister!$E$8="",0,COUNTIF(BI$4:BI$53,"&lt;"&amp;AC16)*IF(AD16&lt;0.5,Riskregister!$K$8+(Riskregister!$L$8-Riskregister!$K$8)*SQRT(AD16/2),Riskregister!$L$8-(Riskregister!$L$8-Riskregister!$K$8)*SQRT((1-AD16)/2)))</f>
        <v>7546166.0905250087</v>
      </c>
      <c r="AF16" s="30">
        <f t="shared" ca="1" si="4"/>
        <v>0.81375914054636345</v>
      </c>
      <c r="AG16" s="30">
        <f t="shared" ca="1" si="4"/>
        <v>0.28813234399979681</v>
      </c>
      <c r="AH16" s="30">
        <f>IF(Riskregister!$E$9="",0,COUNTIF(BJ$4:BJ$53,"&lt;"&amp;AF16)*IF(AG16&lt;0.5,Riskregister!$K$9+(Riskregister!$L$9-Riskregister!$K$9)*SQRT(AG16/2),Riskregister!$L$9-(Riskregister!$L$9-Riskregister!$K$9)*SQRT((1-AG16)/2)))</f>
        <v>0</v>
      </c>
      <c r="AI16" s="30">
        <f t="shared" ca="1" si="5"/>
        <v>0.25154296062146586</v>
      </c>
      <c r="AJ16" s="30">
        <f t="shared" ca="1" si="5"/>
        <v>0.18563737997994445</v>
      </c>
      <c r="AK16" s="30">
        <f>IF(Riskregister!$E$10="",0,COUNTIF(BK$4:BK$53,"&lt;"&amp;AI16)*IF(AJ16&lt;0.5,Riskregister!$K$10+(Riskregister!$L$10-Riskregister!$K$10)*SQRT(AJ16/2),Riskregister!$L$10-(Riskregister!$L$10-Riskregister!$K$10)*SQRT((1-AJ16)/2)))</f>
        <v>0</v>
      </c>
      <c r="AL16" s="30">
        <f t="shared" ca="1" si="6"/>
        <v>0.87407295958397435</v>
      </c>
      <c r="AM16" s="30">
        <f t="shared" ca="1" si="6"/>
        <v>0.72100693633563284</v>
      </c>
      <c r="AN16" s="30">
        <f>IF(Riskregister!$E$11="",0,COUNTIF(BL$4:BL$53,"&lt;"&amp;AL16)*IF(AM16&lt;0.5,Riskregister!$K$11+(Riskregister!$L$11-Riskregister!$K$11)*SQRT(AM16/2),Riskregister!$L$11-(Riskregister!$L$11-Riskregister!$K$11)*SQRT((1-AM16)/2)))</f>
        <v>0</v>
      </c>
      <c r="AO16" s="30">
        <f t="shared" ca="1" si="7"/>
        <v>0.80255111753997599</v>
      </c>
      <c r="AP16" s="30">
        <f t="shared" ca="1" si="7"/>
        <v>0.1824500897061746</v>
      </c>
      <c r="AQ16" s="30">
        <f>IF(Riskregister!$E$12="",0,COUNTIF(BM$4:BM$53,"&lt;"&amp;AO16)*IF(AP16&lt;0.5,Riskregister!$K$12+(Riskregister!$L$12-Riskregister!$K$12)*SQRT(AP16/2),Riskregister!$L$12-(Riskregister!$L$12-Riskregister!$K$12)*SQRT((1-AP16)/2)))</f>
        <v>0</v>
      </c>
      <c r="AR16" s="30">
        <f t="shared" ca="1" si="8"/>
        <v>0.79386496677554119</v>
      </c>
      <c r="AS16" s="30">
        <f t="shared" ca="1" si="8"/>
        <v>0.52807486918203717</v>
      </c>
      <c r="AT16" s="30">
        <f>IF(Riskregister!$E$13="",0,COUNTIF(BN$4:BN$53,"&lt;"&amp;AR16)*IF(AS16&lt;0.5,Riskregister!$K$13+(Riskregister!$L$13-Riskregister!$K$13)*SQRT(AS16/2),Riskregister!$L$13-(Riskregister!$L$13-Riskregister!$K$13)*SQRT((1-AS16)/2)))</f>
        <v>0</v>
      </c>
      <c r="AU16" s="30">
        <f t="shared" ca="1" si="9"/>
        <v>0.5249815983199515</v>
      </c>
      <c r="AV16" s="30">
        <f t="shared" ca="1" si="9"/>
        <v>0.71508772270248844</v>
      </c>
      <c r="AW16" s="30">
        <f>IF(Riskregister!$E$14="",0,COUNTIF(BO$4:BO$53,"&lt;"&amp;AU16)*IF(AV16&lt;0.5,Riskregister!$K$14+(Riskregister!$L$14-Riskregister!$K$14)*SQRT(AV16/2),Riskregister!$L$14-(Riskregister!$L$14-Riskregister!$K$14)*SQRT((1-AV16)/2)))</f>
        <v>0</v>
      </c>
      <c r="AX16" s="30">
        <f t="shared" ca="1" si="10"/>
        <v>0.55815335797099297</v>
      </c>
      <c r="AY16" s="30">
        <f t="shared" ca="1" si="10"/>
        <v>0.87948879241239686</v>
      </c>
      <c r="AZ16" s="30">
        <f>IF(Riskregister!$E$15="",0,COUNTIF(BP$4:BP$53,"&lt;"&amp;AX16)*IF(AY16&lt;0.5,Riskregister!$K$15+(Riskregister!$L$15-Riskregister!$K$15)*SQRT(AY16/2),Riskregister!$L$15-(Riskregister!$L$15-Riskregister!$K$15)*SQRT((1-AY16)/2)))</f>
        <v>0</v>
      </c>
      <c r="BA16" s="30">
        <f t="shared" ca="1" si="11"/>
        <v>5.6871096321117198E-3</v>
      </c>
      <c r="BB16" s="30">
        <f t="shared" ca="1" si="11"/>
        <v>0.64955839304752805</v>
      </c>
      <c r="BC16" s="30">
        <f>IF(Riskregister!$E$16="",0,COUNTIF(BQ$4:BQ$53,"&lt;"&amp;BA16)*IF(BB16&lt;0.5,Riskregister!$K$16+(Riskregister!$L$16-Riskregister!$K$16)*SQRT(BB16/2),Riskregister!$L$16-(Riskregister!$L$16-Riskregister!$K$16)*SQRT((1-BB16)/2)))</f>
        <v>0</v>
      </c>
      <c r="BD16" s="30">
        <f t="shared" ca="1" si="12"/>
        <v>11105944.345797762</v>
      </c>
      <c r="BF16">
        <f>IF(Riskregister!$E$5="","",_xlfn.POISSON.DIST(ROW()-4,Riskregister!$E$5*Riskregister!$H$5,TRUE()))</f>
        <v>0.99989996987351615</v>
      </c>
      <c r="BG16">
        <f>IF(Riskregister!$E$6="","",_xlfn.POISSON.DIST(ROW()-4,Riskregister!$E$6*Riskregister!$H$6,TRUE()))</f>
        <v>0.99999986873474001</v>
      </c>
      <c r="BH16">
        <f>IF(Riskregister!$E$7="","",_xlfn.POISSON.DIST(ROW()-4,Riskregister!$E$7*Riskregister!$H$7,TRUE()))</f>
        <v>0.98725212017772335</v>
      </c>
      <c r="BI16">
        <f>IF(Riskregister!$E$8="","",_xlfn.POISSON.DIST(ROW()-4,Riskregister!$E$8*Riskregister!$H$8,TRUE()))</f>
        <v>0.99999209380898946</v>
      </c>
      <c r="BJ16" t="str">
        <f>IF(Riskregister!$E$9="","",_xlfn.POISSON.DIST(ROW()-4,Riskregister!$E$9*Riskregister!$H$9,TRUE()))</f>
        <v/>
      </c>
      <c r="BK16" t="str">
        <f>IF(Riskregister!$E$10="","",_xlfn.POISSON.DIST(ROW()-4,Riskregister!$E$10*Riskregister!$H$10,TRUE()))</f>
        <v/>
      </c>
      <c r="BL16" t="str">
        <f>IF(Riskregister!$E$11="","",_xlfn.POISSON.DIST(ROW()-4,Riskregister!$E$11*Riskregister!$H$11,TRUE()))</f>
        <v/>
      </c>
      <c r="BM16" t="str">
        <f>IF(Riskregister!$E$12="","",_xlfn.POISSON.DIST(ROW()-4,Riskregister!$E$12*Riskregister!$H$12,TRUE()))</f>
        <v/>
      </c>
      <c r="BN16" t="str">
        <f>IF(Riskregister!$E$13="","",_xlfn.POISSON.DIST(ROW()-4,Riskregister!$E$13*Riskregister!$H$13,TRUE()))</f>
        <v/>
      </c>
      <c r="BO16" t="str">
        <f>IF(Riskregister!$E$14="","",_xlfn.POISSON.DIST(ROW()-4,Riskregister!$E$14*Riskregister!$H$14,TRUE()))</f>
        <v/>
      </c>
      <c r="BP16" t="str">
        <f>IF(Riskregister!$E$15="","",_xlfn.POISSON.DIST(ROW()-4,Riskregister!$E$15*Riskregister!$H$15,TRUE()))</f>
        <v/>
      </c>
      <c r="BQ16" t="str">
        <f>IF(Riskregister!$E$16="","",_xlfn.POISSON.DIST(ROW()-4,Riskregister!$E$16*Riskregister!$H$16,TRUE()))</f>
        <v/>
      </c>
    </row>
    <row r="17" spans="2:69" ht="15" customHeight="1" x14ac:dyDescent="0.35">
      <c r="B17" s="33" t="s">
        <v>113</v>
      </c>
      <c r="T17" s="30">
        <f t="shared" ca="1" si="0"/>
        <v>0.68054500683006758</v>
      </c>
      <c r="U17" s="30">
        <f t="shared" ca="1" si="0"/>
        <v>0.96021795288601464</v>
      </c>
      <c r="V17" s="30">
        <f ca="1">IF(Riskregister!$E$5="",0,COUNTIF(BF$4:BF$53,"&lt;"&amp;T17)*IF(U17&lt;0.5,Riskregister!$K$5+(Riskregister!$L$5-Riskregister!$K$5)*SQRT(U17/2),Riskregister!$L$5-(Riskregister!$L$5-Riskregister!$K$5)*SQRT((1-U17)/2)))</f>
        <v>2146136.0279112919</v>
      </c>
      <c r="W17" s="30">
        <f t="shared" ca="1" si="1"/>
        <v>0.29839999530609806</v>
      </c>
      <c r="X17" s="30">
        <f t="shared" ca="1" si="1"/>
        <v>3.7835615862628402E-2</v>
      </c>
      <c r="Y17" s="30">
        <f ca="1">IF(Riskregister!$E$6="",0,COUNTIF(BG$4:BG$53,"&lt;"&amp;W17)*IF(X17&lt;0.5,Riskregister!$K$6+(Riskregister!$L$6-Riskregister!$K$6)*SQRT(X17/2),Riskregister!$L$6-(Riskregister!$L$6-Riskregister!$K$6)*SQRT((1-X17)/2)))</f>
        <v>447575.64035554469</v>
      </c>
      <c r="Z17" s="30">
        <f t="shared" ca="1" si="2"/>
        <v>0.29756850055458928</v>
      </c>
      <c r="AA17" s="30">
        <f t="shared" ca="1" si="2"/>
        <v>0.93040090916013696</v>
      </c>
      <c r="AB17" s="30">
        <f ca="1">IF(Riskregister!$E$7="",0,COUNTIF(BH$4:BH$53,"&lt;"&amp;Z17)*IF(AA17&lt;0.5,Riskregister!$K$7+(Riskregister!$L$7-Riskregister!$K$7)*SQRT(AA17/2),Riskregister!$L$7-(Riskregister!$L$7-Riskregister!$K$7)*SQRT((1-AA17)/2)))</f>
        <v>1673543.8653531836</v>
      </c>
      <c r="AC17" s="30">
        <f t="shared" ca="1" si="3"/>
        <v>0.59464522714715073</v>
      </c>
      <c r="AD17" s="30">
        <f t="shared" ca="1" si="3"/>
        <v>1.2267503891056686E-2</v>
      </c>
      <c r="AE17" s="30">
        <f ca="1">IF(Riskregister!$E$8="",0,COUNTIF(BI$4:BI$53,"&lt;"&amp;AC17)*IF(AD17&lt;0.5,Riskregister!$K$8+(Riskregister!$L$8-Riskregister!$K$8)*SQRT(AD17/2),Riskregister!$L$8-(Riskregister!$L$8-Riskregister!$K$8)*SQRT((1-AD17)/2)))</f>
        <v>2004287.6546853587</v>
      </c>
      <c r="AF17" s="30">
        <f t="shared" ca="1" si="4"/>
        <v>0.38593279024578953</v>
      </c>
      <c r="AG17" s="30">
        <f t="shared" ca="1" si="4"/>
        <v>0.42920947635412399</v>
      </c>
      <c r="AH17" s="30">
        <f>IF(Riskregister!$E$9="",0,COUNTIF(BJ$4:BJ$53,"&lt;"&amp;AF17)*IF(AG17&lt;0.5,Riskregister!$K$9+(Riskregister!$L$9-Riskregister!$K$9)*SQRT(AG17/2),Riskregister!$L$9-(Riskregister!$L$9-Riskregister!$K$9)*SQRT((1-AG17)/2)))</f>
        <v>0</v>
      </c>
      <c r="AI17" s="30">
        <f t="shared" ca="1" si="5"/>
        <v>5.0816527747862938E-2</v>
      </c>
      <c r="AJ17" s="30">
        <f t="shared" ca="1" si="5"/>
        <v>0.257718465307745</v>
      </c>
      <c r="AK17" s="30">
        <f>IF(Riskregister!$E$10="",0,COUNTIF(BK$4:BK$53,"&lt;"&amp;AI17)*IF(AJ17&lt;0.5,Riskregister!$K$10+(Riskregister!$L$10-Riskregister!$K$10)*SQRT(AJ17/2),Riskregister!$L$10-(Riskregister!$L$10-Riskregister!$K$10)*SQRT((1-AJ17)/2)))</f>
        <v>0</v>
      </c>
      <c r="AL17" s="30">
        <f t="shared" ca="1" si="6"/>
        <v>0.21220528108496006</v>
      </c>
      <c r="AM17" s="30">
        <f t="shared" ca="1" si="6"/>
        <v>0.95471847131139453</v>
      </c>
      <c r="AN17" s="30">
        <f>IF(Riskregister!$E$11="",0,COUNTIF(BL$4:BL$53,"&lt;"&amp;AL17)*IF(AM17&lt;0.5,Riskregister!$K$11+(Riskregister!$L$11-Riskregister!$K$11)*SQRT(AM17/2),Riskregister!$L$11-(Riskregister!$L$11-Riskregister!$K$11)*SQRT((1-AM17)/2)))</f>
        <v>0</v>
      </c>
      <c r="AO17" s="30">
        <f t="shared" ca="1" si="7"/>
        <v>0.74084659723872004</v>
      </c>
      <c r="AP17" s="30">
        <f t="shared" ca="1" si="7"/>
        <v>0.72238565900484353</v>
      </c>
      <c r="AQ17" s="30">
        <f>IF(Riskregister!$E$12="",0,COUNTIF(BM$4:BM$53,"&lt;"&amp;AO17)*IF(AP17&lt;0.5,Riskregister!$K$12+(Riskregister!$L$12-Riskregister!$K$12)*SQRT(AP17/2),Riskregister!$L$12-(Riskregister!$L$12-Riskregister!$K$12)*SQRT((1-AP17)/2)))</f>
        <v>0</v>
      </c>
      <c r="AR17" s="30">
        <f t="shared" ca="1" si="8"/>
        <v>0.6622009252685841</v>
      </c>
      <c r="AS17" s="30">
        <f t="shared" ca="1" si="8"/>
        <v>0.61149329611199799</v>
      </c>
      <c r="AT17" s="30">
        <f>IF(Riskregister!$E$13="",0,COUNTIF(BN$4:BN$53,"&lt;"&amp;AR17)*IF(AS17&lt;0.5,Riskregister!$K$13+(Riskregister!$L$13-Riskregister!$K$13)*SQRT(AS17/2),Riskregister!$L$13-(Riskregister!$L$13-Riskregister!$K$13)*SQRT((1-AS17)/2)))</f>
        <v>0</v>
      </c>
      <c r="AU17" s="30">
        <f t="shared" ca="1" si="9"/>
        <v>0.97408911312381752</v>
      </c>
      <c r="AV17" s="30">
        <f t="shared" ca="1" si="9"/>
        <v>0.93546356949355702</v>
      </c>
      <c r="AW17" s="30">
        <f>IF(Riskregister!$E$14="",0,COUNTIF(BO$4:BO$53,"&lt;"&amp;AU17)*IF(AV17&lt;0.5,Riskregister!$K$14+(Riskregister!$L$14-Riskregister!$K$14)*SQRT(AV17/2),Riskregister!$L$14-(Riskregister!$L$14-Riskregister!$K$14)*SQRT((1-AV17)/2)))</f>
        <v>0</v>
      </c>
      <c r="AX17" s="30">
        <f t="shared" ca="1" si="10"/>
        <v>0.56377160281759153</v>
      </c>
      <c r="AY17" s="30">
        <f t="shared" ca="1" si="10"/>
        <v>0.16901092714555033</v>
      </c>
      <c r="AZ17" s="30">
        <f>IF(Riskregister!$E$15="",0,COUNTIF(BP$4:BP$53,"&lt;"&amp;AX17)*IF(AY17&lt;0.5,Riskregister!$K$15+(Riskregister!$L$15-Riskregister!$K$15)*SQRT(AY17/2),Riskregister!$L$15-(Riskregister!$L$15-Riskregister!$K$15)*SQRT((1-AY17)/2)))</f>
        <v>0</v>
      </c>
      <c r="BA17" s="30">
        <f t="shared" ca="1" si="11"/>
        <v>0.94538979899984643</v>
      </c>
      <c r="BB17" s="30">
        <f t="shared" ca="1" si="11"/>
        <v>0.97318810552376411</v>
      </c>
      <c r="BC17" s="30">
        <f>IF(Riskregister!$E$16="",0,COUNTIF(BQ$4:BQ$53,"&lt;"&amp;BA17)*IF(BB17&lt;0.5,Riskregister!$K$16+(Riskregister!$L$16-Riskregister!$K$16)*SQRT(BB17/2),Riskregister!$L$16-(Riskregister!$L$16-Riskregister!$K$16)*SQRT((1-BB17)/2)))</f>
        <v>0</v>
      </c>
      <c r="BD17" s="30">
        <f t="shared" ca="1" si="12"/>
        <v>6271543.1883053789</v>
      </c>
      <c r="BF17">
        <f>IF(Riskregister!$E$5="","",_xlfn.POISSON.DIST(ROW()-4,Riskregister!$E$5*Riskregister!$H$5,TRUE()))</f>
        <v>0.99997481991730197</v>
      </c>
      <c r="BG17">
        <f>IF(Riskregister!$E$6="","",_xlfn.POISSON.DIST(ROW()-4,Riskregister!$E$6*Riskregister!$H$6,TRUE()))</f>
        <v>0.99999998218101793</v>
      </c>
      <c r="BH17">
        <f>IF(Riskregister!$E$7="","",_xlfn.POISSON.DIST(ROW()-4,Riskregister!$E$7*Riskregister!$H$7,TRUE()))</f>
        <v>0.99451471123441548</v>
      </c>
      <c r="BI17">
        <f>IF(Riskregister!$E$8="","",_xlfn.POISSON.DIST(ROW()-4,Riskregister!$E$8*Riskregister!$H$8,TRUE()))</f>
        <v>0.99999844345540145</v>
      </c>
      <c r="BJ17" t="str">
        <f>IF(Riskregister!$E$9="","",_xlfn.POISSON.DIST(ROW()-4,Riskregister!$E$9*Riskregister!$H$9,TRUE()))</f>
        <v/>
      </c>
      <c r="BK17" t="str">
        <f>IF(Riskregister!$E$10="","",_xlfn.POISSON.DIST(ROW()-4,Riskregister!$E$10*Riskregister!$H$10,TRUE()))</f>
        <v/>
      </c>
      <c r="BL17" t="str">
        <f>IF(Riskregister!$E$11="","",_xlfn.POISSON.DIST(ROW()-4,Riskregister!$E$11*Riskregister!$H$11,TRUE()))</f>
        <v/>
      </c>
      <c r="BM17" t="str">
        <f>IF(Riskregister!$E$12="","",_xlfn.POISSON.DIST(ROW()-4,Riskregister!$E$12*Riskregister!$H$12,TRUE()))</f>
        <v/>
      </c>
      <c r="BN17" t="str">
        <f>IF(Riskregister!$E$13="","",_xlfn.POISSON.DIST(ROW()-4,Riskregister!$E$13*Riskregister!$H$13,TRUE()))</f>
        <v/>
      </c>
      <c r="BO17" t="str">
        <f>IF(Riskregister!$E$14="","",_xlfn.POISSON.DIST(ROW()-4,Riskregister!$E$14*Riskregister!$H$14,TRUE()))</f>
        <v/>
      </c>
      <c r="BP17" t="str">
        <f>IF(Riskregister!$E$15="","",_xlfn.POISSON.DIST(ROW()-4,Riskregister!$E$15*Riskregister!$H$15,TRUE()))</f>
        <v/>
      </c>
      <c r="BQ17" t="str">
        <f>IF(Riskregister!$E$16="","",_xlfn.POISSON.DIST(ROW()-4,Riskregister!$E$16*Riskregister!$H$16,TRUE()))</f>
        <v/>
      </c>
    </row>
    <row r="18" spans="2:69" ht="15" customHeight="1" x14ac:dyDescent="0.35">
      <c r="B18" s="33" t="s">
        <v>114</v>
      </c>
      <c r="T18" s="30">
        <f t="shared" ca="1" si="0"/>
        <v>0.15048272587118416</v>
      </c>
      <c r="U18" s="30">
        <f t="shared" ca="1" si="0"/>
        <v>0.13120417116983007</v>
      </c>
      <c r="V18" s="30">
        <f ca="1">IF(Riskregister!$E$5="",0,COUNTIF(BF$4:BF$53,"&lt;"&amp;T18)*IF(U18&lt;0.5,Riskregister!$K$5+(Riskregister!$L$5-Riskregister!$K$5)*SQRT(U18/2),Riskregister!$L$5-(Riskregister!$L$5-Riskregister!$K$5)*SQRT((1-U18)/2)))</f>
        <v>530516.13679693046</v>
      </c>
      <c r="W18" s="30">
        <f t="shared" ca="1" si="1"/>
        <v>0.7081300028931875</v>
      </c>
      <c r="X18" s="30">
        <f t="shared" ca="1" si="1"/>
        <v>0.32040330640827319</v>
      </c>
      <c r="Y18" s="30">
        <f ca="1">IF(Riskregister!$E$6="",0,COUNTIF(BG$4:BG$53,"&lt;"&amp;W18)*IF(X18&lt;0.5,Riskregister!$K$6+(Riskregister!$L$6-Riskregister!$K$6)*SQRT(X18/2),Riskregister!$L$6-(Riskregister!$L$6-Riskregister!$K$6)*SQRT((1-X18)/2)))</f>
        <v>2761360.7305196938</v>
      </c>
      <c r="Z18" s="30">
        <f t="shared" ca="1" si="2"/>
        <v>0.2539714462313486</v>
      </c>
      <c r="AA18" s="30">
        <f t="shared" ca="1" si="2"/>
        <v>7.9893552890892505E-2</v>
      </c>
      <c r="AB18" s="30">
        <f ca="1">IF(Riskregister!$E$7="",0,COUNTIF(BH$4:BH$53,"&lt;"&amp;Z18)*IF(AA18&lt;0.5,Riskregister!$K$7+(Riskregister!$L$7-Riskregister!$K$7)*SQRT(AA18/2),Riskregister!$L$7-(Riskregister!$L$7-Riskregister!$K$7)*SQRT((1-AA18)/2)))</f>
        <v>599767.06943933293</v>
      </c>
      <c r="AC18" s="30">
        <f t="shared" ca="1" si="3"/>
        <v>0.92264272895820676</v>
      </c>
      <c r="AD18" s="30">
        <f t="shared" ca="1" si="3"/>
        <v>0.97660158451723278</v>
      </c>
      <c r="AE18" s="30">
        <f ca="1">IF(Riskregister!$E$8="",0,COUNTIF(BI$4:BI$53,"&lt;"&amp;AC18)*IF(AD18&lt;0.5,Riskregister!$K$8+(Riskregister!$L$8-Riskregister!$K$8)*SQRT(AD18/2),Riskregister!$L$8-(Riskregister!$L$8-Riskregister!$K$8)*SQRT((1-AD18)/2)))</f>
        <v>22458172.414348464</v>
      </c>
      <c r="AF18" s="30">
        <f t="shared" ca="1" si="4"/>
        <v>0.90176494918845673</v>
      </c>
      <c r="AG18" s="30">
        <f t="shared" ca="1" si="4"/>
        <v>0.46767927783075791</v>
      </c>
      <c r="AH18" s="30">
        <f>IF(Riskregister!$E$9="",0,COUNTIF(BJ$4:BJ$53,"&lt;"&amp;AF18)*IF(AG18&lt;0.5,Riskregister!$K$9+(Riskregister!$L$9-Riskregister!$K$9)*SQRT(AG18/2),Riskregister!$L$9-(Riskregister!$L$9-Riskregister!$K$9)*SQRT((1-AG18)/2)))</f>
        <v>0</v>
      </c>
      <c r="AI18" s="30">
        <f t="shared" ca="1" si="5"/>
        <v>0.26750623006530305</v>
      </c>
      <c r="AJ18" s="30">
        <f t="shared" ca="1" si="5"/>
        <v>0.20213256456033701</v>
      </c>
      <c r="AK18" s="30">
        <f>IF(Riskregister!$E$10="",0,COUNTIF(BK$4:BK$53,"&lt;"&amp;AI18)*IF(AJ18&lt;0.5,Riskregister!$K$10+(Riskregister!$L$10-Riskregister!$K$10)*SQRT(AJ18/2),Riskregister!$L$10-(Riskregister!$L$10-Riskregister!$K$10)*SQRT((1-AJ18)/2)))</f>
        <v>0</v>
      </c>
      <c r="AL18" s="30">
        <f t="shared" ca="1" si="6"/>
        <v>0.43075828698920771</v>
      </c>
      <c r="AM18" s="30">
        <f t="shared" ca="1" si="6"/>
        <v>0.67190218207749386</v>
      </c>
      <c r="AN18" s="30">
        <f>IF(Riskregister!$E$11="",0,COUNTIF(BL$4:BL$53,"&lt;"&amp;AL18)*IF(AM18&lt;0.5,Riskregister!$K$11+(Riskregister!$L$11-Riskregister!$K$11)*SQRT(AM18/2),Riskregister!$L$11-(Riskregister!$L$11-Riskregister!$K$11)*SQRT((1-AM18)/2)))</f>
        <v>0</v>
      </c>
      <c r="AO18" s="30">
        <f t="shared" ca="1" si="7"/>
        <v>0.55932951265274133</v>
      </c>
      <c r="AP18" s="30">
        <f t="shared" ca="1" si="7"/>
        <v>0.92018674163500014</v>
      </c>
      <c r="AQ18" s="30">
        <f>IF(Riskregister!$E$12="",0,COUNTIF(BM$4:BM$53,"&lt;"&amp;AO18)*IF(AP18&lt;0.5,Riskregister!$K$12+(Riskregister!$L$12-Riskregister!$K$12)*SQRT(AP18/2),Riskregister!$L$12-(Riskregister!$L$12-Riskregister!$K$12)*SQRT((1-AP18)/2)))</f>
        <v>0</v>
      </c>
      <c r="AR18" s="30">
        <f t="shared" ca="1" si="8"/>
        <v>8.5653093332441199E-2</v>
      </c>
      <c r="AS18" s="30">
        <f t="shared" ca="1" si="8"/>
        <v>0.27337359518907045</v>
      </c>
      <c r="AT18" s="30">
        <f>IF(Riskregister!$E$13="",0,COUNTIF(BN$4:BN$53,"&lt;"&amp;AR18)*IF(AS18&lt;0.5,Riskregister!$K$13+(Riskregister!$L$13-Riskregister!$K$13)*SQRT(AS18/2),Riskregister!$L$13-(Riskregister!$L$13-Riskregister!$K$13)*SQRT((1-AS18)/2)))</f>
        <v>0</v>
      </c>
      <c r="AU18" s="30">
        <f t="shared" ca="1" si="9"/>
        <v>0.20209984646841084</v>
      </c>
      <c r="AV18" s="30">
        <f t="shared" ca="1" si="9"/>
        <v>0.19907138043870864</v>
      </c>
      <c r="AW18" s="30">
        <f>IF(Riskregister!$E$14="",0,COUNTIF(BO$4:BO$53,"&lt;"&amp;AU18)*IF(AV18&lt;0.5,Riskregister!$K$14+(Riskregister!$L$14-Riskregister!$K$14)*SQRT(AV18/2),Riskregister!$L$14-(Riskregister!$L$14-Riskregister!$K$14)*SQRT((1-AV18)/2)))</f>
        <v>0</v>
      </c>
      <c r="AX18" s="30">
        <f t="shared" ca="1" si="10"/>
        <v>0.97735062059008837</v>
      </c>
      <c r="AY18" s="30">
        <f t="shared" ca="1" si="10"/>
        <v>0.54085553379426909</v>
      </c>
      <c r="AZ18" s="30">
        <f>IF(Riskregister!$E$15="",0,COUNTIF(BP$4:BP$53,"&lt;"&amp;AX18)*IF(AY18&lt;0.5,Riskregister!$K$15+(Riskregister!$L$15-Riskregister!$K$15)*SQRT(AY18/2),Riskregister!$L$15-(Riskregister!$L$15-Riskregister!$K$15)*SQRT((1-AY18)/2)))</f>
        <v>0</v>
      </c>
      <c r="BA18" s="30">
        <f t="shared" ca="1" si="11"/>
        <v>0.27782070060550357</v>
      </c>
      <c r="BB18" s="30">
        <f t="shared" ca="1" si="11"/>
        <v>0.95902247610751257</v>
      </c>
      <c r="BC18" s="30">
        <f>IF(Riskregister!$E$16="",0,COUNTIF(BQ$4:BQ$53,"&lt;"&amp;BA18)*IF(BB18&lt;0.5,Riskregister!$K$16+(Riskregister!$L$16-Riskregister!$K$16)*SQRT(BB18/2),Riskregister!$L$16-(Riskregister!$L$16-Riskregister!$K$16)*SQRT((1-BB18)/2)))</f>
        <v>0</v>
      </c>
      <c r="BD18" s="30">
        <f t="shared" ca="1" si="12"/>
        <v>26349816.351104423</v>
      </c>
      <c r="BF18">
        <f>IF(Riskregister!$E$5="","",_xlfn.POISSON.DIST(ROW()-4,Riskregister!$E$5*Riskregister!$H$5,TRUE()))</f>
        <v>0.99999406707141847</v>
      </c>
      <c r="BG18">
        <f>IF(Riskregister!$E$6="","",_xlfn.POISSON.DIST(ROW()-4,Riskregister!$E$6*Riskregister!$H$6,TRUE()))</f>
        <v>0.99999999773936454</v>
      </c>
      <c r="BH18">
        <f>IF(Riskregister!$E$7="","",_xlfn.POISSON.DIST(ROW()-4,Riskregister!$E$7*Riskregister!$H$7,TRUE()))</f>
        <v>0.99778287720992687</v>
      </c>
      <c r="BI18">
        <f>IF(Riskregister!$E$8="","",_xlfn.POISSON.DIST(ROW()-4,Riskregister!$E$8*Riskregister!$H$8,TRUE()))</f>
        <v>0.99999971338468385</v>
      </c>
      <c r="BJ18" t="str">
        <f>IF(Riskregister!$E$9="","",_xlfn.POISSON.DIST(ROW()-4,Riskregister!$E$9*Riskregister!$H$9,TRUE()))</f>
        <v/>
      </c>
      <c r="BK18" t="str">
        <f>IF(Riskregister!$E$10="","",_xlfn.POISSON.DIST(ROW()-4,Riskregister!$E$10*Riskregister!$H$10,TRUE()))</f>
        <v/>
      </c>
      <c r="BL18" t="str">
        <f>IF(Riskregister!$E$11="","",_xlfn.POISSON.DIST(ROW()-4,Riskregister!$E$11*Riskregister!$H$11,TRUE()))</f>
        <v/>
      </c>
      <c r="BM18" t="str">
        <f>IF(Riskregister!$E$12="","",_xlfn.POISSON.DIST(ROW()-4,Riskregister!$E$12*Riskregister!$H$12,TRUE()))</f>
        <v/>
      </c>
      <c r="BN18" t="str">
        <f>IF(Riskregister!$E$13="","",_xlfn.POISSON.DIST(ROW()-4,Riskregister!$E$13*Riskregister!$H$13,TRUE()))</f>
        <v/>
      </c>
      <c r="BO18" t="str">
        <f>IF(Riskregister!$E$14="","",_xlfn.POISSON.DIST(ROW()-4,Riskregister!$E$14*Riskregister!$H$14,TRUE()))</f>
        <v/>
      </c>
      <c r="BP18" t="str">
        <f>IF(Riskregister!$E$15="","",_xlfn.POISSON.DIST(ROW()-4,Riskregister!$E$15*Riskregister!$H$15,TRUE()))</f>
        <v/>
      </c>
      <c r="BQ18" t="str">
        <f>IF(Riskregister!$E$16="","",_xlfn.POISSON.DIST(ROW()-4,Riskregister!$E$16*Riskregister!$H$16,TRUE()))</f>
        <v/>
      </c>
    </row>
    <row r="19" spans="2:69" ht="15" customHeight="1" x14ac:dyDescent="0.35">
      <c r="B19" s="33" t="s">
        <v>115</v>
      </c>
      <c r="T19" s="30">
        <f t="shared" ca="1" si="0"/>
        <v>0.12810197246082011</v>
      </c>
      <c r="U19" s="30">
        <f t="shared" ca="1" si="0"/>
        <v>0.5273765352806391</v>
      </c>
      <c r="V19" s="30">
        <f ca="1">IF(Riskregister!$E$5="",0,COUNTIF(BF$4:BF$53,"&lt;"&amp;T19)*IF(U19&lt;0.5,Riskregister!$K$5+(Riskregister!$L$5-Riskregister!$K$5)*SQRT(U19/2),Riskregister!$L$5-(Riskregister!$L$5-Riskregister!$K$5)*SQRT((1-U19)/2)))</f>
        <v>762492.85353112104</v>
      </c>
      <c r="W19" s="30">
        <f t="shared" ca="1" si="1"/>
        <v>0.58280157108852881</v>
      </c>
      <c r="X19" s="30">
        <f t="shared" ca="1" si="1"/>
        <v>0.8237444074783814</v>
      </c>
      <c r="Y19" s="30">
        <f ca="1">IF(Riskregister!$E$6="",0,COUNTIF(BG$4:BG$53,"&lt;"&amp;W19)*IF(X19&lt;0.5,Riskregister!$K$6+(Riskregister!$L$6-Riskregister!$K$6)*SQRT(X19/2),Riskregister!$L$6-(Riskregister!$L$6-Riskregister!$K$6)*SQRT((1-X19)/2)))</f>
        <v>2931292.2571909158</v>
      </c>
      <c r="Z19" s="30">
        <f t="shared" ca="1" si="2"/>
        <v>7.289548866798945E-2</v>
      </c>
      <c r="AA19" s="30">
        <f t="shared" ca="1" si="2"/>
        <v>0.2287832833793656</v>
      </c>
      <c r="AB19" s="30">
        <f ca="1">IF(Riskregister!$E$7="",0,COUNTIF(BH$4:BH$53,"&lt;"&amp;Z19)*IF(AA19&lt;0.5,Riskregister!$K$7+(Riskregister!$L$7-Riskregister!$K$7)*SQRT(AA19/2),Riskregister!$L$7-(Riskregister!$L$7-Riskregister!$K$7)*SQRT((1-AA19)/2)))</f>
        <v>505129.25106624956</v>
      </c>
      <c r="AC19" s="30">
        <f t="shared" ca="1" si="3"/>
        <v>9.27712141818825E-2</v>
      </c>
      <c r="AD19" s="30">
        <f t="shared" ca="1" si="3"/>
        <v>0.73218463617102769</v>
      </c>
      <c r="AE19" s="30">
        <f ca="1">IF(Riskregister!$E$8="",0,COUNTIF(BI$4:BI$53,"&lt;"&amp;AC19)*IF(AD19&lt;0.5,Riskregister!$K$8+(Riskregister!$L$8-Riskregister!$K$8)*SQRT(AD19/2),Riskregister!$L$8-(Riskregister!$L$8-Riskregister!$K$8)*SQRT((1-AD19)/2)))</f>
        <v>3280110.2670546002</v>
      </c>
      <c r="AF19" s="30">
        <f t="shared" ca="1" si="4"/>
        <v>0.47122928345229675</v>
      </c>
      <c r="AG19" s="30">
        <f t="shared" ca="1" si="4"/>
        <v>0.77833149597821805</v>
      </c>
      <c r="AH19" s="30">
        <f>IF(Riskregister!$E$9="",0,COUNTIF(BJ$4:BJ$53,"&lt;"&amp;AF19)*IF(AG19&lt;0.5,Riskregister!$K$9+(Riskregister!$L$9-Riskregister!$K$9)*SQRT(AG19/2),Riskregister!$L$9-(Riskregister!$L$9-Riskregister!$K$9)*SQRT((1-AG19)/2)))</f>
        <v>0</v>
      </c>
      <c r="AI19" s="30">
        <f t="shared" ca="1" si="5"/>
        <v>0.3030971585535176</v>
      </c>
      <c r="AJ19" s="30">
        <f t="shared" ca="1" si="5"/>
        <v>0.48817347012724555</v>
      </c>
      <c r="AK19" s="30">
        <f>IF(Riskregister!$E$10="",0,COUNTIF(BK$4:BK$53,"&lt;"&amp;AI19)*IF(AJ19&lt;0.5,Riskregister!$K$10+(Riskregister!$L$10-Riskregister!$K$10)*SQRT(AJ19/2),Riskregister!$L$10-(Riskregister!$L$10-Riskregister!$K$10)*SQRT((1-AJ19)/2)))</f>
        <v>0</v>
      </c>
      <c r="AL19" s="30">
        <f t="shared" ca="1" si="6"/>
        <v>0.80385176599873376</v>
      </c>
      <c r="AM19" s="30">
        <f t="shared" ca="1" si="6"/>
        <v>0.90821940806538304</v>
      </c>
      <c r="AN19" s="30">
        <f>IF(Riskregister!$E$11="",0,COUNTIF(BL$4:BL$53,"&lt;"&amp;AL19)*IF(AM19&lt;0.5,Riskregister!$K$11+(Riskregister!$L$11-Riskregister!$K$11)*SQRT(AM19/2),Riskregister!$L$11-(Riskregister!$L$11-Riskregister!$K$11)*SQRT((1-AM19)/2)))</f>
        <v>0</v>
      </c>
      <c r="AO19" s="30">
        <f t="shared" ca="1" si="7"/>
        <v>0.11875449609111888</v>
      </c>
      <c r="AP19" s="30">
        <f t="shared" ca="1" si="7"/>
        <v>1.2127556807174367E-2</v>
      </c>
      <c r="AQ19" s="30">
        <f>IF(Riskregister!$E$12="",0,COUNTIF(BM$4:BM$53,"&lt;"&amp;AO19)*IF(AP19&lt;0.5,Riskregister!$K$12+(Riskregister!$L$12-Riskregister!$K$12)*SQRT(AP19/2),Riskregister!$L$12-(Riskregister!$L$12-Riskregister!$K$12)*SQRT((1-AP19)/2)))</f>
        <v>0</v>
      </c>
      <c r="AR19" s="30">
        <f t="shared" ca="1" si="8"/>
        <v>6.2734258244575347E-2</v>
      </c>
      <c r="AS19" s="30">
        <f t="shared" ca="1" si="8"/>
        <v>0.15641825504890394</v>
      </c>
      <c r="AT19" s="30">
        <f>IF(Riskregister!$E$13="",0,COUNTIF(BN$4:BN$53,"&lt;"&amp;AR19)*IF(AS19&lt;0.5,Riskregister!$K$13+(Riskregister!$L$13-Riskregister!$K$13)*SQRT(AS19/2),Riskregister!$L$13-(Riskregister!$L$13-Riskregister!$K$13)*SQRT((1-AS19)/2)))</f>
        <v>0</v>
      </c>
      <c r="AU19" s="30">
        <f t="shared" ca="1" si="9"/>
        <v>0.60923585878129427</v>
      </c>
      <c r="AV19" s="30">
        <f t="shared" ca="1" si="9"/>
        <v>0.93375219012389121</v>
      </c>
      <c r="AW19" s="30">
        <f>IF(Riskregister!$E$14="",0,COUNTIF(BO$4:BO$53,"&lt;"&amp;AU19)*IF(AV19&lt;0.5,Riskregister!$K$14+(Riskregister!$L$14-Riskregister!$K$14)*SQRT(AV19/2),Riskregister!$L$14-(Riskregister!$L$14-Riskregister!$K$14)*SQRT((1-AV19)/2)))</f>
        <v>0</v>
      </c>
      <c r="AX19" s="30">
        <f t="shared" ca="1" si="10"/>
        <v>5.4814967301890061E-2</v>
      </c>
      <c r="AY19" s="30">
        <f t="shared" ca="1" si="10"/>
        <v>0.73080794935083437</v>
      </c>
      <c r="AZ19" s="30">
        <f>IF(Riskregister!$E$15="",0,COUNTIF(BP$4:BP$53,"&lt;"&amp;AX19)*IF(AY19&lt;0.5,Riskregister!$K$15+(Riskregister!$L$15-Riskregister!$K$15)*SQRT(AY19/2),Riskregister!$L$15-(Riskregister!$L$15-Riskregister!$K$15)*SQRT((1-AY19)/2)))</f>
        <v>0</v>
      </c>
      <c r="BA19" s="30">
        <f t="shared" ca="1" si="11"/>
        <v>0.70796279147196739</v>
      </c>
      <c r="BB19" s="30">
        <f t="shared" ca="1" si="11"/>
        <v>0.43772844293158331</v>
      </c>
      <c r="BC19" s="30">
        <f>IF(Riskregister!$E$16="",0,COUNTIF(BQ$4:BQ$53,"&lt;"&amp;BA19)*IF(BB19&lt;0.5,Riskregister!$K$16+(Riskregister!$L$16-Riskregister!$K$16)*SQRT(BB19/2),Riskregister!$L$16-(Riskregister!$L$16-Riskregister!$K$16)*SQRT((1-BB19)/2)))</f>
        <v>0</v>
      </c>
      <c r="BD19" s="30">
        <f t="shared" ca="1" si="12"/>
        <v>7479024.6288428865</v>
      </c>
      <c r="BF19">
        <f>IF(Riskregister!$E$5="","",_xlfn.POISSON.DIST(ROW()-4,Riskregister!$E$5*Riskregister!$H$5,TRUE()))</f>
        <v>0.99999868638840628</v>
      </c>
      <c r="BG19">
        <f>IF(Riskregister!$E$6="","",_xlfn.POISSON.DIST(ROW()-4,Riskregister!$E$6*Riskregister!$H$6,TRUE()))</f>
        <v>0.99999999973083287</v>
      </c>
      <c r="BH19">
        <f>IF(Riskregister!$E$7="","",_xlfn.POISSON.DIST(ROW()-4,Riskregister!$E$7*Riskregister!$H$7,TRUE()))</f>
        <v>0.99915550691964161</v>
      </c>
      <c r="BI19">
        <f>IF(Riskregister!$E$8="","",_xlfn.POISSON.DIST(ROW()-4,Riskregister!$E$8*Riskregister!$H$8,TRUE()))</f>
        <v>0.99999995043814982</v>
      </c>
      <c r="BJ19" t="str">
        <f>IF(Riskregister!$E$9="","",_xlfn.POISSON.DIST(ROW()-4,Riskregister!$E$9*Riskregister!$H$9,TRUE()))</f>
        <v/>
      </c>
      <c r="BK19" t="str">
        <f>IF(Riskregister!$E$10="","",_xlfn.POISSON.DIST(ROW()-4,Riskregister!$E$10*Riskregister!$H$10,TRUE()))</f>
        <v/>
      </c>
      <c r="BL19" t="str">
        <f>IF(Riskregister!$E$11="","",_xlfn.POISSON.DIST(ROW()-4,Riskregister!$E$11*Riskregister!$H$11,TRUE()))</f>
        <v/>
      </c>
      <c r="BM19" t="str">
        <f>IF(Riskregister!$E$12="","",_xlfn.POISSON.DIST(ROW()-4,Riskregister!$E$12*Riskregister!$H$12,TRUE()))</f>
        <v/>
      </c>
      <c r="BN19" t="str">
        <f>IF(Riskregister!$E$13="","",_xlfn.POISSON.DIST(ROW()-4,Riskregister!$E$13*Riskregister!$H$13,TRUE()))</f>
        <v/>
      </c>
      <c r="BO19" t="str">
        <f>IF(Riskregister!$E$14="","",_xlfn.POISSON.DIST(ROW()-4,Riskregister!$E$14*Riskregister!$H$14,TRUE()))</f>
        <v/>
      </c>
      <c r="BP19" t="str">
        <f>IF(Riskregister!$E$15="","",_xlfn.POISSON.DIST(ROW()-4,Riskregister!$E$15*Riskregister!$H$15,TRUE()))</f>
        <v/>
      </c>
      <c r="BQ19" t="str">
        <f>IF(Riskregister!$E$16="","",_xlfn.POISSON.DIST(ROW()-4,Riskregister!$E$16*Riskregister!$H$16,TRUE()))</f>
        <v/>
      </c>
    </row>
    <row r="20" spans="2:69" ht="15" customHeight="1" x14ac:dyDescent="0.35">
      <c r="B20" s="33" t="s">
        <v>116</v>
      </c>
      <c r="T20" s="30">
        <f t="shared" ca="1" si="0"/>
        <v>0.56978110139239924</v>
      </c>
      <c r="U20" s="30">
        <f t="shared" ca="1" si="0"/>
        <v>0.65712152959280767</v>
      </c>
      <c r="V20" s="30">
        <f ca="1">IF(Riskregister!$E$5="",0,COUNTIF(BF$4:BF$53,"&lt;"&amp;T20)*IF(U20&lt;0.5,Riskregister!$K$5+(Riskregister!$L$5-Riskregister!$K$5)*SQRT(U20/2),Riskregister!$L$5-(Riskregister!$L$5-Riskregister!$K$5)*SQRT((1-U20)/2)))</f>
        <v>1654706.016353512</v>
      </c>
      <c r="W20" s="30">
        <f t="shared" ca="1" si="1"/>
        <v>0.88146292869717902</v>
      </c>
      <c r="X20" s="30">
        <f t="shared" ca="1" si="1"/>
        <v>0.11267988768017734</v>
      </c>
      <c r="Y20" s="30">
        <f ca="1">IF(Riskregister!$E$6="",0,COUNTIF(BG$4:BG$53,"&lt;"&amp;W20)*IF(X20&lt;0.5,Riskregister!$K$6+(Riskregister!$L$6-Riskregister!$K$6)*SQRT(X20/2),Riskregister!$L$6-(Riskregister!$L$6-Riskregister!$K$6)*SQRT((1-X20)/2)))</f>
        <v>2508994.6426686645</v>
      </c>
      <c r="Z20" s="30">
        <f t="shared" ca="1" si="2"/>
        <v>4.5296055140917058E-2</v>
      </c>
      <c r="AA20" s="30">
        <f t="shared" ca="1" si="2"/>
        <v>0.59093058523825337</v>
      </c>
      <c r="AB20" s="30">
        <f ca="1">IF(Riskregister!$E$7="",0,COUNTIF(BH$4:BH$53,"&lt;"&amp;Z20)*IF(AA20&lt;0.5,Riskregister!$K$7+(Riskregister!$L$7-Riskregister!$K$7)*SQRT(AA20/2),Riskregister!$L$7-(Riskregister!$L$7-Riskregister!$K$7)*SQRT((1-AA20)/2)))</f>
        <v>483421.40530884289</v>
      </c>
      <c r="AC20" s="30">
        <f t="shared" ca="1" si="3"/>
        <v>0.30222444118242042</v>
      </c>
      <c r="AD20" s="30">
        <f t="shared" ca="1" si="3"/>
        <v>0.58782706418219177</v>
      </c>
      <c r="AE20" s="30">
        <f ca="1">IF(Riskregister!$E$8="",0,COUNTIF(BI$4:BI$53,"&lt;"&amp;AC20)*IF(AD20&lt;0.5,Riskregister!$K$8+(Riskregister!$L$8-Riskregister!$K$8)*SQRT(AD20/2),Riskregister!$L$8-(Riskregister!$L$8-Riskregister!$K$8)*SQRT((1-AD20)/2)))</f>
        <v>5732705.739648276</v>
      </c>
      <c r="AF20" s="30">
        <f t="shared" ca="1" si="4"/>
        <v>0.59714883676327202</v>
      </c>
      <c r="AG20" s="30">
        <f t="shared" ca="1" si="4"/>
        <v>0.57057647355649521</v>
      </c>
      <c r="AH20" s="30">
        <f>IF(Riskregister!$E$9="",0,COUNTIF(BJ$4:BJ$53,"&lt;"&amp;AF20)*IF(AG20&lt;0.5,Riskregister!$K$9+(Riskregister!$L$9-Riskregister!$K$9)*SQRT(AG20/2),Riskregister!$L$9-(Riskregister!$L$9-Riskregister!$K$9)*SQRT((1-AG20)/2)))</f>
        <v>0</v>
      </c>
      <c r="AI20" s="30">
        <f t="shared" ca="1" si="5"/>
        <v>0.98248131614367817</v>
      </c>
      <c r="AJ20" s="30">
        <f t="shared" ca="1" si="5"/>
        <v>0.80907841020268467</v>
      </c>
      <c r="AK20" s="30">
        <f>IF(Riskregister!$E$10="",0,COUNTIF(BK$4:BK$53,"&lt;"&amp;AI20)*IF(AJ20&lt;0.5,Riskregister!$K$10+(Riskregister!$L$10-Riskregister!$K$10)*SQRT(AJ20/2),Riskregister!$L$10-(Riskregister!$L$10-Riskregister!$K$10)*SQRT((1-AJ20)/2)))</f>
        <v>0</v>
      </c>
      <c r="AL20" s="30">
        <f t="shared" ca="1" si="6"/>
        <v>7.5594767245758532E-2</v>
      </c>
      <c r="AM20" s="30">
        <f t="shared" ca="1" si="6"/>
        <v>0.71534276942422503</v>
      </c>
      <c r="AN20" s="30">
        <f>IF(Riskregister!$E$11="",0,COUNTIF(BL$4:BL$53,"&lt;"&amp;AL20)*IF(AM20&lt;0.5,Riskregister!$K$11+(Riskregister!$L$11-Riskregister!$K$11)*SQRT(AM20/2),Riskregister!$L$11-(Riskregister!$L$11-Riskregister!$K$11)*SQRT((1-AM20)/2)))</f>
        <v>0</v>
      </c>
      <c r="AO20" s="30">
        <f t="shared" ca="1" si="7"/>
        <v>0.68503820729138498</v>
      </c>
      <c r="AP20" s="30">
        <f t="shared" ca="1" si="7"/>
        <v>0.98699175181859866</v>
      </c>
      <c r="AQ20" s="30">
        <f>IF(Riskregister!$E$12="",0,COUNTIF(BM$4:BM$53,"&lt;"&amp;AO20)*IF(AP20&lt;0.5,Riskregister!$K$12+(Riskregister!$L$12-Riskregister!$K$12)*SQRT(AP20/2),Riskregister!$L$12-(Riskregister!$L$12-Riskregister!$K$12)*SQRT((1-AP20)/2)))</f>
        <v>0</v>
      </c>
      <c r="AR20" s="30">
        <f t="shared" ca="1" si="8"/>
        <v>0.88476070562685383</v>
      </c>
      <c r="AS20" s="30">
        <f t="shared" ca="1" si="8"/>
        <v>0.84883245022843379</v>
      </c>
      <c r="AT20" s="30">
        <f>IF(Riskregister!$E$13="",0,COUNTIF(BN$4:BN$53,"&lt;"&amp;AR20)*IF(AS20&lt;0.5,Riskregister!$K$13+(Riskregister!$L$13-Riskregister!$K$13)*SQRT(AS20/2),Riskregister!$L$13-(Riskregister!$L$13-Riskregister!$K$13)*SQRT((1-AS20)/2)))</f>
        <v>0</v>
      </c>
      <c r="AU20" s="30">
        <f t="shared" ca="1" si="9"/>
        <v>0.5737795431653927</v>
      </c>
      <c r="AV20" s="30">
        <f t="shared" ca="1" si="9"/>
        <v>0.93120021720430546</v>
      </c>
      <c r="AW20" s="30">
        <f>IF(Riskregister!$E$14="",0,COUNTIF(BO$4:BO$53,"&lt;"&amp;AU20)*IF(AV20&lt;0.5,Riskregister!$K$14+(Riskregister!$L$14-Riskregister!$K$14)*SQRT(AV20/2),Riskregister!$L$14-(Riskregister!$L$14-Riskregister!$K$14)*SQRT((1-AV20)/2)))</f>
        <v>0</v>
      </c>
      <c r="AX20" s="30">
        <f t="shared" ca="1" si="10"/>
        <v>0.66583136003916255</v>
      </c>
      <c r="AY20" s="30">
        <f t="shared" ca="1" si="10"/>
        <v>0.93431845971040761</v>
      </c>
      <c r="AZ20" s="30">
        <f>IF(Riskregister!$E$15="",0,COUNTIF(BP$4:BP$53,"&lt;"&amp;AX20)*IF(AY20&lt;0.5,Riskregister!$K$15+(Riskregister!$L$15-Riskregister!$K$15)*SQRT(AY20/2),Riskregister!$L$15-(Riskregister!$L$15-Riskregister!$K$15)*SQRT((1-AY20)/2)))</f>
        <v>0</v>
      </c>
      <c r="BA20" s="30">
        <f t="shared" ca="1" si="11"/>
        <v>0.84012287665738827</v>
      </c>
      <c r="BB20" s="30">
        <f t="shared" ca="1" si="11"/>
        <v>1.7456979601031875E-2</v>
      </c>
      <c r="BC20" s="30">
        <f>IF(Riskregister!$E$16="",0,COUNTIF(BQ$4:BQ$53,"&lt;"&amp;BA20)*IF(BB20&lt;0.5,Riskregister!$K$16+(Riskregister!$L$16-Riskregister!$K$16)*SQRT(BB20/2),Riskregister!$L$16-(Riskregister!$L$16-Riskregister!$K$16)*SQRT((1-BB20)/2)))</f>
        <v>0</v>
      </c>
      <c r="BD20" s="30">
        <f t="shared" ca="1" si="12"/>
        <v>10379827.803979296</v>
      </c>
      <c r="BF20">
        <f>IF(Riskregister!$E$5="","",_xlfn.POISSON.DIST(ROW()-4,Riskregister!$E$5*Riskregister!$H$5,TRUE()))</f>
        <v>0.99999972573472862</v>
      </c>
      <c r="BG20">
        <f>IF(Riskregister!$E$6="","",_xlfn.POISSON.DIST(ROW()-4,Riskregister!$E$6*Riskregister!$H$6,TRUE()))</f>
        <v>0.99999999996980915</v>
      </c>
      <c r="BH20">
        <f>IF(Riskregister!$E$7="","",_xlfn.POISSON.DIST(ROW()-4,Riskregister!$E$7*Riskregister!$H$7,TRUE()))</f>
        <v>0.99969597986784187</v>
      </c>
      <c r="BI20">
        <f>IF(Riskregister!$E$8="","",_xlfn.POISSON.DIST(ROW()-4,Riskregister!$E$8*Riskregister!$H$8,TRUE()))</f>
        <v>0.99999999192250644</v>
      </c>
      <c r="BJ20" t="str">
        <f>IF(Riskregister!$E$9="","",_xlfn.POISSON.DIST(ROW()-4,Riskregister!$E$9*Riskregister!$H$9,TRUE()))</f>
        <v/>
      </c>
      <c r="BK20" t="str">
        <f>IF(Riskregister!$E$10="","",_xlfn.POISSON.DIST(ROW()-4,Riskregister!$E$10*Riskregister!$H$10,TRUE()))</f>
        <v/>
      </c>
      <c r="BL20" t="str">
        <f>IF(Riskregister!$E$11="","",_xlfn.POISSON.DIST(ROW()-4,Riskregister!$E$11*Riskregister!$H$11,TRUE()))</f>
        <v/>
      </c>
      <c r="BM20" t="str">
        <f>IF(Riskregister!$E$12="","",_xlfn.POISSON.DIST(ROW()-4,Riskregister!$E$12*Riskregister!$H$12,TRUE()))</f>
        <v/>
      </c>
      <c r="BN20" t="str">
        <f>IF(Riskregister!$E$13="","",_xlfn.POISSON.DIST(ROW()-4,Riskregister!$E$13*Riskregister!$H$13,TRUE()))</f>
        <v/>
      </c>
      <c r="BO20" t="str">
        <f>IF(Riskregister!$E$14="","",_xlfn.POISSON.DIST(ROW()-4,Riskregister!$E$14*Riskregister!$H$14,TRUE()))</f>
        <v/>
      </c>
      <c r="BP20" t="str">
        <f>IF(Riskregister!$E$15="","",_xlfn.POISSON.DIST(ROW()-4,Riskregister!$E$15*Riskregister!$H$15,TRUE()))</f>
        <v/>
      </c>
      <c r="BQ20" t="str">
        <f>IF(Riskregister!$E$16="","",_xlfn.POISSON.DIST(ROW()-4,Riskregister!$E$16*Riskregister!$H$16,TRUE()))</f>
        <v/>
      </c>
    </row>
    <row r="21" spans="2:69" ht="15" customHeight="1" x14ac:dyDescent="0.35">
      <c r="T21" s="30">
        <f t="shared" ca="1" si="0"/>
        <v>0.50952872768285207</v>
      </c>
      <c r="U21" s="30">
        <f t="shared" ca="1" si="0"/>
        <v>0.98008546488710224</v>
      </c>
      <c r="V21" s="30">
        <f ca="1">IF(Riskregister!$E$5="",0,COUNTIF(BF$4:BF$53,"&lt;"&amp;T21)*IF(U21&lt;0.5,Riskregister!$K$5+(Riskregister!$L$5-Riskregister!$K$5)*SQRT(U21/2),Riskregister!$L$5-(Riskregister!$L$5-Riskregister!$K$5)*SQRT((1-U21)/2)))</f>
        <v>1665288.7528020469</v>
      </c>
      <c r="W21" s="30">
        <f t="shared" ca="1" si="1"/>
        <v>0.9675727020099183</v>
      </c>
      <c r="X21" s="30">
        <f t="shared" ca="1" si="1"/>
        <v>0.52292151430404832</v>
      </c>
      <c r="Y21" s="30">
        <f ca="1">IF(Riskregister!$E$6="",0,COUNTIF(BG$4:BG$53,"&lt;"&amp;W21)*IF(X21&lt;0.5,Riskregister!$K$6+(Riskregister!$L$6-Riskregister!$K$6)*SQRT(X21/2),Riskregister!$L$6-(Riskregister!$L$6-Riskregister!$K$6)*SQRT((1-X21)/2)))</f>
        <v>5604356.8535780739</v>
      </c>
      <c r="Z21" s="30">
        <f t="shared" ca="1" si="2"/>
        <v>3.2565833456611348E-2</v>
      </c>
      <c r="AA21" s="30">
        <f t="shared" ca="1" si="2"/>
        <v>0.56693206217373682</v>
      </c>
      <c r="AB21" s="30">
        <f ca="1">IF(Riskregister!$E$7="",0,COUNTIF(BH$4:BH$53,"&lt;"&amp;Z21)*IF(AA21&lt;0.5,Riskregister!$K$7+(Riskregister!$L$7-Riskregister!$K$7)*SQRT(AA21/2),Riskregister!$L$7-(Riskregister!$L$7-Riskregister!$K$7)*SQRT((1-AA21)/2)))</f>
        <v>474267.52577086439</v>
      </c>
      <c r="AC21" s="30">
        <f t="shared" ca="1" si="3"/>
        <v>0.41513611403873973</v>
      </c>
      <c r="AD21" s="30">
        <f t="shared" ca="1" si="3"/>
        <v>0.42114248732588244</v>
      </c>
      <c r="AE21" s="30">
        <f ca="1">IF(Riskregister!$E$8="",0,COUNTIF(BI$4:BI$53,"&lt;"&amp;AC21)*IF(AD21&lt;0.5,Riskregister!$K$8+(Riskregister!$L$8-Riskregister!$K$8)*SQRT(AD21/2),Riskregister!$L$8-(Riskregister!$L$8-Riskregister!$K$8)*SQRT((1-AD21)/2)))</f>
        <v>4913475.9869573275</v>
      </c>
      <c r="AF21" s="30">
        <f t="shared" ca="1" si="4"/>
        <v>0.62460392711262847</v>
      </c>
      <c r="AG21" s="30">
        <f t="shared" ca="1" si="4"/>
        <v>0.25857402441176458</v>
      </c>
      <c r="AH21" s="30">
        <f>IF(Riskregister!$E$9="",0,COUNTIF(BJ$4:BJ$53,"&lt;"&amp;AF21)*IF(AG21&lt;0.5,Riskregister!$K$9+(Riskregister!$L$9-Riskregister!$K$9)*SQRT(AG21/2),Riskregister!$L$9-(Riskregister!$L$9-Riskregister!$K$9)*SQRT((1-AG21)/2)))</f>
        <v>0</v>
      </c>
      <c r="AI21" s="30">
        <f t="shared" ca="1" si="5"/>
        <v>9.8308066306401432E-2</v>
      </c>
      <c r="AJ21" s="30">
        <f t="shared" ca="1" si="5"/>
        <v>0.7931286868638584</v>
      </c>
      <c r="AK21" s="30">
        <f>IF(Riskregister!$E$10="",0,COUNTIF(BK$4:BK$53,"&lt;"&amp;AI21)*IF(AJ21&lt;0.5,Riskregister!$K$10+(Riskregister!$L$10-Riskregister!$K$10)*SQRT(AJ21/2),Riskregister!$L$10-(Riskregister!$L$10-Riskregister!$K$10)*SQRT((1-AJ21)/2)))</f>
        <v>0</v>
      </c>
      <c r="AL21" s="30">
        <f t="shared" ca="1" si="6"/>
        <v>0.77415376985707807</v>
      </c>
      <c r="AM21" s="30">
        <f t="shared" ca="1" si="6"/>
        <v>0.1249929520117038</v>
      </c>
      <c r="AN21" s="30">
        <f>IF(Riskregister!$E$11="",0,COUNTIF(BL$4:BL$53,"&lt;"&amp;AL21)*IF(AM21&lt;0.5,Riskregister!$K$11+(Riskregister!$L$11-Riskregister!$K$11)*SQRT(AM21/2),Riskregister!$L$11-(Riskregister!$L$11-Riskregister!$K$11)*SQRT((1-AM21)/2)))</f>
        <v>0</v>
      </c>
      <c r="AO21" s="30">
        <f t="shared" ca="1" si="7"/>
        <v>9.428937268866866E-2</v>
      </c>
      <c r="AP21" s="30">
        <f t="shared" ca="1" si="7"/>
        <v>0.51565156336253803</v>
      </c>
      <c r="AQ21" s="30">
        <f>IF(Riskregister!$E$12="",0,COUNTIF(BM$4:BM$53,"&lt;"&amp;AO21)*IF(AP21&lt;0.5,Riskregister!$K$12+(Riskregister!$L$12-Riskregister!$K$12)*SQRT(AP21/2),Riskregister!$L$12-(Riskregister!$L$12-Riskregister!$K$12)*SQRT((1-AP21)/2)))</f>
        <v>0</v>
      </c>
      <c r="AR21" s="30">
        <f t="shared" ca="1" si="8"/>
        <v>0.48786719259277989</v>
      </c>
      <c r="AS21" s="30">
        <f t="shared" ca="1" si="8"/>
        <v>0.23668870607038761</v>
      </c>
      <c r="AT21" s="30">
        <f>IF(Riskregister!$E$13="",0,COUNTIF(BN$4:BN$53,"&lt;"&amp;AR21)*IF(AS21&lt;0.5,Riskregister!$K$13+(Riskregister!$L$13-Riskregister!$K$13)*SQRT(AS21/2),Riskregister!$L$13-(Riskregister!$L$13-Riskregister!$K$13)*SQRT((1-AS21)/2)))</f>
        <v>0</v>
      </c>
      <c r="AU21" s="30">
        <f t="shared" ca="1" si="9"/>
        <v>9.0895925580611547E-2</v>
      </c>
      <c r="AV21" s="30">
        <f t="shared" ca="1" si="9"/>
        <v>0.61146861516170059</v>
      </c>
      <c r="AW21" s="30">
        <f>IF(Riskregister!$E$14="",0,COUNTIF(BO$4:BO$53,"&lt;"&amp;AU21)*IF(AV21&lt;0.5,Riskregister!$K$14+(Riskregister!$L$14-Riskregister!$K$14)*SQRT(AV21/2),Riskregister!$L$14-(Riskregister!$L$14-Riskregister!$K$14)*SQRT((1-AV21)/2)))</f>
        <v>0</v>
      </c>
      <c r="AX21" s="30">
        <f t="shared" ca="1" si="10"/>
        <v>0.92192705185147927</v>
      </c>
      <c r="AY21" s="30">
        <f t="shared" ca="1" si="10"/>
        <v>0.23849349066530379</v>
      </c>
      <c r="AZ21" s="30">
        <f>IF(Riskregister!$E$15="",0,COUNTIF(BP$4:BP$53,"&lt;"&amp;AX21)*IF(AY21&lt;0.5,Riskregister!$K$15+(Riskregister!$L$15-Riskregister!$K$15)*SQRT(AY21/2),Riskregister!$L$15-(Riskregister!$L$15-Riskregister!$K$15)*SQRT((1-AY21)/2)))</f>
        <v>0</v>
      </c>
      <c r="BA21" s="30">
        <f t="shared" ca="1" si="11"/>
        <v>0.9475008243953239</v>
      </c>
      <c r="BB21" s="30">
        <f t="shared" ca="1" si="11"/>
        <v>0.89959054627404667</v>
      </c>
      <c r="BC21" s="30">
        <f>IF(Riskregister!$E$16="",0,COUNTIF(BQ$4:BQ$53,"&lt;"&amp;BA21)*IF(BB21&lt;0.5,Riskregister!$K$16+(Riskregister!$L$16-Riskregister!$K$16)*SQRT(BB21/2),Riskregister!$L$16-(Riskregister!$L$16-Riskregister!$K$16)*SQRT((1-BB21)/2)))</f>
        <v>0</v>
      </c>
      <c r="BD21" s="30">
        <f t="shared" ca="1" si="12"/>
        <v>12657389.119108312</v>
      </c>
      <c r="BF21">
        <f>IF(Riskregister!$E$5="","",_xlfn.POISSON.DIST(ROW()-4,Riskregister!$E$5*Riskregister!$H$5,TRUE()))</f>
        <v>0.9999999458315969</v>
      </c>
      <c r="BG21">
        <f>IF(Riskregister!$E$6="","",_xlfn.POISSON.DIST(ROW()-4,Riskregister!$E$6*Riskregister!$H$6,TRUE()))</f>
        <v>0.99999999999679945</v>
      </c>
      <c r="BH21">
        <f>IF(Riskregister!$E$7="","",_xlfn.POISSON.DIST(ROW()-4,Riskregister!$E$7*Riskregister!$H$7,TRUE()))</f>
        <v>0.99989627278393955</v>
      </c>
      <c r="BI21">
        <f>IF(Riskregister!$E$8="","",_xlfn.POISSON.DIST(ROW()-4,Riskregister!$E$8*Riskregister!$H$8,TRUE()))</f>
        <v>0.99999999875522394</v>
      </c>
      <c r="BJ21" t="str">
        <f>IF(Riskregister!$E$9="","",_xlfn.POISSON.DIST(ROW()-4,Riskregister!$E$9*Riskregister!$H$9,TRUE()))</f>
        <v/>
      </c>
      <c r="BK21" t="str">
        <f>IF(Riskregister!$E$10="","",_xlfn.POISSON.DIST(ROW()-4,Riskregister!$E$10*Riskregister!$H$10,TRUE()))</f>
        <v/>
      </c>
      <c r="BL21" t="str">
        <f>IF(Riskregister!$E$11="","",_xlfn.POISSON.DIST(ROW()-4,Riskregister!$E$11*Riskregister!$H$11,TRUE()))</f>
        <v/>
      </c>
      <c r="BM21" t="str">
        <f>IF(Riskregister!$E$12="","",_xlfn.POISSON.DIST(ROW()-4,Riskregister!$E$12*Riskregister!$H$12,TRUE()))</f>
        <v/>
      </c>
      <c r="BN21" t="str">
        <f>IF(Riskregister!$E$13="","",_xlfn.POISSON.DIST(ROW()-4,Riskregister!$E$13*Riskregister!$H$13,TRUE()))</f>
        <v/>
      </c>
      <c r="BO21" t="str">
        <f>IF(Riskregister!$E$14="","",_xlfn.POISSON.DIST(ROW()-4,Riskregister!$E$14*Riskregister!$H$14,TRUE()))</f>
        <v/>
      </c>
      <c r="BP21" t="str">
        <f>IF(Riskregister!$E$15="","",_xlfn.POISSON.DIST(ROW()-4,Riskregister!$E$15*Riskregister!$H$15,TRUE()))</f>
        <v/>
      </c>
      <c r="BQ21" t="str">
        <f>IF(Riskregister!$E$16="","",_xlfn.POISSON.DIST(ROW()-4,Riskregister!$E$16*Riskregister!$H$16,TRUE()))</f>
        <v/>
      </c>
    </row>
    <row r="22" spans="2:69" ht="15" customHeight="1" x14ac:dyDescent="0.35">
      <c r="B22" s="25" t="s">
        <v>117</v>
      </c>
      <c r="C22" s="9" t="s">
        <v>118</v>
      </c>
      <c r="T22" s="30">
        <f t="shared" ca="1" si="0"/>
        <v>0.10462731062405761</v>
      </c>
      <c r="U22" s="30">
        <f t="shared" ca="1" si="0"/>
        <v>0.46313025281641951</v>
      </c>
      <c r="V22" s="30">
        <f ca="1">IF(Riskregister!$E$5="",0,COUNTIF(BF$4:BF$53,"&lt;"&amp;T22)*IF(U22&lt;0.5,Riskregister!$K$5+(Riskregister!$L$5-Riskregister!$K$5)*SQRT(U22/2),Riskregister!$L$5-(Riskregister!$L$5-Riskregister!$K$5)*SQRT((1-U22)/2)))</f>
        <v>366545.46427404683</v>
      </c>
      <c r="W22" s="30">
        <f t="shared" ca="1" si="1"/>
        <v>0.44360680753484449</v>
      </c>
      <c r="X22" s="30">
        <f t="shared" ca="1" si="1"/>
        <v>0.98734219082891361</v>
      </c>
      <c r="Y22" s="30">
        <f ca="1">IF(Riskregister!$E$6="",0,COUNTIF(BG$4:BG$53,"&lt;"&amp;W22)*IF(X22&lt;0.5,Riskregister!$K$6+(Riskregister!$L$6-Riskregister!$K$6)*SQRT(X22/2),Riskregister!$L$6-(Riskregister!$L$6-Riskregister!$K$6)*SQRT((1-X22)/2)))</f>
        <v>3713604.1141555281</v>
      </c>
      <c r="Z22" s="30">
        <f t="shared" ca="1" si="2"/>
        <v>0.18161085943361299</v>
      </c>
      <c r="AA22" s="30">
        <f t="shared" ca="1" si="2"/>
        <v>0.60189456997179436</v>
      </c>
      <c r="AB22" s="30">
        <f ca="1">IF(Riskregister!$E$7="",0,COUNTIF(BH$4:BH$53,"&lt;"&amp;Z22)*IF(AA22&lt;0.5,Riskregister!$K$7+(Riskregister!$L$7-Riskregister!$K$7)*SQRT(AA22/2),Riskregister!$L$7-(Riskregister!$L$7-Riskregister!$K$7)*SQRT((1-AA22)/2)))</f>
        <v>975385.46172247839</v>
      </c>
      <c r="AC22" s="30">
        <f t="shared" ca="1" si="3"/>
        <v>0.9357980803392264</v>
      </c>
      <c r="AD22" s="30">
        <f t="shared" ca="1" si="3"/>
        <v>0.45047490890013409</v>
      </c>
      <c r="AE22" s="30">
        <f ca="1">IF(Riskregister!$E$8="",0,COUNTIF(BI$4:BI$53,"&lt;"&amp;AC22)*IF(AD22&lt;0.5,Riskregister!$K$8+(Riskregister!$L$8-Riskregister!$K$8)*SQRT(AD22/2),Riskregister!$L$8-(Riskregister!$L$8-Riskregister!$K$8)*SQRT((1-AD22)/2)))</f>
        <v>15183491.072095923</v>
      </c>
      <c r="AF22" s="30">
        <f t="shared" ca="1" si="4"/>
        <v>0.43231511600894035</v>
      </c>
      <c r="AG22" s="30">
        <f t="shared" ca="1" si="4"/>
        <v>0.99370469174502085</v>
      </c>
      <c r="AH22" s="30">
        <f>IF(Riskregister!$E$9="",0,COUNTIF(BJ$4:BJ$53,"&lt;"&amp;AF22)*IF(AG22&lt;0.5,Riskregister!$K$9+(Riskregister!$L$9-Riskregister!$K$9)*SQRT(AG22/2),Riskregister!$L$9-(Riskregister!$L$9-Riskregister!$K$9)*SQRT((1-AG22)/2)))</f>
        <v>0</v>
      </c>
      <c r="AI22" s="30">
        <f t="shared" ca="1" si="5"/>
        <v>0.86607383445986363</v>
      </c>
      <c r="AJ22" s="30">
        <f t="shared" ca="1" si="5"/>
        <v>2.9210867226616921E-2</v>
      </c>
      <c r="AK22" s="30">
        <f>IF(Riskregister!$E$10="",0,COUNTIF(BK$4:BK$53,"&lt;"&amp;AI22)*IF(AJ22&lt;0.5,Riskregister!$K$10+(Riskregister!$L$10-Riskregister!$K$10)*SQRT(AJ22/2),Riskregister!$L$10-(Riskregister!$L$10-Riskregister!$K$10)*SQRT((1-AJ22)/2)))</f>
        <v>0</v>
      </c>
      <c r="AL22" s="30">
        <f t="shared" ca="1" si="6"/>
        <v>1.5208795723627877E-2</v>
      </c>
      <c r="AM22" s="30">
        <f t="shared" ca="1" si="6"/>
        <v>0.40258846317740216</v>
      </c>
      <c r="AN22" s="30">
        <f>IF(Riskregister!$E$11="",0,COUNTIF(BL$4:BL$53,"&lt;"&amp;AL22)*IF(AM22&lt;0.5,Riskregister!$K$11+(Riskregister!$L$11-Riskregister!$K$11)*SQRT(AM22/2),Riskregister!$L$11-(Riskregister!$L$11-Riskregister!$K$11)*SQRT((1-AM22)/2)))</f>
        <v>0</v>
      </c>
      <c r="AO22" s="30">
        <f t="shared" ca="1" si="7"/>
        <v>0.12764837018804165</v>
      </c>
      <c r="AP22" s="30">
        <f t="shared" ca="1" si="7"/>
        <v>0.61015605199444189</v>
      </c>
      <c r="AQ22" s="30">
        <f>IF(Riskregister!$E$12="",0,COUNTIF(BM$4:BM$53,"&lt;"&amp;AO22)*IF(AP22&lt;0.5,Riskregister!$K$12+(Riskregister!$L$12-Riskregister!$K$12)*SQRT(AP22/2),Riskregister!$L$12-(Riskregister!$L$12-Riskregister!$K$12)*SQRT((1-AP22)/2)))</f>
        <v>0</v>
      </c>
      <c r="AR22" s="30">
        <f t="shared" ca="1" si="8"/>
        <v>0.34590495074718486</v>
      </c>
      <c r="AS22" s="30">
        <f t="shared" ca="1" si="8"/>
        <v>0.85991861898683963</v>
      </c>
      <c r="AT22" s="30">
        <f>IF(Riskregister!$E$13="",0,COUNTIF(BN$4:BN$53,"&lt;"&amp;AR22)*IF(AS22&lt;0.5,Riskregister!$K$13+(Riskregister!$L$13-Riskregister!$K$13)*SQRT(AS22/2),Riskregister!$L$13-(Riskregister!$L$13-Riskregister!$K$13)*SQRT((1-AS22)/2)))</f>
        <v>0</v>
      </c>
      <c r="AU22" s="30">
        <f t="shared" ca="1" si="9"/>
        <v>0.43025976987248804</v>
      </c>
      <c r="AV22" s="30">
        <f t="shared" ca="1" si="9"/>
        <v>8.7826332585116629E-2</v>
      </c>
      <c r="AW22" s="30">
        <f>IF(Riskregister!$E$14="",0,COUNTIF(BO$4:BO$53,"&lt;"&amp;AU22)*IF(AV22&lt;0.5,Riskregister!$K$14+(Riskregister!$L$14-Riskregister!$K$14)*SQRT(AV22/2),Riskregister!$L$14-(Riskregister!$L$14-Riskregister!$K$14)*SQRT((1-AV22)/2)))</f>
        <v>0</v>
      </c>
      <c r="AX22" s="30">
        <f t="shared" ca="1" si="10"/>
        <v>0.26424703123386006</v>
      </c>
      <c r="AY22" s="30">
        <f t="shared" ca="1" si="10"/>
        <v>0.23453902364848322</v>
      </c>
      <c r="AZ22" s="30">
        <f>IF(Riskregister!$E$15="",0,COUNTIF(BP$4:BP$53,"&lt;"&amp;AX22)*IF(AY22&lt;0.5,Riskregister!$K$15+(Riskregister!$L$15-Riskregister!$K$15)*SQRT(AY22/2),Riskregister!$L$15-(Riskregister!$L$15-Riskregister!$K$15)*SQRT((1-AY22)/2)))</f>
        <v>0</v>
      </c>
      <c r="BA22" s="30">
        <f t="shared" ca="1" si="11"/>
        <v>0.82034922262515275</v>
      </c>
      <c r="BB22" s="30">
        <f t="shared" ca="1" si="11"/>
        <v>0.83666708947747237</v>
      </c>
      <c r="BC22" s="30">
        <f>IF(Riskregister!$E$16="",0,COUNTIF(BQ$4:BQ$53,"&lt;"&amp;BA22)*IF(BB22&lt;0.5,Riskregister!$K$16+(Riskregister!$L$16-Riskregister!$K$16)*SQRT(BB22/2),Riskregister!$L$16-(Riskregister!$L$16-Riskregister!$K$16)*SQRT((1-BB22)/2)))</f>
        <v>0</v>
      </c>
      <c r="BD22" s="30">
        <f t="shared" ca="1" si="12"/>
        <v>20239026.112247977</v>
      </c>
      <c r="BF22">
        <f>IF(Riskregister!$E$5="","",_xlfn.POISSON.DIST(ROW()-4,Riskregister!$E$5*Riskregister!$H$5,TRUE()))</f>
        <v>0.99999998985097061</v>
      </c>
      <c r="BG22">
        <f>IF(Riskregister!$E$6="","",_xlfn.POISSON.DIST(ROW()-4,Riskregister!$E$6*Riskregister!$H$6,TRUE()))</f>
        <v>0.99999999999967837</v>
      </c>
      <c r="BH22">
        <f>IF(Riskregister!$E$7="","",_xlfn.POISSON.DIST(ROW()-4,Riskregister!$E$7*Riskregister!$H$7,TRUE()))</f>
        <v>0.99996637530457377</v>
      </c>
      <c r="BI22">
        <f>IF(Riskregister!$E$8="","",_xlfn.POISSON.DIST(ROW()-4,Riskregister!$E$8*Riskregister!$H$8,TRUE()))</f>
        <v>0.99999999981809107</v>
      </c>
      <c r="BJ22" t="str">
        <f>IF(Riskregister!$E$9="","",_xlfn.POISSON.DIST(ROW()-4,Riskregister!$E$9*Riskregister!$H$9,TRUE()))</f>
        <v/>
      </c>
      <c r="BK22" t="str">
        <f>IF(Riskregister!$E$10="","",_xlfn.POISSON.DIST(ROW()-4,Riskregister!$E$10*Riskregister!$H$10,TRUE()))</f>
        <v/>
      </c>
      <c r="BL22" t="str">
        <f>IF(Riskregister!$E$11="","",_xlfn.POISSON.DIST(ROW()-4,Riskregister!$E$11*Riskregister!$H$11,TRUE()))</f>
        <v/>
      </c>
      <c r="BM22" t="str">
        <f>IF(Riskregister!$E$12="","",_xlfn.POISSON.DIST(ROW()-4,Riskregister!$E$12*Riskregister!$H$12,TRUE()))</f>
        <v/>
      </c>
      <c r="BN22" t="str">
        <f>IF(Riskregister!$E$13="","",_xlfn.POISSON.DIST(ROW()-4,Riskregister!$E$13*Riskregister!$H$13,TRUE()))</f>
        <v/>
      </c>
      <c r="BO22" t="str">
        <f>IF(Riskregister!$E$14="","",_xlfn.POISSON.DIST(ROW()-4,Riskregister!$E$14*Riskregister!$H$14,TRUE()))</f>
        <v/>
      </c>
      <c r="BP22" t="str">
        <f>IF(Riskregister!$E$15="","",_xlfn.POISSON.DIST(ROW()-4,Riskregister!$E$15*Riskregister!$H$15,TRUE()))</f>
        <v/>
      </c>
      <c r="BQ22" t="str">
        <f>IF(Riskregister!$E$16="","",_xlfn.POISSON.DIST(ROW()-4,Riskregister!$E$16*Riskregister!$H$16,TRUE()))</f>
        <v/>
      </c>
    </row>
    <row r="23" spans="2:69" ht="21.75" customHeight="1" x14ac:dyDescent="0.35">
      <c r="B23" s="34" t="s">
        <v>119</v>
      </c>
      <c r="C23" s="34" t="s">
        <v>120</v>
      </c>
      <c r="T23" s="30">
        <f t="shared" ca="1" si="0"/>
        <v>0.13222662526485207</v>
      </c>
      <c r="U23" s="30">
        <f t="shared" ca="1" si="0"/>
        <v>0.93119694774506234</v>
      </c>
      <c r="V23" s="30">
        <f ca="1">IF(Riskregister!$E$5="",0,COUNTIF(BF$4:BF$53,"&lt;"&amp;T23)*IF(U23&lt;0.5,Riskregister!$K$5+(Riskregister!$L$5-Riskregister!$K$5)*SQRT(U23/2),Riskregister!$L$5-(Riskregister!$L$5-Riskregister!$K$5)*SQRT((1-U23)/2)))</f>
        <v>1033071.1643746062</v>
      </c>
      <c r="W23" s="30">
        <f t="shared" ca="1" si="1"/>
        <v>0.65514258190515406</v>
      </c>
      <c r="X23" s="30">
        <f t="shared" ca="1" si="1"/>
        <v>0.77369151549406789</v>
      </c>
      <c r="Y23" s="30">
        <f ca="1">IF(Riskregister!$E$6="",0,COUNTIF(BG$4:BG$53,"&lt;"&amp;W23)*IF(X23&lt;0.5,Riskregister!$K$6+(Riskregister!$L$6-Riskregister!$K$6)*SQRT(X23/2),Riskregister!$L$6-(Riskregister!$L$6-Riskregister!$K$6)*SQRT((1-X23)/2)))</f>
        <v>2789017.3495881786</v>
      </c>
      <c r="Z23" s="30">
        <f t="shared" ca="1" si="2"/>
        <v>0.3797356294199471</v>
      </c>
      <c r="AA23" s="30">
        <f t="shared" ca="1" si="2"/>
        <v>0.59058524372635612</v>
      </c>
      <c r="AB23" s="30">
        <f ca="1">IF(Riskregister!$E$7="",0,COUNTIF(BH$4:BH$53,"&lt;"&amp;Z23)*IF(AA23&lt;0.5,Riskregister!$K$7+(Riskregister!$L$7-Riskregister!$K$7)*SQRT(AA23/2),Riskregister!$L$7-(Riskregister!$L$7-Riskregister!$K$7)*SQRT((1-AA23)/2)))</f>
        <v>1208219.5092426075</v>
      </c>
      <c r="AC23" s="30">
        <f t="shared" ca="1" si="3"/>
        <v>0.14328279841628599</v>
      </c>
      <c r="AD23" s="30">
        <f t="shared" ca="1" si="3"/>
        <v>0.41480340295877693</v>
      </c>
      <c r="AE23" s="30">
        <f ca="1">IF(Riskregister!$E$8="",0,COUNTIF(BI$4:BI$53,"&lt;"&amp;AC23)*IF(AD23&lt;0.5,Riskregister!$K$8+(Riskregister!$L$8-Riskregister!$K$8)*SQRT(AD23/2),Riskregister!$L$8-(Riskregister!$L$8-Riskregister!$K$8)*SQRT((1-AD23)/2)))</f>
        <v>2440444.7168006212</v>
      </c>
      <c r="AF23" s="30">
        <f t="shared" ca="1" si="4"/>
        <v>0.10718765631820681</v>
      </c>
      <c r="AG23" s="30">
        <f t="shared" ca="1" si="4"/>
        <v>0.20937223329212062</v>
      </c>
      <c r="AH23" s="30">
        <f>IF(Riskregister!$E$9="",0,COUNTIF(BJ$4:BJ$53,"&lt;"&amp;AF23)*IF(AG23&lt;0.5,Riskregister!$K$9+(Riskregister!$L$9-Riskregister!$K$9)*SQRT(AG23/2),Riskregister!$L$9-(Riskregister!$L$9-Riskregister!$K$9)*SQRT((1-AG23)/2)))</f>
        <v>0</v>
      </c>
      <c r="AI23" s="30">
        <f t="shared" ca="1" si="5"/>
        <v>1.940802715447032E-2</v>
      </c>
      <c r="AJ23" s="30">
        <f t="shared" ca="1" si="5"/>
        <v>0.4671977659901374</v>
      </c>
      <c r="AK23" s="30">
        <f>IF(Riskregister!$E$10="",0,COUNTIF(BK$4:BK$53,"&lt;"&amp;AI23)*IF(AJ23&lt;0.5,Riskregister!$K$10+(Riskregister!$L$10-Riskregister!$K$10)*SQRT(AJ23/2),Riskregister!$L$10-(Riskregister!$L$10-Riskregister!$K$10)*SQRT((1-AJ23)/2)))</f>
        <v>0</v>
      </c>
      <c r="AL23" s="30">
        <f t="shared" ca="1" si="6"/>
        <v>0.69924998964412344</v>
      </c>
      <c r="AM23" s="30">
        <f t="shared" ca="1" si="6"/>
        <v>0.55614618499625379</v>
      </c>
      <c r="AN23" s="30">
        <f>IF(Riskregister!$E$11="",0,COUNTIF(BL$4:BL$53,"&lt;"&amp;AL23)*IF(AM23&lt;0.5,Riskregister!$K$11+(Riskregister!$L$11-Riskregister!$K$11)*SQRT(AM23/2),Riskregister!$L$11-(Riskregister!$L$11-Riskregister!$K$11)*SQRT((1-AM23)/2)))</f>
        <v>0</v>
      </c>
      <c r="AO23" s="30">
        <f t="shared" ca="1" si="7"/>
        <v>0.44762251802930175</v>
      </c>
      <c r="AP23" s="30">
        <f t="shared" ca="1" si="7"/>
        <v>0.72556024350269577</v>
      </c>
      <c r="AQ23" s="30">
        <f>IF(Riskregister!$E$12="",0,COUNTIF(BM$4:BM$53,"&lt;"&amp;AO23)*IF(AP23&lt;0.5,Riskregister!$K$12+(Riskregister!$L$12-Riskregister!$K$12)*SQRT(AP23/2),Riskregister!$L$12-(Riskregister!$L$12-Riskregister!$K$12)*SQRT((1-AP23)/2)))</f>
        <v>0</v>
      </c>
      <c r="AR23" s="30">
        <f t="shared" ca="1" si="8"/>
        <v>0.42878162935293873</v>
      </c>
      <c r="AS23" s="30">
        <f t="shared" ca="1" si="8"/>
        <v>0.49057316817865859</v>
      </c>
      <c r="AT23" s="30">
        <f>IF(Riskregister!$E$13="",0,COUNTIF(BN$4:BN$53,"&lt;"&amp;AR23)*IF(AS23&lt;0.5,Riskregister!$K$13+(Riskregister!$L$13-Riskregister!$K$13)*SQRT(AS23/2),Riskregister!$L$13-(Riskregister!$L$13-Riskregister!$K$13)*SQRT((1-AS23)/2)))</f>
        <v>0</v>
      </c>
      <c r="AU23" s="30">
        <f t="shared" ca="1" si="9"/>
        <v>0.15716340902053472</v>
      </c>
      <c r="AV23" s="30">
        <f t="shared" ca="1" si="9"/>
        <v>5.9451177403315625E-2</v>
      </c>
      <c r="AW23" s="30">
        <f>IF(Riskregister!$E$14="",0,COUNTIF(BO$4:BO$53,"&lt;"&amp;AU23)*IF(AV23&lt;0.5,Riskregister!$K$14+(Riskregister!$L$14-Riskregister!$K$14)*SQRT(AV23/2),Riskregister!$L$14-(Riskregister!$L$14-Riskregister!$K$14)*SQRT((1-AV23)/2)))</f>
        <v>0</v>
      </c>
      <c r="AX23" s="30">
        <f t="shared" ca="1" si="10"/>
        <v>0.9598755708758937</v>
      </c>
      <c r="AY23" s="30">
        <f t="shared" ca="1" si="10"/>
        <v>0.26536562502660732</v>
      </c>
      <c r="AZ23" s="30">
        <f>IF(Riskregister!$E$15="",0,COUNTIF(BP$4:BP$53,"&lt;"&amp;AX23)*IF(AY23&lt;0.5,Riskregister!$K$15+(Riskregister!$L$15-Riskregister!$K$15)*SQRT(AY23/2),Riskregister!$L$15-(Riskregister!$L$15-Riskregister!$K$15)*SQRT((1-AY23)/2)))</f>
        <v>0</v>
      </c>
      <c r="BA23" s="30">
        <f t="shared" ca="1" si="11"/>
        <v>9.0197606403851993E-2</v>
      </c>
      <c r="BB23" s="30">
        <f t="shared" ca="1" si="11"/>
        <v>0.9059134870031651</v>
      </c>
      <c r="BC23" s="30">
        <f>IF(Riskregister!$E$16="",0,COUNTIF(BQ$4:BQ$53,"&lt;"&amp;BA23)*IF(BB23&lt;0.5,Riskregister!$K$16+(Riskregister!$L$16-Riskregister!$K$16)*SQRT(BB23/2),Riskregister!$L$16-(Riskregister!$L$16-Riskregister!$K$16)*SQRT((1-BB23)/2)))</f>
        <v>0</v>
      </c>
      <c r="BD23" s="30">
        <f t="shared" ca="1" si="12"/>
        <v>7470752.7400060128</v>
      </c>
      <c r="BF23">
        <f>IF(Riskregister!$E$5="","",_xlfn.POISSON.DIST(ROW()-4,Riskregister!$E$5*Riskregister!$H$5,TRUE()))</f>
        <v>0.99999999819148344</v>
      </c>
      <c r="BG23">
        <f>IF(Riskregister!$E$6="","",_xlfn.POISSON.DIST(ROW()-4,Riskregister!$E$6*Riskregister!$H$6,TRUE()))</f>
        <v>0.99999999999996925</v>
      </c>
      <c r="BH23">
        <f>IF(Riskregister!$E$7="","",_xlfn.POISSON.DIST(ROW()-4,Riskregister!$E$7*Riskregister!$H$7,TRUE()))</f>
        <v>0.99998961982457346</v>
      </c>
      <c r="BI23">
        <f>IF(Riskregister!$E$8="","",_xlfn.POISSON.DIST(ROW()-4,Riskregister!$E$8*Riskregister!$H$8,TRUE()))</f>
        <v>0.99999999997472422</v>
      </c>
      <c r="BJ23" t="str">
        <f>IF(Riskregister!$E$9="","",_xlfn.POISSON.DIST(ROW()-4,Riskregister!$E$9*Riskregister!$H$9,TRUE()))</f>
        <v/>
      </c>
      <c r="BK23" t="str">
        <f>IF(Riskregister!$E$10="","",_xlfn.POISSON.DIST(ROW()-4,Riskregister!$E$10*Riskregister!$H$10,TRUE()))</f>
        <v/>
      </c>
      <c r="BL23" t="str">
        <f>IF(Riskregister!$E$11="","",_xlfn.POISSON.DIST(ROW()-4,Riskregister!$E$11*Riskregister!$H$11,TRUE()))</f>
        <v/>
      </c>
      <c r="BM23" t="str">
        <f>IF(Riskregister!$E$12="","",_xlfn.POISSON.DIST(ROW()-4,Riskregister!$E$12*Riskregister!$H$12,TRUE()))</f>
        <v/>
      </c>
      <c r="BN23" t="str">
        <f>IF(Riskregister!$E$13="","",_xlfn.POISSON.DIST(ROW()-4,Riskregister!$E$13*Riskregister!$H$13,TRUE()))</f>
        <v/>
      </c>
      <c r="BO23" t="str">
        <f>IF(Riskregister!$E$14="","",_xlfn.POISSON.DIST(ROW()-4,Riskregister!$E$14*Riskregister!$H$14,TRUE()))</f>
        <v/>
      </c>
      <c r="BP23" t="str">
        <f>IF(Riskregister!$E$15="","",_xlfn.POISSON.DIST(ROW()-4,Riskregister!$E$15*Riskregister!$H$15,TRUE()))</f>
        <v/>
      </c>
      <c r="BQ23" t="str">
        <f>IF(Riskregister!$E$16="","",_xlfn.POISSON.DIST(ROW()-4,Riskregister!$E$16*Riskregister!$H$16,TRUE()))</f>
        <v/>
      </c>
    </row>
    <row r="24" spans="2:69" ht="15" customHeight="1" x14ac:dyDescent="0.35">
      <c r="B24" s="35" t="s">
        <v>121</v>
      </c>
      <c r="C24" s="36">
        <f ca="1">AVERAGE(BD4:BD2003)</f>
        <v>12416285.256958667</v>
      </c>
      <c r="T24" s="30">
        <f t="shared" ref="T24:U43" ca="1" si="13">RAND()</f>
        <v>0.85306900756347703</v>
      </c>
      <c r="U24" s="30">
        <f t="shared" ca="1" si="13"/>
        <v>0.78628710243375688</v>
      </c>
      <c r="V24" s="30">
        <f ca="1">IF(Riskregister!$E$5="",0,COUNTIF(BF$4:BF$53,"&lt;"&amp;T24)*IF(U24&lt;0.5,Riskregister!$K$5+(Riskregister!$L$5-Riskregister!$K$5)*SQRT(U24/2),Riskregister!$L$5-(Riskregister!$L$5-Riskregister!$K$5)*SQRT((1-U24)/2)))</f>
        <v>2717399.5741962525</v>
      </c>
      <c r="W24" s="30">
        <f t="shared" ref="W24:X43" ca="1" si="14">RAND()</f>
        <v>0.18250192799182696</v>
      </c>
      <c r="X24" s="30">
        <f t="shared" ca="1" si="14"/>
        <v>0.25265066465548347</v>
      </c>
      <c r="Y24" s="30">
        <f ca="1">IF(Riskregister!$E$6="",0,COUNTIF(BG$4:BG$53,"&lt;"&amp;W24)*IF(X24&lt;0.5,Riskregister!$K$6+(Riskregister!$L$6-Riskregister!$K$6)*SQRT(X24/2),Riskregister!$L$6-(Riskregister!$L$6-Riskregister!$K$6)*SQRT((1-X24)/2)))</f>
        <v>839760.95281119121</v>
      </c>
      <c r="Z24" s="30">
        <f t="shared" ref="Z24:AA43" ca="1" si="15">RAND()</f>
        <v>0.72256374300075343</v>
      </c>
      <c r="AA24" s="30">
        <f t="shared" ca="1" si="15"/>
        <v>4.9310802019393307E-3</v>
      </c>
      <c r="AB24" s="30">
        <f ca="1">IF(Riskregister!$E$7="",0,COUNTIF(BH$4:BH$53,"&lt;"&amp;Z24)*IF(AA24&lt;0.5,Riskregister!$K$7+(Riskregister!$L$7-Riskregister!$K$7)*SQRT(AA24/2),Riskregister!$L$7-(Riskregister!$L$7-Riskregister!$K$7)*SQRT((1-AA24)/2)))</f>
        <v>539031.77475527732</v>
      </c>
      <c r="AC24" s="30">
        <f t="shared" ref="AC24:AD43" ca="1" si="16">RAND()</f>
        <v>0.80068238593132046</v>
      </c>
      <c r="AD24" s="30">
        <f t="shared" ca="1" si="16"/>
        <v>0.8150907132812506</v>
      </c>
      <c r="AE24" s="30">
        <f ca="1">IF(Riskregister!$E$8="",0,COUNTIF(BI$4:BI$53,"&lt;"&amp;AC24)*IF(AD24&lt;0.5,Riskregister!$K$8+(Riskregister!$L$8-Riskregister!$K$8)*SQRT(AD24/2),Riskregister!$L$8-(Riskregister!$L$8-Riskregister!$K$8)*SQRT((1-AD24)/2)))</f>
        <v>14283605.231534705</v>
      </c>
      <c r="AF24" s="30">
        <f t="shared" ref="AF24:AG43" ca="1" si="17">RAND()</f>
        <v>0.61113739778011267</v>
      </c>
      <c r="AG24" s="30">
        <f t="shared" ca="1" si="17"/>
        <v>0.90100016818457684</v>
      </c>
      <c r="AH24" s="30">
        <f>IF(Riskregister!$E$9="",0,COUNTIF(BJ$4:BJ$53,"&lt;"&amp;AF24)*IF(AG24&lt;0.5,Riskregister!$K$9+(Riskregister!$L$9-Riskregister!$K$9)*SQRT(AG24/2),Riskregister!$L$9-(Riskregister!$L$9-Riskregister!$K$9)*SQRT((1-AG24)/2)))</f>
        <v>0</v>
      </c>
      <c r="AI24" s="30">
        <f t="shared" ref="AI24:AJ43" ca="1" si="18">RAND()</f>
        <v>0.19886810945691735</v>
      </c>
      <c r="AJ24" s="30">
        <f t="shared" ca="1" si="18"/>
        <v>0.73660602696753319</v>
      </c>
      <c r="AK24" s="30">
        <f>IF(Riskregister!$E$10="",0,COUNTIF(BK$4:BK$53,"&lt;"&amp;AI24)*IF(AJ24&lt;0.5,Riskregister!$K$10+(Riskregister!$L$10-Riskregister!$K$10)*SQRT(AJ24/2),Riskregister!$L$10-(Riskregister!$L$10-Riskregister!$K$10)*SQRT((1-AJ24)/2)))</f>
        <v>0</v>
      </c>
      <c r="AL24" s="30">
        <f t="shared" ref="AL24:AM43" ca="1" si="19">RAND()</f>
        <v>0.13021472904627585</v>
      </c>
      <c r="AM24" s="30">
        <f t="shared" ca="1" si="19"/>
        <v>0.71540017221254348</v>
      </c>
      <c r="AN24" s="30">
        <f>IF(Riskregister!$E$11="",0,COUNTIF(BL$4:BL$53,"&lt;"&amp;AL24)*IF(AM24&lt;0.5,Riskregister!$K$11+(Riskregister!$L$11-Riskregister!$K$11)*SQRT(AM24/2),Riskregister!$L$11-(Riskregister!$L$11-Riskregister!$K$11)*SQRT((1-AM24)/2)))</f>
        <v>0</v>
      </c>
      <c r="AO24" s="30">
        <f t="shared" ref="AO24:AP43" ca="1" si="20">RAND()</f>
        <v>0.19993715229656184</v>
      </c>
      <c r="AP24" s="30">
        <f t="shared" ca="1" si="20"/>
        <v>0.85318769590979948</v>
      </c>
      <c r="AQ24" s="30">
        <f>IF(Riskregister!$E$12="",0,COUNTIF(BM$4:BM$53,"&lt;"&amp;AO24)*IF(AP24&lt;0.5,Riskregister!$K$12+(Riskregister!$L$12-Riskregister!$K$12)*SQRT(AP24/2),Riskregister!$L$12-(Riskregister!$L$12-Riskregister!$K$12)*SQRT((1-AP24)/2)))</f>
        <v>0</v>
      </c>
      <c r="AR24" s="30">
        <f t="shared" ref="AR24:AS43" ca="1" si="21">RAND()</f>
        <v>0.56761274705772324</v>
      </c>
      <c r="AS24" s="30">
        <f t="shared" ca="1" si="21"/>
        <v>0.60387078900561608</v>
      </c>
      <c r="AT24" s="30">
        <f>IF(Riskregister!$E$13="",0,COUNTIF(BN$4:BN$53,"&lt;"&amp;AR24)*IF(AS24&lt;0.5,Riskregister!$K$13+(Riskregister!$L$13-Riskregister!$K$13)*SQRT(AS24/2),Riskregister!$L$13-(Riskregister!$L$13-Riskregister!$K$13)*SQRT((1-AS24)/2)))</f>
        <v>0</v>
      </c>
      <c r="AU24" s="30">
        <f t="shared" ref="AU24:AV43" ca="1" si="22">RAND()</f>
        <v>0.55022697985002178</v>
      </c>
      <c r="AV24" s="30">
        <f t="shared" ca="1" si="22"/>
        <v>0.87264946438764612</v>
      </c>
      <c r="AW24" s="30">
        <f>IF(Riskregister!$E$14="",0,COUNTIF(BO$4:BO$53,"&lt;"&amp;AU24)*IF(AV24&lt;0.5,Riskregister!$K$14+(Riskregister!$L$14-Riskregister!$K$14)*SQRT(AV24/2),Riskregister!$L$14-(Riskregister!$L$14-Riskregister!$K$14)*SQRT((1-AV24)/2)))</f>
        <v>0</v>
      </c>
      <c r="AX24" s="30">
        <f t="shared" ref="AX24:AY43" ca="1" si="23">RAND()</f>
        <v>0.40366094238841821</v>
      </c>
      <c r="AY24" s="30">
        <f t="shared" ca="1" si="23"/>
        <v>0.61206874467513028</v>
      </c>
      <c r="AZ24" s="30">
        <f>IF(Riskregister!$E$15="",0,COUNTIF(BP$4:BP$53,"&lt;"&amp;AX24)*IF(AY24&lt;0.5,Riskregister!$K$15+(Riskregister!$L$15-Riskregister!$K$15)*SQRT(AY24/2),Riskregister!$L$15-(Riskregister!$L$15-Riskregister!$K$15)*SQRT((1-AY24)/2)))</f>
        <v>0</v>
      </c>
      <c r="BA24" s="30">
        <f t="shared" ref="BA24:BB43" ca="1" si="24">RAND()</f>
        <v>0.19947241456826859</v>
      </c>
      <c r="BB24" s="30">
        <f t="shared" ca="1" si="24"/>
        <v>0.92756559763223978</v>
      </c>
      <c r="BC24" s="30">
        <f>IF(Riskregister!$E$16="",0,COUNTIF(BQ$4:BQ$53,"&lt;"&amp;BA24)*IF(BB24&lt;0.5,Riskregister!$K$16+(Riskregister!$L$16-Riskregister!$K$16)*SQRT(BB24/2),Riskregister!$L$16-(Riskregister!$L$16-Riskregister!$K$16)*SQRT((1-BB24)/2)))</f>
        <v>0</v>
      </c>
      <c r="BD24" s="30">
        <f t="shared" ca="1" si="12"/>
        <v>18379797.533297427</v>
      </c>
      <c r="BF24">
        <f>IF(Riskregister!$E$5="","",_xlfn.POISSON.DIST(ROW()-4,Riskregister!$E$5*Riskregister!$H$5,TRUE()))</f>
        <v>0.99999999969277575</v>
      </c>
      <c r="BG24">
        <f>IF(Riskregister!$E$6="","",_xlfn.POISSON.DIST(ROW()-4,Riskregister!$E$6*Riskregister!$H$6,TRUE()))</f>
        <v>0.99999999999999722</v>
      </c>
      <c r="BH24">
        <f>IF(Riskregister!$E$7="","",_xlfn.POISSON.DIST(ROW()-4,Riskregister!$E$7*Riskregister!$H$7,TRUE()))</f>
        <v>0.9999969418483734</v>
      </c>
      <c r="BI24">
        <f>IF(Riskregister!$E$8="","",_xlfn.POISSON.DIST(ROW()-4,Riskregister!$E$8*Riskregister!$H$8,TRUE()))</f>
        <v>0.99999999999665279</v>
      </c>
      <c r="BJ24" t="str">
        <f>IF(Riskregister!$E$9="","",_xlfn.POISSON.DIST(ROW()-4,Riskregister!$E$9*Riskregister!$H$9,TRUE()))</f>
        <v/>
      </c>
      <c r="BK24" t="str">
        <f>IF(Riskregister!$E$10="","",_xlfn.POISSON.DIST(ROW()-4,Riskregister!$E$10*Riskregister!$H$10,TRUE()))</f>
        <v/>
      </c>
      <c r="BL24" t="str">
        <f>IF(Riskregister!$E$11="","",_xlfn.POISSON.DIST(ROW()-4,Riskregister!$E$11*Riskregister!$H$11,TRUE()))</f>
        <v/>
      </c>
      <c r="BM24" t="str">
        <f>IF(Riskregister!$E$12="","",_xlfn.POISSON.DIST(ROW()-4,Riskregister!$E$12*Riskregister!$H$12,TRUE()))</f>
        <v/>
      </c>
      <c r="BN24" t="str">
        <f>IF(Riskregister!$E$13="","",_xlfn.POISSON.DIST(ROW()-4,Riskregister!$E$13*Riskregister!$H$13,TRUE()))</f>
        <v/>
      </c>
      <c r="BO24" t="str">
        <f>IF(Riskregister!$E$14="","",_xlfn.POISSON.DIST(ROW()-4,Riskregister!$E$14*Riskregister!$H$14,TRUE()))</f>
        <v/>
      </c>
      <c r="BP24" t="str">
        <f>IF(Riskregister!$E$15="","",_xlfn.POISSON.DIST(ROW()-4,Riskregister!$E$15*Riskregister!$H$15,TRUE()))</f>
        <v/>
      </c>
      <c r="BQ24" t="str">
        <f>IF(Riskregister!$E$16="","",_xlfn.POISSON.DIST(ROW()-4,Riskregister!$E$16*Riskregister!$H$16,TRUE()))</f>
        <v/>
      </c>
    </row>
    <row r="25" spans="2:69" ht="15" customHeight="1" x14ac:dyDescent="0.35">
      <c r="B25" s="37" t="s">
        <v>122</v>
      </c>
      <c r="C25" s="38">
        <f ca="1">COUNTIF(BD4:BD2003,0)/COUNT(BD4:BD2003)</f>
        <v>0</v>
      </c>
      <c r="T25" s="30">
        <f t="shared" ca="1" si="13"/>
        <v>0.89805766445102397</v>
      </c>
      <c r="U25" s="30">
        <f t="shared" ca="1" si="13"/>
        <v>0.75353794900104032</v>
      </c>
      <c r="V25" s="30">
        <f ca="1">IF(Riskregister!$E$5="",0,COUNTIF(BF$4:BF$53,"&lt;"&amp;T25)*IF(U25&lt;0.5,Riskregister!$K$5+(Riskregister!$L$5-Riskregister!$K$5)*SQRT(U25/2),Riskregister!$L$5-(Riskregister!$L$5-Riskregister!$K$5)*SQRT((1-U25)/2)))</f>
        <v>2652184.5243449504</v>
      </c>
      <c r="W25" s="30">
        <f t="shared" ca="1" si="14"/>
        <v>0.91745732314722306</v>
      </c>
      <c r="X25" s="30">
        <f t="shared" ca="1" si="14"/>
        <v>0.20229839693487561</v>
      </c>
      <c r="Y25" s="30">
        <f ca="1">IF(Riskregister!$E$6="",0,COUNTIF(BG$4:BG$53,"&lt;"&amp;W25)*IF(X25&lt;0.5,Riskregister!$K$6+(Riskregister!$L$6-Riskregister!$K$6)*SQRT(X25/2),Riskregister!$L$6-(Riskregister!$L$6-Riskregister!$K$6)*SQRT((1-X25)/2)))</f>
        <v>3089885.2479004217</v>
      </c>
      <c r="Z25" s="30">
        <f t="shared" ca="1" si="15"/>
        <v>0.23655317019580979</v>
      </c>
      <c r="AA25" s="30">
        <f t="shared" ca="1" si="15"/>
        <v>0.76577046014922268</v>
      </c>
      <c r="AB25" s="30">
        <f ca="1">IF(Riskregister!$E$7="",0,COUNTIF(BH$4:BH$53,"&lt;"&amp;Z25)*IF(AA25&lt;0.5,Riskregister!$K$7+(Riskregister!$L$7-Riskregister!$K$7)*SQRT(AA25/2),Riskregister!$L$7-(Riskregister!$L$7-Riskregister!$K$7)*SQRT((1-AA25)/2)))</f>
        <v>1120891.5059678426</v>
      </c>
      <c r="AC25" s="30">
        <f t="shared" ca="1" si="16"/>
        <v>0.91312103489941943</v>
      </c>
      <c r="AD25" s="30">
        <f t="shared" ca="1" si="16"/>
        <v>0.62493374931015122</v>
      </c>
      <c r="AE25" s="30">
        <f ca="1">IF(Riskregister!$E$8="",0,COUNTIF(BI$4:BI$53,"&lt;"&amp;AC25)*IF(AD25&lt;0.5,Riskregister!$K$8+(Riskregister!$L$8-Riskregister!$K$8)*SQRT(AD25/2),Riskregister!$L$8-(Riskregister!$L$8-Riskregister!$K$8)*SQRT((1-AD25)/2)))</f>
        <v>14823302.673669886</v>
      </c>
      <c r="AF25" s="30">
        <f t="shared" ca="1" si="17"/>
        <v>2.2308016665097186E-2</v>
      </c>
      <c r="AG25" s="30">
        <f t="shared" ca="1" si="17"/>
        <v>0.27351621994270303</v>
      </c>
      <c r="AH25" s="30">
        <f>IF(Riskregister!$E$9="",0,COUNTIF(BJ$4:BJ$53,"&lt;"&amp;AF25)*IF(AG25&lt;0.5,Riskregister!$K$9+(Riskregister!$L$9-Riskregister!$K$9)*SQRT(AG25/2),Riskregister!$L$9-(Riskregister!$L$9-Riskregister!$K$9)*SQRT((1-AG25)/2)))</f>
        <v>0</v>
      </c>
      <c r="AI25" s="30">
        <f t="shared" ca="1" si="18"/>
        <v>0.82359237199439483</v>
      </c>
      <c r="AJ25" s="30">
        <f t="shared" ca="1" si="18"/>
        <v>0.35241505664058426</v>
      </c>
      <c r="AK25" s="30">
        <f>IF(Riskregister!$E$10="",0,COUNTIF(BK$4:BK$53,"&lt;"&amp;AI25)*IF(AJ25&lt;0.5,Riskregister!$K$10+(Riskregister!$L$10-Riskregister!$K$10)*SQRT(AJ25/2),Riskregister!$L$10-(Riskregister!$L$10-Riskregister!$K$10)*SQRT((1-AJ25)/2)))</f>
        <v>0</v>
      </c>
      <c r="AL25" s="30">
        <f t="shared" ca="1" si="19"/>
        <v>0.79402046870243359</v>
      </c>
      <c r="AM25" s="30">
        <f t="shared" ca="1" si="19"/>
        <v>0.99740682005678116</v>
      </c>
      <c r="AN25" s="30">
        <f>IF(Riskregister!$E$11="",0,COUNTIF(BL$4:BL$53,"&lt;"&amp;AL25)*IF(AM25&lt;0.5,Riskregister!$K$11+(Riskregister!$L$11-Riskregister!$K$11)*SQRT(AM25/2),Riskregister!$L$11-(Riskregister!$L$11-Riskregister!$K$11)*SQRT((1-AM25)/2)))</f>
        <v>0</v>
      </c>
      <c r="AO25" s="30">
        <f t="shared" ca="1" si="20"/>
        <v>2.4792341635960558E-2</v>
      </c>
      <c r="AP25" s="30">
        <f t="shared" ca="1" si="20"/>
        <v>0.72701400318374232</v>
      </c>
      <c r="AQ25" s="30">
        <f>IF(Riskregister!$E$12="",0,COUNTIF(BM$4:BM$53,"&lt;"&amp;AO25)*IF(AP25&lt;0.5,Riskregister!$K$12+(Riskregister!$L$12-Riskregister!$K$12)*SQRT(AP25/2),Riskregister!$L$12-(Riskregister!$L$12-Riskregister!$K$12)*SQRT((1-AP25)/2)))</f>
        <v>0</v>
      </c>
      <c r="AR25" s="30">
        <f t="shared" ca="1" si="21"/>
        <v>0.20349382681298056</v>
      </c>
      <c r="AS25" s="30">
        <f t="shared" ca="1" si="21"/>
        <v>2.5385104819026783E-2</v>
      </c>
      <c r="AT25" s="30">
        <f>IF(Riskregister!$E$13="",0,COUNTIF(BN$4:BN$53,"&lt;"&amp;AR25)*IF(AS25&lt;0.5,Riskregister!$K$13+(Riskregister!$L$13-Riskregister!$K$13)*SQRT(AS25/2),Riskregister!$L$13-(Riskregister!$L$13-Riskregister!$K$13)*SQRT((1-AS25)/2)))</f>
        <v>0</v>
      </c>
      <c r="AU25" s="30">
        <f t="shared" ca="1" si="22"/>
        <v>0.38643171507148766</v>
      </c>
      <c r="AV25" s="30">
        <f t="shared" ca="1" si="22"/>
        <v>0.7837321273840544</v>
      </c>
      <c r="AW25" s="30">
        <f>IF(Riskregister!$E$14="",0,COUNTIF(BO$4:BO$53,"&lt;"&amp;AU25)*IF(AV25&lt;0.5,Riskregister!$K$14+(Riskregister!$L$14-Riskregister!$K$14)*SQRT(AV25/2),Riskregister!$L$14-(Riskregister!$L$14-Riskregister!$K$14)*SQRT((1-AV25)/2)))</f>
        <v>0</v>
      </c>
      <c r="AX25" s="30">
        <f t="shared" ca="1" si="23"/>
        <v>0.34611787688950801</v>
      </c>
      <c r="AY25" s="30">
        <f t="shared" ca="1" si="23"/>
        <v>0.54958616929551041</v>
      </c>
      <c r="AZ25" s="30">
        <f>IF(Riskregister!$E$15="",0,COUNTIF(BP$4:BP$53,"&lt;"&amp;AX25)*IF(AY25&lt;0.5,Riskregister!$K$15+(Riskregister!$L$15-Riskregister!$K$15)*SQRT(AY25/2),Riskregister!$L$15-(Riskregister!$L$15-Riskregister!$K$15)*SQRT((1-AY25)/2)))</f>
        <v>0</v>
      </c>
      <c r="BA25" s="30">
        <f t="shared" ca="1" si="24"/>
        <v>0.76887165203879815</v>
      </c>
      <c r="BB25" s="30">
        <f t="shared" ca="1" si="24"/>
        <v>0.45780724399717565</v>
      </c>
      <c r="BC25" s="30">
        <f>IF(Riskregister!$E$16="",0,COUNTIF(BQ$4:BQ$53,"&lt;"&amp;BA25)*IF(BB25&lt;0.5,Riskregister!$K$16+(Riskregister!$L$16-Riskregister!$K$16)*SQRT(BB25/2),Riskregister!$L$16-(Riskregister!$L$16-Riskregister!$K$16)*SQRT((1-BB25)/2)))</f>
        <v>0</v>
      </c>
      <c r="BD25" s="30">
        <f t="shared" ca="1" si="12"/>
        <v>21686263.9518831</v>
      </c>
      <c r="BF25">
        <f>IF(Riskregister!$E$5="","",_xlfn.POISSON.DIST(ROW()-4,Riskregister!$E$5*Riskregister!$H$5,TRUE()))</f>
        <v>0.99999999995014011</v>
      </c>
      <c r="BG25">
        <f>IF(Riskregister!$E$6="","",_xlfn.POISSON.DIST(ROW()-4,Riskregister!$E$6*Riskregister!$H$6,TRUE()))</f>
        <v>0.99999999999999978</v>
      </c>
      <c r="BH25">
        <f>IF(Riskregister!$E$7="","",_xlfn.POISSON.DIST(ROW()-4,Riskregister!$E$7*Riskregister!$H$7,TRUE()))</f>
        <v>0.99999913845551336</v>
      </c>
      <c r="BI25">
        <f>IF(Riskregister!$E$8="","",_xlfn.POISSON.DIST(ROW()-4,Riskregister!$E$8*Riskregister!$H$8,TRUE()))</f>
        <v>0.99999999999957656</v>
      </c>
      <c r="BJ25" t="str">
        <f>IF(Riskregister!$E$9="","",_xlfn.POISSON.DIST(ROW()-4,Riskregister!$E$9*Riskregister!$H$9,TRUE()))</f>
        <v/>
      </c>
      <c r="BK25" t="str">
        <f>IF(Riskregister!$E$10="","",_xlfn.POISSON.DIST(ROW()-4,Riskregister!$E$10*Riskregister!$H$10,TRUE()))</f>
        <v/>
      </c>
      <c r="BL25" t="str">
        <f>IF(Riskregister!$E$11="","",_xlfn.POISSON.DIST(ROW()-4,Riskregister!$E$11*Riskregister!$H$11,TRUE()))</f>
        <v/>
      </c>
      <c r="BM25" t="str">
        <f>IF(Riskregister!$E$12="","",_xlfn.POISSON.DIST(ROW()-4,Riskregister!$E$12*Riskregister!$H$12,TRUE()))</f>
        <v/>
      </c>
      <c r="BN25" t="str">
        <f>IF(Riskregister!$E$13="","",_xlfn.POISSON.DIST(ROW()-4,Riskregister!$E$13*Riskregister!$H$13,TRUE()))</f>
        <v/>
      </c>
      <c r="BO25" t="str">
        <f>IF(Riskregister!$E$14="","",_xlfn.POISSON.DIST(ROW()-4,Riskregister!$E$14*Riskregister!$H$14,TRUE()))</f>
        <v/>
      </c>
      <c r="BP25" t="str">
        <f>IF(Riskregister!$E$15="","",_xlfn.POISSON.DIST(ROW()-4,Riskregister!$E$15*Riskregister!$H$15,TRUE()))</f>
        <v/>
      </c>
      <c r="BQ25" t="str">
        <f>IF(Riskregister!$E$16="","",_xlfn.POISSON.DIST(ROW()-4,Riskregister!$E$16*Riskregister!$H$16,TRUE()))</f>
        <v/>
      </c>
    </row>
    <row r="26" spans="2:69" ht="15" customHeight="1" x14ac:dyDescent="0.35">
      <c r="B26" s="39" t="s">
        <v>123</v>
      </c>
      <c r="C26" s="40">
        <f ca="1">MIN(BD4:BD2003)</f>
        <v>1299079.1711731202</v>
      </c>
      <c r="T26" s="30">
        <f t="shared" ca="1" si="13"/>
        <v>0.90368504137053485</v>
      </c>
      <c r="U26" s="30">
        <f t="shared" ca="1" si="13"/>
        <v>0.73767377812744839</v>
      </c>
      <c r="V26" s="30">
        <f ca="1">IF(Riskregister!$E$5="",0,COUNTIF(BF$4:BF$53,"&lt;"&amp;T26)*IF(U26&lt;0.5,Riskregister!$K$5+(Riskregister!$L$5-Riskregister!$K$5)*SQRT(U26/2),Riskregister!$L$5-(Riskregister!$L$5-Riskregister!$K$5)*SQRT((1-U26)/2)))</f>
        <v>2622155.9026483563</v>
      </c>
      <c r="W26" s="30">
        <f t="shared" ca="1" si="14"/>
        <v>0.41165990542420805</v>
      </c>
      <c r="X26" s="30">
        <f t="shared" ca="1" si="14"/>
        <v>9.0307559449775976E-3</v>
      </c>
      <c r="Y26" s="30">
        <f ca="1">IF(Riskregister!$E$6="",0,COUNTIF(BG$4:BG$53,"&lt;"&amp;W26)*IF(X26&lt;0.5,Riskregister!$K$6+(Riskregister!$L$6-Riskregister!$K$6)*SQRT(X26/2),Riskregister!$L$6-(Riskregister!$L$6-Riskregister!$K$6)*SQRT((1-X26)/2)))</f>
        <v>320953.81197326403</v>
      </c>
      <c r="Z26" s="30">
        <f t="shared" ca="1" si="15"/>
        <v>0.24647311134775318</v>
      </c>
      <c r="AA26" s="30">
        <f t="shared" ca="1" si="15"/>
        <v>0.87940840528529096</v>
      </c>
      <c r="AB26" s="30">
        <f ca="1">IF(Riskregister!$E$7="",0,COUNTIF(BH$4:BH$53,"&lt;"&amp;Z26)*IF(AA26&lt;0.5,Riskregister!$K$7+(Riskregister!$L$7-Riskregister!$K$7)*SQRT(AA26/2),Riskregister!$L$7-(Riskregister!$L$7-Riskregister!$K$7)*SQRT((1-AA26)/2)))</f>
        <v>1256227.163928831</v>
      </c>
      <c r="AC26" s="30">
        <f t="shared" ca="1" si="16"/>
        <v>8.9324041988246283E-2</v>
      </c>
      <c r="AD26" s="30">
        <f t="shared" ca="1" si="16"/>
        <v>0.49657777568220429</v>
      </c>
      <c r="AE26" s="30">
        <f ca="1">IF(Riskregister!$E$8="",0,COUNTIF(BI$4:BI$53,"&lt;"&amp;AC26)*IF(AD26&lt;0.5,Riskregister!$K$8+(Riskregister!$L$8-Riskregister!$K$8)*SQRT(AD26/2),Riskregister!$L$8-(Riskregister!$L$8-Riskregister!$K$8)*SQRT((1-AD26)/2)))</f>
        <v>2641943.9644043464</v>
      </c>
      <c r="AF26" s="30">
        <f t="shared" ca="1" si="17"/>
        <v>0.85487221187103724</v>
      </c>
      <c r="AG26" s="30">
        <f t="shared" ca="1" si="17"/>
        <v>0.57683428806980797</v>
      </c>
      <c r="AH26" s="30">
        <f>IF(Riskregister!$E$9="",0,COUNTIF(BJ$4:BJ$53,"&lt;"&amp;AF26)*IF(AG26&lt;0.5,Riskregister!$K$9+(Riskregister!$L$9-Riskregister!$K$9)*SQRT(AG26/2),Riskregister!$L$9-(Riskregister!$L$9-Riskregister!$K$9)*SQRT((1-AG26)/2)))</f>
        <v>0</v>
      </c>
      <c r="AI26" s="30">
        <f t="shared" ca="1" si="18"/>
        <v>0.79823043227562851</v>
      </c>
      <c r="AJ26" s="30">
        <f t="shared" ca="1" si="18"/>
        <v>7.0479874123093533E-2</v>
      </c>
      <c r="AK26" s="30">
        <f>IF(Riskregister!$E$10="",0,COUNTIF(BK$4:BK$53,"&lt;"&amp;AI26)*IF(AJ26&lt;0.5,Riskregister!$K$10+(Riskregister!$L$10-Riskregister!$K$10)*SQRT(AJ26/2),Riskregister!$L$10-(Riskregister!$L$10-Riskregister!$K$10)*SQRT((1-AJ26)/2)))</f>
        <v>0</v>
      </c>
      <c r="AL26" s="30">
        <f t="shared" ca="1" si="19"/>
        <v>0.8625654200702727</v>
      </c>
      <c r="AM26" s="30">
        <f t="shared" ca="1" si="19"/>
        <v>0.20452261353586676</v>
      </c>
      <c r="AN26" s="30">
        <f>IF(Riskregister!$E$11="",0,COUNTIF(BL$4:BL$53,"&lt;"&amp;AL26)*IF(AM26&lt;0.5,Riskregister!$K$11+(Riskregister!$L$11-Riskregister!$K$11)*SQRT(AM26/2),Riskregister!$L$11-(Riskregister!$L$11-Riskregister!$K$11)*SQRT((1-AM26)/2)))</f>
        <v>0</v>
      </c>
      <c r="AO26" s="30">
        <f t="shared" ca="1" si="20"/>
        <v>0.36977942600109104</v>
      </c>
      <c r="AP26" s="30">
        <f t="shared" ca="1" si="20"/>
        <v>0.67853041729468011</v>
      </c>
      <c r="AQ26" s="30">
        <f>IF(Riskregister!$E$12="",0,COUNTIF(BM$4:BM$53,"&lt;"&amp;AO26)*IF(AP26&lt;0.5,Riskregister!$K$12+(Riskregister!$L$12-Riskregister!$K$12)*SQRT(AP26/2),Riskregister!$L$12-(Riskregister!$L$12-Riskregister!$K$12)*SQRT((1-AP26)/2)))</f>
        <v>0</v>
      </c>
      <c r="AR26" s="30">
        <f t="shared" ca="1" si="21"/>
        <v>2.9751327009614914E-2</v>
      </c>
      <c r="AS26" s="30">
        <f t="shared" ca="1" si="21"/>
        <v>0.26718565836711139</v>
      </c>
      <c r="AT26" s="30">
        <f>IF(Riskregister!$E$13="",0,COUNTIF(BN$4:BN$53,"&lt;"&amp;AR26)*IF(AS26&lt;0.5,Riskregister!$K$13+(Riskregister!$L$13-Riskregister!$K$13)*SQRT(AS26/2),Riskregister!$L$13-(Riskregister!$L$13-Riskregister!$K$13)*SQRT((1-AS26)/2)))</f>
        <v>0</v>
      </c>
      <c r="AU26" s="30">
        <f t="shared" ca="1" si="22"/>
        <v>0.9792178320997581</v>
      </c>
      <c r="AV26" s="30">
        <f t="shared" ca="1" si="22"/>
        <v>0.996534955990378</v>
      </c>
      <c r="AW26" s="30">
        <f>IF(Riskregister!$E$14="",0,COUNTIF(BO$4:BO$53,"&lt;"&amp;AU26)*IF(AV26&lt;0.5,Riskregister!$K$14+(Riskregister!$L$14-Riskregister!$K$14)*SQRT(AV26/2),Riskregister!$L$14-(Riskregister!$L$14-Riskregister!$K$14)*SQRT((1-AV26)/2)))</f>
        <v>0</v>
      </c>
      <c r="AX26" s="30">
        <f t="shared" ca="1" si="23"/>
        <v>0.70104961337930694</v>
      </c>
      <c r="AY26" s="30">
        <f t="shared" ca="1" si="23"/>
        <v>0.33176372987390856</v>
      </c>
      <c r="AZ26" s="30">
        <f>IF(Riskregister!$E$15="",0,COUNTIF(BP$4:BP$53,"&lt;"&amp;AX26)*IF(AY26&lt;0.5,Riskregister!$K$15+(Riskregister!$L$15-Riskregister!$K$15)*SQRT(AY26/2),Riskregister!$L$15-(Riskregister!$L$15-Riskregister!$K$15)*SQRT((1-AY26)/2)))</f>
        <v>0</v>
      </c>
      <c r="BA26" s="30">
        <f t="shared" ca="1" si="24"/>
        <v>0.8813530209019188</v>
      </c>
      <c r="BB26" s="30">
        <f t="shared" ca="1" si="24"/>
        <v>0.640780422157883</v>
      </c>
      <c r="BC26" s="30">
        <f>IF(Riskregister!$E$16="",0,COUNTIF(BQ$4:BQ$53,"&lt;"&amp;BA26)*IF(BB26&lt;0.5,Riskregister!$K$16+(Riskregister!$L$16-Riskregister!$K$16)*SQRT(BB26/2),Riskregister!$L$16-(Riskregister!$L$16-Riskregister!$K$16)*SQRT((1-BB26)/2)))</f>
        <v>0</v>
      </c>
      <c r="BD26" s="30">
        <f t="shared" ca="1" si="12"/>
        <v>6841280.8429547977</v>
      </c>
      <c r="BF26">
        <f>IF(Riskregister!$E$5="","",_xlfn.POISSON.DIST(ROW()-4,Riskregister!$E$5*Riskregister!$H$5,TRUE()))</f>
        <v>0.99999999999225442</v>
      </c>
      <c r="BG26">
        <f>IF(Riskregister!$E$6="","",_xlfn.POISSON.DIST(ROW()-4,Riskregister!$E$6*Riskregister!$H$6,TRUE()))</f>
        <v>1</v>
      </c>
      <c r="BH26">
        <f>IF(Riskregister!$E$7="","",_xlfn.POISSON.DIST(ROW()-4,Riskregister!$E$7*Riskregister!$H$7,TRUE()))</f>
        <v>0.99999976748392172</v>
      </c>
      <c r="BI26">
        <f>IF(Riskregister!$E$8="","",_xlfn.POISSON.DIST(ROW()-4,Riskregister!$E$8*Riskregister!$H$8,TRUE()))</f>
        <v>0.99999999999994871</v>
      </c>
      <c r="BJ26" t="str">
        <f>IF(Riskregister!$E$9="","",_xlfn.POISSON.DIST(ROW()-4,Riskregister!$E$9*Riskregister!$H$9,TRUE()))</f>
        <v/>
      </c>
      <c r="BK26" t="str">
        <f>IF(Riskregister!$E$10="","",_xlfn.POISSON.DIST(ROW()-4,Riskregister!$E$10*Riskregister!$H$10,TRUE()))</f>
        <v/>
      </c>
      <c r="BL26" t="str">
        <f>IF(Riskregister!$E$11="","",_xlfn.POISSON.DIST(ROW()-4,Riskregister!$E$11*Riskregister!$H$11,TRUE()))</f>
        <v/>
      </c>
      <c r="BM26" t="str">
        <f>IF(Riskregister!$E$12="","",_xlfn.POISSON.DIST(ROW()-4,Riskregister!$E$12*Riskregister!$H$12,TRUE()))</f>
        <v/>
      </c>
      <c r="BN26" t="str">
        <f>IF(Riskregister!$E$13="","",_xlfn.POISSON.DIST(ROW()-4,Riskregister!$E$13*Riskregister!$H$13,TRUE()))</f>
        <v/>
      </c>
      <c r="BO26" t="str">
        <f>IF(Riskregister!$E$14="","",_xlfn.POISSON.DIST(ROW()-4,Riskregister!$E$14*Riskregister!$H$14,TRUE()))</f>
        <v/>
      </c>
      <c r="BP26" t="str">
        <f>IF(Riskregister!$E$15="","",_xlfn.POISSON.DIST(ROW()-4,Riskregister!$E$15*Riskregister!$H$15,TRUE()))</f>
        <v/>
      </c>
      <c r="BQ26" t="str">
        <f>IF(Riskregister!$E$16="","",_xlfn.POISSON.DIST(ROW()-4,Riskregister!$E$16*Riskregister!$H$16,TRUE()))</f>
        <v/>
      </c>
    </row>
    <row r="27" spans="2:69" ht="15" customHeight="1" x14ac:dyDescent="0.35">
      <c r="B27" s="37" t="s">
        <v>124</v>
      </c>
      <c r="C27" s="41">
        <f ca="1">_xlfn.PERCENTILE.INC(BD4:BD2003,0.1)</f>
        <v>5664086.5429249369</v>
      </c>
      <c r="T27" s="30">
        <f t="shared" ca="1" si="13"/>
        <v>0.15646714471716094</v>
      </c>
      <c r="U27" s="30">
        <f t="shared" ca="1" si="13"/>
        <v>0.4561752910126804</v>
      </c>
      <c r="V27" s="30">
        <f ca="1">IF(Riskregister!$E$5="",0,COUNTIF(BF$4:BF$53,"&lt;"&amp;T27)*IF(U27&lt;0.5,Riskregister!$K$5+(Riskregister!$L$5-Riskregister!$K$5)*SQRT(U27/2),Riskregister!$L$5-(Riskregister!$L$5-Riskregister!$K$5)*SQRT((1-U27)/2)))</f>
        <v>729826.70096230134</v>
      </c>
      <c r="W27" s="30">
        <f t="shared" ca="1" si="14"/>
        <v>0.90415858385051939</v>
      </c>
      <c r="X27" s="30">
        <f t="shared" ca="1" si="14"/>
        <v>0.7200526924316516</v>
      </c>
      <c r="Y27" s="30">
        <f ca="1">IF(Riskregister!$E$6="",0,COUNTIF(BG$4:BG$53,"&lt;"&amp;W27)*IF(X27&lt;0.5,Riskregister!$K$6+(Riskregister!$L$6-Riskregister!$K$6)*SQRT(X27/2),Riskregister!$L$6-(Riskregister!$L$6-Riskregister!$K$6)*SQRT((1-X27)/2)))</f>
        <v>5306260.181054676</v>
      </c>
      <c r="Z27" s="30">
        <f t="shared" ca="1" si="15"/>
        <v>0.34493358296566912</v>
      </c>
      <c r="AA27" s="30">
        <f t="shared" ca="1" si="15"/>
        <v>0.84111279138504347</v>
      </c>
      <c r="AB27" s="30">
        <f ca="1">IF(Riskregister!$E$7="",0,COUNTIF(BH$4:BH$53,"&lt;"&amp;Z27)*IF(AA27&lt;0.5,Riskregister!$K$7+(Riskregister!$L$7-Riskregister!$K$7)*SQRT(AA27/2),Riskregister!$L$7-(Riskregister!$L$7-Riskregister!$K$7)*SQRT((1-AA27)/2)))</f>
        <v>1506749.517798865</v>
      </c>
      <c r="AC27" s="30">
        <f t="shared" ca="1" si="16"/>
        <v>2.2587826927036425E-2</v>
      </c>
      <c r="AD27" s="30">
        <f t="shared" ca="1" si="16"/>
        <v>0.740428195847321</v>
      </c>
      <c r="AE27" s="30">
        <f ca="1">IF(Riskregister!$E$8="",0,COUNTIF(BI$4:BI$53,"&lt;"&amp;AC27)*IF(AD27&lt;0.5,Riskregister!$K$8+(Riskregister!$L$8-Riskregister!$K$8)*SQRT(AD27/2),Riskregister!$L$8-(Riskregister!$L$8-Riskregister!$K$8)*SQRT((1-AD27)/2)))</f>
        <v>0</v>
      </c>
      <c r="AF27" s="30">
        <f t="shared" ca="1" si="17"/>
        <v>0.17611998283915009</v>
      </c>
      <c r="AG27" s="30">
        <f t="shared" ca="1" si="17"/>
        <v>0.27486605812563525</v>
      </c>
      <c r="AH27" s="30">
        <f>IF(Riskregister!$E$9="",0,COUNTIF(BJ$4:BJ$53,"&lt;"&amp;AF27)*IF(AG27&lt;0.5,Riskregister!$K$9+(Riskregister!$L$9-Riskregister!$K$9)*SQRT(AG27/2),Riskregister!$L$9-(Riskregister!$L$9-Riskregister!$K$9)*SQRT((1-AG27)/2)))</f>
        <v>0</v>
      </c>
      <c r="AI27" s="30">
        <f t="shared" ca="1" si="18"/>
        <v>0.29545552280134302</v>
      </c>
      <c r="AJ27" s="30">
        <f t="shared" ca="1" si="18"/>
        <v>0.58661706651137369</v>
      </c>
      <c r="AK27" s="30">
        <f>IF(Riskregister!$E$10="",0,COUNTIF(BK$4:BK$53,"&lt;"&amp;AI27)*IF(AJ27&lt;0.5,Riskregister!$K$10+(Riskregister!$L$10-Riskregister!$K$10)*SQRT(AJ27/2),Riskregister!$L$10-(Riskregister!$L$10-Riskregister!$K$10)*SQRT((1-AJ27)/2)))</f>
        <v>0</v>
      </c>
      <c r="AL27" s="30">
        <f t="shared" ca="1" si="19"/>
        <v>0.86323913728454538</v>
      </c>
      <c r="AM27" s="30">
        <f t="shared" ca="1" si="19"/>
        <v>0.98602116657914163</v>
      </c>
      <c r="AN27" s="30">
        <f>IF(Riskregister!$E$11="",0,COUNTIF(BL$4:BL$53,"&lt;"&amp;AL27)*IF(AM27&lt;0.5,Riskregister!$K$11+(Riskregister!$L$11-Riskregister!$K$11)*SQRT(AM27/2),Riskregister!$L$11-(Riskregister!$L$11-Riskregister!$K$11)*SQRT((1-AM27)/2)))</f>
        <v>0</v>
      </c>
      <c r="AO27" s="30">
        <f t="shared" ca="1" si="20"/>
        <v>0.84719432849717224</v>
      </c>
      <c r="AP27" s="30">
        <f t="shared" ca="1" si="20"/>
        <v>0.94009174167909626</v>
      </c>
      <c r="AQ27" s="30">
        <f>IF(Riskregister!$E$12="",0,COUNTIF(BM$4:BM$53,"&lt;"&amp;AO27)*IF(AP27&lt;0.5,Riskregister!$K$12+(Riskregister!$L$12-Riskregister!$K$12)*SQRT(AP27/2),Riskregister!$L$12-(Riskregister!$L$12-Riskregister!$K$12)*SQRT((1-AP27)/2)))</f>
        <v>0</v>
      </c>
      <c r="AR27" s="30">
        <f t="shared" ca="1" si="21"/>
        <v>0.96271339307959336</v>
      </c>
      <c r="AS27" s="30">
        <f t="shared" ca="1" si="21"/>
        <v>0.55735575290271155</v>
      </c>
      <c r="AT27" s="30">
        <f>IF(Riskregister!$E$13="",0,COUNTIF(BN$4:BN$53,"&lt;"&amp;AR27)*IF(AS27&lt;0.5,Riskregister!$K$13+(Riskregister!$L$13-Riskregister!$K$13)*SQRT(AS27/2),Riskregister!$L$13-(Riskregister!$L$13-Riskregister!$K$13)*SQRT((1-AS27)/2)))</f>
        <v>0</v>
      </c>
      <c r="AU27" s="30">
        <f t="shared" ca="1" si="22"/>
        <v>0.82469036585355082</v>
      </c>
      <c r="AV27" s="30">
        <f t="shared" ca="1" si="22"/>
        <v>0.40785247079854048</v>
      </c>
      <c r="AW27" s="30">
        <f>IF(Riskregister!$E$14="",0,COUNTIF(BO$4:BO$53,"&lt;"&amp;AU27)*IF(AV27&lt;0.5,Riskregister!$K$14+(Riskregister!$L$14-Riskregister!$K$14)*SQRT(AV27/2),Riskregister!$L$14-(Riskregister!$L$14-Riskregister!$K$14)*SQRT((1-AV27)/2)))</f>
        <v>0</v>
      </c>
      <c r="AX27" s="30">
        <f t="shared" ca="1" si="23"/>
        <v>0.85857280955844373</v>
      </c>
      <c r="AY27" s="30">
        <f t="shared" ca="1" si="23"/>
        <v>0.39321701122677899</v>
      </c>
      <c r="AZ27" s="30">
        <f>IF(Riskregister!$E$15="",0,COUNTIF(BP$4:BP$53,"&lt;"&amp;AX27)*IF(AY27&lt;0.5,Riskregister!$K$15+(Riskregister!$L$15-Riskregister!$K$15)*SQRT(AY27/2),Riskregister!$L$15-(Riskregister!$L$15-Riskregister!$K$15)*SQRT((1-AY27)/2)))</f>
        <v>0</v>
      </c>
      <c r="BA27" s="30">
        <f t="shared" ca="1" si="24"/>
        <v>8.6348210742610565E-3</v>
      </c>
      <c r="BB27" s="30">
        <f t="shared" ca="1" si="24"/>
        <v>0.69688352470583181</v>
      </c>
      <c r="BC27" s="30">
        <f>IF(Riskregister!$E$16="",0,COUNTIF(BQ$4:BQ$53,"&lt;"&amp;BA27)*IF(BB27&lt;0.5,Riskregister!$K$16+(Riskregister!$L$16-Riskregister!$K$16)*SQRT(BB27/2),Riskregister!$L$16-(Riskregister!$L$16-Riskregister!$K$16)*SQRT((1-BB27)/2)))</f>
        <v>0</v>
      </c>
      <c r="BD27" s="30">
        <f t="shared" ca="1" si="12"/>
        <v>7542836.3998158425</v>
      </c>
      <c r="BF27">
        <f>IF(Riskregister!$E$5="","",_xlfn.POISSON.DIST(ROW()-4,Riskregister!$E$5*Riskregister!$H$5,TRUE()))</f>
        <v>0.99999999999884615</v>
      </c>
      <c r="BG27">
        <f>IF(Riskregister!$E$6="","",_xlfn.POISSON.DIST(ROW()-4,Riskregister!$E$6*Riskregister!$H$6,TRUE()))</f>
        <v>1</v>
      </c>
      <c r="BH27">
        <f>IF(Riskregister!$E$7="","",_xlfn.POISSON.DIST(ROW()-4,Riskregister!$E$7*Riskregister!$H$7,TRUE()))</f>
        <v>0.9999999397830075</v>
      </c>
      <c r="BI27">
        <f>IF(Riskregister!$E$8="","",_xlfn.POISSON.DIST(ROW()-4,Riskregister!$E$8*Riskregister!$H$8,TRUE()))</f>
        <v>0.999999999999994</v>
      </c>
      <c r="BJ27" t="str">
        <f>IF(Riskregister!$E$9="","",_xlfn.POISSON.DIST(ROW()-4,Riskregister!$E$9*Riskregister!$H$9,TRUE()))</f>
        <v/>
      </c>
      <c r="BK27" t="str">
        <f>IF(Riskregister!$E$10="","",_xlfn.POISSON.DIST(ROW()-4,Riskregister!$E$10*Riskregister!$H$10,TRUE()))</f>
        <v/>
      </c>
      <c r="BL27" t="str">
        <f>IF(Riskregister!$E$11="","",_xlfn.POISSON.DIST(ROW()-4,Riskregister!$E$11*Riskregister!$H$11,TRUE()))</f>
        <v/>
      </c>
      <c r="BM27" t="str">
        <f>IF(Riskregister!$E$12="","",_xlfn.POISSON.DIST(ROW()-4,Riskregister!$E$12*Riskregister!$H$12,TRUE()))</f>
        <v/>
      </c>
      <c r="BN27" t="str">
        <f>IF(Riskregister!$E$13="","",_xlfn.POISSON.DIST(ROW()-4,Riskregister!$E$13*Riskregister!$H$13,TRUE()))</f>
        <v/>
      </c>
      <c r="BO27" t="str">
        <f>IF(Riskregister!$E$14="","",_xlfn.POISSON.DIST(ROW()-4,Riskregister!$E$14*Riskregister!$H$14,TRUE()))</f>
        <v/>
      </c>
      <c r="BP27" t="str">
        <f>IF(Riskregister!$E$15="","",_xlfn.POISSON.DIST(ROW()-4,Riskregister!$E$15*Riskregister!$H$15,TRUE()))</f>
        <v/>
      </c>
      <c r="BQ27" t="str">
        <f>IF(Riskregister!$E$16="","",_xlfn.POISSON.DIST(ROW()-4,Riskregister!$E$16*Riskregister!$H$16,TRUE()))</f>
        <v/>
      </c>
    </row>
    <row r="28" spans="2:69" ht="15" customHeight="1" x14ac:dyDescent="0.35">
      <c r="B28" s="39" t="s">
        <v>125</v>
      </c>
      <c r="C28" s="40">
        <f ca="1">_xlfn.PERCENTILE.INC(BD4:BD2003,0.5)</f>
        <v>11473616.280842945</v>
      </c>
      <c r="T28" s="30">
        <f t="shared" ca="1" si="13"/>
        <v>0.7616391739128513</v>
      </c>
      <c r="U28" s="30">
        <f t="shared" ca="1" si="13"/>
        <v>0.28212029125287352</v>
      </c>
      <c r="V28" s="30">
        <f ca="1">IF(Riskregister!$E$5="",0,COUNTIF(BF$4:BF$53,"&lt;"&amp;T28)*IF(U28&lt;0.5,Riskregister!$K$5+(Riskregister!$L$5-Riskregister!$K$5)*SQRT(U28/2),Riskregister!$L$5-(Riskregister!$L$5-Riskregister!$K$5)*SQRT((1-U28)/2)))</f>
        <v>1595054.4285629392</v>
      </c>
      <c r="W28" s="30">
        <f t="shared" ca="1" si="14"/>
        <v>0.44282614187395608</v>
      </c>
      <c r="X28" s="30">
        <f t="shared" ca="1" si="14"/>
        <v>0.68892679612389252</v>
      </c>
      <c r="Y28" s="30">
        <f ca="1">IF(Riskregister!$E$6="",0,COUNTIF(BG$4:BG$53,"&lt;"&amp;W28)*IF(X28&lt;0.5,Riskregister!$K$6+(Riskregister!$L$6-Riskregister!$K$6)*SQRT(X28/2),Riskregister!$L$6-(Riskregister!$L$6-Riskregister!$K$6)*SQRT((1-X28)/2)))</f>
        <v>2580227.3558357395</v>
      </c>
      <c r="Z28" s="30">
        <f t="shared" ca="1" si="15"/>
        <v>0.94319030564758044</v>
      </c>
      <c r="AA28" s="30">
        <f t="shared" ca="1" si="15"/>
        <v>0.55969097406294444</v>
      </c>
      <c r="AB28" s="30">
        <f ca="1">IF(Riskregister!$E$7="",0,COUNTIF(BH$4:BH$53,"&lt;"&amp;Z28)*IF(AA28&lt;0.5,Riskregister!$K$7+(Riskregister!$L$7-Riskregister!$K$7)*SQRT(AA28/2),Riskregister!$L$7-(Riskregister!$L$7-Riskregister!$K$7)*SQRT((1-AA28)/2)))</f>
        <v>2357778.0954254493</v>
      </c>
      <c r="AC28" s="30">
        <f t="shared" ca="1" si="16"/>
        <v>0.56686738235498424</v>
      </c>
      <c r="AD28" s="30">
        <f t="shared" ca="1" si="16"/>
        <v>0.35998675893615972</v>
      </c>
      <c r="AE28" s="30">
        <f ca="1">IF(Riskregister!$E$8="",0,COUNTIF(BI$4:BI$53,"&lt;"&amp;AC28)*IF(AD28&lt;0.5,Riskregister!$K$8+(Riskregister!$L$8-Riskregister!$K$8)*SQRT(AD28/2),Riskregister!$L$8-(Riskregister!$L$8-Riskregister!$K$8)*SQRT((1-AD28)/2)))</f>
        <v>6882013.3543857085</v>
      </c>
      <c r="AF28" s="30">
        <f t="shared" ca="1" si="17"/>
        <v>0.2366661369547981</v>
      </c>
      <c r="AG28" s="30">
        <f t="shared" ca="1" si="17"/>
        <v>0.86268823459844668</v>
      </c>
      <c r="AH28" s="30">
        <f>IF(Riskregister!$E$9="",0,COUNTIF(BJ$4:BJ$53,"&lt;"&amp;AF28)*IF(AG28&lt;0.5,Riskregister!$K$9+(Riskregister!$L$9-Riskregister!$K$9)*SQRT(AG28/2),Riskregister!$L$9-(Riskregister!$L$9-Riskregister!$K$9)*SQRT((1-AG28)/2)))</f>
        <v>0</v>
      </c>
      <c r="AI28" s="30">
        <f t="shared" ca="1" si="18"/>
        <v>0.8217289589334108</v>
      </c>
      <c r="AJ28" s="30">
        <f t="shared" ca="1" si="18"/>
        <v>0.97410529080625141</v>
      </c>
      <c r="AK28" s="30">
        <f>IF(Riskregister!$E$10="",0,COUNTIF(BK$4:BK$53,"&lt;"&amp;AI28)*IF(AJ28&lt;0.5,Riskregister!$K$10+(Riskregister!$L$10-Riskregister!$K$10)*SQRT(AJ28/2),Riskregister!$L$10-(Riskregister!$L$10-Riskregister!$K$10)*SQRT((1-AJ28)/2)))</f>
        <v>0</v>
      </c>
      <c r="AL28" s="30">
        <f t="shared" ca="1" si="19"/>
        <v>0.23477112898464414</v>
      </c>
      <c r="AM28" s="30">
        <f t="shared" ca="1" si="19"/>
        <v>0.6894540688299815</v>
      </c>
      <c r="AN28" s="30">
        <f>IF(Riskregister!$E$11="",0,COUNTIF(BL$4:BL$53,"&lt;"&amp;AL28)*IF(AM28&lt;0.5,Riskregister!$K$11+(Riskregister!$L$11-Riskregister!$K$11)*SQRT(AM28/2),Riskregister!$L$11-(Riskregister!$L$11-Riskregister!$K$11)*SQRT((1-AM28)/2)))</f>
        <v>0</v>
      </c>
      <c r="AO28" s="30">
        <f t="shared" ca="1" si="20"/>
        <v>1.0682831137923121E-2</v>
      </c>
      <c r="AP28" s="30">
        <f t="shared" ca="1" si="20"/>
        <v>0.60056854268355775</v>
      </c>
      <c r="AQ28" s="30">
        <f>IF(Riskregister!$E$12="",0,COUNTIF(BM$4:BM$53,"&lt;"&amp;AO28)*IF(AP28&lt;0.5,Riskregister!$K$12+(Riskregister!$L$12-Riskregister!$K$12)*SQRT(AP28/2),Riskregister!$L$12-(Riskregister!$L$12-Riskregister!$K$12)*SQRT((1-AP28)/2)))</f>
        <v>0</v>
      </c>
      <c r="AR28" s="30">
        <f t="shared" ca="1" si="21"/>
        <v>0.79512496823456413</v>
      </c>
      <c r="AS28" s="30">
        <f t="shared" ca="1" si="21"/>
        <v>0.98997056561174601</v>
      </c>
      <c r="AT28" s="30">
        <f>IF(Riskregister!$E$13="",0,COUNTIF(BN$4:BN$53,"&lt;"&amp;AR28)*IF(AS28&lt;0.5,Riskregister!$K$13+(Riskregister!$L$13-Riskregister!$K$13)*SQRT(AS28/2),Riskregister!$L$13-(Riskregister!$L$13-Riskregister!$K$13)*SQRT((1-AS28)/2)))</f>
        <v>0</v>
      </c>
      <c r="AU28" s="30">
        <f t="shared" ca="1" si="22"/>
        <v>6.820337535360721E-2</v>
      </c>
      <c r="AV28" s="30">
        <f t="shared" ca="1" si="22"/>
        <v>0.67600229442314308</v>
      </c>
      <c r="AW28" s="30">
        <f>IF(Riskregister!$E$14="",0,COUNTIF(BO$4:BO$53,"&lt;"&amp;AU28)*IF(AV28&lt;0.5,Riskregister!$K$14+(Riskregister!$L$14-Riskregister!$K$14)*SQRT(AV28/2),Riskregister!$L$14-(Riskregister!$L$14-Riskregister!$K$14)*SQRT((1-AV28)/2)))</f>
        <v>0</v>
      </c>
      <c r="AX28" s="30">
        <f t="shared" ca="1" si="23"/>
        <v>0.39644623245465893</v>
      </c>
      <c r="AY28" s="30">
        <f t="shared" ca="1" si="23"/>
        <v>0.207108864477062</v>
      </c>
      <c r="AZ28" s="30">
        <f>IF(Riskregister!$E$15="",0,COUNTIF(BP$4:BP$53,"&lt;"&amp;AX28)*IF(AY28&lt;0.5,Riskregister!$K$15+(Riskregister!$L$15-Riskregister!$K$15)*SQRT(AY28/2),Riskregister!$L$15-(Riskregister!$L$15-Riskregister!$K$15)*SQRT((1-AY28)/2)))</f>
        <v>0</v>
      </c>
      <c r="BA28" s="30">
        <f t="shared" ca="1" si="24"/>
        <v>0.4846634075233418</v>
      </c>
      <c r="BB28" s="30">
        <f t="shared" ca="1" si="24"/>
        <v>0.85266169208185139</v>
      </c>
      <c r="BC28" s="30">
        <f>IF(Riskregister!$E$16="",0,COUNTIF(BQ$4:BQ$53,"&lt;"&amp;BA28)*IF(BB28&lt;0.5,Riskregister!$K$16+(Riskregister!$L$16-Riskregister!$K$16)*SQRT(BB28/2),Riskregister!$L$16-(Riskregister!$L$16-Riskregister!$K$16)*SQRT((1-BB28)/2)))</f>
        <v>0</v>
      </c>
      <c r="BD28" s="30">
        <f t="shared" ca="1" si="12"/>
        <v>13415073.234209836</v>
      </c>
      <c r="BF28">
        <f>IF(Riskregister!$E$5="","",_xlfn.POISSON.DIST(ROW()-4,Riskregister!$E$5*Riskregister!$H$5,TRUE()))</f>
        <v>0.99999999999983491</v>
      </c>
      <c r="BG28">
        <f>IF(Riskregister!$E$6="","",_xlfn.POISSON.DIST(ROW()-4,Riskregister!$E$6*Riskregister!$H$6,TRUE()))</f>
        <v>1</v>
      </c>
      <c r="BH28">
        <f>IF(Riskregister!$E$7="","",_xlfn.POISSON.DIST(ROW()-4,Riskregister!$E$7*Riskregister!$H$7,TRUE()))</f>
        <v>0.99999998501151743</v>
      </c>
      <c r="BI28">
        <f>IF(Riskregister!$E$8="","",_xlfn.POISSON.DIST(ROW()-4,Riskregister!$E$8*Riskregister!$H$8,TRUE()))</f>
        <v>0.99999999999999933</v>
      </c>
      <c r="BJ28" t="str">
        <f>IF(Riskregister!$E$9="","",_xlfn.POISSON.DIST(ROW()-4,Riskregister!$E$9*Riskregister!$H$9,TRUE()))</f>
        <v/>
      </c>
      <c r="BK28" t="str">
        <f>IF(Riskregister!$E$10="","",_xlfn.POISSON.DIST(ROW()-4,Riskregister!$E$10*Riskregister!$H$10,TRUE()))</f>
        <v/>
      </c>
      <c r="BL28" t="str">
        <f>IF(Riskregister!$E$11="","",_xlfn.POISSON.DIST(ROW()-4,Riskregister!$E$11*Riskregister!$H$11,TRUE()))</f>
        <v/>
      </c>
      <c r="BM28" t="str">
        <f>IF(Riskregister!$E$12="","",_xlfn.POISSON.DIST(ROW()-4,Riskregister!$E$12*Riskregister!$H$12,TRUE()))</f>
        <v/>
      </c>
      <c r="BN28" t="str">
        <f>IF(Riskregister!$E$13="","",_xlfn.POISSON.DIST(ROW()-4,Riskregister!$E$13*Riskregister!$H$13,TRUE()))</f>
        <v/>
      </c>
      <c r="BO28" t="str">
        <f>IF(Riskregister!$E$14="","",_xlfn.POISSON.DIST(ROW()-4,Riskregister!$E$14*Riskregister!$H$14,TRUE()))</f>
        <v/>
      </c>
      <c r="BP28" t="str">
        <f>IF(Riskregister!$E$15="","",_xlfn.POISSON.DIST(ROW()-4,Riskregister!$E$15*Riskregister!$H$15,TRUE()))</f>
        <v/>
      </c>
      <c r="BQ28" t="str">
        <f>IF(Riskregister!$E$16="","",_xlfn.POISSON.DIST(ROW()-4,Riskregister!$E$16*Riskregister!$H$16,TRUE()))</f>
        <v/>
      </c>
    </row>
    <row r="29" spans="2:69" ht="15" customHeight="1" x14ac:dyDescent="0.35">
      <c r="B29" s="42" t="s">
        <v>126</v>
      </c>
      <c r="C29" s="43">
        <f ca="1">_xlfn.PERCENTILE.INC(BD4:BD2003,0.9)</f>
        <v>20282656.253282513</v>
      </c>
      <c r="T29" s="30">
        <f t="shared" ca="1" si="13"/>
        <v>0.4040517435846166</v>
      </c>
      <c r="U29" s="30">
        <f t="shared" ca="1" si="13"/>
        <v>0.820509098390798</v>
      </c>
      <c r="V29" s="30">
        <f ca="1">IF(Riskregister!$E$5="",0,COUNTIF(BF$4:BF$53,"&lt;"&amp;T29)*IF(U29&lt;0.5,Riskregister!$K$5+(Riskregister!$L$5-Riskregister!$K$5)*SQRT(U29/2),Riskregister!$L$5-(Riskregister!$L$5-Riskregister!$K$5)*SQRT((1-U29)/2)))</f>
        <v>1395573.1412339367</v>
      </c>
      <c r="W29" s="30">
        <f t="shared" ca="1" si="14"/>
        <v>0.42062455817794631</v>
      </c>
      <c r="X29" s="30">
        <f t="shared" ca="1" si="14"/>
        <v>0.22982821790109731</v>
      </c>
      <c r="Y29" s="30">
        <f ca="1">IF(Riskregister!$E$6="",0,COUNTIF(BG$4:BG$53,"&lt;"&amp;W29)*IF(X29&lt;0.5,Riskregister!$K$6+(Riskregister!$L$6-Riskregister!$K$6)*SQRT(X29/2),Riskregister!$L$6-(Riskregister!$L$6-Riskregister!$K$6)*SQRT((1-X29)/2)))</f>
        <v>810181.70490418479</v>
      </c>
      <c r="Z29" s="30">
        <f t="shared" ca="1" si="15"/>
        <v>0.88916454952434154</v>
      </c>
      <c r="AA29" s="30">
        <f t="shared" ca="1" si="15"/>
        <v>8.8652463034107898E-3</v>
      </c>
      <c r="AB29" s="30">
        <f ca="1">IF(Riskregister!$E$7="",0,COUNTIF(BH$4:BH$53,"&lt;"&amp;Z29)*IF(AA29&lt;0.5,Riskregister!$K$7+(Riskregister!$L$7-Riskregister!$K$7)*SQRT(AA29/2),Riskregister!$L$7-(Riskregister!$L$7-Riskregister!$K$7)*SQRT((1-AA29)/2)))</f>
        <v>659720.53600636439</v>
      </c>
      <c r="AC29" s="30">
        <f t="shared" ca="1" si="16"/>
        <v>0.24976562685572068</v>
      </c>
      <c r="AD29" s="30">
        <f t="shared" ca="1" si="16"/>
        <v>0.65553837111350832</v>
      </c>
      <c r="AE29" s="30">
        <f ca="1">IF(Riskregister!$E$8="",0,COUNTIF(BI$4:BI$53,"&lt;"&amp;AC29)*IF(AD29&lt;0.5,Riskregister!$K$8+(Riskregister!$L$8-Riskregister!$K$8)*SQRT(AD29/2),Riskregister!$L$8-(Riskregister!$L$8-Riskregister!$K$8)*SQRT((1-AD29)/2)))</f>
        <v>6098934.1502346825</v>
      </c>
      <c r="AF29" s="30">
        <f t="shared" ca="1" si="17"/>
        <v>0.43254634730380181</v>
      </c>
      <c r="AG29" s="30">
        <f t="shared" ca="1" si="17"/>
        <v>0.49603959386758212</v>
      </c>
      <c r="AH29" s="30">
        <f>IF(Riskregister!$E$9="",0,COUNTIF(BJ$4:BJ$53,"&lt;"&amp;AF29)*IF(AG29&lt;0.5,Riskregister!$K$9+(Riskregister!$L$9-Riskregister!$K$9)*SQRT(AG29/2),Riskregister!$L$9-(Riskregister!$L$9-Riskregister!$K$9)*SQRT((1-AG29)/2)))</f>
        <v>0</v>
      </c>
      <c r="AI29" s="30">
        <f t="shared" ca="1" si="18"/>
        <v>0.36934282964036702</v>
      </c>
      <c r="AJ29" s="30">
        <f t="shared" ca="1" si="18"/>
        <v>0.71365798654978096</v>
      </c>
      <c r="AK29" s="30">
        <f>IF(Riskregister!$E$10="",0,COUNTIF(BK$4:BK$53,"&lt;"&amp;AI29)*IF(AJ29&lt;0.5,Riskregister!$K$10+(Riskregister!$L$10-Riskregister!$K$10)*SQRT(AJ29/2),Riskregister!$L$10-(Riskregister!$L$10-Riskregister!$K$10)*SQRT((1-AJ29)/2)))</f>
        <v>0</v>
      </c>
      <c r="AL29" s="30">
        <f t="shared" ca="1" si="19"/>
        <v>0.54218238992046863</v>
      </c>
      <c r="AM29" s="30">
        <f t="shared" ca="1" si="19"/>
        <v>0.28292981609968559</v>
      </c>
      <c r="AN29" s="30">
        <f>IF(Riskregister!$E$11="",0,COUNTIF(BL$4:BL$53,"&lt;"&amp;AL29)*IF(AM29&lt;0.5,Riskregister!$K$11+(Riskregister!$L$11-Riskregister!$K$11)*SQRT(AM29/2),Riskregister!$L$11-(Riskregister!$L$11-Riskregister!$K$11)*SQRT((1-AM29)/2)))</f>
        <v>0</v>
      </c>
      <c r="AO29" s="30">
        <f t="shared" ca="1" si="20"/>
        <v>0.25914037052303762</v>
      </c>
      <c r="AP29" s="30">
        <f t="shared" ca="1" si="20"/>
        <v>0.69549619322112288</v>
      </c>
      <c r="AQ29" s="30">
        <f>IF(Riskregister!$E$12="",0,COUNTIF(BM$4:BM$53,"&lt;"&amp;AO29)*IF(AP29&lt;0.5,Riskregister!$K$12+(Riskregister!$L$12-Riskregister!$K$12)*SQRT(AP29/2),Riskregister!$L$12-(Riskregister!$L$12-Riskregister!$K$12)*SQRT((1-AP29)/2)))</f>
        <v>0</v>
      </c>
      <c r="AR29" s="30">
        <f t="shared" ca="1" si="21"/>
        <v>5.0282774646994155E-2</v>
      </c>
      <c r="AS29" s="30">
        <f t="shared" ca="1" si="21"/>
        <v>0.33875810549196017</v>
      </c>
      <c r="AT29" s="30">
        <f>IF(Riskregister!$E$13="",0,COUNTIF(BN$4:BN$53,"&lt;"&amp;AR29)*IF(AS29&lt;0.5,Riskregister!$K$13+(Riskregister!$L$13-Riskregister!$K$13)*SQRT(AS29/2),Riskregister!$L$13-(Riskregister!$L$13-Riskregister!$K$13)*SQRT((1-AS29)/2)))</f>
        <v>0</v>
      </c>
      <c r="AU29" s="30">
        <f t="shared" ca="1" si="22"/>
        <v>0.57139894707164007</v>
      </c>
      <c r="AV29" s="30">
        <f t="shared" ca="1" si="22"/>
        <v>0.4514334520156541</v>
      </c>
      <c r="AW29" s="30">
        <f>IF(Riskregister!$E$14="",0,COUNTIF(BO$4:BO$53,"&lt;"&amp;AU29)*IF(AV29&lt;0.5,Riskregister!$K$14+(Riskregister!$L$14-Riskregister!$K$14)*SQRT(AV29/2),Riskregister!$L$14-(Riskregister!$L$14-Riskregister!$K$14)*SQRT((1-AV29)/2)))</f>
        <v>0</v>
      </c>
      <c r="AX29" s="30">
        <f t="shared" ca="1" si="23"/>
        <v>0.77770123737272845</v>
      </c>
      <c r="AY29" s="30">
        <f t="shared" ca="1" si="23"/>
        <v>0.6064047566772558</v>
      </c>
      <c r="AZ29" s="30">
        <f>IF(Riskregister!$E$15="",0,COUNTIF(BP$4:BP$53,"&lt;"&amp;AX29)*IF(AY29&lt;0.5,Riskregister!$K$15+(Riskregister!$L$15-Riskregister!$K$15)*SQRT(AY29/2),Riskregister!$L$15-(Riskregister!$L$15-Riskregister!$K$15)*SQRT((1-AY29)/2)))</f>
        <v>0</v>
      </c>
      <c r="BA29" s="30">
        <f t="shared" ca="1" si="24"/>
        <v>0.4466907196002956</v>
      </c>
      <c r="BB29" s="30">
        <f t="shared" ca="1" si="24"/>
        <v>0.42180198950967096</v>
      </c>
      <c r="BC29" s="30">
        <f>IF(Riskregister!$E$16="",0,COUNTIF(BQ$4:BQ$53,"&lt;"&amp;BA29)*IF(BB29&lt;0.5,Riskregister!$K$16+(Riskregister!$L$16-Riskregister!$K$16)*SQRT(BB29/2),Riskregister!$L$16-(Riskregister!$L$16-Riskregister!$K$16)*SQRT((1-BB29)/2)))</f>
        <v>0</v>
      </c>
      <c r="BD29" s="30">
        <f t="shared" ca="1" si="12"/>
        <v>8964409.532379169</v>
      </c>
      <c r="BF29">
        <f>IF(Riskregister!$E$5="","",_xlfn.POISSON.DIST(ROW()-4,Riskregister!$E$5*Riskregister!$H$5,TRUE()))</f>
        <v>0.99999999999997735</v>
      </c>
      <c r="BG29">
        <f>IF(Riskregister!$E$6="","",_xlfn.POISSON.DIST(ROW()-4,Riskregister!$E$6*Riskregister!$H$6,TRUE()))</f>
        <v>1</v>
      </c>
      <c r="BH29">
        <f>IF(Riskregister!$E$7="","",_xlfn.POISSON.DIST(ROW()-4,Riskregister!$E$7*Riskregister!$H$7,TRUE()))</f>
        <v>0.99999999640910198</v>
      </c>
      <c r="BI29">
        <f>IF(Riskregister!$E$8="","",_xlfn.POISSON.DIST(ROW()-4,Riskregister!$E$8*Riskregister!$H$8,TRUE()))</f>
        <v>1</v>
      </c>
      <c r="BJ29" t="str">
        <f>IF(Riskregister!$E$9="","",_xlfn.POISSON.DIST(ROW()-4,Riskregister!$E$9*Riskregister!$H$9,TRUE()))</f>
        <v/>
      </c>
      <c r="BK29" t="str">
        <f>IF(Riskregister!$E$10="","",_xlfn.POISSON.DIST(ROW()-4,Riskregister!$E$10*Riskregister!$H$10,TRUE()))</f>
        <v/>
      </c>
      <c r="BL29" t="str">
        <f>IF(Riskregister!$E$11="","",_xlfn.POISSON.DIST(ROW()-4,Riskregister!$E$11*Riskregister!$H$11,TRUE()))</f>
        <v/>
      </c>
      <c r="BM29" t="str">
        <f>IF(Riskregister!$E$12="","",_xlfn.POISSON.DIST(ROW()-4,Riskregister!$E$12*Riskregister!$H$12,TRUE()))</f>
        <v/>
      </c>
      <c r="BN29" t="str">
        <f>IF(Riskregister!$E$13="","",_xlfn.POISSON.DIST(ROW()-4,Riskregister!$E$13*Riskregister!$H$13,TRUE()))</f>
        <v/>
      </c>
      <c r="BO29" t="str">
        <f>IF(Riskregister!$E$14="","",_xlfn.POISSON.DIST(ROW()-4,Riskregister!$E$14*Riskregister!$H$14,TRUE()))</f>
        <v/>
      </c>
      <c r="BP29" t="str">
        <f>IF(Riskregister!$E$15="","",_xlfn.POISSON.DIST(ROW()-4,Riskregister!$E$15*Riskregister!$H$15,TRUE()))</f>
        <v/>
      </c>
      <c r="BQ29" t="str">
        <f>IF(Riskregister!$E$16="","",_xlfn.POISSON.DIST(ROW()-4,Riskregister!$E$16*Riskregister!$H$16,TRUE()))</f>
        <v/>
      </c>
    </row>
    <row r="30" spans="2:69" ht="15" customHeight="1" x14ac:dyDescent="0.35">
      <c r="B30" s="42" t="s">
        <v>127</v>
      </c>
      <c r="C30" s="43">
        <f ca="1">_xlfn.PERCENTILE.INC(BD4:BD2003,0.95)</f>
        <v>23787821.538344536</v>
      </c>
      <c r="T30" s="30">
        <f t="shared" ca="1" si="13"/>
        <v>0.30764852023407019</v>
      </c>
      <c r="U30" s="30">
        <f t="shared" ca="1" si="13"/>
        <v>0.91138197462293646</v>
      </c>
      <c r="V30" s="30">
        <f ca="1">IF(Riskregister!$E$5="",0,COUNTIF(BF$4:BF$53,"&lt;"&amp;T30)*IF(U30&lt;0.5,Riskregister!$K$5+(Riskregister!$L$5-Riskregister!$K$5)*SQRT(U30/2),Riskregister!$L$5-(Riskregister!$L$5-Riskregister!$K$5)*SQRT((1-U30)/2)))</f>
        <v>1515828.9676535465</v>
      </c>
      <c r="W30" s="30">
        <f t="shared" ca="1" si="14"/>
        <v>0.27394511980844682</v>
      </c>
      <c r="X30" s="30">
        <f t="shared" ca="1" si="14"/>
        <v>0.66522286002193254</v>
      </c>
      <c r="Y30" s="30">
        <f ca="1">IF(Riskregister!$E$6="",0,COUNTIF(BG$4:BG$53,"&lt;"&amp;W30)*IF(X30&lt;0.5,Riskregister!$K$6+(Riskregister!$L$6-Riskregister!$K$6)*SQRT(X30/2),Riskregister!$L$6-(Riskregister!$L$6-Riskregister!$K$6)*SQRT((1-X30)/2)))</f>
        <v>1263563.3314639544</v>
      </c>
      <c r="Z30" s="30">
        <f t="shared" ca="1" si="15"/>
        <v>0.71320312646672579</v>
      </c>
      <c r="AA30" s="30">
        <f t="shared" ca="1" si="15"/>
        <v>0.76831027967871679</v>
      </c>
      <c r="AB30" s="30">
        <f ca="1">IF(Riskregister!$E$7="",0,COUNTIF(BH$4:BH$53,"&lt;"&amp;Z30)*IF(AA30&lt;0.5,Riskregister!$K$7+(Riskregister!$L$7-Riskregister!$K$7)*SQRT(AA30/2),Riskregister!$L$7-(Riskregister!$L$7-Riskregister!$K$7)*SQRT((1-AA30)/2)))</f>
        <v>2246992.2856243867</v>
      </c>
      <c r="AC30" s="30">
        <f t="shared" ca="1" si="16"/>
        <v>0.91305188985283747</v>
      </c>
      <c r="AD30" s="30">
        <f t="shared" ca="1" si="16"/>
        <v>0.64700163732619587</v>
      </c>
      <c r="AE30" s="30">
        <f ca="1">IF(Riskregister!$E$8="",0,COUNTIF(BI$4:BI$53,"&lt;"&amp;AC30)*IF(AD30&lt;0.5,Riskregister!$K$8+(Riskregister!$L$8-Riskregister!$K$8)*SQRT(AD30/2),Riskregister!$L$8-(Riskregister!$L$8-Riskregister!$K$8)*SQRT((1-AD30)/2)))</f>
        <v>15127225.673940271</v>
      </c>
      <c r="AF30" s="30">
        <f t="shared" ca="1" si="17"/>
        <v>0.35716535897914936</v>
      </c>
      <c r="AG30" s="30">
        <f t="shared" ca="1" si="17"/>
        <v>0.94559986763135362</v>
      </c>
      <c r="AH30" s="30">
        <f>IF(Riskregister!$E$9="",0,COUNTIF(BJ$4:BJ$53,"&lt;"&amp;AF30)*IF(AG30&lt;0.5,Riskregister!$K$9+(Riskregister!$L$9-Riskregister!$K$9)*SQRT(AG30/2),Riskregister!$L$9-(Riskregister!$L$9-Riskregister!$K$9)*SQRT((1-AG30)/2)))</f>
        <v>0</v>
      </c>
      <c r="AI30" s="30">
        <f t="shared" ca="1" si="18"/>
        <v>0.56278653718499161</v>
      </c>
      <c r="AJ30" s="30">
        <f t="shared" ca="1" si="18"/>
        <v>0.18376965940448964</v>
      </c>
      <c r="AK30" s="30">
        <f>IF(Riskregister!$E$10="",0,COUNTIF(BK$4:BK$53,"&lt;"&amp;AI30)*IF(AJ30&lt;0.5,Riskregister!$K$10+(Riskregister!$L$10-Riskregister!$K$10)*SQRT(AJ30/2),Riskregister!$L$10-(Riskregister!$L$10-Riskregister!$K$10)*SQRT((1-AJ30)/2)))</f>
        <v>0</v>
      </c>
      <c r="AL30" s="30">
        <f t="shared" ca="1" si="19"/>
        <v>0.56502919793611794</v>
      </c>
      <c r="AM30" s="30">
        <f t="shared" ca="1" si="19"/>
        <v>0.54058893531796048</v>
      </c>
      <c r="AN30" s="30">
        <f>IF(Riskregister!$E$11="",0,COUNTIF(BL$4:BL$53,"&lt;"&amp;AL30)*IF(AM30&lt;0.5,Riskregister!$K$11+(Riskregister!$L$11-Riskregister!$K$11)*SQRT(AM30/2),Riskregister!$L$11-(Riskregister!$L$11-Riskregister!$K$11)*SQRT((1-AM30)/2)))</f>
        <v>0</v>
      </c>
      <c r="AO30" s="30">
        <f t="shared" ca="1" si="20"/>
        <v>4.0842163974176837E-2</v>
      </c>
      <c r="AP30" s="30">
        <f t="shared" ca="1" si="20"/>
        <v>0.89635351905469474</v>
      </c>
      <c r="AQ30" s="30">
        <f>IF(Riskregister!$E$12="",0,COUNTIF(BM$4:BM$53,"&lt;"&amp;AO30)*IF(AP30&lt;0.5,Riskregister!$K$12+(Riskregister!$L$12-Riskregister!$K$12)*SQRT(AP30/2),Riskregister!$L$12-(Riskregister!$L$12-Riskregister!$K$12)*SQRT((1-AP30)/2)))</f>
        <v>0</v>
      </c>
      <c r="AR30" s="30">
        <f t="shared" ca="1" si="21"/>
        <v>0.75993678550326615</v>
      </c>
      <c r="AS30" s="30">
        <f t="shared" ca="1" si="21"/>
        <v>0.1155096557032248</v>
      </c>
      <c r="AT30" s="30">
        <f>IF(Riskregister!$E$13="",0,COUNTIF(BN$4:BN$53,"&lt;"&amp;AR30)*IF(AS30&lt;0.5,Riskregister!$K$13+(Riskregister!$L$13-Riskregister!$K$13)*SQRT(AS30/2),Riskregister!$L$13-(Riskregister!$L$13-Riskregister!$K$13)*SQRT((1-AS30)/2)))</f>
        <v>0</v>
      </c>
      <c r="AU30" s="30">
        <f t="shared" ca="1" si="22"/>
        <v>0.99150410184136617</v>
      </c>
      <c r="AV30" s="30">
        <f t="shared" ca="1" si="22"/>
        <v>0.25389465985414228</v>
      </c>
      <c r="AW30" s="30">
        <f>IF(Riskregister!$E$14="",0,COUNTIF(BO$4:BO$53,"&lt;"&amp;AU30)*IF(AV30&lt;0.5,Riskregister!$K$14+(Riskregister!$L$14-Riskregister!$K$14)*SQRT(AV30/2),Riskregister!$L$14-(Riskregister!$L$14-Riskregister!$K$14)*SQRT((1-AV30)/2)))</f>
        <v>0</v>
      </c>
      <c r="AX30" s="30">
        <f t="shared" ca="1" si="23"/>
        <v>0.70079160896289228</v>
      </c>
      <c r="AY30" s="30">
        <f t="shared" ca="1" si="23"/>
        <v>0.49674865801576251</v>
      </c>
      <c r="AZ30" s="30">
        <f>IF(Riskregister!$E$15="",0,COUNTIF(BP$4:BP$53,"&lt;"&amp;AX30)*IF(AY30&lt;0.5,Riskregister!$K$15+(Riskregister!$L$15-Riskregister!$K$15)*SQRT(AY30/2),Riskregister!$L$15-(Riskregister!$L$15-Riskregister!$K$15)*SQRT((1-AY30)/2)))</f>
        <v>0</v>
      </c>
      <c r="BA30" s="30">
        <f t="shared" ca="1" si="24"/>
        <v>0.52822399872701098</v>
      </c>
      <c r="BB30" s="30">
        <f t="shared" ca="1" si="24"/>
        <v>0.18757759934480267</v>
      </c>
      <c r="BC30" s="30">
        <f>IF(Riskregister!$E$16="",0,COUNTIF(BQ$4:BQ$53,"&lt;"&amp;BA30)*IF(BB30&lt;0.5,Riskregister!$K$16+(Riskregister!$L$16-Riskregister!$K$16)*SQRT(BB30/2),Riskregister!$L$16-(Riskregister!$L$16-Riskregister!$K$16)*SQRT((1-BB30)/2)))</f>
        <v>0</v>
      </c>
      <c r="BD30" s="30">
        <f t="shared" ca="1" si="12"/>
        <v>20153610.258682158</v>
      </c>
      <c r="BF30">
        <f>IF(Riskregister!$E$5="","",_xlfn.POISSON.DIST(ROW()-4,Riskregister!$E$5*Riskregister!$H$5,TRUE()))</f>
        <v>0.999999999999997</v>
      </c>
      <c r="BG30">
        <f>IF(Riskregister!$E$6="","",_xlfn.POISSON.DIST(ROW()-4,Riskregister!$E$6*Riskregister!$H$6,TRUE()))</f>
        <v>1</v>
      </c>
      <c r="BH30">
        <f>IF(Riskregister!$E$7="","",_xlfn.POISSON.DIST(ROW()-4,Riskregister!$E$7*Riskregister!$H$7,TRUE()))</f>
        <v>0.99999999917082438</v>
      </c>
      <c r="BI30">
        <f>IF(Riskregister!$E$8="","",_xlfn.POISSON.DIST(ROW()-4,Riskregister!$E$8*Riskregister!$H$8,TRUE()))</f>
        <v>1</v>
      </c>
      <c r="BJ30" t="str">
        <f>IF(Riskregister!$E$9="","",_xlfn.POISSON.DIST(ROW()-4,Riskregister!$E$9*Riskregister!$H$9,TRUE()))</f>
        <v/>
      </c>
      <c r="BK30" t="str">
        <f>IF(Riskregister!$E$10="","",_xlfn.POISSON.DIST(ROW()-4,Riskregister!$E$10*Riskregister!$H$10,TRUE()))</f>
        <v/>
      </c>
      <c r="BL30" t="str">
        <f>IF(Riskregister!$E$11="","",_xlfn.POISSON.DIST(ROW()-4,Riskregister!$E$11*Riskregister!$H$11,TRUE()))</f>
        <v/>
      </c>
      <c r="BM30" t="str">
        <f>IF(Riskregister!$E$12="","",_xlfn.POISSON.DIST(ROW()-4,Riskregister!$E$12*Riskregister!$H$12,TRUE()))</f>
        <v/>
      </c>
      <c r="BN30" t="str">
        <f>IF(Riskregister!$E$13="","",_xlfn.POISSON.DIST(ROW()-4,Riskregister!$E$13*Riskregister!$H$13,TRUE()))</f>
        <v/>
      </c>
      <c r="BO30" t="str">
        <f>IF(Riskregister!$E$14="","",_xlfn.POISSON.DIST(ROW()-4,Riskregister!$E$14*Riskregister!$H$14,TRUE()))</f>
        <v/>
      </c>
      <c r="BP30" t="str">
        <f>IF(Riskregister!$E$15="","",_xlfn.POISSON.DIST(ROW()-4,Riskregister!$E$15*Riskregister!$H$15,TRUE()))</f>
        <v/>
      </c>
      <c r="BQ30" t="str">
        <f>IF(Riskregister!$E$16="","",_xlfn.POISSON.DIST(ROW()-4,Riskregister!$E$16*Riskregister!$H$16,TRUE()))</f>
        <v/>
      </c>
    </row>
    <row r="31" spans="2:69" ht="15" customHeight="1" x14ac:dyDescent="0.35">
      <c r="B31" s="42" t="s">
        <v>128</v>
      </c>
      <c r="C31" s="43">
        <f ca="1">_xlfn.PERCENTILE.INC(BD4:BD2003,0.99)</f>
        <v>30176139.928833626</v>
      </c>
      <c r="T31" s="30">
        <f t="shared" ca="1" si="13"/>
        <v>0.38866948390231182</v>
      </c>
      <c r="U31" s="30">
        <f t="shared" ca="1" si="13"/>
        <v>0.17111518443496909</v>
      </c>
      <c r="V31" s="30">
        <f ca="1">IF(Riskregister!$E$5="",0,COUNTIF(BF$4:BF$53,"&lt;"&amp;T31)*IF(U31&lt;0.5,Riskregister!$K$5+(Riskregister!$L$5-Riskregister!$K$5)*SQRT(U31/2),Riskregister!$L$5-(Riskregister!$L$5-Riskregister!$K$5)*SQRT((1-U31)/2)))</f>
        <v>844878.09741281625</v>
      </c>
      <c r="W31" s="30">
        <f t="shared" ca="1" si="14"/>
        <v>0.82926283272447154</v>
      </c>
      <c r="X31" s="30">
        <f t="shared" ca="1" si="14"/>
        <v>0.10340711959791926</v>
      </c>
      <c r="Y31" s="30">
        <f ca="1">IF(Riskregister!$E$6="",0,COUNTIF(BG$4:BG$53,"&lt;"&amp;W31)*IF(X31&lt;0.5,Riskregister!$K$6+(Riskregister!$L$6-Riskregister!$K$6)*SQRT(X31/2),Riskregister!$L$6-(Riskregister!$L$6-Riskregister!$K$6)*SQRT((1-X31)/2)))</f>
        <v>1827874.5065101983</v>
      </c>
      <c r="Z31" s="30">
        <f t="shared" ca="1" si="15"/>
        <v>0.61225983190431577</v>
      </c>
      <c r="AA31" s="30">
        <f t="shared" ca="1" si="15"/>
        <v>0.81165495105805996</v>
      </c>
      <c r="AB31" s="30">
        <f ca="1">IF(Riskregister!$E$7="",0,COUNTIF(BH$4:BH$53,"&lt;"&amp;Z31)*IF(AA31&lt;0.5,Riskregister!$K$7+(Riskregister!$L$7-Riskregister!$K$7)*SQRT(AA31/2),Riskregister!$L$7-(Riskregister!$L$7-Riskregister!$K$7)*SQRT((1-AA31)/2)))</f>
        <v>2048155.2167255548</v>
      </c>
      <c r="AC31" s="30">
        <f t="shared" ca="1" si="16"/>
        <v>0.78150611919205792</v>
      </c>
      <c r="AD31" s="30">
        <f t="shared" ca="1" si="16"/>
        <v>0.25274429171314872</v>
      </c>
      <c r="AE31" s="30">
        <f ca="1">IF(Riskregister!$E$8="",0,COUNTIF(BI$4:BI$53,"&lt;"&amp;AC31)*IF(AD31&lt;0.5,Riskregister!$K$8+(Riskregister!$L$8-Riskregister!$K$8)*SQRT(AD31/2),Riskregister!$L$8-(Riskregister!$L$8-Riskregister!$K$8)*SQRT((1-AD31)/2)))</f>
        <v>7883185.7097904766</v>
      </c>
      <c r="AF31" s="30">
        <f t="shared" ca="1" si="17"/>
        <v>0.11544965562977461</v>
      </c>
      <c r="AG31" s="30">
        <f t="shared" ca="1" si="17"/>
        <v>5.3667035888492753E-2</v>
      </c>
      <c r="AH31" s="30">
        <f>IF(Riskregister!$E$9="",0,COUNTIF(BJ$4:BJ$53,"&lt;"&amp;AF31)*IF(AG31&lt;0.5,Riskregister!$K$9+(Riskregister!$L$9-Riskregister!$K$9)*SQRT(AG31/2),Riskregister!$L$9-(Riskregister!$L$9-Riskregister!$K$9)*SQRT((1-AG31)/2)))</f>
        <v>0</v>
      </c>
      <c r="AI31" s="30">
        <f t="shared" ca="1" si="18"/>
        <v>0.23571309026744625</v>
      </c>
      <c r="AJ31" s="30">
        <f t="shared" ca="1" si="18"/>
        <v>0.67118703281582592</v>
      </c>
      <c r="AK31" s="30">
        <f>IF(Riskregister!$E$10="",0,COUNTIF(BK$4:BK$53,"&lt;"&amp;AI31)*IF(AJ31&lt;0.5,Riskregister!$K$10+(Riskregister!$L$10-Riskregister!$K$10)*SQRT(AJ31/2),Riskregister!$L$10-(Riskregister!$L$10-Riskregister!$K$10)*SQRT((1-AJ31)/2)))</f>
        <v>0</v>
      </c>
      <c r="AL31" s="30">
        <f t="shared" ca="1" si="19"/>
        <v>0.77407370380074658</v>
      </c>
      <c r="AM31" s="30">
        <f t="shared" ca="1" si="19"/>
        <v>0.17306018344112206</v>
      </c>
      <c r="AN31" s="30">
        <f>IF(Riskregister!$E$11="",0,COUNTIF(BL$4:BL$53,"&lt;"&amp;AL31)*IF(AM31&lt;0.5,Riskregister!$K$11+(Riskregister!$L$11-Riskregister!$K$11)*SQRT(AM31/2),Riskregister!$L$11-(Riskregister!$L$11-Riskregister!$K$11)*SQRT((1-AM31)/2)))</f>
        <v>0</v>
      </c>
      <c r="AO31" s="30">
        <f t="shared" ca="1" si="20"/>
        <v>0.36324661943740577</v>
      </c>
      <c r="AP31" s="30">
        <f t="shared" ca="1" si="20"/>
        <v>0.68042917721940721</v>
      </c>
      <c r="AQ31" s="30">
        <f>IF(Riskregister!$E$12="",0,COUNTIF(BM$4:BM$53,"&lt;"&amp;AO31)*IF(AP31&lt;0.5,Riskregister!$K$12+(Riskregister!$L$12-Riskregister!$K$12)*SQRT(AP31/2),Riskregister!$L$12-(Riskregister!$L$12-Riskregister!$K$12)*SQRT((1-AP31)/2)))</f>
        <v>0</v>
      </c>
      <c r="AR31" s="30">
        <f t="shared" ca="1" si="21"/>
        <v>0.38823321060862281</v>
      </c>
      <c r="AS31" s="30">
        <f t="shared" ca="1" si="21"/>
        <v>0.96567763957007624</v>
      </c>
      <c r="AT31" s="30">
        <f>IF(Riskregister!$E$13="",0,COUNTIF(BN$4:BN$53,"&lt;"&amp;AR31)*IF(AS31&lt;0.5,Riskregister!$K$13+(Riskregister!$L$13-Riskregister!$K$13)*SQRT(AS31/2),Riskregister!$L$13-(Riskregister!$L$13-Riskregister!$K$13)*SQRT((1-AS31)/2)))</f>
        <v>0</v>
      </c>
      <c r="AU31" s="30">
        <f t="shared" ca="1" si="22"/>
        <v>0.16904115335808534</v>
      </c>
      <c r="AV31" s="30">
        <f t="shared" ca="1" si="22"/>
        <v>4.245633113933045E-2</v>
      </c>
      <c r="AW31" s="30">
        <f>IF(Riskregister!$E$14="",0,COUNTIF(BO$4:BO$53,"&lt;"&amp;AU31)*IF(AV31&lt;0.5,Riskregister!$K$14+(Riskregister!$L$14-Riskregister!$K$14)*SQRT(AV31/2),Riskregister!$L$14-(Riskregister!$L$14-Riskregister!$K$14)*SQRT((1-AV31)/2)))</f>
        <v>0</v>
      </c>
      <c r="AX31" s="30">
        <f t="shared" ca="1" si="23"/>
        <v>0.75728309939837024</v>
      </c>
      <c r="AY31" s="30">
        <f t="shared" ca="1" si="23"/>
        <v>0.11489211924852982</v>
      </c>
      <c r="AZ31" s="30">
        <f>IF(Riskregister!$E$15="",0,COUNTIF(BP$4:BP$53,"&lt;"&amp;AX31)*IF(AY31&lt;0.5,Riskregister!$K$15+(Riskregister!$L$15-Riskregister!$K$15)*SQRT(AY31/2),Riskregister!$L$15-(Riskregister!$L$15-Riskregister!$K$15)*SQRT((1-AY31)/2)))</f>
        <v>0</v>
      </c>
      <c r="BA31" s="30">
        <f t="shared" ca="1" si="24"/>
        <v>0.27744473642537193</v>
      </c>
      <c r="BB31" s="30">
        <f t="shared" ca="1" si="24"/>
        <v>0.73697431356664089</v>
      </c>
      <c r="BC31" s="30">
        <f>IF(Riskregister!$E$16="",0,COUNTIF(BQ$4:BQ$53,"&lt;"&amp;BA31)*IF(BB31&lt;0.5,Riskregister!$K$16+(Riskregister!$L$16-Riskregister!$K$16)*SQRT(BB31/2),Riskregister!$L$16-(Riskregister!$L$16-Riskregister!$K$16)*SQRT((1-BB31)/2)))</f>
        <v>0</v>
      </c>
      <c r="BD31" s="30">
        <f t="shared" ca="1" si="12"/>
        <v>12604093.530439045</v>
      </c>
      <c r="BF31">
        <f>IF(Riskregister!$E$5="","",_xlfn.POISSON.DIST(ROW()-4,Riskregister!$E$5*Riskregister!$H$5,TRUE()))</f>
        <v>0.99999999999999956</v>
      </c>
      <c r="BG31">
        <f>IF(Riskregister!$E$6="","",_xlfn.POISSON.DIST(ROW()-4,Riskregister!$E$6*Riskregister!$H$6,TRUE()))</f>
        <v>1</v>
      </c>
      <c r="BH31">
        <f>IF(Riskregister!$E$7="","",_xlfn.POISSON.DIST(ROW()-4,Riskregister!$E$7*Riskregister!$H$7,TRUE()))</f>
        <v>0.99999999981522625</v>
      </c>
      <c r="BI31">
        <f>IF(Riskregister!$E$8="","",_xlfn.POISSON.DIST(ROW()-4,Riskregister!$E$8*Riskregister!$H$8,TRUE()))</f>
        <v>1</v>
      </c>
      <c r="BJ31" t="str">
        <f>IF(Riskregister!$E$9="","",_xlfn.POISSON.DIST(ROW()-4,Riskregister!$E$9*Riskregister!$H$9,TRUE()))</f>
        <v/>
      </c>
      <c r="BK31" t="str">
        <f>IF(Riskregister!$E$10="","",_xlfn.POISSON.DIST(ROW()-4,Riskregister!$E$10*Riskregister!$H$10,TRUE()))</f>
        <v/>
      </c>
      <c r="BL31" t="str">
        <f>IF(Riskregister!$E$11="","",_xlfn.POISSON.DIST(ROW()-4,Riskregister!$E$11*Riskregister!$H$11,TRUE()))</f>
        <v/>
      </c>
      <c r="BM31" t="str">
        <f>IF(Riskregister!$E$12="","",_xlfn.POISSON.DIST(ROW()-4,Riskregister!$E$12*Riskregister!$H$12,TRUE()))</f>
        <v/>
      </c>
      <c r="BN31" t="str">
        <f>IF(Riskregister!$E$13="","",_xlfn.POISSON.DIST(ROW()-4,Riskregister!$E$13*Riskregister!$H$13,TRUE()))</f>
        <v/>
      </c>
      <c r="BO31" t="str">
        <f>IF(Riskregister!$E$14="","",_xlfn.POISSON.DIST(ROW()-4,Riskregister!$E$14*Riskregister!$H$14,TRUE()))</f>
        <v/>
      </c>
      <c r="BP31" t="str">
        <f>IF(Riskregister!$E$15="","",_xlfn.POISSON.DIST(ROW()-4,Riskregister!$E$15*Riskregister!$H$15,TRUE()))</f>
        <v/>
      </c>
      <c r="BQ31" t="str">
        <f>IF(Riskregister!$E$16="","",_xlfn.POISSON.DIST(ROW()-4,Riskregister!$E$16*Riskregister!$H$16,TRUE()))</f>
        <v/>
      </c>
    </row>
    <row r="32" spans="2:69" ht="15" customHeight="1" x14ac:dyDescent="0.35">
      <c r="B32" s="39" t="s">
        <v>129</v>
      </c>
      <c r="C32" s="40">
        <f ca="1">MAX(BD4:BD2003)</f>
        <v>42638519.602171823</v>
      </c>
      <c r="T32" s="30">
        <f t="shared" ca="1" si="13"/>
        <v>0.9345206368186334</v>
      </c>
      <c r="U32" s="30">
        <f t="shared" ca="1" si="13"/>
        <v>8.5102947708089349E-2</v>
      </c>
      <c r="V32" s="30">
        <f ca="1">IF(Riskregister!$E$5="",0,COUNTIF(BF$4:BF$53,"&lt;"&amp;T32)*IF(U32&lt;0.5,Riskregister!$K$5+(Riskregister!$L$5-Riskregister!$K$5)*SQRT(U32/2),Riskregister!$L$5-(Riskregister!$L$5-Riskregister!$K$5)*SQRT((1-U32)/2)))</f>
        <v>1699782.2707005464</v>
      </c>
      <c r="W32" s="30">
        <f t="shared" ca="1" si="14"/>
        <v>0.4242261894250261</v>
      </c>
      <c r="X32" s="30">
        <f t="shared" ca="1" si="14"/>
        <v>0.92217636023424321</v>
      </c>
      <c r="Y32" s="30">
        <f ca="1">IF(Riskregister!$E$6="",0,COUNTIF(BG$4:BG$53,"&lt;"&amp;W32)*IF(X32&lt;0.5,Riskregister!$K$6+(Riskregister!$L$6-Riskregister!$K$6)*SQRT(X32/2),Riskregister!$L$6-(Riskregister!$L$6-Riskregister!$K$6)*SQRT((1-X32)/2)))</f>
        <v>1644930.5752102472</v>
      </c>
      <c r="Z32" s="30">
        <f t="shared" ca="1" si="15"/>
        <v>0.99847881531401739</v>
      </c>
      <c r="AA32" s="30">
        <f t="shared" ca="1" si="15"/>
        <v>0.4683766673050318</v>
      </c>
      <c r="AB32" s="30">
        <f ca="1">IF(Riskregister!$E$7="",0,COUNTIF(BH$4:BH$53,"&lt;"&amp;Z32)*IF(AA32&lt;0.5,Riskregister!$K$7+(Riskregister!$L$7-Riskregister!$K$7)*SQRT(AA32/2),Riskregister!$L$7-(Riskregister!$L$7-Riskregister!$K$7)*SQRT((1-AA32)/2)))</f>
        <v>3290632.9814236197</v>
      </c>
      <c r="AC32" s="30">
        <f t="shared" ca="1" si="16"/>
        <v>0.25695986413780425</v>
      </c>
      <c r="AD32" s="30">
        <f t="shared" ca="1" si="16"/>
        <v>0.79344863998857496</v>
      </c>
      <c r="AE32" s="30">
        <f ca="1">IF(Riskregister!$E$8="",0,COUNTIF(BI$4:BI$53,"&lt;"&amp;AC32)*IF(AD32&lt;0.5,Riskregister!$K$8+(Riskregister!$L$8-Riskregister!$K$8)*SQRT(AD32/2),Riskregister!$L$8-(Riskregister!$L$8-Riskregister!$K$8)*SQRT((1-AD32)/2)))</f>
        <v>6979165.829558868</v>
      </c>
      <c r="AF32" s="30">
        <f t="shared" ca="1" si="17"/>
        <v>0.51222431812884728</v>
      </c>
      <c r="AG32" s="30">
        <f t="shared" ca="1" si="17"/>
        <v>0.75748550518561841</v>
      </c>
      <c r="AH32" s="30">
        <f>IF(Riskregister!$E$9="",0,COUNTIF(BJ$4:BJ$53,"&lt;"&amp;AF32)*IF(AG32&lt;0.5,Riskregister!$K$9+(Riskregister!$L$9-Riskregister!$K$9)*SQRT(AG32/2),Riskregister!$L$9-(Riskregister!$L$9-Riskregister!$K$9)*SQRT((1-AG32)/2)))</f>
        <v>0</v>
      </c>
      <c r="AI32" s="30">
        <f t="shared" ca="1" si="18"/>
        <v>0.26120206032534854</v>
      </c>
      <c r="AJ32" s="30">
        <f t="shared" ca="1" si="18"/>
        <v>0.52094054316302196</v>
      </c>
      <c r="AK32" s="30">
        <f>IF(Riskregister!$E$10="",0,COUNTIF(BK$4:BK$53,"&lt;"&amp;AI32)*IF(AJ32&lt;0.5,Riskregister!$K$10+(Riskregister!$L$10-Riskregister!$K$10)*SQRT(AJ32/2),Riskregister!$L$10-(Riskregister!$L$10-Riskregister!$K$10)*SQRT((1-AJ32)/2)))</f>
        <v>0</v>
      </c>
      <c r="AL32" s="30">
        <f t="shared" ca="1" si="19"/>
        <v>0.45124447107266463</v>
      </c>
      <c r="AM32" s="30">
        <f t="shared" ca="1" si="19"/>
        <v>4.5271914795899426E-2</v>
      </c>
      <c r="AN32" s="30">
        <f>IF(Riskregister!$E$11="",0,COUNTIF(BL$4:BL$53,"&lt;"&amp;AL32)*IF(AM32&lt;0.5,Riskregister!$K$11+(Riskregister!$L$11-Riskregister!$K$11)*SQRT(AM32/2),Riskregister!$L$11-(Riskregister!$L$11-Riskregister!$K$11)*SQRT((1-AM32)/2)))</f>
        <v>0</v>
      </c>
      <c r="AO32" s="30">
        <f t="shared" ca="1" si="20"/>
        <v>0.27711411882379666</v>
      </c>
      <c r="AP32" s="30">
        <f t="shared" ca="1" si="20"/>
        <v>0.73918984608482996</v>
      </c>
      <c r="AQ32" s="30">
        <f>IF(Riskregister!$E$12="",0,COUNTIF(BM$4:BM$53,"&lt;"&amp;AO32)*IF(AP32&lt;0.5,Riskregister!$K$12+(Riskregister!$L$12-Riskregister!$K$12)*SQRT(AP32/2),Riskregister!$L$12-(Riskregister!$L$12-Riskregister!$K$12)*SQRT((1-AP32)/2)))</f>
        <v>0</v>
      </c>
      <c r="AR32" s="30">
        <f t="shared" ca="1" si="21"/>
        <v>0.11368900914420021</v>
      </c>
      <c r="AS32" s="30">
        <f t="shared" ca="1" si="21"/>
        <v>0.74031012968295817</v>
      </c>
      <c r="AT32" s="30">
        <f>IF(Riskregister!$E$13="",0,COUNTIF(BN$4:BN$53,"&lt;"&amp;AR32)*IF(AS32&lt;0.5,Riskregister!$K$13+(Riskregister!$L$13-Riskregister!$K$13)*SQRT(AS32/2),Riskregister!$L$13-(Riskregister!$L$13-Riskregister!$K$13)*SQRT((1-AS32)/2)))</f>
        <v>0</v>
      </c>
      <c r="AU32" s="30">
        <f t="shared" ca="1" si="22"/>
        <v>0.12586512279128004</v>
      </c>
      <c r="AV32" s="30">
        <f t="shared" ca="1" si="22"/>
        <v>0.32084936539835329</v>
      </c>
      <c r="AW32" s="30">
        <f>IF(Riskregister!$E$14="",0,COUNTIF(BO$4:BO$53,"&lt;"&amp;AU32)*IF(AV32&lt;0.5,Riskregister!$K$14+(Riskregister!$L$14-Riskregister!$K$14)*SQRT(AV32/2),Riskregister!$L$14-(Riskregister!$L$14-Riskregister!$K$14)*SQRT((1-AV32)/2)))</f>
        <v>0</v>
      </c>
      <c r="AX32" s="30">
        <f t="shared" ca="1" si="23"/>
        <v>0.37365095308859286</v>
      </c>
      <c r="AY32" s="30">
        <f t="shared" ca="1" si="23"/>
        <v>0.47924042533476474</v>
      </c>
      <c r="AZ32" s="30">
        <f>IF(Riskregister!$E$15="",0,COUNTIF(BP$4:BP$53,"&lt;"&amp;AX32)*IF(AY32&lt;0.5,Riskregister!$K$15+(Riskregister!$L$15-Riskregister!$K$15)*SQRT(AY32/2),Riskregister!$L$15-(Riskregister!$L$15-Riskregister!$K$15)*SQRT((1-AY32)/2)))</f>
        <v>0</v>
      </c>
      <c r="BA32" s="30">
        <f t="shared" ca="1" si="24"/>
        <v>0.92271875443516593</v>
      </c>
      <c r="BB32" s="30">
        <f t="shared" ca="1" si="24"/>
        <v>0.85213751773930535</v>
      </c>
      <c r="BC32" s="30">
        <f>IF(Riskregister!$E$16="",0,COUNTIF(BQ$4:BQ$53,"&lt;"&amp;BA32)*IF(BB32&lt;0.5,Riskregister!$K$16+(Riskregister!$L$16-Riskregister!$K$16)*SQRT(BB32/2),Riskregister!$L$16-(Riskregister!$L$16-Riskregister!$K$16)*SQRT((1-BB32)/2)))</f>
        <v>0</v>
      </c>
      <c r="BD32" s="30">
        <f t="shared" ca="1" si="12"/>
        <v>13614511.656893281</v>
      </c>
      <c r="BF32">
        <f>IF(Riskregister!$E$5="","",_xlfn.POISSON.DIST(ROW()-4,Riskregister!$E$5*Riskregister!$H$5,TRUE()))</f>
        <v>1</v>
      </c>
      <c r="BG32">
        <f>IF(Riskregister!$E$6="","",_xlfn.POISSON.DIST(ROW()-4,Riskregister!$E$6*Riskregister!$H$6,TRUE()))</f>
        <v>1</v>
      </c>
      <c r="BH32">
        <f>IF(Riskregister!$E$7="","",_xlfn.POISSON.DIST(ROW()-4,Riskregister!$E$7*Riskregister!$H$7,TRUE()))</f>
        <v>0.99999999996021671</v>
      </c>
      <c r="BI32">
        <f>IF(Riskregister!$E$8="","",_xlfn.POISSON.DIST(ROW()-4,Riskregister!$E$8*Riskregister!$H$8,TRUE()))</f>
        <v>1</v>
      </c>
      <c r="BJ32" t="str">
        <f>IF(Riskregister!$E$9="","",_xlfn.POISSON.DIST(ROW()-4,Riskregister!$E$9*Riskregister!$H$9,TRUE()))</f>
        <v/>
      </c>
      <c r="BK32" t="str">
        <f>IF(Riskregister!$E$10="","",_xlfn.POISSON.DIST(ROW()-4,Riskregister!$E$10*Riskregister!$H$10,TRUE()))</f>
        <v/>
      </c>
      <c r="BL32" t="str">
        <f>IF(Riskregister!$E$11="","",_xlfn.POISSON.DIST(ROW()-4,Riskregister!$E$11*Riskregister!$H$11,TRUE()))</f>
        <v/>
      </c>
      <c r="BM32" t="str">
        <f>IF(Riskregister!$E$12="","",_xlfn.POISSON.DIST(ROW()-4,Riskregister!$E$12*Riskregister!$H$12,TRUE()))</f>
        <v/>
      </c>
      <c r="BN32" t="str">
        <f>IF(Riskregister!$E$13="","",_xlfn.POISSON.DIST(ROW()-4,Riskregister!$E$13*Riskregister!$H$13,TRUE()))</f>
        <v/>
      </c>
      <c r="BO32" t="str">
        <f>IF(Riskregister!$E$14="","",_xlfn.POISSON.DIST(ROW()-4,Riskregister!$E$14*Riskregister!$H$14,TRUE()))</f>
        <v/>
      </c>
      <c r="BP32" t="str">
        <f>IF(Riskregister!$E$15="","",_xlfn.POISSON.DIST(ROW()-4,Riskregister!$E$15*Riskregister!$H$15,TRUE()))</f>
        <v/>
      </c>
      <c r="BQ32" t="str">
        <f>IF(Riskregister!$E$16="","",_xlfn.POISSON.DIST(ROW()-4,Riskregister!$E$16*Riskregister!$H$16,TRUE()))</f>
        <v/>
      </c>
    </row>
    <row r="33" spans="2:69" ht="15" customHeight="1" x14ac:dyDescent="0.35">
      <c r="T33" s="30">
        <f t="shared" ca="1" si="13"/>
        <v>0.69460913970380944</v>
      </c>
      <c r="U33" s="30">
        <f t="shared" ca="1" si="13"/>
        <v>0.43860733902557558</v>
      </c>
      <c r="V33" s="30">
        <f ca="1">IF(Riskregister!$E$5="",0,COUNTIF(BF$4:BF$53,"&lt;"&amp;T33)*IF(U33&lt;0.5,Riskregister!$K$5+(Riskregister!$L$5-Riskregister!$K$5)*SQRT(U33/2),Riskregister!$L$5-(Riskregister!$L$5-Riskregister!$K$5)*SQRT((1-U33)/2)))</f>
        <v>1442937.6544095255</v>
      </c>
      <c r="W33" s="30">
        <f t="shared" ca="1" si="14"/>
        <v>0.25118454124463607</v>
      </c>
      <c r="X33" s="30">
        <f t="shared" ca="1" si="14"/>
        <v>0.18960454833413842</v>
      </c>
      <c r="Y33" s="30">
        <f ca="1">IF(Riskregister!$E$6="",0,COUNTIF(BG$4:BG$53,"&lt;"&amp;W33)*IF(X33&lt;0.5,Riskregister!$K$6+(Riskregister!$L$6-Riskregister!$K$6)*SQRT(X33/2),Riskregister!$L$6-(Riskregister!$L$6-Riskregister!$K$6)*SQRT((1-X33)/2)))</f>
        <v>754219.60295653949</v>
      </c>
      <c r="Z33" s="30">
        <f t="shared" ca="1" si="15"/>
        <v>0.82459558452138948</v>
      </c>
      <c r="AA33" s="30">
        <f t="shared" ca="1" si="15"/>
        <v>0.14697963817936577</v>
      </c>
      <c r="AB33" s="30">
        <f ca="1">IF(Riskregister!$E$7="",0,COUNTIF(BH$4:BH$53,"&lt;"&amp;Z33)*IF(AA33&lt;0.5,Riskregister!$K$7+(Riskregister!$L$7-Riskregister!$K$7)*SQRT(AA33/2),Riskregister!$L$7-(Riskregister!$L$7-Riskregister!$K$7)*SQRT((1-AA33)/2)))</f>
        <v>1303933.6800462776</v>
      </c>
      <c r="AC33" s="30">
        <f t="shared" ca="1" si="16"/>
        <v>0.747871165910999</v>
      </c>
      <c r="AD33" s="30">
        <f t="shared" ca="1" si="16"/>
        <v>6.4538568734755497E-2</v>
      </c>
      <c r="AE33" s="30">
        <f ca="1">IF(Riskregister!$E$8="",0,COUNTIF(BI$4:BI$53,"&lt;"&amp;AC33)*IF(AD33&lt;0.5,Riskregister!$K$8+(Riskregister!$L$8-Riskregister!$K$8)*SQRT(AD33/2),Riskregister!$L$8-(Riskregister!$L$8-Riskregister!$K$8)*SQRT((1-AD33)/2)))</f>
        <v>4577166.8402384259</v>
      </c>
      <c r="AF33" s="30">
        <f t="shared" ca="1" si="17"/>
        <v>0.11528345193428513</v>
      </c>
      <c r="AG33" s="30">
        <f t="shared" ca="1" si="17"/>
        <v>0.42735251954785625</v>
      </c>
      <c r="AH33" s="30">
        <f>IF(Riskregister!$E$9="",0,COUNTIF(BJ$4:BJ$53,"&lt;"&amp;AF33)*IF(AG33&lt;0.5,Riskregister!$K$9+(Riskregister!$L$9-Riskregister!$K$9)*SQRT(AG33/2),Riskregister!$L$9-(Riskregister!$L$9-Riskregister!$K$9)*SQRT((1-AG33)/2)))</f>
        <v>0</v>
      </c>
      <c r="AI33" s="30">
        <f t="shared" ca="1" si="18"/>
        <v>0.37112528262862376</v>
      </c>
      <c r="AJ33" s="30">
        <f t="shared" ca="1" si="18"/>
        <v>6.1529915471203678E-2</v>
      </c>
      <c r="AK33" s="30">
        <f>IF(Riskregister!$E$10="",0,COUNTIF(BK$4:BK$53,"&lt;"&amp;AI33)*IF(AJ33&lt;0.5,Riskregister!$K$10+(Riskregister!$L$10-Riskregister!$K$10)*SQRT(AJ33/2),Riskregister!$L$10-(Riskregister!$L$10-Riskregister!$K$10)*SQRT((1-AJ33)/2)))</f>
        <v>0</v>
      </c>
      <c r="AL33" s="30">
        <f t="shared" ca="1" si="19"/>
        <v>0.94888458726168001</v>
      </c>
      <c r="AM33" s="30">
        <f t="shared" ca="1" si="19"/>
        <v>5.0179362721977427E-2</v>
      </c>
      <c r="AN33" s="30">
        <f>IF(Riskregister!$E$11="",0,COUNTIF(BL$4:BL$53,"&lt;"&amp;AL33)*IF(AM33&lt;0.5,Riskregister!$K$11+(Riskregister!$L$11-Riskregister!$K$11)*SQRT(AM33/2),Riskregister!$L$11-(Riskregister!$L$11-Riskregister!$K$11)*SQRT((1-AM33)/2)))</f>
        <v>0</v>
      </c>
      <c r="AO33" s="30">
        <f t="shared" ca="1" si="20"/>
        <v>0.44042244770598349</v>
      </c>
      <c r="AP33" s="30">
        <f t="shared" ca="1" si="20"/>
        <v>0.34505200035075811</v>
      </c>
      <c r="AQ33" s="30">
        <f>IF(Riskregister!$E$12="",0,COUNTIF(BM$4:BM$53,"&lt;"&amp;AO33)*IF(AP33&lt;0.5,Riskregister!$K$12+(Riskregister!$L$12-Riskregister!$K$12)*SQRT(AP33/2),Riskregister!$L$12-(Riskregister!$L$12-Riskregister!$K$12)*SQRT((1-AP33)/2)))</f>
        <v>0</v>
      </c>
      <c r="AR33" s="30">
        <f t="shared" ca="1" si="21"/>
        <v>0.8305812297293933</v>
      </c>
      <c r="AS33" s="30">
        <f t="shared" ca="1" si="21"/>
        <v>0.24115992523034546</v>
      </c>
      <c r="AT33" s="30">
        <f>IF(Riskregister!$E$13="",0,COUNTIF(BN$4:BN$53,"&lt;"&amp;AR33)*IF(AS33&lt;0.5,Riskregister!$K$13+(Riskregister!$L$13-Riskregister!$K$13)*SQRT(AS33/2),Riskregister!$L$13-(Riskregister!$L$13-Riskregister!$K$13)*SQRT((1-AS33)/2)))</f>
        <v>0</v>
      </c>
      <c r="AU33" s="30">
        <f t="shared" ca="1" si="22"/>
        <v>4.0934679323820333E-2</v>
      </c>
      <c r="AV33" s="30">
        <f t="shared" ca="1" si="22"/>
        <v>0.84934084161260681</v>
      </c>
      <c r="AW33" s="30">
        <f>IF(Riskregister!$E$14="",0,COUNTIF(BO$4:BO$53,"&lt;"&amp;AU33)*IF(AV33&lt;0.5,Riskregister!$K$14+(Riskregister!$L$14-Riskregister!$K$14)*SQRT(AV33/2),Riskregister!$L$14-(Riskregister!$L$14-Riskregister!$K$14)*SQRT((1-AV33)/2)))</f>
        <v>0</v>
      </c>
      <c r="AX33" s="30">
        <f t="shared" ca="1" si="23"/>
        <v>0.80605949258325371</v>
      </c>
      <c r="AY33" s="30">
        <f t="shared" ca="1" si="23"/>
        <v>0.36920289186707689</v>
      </c>
      <c r="AZ33" s="30">
        <f>IF(Riskregister!$E$15="",0,COUNTIF(BP$4:BP$53,"&lt;"&amp;AX33)*IF(AY33&lt;0.5,Riskregister!$K$15+(Riskregister!$L$15-Riskregister!$K$15)*SQRT(AY33/2),Riskregister!$L$15-(Riskregister!$L$15-Riskregister!$K$15)*SQRT((1-AY33)/2)))</f>
        <v>0</v>
      </c>
      <c r="BA33" s="30">
        <f t="shared" ca="1" si="24"/>
        <v>0.82788038210674386</v>
      </c>
      <c r="BB33" s="30">
        <f t="shared" ca="1" si="24"/>
        <v>0.63342683234781449</v>
      </c>
      <c r="BC33" s="30">
        <f>IF(Riskregister!$E$16="",0,COUNTIF(BQ$4:BQ$53,"&lt;"&amp;BA33)*IF(BB33&lt;0.5,Riskregister!$K$16+(Riskregister!$L$16-Riskregister!$K$16)*SQRT(BB33/2),Riskregister!$L$16-(Riskregister!$L$16-Riskregister!$K$16)*SQRT((1-BB33)/2)))</f>
        <v>0</v>
      </c>
      <c r="BD33" s="30">
        <f t="shared" ca="1" si="12"/>
        <v>8078257.7776507679</v>
      </c>
      <c r="BF33">
        <f>IF(Riskregister!$E$5="","",_xlfn.POISSON.DIST(ROW()-4,Riskregister!$E$5*Riskregister!$H$5,TRUE()))</f>
        <v>1</v>
      </c>
      <c r="BG33">
        <f>IF(Riskregister!$E$6="","",_xlfn.POISSON.DIST(ROW()-4,Riskregister!$E$6*Riskregister!$H$6,TRUE()))</f>
        <v>1</v>
      </c>
      <c r="BH33">
        <f>IF(Riskregister!$E$7="","",_xlfn.POISSON.DIST(ROW()-4,Riskregister!$E$7*Riskregister!$H$7,TRUE()))</f>
        <v>0.99999999999171463</v>
      </c>
      <c r="BI33">
        <f>IF(Riskregister!$E$8="","",_xlfn.POISSON.DIST(ROW()-4,Riskregister!$E$8*Riskregister!$H$8,TRUE()))</f>
        <v>1</v>
      </c>
      <c r="BJ33" t="str">
        <f>IF(Riskregister!$E$9="","",_xlfn.POISSON.DIST(ROW()-4,Riskregister!$E$9*Riskregister!$H$9,TRUE()))</f>
        <v/>
      </c>
      <c r="BK33" t="str">
        <f>IF(Riskregister!$E$10="","",_xlfn.POISSON.DIST(ROW()-4,Riskregister!$E$10*Riskregister!$H$10,TRUE()))</f>
        <v/>
      </c>
      <c r="BL33" t="str">
        <f>IF(Riskregister!$E$11="","",_xlfn.POISSON.DIST(ROW()-4,Riskregister!$E$11*Riskregister!$H$11,TRUE()))</f>
        <v/>
      </c>
      <c r="BM33" t="str">
        <f>IF(Riskregister!$E$12="","",_xlfn.POISSON.DIST(ROW()-4,Riskregister!$E$12*Riskregister!$H$12,TRUE()))</f>
        <v/>
      </c>
      <c r="BN33" t="str">
        <f>IF(Riskregister!$E$13="","",_xlfn.POISSON.DIST(ROW()-4,Riskregister!$E$13*Riskregister!$H$13,TRUE()))</f>
        <v/>
      </c>
      <c r="BO33" t="str">
        <f>IF(Riskregister!$E$14="","",_xlfn.POISSON.DIST(ROW()-4,Riskregister!$E$14*Riskregister!$H$14,TRUE()))</f>
        <v/>
      </c>
      <c r="BP33" t="str">
        <f>IF(Riskregister!$E$15="","",_xlfn.POISSON.DIST(ROW()-4,Riskregister!$E$15*Riskregister!$H$15,TRUE()))</f>
        <v/>
      </c>
      <c r="BQ33" t="str">
        <f>IF(Riskregister!$E$16="","",_xlfn.POISSON.DIST(ROW()-4,Riskregister!$E$16*Riskregister!$H$16,TRUE()))</f>
        <v/>
      </c>
    </row>
    <row r="34" spans="2:69" ht="15" customHeight="1" x14ac:dyDescent="0.35">
      <c r="B34" s="44" t="s">
        <v>130</v>
      </c>
      <c r="T34" s="30">
        <f t="shared" ca="1" si="13"/>
        <v>0.91909661570409984</v>
      </c>
      <c r="U34" s="30">
        <f t="shared" ca="1" si="13"/>
        <v>0.78381514162659938</v>
      </c>
      <c r="V34" s="30">
        <f ca="1">IF(Riskregister!$E$5="",0,COUNTIF(BF$4:BF$53,"&lt;"&amp;T34)*IF(U34&lt;0.5,Riskregister!$K$5+(Riskregister!$L$5-Riskregister!$K$5)*SQRT(U34/2),Riskregister!$L$5-(Riskregister!$L$5-Riskregister!$K$5)*SQRT((1-U34)/2)))</f>
        <v>2712309.8464154033</v>
      </c>
      <c r="W34" s="30">
        <f t="shared" ca="1" si="14"/>
        <v>6.0843507655301554E-2</v>
      </c>
      <c r="X34" s="30">
        <f t="shared" ca="1" si="14"/>
        <v>0.34728953687525688</v>
      </c>
      <c r="Y34" s="30">
        <f ca="1">IF(Riskregister!$E$6="",0,COUNTIF(BG$4:BG$53,"&lt;"&amp;W34)*IF(X34&lt;0.5,Riskregister!$K$6+(Riskregister!$L$6-Riskregister!$K$6)*SQRT(X34/2),Riskregister!$L$6-(Riskregister!$L$6-Riskregister!$K$6)*SQRT((1-X34)/2)))</f>
        <v>0</v>
      </c>
      <c r="Z34" s="30">
        <f t="shared" ca="1" si="15"/>
        <v>5.6847993715434586E-2</v>
      </c>
      <c r="AA34" s="30">
        <f t="shared" ca="1" si="15"/>
        <v>0.7731381085704655</v>
      </c>
      <c r="AB34" s="30">
        <f ca="1">IF(Riskregister!$E$7="",0,COUNTIF(BH$4:BH$53,"&lt;"&amp;Z34)*IF(AA34&lt;0.5,Riskregister!$K$7+(Riskregister!$L$7-Riskregister!$K$7)*SQRT(AA34/2),Riskregister!$L$7-(Riskregister!$L$7-Riskregister!$K$7)*SQRT((1-AA34)/2)))</f>
        <v>846365.13513154443</v>
      </c>
      <c r="AC34" s="30">
        <f t="shared" ca="1" si="16"/>
        <v>0.15702509983294866</v>
      </c>
      <c r="AD34" s="30">
        <f t="shared" ca="1" si="16"/>
        <v>0.81320702766590369</v>
      </c>
      <c r="AE34" s="30">
        <f ca="1">IF(Riskregister!$E$8="",0,COUNTIF(BI$4:BI$53,"&lt;"&amp;AC34)*IF(AD34&lt;0.5,Riskregister!$K$8+(Riskregister!$L$8-Riskregister!$K$8)*SQRT(AD34/2),Riskregister!$L$8-(Riskregister!$L$8-Riskregister!$K$8)*SQRT((1-AD34)/2)))</f>
        <v>3563640.5813898481</v>
      </c>
      <c r="AF34" s="30">
        <f t="shared" ca="1" si="17"/>
        <v>0.7089596123151034</v>
      </c>
      <c r="AG34" s="30">
        <f t="shared" ca="1" si="17"/>
        <v>2.043104884881497E-2</v>
      </c>
      <c r="AH34" s="30">
        <f>IF(Riskregister!$E$9="",0,COUNTIF(BJ$4:BJ$53,"&lt;"&amp;AF34)*IF(AG34&lt;0.5,Riskregister!$K$9+(Riskregister!$L$9-Riskregister!$K$9)*SQRT(AG34/2),Riskregister!$L$9-(Riskregister!$L$9-Riskregister!$K$9)*SQRT((1-AG34)/2)))</f>
        <v>0</v>
      </c>
      <c r="AI34" s="30">
        <f t="shared" ca="1" si="18"/>
        <v>0.59811488416408798</v>
      </c>
      <c r="AJ34" s="30">
        <f t="shared" ca="1" si="18"/>
        <v>0.12300515231686304</v>
      </c>
      <c r="AK34" s="30">
        <f>IF(Riskregister!$E$10="",0,COUNTIF(BK$4:BK$53,"&lt;"&amp;AI34)*IF(AJ34&lt;0.5,Riskregister!$K$10+(Riskregister!$L$10-Riskregister!$K$10)*SQRT(AJ34/2),Riskregister!$L$10-(Riskregister!$L$10-Riskregister!$K$10)*SQRT((1-AJ34)/2)))</f>
        <v>0</v>
      </c>
      <c r="AL34" s="30">
        <f t="shared" ca="1" si="19"/>
        <v>0.29155808483541645</v>
      </c>
      <c r="AM34" s="30">
        <f t="shared" ca="1" si="19"/>
        <v>0.95619605246315653</v>
      </c>
      <c r="AN34" s="30">
        <f>IF(Riskregister!$E$11="",0,COUNTIF(BL$4:BL$53,"&lt;"&amp;AL34)*IF(AM34&lt;0.5,Riskregister!$K$11+(Riskregister!$L$11-Riskregister!$K$11)*SQRT(AM34/2),Riskregister!$L$11-(Riskregister!$L$11-Riskregister!$K$11)*SQRT((1-AM34)/2)))</f>
        <v>0</v>
      </c>
      <c r="AO34" s="30">
        <f t="shared" ca="1" si="20"/>
        <v>0.13484487083476127</v>
      </c>
      <c r="AP34" s="30">
        <f t="shared" ca="1" si="20"/>
        <v>0.2911085026939213</v>
      </c>
      <c r="AQ34" s="30">
        <f>IF(Riskregister!$E$12="",0,COUNTIF(BM$4:BM$53,"&lt;"&amp;AO34)*IF(AP34&lt;0.5,Riskregister!$K$12+(Riskregister!$L$12-Riskregister!$K$12)*SQRT(AP34/2),Riskregister!$L$12-(Riskregister!$L$12-Riskregister!$K$12)*SQRT((1-AP34)/2)))</f>
        <v>0</v>
      </c>
      <c r="AR34" s="30">
        <f t="shared" ca="1" si="21"/>
        <v>0.57610571740557059</v>
      </c>
      <c r="AS34" s="30">
        <f t="shared" ca="1" si="21"/>
        <v>0.44184938898467296</v>
      </c>
      <c r="AT34" s="30">
        <f>IF(Riskregister!$E$13="",0,COUNTIF(BN$4:BN$53,"&lt;"&amp;AR34)*IF(AS34&lt;0.5,Riskregister!$K$13+(Riskregister!$L$13-Riskregister!$K$13)*SQRT(AS34/2),Riskregister!$L$13-(Riskregister!$L$13-Riskregister!$K$13)*SQRT((1-AS34)/2)))</f>
        <v>0</v>
      </c>
      <c r="AU34" s="30">
        <f t="shared" ca="1" si="22"/>
        <v>0.31496095249929112</v>
      </c>
      <c r="AV34" s="30">
        <f t="shared" ca="1" si="22"/>
        <v>0.35545946220067393</v>
      </c>
      <c r="AW34" s="30">
        <f>IF(Riskregister!$E$14="",0,COUNTIF(BO$4:BO$53,"&lt;"&amp;AU34)*IF(AV34&lt;0.5,Riskregister!$K$14+(Riskregister!$L$14-Riskregister!$K$14)*SQRT(AV34/2),Riskregister!$L$14-(Riskregister!$L$14-Riskregister!$K$14)*SQRT((1-AV34)/2)))</f>
        <v>0</v>
      </c>
      <c r="AX34" s="30">
        <f t="shared" ca="1" si="23"/>
        <v>0.50640106883390823</v>
      </c>
      <c r="AY34" s="30">
        <f t="shared" ca="1" si="23"/>
        <v>0.59940664951743827</v>
      </c>
      <c r="AZ34" s="30">
        <f>IF(Riskregister!$E$15="",0,COUNTIF(BP$4:BP$53,"&lt;"&amp;AX34)*IF(AY34&lt;0.5,Riskregister!$K$15+(Riskregister!$L$15-Riskregister!$K$15)*SQRT(AY34/2),Riskregister!$L$15-(Riskregister!$L$15-Riskregister!$K$15)*SQRT((1-AY34)/2)))</f>
        <v>0</v>
      </c>
      <c r="BA34" s="30">
        <f t="shared" ca="1" si="24"/>
        <v>0.78612541218127518</v>
      </c>
      <c r="BB34" s="30">
        <f t="shared" ca="1" si="24"/>
        <v>0.96274036774727667</v>
      </c>
      <c r="BC34" s="30">
        <f>IF(Riskregister!$E$16="",0,COUNTIF(BQ$4:BQ$53,"&lt;"&amp;BA34)*IF(BB34&lt;0.5,Riskregister!$K$16+(Riskregister!$L$16-Riskregister!$K$16)*SQRT(BB34/2),Riskregister!$L$16-(Riskregister!$L$16-Riskregister!$K$16)*SQRT((1-BB34)/2)))</f>
        <v>0</v>
      </c>
      <c r="BD34" s="30">
        <f t="shared" ca="1" si="12"/>
        <v>7122315.5629367959</v>
      </c>
      <c r="BF34">
        <f>IF(Riskregister!$E$5="","",_xlfn.POISSON.DIST(ROW()-4,Riskregister!$E$5*Riskregister!$H$5,TRUE()))</f>
        <v>1</v>
      </c>
      <c r="BG34">
        <f>IF(Riskregister!$E$6="","",_xlfn.POISSON.DIST(ROW()-4,Riskregister!$E$6*Riskregister!$H$6,TRUE()))</f>
        <v>1</v>
      </c>
      <c r="BH34">
        <f>IF(Riskregister!$E$7="","",_xlfn.POISSON.DIST(ROW()-4,Riskregister!$E$7*Riskregister!$H$7,TRUE()))</f>
        <v>0.99999999999832911</v>
      </c>
      <c r="BI34">
        <f>IF(Riskregister!$E$8="","",_xlfn.POISSON.DIST(ROW()-4,Riskregister!$E$8*Riskregister!$H$8,TRUE()))</f>
        <v>1</v>
      </c>
      <c r="BJ34" t="str">
        <f>IF(Riskregister!$E$9="","",_xlfn.POISSON.DIST(ROW()-4,Riskregister!$E$9*Riskregister!$H$9,TRUE()))</f>
        <v/>
      </c>
      <c r="BK34" t="str">
        <f>IF(Riskregister!$E$10="","",_xlfn.POISSON.DIST(ROW()-4,Riskregister!$E$10*Riskregister!$H$10,TRUE()))</f>
        <v/>
      </c>
      <c r="BL34" t="str">
        <f>IF(Riskregister!$E$11="","",_xlfn.POISSON.DIST(ROW()-4,Riskregister!$E$11*Riskregister!$H$11,TRUE()))</f>
        <v/>
      </c>
      <c r="BM34" t="str">
        <f>IF(Riskregister!$E$12="","",_xlfn.POISSON.DIST(ROW()-4,Riskregister!$E$12*Riskregister!$H$12,TRUE()))</f>
        <v/>
      </c>
      <c r="BN34" t="str">
        <f>IF(Riskregister!$E$13="","",_xlfn.POISSON.DIST(ROW()-4,Riskregister!$E$13*Riskregister!$H$13,TRUE()))</f>
        <v/>
      </c>
      <c r="BO34" t="str">
        <f>IF(Riskregister!$E$14="","",_xlfn.POISSON.DIST(ROW()-4,Riskregister!$E$14*Riskregister!$H$14,TRUE()))</f>
        <v/>
      </c>
      <c r="BP34" t="str">
        <f>IF(Riskregister!$E$15="","",_xlfn.POISSON.DIST(ROW()-4,Riskregister!$E$15*Riskregister!$H$15,TRUE()))</f>
        <v/>
      </c>
      <c r="BQ34" t="str">
        <f>IF(Riskregister!$E$16="","",_xlfn.POISSON.DIST(ROW()-4,Riskregister!$E$16*Riskregister!$H$16,TRUE()))</f>
        <v/>
      </c>
    </row>
    <row r="35" spans="2:69" ht="15" customHeight="1" x14ac:dyDescent="0.35">
      <c r="B35" s="9" t="s">
        <v>131</v>
      </c>
      <c r="T35" s="30">
        <f t="shared" ca="1" si="13"/>
        <v>0.40958003698028234</v>
      </c>
      <c r="U35" s="30">
        <f t="shared" ca="1" si="13"/>
        <v>5.0433859742741727E-2</v>
      </c>
      <c r="V35" s="30">
        <f ca="1">IF(Riskregister!$E$5="",0,COUNTIF(BF$4:BF$53,"&lt;"&amp;T35)*IF(U35&lt;0.5,Riskregister!$K$5+(Riskregister!$L$5-Riskregister!$K$5)*SQRT(U35/2),Riskregister!$L$5-(Riskregister!$L$5-Riskregister!$K$5)*SQRT((1-U35)/2)))</f>
        <v>664377.83162112022</v>
      </c>
      <c r="W35" s="30">
        <f t="shared" ca="1" si="14"/>
        <v>0.99509862101637647</v>
      </c>
      <c r="X35" s="30">
        <f t="shared" ca="1" si="14"/>
        <v>0.23937309211264046</v>
      </c>
      <c r="Y35" s="30">
        <f ca="1">IF(Riskregister!$E$6="",0,COUNTIF(BG$4:BG$53,"&lt;"&amp;W35)*IF(X35&lt;0.5,Riskregister!$K$6+(Riskregister!$L$6-Riskregister!$K$6)*SQRT(X35/2),Riskregister!$L$6-(Riskregister!$L$6-Riskregister!$K$6)*SQRT((1-X35)/2)))</f>
        <v>4936340.2858959716</v>
      </c>
      <c r="Z35" s="30">
        <f t="shared" ca="1" si="15"/>
        <v>0.31033349843290892</v>
      </c>
      <c r="AA35" s="30">
        <f t="shared" ca="1" si="15"/>
        <v>9.814913787349E-3</v>
      </c>
      <c r="AB35" s="30">
        <f ca="1">IF(Riskregister!$E$7="",0,COUNTIF(BH$4:BH$53,"&lt;"&amp;Z35)*IF(AA35&lt;0.5,Riskregister!$K$7+(Riskregister!$L$7-Riskregister!$K$7)*SQRT(AA35/2),Riskregister!$L$7-(Riskregister!$L$7-Riskregister!$K$7)*SQRT((1-AA35)/2)))</f>
        <v>372593.17573534901</v>
      </c>
      <c r="AC35" s="30">
        <f t="shared" ca="1" si="16"/>
        <v>0.71649179067154378</v>
      </c>
      <c r="AD35" s="30">
        <f t="shared" ca="1" si="16"/>
        <v>0.7056406774390972</v>
      </c>
      <c r="AE35" s="30">
        <f ca="1">IF(Riskregister!$E$8="",0,COUNTIF(BI$4:BI$53,"&lt;"&amp;AC35)*IF(AD35&lt;0.5,Riskregister!$K$8+(Riskregister!$L$8-Riskregister!$K$8)*SQRT(AD35/2),Riskregister!$L$8-(Riskregister!$L$8-Riskregister!$K$8)*SQRT((1-AD35)/2)))</f>
        <v>12787567.71380398</v>
      </c>
      <c r="AF35" s="30">
        <f t="shared" ca="1" si="17"/>
        <v>0.5276120454960409</v>
      </c>
      <c r="AG35" s="30">
        <f t="shared" ca="1" si="17"/>
        <v>0.17504570227786542</v>
      </c>
      <c r="AH35" s="30">
        <f>IF(Riskregister!$E$9="",0,COUNTIF(BJ$4:BJ$53,"&lt;"&amp;AF35)*IF(AG35&lt;0.5,Riskregister!$K$9+(Riskregister!$L$9-Riskregister!$K$9)*SQRT(AG35/2),Riskregister!$L$9-(Riskregister!$L$9-Riskregister!$K$9)*SQRT((1-AG35)/2)))</f>
        <v>0</v>
      </c>
      <c r="AI35" s="30">
        <f t="shared" ca="1" si="18"/>
        <v>0.88133976854185125</v>
      </c>
      <c r="AJ35" s="30">
        <f t="shared" ca="1" si="18"/>
        <v>0.49873372856964171</v>
      </c>
      <c r="AK35" s="30">
        <f>IF(Riskregister!$E$10="",0,COUNTIF(BK$4:BK$53,"&lt;"&amp;AI35)*IF(AJ35&lt;0.5,Riskregister!$K$10+(Riskregister!$L$10-Riskregister!$K$10)*SQRT(AJ35/2),Riskregister!$L$10-(Riskregister!$L$10-Riskregister!$K$10)*SQRT((1-AJ35)/2)))</f>
        <v>0</v>
      </c>
      <c r="AL35" s="30">
        <f t="shared" ca="1" si="19"/>
        <v>0.17278082076302936</v>
      </c>
      <c r="AM35" s="30">
        <f t="shared" ca="1" si="19"/>
        <v>0.26969396575262672</v>
      </c>
      <c r="AN35" s="30">
        <f>IF(Riskregister!$E$11="",0,COUNTIF(BL$4:BL$53,"&lt;"&amp;AL35)*IF(AM35&lt;0.5,Riskregister!$K$11+(Riskregister!$L$11-Riskregister!$K$11)*SQRT(AM35/2),Riskregister!$L$11-(Riskregister!$L$11-Riskregister!$K$11)*SQRT((1-AM35)/2)))</f>
        <v>0</v>
      </c>
      <c r="AO35" s="30">
        <f t="shared" ca="1" si="20"/>
        <v>0.25475488752329334</v>
      </c>
      <c r="AP35" s="30">
        <f t="shared" ca="1" si="20"/>
        <v>0.87822171767927915</v>
      </c>
      <c r="AQ35" s="30">
        <f>IF(Riskregister!$E$12="",0,COUNTIF(BM$4:BM$53,"&lt;"&amp;AO35)*IF(AP35&lt;0.5,Riskregister!$K$12+(Riskregister!$L$12-Riskregister!$K$12)*SQRT(AP35/2),Riskregister!$L$12-(Riskregister!$L$12-Riskregister!$K$12)*SQRT((1-AP35)/2)))</f>
        <v>0</v>
      </c>
      <c r="AR35" s="30">
        <f t="shared" ca="1" si="21"/>
        <v>0.86086343800584786</v>
      </c>
      <c r="AS35" s="30">
        <f t="shared" ca="1" si="21"/>
        <v>0.129181304297596</v>
      </c>
      <c r="AT35" s="30">
        <f>IF(Riskregister!$E$13="",0,COUNTIF(BN$4:BN$53,"&lt;"&amp;AR35)*IF(AS35&lt;0.5,Riskregister!$K$13+(Riskregister!$L$13-Riskregister!$K$13)*SQRT(AS35/2),Riskregister!$L$13-(Riskregister!$L$13-Riskregister!$K$13)*SQRT((1-AS35)/2)))</f>
        <v>0</v>
      </c>
      <c r="AU35" s="30">
        <f t="shared" ca="1" si="22"/>
        <v>0.45480728873322329</v>
      </c>
      <c r="AV35" s="30">
        <f t="shared" ca="1" si="22"/>
        <v>0.92794435157742672</v>
      </c>
      <c r="AW35" s="30">
        <f>IF(Riskregister!$E$14="",0,COUNTIF(BO$4:BO$53,"&lt;"&amp;AU35)*IF(AV35&lt;0.5,Riskregister!$K$14+(Riskregister!$L$14-Riskregister!$K$14)*SQRT(AV35/2),Riskregister!$L$14-(Riskregister!$L$14-Riskregister!$K$14)*SQRT((1-AV35)/2)))</f>
        <v>0</v>
      </c>
      <c r="AX35" s="30">
        <f t="shared" ca="1" si="23"/>
        <v>2.4738219346503776E-2</v>
      </c>
      <c r="AY35" s="30">
        <f t="shared" ca="1" si="23"/>
        <v>0.9956697453463923</v>
      </c>
      <c r="AZ35" s="30">
        <f>IF(Riskregister!$E$15="",0,COUNTIF(BP$4:BP$53,"&lt;"&amp;AX35)*IF(AY35&lt;0.5,Riskregister!$K$15+(Riskregister!$L$15-Riskregister!$K$15)*SQRT(AY35/2),Riskregister!$L$15-(Riskregister!$L$15-Riskregister!$K$15)*SQRT((1-AY35)/2)))</f>
        <v>0</v>
      </c>
      <c r="BA35" s="30">
        <f t="shared" ca="1" si="24"/>
        <v>0.15312219898530799</v>
      </c>
      <c r="BB35" s="30">
        <f t="shared" ca="1" si="24"/>
        <v>0.82145862722730933</v>
      </c>
      <c r="BC35" s="30">
        <f>IF(Riskregister!$E$16="",0,COUNTIF(BQ$4:BQ$53,"&lt;"&amp;BA35)*IF(BB35&lt;0.5,Riskregister!$K$16+(Riskregister!$L$16-Riskregister!$K$16)*SQRT(BB35/2),Riskregister!$L$16-(Riskregister!$L$16-Riskregister!$K$16)*SQRT((1-BB35)/2)))</f>
        <v>0</v>
      </c>
      <c r="BD35" s="30">
        <f t="shared" ca="1" si="12"/>
        <v>18760879.007056423</v>
      </c>
      <c r="BF35">
        <f>IF(Riskregister!$E$5="","",_xlfn.POISSON.DIST(ROW()-4,Riskregister!$E$5*Riskregister!$H$5,TRUE()))</f>
        <v>1</v>
      </c>
      <c r="BG35">
        <f>IF(Riskregister!$E$6="","",_xlfn.POISSON.DIST(ROW()-4,Riskregister!$E$6*Riskregister!$H$6,TRUE()))</f>
        <v>1</v>
      </c>
      <c r="BH35">
        <f>IF(Riskregister!$E$7="","",_xlfn.POISSON.DIST(ROW()-4,Riskregister!$E$7*Riskregister!$H$7,TRUE()))</f>
        <v>0.99999999999967337</v>
      </c>
      <c r="BI35">
        <f>IF(Riskregister!$E$8="","",_xlfn.POISSON.DIST(ROW()-4,Riskregister!$E$8*Riskregister!$H$8,TRUE()))</f>
        <v>1</v>
      </c>
      <c r="BJ35" t="str">
        <f>IF(Riskregister!$E$9="","",_xlfn.POISSON.DIST(ROW()-4,Riskregister!$E$9*Riskregister!$H$9,TRUE()))</f>
        <v/>
      </c>
      <c r="BK35" t="str">
        <f>IF(Riskregister!$E$10="","",_xlfn.POISSON.DIST(ROW()-4,Riskregister!$E$10*Riskregister!$H$10,TRUE()))</f>
        <v/>
      </c>
      <c r="BL35" t="str">
        <f>IF(Riskregister!$E$11="","",_xlfn.POISSON.DIST(ROW()-4,Riskregister!$E$11*Riskregister!$H$11,TRUE()))</f>
        <v/>
      </c>
      <c r="BM35" t="str">
        <f>IF(Riskregister!$E$12="","",_xlfn.POISSON.DIST(ROW()-4,Riskregister!$E$12*Riskregister!$H$12,TRUE()))</f>
        <v/>
      </c>
      <c r="BN35" t="str">
        <f>IF(Riskregister!$E$13="","",_xlfn.POISSON.DIST(ROW()-4,Riskregister!$E$13*Riskregister!$H$13,TRUE()))</f>
        <v/>
      </c>
      <c r="BO35" t="str">
        <f>IF(Riskregister!$E$14="","",_xlfn.POISSON.DIST(ROW()-4,Riskregister!$E$14*Riskregister!$H$14,TRUE()))</f>
        <v/>
      </c>
      <c r="BP35" t="str">
        <f>IF(Riskregister!$E$15="","",_xlfn.POISSON.DIST(ROW()-4,Riskregister!$E$15*Riskregister!$H$15,TRUE()))</f>
        <v/>
      </c>
      <c r="BQ35" t="str">
        <f>IF(Riskregister!$E$16="","",_xlfn.POISSON.DIST(ROW()-4,Riskregister!$E$16*Riskregister!$H$16,TRUE()))</f>
        <v/>
      </c>
    </row>
    <row r="36" spans="2:69" ht="15" customHeight="1" x14ac:dyDescent="0.35">
      <c r="B36" s="9" t="s">
        <v>132</v>
      </c>
      <c r="T36" s="30">
        <f t="shared" ca="1" si="13"/>
        <v>0.65257938086589462</v>
      </c>
      <c r="U36" s="30">
        <f t="shared" ca="1" si="13"/>
        <v>0.44640562414374119</v>
      </c>
      <c r="V36" s="30">
        <f ca="1">IF(Riskregister!$E$5="",0,COUNTIF(BF$4:BF$53,"&lt;"&amp;T36)*IF(U36&lt;0.5,Riskregister!$K$5+(Riskregister!$L$5-Riskregister!$K$5)*SQRT(U36/2),Riskregister!$L$5-(Riskregister!$L$5-Riskregister!$K$5)*SQRT((1-U36)/2)))</f>
        <v>1450398.2073786731</v>
      </c>
      <c r="W36" s="30">
        <f t="shared" ca="1" si="14"/>
        <v>0.21751206919212085</v>
      </c>
      <c r="X36" s="30">
        <f t="shared" ca="1" si="14"/>
        <v>0.23471730345291808</v>
      </c>
      <c r="Y36" s="30">
        <f ca="1">IF(Riskregister!$E$6="",0,COUNTIF(BG$4:BG$53,"&lt;"&amp;W36)*IF(X36&lt;0.5,Riskregister!$K$6+(Riskregister!$L$6-Riskregister!$K$6)*SQRT(X36/2),Riskregister!$L$6-(Riskregister!$L$6-Riskregister!$K$6)*SQRT((1-X36)/2)))</f>
        <v>816637.68259305018</v>
      </c>
      <c r="Z36" s="30">
        <f t="shared" ca="1" si="15"/>
        <v>5.3424506179179376E-3</v>
      </c>
      <c r="AA36" s="30">
        <f t="shared" ca="1" si="15"/>
        <v>0.32866737491368336</v>
      </c>
      <c r="AB36" s="30">
        <f ca="1">IF(Riskregister!$E$7="",0,COUNTIF(BH$4:BH$53,"&lt;"&amp;Z36)*IF(AA36&lt;0.5,Riskregister!$K$7+(Riskregister!$L$7-Riskregister!$K$7)*SQRT(AA36/2),Riskregister!$L$7-(Riskregister!$L$7-Riskregister!$K$7)*SQRT((1-AA36)/2)))</f>
        <v>191883.32077260918</v>
      </c>
      <c r="AC36" s="30">
        <f t="shared" ca="1" si="16"/>
        <v>0.2708647184270303</v>
      </c>
      <c r="AD36" s="30">
        <f t="shared" ca="1" si="16"/>
        <v>0.60258895679363467</v>
      </c>
      <c r="AE36" s="30">
        <f ca="1">IF(Riskregister!$E$8="",0,COUNTIF(BI$4:BI$53,"&lt;"&amp;AC36)*IF(AD36&lt;0.5,Riskregister!$K$8+(Riskregister!$L$8-Riskregister!$K$8)*SQRT(AD36/2),Riskregister!$L$8-(Riskregister!$L$8-Riskregister!$K$8)*SQRT((1-AD36)/2)))</f>
        <v>5809818.6329399515</v>
      </c>
      <c r="AF36" s="30">
        <f t="shared" ca="1" si="17"/>
        <v>0.77044092688170773</v>
      </c>
      <c r="AG36" s="30">
        <f t="shared" ca="1" si="17"/>
        <v>0.69931457306941913</v>
      </c>
      <c r="AH36" s="30">
        <f>IF(Riskregister!$E$9="",0,COUNTIF(BJ$4:BJ$53,"&lt;"&amp;AF36)*IF(AG36&lt;0.5,Riskregister!$K$9+(Riskregister!$L$9-Riskregister!$K$9)*SQRT(AG36/2),Riskregister!$L$9-(Riskregister!$L$9-Riskregister!$K$9)*SQRT((1-AG36)/2)))</f>
        <v>0</v>
      </c>
      <c r="AI36" s="30">
        <f t="shared" ca="1" si="18"/>
        <v>0.59749087133091539</v>
      </c>
      <c r="AJ36" s="30">
        <f t="shared" ca="1" si="18"/>
        <v>0.33922609578331986</v>
      </c>
      <c r="AK36" s="30">
        <f>IF(Riskregister!$E$10="",0,COUNTIF(BK$4:BK$53,"&lt;"&amp;AI36)*IF(AJ36&lt;0.5,Riskregister!$K$10+(Riskregister!$L$10-Riskregister!$K$10)*SQRT(AJ36/2),Riskregister!$L$10-(Riskregister!$L$10-Riskregister!$K$10)*SQRT((1-AJ36)/2)))</f>
        <v>0</v>
      </c>
      <c r="AL36" s="30">
        <f t="shared" ca="1" si="19"/>
        <v>0.87040795738233667</v>
      </c>
      <c r="AM36" s="30">
        <f t="shared" ca="1" si="19"/>
        <v>0.53950722746302171</v>
      </c>
      <c r="AN36" s="30">
        <f>IF(Riskregister!$E$11="",0,COUNTIF(BL$4:BL$53,"&lt;"&amp;AL36)*IF(AM36&lt;0.5,Riskregister!$K$11+(Riskregister!$L$11-Riskregister!$K$11)*SQRT(AM36/2),Riskregister!$L$11-(Riskregister!$L$11-Riskregister!$K$11)*SQRT((1-AM36)/2)))</f>
        <v>0</v>
      </c>
      <c r="AO36" s="30">
        <f t="shared" ca="1" si="20"/>
        <v>8.6438990289947948E-2</v>
      </c>
      <c r="AP36" s="30">
        <f t="shared" ca="1" si="20"/>
        <v>0.44827027369889494</v>
      </c>
      <c r="AQ36" s="30">
        <f>IF(Riskregister!$E$12="",0,COUNTIF(BM$4:BM$53,"&lt;"&amp;AO36)*IF(AP36&lt;0.5,Riskregister!$K$12+(Riskregister!$L$12-Riskregister!$K$12)*SQRT(AP36/2),Riskregister!$L$12-(Riskregister!$L$12-Riskregister!$K$12)*SQRT((1-AP36)/2)))</f>
        <v>0</v>
      </c>
      <c r="AR36" s="30">
        <f t="shared" ca="1" si="21"/>
        <v>1.1452150341694889E-2</v>
      </c>
      <c r="AS36" s="30">
        <f t="shared" ca="1" si="21"/>
        <v>6.5903550656180032E-3</v>
      </c>
      <c r="AT36" s="30">
        <f>IF(Riskregister!$E$13="",0,COUNTIF(BN$4:BN$53,"&lt;"&amp;AR36)*IF(AS36&lt;0.5,Riskregister!$K$13+(Riskregister!$L$13-Riskregister!$K$13)*SQRT(AS36/2),Riskregister!$L$13-(Riskregister!$L$13-Riskregister!$K$13)*SQRT((1-AS36)/2)))</f>
        <v>0</v>
      </c>
      <c r="AU36" s="30">
        <f t="shared" ca="1" si="22"/>
        <v>0.48416892348775242</v>
      </c>
      <c r="AV36" s="30">
        <f t="shared" ca="1" si="22"/>
        <v>0.50095420582086658</v>
      </c>
      <c r="AW36" s="30">
        <f>IF(Riskregister!$E$14="",0,COUNTIF(BO$4:BO$53,"&lt;"&amp;AU36)*IF(AV36&lt;0.5,Riskregister!$K$14+(Riskregister!$L$14-Riskregister!$K$14)*SQRT(AV36/2),Riskregister!$L$14-(Riskregister!$L$14-Riskregister!$K$14)*SQRT((1-AV36)/2)))</f>
        <v>0</v>
      </c>
      <c r="AX36" s="30">
        <f t="shared" ca="1" si="23"/>
        <v>0.76764093776494924</v>
      </c>
      <c r="AY36" s="30">
        <f t="shared" ca="1" si="23"/>
        <v>6.3643044269255267E-2</v>
      </c>
      <c r="AZ36" s="30">
        <f>IF(Riskregister!$E$15="",0,COUNTIF(BP$4:BP$53,"&lt;"&amp;AX36)*IF(AY36&lt;0.5,Riskregister!$K$15+(Riskregister!$L$15-Riskregister!$K$15)*SQRT(AY36/2),Riskregister!$L$15-(Riskregister!$L$15-Riskregister!$K$15)*SQRT((1-AY36)/2)))</f>
        <v>0</v>
      </c>
      <c r="BA36" s="30">
        <f t="shared" ca="1" si="24"/>
        <v>0.62988626921480217</v>
      </c>
      <c r="BB36" s="30">
        <f t="shared" ca="1" si="24"/>
        <v>0.62680554582602743</v>
      </c>
      <c r="BC36" s="30">
        <f>IF(Riskregister!$E$16="",0,COUNTIF(BQ$4:BQ$53,"&lt;"&amp;BA36)*IF(BB36&lt;0.5,Riskregister!$K$16+(Riskregister!$L$16-Riskregister!$K$16)*SQRT(BB36/2),Riskregister!$L$16-(Riskregister!$L$16-Riskregister!$K$16)*SQRT((1-BB36)/2)))</f>
        <v>0</v>
      </c>
      <c r="BD36" s="30">
        <f t="shared" ca="1" si="12"/>
        <v>8268737.843684284</v>
      </c>
      <c r="BF36">
        <f>IF(Riskregister!$E$5="","",_xlfn.POISSON.DIST(ROW()-4,Riskregister!$E$5*Riskregister!$H$5,TRUE()))</f>
        <v>1</v>
      </c>
      <c r="BG36">
        <f>IF(Riskregister!$E$6="","",_xlfn.POISSON.DIST(ROW()-4,Riskregister!$E$6*Riskregister!$H$6,TRUE()))</f>
        <v>1</v>
      </c>
      <c r="BH36">
        <f>IF(Riskregister!$E$7="","",_xlfn.POISSON.DIST(ROW()-4,Riskregister!$E$7*Riskregister!$H$7,TRUE()))</f>
        <v>0.99999999999993805</v>
      </c>
      <c r="BI36">
        <f>IF(Riskregister!$E$8="","",_xlfn.POISSON.DIST(ROW()-4,Riskregister!$E$8*Riskregister!$H$8,TRUE()))</f>
        <v>1</v>
      </c>
      <c r="BJ36" t="str">
        <f>IF(Riskregister!$E$9="","",_xlfn.POISSON.DIST(ROW()-4,Riskregister!$E$9*Riskregister!$H$9,TRUE()))</f>
        <v/>
      </c>
      <c r="BK36" t="str">
        <f>IF(Riskregister!$E$10="","",_xlfn.POISSON.DIST(ROW()-4,Riskregister!$E$10*Riskregister!$H$10,TRUE()))</f>
        <v/>
      </c>
      <c r="BL36" t="str">
        <f>IF(Riskregister!$E$11="","",_xlfn.POISSON.DIST(ROW()-4,Riskregister!$E$11*Riskregister!$H$11,TRUE()))</f>
        <v/>
      </c>
      <c r="BM36" t="str">
        <f>IF(Riskregister!$E$12="","",_xlfn.POISSON.DIST(ROW()-4,Riskregister!$E$12*Riskregister!$H$12,TRUE()))</f>
        <v/>
      </c>
      <c r="BN36" t="str">
        <f>IF(Riskregister!$E$13="","",_xlfn.POISSON.DIST(ROW()-4,Riskregister!$E$13*Riskregister!$H$13,TRUE()))</f>
        <v/>
      </c>
      <c r="BO36" t="str">
        <f>IF(Riskregister!$E$14="","",_xlfn.POISSON.DIST(ROW()-4,Riskregister!$E$14*Riskregister!$H$14,TRUE()))</f>
        <v/>
      </c>
      <c r="BP36" t="str">
        <f>IF(Riskregister!$E$15="","",_xlfn.POISSON.DIST(ROW()-4,Riskregister!$E$15*Riskregister!$H$15,TRUE()))</f>
        <v/>
      </c>
      <c r="BQ36" t="str">
        <f>IF(Riskregister!$E$16="","",_xlfn.POISSON.DIST(ROW()-4,Riskregister!$E$16*Riskregister!$H$16,TRUE()))</f>
        <v/>
      </c>
    </row>
    <row r="37" spans="2:69" ht="15" customHeight="1" x14ac:dyDescent="0.35">
      <c r="B37" s="9" t="s">
        <v>133</v>
      </c>
      <c r="T37" s="30">
        <f t="shared" ca="1" si="13"/>
        <v>0.32474533137239525</v>
      </c>
      <c r="U37" s="30">
        <f t="shared" ca="1" si="13"/>
        <v>0.28413206842776884</v>
      </c>
      <c r="V37" s="30">
        <f ca="1">IF(Riskregister!$E$5="",0,COUNTIF(BF$4:BF$53,"&lt;"&amp;T37)*IF(U37&lt;0.5,Riskregister!$K$5+(Riskregister!$L$5-Riskregister!$K$5)*SQRT(U37/2),Riskregister!$L$5-(Riskregister!$L$5-Riskregister!$K$5)*SQRT((1-U37)/2)))</f>
        <v>958837.25036086387</v>
      </c>
      <c r="W37" s="30">
        <f t="shared" ca="1" si="14"/>
        <v>3.9801890863234157E-2</v>
      </c>
      <c r="X37" s="30">
        <f t="shared" ca="1" si="14"/>
        <v>0.62619273228168415</v>
      </c>
      <c r="Y37" s="30">
        <f ca="1">IF(Riskregister!$E$6="",0,COUNTIF(BG$4:BG$53,"&lt;"&amp;W37)*IF(X37&lt;0.5,Riskregister!$K$6+(Riskregister!$L$6-Riskregister!$K$6)*SQRT(X37/2),Riskregister!$L$6-(Riskregister!$L$6-Riskregister!$K$6)*SQRT((1-X37)/2)))</f>
        <v>0</v>
      </c>
      <c r="Z37" s="30">
        <f t="shared" ca="1" si="15"/>
        <v>0.13331045693169041</v>
      </c>
      <c r="AA37" s="30">
        <f t="shared" ca="1" si="15"/>
        <v>0.10705717997033626</v>
      </c>
      <c r="AB37" s="30">
        <f ca="1">IF(Riskregister!$E$7="",0,COUNTIF(BH$4:BH$53,"&lt;"&amp;Z37)*IF(AA37&lt;0.5,Riskregister!$K$7+(Riskregister!$L$7-Riskregister!$K$7)*SQRT(AA37/2),Riskregister!$L$7-(Riskregister!$L$7-Riskregister!$K$7)*SQRT((1-AA37)/2)))</f>
        <v>523907.45031710761</v>
      </c>
      <c r="AC37" s="30">
        <f t="shared" ca="1" si="16"/>
        <v>0.20748217695236526</v>
      </c>
      <c r="AD37" s="30">
        <f t="shared" ca="1" si="16"/>
        <v>0.10127346915933977</v>
      </c>
      <c r="AE37" s="30">
        <f ca="1">IF(Riskregister!$E$8="",0,COUNTIF(BI$4:BI$53,"&lt;"&amp;AC37)*IF(AD37&lt;0.5,Riskregister!$K$8+(Riskregister!$L$8-Riskregister!$K$8)*SQRT(AD37/2),Riskregister!$L$8-(Riskregister!$L$8-Riskregister!$K$8)*SQRT((1-AD37)/2)))</f>
        <v>1357622.5540640233</v>
      </c>
      <c r="AF37" s="30">
        <f t="shared" ca="1" si="17"/>
        <v>2.2451511491028531E-2</v>
      </c>
      <c r="AG37" s="30">
        <f t="shared" ca="1" si="17"/>
        <v>0.10480467814618677</v>
      </c>
      <c r="AH37" s="30">
        <f>IF(Riskregister!$E$9="",0,COUNTIF(BJ$4:BJ$53,"&lt;"&amp;AF37)*IF(AG37&lt;0.5,Riskregister!$K$9+(Riskregister!$L$9-Riskregister!$K$9)*SQRT(AG37/2),Riskregister!$L$9-(Riskregister!$L$9-Riskregister!$K$9)*SQRT((1-AG37)/2)))</f>
        <v>0</v>
      </c>
      <c r="AI37" s="30">
        <f t="shared" ca="1" si="18"/>
        <v>1.0783445446200801E-2</v>
      </c>
      <c r="AJ37" s="30">
        <f t="shared" ca="1" si="18"/>
        <v>0.87383386843645183</v>
      </c>
      <c r="AK37" s="30">
        <f>IF(Riskregister!$E$10="",0,COUNTIF(BK$4:BK$53,"&lt;"&amp;AI37)*IF(AJ37&lt;0.5,Riskregister!$K$10+(Riskregister!$L$10-Riskregister!$K$10)*SQRT(AJ37/2),Riskregister!$L$10-(Riskregister!$L$10-Riskregister!$K$10)*SQRT((1-AJ37)/2)))</f>
        <v>0</v>
      </c>
      <c r="AL37" s="30">
        <f t="shared" ca="1" si="19"/>
        <v>0.88599794238432183</v>
      </c>
      <c r="AM37" s="30">
        <f t="shared" ca="1" si="19"/>
        <v>0.63729219144966598</v>
      </c>
      <c r="AN37" s="30">
        <f>IF(Riskregister!$E$11="",0,COUNTIF(BL$4:BL$53,"&lt;"&amp;AL37)*IF(AM37&lt;0.5,Riskregister!$K$11+(Riskregister!$L$11-Riskregister!$K$11)*SQRT(AM37/2),Riskregister!$L$11-(Riskregister!$L$11-Riskregister!$K$11)*SQRT((1-AM37)/2)))</f>
        <v>0</v>
      </c>
      <c r="AO37" s="30">
        <f t="shared" ca="1" si="20"/>
        <v>0.95874528155989058</v>
      </c>
      <c r="AP37" s="30">
        <f t="shared" ca="1" si="20"/>
        <v>0.66436445769625707</v>
      </c>
      <c r="AQ37" s="30">
        <f>IF(Riskregister!$E$12="",0,COUNTIF(BM$4:BM$53,"&lt;"&amp;AO37)*IF(AP37&lt;0.5,Riskregister!$K$12+(Riskregister!$L$12-Riskregister!$K$12)*SQRT(AP37/2),Riskregister!$L$12-(Riskregister!$L$12-Riskregister!$K$12)*SQRT((1-AP37)/2)))</f>
        <v>0</v>
      </c>
      <c r="AR37" s="30">
        <f t="shared" ca="1" si="21"/>
        <v>0.88276439591643541</v>
      </c>
      <c r="AS37" s="30">
        <f t="shared" ca="1" si="21"/>
        <v>0.8323200953259462</v>
      </c>
      <c r="AT37" s="30">
        <f>IF(Riskregister!$E$13="",0,COUNTIF(BN$4:BN$53,"&lt;"&amp;AR37)*IF(AS37&lt;0.5,Riskregister!$K$13+(Riskregister!$L$13-Riskregister!$K$13)*SQRT(AS37/2),Riskregister!$L$13-(Riskregister!$L$13-Riskregister!$K$13)*SQRT((1-AS37)/2)))</f>
        <v>0</v>
      </c>
      <c r="AU37" s="30">
        <f t="shared" ca="1" si="22"/>
        <v>0.19888795457860009</v>
      </c>
      <c r="AV37" s="30">
        <f t="shared" ca="1" si="22"/>
        <v>6.4313657752344766E-2</v>
      </c>
      <c r="AW37" s="30">
        <f>IF(Riskregister!$E$14="",0,COUNTIF(BO$4:BO$53,"&lt;"&amp;AU37)*IF(AV37&lt;0.5,Riskregister!$K$14+(Riskregister!$L$14-Riskregister!$K$14)*SQRT(AV37/2),Riskregister!$L$14-(Riskregister!$L$14-Riskregister!$K$14)*SQRT((1-AV37)/2)))</f>
        <v>0</v>
      </c>
      <c r="AX37" s="30">
        <f t="shared" ca="1" si="23"/>
        <v>0.85795591874525123</v>
      </c>
      <c r="AY37" s="30">
        <f t="shared" ca="1" si="23"/>
        <v>0.70682953837421414</v>
      </c>
      <c r="AZ37" s="30">
        <f>IF(Riskregister!$E$15="",0,COUNTIF(BP$4:BP$53,"&lt;"&amp;AX37)*IF(AY37&lt;0.5,Riskregister!$K$15+(Riskregister!$L$15-Riskregister!$K$15)*SQRT(AY37/2),Riskregister!$L$15-(Riskregister!$L$15-Riskregister!$K$15)*SQRT((1-AY37)/2)))</f>
        <v>0</v>
      </c>
      <c r="BA37" s="30">
        <f t="shared" ca="1" si="24"/>
        <v>0.10408722774919321</v>
      </c>
      <c r="BB37" s="30">
        <f t="shared" ca="1" si="24"/>
        <v>0.78553824400056005</v>
      </c>
      <c r="BC37" s="30">
        <f>IF(Riskregister!$E$16="",0,COUNTIF(BQ$4:BQ$53,"&lt;"&amp;BA37)*IF(BB37&lt;0.5,Riskregister!$K$16+(Riskregister!$L$16-Riskregister!$K$16)*SQRT(BB37/2),Riskregister!$L$16-(Riskregister!$L$16-Riskregister!$K$16)*SQRT((1-BB37)/2)))</f>
        <v>0</v>
      </c>
      <c r="BD37" s="30">
        <f t="shared" ca="1" si="12"/>
        <v>2840367.2547419947</v>
      </c>
      <c r="BF37">
        <f>IF(Riskregister!$E$5="","",_xlfn.POISSON.DIST(ROW()-4,Riskregister!$E$5*Riskregister!$H$5,TRUE()))</f>
        <v>1</v>
      </c>
      <c r="BG37">
        <f>IF(Riskregister!$E$6="","",_xlfn.POISSON.DIST(ROW()-4,Riskregister!$E$6*Riskregister!$H$6,TRUE()))</f>
        <v>1</v>
      </c>
      <c r="BH37">
        <f>IF(Riskregister!$E$7="","",_xlfn.POISSON.DIST(ROW()-4,Riskregister!$E$7*Riskregister!$H$7,TRUE()))</f>
        <v>0.99999999999998868</v>
      </c>
      <c r="BI37">
        <f>IF(Riskregister!$E$8="","",_xlfn.POISSON.DIST(ROW()-4,Riskregister!$E$8*Riskregister!$H$8,TRUE()))</f>
        <v>1</v>
      </c>
      <c r="BJ37" t="str">
        <f>IF(Riskregister!$E$9="","",_xlfn.POISSON.DIST(ROW()-4,Riskregister!$E$9*Riskregister!$H$9,TRUE()))</f>
        <v/>
      </c>
      <c r="BK37" t="str">
        <f>IF(Riskregister!$E$10="","",_xlfn.POISSON.DIST(ROW()-4,Riskregister!$E$10*Riskregister!$H$10,TRUE()))</f>
        <v/>
      </c>
      <c r="BL37" t="str">
        <f>IF(Riskregister!$E$11="","",_xlfn.POISSON.DIST(ROW()-4,Riskregister!$E$11*Riskregister!$H$11,TRUE()))</f>
        <v/>
      </c>
      <c r="BM37" t="str">
        <f>IF(Riskregister!$E$12="","",_xlfn.POISSON.DIST(ROW()-4,Riskregister!$E$12*Riskregister!$H$12,TRUE()))</f>
        <v/>
      </c>
      <c r="BN37" t="str">
        <f>IF(Riskregister!$E$13="","",_xlfn.POISSON.DIST(ROW()-4,Riskregister!$E$13*Riskregister!$H$13,TRUE()))</f>
        <v/>
      </c>
      <c r="BO37" t="str">
        <f>IF(Riskregister!$E$14="","",_xlfn.POISSON.DIST(ROW()-4,Riskregister!$E$14*Riskregister!$H$14,TRUE()))</f>
        <v/>
      </c>
      <c r="BP37" t="str">
        <f>IF(Riskregister!$E$15="","",_xlfn.POISSON.DIST(ROW()-4,Riskregister!$E$15*Riskregister!$H$15,TRUE()))</f>
        <v/>
      </c>
      <c r="BQ37" t="str">
        <f>IF(Riskregister!$E$16="","",_xlfn.POISSON.DIST(ROW()-4,Riskregister!$E$16*Riskregister!$H$16,TRUE()))</f>
        <v/>
      </c>
    </row>
    <row r="38" spans="2:69" ht="15" customHeight="1" x14ac:dyDescent="0.35">
      <c r="B38" s="9" t="s">
        <v>134</v>
      </c>
      <c r="T38" s="30">
        <f t="shared" ca="1" si="13"/>
        <v>0.13011089062148706</v>
      </c>
      <c r="U38" s="30">
        <f t="shared" ca="1" si="13"/>
        <v>0.74629373292485435</v>
      </c>
      <c r="V38" s="30">
        <f ca="1">IF(Riskregister!$E$5="",0,COUNTIF(BF$4:BF$53,"&lt;"&amp;T38)*IF(U38&lt;0.5,Riskregister!$K$5+(Riskregister!$L$5-Riskregister!$K$5)*SQRT(U38/2),Riskregister!$L$5-(Riskregister!$L$5-Riskregister!$K$5)*SQRT((1-U38)/2)))</f>
        <v>879451.9721392222</v>
      </c>
      <c r="W38" s="30">
        <f t="shared" ca="1" si="14"/>
        <v>0.27247213854234165</v>
      </c>
      <c r="X38" s="30">
        <f t="shared" ca="1" si="14"/>
        <v>0.80542325689113725</v>
      </c>
      <c r="Y38" s="30">
        <f ca="1">IF(Riskregister!$E$6="",0,COUNTIF(BG$4:BG$53,"&lt;"&amp;W38)*IF(X38&lt;0.5,Riskregister!$K$6+(Riskregister!$L$6-Riskregister!$K$6)*SQRT(X38/2),Riskregister!$L$6-(Riskregister!$L$6-Riskregister!$K$6)*SQRT((1-X38)/2)))</f>
        <v>1438560.4896016335</v>
      </c>
      <c r="Z38" s="30">
        <f t="shared" ca="1" si="15"/>
        <v>0.33269304021044399</v>
      </c>
      <c r="AA38" s="30">
        <f t="shared" ca="1" si="15"/>
        <v>0.55763093094131133</v>
      </c>
      <c r="AB38" s="30">
        <f ca="1">IF(Riskregister!$E$7="",0,COUNTIF(BH$4:BH$53,"&lt;"&amp;Z38)*IF(AA38&lt;0.5,Riskregister!$K$7+(Riskregister!$L$7-Riskregister!$K$7)*SQRT(AA38/2),Riskregister!$L$7-(Riskregister!$L$7-Riskregister!$K$7)*SQRT((1-AA38)/2)))</f>
        <v>1176970.4519301162</v>
      </c>
      <c r="AC38" s="30">
        <f t="shared" ca="1" si="16"/>
        <v>0.23272865881132565</v>
      </c>
      <c r="AD38" s="30">
        <f t="shared" ca="1" si="16"/>
        <v>0.55371013477107567</v>
      </c>
      <c r="AE38" s="30">
        <f ca="1">IF(Riskregister!$E$8="",0,COUNTIF(BI$4:BI$53,"&lt;"&amp;AC38)*IF(AD38&lt;0.5,Riskregister!$K$8+(Riskregister!$L$8-Riskregister!$K$8)*SQRT(AD38/2),Riskregister!$L$8-(Riskregister!$L$8-Riskregister!$K$8)*SQRT((1-AD38)/2)))</f>
        <v>5559607.422106253</v>
      </c>
      <c r="AF38" s="30">
        <f t="shared" ca="1" si="17"/>
        <v>0.12856000903016718</v>
      </c>
      <c r="AG38" s="30">
        <f t="shared" ca="1" si="17"/>
        <v>0.44756964714083636</v>
      </c>
      <c r="AH38" s="30">
        <f>IF(Riskregister!$E$9="",0,COUNTIF(BJ$4:BJ$53,"&lt;"&amp;AF38)*IF(AG38&lt;0.5,Riskregister!$K$9+(Riskregister!$L$9-Riskregister!$K$9)*SQRT(AG38/2),Riskregister!$L$9-(Riskregister!$L$9-Riskregister!$K$9)*SQRT((1-AG38)/2)))</f>
        <v>0</v>
      </c>
      <c r="AI38" s="30">
        <f t="shared" ca="1" si="18"/>
        <v>0.67723942739653931</v>
      </c>
      <c r="AJ38" s="30">
        <f t="shared" ca="1" si="18"/>
        <v>0.32016423911736269</v>
      </c>
      <c r="AK38" s="30">
        <f>IF(Riskregister!$E$10="",0,COUNTIF(BK$4:BK$53,"&lt;"&amp;AI38)*IF(AJ38&lt;0.5,Riskregister!$K$10+(Riskregister!$L$10-Riskregister!$K$10)*SQRT(AJ38/2),Riskregister!$L$10-(Riskregister!$L$10-Riskregister!$K$10)*SQRT((1-AJ38)/2)))</f>
        <v>0</v>
      </c>
      <c r="AL38" s="30">
        <f t="shared" ca="1" si="19"/>
        <v>0.89368874535824583</v>
      </c>
      <c r="AM38" s="30">
        <f t="shared" ca="1" si="19"/>
        <v>0.42109613872825746</v>
      </c>
      <c r="AN38" s="30">
        <f>IF(Riskregister!$E$11="",0,COUNTIF(BL$4:BL$53,"&lt;"&amp;AL38)*IF(AM38&lt;0.5,Riskregister!$K$11+(Riskregister!$L$11-Riskregister!$K$11)*SQRT(AM38/2),Riskregister!$L$11-(Riskregister!$L$11-Riskregister!$K$11)*SQRT((1-AM38)/2)))</f>
        <v>0</v>
      </c>
      <c r="AO38" s="30">
        <f t="shared" ca="1" si="20"/>
        <v>1.2907920922948346E-2</v>
      </c>
      <c r="AP38" s="30">
        <f t="shared" ca="1" si="20"/>
        <v>0.19406748847318145</v>
      </c>
      <c r="AQ38" s="30">
        <f>IF(Riskregister!$E$12="",0,COUNTIF(BM$4:BM$53,"&lt;"&amp;AO38)*IF(AP38&lt;0.5,Riskregister!$K$12+(Riskregister!$L$12-Riskregister!$K$12)*SQRT(AP38/2),Riskregister!$L$12-(Riskregister!$L$12-Riskregister!$K$12)*SQRT((1-AP38)/2)))</f>
        <v>0</v>
      </c>
      <c r="AR38" s="30">
        <f t="shared" ca="1" si="21"/>
        <v>1.0337862414716348E-2</v>
      </c>
      <c r="AS38" s="30">
        <f t="shared" ca="1" si="21"/>
        <v>0.16724477280101857</v>
      </c>
      <c r="AT38" s="30">
        <f>IF(Riskregister!$E$13="",0,COUNTIF(BN$4:BN$53,"&lt;"&amp;AR38)*IF(AS38&lt;0.5,Riskregister!$K$13+(Riskregister!$L$13-Riskregister!$K$13)*SQRT(AS38/2),Riskregister!$L$13-(Riskregister!$L$13-Riskregister!$K$13)*SQRT((1-AS38)/2)))</f>
        <v>0</v>
      </c>
      <c r="AU38" s="30">
        <f t="shared" ca="1" si="22"/>
        <v>0.2516818735603269</v>
      </c>
      <c r="AV38" s="30">
        <f t="shared" ca="1" si="22"/>
        <v>0.82789247015359491</v>
      </c>
      <c r="AW38" s="30">
        <f>IF(Riskregister!$E$14="",0,COUNTIF(BO$4:BO$53,"&lt;"&amp;AU38)*IF(AV38&lt;0.5,Riskregister!$K$14+(Riskregister!$L$14-Riskregister!$K$14)*SQRT(AV38/2),Riskregister!$L$14-(Riskregister!$L$14-Riskregister!$K$14)*SQRT((1-AV38)/2)))</f>
        <v>0</v>
      </c>
      <c r="AX38" s="30">
        <f t="shared" ca="1" si="23"/>
        <v>0.16037978976267486</v>
      </c>
      <c r="AY38" s="30">
        <f t="shared" ca="1" si="23"/>
        <v>0.57945514508421625</v>
      </c>
      <c r="AZ38" s="30">
        <f>IF(Riskregister!$E$15="",0,COUNTIF(BP$4:BP$53,"&lt;"&amp;AX38)*IF(AY38&lt;0.5,Riskregister!$K$15+(Riskregister!$L$15-Riskregister!$K$15)*SQRT(AY38/2),Riskregister!$L$15-(Riskregister!$L$15-Riskregister!$K$15)*SQRT((1-AY38)/2)))</f>
        <v>0</v>
      </c>
      <c r="BA38" s="30">
        <f t="shared" ca="1" si="24"/>
        <v>0.86334601106018816</v>
      </c>
      <c r="BB38" s="30">
        <f t="shared" ca="1" si="24"/>
        <v>0.9365582150583035</v>
      </c>
      <c r="BC38" s="30">
        <f>IF(Riskregister!$E$16="",0,COUNTIF(BQ$4:BQ$53,"&lt;"&amp;BA38)*IF(BB38&lt;0.5,Riskregister!$K$16+(Riskregister!$L$16-Riskregister!$K$16)*SQRT(BB38/2),Riskregister!$L$16-(Riskregister!$L$16-Riskregister!$K$16)*SQRT((1-BB38)/2)))</f>
        <v>0</v>
      </c>
      <c r="BD38" s="30">
        <f t="shared" ca="1" si="12"/>
        <v>9054590.335777225</v>
      </c>
      <c r="BF38">
        <f>IF(Riskregister!$E$5="","",_xlfn.POISSON.DIST(ROW()-4,Riskregister!$E$5*Riskregister!$H$5,TRUE()))</f>
        <v>1</v>
      </c>
      <c r="BG38">
        <f>IF(Riskregister!$E$6="","",_xlfn.POISSON.DIST(ROW()-4,Riskregister!$E$6*Riskregister!$H$6,TRUE()))</f>
        <v>1</v>
      </c>
      <c r="BH38">
        <f>IF(Riskregister!$E$7="","",_xlfn.POISSON.DIST(ROW()-4,Riskregister!$E$7*Riskregister!$H$7,TRUE()))</f>
        <v>0.999999999999998</v>
      </c>
      <c r="BI38">
        <f>IF(Riskregister!$E$8="","",_xlfn.POISSON.DIST(ROW()-4,Riskregister!$E$8*Riskregister!$H$8,TRUE()))</f>
        <v>1</v>
      </c>
      <c r="BJ38" t="str">
        <f>IF(Riskregister!$E$9="","",_xlfn.POISSON.DIST(ROW()-4,Riskregister!$E$9*Riskregister!$H$9,TRUE()))</f>
        <v/>
      </c>
      <c r="BK38" t="str">
        <f>IF(Riskregister!$E$10="","",_xlfn.POISSON.DIST(ROW()-4,Riskregister!$E$10*Riskregister!$H$10,TRUE()))</f>
        <v/>
      </c>
      <c r="BL38" t="str">
        <f>IF(Riskregister!$E$11="","",_xlfn.POISSON.DIST(ROW()-4,Riskregister!$E$11*Riskregister!$H$11,TRUE()))</f>
        <v/>
      </c>
      <c r="BM38" t="str">
        <f>IF(Riskregister!$E$12="","",_xlfn.POISSON.DIST(ROW()-4,Riskregister!$E$12*Riskregister!$H$12,TRUE()))</f>
        <v/>
      </c>
      <c r="BN38" t="str">
        <f>IF(Riskregister!$E$13="","",_xlfn.POISSON.DIST(ROW()-4,Riskregister!$E$13*Riskregister!$H$13,TRUE()))</f>
        <v/>
      </c>
      <c r="BO38" t="str">
        <f>IF(Riskregister!$E$14="","",_xlfn.POISSON.DIST(ROW()-4,Riskregister!$E$14*Riskregister!$H$14,TRUE()))</f>
        <v/>
      </c>
      <c r="BP38" t="str">
        <f>IF(Riskregister!$E$15="","",_xlfn.POISSON.DIST(ROW()-4,Riskregister!$E$15*Riskregister!$H$15,TRUE()))</f>
        <v/>
      </c>
      <c r="BQ38" t="str">
        <f>IF(Riskregister!$E$16="","",_xlfn.POISSON.DIST(ROW()-4,Riskregister!$E$16*Riskregister!$H$16,TRUE()))</f>
        <v/>
      </c>
    </row>
    <row r="39" spans="2:69" ht="15" customHeight="1" x14ac:dyDescent="0.35">
      <c r="B39" s="9" t="s">
        <v>135</v>
      </c>
      <c r="T39" s="30">
        <f t="shared" ca="1" si="13"/>
        <v>0.27020446832839584</v>
      </c>
      <c r="U39" s="30">
        <f t="shared" ca="1" si="13"/>
        <v>0.80219745434437473</v>
      </c>
      <c r="V39" s="30">
        <f ca="1">IF(Riskregister!$E$5="",0,COUNTIF(BF$4:BF$53,"&lt;"&amp;T39)*IF(U39&lt;0.5,Riskregister!$K$5+(Riskregister!$L$5-Riskregister!$K$5)*SQRT(U39/2),Riskregister!$L$5-(Riskregister!$L$5-Riskregister!$K$5)*SQRT((1-U39)/2)))</f>
        <v>916962.84521192592</v>
      </c>
      <c r="W39" s="30">
        <f t="shared" ca="1" si="14"/>
        <v>0.63853353689604586</v>
      </c>
      <c r="X39" s="30">
        <f t="shared" ca="1" si="14"/>
        <v>0.68848550601038461</v>
      </c>
      <c r="Y39" s="30">
        <f ca="1">IF(Riskregister!$E$6="",0,COUNTIF(BG$4:BG$53,"&lt;"&amp;W39)*IF(X39&lt;0.5,Riskregister!$K$6+(Riskregister!$L$6-Riskregister!$K$6)*SQRT(X39/2),Riskregister!$L$6-(Riskregister!$L$6-Riskregister!$K$6)*SQRT((1-X39)/2)))</f>
        <v>2579220.6641942216</v>
      </c>
      <c r="Z39" s="30">
        <f t="shared" ca="1" si="15"/>
        <v>0.74872213723191761</v>
      </c>
      <c r="AA39" s="30">
        <f t="shared" ca="1" si="15"/>
        <v>0.22090319176725803</v>
      </c>
      <c r="AB39" s="30">
        <f ca="1">IF(Riskregister!$E$7="",0,COUNTIF(BH$4:BH$53,"&lt;"&amp;Z39)*IF(AA39&lt;0.5,Riskregister!$K$7+(Riskregister!$L$7-Riskregister!$K$7)*SQRT(AA39/2),Riskregister!$L$7-(Riskregister!$L$7-Riskregister!$K$7)*SQRT((1-AA39)/2)))</f>
        <v>1330559.2467584489</v>
      </c>
      <c r="AC39" s="30">
        <f t="shared" ca="1" si="16"/>
        <v>0.47059647526007309</v>
      </c>
      <c r="AD39" s="30">
        <f t="shared" ca="1" si="16"/>
        <v>0.94390383466570449</v>
      </c>
      <c r="AE39" s="30">
        <f ca="1">IF(Riskregister!$E$8="",0,COUNTIF(BI$4:BI$53,"&lt;"&amp;AC39)*IF(AD39&lt;0.5,Riskregister!$K$8+(Riskregister!$L$8-Riskregister!$K$8)*SQRT(AD39/2),Riskregister!$L$8-(Riskregister!$L$8-Riskregister!$K$8)*SQRT((1-AD39)/2)))</f>
        <v>12638593.784403954</v>
      </c>
      <c r="AF39" s="30">
        <f t="shared" ca="1" si="17"/>
        <v>0.63501143982349351</v>
      </c>
      <c r="AG39" s="30">
        <f t="shared" ca="1" si="17"/>
        <v>0.27147642475612332</v>
      </c>
      <c r="AH39" s="30">
        <f>IF(Riskregister!$E$9="",0,COUNTIF(BJ$4:BJ$53,"&lt;"&amp;AF39)*IF(AG39&lt;0.5,Riskregister!$K$9+(Riskregister!$L$9-Riskregister!$K$9)*SQRT(AG39/2),Riskregister!$L$9-(Riskregister!$L$9-Riskregister!$K$9)*SQRT((1-AG39)/2)))</f>
        <v>0</v>
      </c>
      <c r="AI39" s="30">
        <f t="shared" ca="1" si="18"/>
        <v>0.53698539752978758</v>
      </c>
      <c r="AJ39" s="30">
        <f t="shared" ca="1" si="18"/>
        <v>0.6842105120159695</v>
      </c>
      <c r="AK39" s="30">
        <f>IF(Riskregister!$E$10="",0,COUNTIF(BK$4:BK$53,"&lt;"&amp;AI39)*IF(AJ39&lt;0.5,Riskregister!$K$10+(Riskregister!$L$10-Riskregister!$K$10)*SQRT(AJ39/2),Riskregister!$L$10-(Riskregister!$L$10-Riskregister!$K$10)*SQRT((1-AJ39)/2)))</f>
        <v>0</v>
      </c>
      <c r="AL39" s="30">
        <f t="shared" ca="1" si="19"/>
        <v>0.99247325398075348</v>
      </c>
      <c r="AM39" s="30">
        <f t="shared" ca="1" si="19"/>
        <v>0.13218428390523695</v>
      </c>
      <c r="AN39" s="30">
        <f>IF(Riskregister!$E$11="",0,COUNTIF(BL$4:BL$53,"&lt;"&amp;AL39)*IF(AM39&lt;0.5,Riskregister!$K$11+(Riskregister!$L$11-Riskregister!$K$11)*SQRT(AM39/2),Riskregister!$L$11-(Riskregister!$L$11-Riskregister!$K$11)*SQRT((1-AM39)/2)))</f>
        <v>0</v>
      </c>
      <c r="AO39" s="30">
        <f t="shared" ca="1" si="20"/>
        <v>0.2280401333306884</v>
      </c>
      <c r="AP39" s="30">
        <f t="shared" ca="1" si="20"/>
        <v>0.85533993278412845</v>
      </c>
      <c r="AQ39" s="30">
        <f>IF(Riskregister!$E$12="",0,COUNTIF(BM$4:BM$53,"&lt;"&amp;AO39)*IF(AP39&lt;0.5,Riskregister!$K$12+(Riskregister!$L$12-Riskregister!$K$12)*SQRT(AP39/2),Riskregister!$L$12-(Riskregister!$L$12-Riskregister!$K$12)*SQRT((1-AP39)/2)))</f>
        <v>0</v>
      </c>
      <c r="AR39" s="30">
        <f t="shared" ca="1" si="21"/>
        <v>0.9906297826117616</v>
      </c>
      <c r="AS39" s="30">
        <f t="shared" ca="1" si="21"/>
        <v>0.31014747156535794</v>
      </c>
      <c r="AT39" s="30">
        <f>IF(Riskregister!$E$13="",0,COUNTIF(BN$4:BN$53,"&lt;"&amp;AR39)*IF(AS39&lt;0.5,Riskregister!$K$13+(Riskregister!$L$13-Riskregister!$K$13)*SQRT(AS39/2),Riskregister!$L$13-(Riskregister!$L$13-Riskregister!$K$13)*SQRT((1-AS39)/2)))</f>
        <v>0</v>
      </c>
      <c r="AU39" s="30">
        <f t="shared" ca="1" si="22"/>
        <v>1.9640650832401851E-2</v>
      </c>
      <c r="AV39" s="30">
        <f t="shared" ca="1" si="22"/>
        <v>8.4485785992003848E-2</v>
      </c>
      <c r="AW39" s="30">
        <f>IF(Riskregister!$E$14="",0,COUNTIF(BO$4:BO$53,"&lt;"&amp;AU39)*IF(AV39&lt;0.5,Riskregister!$K$14+(Riskregister!$L$14-Riskregister!$K$14)*SQRT(AV39/2),Riskregister!$L$14-(Riskregister!$L$14-Riskregister!$K$14)*SQRT((1-AV39)/2)))</f>
        <v>0</v>
      </c>
      <c r="AX39" s="30">
        <f t="shared" ca="1" si="23"/>
        <v>0.88266171239403146</v>
      </c>
      <c r="AY39" s="30">
        <f t="shared" ca="1" si="23"/>
        <v>0.93179002029558</v>
      </c>
      <c r="AZ39" s="30">
        <f>IF(Riskregister!$E$15="",0,COUNTIF(BP$4:BP$53,"&lt;"&amp;AX39)*IF(AY39&lt;0.5,Riskregister!$K$15+(Riskregister!$L$15-Riskregister!$K$15)*SQRT(AY39/2),Riskregister!$L$15-(Riskregister!$L$15-Riskregister!$K$15)*SQRT((1-AY39)/2)))</f>
        <v>0</v>
      </c>
      <c r="BA39" s="30">
        <f t="shared" ca="1" si="24"/>
        <v>0.51518969806833803</v>
      </c>
      <c r="BB39" s="30">
        <f t="shared" ca="1" si="24"/>
        <v>0.30898419272507593</v>
      </c>
      <c r="BC39" s="30">
        <f>IF(Riskregister!$E$16="",0,COUNTIF(BQ$4:BQ$53,"&lt;"&amp;BA39)*IF(BB39&lt;0.5,Riskregister!$K$16+(Riskregister!$L$16-Riskregister!$K$16)*SQRT(BB39/2),Riskregister!$L$16-(Riskregister!$L$16-Riskregister!$K$16)*SQRT((1-BB39)/2)))</f>
        <v>0</v>
      </c>
      <c r="BD39" s="30">
        <f t="shared" ca="1" si="12"/>
        <v>17465336.540568549</v>
      </c>
      <c r="BF39">
        <f>IF(Riskregister!$E$5="","",_xlfn.POISSON.DIST(ROW()-4,Riskregister!$E$5*Riskregister!$H$5,TRUE()))</f>
        <v>1</v>
      </c>
      <c r="BG39">
        <f>IF(Riskregister!$E$6="","",_xlfn.POISSON.DIST(ROW()-4,Riskregister!$E$6*Riskregister!$H$6,TRUE()))</f>
        <v>1</v>
      </c>
      <c r="BH39">
        <f>IF(Riskregister!$E$7="","",_xlfn.POISSON.DIST(ROW()-4,Riskregister!$E$7*Riskregister!$H$7,TRUE()))</f>
        <v>0.99999999999999967</v>
      </c>
      <c r="BI39">
        <f>IF(Riskregister!$E$8="","",_xlfn.POISSON.DIST(ROW()-4,Riskregister!$E$8*Riskregister!$H$8,TRUE()))</f>
        <v>1</v>
      </c>
      <c r="BJ39" t="str">
        <f>IF(Riskregister!$E$9="","",_xlfn.POISSON.DIST(ROW()-4,Riskregister!$E$9*Riskregister!$H$9,TRUE()))</f>
        <v/>
      </c>
      <c r="BK39" t="str">
        <f>IF(Riskregister!$E$10="","",_xlfn.POISSON.DIST(ROW()-4,Riskregister!$E$10*Riskregister!$H$10,TRUE()))</f>
        <v/>
      </c>
      <c r="BL39" t="str">
        <f>IF(Riskregister!$E$11="","",_xlfn.POISSON.DIST(ROW()-4,Riskregister!$E$11*Riskregister!$H$11,TRUE()))</f>
        <v/>
      </c>
      <c r="BM39" t="str">
        <f>IF(Riskregister!$E$12="","",_xlfn.POISSON.DIST(ROW()-4,Riskregister!$E$12*Riskregister!$H$12,TRUE()))</f>
        <v/>
      </c>
      <c r="BN39" t="str">
        <f>IF(Riskregister!$E$13="","",_xlfn.POISSON.DIST(ROW()-4,Riskregister!$E$13*Riskregister!$H$13,TRUE()))</f>
        <v/>
      </c>
      <c r="BO39" t="str">
        <f>IF(Riskregister!$E$14="","",_xlfn.POISSON.DIST(ROW()-4,Riskregister!$E$14*Riskregister!$H$14,TRUE()))</f>
        <v/>
      </c>
      <c r="BP39" t="str">
        <f>IF(Riskregister!$E$15="","",_xlfn.POISSON.DIST(ROW()-4,Riskregister!$E$15*Riskregister!$H$15,TRUE()))</f>
        <v/>
      </c>
      <c r="BQ39" t="str">
        <f>IF(Riskregister!$E$16="","",_xlfn.POISSON.DIST(ROW()-4,Riskregister!$E$16*Riskregister!$H$16,TRUE()))</f>
        <v/>
      </c>
    </row>
    <row r="40" spans="2:69" ht="15" customHeight="1" x14ac:dyDescent="0.35">
      <c r="B40" s="9" t="s">
        <v>136</v>
      </c>
      <c r="T40" s="30">
        <f t="shared" ca="1" si="13"/>
        <v>0.60641634598160821</v>
      </c>
      <c r="U40" s="30">
        <f t="shared" ca="1" si="13"/>
        <v>8.7300118829414908E-2</v>
      </c>
      <c r="V40" s="30">
        <f ca="1">IF(Riskregister!$E$5="",0,COUNTIF(BF$4:BF$53,"&lt;"&amp;T40)*IF(U40&lt;0.5,Riskregister!$K$5+(Riskregister!$L$5-Riskregister!$K$5)*SQRT(U40/2),Riskregister!$L$5-(Riskregister!$L$5-Riskregister!$K$5)*SQRT((1-U40)/2)))</f>
        <v>976066.73942752788</v>
      </c>
      <c r="W40" s="30">
        <f t="shared" ca="1" si="14"/>
        <v>0.73010296504536565</v>
      </c>
      <c r="X40" s="30">
        <f t="shared" ca="1" si="14"/>
        <v>0.76828300726297494</v>
      </c>
      <c r="Y40" s="30">
        <f ca="1">IF(Riskregister!$E$6="",0,COUNTIF(BG$4:BG$53,"&lt;"&amp;W40)*IF(X40&lt;0.5,Riskregister!$K$6+(Riskregister!$L$6-Riskregister!$K$6)*SQRT(X40/2),Riskregister!$L$6-(Riskregister!$L$6-Riskregister!$K$6)*SQRT((1-X40)/2)))</f>
        <v>4161948.381000733</v>
      </c>
      <c r="Z40" s="30">
        <f t="shared" ca="1" si="15"/>
        <v>0.53841449738239677</v>
      </c>
      <c r="AA40" s="30">
        <f t="shared" ca="1" si="15"/>
        <v>0.54061231747664384</v>
      </c>
      <c r="AB40" s="30">
        <f ca="1">IF(Riskregister!$E$7="",0,COUNTIF(BH$4:BH$53,"&lt;"&amp;Z40)*IF(AA40&lt;0.5,Riskregister!$K$7+(Riskregister!$L$7-Riskregister!$K$7)*SQRT(AA40/2),Riskregister!$L$7-(Riskregister!$L$7-Riskregister!$K$7)*SQRT((1-AA40)/2)))</f>
        <v>1393545.9076718898</v>
      </c>
      <c r="AC40" s="30">
        <f t="shared" ca="1" si="16"/>
        <v>0.56175261456207193</v>
      </c>
      <c r="AD40" s="30">
        <f t="shared" ca="1" si="16"/>
        <v>5.5154411478726351E-2</v>
      </c>
      <c r="AE40" s="30">
        <f ca="1">IF(Riskregister!$E$8="",0,COUNTIF(BI$4:BI$53,"&lt;"&amp;AC40)*IF(AD40&lt;0.5,Riskregister!$K$8+(Riskregister!$L$8-Riskregister!$K$8)*SQRT(AD40/2),Riskregister!$L$8-(Riskregister!$L$8-Riskregister!$K$8)*SQRT((1-AD40)/2)))</f>
        <v>3241500.4319971399</v>
      </c>
      <c r="AF40" s="30">
        <f t="shared" ca="1" si="17"/>
        <v>0.81467548257023026</v>
      </c>
      <c r="AG40" s="30">
        <f t="shared" ca="1" si="17"/>
        <v>4.5611132944751831E-2</v>
      </c>
      <c r="AH40" s="30">
        <f>IF(Riskregister!$E$9="",0,COUNTIF(BJ$4:BJ$53,"&lt;"&amp;AF40)*IF(AG40&lt;0.5,Riskregister!$K$9+(Riskregister!$L$9-Riskregister!$K$9)*SQRT(AG40/2),Riskregister!$L$9-(Riskregister!$L$9-Riskregister!$K$9)*SQRT((1-AG40)/2)))</f>
        <v>0</v>
      </c>
      <c r="AI40" s="30">
        <f t="shared" ca="1" si="18"/>
        <v>0.68237861441304681</v>
      </c>
      <c r="AJ40" s="30">
        <f t="shared" ca="1" si="18"/>
        <v>0.34534222995854025</v>
      </c>
      <c r="AK40" s="30">
        <f>IF(Riskregister!$E$10="",0,COUNTIF(BK$4:BK$53,"&lt;"&amp;AI40)*IF(AJ40&lt;0.5,Riskregister!$K$10+(Riskregister!$L$10-Riskregister!$K$10)*SQRT(AJ40/2),Riskregister!$L$10-(Riskregister!$L$10-Riskregister!$K$10)*SQRT((1-AJ40)/2)))</f>
        <v>0</v>
      </c>
      <c r="AL40" s="30">
        <f t="shared" ca="1" si="19"/>
        <v>0.53243537315398559</v>
      </c>
      <c r="AM40" s="30">
        <f t="shared" ca="1" si="19"/>
        <v>8.8849299316429708E-2</v>
      </c>
      <c r="AN40" s="30">
        <f>IF(Riskregister!$E$11="",0,COUNTIF(BL$4:BL$53,"&lt;"&amp;AL40)*IF(AM40&lt;0.5,Riskregister!$K$11+(Riskregister!$L$11-Riskregister!$K$11)*SQRT(AM40/2),Riskregister!$L$11-(Riskregister!$L$11-Riskregister!$K$11)*SQRT((1-AM40)/2)))</f>
        <v>0</v>
      </c>
      <c r="AO40" s="30">
        <f t="shared" ca="1" si="20"/>
        <v>0.98378974774167682</v>
      </c>
      <c r="AP40" s="30">
        <f t="shared" ca="1" si="20"/>
        <v>0.96796000959456219</v>
      </c>
      <c r="AQ40" s="30">
        <f>IF(Riskregister!$E$12="",0,COUNTIF(BM$4:BM$53,"&lt;"&amp;AO40)*IF(AP40&lt;0.5,Riskregister!$K$12+(Riskregister!$L$12-Riskregister!$K$12)*SQRT(AP40/2),Riskregister!$L$12-(Riskregister!$L$12-Riskregister!$K$12)*SQRT((1-AP40)/2)))</f>
        <v>0</v>
      </c>
      <c r="AR40" s="30">
        <f t="shared" ca="1" si="21"/>
        <v>0.75666390889484125</v>
      </c>
      <c r="AS40" s="30">
        <f t="shared" ca="1" si="21"/>
        <v>7.2450061731874849E-2</v>
      </c>
      <c r="AT40" s="30">
        <f>IF(Riskregister!$E$13="",0,COUNTIF(BN$4:BN$53,"&lt;"&amp;AR40)*IF(AS40&lt;0.5,Riskregister!$K$13+(Riskregister!$L$13-Riskregister!$K$13)*SQRT(AS40/2),Riskregister!$L$13-(Riskregister!$L$13-Riskregister!$K$13)*SQRT((1-AS40)/2)))</f>
        <v>0</v>
      </c>
      <c r="AU40" s="30">
        <f t="shared" ca="1" si="22"/>
        <v>0.37465172586498463</v>
      </c>
      <c r="AV40" s="30">
        <f t="shared" ca="1" si="22"/>
        <v>0.66357985802247033</v>
      </c>
      <c r="AW40" s="30">
        <f>IF(Riskregister!$E$14="",0,COUNTIF(BO$4:BO$53,"&lt;"&amp;AU40)*IF(AV40&lt;0.5,Riskregister!$K$14+(Riskregister!$L$14-Riskregister!$K$14)*SQRT(AV40/2),Riskregister!$L$14-(Riskregister!$L$14-Riskregister!$K$14)*SQRT((1-AV40)/2)))</f>
        <v>0</v>
      </c>
      <c r="AX40" s="30">
        <f t="shared" ca="1" si="23"/>
        <v>0.91138397985080577</v>
      </c>
      <c r="AY40" s="30">
        <f t="shared" ca="1" si="23"/>
        <v>0.50232607465145251</v>
      </c>
      <c r="AZ40" s="30">
        <f>IF(Riskregister!$E$15="",0,COUNTIF(BP$4:BP$53,"&lt;"&amp;AX40)*IF(AY40&lt;0.5,Riskregister!$K$15+(Riskregister!$L$15-Riskregister!$K$15)*SQRT(AY40/2),Riskregister!$L$15-(Riskregister!$L$15-Riskregister!$K$15)*SQRT((1-AY40)/2)))</f>
        <v>0</v>
      </c>
      <c r="BA40" s="30">
        <f t="shared" ca="1" si="24"/>
        <v>0.17547450587165492</v>
      </c>
      <c r="BB40" s="30">
        <f t="shared" ca="1" si="24"/>
        <v>0.19434040118259088</v>
      </c>
      <c r="BC40" s="30">
        <f>IF(Riskregister!$E$16="",0,COUNTIF(BQ$4:BQ$53,"&lt;"&amp;BA40)*IF(BB40&lt;0.5,Riskregister!$K$16+(Riskregister!$L$16-Riskregister!$K$16)*SQRT(BB40/2),Riskregister!$L$16-(Riskregister!$L$16-Riskregister!$K$16)*SQRT((1-BB40)/2)))</f>
        <v>0</v>
      </c>
      <c r="BD40" s="30">
        <f t="shared" ca="1" si="12"/>
        <v>9773061.4600972906</v>
      </c>
      <c r="BF40">
        <f>IF(Riskregister!$E$5="","",_xlfn.POISSON.DIST(ROW()-4,Riskregister!$E$5*Riskregister!$H$5,TRUE()))</f>
        <v>1</v>
      </c>
      <c r="BG40">
        <f>IF(Riskregister!$E$6="","",_xlfn.POISSON.DIST(ROW()-4,Riskregister!$E$6*Riskregister!$H$6,TRUE()))</f>
        <v>1</v>
      </c>
      <c r="BH40">
        <f>IF(Riskregister!$E$7="","",_xlfn.POISSON.DIST(ROW()-4,Riskregister!$E$7*Riskregister!$H$7,TRUE()))</f>
        <v>1</v>
      </c>
      <c r="BI40">
        <f>IF(Riskregister!$E$8="","",_xlfn.POISSON.DIST(ROW()-4,Riskregister!$E$8*Riskregister!$H$8,TRUE()))</f>
        <v>1</v>
      </c>
      <c r="BJ40" t="str">
        <f>IF(Riskregister!$E$9="","",_xlfn.POISSON.DIST(ROW()-4,Riskregister!$E$9*Riskregister!$H$9,TRUE()))</f>
        <v/>
      </c>
      <c r="BK40" t="str">
        <f>IF(Riskregister!$E$10="","",_xlfn.POISSON.DIST(ROW()-4,Riskregister!$E$10*Riskregister!$H$10,TRUE()))</f>
        <v/>
      </c>
      <c r="BL40" t="str">
        <f>IF(Riskregister!$E$11="","",_xlfn.POISSON.DIST(ROW()-4,Riskregister!$E$11*Riskregister!$H$11,TRUE()))</f>
        <v/>
      </c>
      <c r="BM40" t="str">
        <f>IF(Riskregister!$E$12="","",_xlfn.POISSON.DIST(ROW()-4,Riskregister!$E$12*Riskregister!$H$12,TRUE()))</f>
        <v/>
      </c>
      <c r="BN40" t="str">
        <f>IF(Riskregister!$E$13="","",_xlfn.POISSON.DIST(ROW()-4,Riskregister!$E$13*Riskregister!$H$13,TRUE()))</f>
        <v/>
      </c>
      <c r="BO40" t="str">
        <f>IF(Riskregister!$E$14="","",_xlfn.POISSON.DIST(ROW()-4,Riskregister!$E$14*Riskregister!$H$14,TRUE()))</f>
        <v/>
      </c>
      <c r="BP40" t="str">
        <f>IF(Riskregister!$E$15="","",_xlfn.POISSON.DIST(ROW()-4,Riskregister!$E$15*Riskregister!$H$15,TRUE()))</f>
        <v/>
      </c>
      <c r="BQ40" t="str">
        <f>IF(Riskregister!$E$16="","",_xlfn.POISSON.DIST(ROW()-4,Riskregister!$E$16*Riskregister!$H$16,TRUE()))</f>
        <v/>
      </c>
    </row>
    <row r="41" spans="2:69" ht="15" customHeight="1" x14ac:dyDescent="0.35">
      <c r="B41" s="9"/>
      <c r="T41" s="30">
        <f t="shared" ca="1" si="13"/>
        <v>1.3657497385701212E-2</v>
      </c>
      <c r="U41" s="30">
        <f t="shared" ca="1" si="13"/>
        <v>0.13722350696814545</v>
      </c>
      <c r="V41" s="30">
        <f ca="1">IF(Riskregister!$E$5="",0,COUNTIF(BF$4:BF$53,"&lt;"&amp;T41)*IF(U41&lt;0.5,Riskregister!$K$5+(Riskregister!$L$5-Riskregister!$K$5)*SQRT(U41/2),Riskregister!$L$5-(Riskregister!$L$5-Riskregister!$K$5)*SQRT((1-U41)/2)))</f>
        <v>0</v>
      </c>
      <c r="W41" s="30">
        <f t="shared" ca="1" si="14"/>
        <v>0.19702205020054187</v>
      </c>
      <c r="X41" s="30">
        <f t="shared" ca="1" si="14"/>
        <v>0.93150279972748695</v>
      </c>
      <c r="Y41" s="30">
        <f ca="1">IF(Riskregister!$E$6="",0,COUNTIF(BG$4:BG$53,"&lt;"&amp;W41)*IF(X41&lt;0.5,Riskregister!$K$6+(Riskregister!$L$6-Riskregister!$K$6)*SQRT(X41/2),Riskregister!$L$6-(Riskregister!$L$6-Riskregister!$K$6)*SQRT((1-X41)/2)))</f>
        <v>1666885.2083118027</v>
      </c>
      <c r="Z41" s="30">
        <f t="shared" ca="1" si="15"/>
        <v>0.31657289356388507</v>
      </c>
      <c r="AA41" s="30">
        <f t="shared" ca="1" si="15"/>
        <v>0.53792774744373639</v>
      </c>
      <c r="AB41" s="30">
        <f ca="1">IF(Riskregister!$E$7="",0,COUNTIF(BH$4:BH$53,"&lt;"&amp;Z41)*IF(AA41&lt;0.5,Riskregister!$K$7+(Riskregister!$L$7-Riskregister!$K$7)*SQRT(AA41/2),Riskregister!$L$7-(Riskregister!$L$7-Riskregister!$K$7)*SQRT((1-AA41)/2)))</f>
        <v>1158841.1941097099</v>
      </c>
      <c r="AC41" s="30">
        <f t="shared" ca="1" si="16"/>
        <v>0.9509619807508114</v>
      </c>
      <c r="AD41" s="30">
        <f t="shared" ca="1" si="16"/>
        <v>0.11412275793042448</v>
      </c>
      <c r="AE41" s="30">
        <f ca="1">IF(Riskregister!$E$8="",0,COUNTIF(BI$4:BI$53,"&lt;"&amp;AC41)*IF(AD41&lt;0.5,Riskregister!$K$8+(Riskregister!$L$8-Riskregister!$K$8)*SQRT(AD41/2),Riskregister!$L$8-(Riskregister!$L$8-Riskregister!$K$8)*SQRT((1-AD41)/2)))</f>
        <v>8536281.6900939774</v>
      </c>
      <c r="AF41" s="30">
        <f t="shared" ca="1" si="17"/>
        <v>4.4645565800149223E-2</v>
      </c>
      <c r="AG41" s="30">
        <f t="shared" ca="1" si="17"/>
        <v>0.63935658238754178</v>
      </c>
      <c r="AH41" s="30">
        <f>IF(Riskregister!$E$9="",0,COUNTIF(BJ$4:BJ$53,"&lt;"&amp;AF41)*IF(AG41&lt;0.5,Riskregister!$K$9+(Riskregister!$L$9-Riskregister!$K$9)*SQRT(AG41/2),Riskregister!$L$9-(Riskregister!$L$9-Riskregister!$K$9)*SQRT((1-AG41)/2)))</f>
        <v>0</v>
      </c>
      <c r="AI41" s="30">
        <f t="shared" ca="1" si="18"/>
        <v>0.62877810348058472</v>
      </c>
      <c r="AJ41" s="30">
        <f t="shared" ca="1" si="18"/>
        <v>9.5496335642584529E-2</v>
      </c>
      <c r="AK41" s="30">
        <f>IF(Riskregister!$E$10="",0,COUNTIF(BK$4:BK$53,"&lt;"&amp;AI41)*IF(AJ41&lt;0.5,Riskregister!$K$10+(Riskregister!$L$10-Riskregister!$K$10)*SQRT(AJ41/2),Riskregister!$L$10-(Riskregister!$L$10-Riskregister!$K$10)*SQRT((1-AJ41)/2)))</f>
        <v>0</v>
      </c>
      <c r="AL41" s="30">
        <f t="shared" ca="1" si="19"/>
        <v>5.2946040089032032E-2</v>
      </c>
      <c r="AM41" s="30">
        <f t="shared" ca="1" si="19"/>
        <v>7.2544215704271831E-2</v>
      </c>
      <c r="AN41" s="30">
        <f>IF(Riskregister!$E$11="",0,COUNTIF(BL$4:BL$53,"&lt;"&amp;AL41)*IF(AM41&lt;0.5,Riskregister!$K$11+(Riskregister!$L$11-Riskregister!$K$11)*SQRT(AM41/2),Riskregister!$L$11-(Riskregister!$L$11-Riskregister!$K$11)*SQRT((1-AM41)/2)))</f>
        <v>0</v>
      </c>
      <c r="AO41" s="30">
        <f t="shared" ca="1" si="20"/>
        <v>0.1311612799764893</v>
      </c>
      <c r="AP41" s="30">
        <f t="shared" ca="1" si="20"/>
        <v>0.23614681628148348</v>
      </c>
      <c r="AQ41" s="30">
        <f>IF(Riskregister!$E$12="",0,COUNTIF(BM$4:BM$53,"&lt;"&amp;AO41)*IF(AP41&lt;0.5,Riskregister!$K$12+(Riskregister!$L$12-Riskregister!$K$12)*SQRT(AP41/2),Riskregister!$L$12-(Riskregister!$L$12-Riskregister!$K$12)*SQRT((1-AP41)/2)))</f>
        <v>0</v>
      </c>
      <c r="AR41" s="30">
        <f t="shared" ca="1" si="21"/>
        <v>0.41003659629896017</v>
      </c>
      <c r="AS41" s="30">
        <f t="shared" ca="1" si="21"/>
        <v>0.42794506276894195</v>
      </c>
      <c r="AT41" s="30">
        <f>IF(Riskregister!$E$13="",0,COUNTIF(BN$4:BN$53,"&lt;"&amp;AR41)*IF(AS41&lt;0.5,Riskregister!$K$13+(Riskregister!$L$13-Riskregister!$K$13)*SQRT(AS41/2),Riskregister!$L$13-(Riskregister!$L$13-Riskregister!$K$13)*SQRT((1-AS41)/2)))</f>
        <v>0</v>
      </c>
      <c r="AU41" s="30">
        <f t="shared" ca="1" si="22"/>
        <v>0.52553338674841221</v>
      </c>
      <c r="AV41" s="30">
        <f t="shared" ca="1" si="22"/>
        <v>0.96408000399727634</v>
      </c>
      <c r="AW41" s="30">
        <f>IF(Riskregister!$E$14="",0,COUNTIF(BO$4:BO$53,"&lt;"&amp;AU41)*IF(AV41&lt;0.5,Riskregister!$K$14+(Riskregister!$L$14-Riskregister!$K$14)*SQRT(AV41/2),Riskregister!$L$14-(Riskregister!$L$14-Riskregister!$K$14)*SQRT((1-AV41)/2)))</f>
        <v>0</v>
      </c>
      <c r="AX41" s="30">
        <f t="shared" ca="1" si="23"/>
        <v>0.60305565291436092</v>
      </c>
      <c r="AY41" s="30">
        <f t="shared" ca="1" si="23"/>
        <v>0.52964341511810553</v>
      </c>
      <c r="AZ41" s="30">
        <f>IF(Riskregister!$E$15="",0,COUNTIF(BP$4:BP$53,"&lt;"&amp;AX41)*IF(AY41&lt;0.5,Riskregister!$K$15+(Riskregister!$L$15-Riskregister!$K$15)*SQRT(AY41/2),Riskregister!$L$15-(Riskregister!$L$15-Riskregister!$K$15)*SQRT((1-AY41)/2)))</f>
        <v>0</v>
      </c>
      <c r="BA41" s="30">
        <f t="shared" ca="1" si="24"/>
        <v>0.83744912350356748</v>
      </c>
      <c r="BB41" s="30">
        <f t="shared" ca="1" si="24"/>
        <v>9.4558314953751332E-2</v>
      </c>
      <c r="BC41" s="30">
        <f>IF(Riskregister!$E$16="",0,COUNTIF(BQ$4:BQ$53,"&lt;"&amp;BA41)*IF(BB41&lt;0.5,Riskregister!$K$16+(Riskregister!$L$16-Riskregister!$K$16)*SQRT(BB41/2),Riskregister!$L$16-(Riskregister!$L$16-Riskregister!$K$16)*SQRT((1-BB41)/2)))</f>
        <v>0</v>
      </c>
      <c r="BD41" s="30">
        <f t="shared" ca="1" si="12"/>
        <v>11362008.092515491</v>
      </c>
      <c r="BF41">
        <f>IF(Riskregister!$E$5="","",_xlfn.POISSON.DIST(ROW()-4,Riskregister!$E$5*Riskregister!$H$5,TRUE()))</f>
        <v>1</v>
      </c>
      <c r="BG41">
        <f>IF(Riskregister!$E$6="","",_xlfn.POISSON.DIST(ROW()-4,Riskregister!$E$6*Riskregister!$H$6,TRUE()))</f>
        <v>1</v>
      </c>
      <c r="BH41">
        <f>IF(Riskregister!$E$7="","",_xlfn.POISSON.DIST(ROW()-4,Riskregister!$E$7*Riskregister!$H$7,TRUE()))</f>
        <v>1</v>
      </c>
      <c r="BI41">
        <f>IF(Riskregister!$E$8="","",_xlfn.POISSON.DIST(ROW()-4,Riskregister!$E$8*Riskregister!$H$8,TRUE()))</f>
        <v>1</v>
      </c>
      <c r="BJ41" t="str">
        <f>IF(Riskregister!$E$9="","",_xlfn.POISSON.DIST(ROW()-4,Riskregister!$E$9*Riskregister!$H$9,TRUE()))</f>
        <v/>
      </c>
      <c r="BK41" t="str">
        <f>IF(Riskregister!$E$10="","",_xlfn.POISSON.DIST(ROW()-4,Riskregister!$E$10*Riskregister!$H$10,TRUE()))</f>
        <v/>
      </c>
      <c r="BL41" t="str">
        <f>IF(Riskregister!$E$11="","",_xlfn.POISSON.DIST(ROW()-4,Riskregister!$E$11*Riskregister!$H$11,TRUE()))</f>
        <v/>
      </c>
      <c r="BM41" t="str">
        <f>IF(Riskregister!$E$12="","",_xlfn.POISSON.DIST(ROW()-4,Riskregister!$E$12*Riskregister!$H$12,TRUE()))</f>
        <v/>
      </c>
      <c r="BN41" t="str">
        <f>IF(Riskregister!$E$13="","",_xlfn.POISSON.DIST(ROW()-4,Riskregister!$E$13*Riskregister!$H$13,TRUE()))</f>
        <v/>
      </c>
      <c r="BO41" t="str">
        <f>IF(Riskregister!$E$14="","",_xlfn.POISSON.DIST(ROW()-4,Riskregister!$E$14*Riskregister!$H$14,TRUE()))</f>
        <v/>
      </c>
      <c r="BP41" t="str">
        <f>IF(Riskregister!$E$15="","",_xlfn.POISSON.DIST(ROW()-4,Riskregister!$E$15*Riskregister!$H$15,TRUE()))</f>
        <v/>
      </c>
      <c r="BQ41" t="str">
        <f>IF(Riskregister!$E$16="","",_xlfn.POISSON.DIST(ROW()-4,Riskregister!$E$16*Riskregister!$H$16,TRUE()))</f>
        <v/>
      </c>
    </row>
    <row r="42" spans="2:69" ht="15" customHeight="1" x14ac:dyDescent="0.35">
      <c r="B42" s="44" t="s">
        <v>137</v>
      </c>
      <c r="T42" s="30">
        <f t="shared" ca="1" si="13"/>
        <v>0.49108545439650453</v>
      </c>
      <c r="U42" s="30">
        <f t="shared" ca="1" si="13"/>
        <v>5.8839964385709487E-2</v>
      </c>
      <c r="V42" s="30">
        <f ca="1">IF(Riskregister!$E$5="",0,COUNTIF(BF$4:BF$53,"&lt;"&amp;T42)*IF(U42&lt;0.5,Riskregister!$K$5+(Riskregister!$L$5-Riskregister!$K$5)*SQRT(U42/2),Riskregister!$L$5-(Riskregister!$L$5-Riskregister!$K$5)*SQRT((1-U42)/2)))</f>
        <v>681555.43082915968</v>
      </c>
      <c r="W42" s="30">
        <f t="shared" ca="1" si="14"/>
        <v>9.7792210740004548E-2</v>
      </c>
      <c r="X42" s="30">
        <f t="shared" ca="1" si="14"/>
        <v>0.36051926392722089</v>
      </c>
      <c r="Y42" s="30">
        <f ca="1">IF(Riskregister!$E$6="",0,COUNTIF(BG$4:BG$53,"&lt;"&amp;W42)*IF(X42&lt;0.5,Riskregister!$K$6+(Riskregister!$L$6-Riskregister!$K$6)*SQRT(X42/2),Riskregister!$L$6-(Riskregister!$L$6-Riskregister!$K$6)*SQRT((1-X42)/2)))</f>
        <v>0</v>
      </c>
      <c r="Z42" s="30">
        <f t="shared" ca="1" si="15"/>
        <v>0.41775633159837477</v>
      </c>
      <c r="AA42" s="30">
        <f t="shared" ca="1" si="15"/>
        <v>0.54371077413899582</v>
      </c>
      <c r="AB42" s="30">
        <f ca="1">IF(Riskregister!$E$7="",0,COUNTIF(BH$4:BH$53,"&lt;"&amp;Z42)*IF(AA42&lt;0.5,Riskregister!$K$7+(Riskregister!$L$7-Riskregister!$K$7)*SQRT(AA42/2),Riskregister!$L$7-(Riskregister!$L$7-Riskregister!$K$7)*SQRT((1-AA42)/2)))</f>
        <v>1396945.7925797259</v>
      </c>
      <c r="AC42" s="30">
        <f t="shared" ca="1" si="16"/>
        <v>0.15717428031206793</v>
      </c>
      <c r="AD42" s="30">
        <f t="shared" ca="1" si="16"/>
        <v>0.73154611778354661</v>
      </c>
      <c r="AE42" s="30">
        <f ca="1">IF(Riskregister!$E$8="",0,COUNTIF(BI$4:BI$53,"&lt;"&amp;AC42)*IF(AD42&lt;0.5,Riskregister!$K$8+(Riskregister!$L$8-Riskregister!$K$8)*SQRT(AD42/2),Riskregister!$L$8-(Riskregister!$L$8-Riskregister!$K$8)*SQRT((1-AD42)/2)))</f>
        <v>3278061.2295784941</v>
      </c>
      <c r="AF42" s="30">
        <f t="shared" ca="1" si="17"/>
        <v>3.154368057650847E-2</v>
      </c>
      <c r="AG42" s="30">
        <f t="shared" ca="1" si="17"/>
        <v>0.89815432707290721</v>
      </c>
      <c r="AH42" s="30">
        <f>IF(Riskregister!$E$9="",0,COUNTIF(BJ$4:BJ$53,"&lt;"&amp;AF42)*IF(AG42&lt;0.5,Riskregister!$K$9+(Riskregister!$L$9-Riskregister!$K$9)*SQRT(AG42/2),Riskregister!$L$9-(Riskregister!$L$9-Riskregister!$K$9)*SQRT((1-AG42)/2)))</f>
        <v>0</v>
      </c>
      <c r="AI42" s="30">
        <f t="shared" ca="1" si="18"/>
        <v>0.65509565358013078</v>
      </c>
      <c r="AJ42" s="30">
        <f t="shared" ca="1" si="18"/>
        <v>0.27595843487798999</v>
      </c>
      <c r="AK42" s="30">
        <f>IF(Riskregister!$E$10="",0,COUNTIF(BK$4:BK$53,"&lt;"&amp;AI42)*IF(AJ42&lt;0.5,Riskregister!$K$10+(Riskregister!$L$10-Riskregister!$K$10)*SQRT(AJ42/2),Riskregister!$L$10-(Riskregister!$L$10-Riskregister!$K$10)*SQRT((1-AJ42)/2)))</f>
        <v>0</v>
      </c>
      <c r="AL42" s="30">
        <f t="shared" ca="1" si="19"/>
        <v>0.40655493628341632</v>
      </c>
      <c r="AM42" s="30">
        <f t="shared" ca="1" si="19"/>
        <v>0.26280477824497417</v>
      </c>
      <c r="AN42" s="30">
        <f>IF(Riskregister!$E$11="",0,COUNTIF(BL$4:BL$53,"&lt;"&amp;AL42)*IF(AM42&lt;0.5,Riskregister!$K$11+(Riskregister!$L$11-Riskregister!$K$11)*SQRT(AM42/2),Riskregister!$L$11-(Riskregister!$L$11-Riskregister!$K$11)*SQRT((1-AM42)/2)))</f>
        <v>0</v>
      </c>
      <c r="AO42" s="30">
        <f t="shared" ca="1" si="20"/>
        <v>0.76619533977280607</v>
      </c>
      <c r="AP42" s="30">
        <f t="shared" ca="1" si="20"/>
        <v>0.93820008152392809</v>
      </c>
      <c r="AQ42" s="30">
        <f>IF(Riskregister!$E$12="",0,COUNTIF(BM$4:BM$53,"&lt;"&amp;AO42)*IF(AP42&lt;0.5,Riskregister!$K$12+(Riskregister!$L$12-Riskregister!$K$12)*SQRT(AP42/2),Riskregister!$L$12-(Riskregister!$L$12-Riskregister!$K$12)*SQRT((1-AP42)/2)))</f>
        <v>0</v>
      </c>
      <c r="AR42" s="30">
        <f t="shared" ca="1" si="21"/>
        <v>0.45946578505281988</v>
      </c>
      <c r="AS42" s="30">
        <f t="shared" ca="1" si="21"/>
        <v>0.81269132835753266</v>
      </c>
      <c r="AT42" s="30">
        <f>IF(Riskregister!$E$13="",0,COUNTIF(BN$4:BN$53,"&lt;"&amp;AR42)*IF(AS42&lt;0.5,Riskregister!$K$13+(Riskregister!$L$13-Riskregister!$K$13)*SQRT(AS42/2),Riskregister!$L$13-(Riskregister!$L$13-Riskregister!$K$13)*SQRT((1-AS42)/2)))</f>
        <v>0</v>
      </c>
      <c r="AU42" s="30">
        <f t="shared" ca="1" si="22"/>
        <v>0.49086748459378982</v>
      </c>
      <c r="AV42" s="30">
        <f t="shared" ca="1" si="22"/>
        <v>0.45799744304221801</v>
      </c>
      <c r="AW42" s="30">
        <f>IF(Riskregister!$E$14="",0,COUNTIF(BO$4:BO$53,"&lt;"&amp;AU42)*IF(AV42&lt;0.5,Riskregister!$K$14+(Riskregister!$L$14-Riskregister!$K$14)*SQRT(AV42/2),Riskregister!$L$14-(Riskregister!$L$14-Riskregister!$K$14)*SQRT((1-AV42)/2)))</f>
        <v>0</v>
      </c>
      <c r="AX42" s="30">
        <f t="shared" ca="1" si="23"/>
        <v>0.39096081571694252</v>
      </c>
      <c r="AY42" s="30">
        <f t="shared" ca="1" si="23"/>
        <v>0.44308410557906752</v>
      </c>
      <c r="AZ42" s="30">
        <f>IF(Riskregister!$E$15="",0,COUNTIF(BP$4:BP$53,"&lt;"&amp;AX42)*IF(AY42&lt;0.5,Riskregister!$K$15+(Riskregister!$L$15-Riskregister!$K$15)*SQRT(AY42/2),Riskregister!$L$15-(Riskregister!$L$15-Riskregister!$K$15)*SQRT((1-AY42)/2)))</f>
        <v>0</v>
      </c>
      <c r="BA42" s="30">
        <f t="shared" ca="1" si="24"/>
        <v>5.3021786847285202E-2</v>
      </c>
      <c r="BB42" s="30">
        <f t="shared" ca="1" si="24"/>
        <v>0.3833964925444977</v>
      </c>
      <c r="BC42" s="30">
        <f>IF(Riskregister!$E$16="",0,COUNTIF(BQ$4:BQ$53,"&lt;"&amp;BA42)*IF(BB42&lt;0.5,Riskregister!$K$16+(Riskregister!$L$16-Riskregister!$K$16)*SQRT(BB42/2),Riskregister!$L$16-(Riskregister!$L$16-Riskregister!$K$16)*SQRT((1-BB42)/2)))</f>
        <v>0</v>
      </c>
      <c r="BD42" s="30">
        <f t="shared" ca="1" si="12"/>
        <v>5356562.4529873794</v>
      </c>
      <c r="BF42">
        <f>IF(Riskregister!$E$5="","",_xlfn.POISSON.DIST(ROW()-4,Riskregister!$E$5*Riskregister!$H$5,TRUE()))</f>
        <v>1</v>
      </c>
      <c r="BG42">
        <f>IF(Riskregister!$E$6="","",_xlfn.POISSON.DIST(ROW()-4,Riskregister!$E$6*Riskregister!$H$6,TRUE()))</f>
        <v>1</v>
      </c>
      <c r="BH42">
        <f>IF(Riskregister!$E$7="","",_xlfn.POISSON.DIST(ROW()-4,Riskregister!$E$7*Riskregister!$H$7,TRUE()))</f>
        <v>1</v>
      </c>
      <c r="BI42">
        <f>IF(Riskregister!$E$8="","",_xlfn.POISSON.DIST(ROW()-4,Riskregister!$E$8*Riskregister!$H$8,TRUE()))</f>
        <v>1</v>
      </c>
      <c r="BJ42" t="str">
        <f>IF(Riskregister!$E$9="","",_xlfn.POISSON.DIST(ROW()-4,Riskregister!$E$9*Riskregister!$H$9,TRUE()))</f>
        <v/>
      </c>
      <c r="BK42" t="str">
        <f>IF(Riskregister!$E$10="","",_xlfn.POISSON.DIST(ROW()-4,Riskregister!$E$10*Riskregister!$H$10,TRUE()))</f>
        <v/>
      </c>
      <c r="BL42" t="str">
        <f>IF(Riskregister!$E$11="","",_xlfn.POISSON.DIST(ROW()-4,Riskregister!$E$11*Riskregister!$H$11,TRUE()))</f>
        <v/>
      </c>
      <c r="BM42" t="str">
        <f>IF(Riskregister!$E$12="","",_xlfn.POISSON.DIST(ROW()-4,Riskregister!$E$12*Riskregister!$H$12,TRUE()))</f>
        <v/>
      </c>
      <c r="BN42" t="str">
        <f>IF(Riskregister!$E$13="","",_xlfn.POISSON.DIST(ROW()-4,Riskregister!$E$13*Riskregister!$H$13,TRUE()))</f>
        <v/>
      </c>
      <c r="BO42" t="str">
        <f>IF(Riskregister!$E$14="","",_xlfn.POISSON.DIST(ROW()-4,Riskregister!$E$14*Riskregister!$H$14,TRUE()))</f>
        <v/>
      </c>
      <c r="BP42" t="str">
        <f>IF(Riskregister!$E$15="","",_xlfn.POISSON.DIST(ROW()-4,Riskregister!$E$15*Riskregister!$H$15,TRUE()))</f>
        <v/>
      </c>
      <c r="BQ42" t="str">
        <f>IF(Riskregister!$E$16="","",_xlfn.POISSON.DIST(ROW()-4,Riskregister!$E$16*Riskregister!$H$16,TRUE()))</f>
        <v/>
      </c>
    </row>
    <row r="43" spans="2:69" ht="15" customHeight="1" x14ac:dyDescent="0.35">
      <c r="B43" s="9" t="s">
        <v>138</v>
      </c>
      <c r="T43" s="30">
        <f t="shared" ca="1" si="13"/>
        <v>0.76522600495596627</v>
      </c>
      <c r="U43" s="30">
        <f t="shared" ca="1" si="13"/>
        <v>0.96214998382957517</v>
      </c>
      <c r="V43" s="30">
        <f ca="1">IF(Riskregister!$E$5="",0,COUNTIF(BF$4:BF$53,"&lt;"&amp;T43)*IF(U43&lt;0.5,Riskregister!$K$5+(Riskregister!$L$5-Riskregister!$K$5)*SQRT(U43/2),Riskregister!$L$5-(Riskregister!$L$5-Riskregister!$K$5)*SQRT((1-U43)/2)))</f>
        <v>2690471.5628066012</v>
      </c>
      <c r="W43" s="30">
        <f t="shared" ca="1" si="14"/>
        <v>0.15373102060483657</v>
      </c>
      <c r="X43" s="30">
        <f t="shared" ca="1" si="14"/>
        <v>0.39276708781816938</v>
      </c>
      <c r="Y43" s="30">
        <f ca="1">IF(Riskregister!$E$6="",0,COUNTIF(BG$4:BG$53,"&lt;"&amp;W43)*IF(X43&lt;0.5,Riskregister!$K$6+(Riskregister!$L$6-Riskregister!$K$6)*SQRT(X43/2),Riskregister!$L$6-(Riskregister!$L$6-Riskregister!$K$6)*SQRT((1-X43)/2)))</f>
        <v>997673.29293729924</v>
      </c>
      <c r="Z43" s="30">
        <f t="shared" ca="1" si="15"/>
        <v>0.52124035389211665</v>
      </c>
      <c r="AA43" s="30">
        <f t="shared" ca="1" si="15"/>
        <v>0.32741626909618771</v>
      </c>
      <c r="AB43" s="30">
        <f ca="1">IF(Riskregister!$E$7="",0,COUNTIF(BH$4:BH$53,"&lt;"&amp;Z43)*IF(AA43&lt;0.5,Riskregister!$K$7+(Riskregister!$L$7-Riskregister!$K$7)*SQRT(AA43/2),Riskregister!$L$7-(Riskregister!$L$7-Riskregister!$K$7)*SQRT((1-AA43)/2)))</f>
        <v>1149678.0998455202</v>
      </c>
      <c r="AC43" s="30">
        <f t="shared" ca="1" si="16"/>
        <v>0.38891529722375506</v>
      </c>
      <c r="AD43" s="30">
        <f t="shared" ca="1" si="16"/>
        <v>0.28093782579809279</v>
      </c>
      <c r="AE43" s="30">
        <f ca="1">IF(Riskregister!$E$8="",0,COUNTIF(BI$4:BI$53,"&lt;"&amp;AC43)*IF(AD43&lt;0.5,Riskregister!$K$8+(Riskregister!$L$8-Riskregister!$K$8)*SQRT(AD43/2),Riskregister!$L$8-(Riskregister!$L$8-Riskregister!$K$8)*SQRT((1-AD43)/2)))</f>
        <v>4123043.1651854254</v>
      </c>
      <c r="AF43" s="30">
        <f t="shared" ca="1" si="17"/>
        <v>0.98459347073365477</v>
      </c>
      <c r="AG43" s="30">
        <f t="shared" ca="1" si="17"/>
        <v>0.48984577167398757</v>
      </c>
      <c r="AH43" s="30">
        <f>IF(Riskregister!$E$9="",0,COUNTIF(BJ$4:BJ$53,"&lt;"&amp;AF43)*IF(AG43&lt;0.5,Riskregister!$K$9+(Riskregister!$L$9-Riskregister!$K$9)*SQRT(AG43/2),Riskregister!$L$9-(Riskregister!$L$9-Riskregister!$K$9)*SQRT((1-AG43)/2)))</f>
        <v>0</v>
      </c>
      <c r="AI43" s="30">
        <f t="shared" ca="1" si="18"/>
        <v>0.46773765166341652</v>
      </c>
      <c r="AJ43" s="30">
        <f t="shared" ca="1" si="18"/>
        <v>0.64006071684221977</v>
      </c>
      <c r="AK43" s="30">
        <f>IF(Riskregister!$E$10="",0,COUNTIF(BK$4:BK$53,"&lt;"&amp;AI43)*IF(AJ43&lt;0.5,Riskregister!$K$10+(Riskregister!$L$10-Riskregister!$K$10)*SQRT(AJ43/2),Riskregister!$L$10-(Riskregister!$L$10-Riskregister!$K$10)*SQRT((1-AJ43)/2)))</f>
        <v>0</v>
      </c>
      <c r="AL43" s="30">
        <f t="shared" ca="1" si="19"/>
        <v>0.86634603435658819</v>
      </c>
      <c r="AM43" s="30">
        <f t="shared" ca="1" si="19"/>
        <v>0.71562976864105665</v>
      </c>
      <c r="AN43" s="30">
        <f>IF(Riskregister!$E$11="",0,COUNTIF(BL$4:BL$53,"&lt;"&amp;AL43)*IF(AM43&lt;0.5,Riskregister!$K$11+(Riskregister!$L$11-Riskregister!$K$11)*SQRT(AM43/2),Riskregister!$L$11-(Riskregister!$L$11-Riskregister!$K$11)*SQRT((1-AM43)/2)))</f>
        <v>0</v>
      </c>
      <c r="AO43" s="30">
        <f t="shared" ca="1" si="20"/>
        <v>0.94213625277974733</v>
      </c>
      <c r="AP43" s="30">
        <f t="shared" ca="1" si="20"/>
        <v>0.64285373944216384</v>
      </c>
      <c r="AQ43" s="30">
        <f>IF(Riskregister!$E$12="",0,COUNTIF(BM$4:BM$53,"&lt;"&amp;AO43)*IF(AP43&lt;0.5,Riskregister!$K$12+(Riskregister!$L$12-Riskregister!$K$12)*SQRT(AP43/2),Riskregister!$L$12-(Riskregister!$L$12-Riskregister!$K$12)*SQRT((1-AP43)/2)))</f>
        <v>0</v>
      </c>
      <c r="AR43" s="30">
        <f t="shared" ca="1" si="21"/>
        <v>0.31008352012727503</v>
      </c>
      <c r="AS43" s="30">
        <f t="shared" ca="1" si="21"/>
        <v>0.84041773185260338</v>
      </c>
      <c r="AT43" s="30">
        <f>IF(Riskregister!$E$13="",0,COUNTIF(BN$4:BN$53,"&lt;"&amp;AR43)*IF(AS43&lt;0.5,Riskregister!$K$13+(Riskregister!$L$13-Riskregister!$K$13)*SQRT(AS43/2),Riskregister!$L$13-(Riskregister!$L$13-Riskregister!$K$13)*SQRT((1-AS43)/2)))</f>
        <v>0</v>
      </c>
      <c r="AU43" s="30">
        <f t="shared" ca="1" si="22"/>
        <v>6.2840040212830406E-2</v>
      </c>
      <c r="AV43" s="30">
        <f t="shared" ca="1" si="22"/>
        <v>0.77446583281502612</v>
      </c>
      <c r="AW43" s="30">
        <f>IF(Riskregister!$E$14="",0,COUNTIF(BO$4:BO$53,"&lt;"&amp;AU43)*IF(AV43&lt;0.5,Riskregister!$K$14+(Riskregister!$L$14-Riskregister!$K$14)*SQRT(AV43/2),Riskregister!$L$14-(Riskregister!$L$14-Riskregister!$K$14)*SQRT((1-AV43)/2)))</f>
        <v>0</v>
      </c>
      <c r="AX43" s="30">
        <f t="shared" ca="1" si="23"/>
        <v>0.82989240144382315</v>
      </c>
      <c r="AY43" s="30">
        <f t="shared" ca="1" si="23"/>
        <v>6.5288210310196604E-2</v>
      </c>
      <c r="AZ43" s="30">
        <f>IF(Riskregister!$E$15="",0,COUNTIF(BP$4:BP$53,"&lt;"&amp;AX43)*IF(AY43&lt;0.5,Riskregister!$K$15+(Riskregister!$L$15-Riskregister!$K$15)*SQRT(AY43/2),Riskregister!$L$15-(Riskregister!$L$15-Riskregister!$K$15)*SQRT((1-AY43)/2)))</f>
        <v>0</v>
      </c>
      <c r="BA43" s="30">
        <f t="shared" ca="1" si="24"/>
        <v>0.16155680388217419</v>
      </c>
      <c r="BB43" s="30">
        <f t="shared" ca="1" si="24"/>
        <v>0.55189279846600647</v>
      </c>
      <c r="BC43" s="30">
        <f>IF(Riskregister!$E$16="",0,COUNTIF(BQ$4:BQ$53,"&lt;"&amp;BA43)*IF(BB43&lt;0.5,Riskregister!$K$16+(Riskregister!$L$16-Riskregister!$K$16)*SQRT(BB43/2),Riskregister!$L$16-(Riskregister!$L$16-Riskregister!$K$16)*SQRT((1-BB43)/2)))</f>
        <v>0</v>
      </c>
      <c r="BD43" s="30">
        <f t="shared" ca="1" si="12"/>
        <v>8960866.1207748465</v>
      </c>
      <c r="BF43">
        <f>IF(Riskregister!$E$5="","",_xlfn.POISSON.DIST(ROW()-4,Riskregister!$E$5*Riskregister!$H$5,TRUE()))</f>
        <v>1</v>
      </c>
      <c r="BG43">
        <f>IF(Riskregister!$E$6="","",_xlfn.POISSON.DIST(ROW()-4,Riskregister!$E$6*Riskregister!$H$6,TRUE()))</f>
        <v>1</v>
      </c>
      <c r="BH43">
        <f>IF(Riskregister!$E$7="","",_xlfn.POISSON.DIST(ROW()-4,Riskregister!$E$7*Riskregister!$H$7,TRUE()))</f>
        <v>1</v>
      </c>
      <c r="BI43">
        <f>IF(Riskregister!$E$8="","",_xlfn.POISSON.DIST(ROW()-4,Riskregister!$E$8*Riskregister!$H$8,TRUE()))</f>
        <v>1</v>
      </c>
      <c r="BJ43" t="str">
        <f>IF(Riskregister!$E$9="","",_xlfn.POISSON.DIST(ROW()-4,Riskregister!$E$9*Riskregister!$H$9,TRUE()))</f>
        <v/>
      </c>
      <c r="BK43" t="str">
        <f>IF(Riskregister!$E$10="","",_xlfn.POISSON.DIST(ROW()-4,Riskregister!$E$10*Riskregister!$H$10,TRUE()))</f>
        <v/>
      </c>
      <c r="BL43" t="str">
        <f>IF(Riskregister!$E$11="","",_xlfn.POISSON.DIST(ROW()-4,Riskregister!$E$11*Riskregister!$H$11,TRUE()))</f>
        <v/>
      </c>
      <c r="BM43" t="str">
        <f>IF(Riskregister!$E$12="","",_xlfn.POISSON.DIST(ROW()-4,Riskregister!$E$12*Riskregister!$H$12,TRUE()))</f>
        <v/>
      </c>
      <c r="BN43" t="str">
        <f>IF(Riskregister!$E$13="","",_xlfn.POISSON.DIST(ROW()-4,Riskregister!$E$13*Riskregister!$H$13,TRUE()))</f>
        <v/>
      </c>
      <c r="BO43" t="str">
        <f>IF(Riskregister!$E$14="","",_xlfn.POISSON.DIST(ROW()-4,Riskregister!$E$14*Riskregister!$H$14,TRUE()))</f>
        <v/>
      </c>
      <c r="BP43" t="str">
        <f>IF(Riskregister!$E$15="","",_xlfn.POISSON.DIST(ROW()-4,Riskregister!$E$15*Riskregister!$H$15,TRUE()))</f>
        <v/>
      </c>
      <c r="BQ43" t="str">
        <f>IF(Riskregister!$E$16="","",_xlfn.POISSON.DIST(ROW()-4,Riskregister!$E$16*Riskregister!$H$16,TRUE()))</f>
        <v/>
      </c>
    </row>
    <row r="44" spans="2:69" ht="15" customHeight="1" x14ac:dyDescent="0.35">
      <c r="B44" s="9" t="s">
        <v>139</v>
      </c>
      <c r="T44" s="30">
        <f t="shared" ref="T44:U63" ca="1" si="25">RAND()</f>
        <v>6.9429912360867707E-2</v>
      </c>
      <c r="U44" s="30">
        <f t="shared" ca="1" si="25"/>
        <v>0.41372197657404564</v>
      </c>
      <c r="V44" s="30">
        <f ca="1">IF(Riskregister!$E$5="",0,COUNTIF(BF$4:BF$53,"&lt;"&amp;T44)*IF(U44&lt;0.5,Riskregister!$K$5+(Riskregister!$L$5-Riskregister!$K$5)*SQRT(U44/2),Riskregister!$L$5-(Riskregister!$L$5-Riskregister!$K$5)*SQRT((1-U44)/2)))</f>
        <v>354668.87923698151</v>
      </c>
      <c r="W44" s="30">
        <f t="shared" ref="W44:X63" ca="1" si="26">RAND()</f>
        <v>0.79808188527664026</v>
      </c>
      <c r="X44" s="30">
        <f t="shared" ca="1" si="26"/>
        <v>0.33346929134945891</v>
      </c>
      <c r="Y44" s="30">
        <f ca="1">IF(Riskregister!$E$6="",0,COUNTIF(BG$4:BG$53,"&lt;"&amp;W44)*IF(X44&lt;0.5,Riskregister!$K$6+(Riskregister!$L$6-Riskregister!$K$6)*SQRT(X44/2),Riskregister!$L$6-(Riskregister!$L$6-Riskregister!$K$6)*SQRT((1-X44)/2)))</f>
        <v>2804990.3101544706</v>
      </c>
      <c r="Z44" s="30">
        <f t="shared" ref="Z44:AA63" ca="1" si="27">RAND()</f>
        <v>0.42462791255068122</v>
      </c>
      <c r="AA44" s="30">
        <f t="shared" ca="1" si="27"/>
        <v>0.59009539875804007</v>
      </c>
      <c r="AB44" s="30">
        <f ca="1">IF(Riskregister!$E$7="",0,COUNTIF(BH$4:BH$53,"&lt;"&amp;Z44)*IF(AA44&lt;0.5,Riskregister!$K$7+(Riskregister!$L$7-Riskregister!$K$7)*SQRT(AA44/2),Riskregister!$L$7-(Riskregister!$L$7-Riskregister!$K$7)*SQRT((1-AA44)/2)))</f>
        <v>1449295.1847505339</v>
      </c>
      <c r="AC44" s="30">
        <f t="shared" ref="AC44:AD63" ca="1" si="28">RAND()</f>
        <v>0.80987418605976613</v>
      </c>
      <c r="AD44" s="30">
        <f t="shared" ca="1" si="28"/>
        <v>0.25877883462174767</v>
      </c>
      <c r="AE44" s="30">
        <f ca="1">IF(Riskregister!$E$8="",0,COUNTIF(BI$4:BI$53,"&lt;"&amp;AC44)*IF(AD44&lt;0.5,Riskregister!$K$8+(Riskregister!$L$8-Riskregister!$K$8)*SQRT(AD44/2),Riskregister!$L$8-(Riskregister!$L$8-Riskregister!$K$8)*SQRT((1-AD44)/2)))</f>
        <v>7962499.2165881433</v>
      </c>
      <c r="AF44" s="30">
        <f t="shared" ref="AF44:AG63" ca="1" si="29">RAND()</f>
        <v>0.31244108226870271</v>
      </c>
      <c r="AG44" s="30">
        <f t="shared" ca="1" si="29"/>
        <v>0.95084941242306542</v>
      </c>
      <c r="AH44" s="30">
        <f>IF(Riskregister!$E$9="",0,COUNTIF(BJ$4:BJ$53,"&lt;"&amp;AF44)*IF(AG44&lt;0.5,Riskregister!$K$9+(Riskregister!$L$9-Riskregister!$K$9)*SQRT(AG44/2),Riskregister!$L$9-(Riskregister!$L$9-Riskregister!$K$9)*SQRT((1-AG44)/2)))</f>
        <v>0</v>
      </c>
      <c r="AI44" s="30">
        <f t="shared" ref="AI44:AJ63" ca="1" si="30">RAND()</f>
        <v>0.10106366983874548</v>
      </c>
      <c r="AJ44" s="30">
        <f t="shared" ca="1" si="30"/>
        <v>0.43786906327936492</v>
      </c>
      <c r="AK44" s="30">
        <f>IF(Riskregister!$E$10="",0,COUNTIF(BK$4:BK$53,"&lt;"&amp;AI44)*IF(AJ44&lt;0.5,Riskregister!$K$10+(Riskregister!$L$10-Riskregister!$K$10)*SQRT(AJ44/2),Riskregister!$L$10-(Riskregister!$L$10-Riskregister!$K$10)*SQRT((1-AJ44)/2)))</f>
        <v>0</v>
      </c>
      <c r="AL44" s="30">
        <f t="shared" ref="AL44:AM63" ca="1" si="31">RAND()</f>
        <v>0.22781175712289281</v>
      </c>
      <c r="AM44" s="30">
        <f t="shared" ca="1" si="31"/>
        <v>0.64442770079532052</v>
      </c>
      <c r="AN44" s="30">
        <f>IF(Riskregister!$E$11="",0,COUNTIF(BL$4:BL$53,"&lt;"&amp;AL44)*IF(AM44&lt;0.5,Riskregister!$K$11+(Riskregister!$L$11-Riskregister!$K$11)*SQRT(AM44/2),Riskregister!$L$11-(Riskregister!$L$11-Riskregister!$K$11)*SQRT((1-AM44)/2)))</f>
        <v>0</v>
      </c>
      <c r="AO44" s="30">
        <f t="shared" ref="AO44:AP63" ca="1" si="32">RAND()</f>
        <v>2.7994076103666998E-2</v>
      </c>
      <c r="AP44" s="30">
        <f t="shared" ca="1" si="32"/>
        <v>0.71293158688546887</v>
      </c>
      <c r="AQ44" s="30">
        <f>IF(Riskregister!$E$12="",0,COUNTIF(BM$4:BM$53,"&lt;"&amp;AO44)*IF(AP44&lt;0.5,Riskregister!$K$12+(Riskregister!$L$12-Riskregister!$K$12)*SQRT(AP44/2),Riskregister!$L$12-(Riskregister!$L$12-Riskregister!$K$12)*SQRT((1-AP44)/2)))</f>
        <v>0</v>
      </c>
      <c r="AR44" s="30">
        <f t="shared" ref="AR44:AS63" ca="1" si="33">RAND()</f>
        <v>0.19484960079985258</v>
      </c>
      <c r="AS44" s="30">
        <f t="shared" ca="1" si="33"/>
        <v>0.72088349068215352</v>
      </c>
      <c r="AT44" s="30">
        <f>IF(Riskregister!$E$13="",0,COUNTIF(BN$4:BN$53,"&lt;"&amp;AR44)*IF(AS44&lt;0.5,Riskregister!$K$13+(Riskregister!$L$13-Riskregister!$K$13)*SQRT(AS44/2),Riskregister!$L$13-(Riskregister!$L$13-Riskregister!$K$13)*SQRT((1-AS44)/2)))</f>
        <v>0</v>
      </c>
      <c r="AU44" s="30">
        <f t="shared" ref="AU44:AV63" ca="1" si="34">RAND()</f>
        <v>0.9346924782165783</v>
      </c>
      <c r="AV44" s="30">
        <f t="shared" ca="1" si="34"/>
        <v>0.43787184247777022</v>
      </c>
      <c r="AW44" s="30">
        <f>IF(Riskregister!$E$14="",0,COUNTIF(BO$4:BO$53,"&lt;"&amp;AU44)*IF(AV44&lt;0.5,Riskregister!$K$14+(Riskregister!$L$14-Riskregister!$K$14)*SQRT(AV44/2),Riskregister!$L$14-(Riskregister!$L$14-Riskregister!$K$14)*SQRT((1-AV44)/2)))</f>
        <v>0</v>
      </c>
      <c r="AX44" s="30">
        <f t="shared" ref="AX44:AY63" ca="1" si="35">RAND()</f>
        <v>0.9526798885781983</v>
      </c>
      <c r="AY44" s="30">
        <f t="shared" ca="1" si="35"/>
        <v>0.80633552110466666</v>
      </c>
      <c r="AZ44" s="30">
        <f>IF(Riskregister!$E$15="",0,COUNTIF(BP$4:BP$53,"&lt;"&amp;AX44)*IF(AY44&lt;0.5,Riskregister!$K$15+(Riskregister!$L$15-Riskregister!$K$15)*SQRT(AY44/2),Riskregister!$L$15-(Riskregister!$L$15-Riskregister!$K$15)*SQRT((1-AY44)/2)))</f>
        <v>0</v>
      </c>
      <c r="BA44" s="30">
        <f t="shared" ref="BA44:BB63" ca="1" si="36">RAND()</f>
        <v>0.38360521091097421</v>
      </c>
      <c r="BB44" s="30">
        <f t="shared" ca="1" si="36"/>
        <v>0.75647679741629525</v>
      </c>
      <c r="BC44" s="30">
        <f>IF(Riskregister!$E$16="",0,COUNTIF(BQ$4:BQ$53,"&lt;"&amp;BA44)*IF(BB44&lt;0.5,Riskregister!$K$16+(Riskregister!$L$16-Riskregister!$K$16)*SQRT(BB44/2),Riskregister!$L$16-(Riskregister!$L$16-Riskregister!$K$16)*SQRT((1-BB44)/2)))</f>
        <v>0</v>
      </c>
      <c r="BD44" s="30">
        <f t="shared" ca="1" si="12"/>
        <v>12571453.590730129</v>
      </c>
      <c r="BF44">
        <f>IF(Riskregister!$E$5="","",_xlfn.POISSON.DIST(ROW()-4,Riskregister!$E$5*Riskregister!$H$5,TRUE()))</f>
        <v>1</v>
      </c>
      <c r="BG44">
        <f>IF(Riskregister!$E$6="","",_xlfn.POISSON.DIST(ROW()-4,Riskregister!$E$6*Riskregister!$H$6,TRUE()))</f>
        <v>1</v>
      </c>
      <c r="BH44">
        <f>IF(Riskregister!$E$7="","",_xlfn.POISSON.DIST(ROW()-4,Riskregister!$E$7*Riskregister!$H$7,TRUE()))</f>
        <v>1</v>
      </c>
      <c r="BI44">
        <f>IF(Riskregister!$E$8="","",_xlfn.POISSON.DIST(ROW()-4,Riskregister!$E$8*Riskregister!$H$8,TRUE()))</f>
        <v>1</v>
      </c>
      <c r="BJ44" t="str">
        <f>IF(Riskregister!$E$9="","",_xlfn.POISSON.DIST(ROW()-4,Riskregister!$E$9*Riskregister!$H$9,TRUE()))</f>
        <v/>
      </c>
      <c r="BK44" t="str">
        <f>IF(Riskregister!$E$10="","",_xlfn.POISSON.DIST(ROW()-4,Riskregister!$E$10*Riskregister!$H$10,TRUE()))</f>
        <v/>
      </c>
      <c r="BL44" t="str">
        <f>IF(Riskregister!$E$11="","",_xlfn.POISSON.DIST(ROW()-4,Riskregister!$E$11*Riskregister!$H$11,TRUE()))</f>
        <v/>
      </c>
      <c r="BM44" t="str">
        <f>IF(Riskregister!$E$12="","",_xlfn.POISSON.DIST(ROW()-4,Riskregister!$E$12*Riskregister!$H$12,TRUE()))</f>
        <v/>
      </c>
      <c r="BN44" t="str">
        <f>IF(Riskregister!$E$13="","",_xlfn.POISSON.DIST(ROW()-4,Riskregister!$E$13*Riskregister!$H$13,TRUE()))</f>
        <v/>
      </c>
      <c r="BO44" t="str">
        <f>IF(Riskregister!$E$14="","",_xlfn.POISSON.DIST(ROW()-4,Riskregister!$E$14*Riskregister!$H$14,TRUE()))</f>
        <v/>
      </c>
      <c r="BP44" t="str">
        <f>IF(Riskregister!$E$15="","",_xlfn.POISSON.DIST(ROW()-4,Riskregister!$E$15*Riskregister!$H$15,TRUE()))</f>
        <v/>
      </c>
      <c r="BQ44" t="str">
        <f>IF(Riskregister!$E$16="","",_xlfn.POISSON.DIST(ROW()-4,Riskregister!$E$16*Riskregister!$H$16,TRUE()))</f>
        <v/>
      </c>
    </row>
    <row r="45" spans="2:69" ht="15" customHeight="1" x14ac:dyDescent="0.35">
      <c r="B45" s="9" t="s">
        <v>140</v>
      </c>
      <c r="T45" s="30">
        <f t="shared" ca="1" si="25"/>
        <v>0.14446682865231508</v>
      </c>
      <c r="U45" s="30">
        <f t="shared" ca="1" si="25"/>
        <v>0.90298508598905025</v>
      </c>
      <c r="V45" s="30">
        <f ca="1">IF(Riskregister!$E$5="",0,COUNTIF(BF$4:BF$53,"&lt;"&amp;T45)*IF(U45&lt;0.5,Riskregister!$K$5+(Riskregister!$L$5-Riskregister!$K$5)*SQRT(U45/2),Riskregister!$L$5-(Riskregister!$L$5-Riskregister!$K$5)*SQRT((1-U45)/2)))</f>
        <v>1001780.323442816</v>
      </c>
      <c r="W45" s="30">
        <f t="shared" ca="1" si="26"/>
        <v>0.17922834296588652</v>
      </c>
      <c r="X45" s="30">
        <f t="shared" ca="1" si="26"/>
        <v>0.9360042573956846</v>
      </c>
      <c r="Y45" s="30">
        <f ca="1">IF(Riskregister!$E$6="",0,COUNTIF(BG$4:BG$53,"&lt;"&amp;W45)*IF(X45&lt;0.5,Riskregister!$K$6+(Riskregister!$L$6-Riskregister!$K$6)*SQRT(X45/2),Riskregister!$L$6-(Riskregister!$L$6-Riskregister!$K$6)*SQRT((1-X45)/2)))</f>
        <v>1678016.9212225727</v>
      </c>
      <c r="Z45" s="30">
        <f t="shared" ca="1" si="27"/>
        <v>0.74031473464650965</v>
      </c>
      <c r="AA45" s="30">
        <f t="shared" ca="1" si="27"/>
        <v>0.38517501465272563</v>
      </c>
      <c r="AB45" s="30">
        <f ca="1">IF(Riskregister!$E$7="",0,COUNTIF(BH$4:BH$53,"&lt;"&amp;Z45)*IF(AA45&lt;0.5,Riskregister!$K$7+(Riskregister!$L$7-Riskregister!$K$7)*SQRT(AA45/2),Riskregister!$L$7-(Riskregister!$L$7-Riskregister!$K$7)*SQRT((1-AA45)/2)))</f>
        <v>1628774.2092991227</v>
      </c>
      <c r="AC45" s="30">
        <f t="shared" ca="1" si="28"/>
        <v>0.316157897139139</v>
      </c>
      <c r="AD45" s="30">
        <f t="shared" ca="1" si="28"/>
        <v>0.85004628718394182</v>
      </c>
      <c r="AE45" s="30">
        <f ca="1">IF(Riskregister!$E$8="",0,COUNTIF(BI$4:BI$53,"&lt;"&amp;AC45)*IF(AD45&lt;0.5,Riskregister!$K$8+(Riskregister!$L$8-Riskregister!$K$8)*SQRT(AD45/2),Riskregister!$L$8-(Riskregister!$L$8-Riskregister!$K$8)*SQRT((1-AD45)/2)))</f>
        <v>7426101.2000831403</v>
      </c>
      <c r="AF45" s="30">
        <f t="shared" ca="1" si="29"/>
        <v>0.60847865185997785</v>
      </c>
      <c r="AG45" s="30">
        <f t="shared" ca="1" si="29"/>
        <v>0.73585773024975454</v>
      </c>
      <c r="AH45" s="30">
        <f>IF(Riskregister!$E$9="",0,COUNTIF(BJ$4:BJ$53,"&lt;"&amp;AF45)*IF(AG45&lt;0.5,Riskregister!$K$9+(Riskregister!$L$9-Riskregister!$K$9)*SQRT(AG45/2),Riskregister!$L$9-(Riskregister!$L$9-Riskregister!$K$9)*SQRT((1-AG45)/2)))</f>
        <v>0</v>
      </c>
      <c r="AI45" s="30">
        <f t="shared" ca="1" si="30"/>
        <v>0.42474590212579766</v>
      </c>
      <c r="AJ45" s="30">
        <f t="shared" ca="1" si="30"/>
        <v>0.30602509195645855</v>
      </c>
      <c r="AK45" s="30">
        <f>IF(Riskregister!$E$10="",0,COUNTIF(BK$4:BK$53,"&lt;"&amp;AI45)*IF(AJ45&lt;0.5,Riskregister!$K$10+(Riskregister!$L$10-Riskregister!$K$10)*SQRT(AJ45/2),Riskregister!$L$10-(Riskregister!$L$10-Riskregister!$K$10)*SQRT((1-AJ45)/2)))</f>
        <v>0</v>
      </c>
      <c r="AL45" s="30">
        <f t="shared" ca="1" si="31"/>
        <v>0.93950725357053944</v>
      </c>
      <c r="AM45" s="30">
        <f t="shared" ca="1" si="31"/>
        <v>0.30516146749383155</v>
      </c>
      <c r="AN45" s="30">
        <f>IF(Riskregister!$E$11="",0,COUNTIF(BL$4:BL$53,"&lt;"&amp;AL45)*IF(AM45&lt;0.5,Riskregister!$K$11+(Riskregister!$L$11-Riskregister!$K$11)*SQRT(AM45/2),Riskregister!$L$11-(Riskregister!$L$11-Riskregister!$K$11)*SQRT((1-AM45)/2)))</f>
        <v>0</v>
      </c>
      <c r="AO45" s="30">
        <f t="shared" ca="1" si="32"/>
        <v>0.98054119534719331</v>
      </c>
      <c r="AP45" s="30">
        <f t="shared" ca="1" si="32"/>
        <v>0.46293605985990594</v>
      </c>
      <c r="AQ45" s="30">
        <f>IF(Riskregister!$E$12="",0,COUNTIF(BM$4:BM$53,"&lt;"&amp;AO45)*IF(AP45&lt;0.5,Riskregister!$K$12+(Riskregister!$L$12-Riskregister!$K$12)*SQRT(AP45/2),Riskregister!$L$12-(Riskregister!$L$12-Riskregister!$K$12)*SQRT((1-AP45)/2)))</f>
        <v>0</v>
      </c>
      <c r="AR45" s="30">
        <f t="shared" ca="1" si="33"/>
        <v>9.1502316892244639E-3</v>
      </c>
      <c r="AS45" s="30">
        <f t="shared" ca="1" si="33"/>
        <v>8.3655527062184598E-2</v>
      </c>
      <c r="AT45" s="30">
        <f>IF(Riskregister!$E$13="",0,COUNTIF(BN$4:BN$53,"&lt;"&amp;AR45)*IF(AS45&lt;0.5,Riskregister!$K$13+(Riskregister!$L$13-Riskregister!$K$13)*SQRT(AS45/2),Riskregister!$L$13-(Riskregister!$L$13-Riskregister!$K$13)*SQRT((1-AS45)/2)))</f>
        <v>0</v>
      </c>
      <c r="AU45" s="30">
        <f t="shared" ca="1" si="34"/>
        <v>0.6599287050812469</v>
      </c>
      <c r="AV45" s="30">
        <f t="shared" ca="1" si="34"/>
        <v>0.70331229164158016</v>
      </c>
      <c r="AW45" s="30">
        <f>IF(Riskregister!$E$14="",0,COUNTIF(BO$4:BO$53,"&lt;"&amp;AU45)*IF(AV45&lt;0.5,Riskregister!$K$14+(Riskregister!$L$14-Riskregister!$K$14)*SQRT(AV45/2),Riskregister!$L$14-(Riskregister!$L$14-Riskregister!$K$14)*SQRT((1-AV45)/2)))</f>
        <v>0</v>
      </c>
      <c r="AX45" s="30">
        <f t="shared" ca="1" si="35"/>
        <v>0.80974156299831002</v>
      </c>
      <c r="AY45" s="30">
        <f t="shared" ca="1" si="35"/>
        <v>0.70945388588218128</v>
      </c>
      <c r="AZ45" s="30">
        <f>IF(Riskregister!$E$15="",0,COUNTIF(BP$4:BP$53,"&lt;"&amp;AX45)*IF(AY45&lt;0.5,Riskregister!$K$15+(Riskregister!$L$15-Riskregister!$K$15)*SQRT(AY45/2),Riskregister!$L$15-(Riskregister!$L$15-Riskregister!$K$15)*SQRT((1-AY45)/2)))</f>
        <v>0</v>
      </c>
      <c r="BA45" s="30">
        <f t="shared" ca="1" si="36"/>
        <v>8.1993018040156573E-2</v>
      </c>
      <c r="BB45" s="30">
        <f t="shared" ca="1" si="36"/>
        <v>0.68849037455762085</v>
      </c>
      <c r="BC45" s="30">
        <f>IF(Riskregister!$E$16="",0,COUNTIF(BQ$4:BQ$53,"&lt;"&amp;BA45)*IF(BB45&lt;0.5,Riskregister!$K$16+(Riskregister!$L$16-Riskregister!$K$16)*SQRT(BB45/2),Riskregister!$L$16-(Riskregister!$L$16-Riskregister!$K$16)*SQRT((1-BB45)/2)))</f>
        <v>0</v>
      </c>
      <c r="BD45" s="30">
        <f t="shared" ca="1" si="12"/>
        <v>11734672.654047653</v>
      </c>
      <c r="BF45">
        <f>IF(Riskregister!$E$5="","",_xlfn.POISSON.DIST(ROW()-4,Riskregister!$E$5*Riskregister!$H$5,TRUE()))</f>
        <v>1</v>
      </c>
      <c r="BG45">
        <f>IF(Riskregister!$E$6="","",_xlfn.POISSON.DIST(ROW()-4,Riskregister!$E$6*Riskregister!$H$6,TRUE()))</f>
        <v>1</v>
      </c>
      <c r="BH45">
        <f>IF(Riskregister!$E$7="","",_xlfn.POISSON.DIST(ROW()-4,Riskregister!$E$7*Riskregister!$H$7,TRUE()))</f>
        <v>1</v>
      </c>
      <c r="BI45">
        <f>IF(Riskregister!$E$8="","",_xlfn.POISSON.DIST(ROW()-4,Riskregister!$E$8*Riskregister!$H$8,TRUE()))</f>
        <v>1</v>
      </c>
      <c r="BJ45" t="str">
        <f>IF(Riskregister!$E$9="","",_xlfn.POISSON.DIST(ROW()-4,Riskregister!$E$9*Riskregister!$H$9,TRUE()))</f>
        <v/>
      </c>
      <c r="BK45" t="str">
        <f>IF(Riskregister!$E$10="","",_xlfn.POISSON.DIST(ROW()-4,Riskregister!$E$10*Riskregister!$H$10,TRUE()))</f>
        <v/>
      </c>
      <c r="BL45" t="str">
        <f>IF(Riskregister!$E$11="","",_xlfn.POISSON.DIST(ROW()-4,Riskregister!$E$11*Riskregister!$H$11,TRUE()))</f>
        <v/>
      </c>
      <c r="BM45" t="str">
        <f>IF(Riskregister!$E$12="","",_xlfn.POISSON.DIST(ROW()-4,Riskregister!$E$12*Riskregister!$H$12,TRUE()))</f>
        <v/>
      </c>
      <c r="BN45" t="str">
        <f>IF(Riskregister!$E$13="","",_xlfn.POISSON.DIST(ROW()-4,Riskregister!$E$13*Riskregister!$H$13,TRUE()))</f>
        <v/>
      </c>
      <c r="BO45" t="str">
        <f>IF(Riskregister!$E$14="","",_xlfn.POISSON.DIST(ROW()-4,Riskregister!$E$14*Riskregister!$H$14,TRUE()))</f>
        <v/>
      </c>
      <c r="BP45" t="str">
        <f>IF(Riskregister!$E$15="","",_xlfn.POISSON.DIST(ROW()-4,Riskregister!$E$15*Riskregister!$H$15,TRUE()))</f>
        <v/>
      </c>
      <c r="BQ45" t="str">
        <f>IF(Riskregister!$E$16="","",_xlfn.POISSON.DIST(ROW()-4,Riskregister!$E$16*Riskregister!$H$16,TRUE()))</f>
        <v/>
      </c>
    </row>
    <row r="46" spans="2:69" ht="15" customHeight="1" x14ac:dyDescent="0.35">
      <c r="B46" s="9" t="s">
        <v>141</v>
      </c>
      <c r="T46" s="30">
        <f t="shared" ca="1" si="25"/>
        <v>0.61953924408147654</v>
      </c>
      <c r="U46" s="30">
        <f t="shared" ca="1" si="25"/>
        <v>9.0409766547842274E-2</v>
      </c>
      <c r="V46" s="30">
        <f ca="1">IF(Riskregister!$E$5="",0,COUNTIF(BF$4:BF$53,"&lt;"&amp;T46)*IF(U46&lt;0.5,Riskregister!$K$5+(Riskregister!$L$5-Riskregister!$K$5)*SQRT(U46/2),Riskregister!$L$5-(Riskregister!$L$5-Riskregister!$K$5)*SQRT((1-U46)/2)))</f>
        <v>982705.92078971618</v>
      </c>
      <c r="W46" s="30">
        <f t="shared" ca="1" si="26"/>
        <v>0.52090047571428355</v>
      </c>
      <c r="X46" s="30">
        <f t="shared" ca="1" si="26"/>
        <v>9.7921581324233897E-2</v>
      </c>
      <c r="Y46" s="30">
        <f ca="1">IF(Riskregister!$E$6="",0,COUNTIF(BG$4:BG$53,"&lt;"&amp;W46)*IF(X46&lt;0.5,Riskregister!$K$6+(Riskregister!$L$6-Riskregister!$K$6)*SQRT(X46/2),Riskregister!$L$6-(Riskregister!$L$6-Riskregister!$K$6)*SQRT((1-X46)/2)))</f>
        <v>1196575.0730352011</v>
      </c>
      <c r="Z46" s="30">
        <f t="shared" ca="1" si="27"/>
        <v>0.81159998938806666</v>
      </c>
      <c r="AA46" s="30">
        <f t="shared" ca="1" si="27"/>
        <v>0.87088004107471562</v>
      </c>
      <c r="AB46" s="30">
        <f ca="1">IF(Riskregister!$E$7="",0,COUNTIF(BH$4:BH$53,"&lt;"&amp;Z46)*IF(AA46&lt;0.5,Riskregister!$K$7+(Riskregister!$L$7-Riskregister!$K$7)*SQRT(AA46/2),Riskregister!$L$7-(Riskregister!$L$7-Riskregister!$K$7)*SQRT((1-AA46)/2)))</f>
        <v>2488557.6348100188</v>
      </c>
      <c r="AC46" s="30">
        <f t="shared" ca="1" si="28"/>
        <v>2.6174316008933607E-2</v>
      </c>
      <c r="AD46" s="30">
        <f t="shared" ca="1" si="28"/>
        <v>0.6851300865218074</v>
      </c>
      <c r="AE46" s="30">
        <f ca="1">IF(Riskregister!$E$8="",0,COUNTIF(BI$4:BI$53,"&lt;"&amp;AC46)*IF(AD46&lt;0.5,Riskregister!$K$8+(Riskregister!$L$8-Riskregister!$K$8)*SQRT(AD46/2),Riskregister!$L$8-(Riskregister!$L$8-Riskregister!$K$8)*SQRT((1-AD46)/2)))</f>
        <v>0</v>
      </c>
      <c r="AF46" s="30">
        <f t="shared" ca="1" si="29"/>
        <v>0.19156472035492689</v>
      </c>
      <c r="AG46" s="30">
        <f t="shared" ca="1" si="29"/>
        <v>0.25488744096964588</v>
      </c>
      <c r="AH46" s="30">
        <f>IF(Riskregister!$E$9="",0,COUNTIF(BJ$4:BJ$53,"&lt;"&amp;AF46)*IF(AG46&lt;0.5,Riskregister!$K$9+(Riskregister!$L$9-Riskregister!$K$9)*SQRT(AG46/2),Riskregister!$L$9-(Riskregister!$L$9-Riskregister!$K$9)*SQRT((1-AG46)/2)))</f>
        <v>0</v>
      </c>
      <c r="AI46" s="30">
        <f t="shared" ca="1" si="30"/>
        <v>0.99671999611396067</v>
      </c>
      <c r="AJ46" s="30">
        <f t="shared" ca="1" si="30"/>
        <v>0.24146497603498285</v>
      </c>
      <c r="AK46" s="30">
        <f>IF(Riskregister!$E$10="",0,COUNTIF(BK$4:BK$53,"&lt;"&amp;AI46)*IF(AJ46&lt;0.5,Riskregister!$K$10+(Riskregister!$L$10-Riskregister!$K$10)*SQRT(AJ46/2),Riskregister!$L$10-(Riskregister!$L$10-Riskregister!$K$10)*SQRT((1-AJ46)/2)))</f>
        <v>0</v>
      </c>
      <c r="AL46" s="30">
        <f t="shared" ca="1" si="31"/>
        <v>0.9932824583977351</v>
      </c>
      <c r="AM46" s="30">
        <f t="shared" ca="1" si="31"/>
        <v>0.89468154885468887</v>
      </c>
      <c r="AN46" s="30">
        <f>IF(Riskregister!$E$11="",0,COUNTIF(BL$4:BL$53,"&lt;"&amp;AL46)*IF(AM46&lt;0.5,Riskregister!$K$11+(Riskregister!$L$11-Riskregister!$K$11)*SQRT(AM46/2),Riskregister!$L$11-(Riskregister!$L$11-Riskregister!$K$11)*SQRT((1-AM46)/2)))</f>
        <v>0</v>
      </c>
      <c r="AO46" s="30">
        <f t="shared" ca="1" si="32"/>
        <v>0.32215485467242633</v>
      </c>
      <c r="AP46" s="30">
        <f t="shared" ca="1" si="32"/>
        <v>0.76059420707206582</v>
      </c>
      <c r="AQ46" s="30">
        <f>IF(Riskregister!$E$12="",0,COUNTIF(BM$4:BM$53,"&lt;"&amp;AO46)*IF(AP46&lt;0.5,Riskregister!$K$12+(Riskregister!$L$12-Riskregister!$K$12)*SQRT(AP46/2),Riskregister!$L$12-(Riskregister!$L$12-Riskregister!$K$12)*SQRT((1-AP46)/2)))</f>
        <v>0</v>
      </c>
      <c r="AR46" s="30">
        <f t="shared" ca="1" si="33"/>
        <v>0.2523551946236674</v>
      </c>
      <c r="AS46" s="30">
        <f t="shared" ca="1" si="33"/>
        <v>0.8751351695775883</v>
      </c>
      <c r="AT46" s="30">
        <f>IF(Riskregister!$E$13="",0,COUNTIF(BN$4:BN$53,"&lt;"&amp;AR46)*IF(AS46&lt;0.5,Riskregister!$K$13+(Riskregister!$L$13-Riskregister!$K$13)*SQRT(AS46/2),Riskregister!$L$13-(Riskregister!$L$13-Riskregister!$K$13)*SQRT((1-AS46)/2)))</f>
        <v>0</v>
      </c>
      <c r="AU46" s="30">
        <f t="shared" ca="1" si="34"/>
        <v>0.1184421416705429</v>
      </c>
      <c r="AV46" s="30">
        <f t="shared" ca="1" si="34"/>
        <v>0.93132397169044689</v>
      </c>
      <c r="AW46" s="30">
        <f>IF(Riskregister!$E$14="",0,COUNTIF(BO$4:BO$53,"&lt;"&amp;AU46)*IF(AV46&lt;0.5,Riskregister!$K$14+(Riskregister!$L$14-Riskregister!$K$14)*SQRT(AV46/2),Riskregister!$L$14-(Riskregister!$L$14-Riskregister!$K$14)*SQRT((1-AV46)/2)))</f>
        <v>0</v>
      </c>
      <c r="AX46" s="30">
        <f t="shared" ca="1" si="35"/>
        <v>0.72653786162352585</v>
      </c>
      <c r="AY46" s="30">
        <f t="shared" ca="1" si="35"/>
        <v>0.66403766368202866</v>
      </c>
      <c r="AZ46" s="30">
        <f>IF(Riskregister!$E$15="",0,COUNTIF(BP$4:BP$53,"&lt;"&amp;AX46)*IF(AY46&lt;0.5,Riskregister!$K$15+(Riskregister!$L$15-Riskregister!$K$15)*SQRT(AY46/2),Riskregister!$L$15-(Riskregister!$L$15-Riskregister!$K$15)*SQRT((1-AY46)/2)))</f>
        <v>0</v>
      </c>
      <c r="BA46" s="30">
        <f t="shared" ca="1" si="36"/>
        <v>0.30901763354892298</v>
      </c>
      <c r="BB46" s="30">
        <f t="shared" ca="1" si="36"/>
        <v>0.33793372222894846</v>
      </c>
      <c r="BC46" s="30">
        <f>IF(Riskregister!$E$16="",0,COUNTIF(BQ$4:BQ$53,"&lt;"&amp;BA46)*IF(BB46&lt;0.5,Riskregister!$K$16+(Riskregister!$L$16-Riskregister!$K$16)*SQRT(BB46/2),Riskregister!$L$16-(Riskregister!$L$16-Riskregister!$K$16)*SQRT((1-BB46)/2)))</f>
        <v>0</v>
      </c>
      <c r="BD46" s="30">
        <f t="shared" ca="1" si="12"/>
        <v>4667838.6286349362</v>
      </c>
      <c r="BF46">
        <f>IF(Riskregister!$E$5="","",_xlfn.POISSON.DIST(ROW()-4,Riskregister!$E$5*Riskregister!$H$5,TRUE()))</f>
        <v>1</v>
      </c>
      <c r="BG46">
        <f>IF(Riskregister!$E$6="","",_xlfn.POISSON.DIST(ROW()-4,Riskregister!$E$6*Riskregister!$H$6,TRUE()))</f>
        <v>1</v>
      </c>
      <c r="BH46">
        <f>IF(Riskregister!$E$7="","",_xlfn.POISSON.DIST(ROW()-4,Riskregister!$E$7*Riskregister!$H$7,TRUE()))</f>
        <v>1</v>
      </c>
      <c r="BI46">
        <f>IF(Riskregister!$E$8="","",_xlfn.POISSON.DIST(ROW()-4,Riskregister!$E$8*Riskregister!$H$8,TRUE()))</f>
        <v>1</v>
      </c>
      <c r="BJ46" t="str">
        <f>IF(Riskregister!$E$9="","",_xlfn.POISSON.DIST(ROW()-4,Riskregister!$E$9*Riskregister!$H$9,TRUE()))</f>
        <v/>
      </c>
      <c r="BK46" t="str">
        <f>IF(Riskregister!$E$10="","",_xlfn.POISSON.DIST(ROW()-4,Riskregister!$E$10*Riskregister!$H$10,TRUE()))</f>
        <v/>
      </c>
      <c r="BL46" t="str">
        <f>IF(Riskregister!$E$11="","",_xlfn.POISSON.DIST(ROW()-4,Riskregister!$E$11*Riskregister!$H$11,TRUE()))</f>
        <v/>
      </c>
      <c r="BM46" t="str">
        <f>IF(Riskregister!$E$12="","",_xlfn.POISSON.DIST(ROW()-4,Riskregister!$E$12*Riskregister!$H$12,TRUE()))</f>
        <v/>
      </c>
      <c r="BN46" t="str">
        <f>IF(Riskregister!$E$13="","",_xlfn.POISSON.DIST(ROW()-4,Riskregister!$E$13*Riskregister!$H$13,TRUE()))</f>
        <v/>
      </c>
      <c r="BO46" t="str">
        <f>IF(Riskregister!$E$14="","",_xlfn.POISSON.DIST(ROW()-4,Riskregister!$E$14*Riskregister!$H$14,TRUE()))</f>
        <v/>
      </c>
      <c r="BP46" t="str">
        <f>IF(Riskregister!$E$15="","",_xlfn.POISSON.DIST(ROW()-4,Riskregister!$E$15*Riskregister!$H$15,TRUE()))</f>
        <v/>
      </c>
      <c r="BQ46" t="str">
        <f>IF(Riskregister!$E$16="","",_xlfn.POISSON.DIST(ROW()-4,Riskregister!$E$16*Riskregister!$H$16,TRUE()))</f>
        <v/>
      </c>
    </row>
    <row r="47" spans="2:69" ht="15" customHeight="1" x14ac:dyDescent="0.35">
      <c r="B47" s="9" t="s">
        <v>142</v>
      </c>
      <c r="T47" s="30">
        <f t="shared" ca="1" si="25"/>
        <v>0.243958674965424</v>
      </c>
      <c r="U47" s="30">
        <f t="shared" ca="1" si="25"/>
        <v>0.23263763434916362</v>
      </c>
      <c r="V47" s="30">
        <f ca="1">IF(Riskregister!$E$5="",0,COUNTIF(BF$4:BF$53,"&lt;"&amp;T47)*IF(U47&lt;0.5,Riskregister!$K$5+(Riskregister!$L$5-Riskregister!$K$5)*SQRT(U47/2),Riskregister!$L$5-(Riskregister!$L$5-Riskregister!$K$5)*SQRT((1-U47)/2)))</f>
        <v>606949.90130542684</v>
      </c>
      <c r="W47" s="30">
        <f t="shared" ca="1" si="26"/>
        <v>0.34877831912354462</v>
      </c>
      <c r="X47" s="30">
        <f t="shared" ca="1" si="26"/>
        <v>0.54996757592581036</v>
      </c>
      <c r="Y47" s="30">
        <f ca="1">IF(Riskregister!$E$6="",0,COUNTIF(BG$4:BG$53,"&lt;"&amp;W47)*IF(X47&lt;0.5,Riskregister!$K$6+(Riskregister!$L$6-Riskregister!$K$6)*SQRT(X47/2),Riskregister!$L$6-(Riskregister!$L$6-Riskregister!$K$6)*SQRT((1-X47)/2)))</f>
        <v>1146154.2721309736</v>
      </c>
      <c r="Z47" s="30">
        <f t="shared" ca="1" si="27"/>
        <v>0.65764339370211999</v>
      </c>
      <c r="AA47" s="30">
        <f t="shared" ca="1" si="27"/>
        <v>0.79126785361913099</v>
      </c>
      <c r="AB47" s="30">
        <f ca="1">IF(Riskregister!$E$7="",0,COUNTIF(BH$4:BH$53,"&lt;"&amp;Z47)*IF(AA47&lt;0.5,Riskregister!$K$7+(Riskregister!$L$7-Riskregister!$K$7)*SQRT(AA47/2),Riskregister!$L$7-(Riskregister!$L$7-Riskregister!$K$7)*SQRT((1-AA47)/2)))</f>
        <v>2008509.4098313088</v>
      </c>
      <c r="AC47" s="30">
        <f t="shared" ca="1" si="28"/>
        <v>0.92498361881131796</v>
      </c>
      <c r="AD47" s="30">
        <f t="shared" ca="1" si="28"/>
        <v>0.59280332766173638</v>
      </c>
      <c r="AE47" s="30">
        <f ca="1">IF(Riskregister!$E$8="",0,COUNTIF(BI$4:BI$53,"&lt;"&amp;AC47)*IF(AD47&lt;0.5,Riskregister!$K$8+(Riskregister!$L$8-Riskregister!$K$8)*SQRT(AD47/2),Riskregister!$L$8-(Riskregister!$L$8-Riskregister!$K$8)*SQRT((1-AD47)/2)))</f>
        <v>14396360.004724648</v>
      </c>
      <c r="AF47" s="30">
        <f t="shared" ca="1" si="29"/>
        <v>0.32069145873973259</v>
      </c>
      <c r="AG47" s="30">
        <f t="shared" ca="1" si="29"/>
        <v>0.55319217140714938</v>
      </c>
      <c r="AH47" s="30">
        <f>IF(Riskregister!$E$9="",0,COUNTIF(BJ$4:BJ$53,"&lt;"&amp;AF47)*IF(AG47&lt;0.5,Riskregister!$K$9+(Riskregister!$L$9-Riskregister!$K$9)*SQRT(AG47/2),Riskregister!$L$9-(Riskregister!$L$9-Riskregister!$K$9)*SQRT((1-AG47)/2)))</f>
        <v>0</v>
      </c>
      <c r="AI47" s="30">
        <f t="shared" ca="1" si="30"/>
        <v>0.54970912096264668</v>
      </c>
      <c r="AJ47" s="30">
        <f t="shared" ca="1" si="30"/>
        <v>0.91668864404747341</v>
      </c>
      <c r="AK47" s="30">
        <f>IF(Riskregister!$E$10="",0,COUNTIF(BK$4:BK$53,"&lt;"&amp;AI47)*IF(AJ47&lt;0.5,Riskregister!$K$10+(Riskregister!$L$10-Riskregister!$K$10)*SQRT(AJ47/2),Riskregister!$L$10-(Riskregister!$L$10-Riskregister!$K$10)*SQRT((1-AJ47)/2)))</f>
        <v>0</v>
      </c>
      <c r="AL47" s="30">
        <f t="shared" ca="1" si="31"/>
        <v>0.96764099824737293</v>
      </c>
      <c r="AM47" s="30">
        <f t="shared" ca="1" si="31"/>
        <v>0.21396971979948376</v>
      </c>
      <c r="AN47" s="30">
        <f>IF(Riskregister!$E$11="",0,COUNTIF(BL$4:BL$53,"&lt;"&amp;AL47)*IF(AM47&lt;0.5,Riskregister!$K$11+(Riskregister!$L$11-Riskregister!$K$11)*SQRT(AM47/2),Riskregister!$L$11-(Riskregister!$L$11-Riskregister!$K$11)*SQRT((1-AM47)/2)))</f>
        <v>0</v>
      </c>
      <c r="AO47" s="30">
        <f t="shared" ca="1" si="32"/>
        <v>0.37028803395879262</v>
      </c>
      <c r="AP47" s="30">
        <f t="shared" ca="1" si="32"/>
        <v>0.13743013180397567</v>
      </c>
      <c r="AQ47" s="30">
        <f>IF(Riskregister!$E$12="",0,COUNTIF(BM$4:BM$53,"&lt;"&amp;AO47)*IF(AP47&lt;0.5,Riskregister!$K$12+(Riskregister!$L$12-Riskregister!$K$12)*SQRT(AP47/2),Riskregister!$L$12-(Riskregister!$L$12-Riskregister!$K$12)*SQRT((1-AP47)/2)))</f>
        <v>0</v>
      </c>
      <c r="AR47" s="30">
        <f t="shared" ca="1" si="33"/>
        <v>8.7064893446814118E-2</v>
      </c>
      <c r="AS47" s="30">
        <f t="shared" ca="1" si="33"/>
        <v>0.57280427863579997</v>
      </c>
      <c r="AT47" s="30">
        <f>IF(Riskregister!$E$13="",0,COUNTIF(BN$4:BN$53,"&lt;"&amp;AR47)*IF(AS47&lt;0.5,Riskregister!$K$13+(Riskregister!$L$13-Riskregister!$K$13)*SQRT(AS47/2),Riskregister!$L$13-(Riskregister!$L$13-Riskregister!$K$13)*SQRT((1-AS47)/2)))</f>
        <v>0</v>
      </c>
      <c r="AU47" s="30">
        <f t="shared" ca="1" si="34"/>
        <v>0.41845974401827013</v>
      </c>
      <c r="AV47" s="30">
        <f t="shared" ca="1" si="34"/>
        <v>0.43455676146199573</v>
      </c>
      <c r="AW47" s="30">
        <f>IF(Riskregister!$E$14="",0,COUNTIF(BO$4:BO$53,"&lt;"&amp;AU47)*IF(AV47&lt;0.5,Riskregister!$K$14+(Riskregister!$L$14-Riskregister!$K$14)*SQRT(AV47/2),Riskregister!$L$14-(Riskregister!$L$14-Riskregister!$K$14)*SQRT((1-AV47)/2)))</f>
        <v>0</v>
      </c>
      <c r="AX47" s="30">
        <f t="shared" ca="1" si="35"/>
        <v>0.28000210885291776</v>
      </c>
      <c r="AY47" s="30">
        <f t="shared" ca="1" si="35"/>
        <v>0.9202623887236302</v>
      </c>
      <c r="AZ47" s="30">
        <f>IF(Riskregister!$E$15="",0,COUNTIF(BP$4:BP$53,"&lt;"&amp;AX47)*IF(AY47&lt;0.5,Riskregister!$K$15+(Riskregister!$L$15-Riskregister!$K$15)*SQRT(AY47/2),Riskregister!$L$15-(Riskregister!$L$15-Riskregister!$K$15)*SQRT((1-AY47)/2)))</f>
        <v>0</v>
      </c>
      <c r="BA47" s="30">
        <f t="shared" ca="1" si="36"/>
        <v>0.52548512094754474</v>
      </c>
      <c r="BB47" s="30">
        <f t="shared" ca="1" si="36"/>
        <v>0.22384568663518989</v>
      </c>
      <c r="BC47" s="30">
        <f>IF(Riskregister!$E$16="",0,COUNTIF(BQ$4:BQ$53,"&lt;"&amp;BA47)*IF(BB47&lt;0.5,Riskregister!$K$16+(Riskregister!$L$16-Riskregister!$K$16)*SQRT(BB47/2),Riskregister!$L$16-(Riskregister!$L$16-Riskregister!$K$16)*SQRT((1-BB47)/2)))</f>
        <v>0</v>
      </c>
      <c r="BD47" s="30">
        <f t="shared" ca="1" si="12"/>
        <v>18157973.587992355</v>
      </c>
      <c r="BF47">
        <f>IF(Riskregister!$E$5="","",_xlfn.POISSON.DIST(ROW()-4,Riskregister!$E$5*Riskregister!$H$5,TRUE()))</f>
        <v>1</v>
      </c>
      <c r="BG47">
        <f>IF(Riskregister!$E$6="","",_xlfn.POISSON.DIST(ROW()-4,Riskregister!$E$6*Riskregister!$H$6,TRUE()))</f>
        <v>1</v>
      </c>
      <c r="BH47">
        <f>IF(Riskregister!$E$7="","",_xlfn.POISSON.DIST(ROW()-4,Riskregister!$E$7*Riskregister!$H$7,TRUE()))</f>
        <v>1</v>
      </c>
      <c r="BI47">
        <f>IF(Riskregister!$E$8="","",_xlfn.POISSON.DIST(ROW()-4,Riskregister!$E$8*Riskregister!$H$8,TRUE()))</f>
        <v>1</v>
      </c>
      <c r="BJ47" t="str">
        <f>IF(Riskregister!$E$9="","",_xlfn.POISSON.DIST(ROW()-4,Riskregister!$E$9*Riskregister!$H$9,TRUE()))</f>
        <v/>
      </c>
      <c r="BK47" t="str">
        <f>IF(Riskregister!$E$10="","",_xlfn.POISSON.DIST(ROW()-4,Riskregister!$E$10*Riskregister!$H$10,TRUE()))</f>
        <v/>
      </c>
      <c r="BL47" t="str">
        <f>IF(Riskregister!$E$11="","",_xlfn.POISSON.DIST(ROW()-4,Riskregister!$E$11*Riskregister!$H$11,TRUE()))</f>
        <v/>
      </c>
      <c r="BM47" t="str">
        <f>IF(Riskregister!$E$12="","",_xlfn.POISSON.DIST(ROW()-4,Riskregister!$E$12*Riskregister!$H$12,TRUE()))</f>
        <v/>
      </c>
      <c r="BN47" t="str">
        <f>IF(Riskregister!$E$13="","",_xlfn.POISSON.DIST(ROW()-4,Riskregister!$E$13*Riskregister!$H$13,TRUE()))</f>
        <v/>
      </c>
      <c r="BO47" t="str">
        <f>IF(Riskregister!$E$14="","",_xlfn.POISSON.DIST(ROW()-4,Riskregister!$E$14*Riskregister!$H$14,TRUE()))</f>
        <v/>
      </c>
      <c r="BP47" t="str">
        <f>IF(Riskregister!$E$15="","",_xlfn.POISSON.DIST(ROW()-4,Riskregister!$E$15*Riskregister!$H$15,TRUE()))</f>
        <v/>
      </c>
      <c r="BQ47" t="str">
        <f>IF(Riskregister!$E$16="","",_xlfn.POISSON.DIST(ROW()-4,Riskregister!$E$16*Riskregister!$H$16,TRUE()))</f>
        <v/>
      </c>
    </row>
    <row r="48" spans="2:69" ht="15" customHeight="1" x14ac:dyDescent="0.35">
      <c r="T48" s="30">
        <f t="shared" ca="1" si="25"/>
        <v>0.37869313506058855</v>
      </c>
      <c r="U48" s="30">
        <f t="shared" ca="1" si="25"/>
        <v>0.71398092643266786</v>
      </c>
      <c r="V48" s="30">
        <f ca="1">IF(Riskregister!$E$5="",0,COUNTIF(BF$4:BF$53,"&lt;"&amp;T48)*IF(U48&lt;0.5,Riskregister!$K$5+(Riskregister!$L$5-Riskregister!$K$5)*SQRT(U48/2),Riskregister!$L$5-(Riskregister!$L$5-Riskregister!$K$5)*SQRT((1-U48)/2)))</f>
        <v>1289475.8763895368</v>
      </c>
      <c r="W48" s="30">
        <f t="shared" ca="1" si="26"/>
        <v>3.84827226996588E-2</v>
      </c>
      <c r="X48" s="30">
        <f t="shared" ca="1" si="26"/>
        <v>0.13674900140035651</v>
      </c>
      <c r="Y48" s="30">
        <f ca="1">IF(Riskregister!$E$6="",0,COUNTIF(BG$4:BG$53,"&lt;"&amp;W48)*IF(X48&lt;0.5,Riskregister!$K$6+(Riskregister!$L$6-Riskregister!$K$6)*SQRT(X48/2),Riskregister!$L$6-(Riskregister!$L$6-Riskregister!$K$6)*SQRT((1-X48)/2)))</f>
        <v>0</v>
      </c>
      <c r="Z48" s="30">
        <f t="shared" ca="1" si="27"/>
        <v>0.10606686329087611</v>
      </c>
      <c r="AA48" s="30">
        <f t="shared" ca="1" si="27"/>
        <v>0.64853026747927189</v>
      </c>
      <c r="AB48" s="30">
        <f ca="1">IF(Riskregister!$E$7="",0,COUNTIF(BH$4:BH$53,"&lt;"&amp;Z48)*IF(AA48&lt;0.5,Riskregister!$K$7+(Riskregister!$L$7-Riskregister!$K$7)*SQRT(AA48/2),Riskregister!$L$7-(Riskregister!$L$7-Riskregister!$K$7)*SQRT((1-AA48)/2)))</f>
        <v>759832.20239089348</v>
      </c>
      <c r="AC48" s="30">
        <f t="shared" ca="1" si="28"/>
        <v>0.3703072067684956</v>
      </c>
      <c r="AD48" s="30">
        <f t="shared" ca="1" si="28"/>
        <v>0.59028660508353947</v>
      </c>
      <c r="AE48" s="30">
        <f ca="1">IF(Riskregister!$E$8="",0,COUNTIF(BI$4:BI$53,"&lt;"&amp;AC48)*IF(AD48&lt;0.5,Riskregister!$K$8+(Riskregister!$L$8-Riskregister!$K$8)*SQRT(AD48/2),Riskregister!$L$8-(Riskregister!$L$8-Riskregister!$K$8)*SQRT((1-AD48)/2)))</f>
        <v>5745456.8062588405</v>
      </c>
      <c r="AF48" s="30">
        <f t="shared" ca="1" si="29"/>
        <v>0.34497310357557376</v>
      </c>
      <c r="AG48" s="30">
        <f t="shared" ca="1" si="29"/>
        <v>0.5264262767586545</v>
      </c>
      <c r="AH48" s="30">
        <f>IF(Riskregister!$E$9="",0,COUNTIF(BJ$4:BJ$53,"&lt;"&amp;AF48)*IF(AG48&lt;0.5,Riskregister!$K$9+(Riskregister!$L$9-Riskregister!$K$9)*SQRT(AG48/2),Riskregister!$L$9-(Riskregister!$L$9-Riskregister!$K$9)*SQRT((1-AG48)/2)))</f>
        <v>0</v>
      </c>
      <c r="AI48" s="30">
        <f t="shared" ca="1" si="30"/>
        <v>0.95677179829038528</v>
      </c>
      <c r="AJ48" s="30">
        <f t="shared" ca="1" si="30"/>
        <v>0.82452867567632504</v>
      </c>
      <c r="AK48" s="30">
        <f>IF(Riskregister!$E$10="",0,COUNTIF(BK$4:BK$53,"&lt;"&amp;AI48)*IF(AJ48&lt;0.5,Riskregister!$K$10+(Riskregister!$L$10-Riskregister!$K$10)*SQRT(AJ48/2),Riskregister!$L$10-(Riskregister!$L$10-Riskregister!$K$10)*SQRT((1-AJ48)/2)))</f>
        <v>0</v>
      </c>
      <c r="AL48" s="30">
        <f t="shared" ca="1" si="31"/>
        <v>0.20235104087247247</v>
      </c>
      <c r="AM48" s="30">
        <f t="shared" ca="1" si="31"/>
        <v>0.37845765042988644</v>
      </c>
      <c r="AN48" s="30">
        <f>IF(Riskregister!$E$11="",0,COUNTIF(BL$4:BL$53,"&lt;"&amp;AL48)*IF(AM48&lt;0.5,Riskregister!$K$11+(Riskregister!$L$11-Riskregister!$K$11)*SQRT(AM48/2),Riskregister!$L$11-(Riskregister!$L$11-Riskregister!$K$11)*SQRT((1-AM48)/2)))</f>
        <v>0</v>
      </c>
      <c r="AO48" s="30">
        <f t="shared" ca="1" si="32"/>
        <v>0.52815745839993211</v>
      </c>
      <c r="AP48" s="30">
        <f t="shared" ca="1" si="32"/>
        <v>0.99463669788907305</v>
      </c>
      <c r="AQ48" s="30">
        <f>IF(Riskregister!$E$12="",0,COUNTIF(BM$4:BM$53,"&lt;"&amp;AO48)*IF(AP48&lt;0.5,Riskregister!$K$12+(Riskregister!$L$12-Riskregister!$K$12)*SQRT(AP48/2),Riskregister!$L$12-(Riskregister!$L$12-Riskregister!$K$12)*SQRT((1-AP48)/2)))</f>
        <v>0</v>
      </c>
      <c r="AR48" s="30">
        <f t="shared" ca="1" si="33"/>
        <v>0.18641631601216657</v>
      </c>
      <c r="AS48" s="30">
        <f t="shared" ca="1" si="33"/>
        <v>0.41008519605199723</v>
      </c>
      <c r="AT48" s="30">
        <f>IF(Riskregister!$E$13="",0,COUNTIF(BN$4:BN$53,"&lt;"&amp;AR48)*IF(AS48&lt;0.5,Riskregister!$K$13+(Riskregister!$L$13-Riskregister!$K$13)*SQRT(AS48/2),Riskregister!$L$13-(Riskregister!$L$13-Riskregister!$K$13)*SQRT((1-AS48)/2)))</f>
        <v>0</v>
      </c>
      <c r="AU48" s="30">
        <f t="shared" ca="1" si="34"/>
        <v>0.41952864310539695</v>
      </c>
      <c r="AV48" s="30">
        <f t="shared" ca="1" si="34"/>
        <v>0.1481166932500102</v>
      </c>
      <c r="AW48" s="30">
        <f>IF(Riskregister!$E$14="",0,COUNTIF(BO$4:BO$53,"&lt;"&amp;AU48)*IF(AV48&lt;0.5,Riskregister!$K$14+(Riskregister!$L$14-Riskregister!$K$14)*SQRT(AV48/2),Riskregister!$L$14-(Riskregister!$L$14-Riskregister!$K$14)*SQRT((1-AV48)/2)))</f>
        <v>0</v>
      </c>
      <c r="AX48" s="30">
        <f t="shared" ca="1" si="35"/>
        <v>0.60813167436313198</v>
      </c>
      <c r="AY48" s="30">
        <f t="shared" ca="1" si="35"/>
        <v>0.9574829071048192</v>
      </c>
      <c r="AZ48" s="30">
        <f>IF(Riskregister!$E$15="",0,COUNTIF(BP$4:BP$53,"&lt;"&amp;AX48)*IF(AY48&lt;0.5,Riskregister!$K$15+(Riskregister!$L$15-Riskregister!$K$15)*SQRT(AY48/2),Riskregister!$L$15-(Riskregister!$L$15-Riskregister!$K$15)*SQRT((1-AY48)/2)))</f>
        <v>0</v>
      </c>
      <c r="BA48" s="30">
        <f t="shared" ca="1" si="36"/>
        <v>0.87078550718413994</v>
      </c>
      <c r="BB48" s="30">
        <f t="shared" ca="1" si="36"/>
        <v>0.2124689975818137</v>
      </c>
      <c r="BC48" s="30">
        <f>IF(Riskregister!$E$16="",0,COUNTIF(BQ$4:BQ$53,"&lt;"&amp;BA48)*IF(BB48&lt;0.5,Riskregister!$K$16+(Riskregister!$L$16-Riskregister!$K$16)*SQRT(BB48/2),Riskregister!$L$16-(Riskregister!$L$16-Riskregister!$K$16)*SQRT((1-BB48)/2)))</f>
        <v>0</v>
      </c>
      <c r="BD48" s="30">
        <f t="shared" ca="1" si="12"/>
        <v>7794764.8850392709</v>
      </c>
      <c r="BF48">
        <f>IF(Riskregister!$E$5="","",_xlfn.POISSON.DIST(ROW()-4,Riskregister!$E$5*Riskregister!$H$5,TRUE()))</f>
        <v>1</v>
      </c>
      <c r="BG48">
        <f>IF(Riskregister!$E$6="","",_xlfn.POISSON.DIST(ROW()-4,Riskregister!$E$6*Riskregister!$H$6,TRUE()))</f>
        <v>1</v>
      </c>
      <c r="BH48">
        <f>IF(Riskregister!$E$7="","",_xlfn.POISSON.DIST(ROW()-4,Riskregister!$E$7*Riskregister!$H$7,TRUE()))</f>
        <v>1</v>
      </c>
      <c r="BI48">
        <f>IF(Riskregister!$E$8="","",_xlfn.POISSON.DIST(ROW()-4,Riskregister!$E$8*Riskregister!$H$8,TRUE()))</f>
        <v>1</v>
      </c>
      <c r="BJ48" t="str">
        <f>IF(Riskregister!$E$9="","",_xlfn.POISSON.DIST(ROW()-4,Riskregister!$E$9*Riskregister!$H$9,TRUE()))</f>
        <v/>
      </c>
      <c r="BK48" t="str">
        <f>IF(Riskregister!$E$10="","",_xlfn.POISSON.DIST(ROW()-4,Riskregister!$E$10*Riskregister!$H$10,TRUE()))</f>
        <v/>
      </c>
      <c r="BL48" t="str">
        <f>IF(Riskregister!$E$11="","",_xlfn.POISSON.DIST(ROW()-4,Riskregister!$E$11*Riskregister!$H$11,TRUE()))</f>
        <v/>
      </c>
      <c r="BM48" t="str">
        <f>IF(Riskregister!$E$12="","",_xlfn.POISSON.DIST(ROW()-4,Riskregister!$E$12*Riskregister!$H$12,TRUE()))</f>
        <v/>
      </c>
      <c r="BN48" t="str">
        <f>IF(Riskregister!$E$13="","",_xlfn.POISSON.DIST(ROW()-4,Riskregister!$E$13*Riskregister!$H$13,TRUE()))</f>
        <v/>
      </c>
      <c r="BO48" t="str">
        <f>IF(Riskregister!$E$14="","",_xlfn.POISSON.DIST(ROW()-4,Riskregister!$E$14*Riskregister!$H$14,TRUE()))</f>
        <v/>
      </c>
      <c r="BP48" t="str">
        <f>IF(Riskregister!$E$15="","",_xlfn.POISSON.DIST(ROW()-4,Riskregister!$E$15*Riskregister!$H$15,TRUE()))</f>
        <v/>
      </c>
      <c r="BQ48" t="str">
        <f>IF(Riskregister!$E$16="","",_xlfn.POISSON.DIST(ROW()-4,Riskregister!$E$16*Riskregister!$H$16,TRUE()))</f>
        <v/>
      </c>
    </row>
    <row r="49" spans="2:69" ht="15" customHeight="1" x14ac:dyDescent="0.35">
      <c r="T49" s="30">
        <f t="shared" ca="1" si="25"/>
        <v>0.30401982937074545</v>
      </c>
      <c r="U49" s="30">
        <f t="shared" ca="1" si="25"/>
        <v>5.0379642033306471E-2</v>
      </c>
      <c r="V49" s="30">
        <f ca="1">IF(Riskregister!$E$5="",0,COUNTIF(BF$4:BF$53,"&lt;"&amp;T49)*IF(U49&lt;0.5,Riskregister!$K$5+(Riskregister!$L$5-Riskregister!$K$5)*SQRT(U49/2),Riskregister!$L$5-(Riskregister!$L$5-Riskregister!$K$5)*SQRT((1-U49)/2)))</f>
        <v>664262.56976628117</v>
      </c>
      <c r="W49" s="30">
        <f t="shared" ca="1" si="26"/>
        <v>0.84187293815132103</v>
      </c>
      <c r="X49" s="30">
        <f t="shared" ca="1" si="26"/>
        <v>0.66262711999366852</v>
      </c>
      <c r="Y49" s="30">
        <f ca="1">IF(Riskregister!$E$6="",0,COUNTIF(BG$4:BG$53,"&lt;"&amp;W49)*IF(X49&lt;0.5,Riskregister!$K$6+(Riskregister!$L$6-Riskregister!$K$6)*SQRT(X49/2),Riskregister!$L$6-(Riskregister!$L$6-Riskregister!$K$6)*SQRT((1-X49)/2)))</f>
        <v>3782141.4403771567</v>
      </c>
      <c r="Z49" s="30">
        <f t="shared" ca="1" si="27"/>
        <v>0.81216947024815389</v>
      </c>
      <c r="AA49" s="30">
        <f t="shared" ca="1" si="27"/>
        <v>5.9062821260970066E-2</v>
      </c>
      <c r="AB49" s="30">
        <f ca="1">IF(Riskregister!$E$7="",0,COUNTIF(BH$4:BH$53,"&lt;"&amp;Z49)*IF(AA49&lt;0.5,Riskregister!$K$7+(Riskregister!$L$7-Riskregister!$K$7)*SQRT(AA49/2),Riskregister!$L$7-(Riskregister!$L$7-Riskregister!$K$7)*SQRT((1-AA49)/2)))</f>
        <v>881171.75659321761</v>
      </c>
      <c r="AC49" s="30">
        <f t="shared" ca="1" si="28"/>
        <v>0.4679401907998707</v>
      </c>
      <c r="AD49" s="30">
        <f t="shared" ca="1" si="28"/>
        <v>0.78530166477972829</v>
      </c>
      <c r="AE49" s="30">
        <f ca="1">IF(Riskregister!$E$8="",0,COUNTIF(BI$4:BI$53,"&lt;"&amp;AC49)*IF(AD49&lt;0.5,Riskregister!$K$8+(Riskregister!$L$8-Riskregister!$K$8)*SQRT(AD49/2),Riskregister!$L$8-(Riskregister!$L$8-Riskregister!$K$8)*SQRT((1-AD49)/2)))</f>
        <v>6920166.8145771921</v>
      </c>
      <c r="AF49" s="30">
        <f t="shared" ca="1" si="29"/>
        <v>0.66103457490687234</v>
      </c>
      <c r="AG49" s="30">
        <f t="shared" ca="1" si="29"/>
        <v>0.37748652542757488</v>
      </c>
      <c r="AH49" s="30">
        <f>IF(Riskregister!$E$9="",0,COUNTIF(BJ$4:BJ$53,"&lt;"&amp;AF49)*IF(AG49&lt;0.5,Riskregister!$K$9+(Riskregister!$L$9-Riskregister!$K$9)*SQRT(AG49/2),Riskregister!$L$9-(Riskregister!$L$9-Riskregister!$K$9)*SQRT((1-AG49)/2)))</f>
        <v>0</v>
      </c>
      <c r="AI49" s="30">
        <f t="shared" ca="1" si="30"/>
        <v>0.89631511603448932</v>
      </c>
      <c r="AJ49" s="30">
        <f t="shared" ca="1" si="30"/>
        <v>0.49115764341275847</v>
      </c>
      <c r="AK49" s="30">
        <f>IF(Riskregister!$E$10="",0,COUNTIF(BK$4:BK$53,"&lt;"&amp;AI49)*IF(AJ49&lt;0.5,Riskregister!$K$10+(Riskregister!$L$10-Riskregister!$K$10)*SQRT(AJ49/2),Riskregister!$L$10-(Riskregister!$L$10-Riskregister!$K$10)*SQRT((1-AJ49)/2)))</f>
        <v>0</v>
      </c>
      <c r="AL49" s="30">
        <f t="shared" ca="1" si="31"/>
        <v>7.6397029064364519E-3</v>
      </c>
      <c r="AM49" s="30">
        <f t="shared" ca="1" si="31"/>
        <v>0.71266438162530932</v>
      </c>
      <c r="AN49" s="30">
        <f>IF(Riskregister!$E$11="",0,COUNTIF(BL$4:BL$53,"&lt;"&amp;AL49)*IF(AM49&lt;0.5,Riskregister!$K$11+(Riskregister!$L$11-Riskregister!$K$11)*SQRT(AM49/2),Riskregister!$L$11-(Riskregister!$L$11-Riskregister!$K$11)*SQRT((1-AM49)/2)))</f>
        <v>0</v>
      </c>
      <c r="AO49" s="30">
        <f t="shared" ca="1" si="32"/>
        <v>0.513515884125889</v>
      </c>
      <c r="AP49" s="30">
        <f t="shared" ca="1" si="32"/>
        <v>0.18526203651578499</v>
      </c>
      <c r="AQ49" s="30">
        <f>IF(Riskregister!$E$12="",0,COUNTIF(BM$4:BM$53,"&lt;"&amp;AO49)*IF(AP49&lt;0.5,Riskregister!$K$12+(Riskregister!$L$12-Riskregister!$K$12)*SQRT(AP49/2),Riskregister!$L$12-(Riskregister!$L$12-Riskregister!$K$12)*SQRT((1-AP49)/2)))</f>
        <v>0</v>
      </c>
      <c r="AR49" s="30">
        <f t="shared" ca="1" si="33"/>
        <v>0.77617287430733473</v>
      </c>
      <c r="AS49" s="30">
        <f t="shared" ca="1" si="33"/>
        <v>0.69443276792776687</v>
      </c>
      <c r="AT49" s="30">
        <f>IF(Riskregister!$E$13="",0,COUNTIF(BN$4:BN$53,"&lt;"&amp;AR49)*IF(AS49&lt;0.5,Riskregister!$K$13+(Riskregister!$L$13-Riskregister!$K$13)*SQRT(AS49/2),Riskregister!$L$13-(Riskregister!$L$13-Riskregister!$K$13)*SQRT((1-AS49)/2)))</f>
        <v>0</v>
      </c>
      <c r="AU49" s="30">
        <f t="shared" ca="1" si="34"/>
        <v>0.19615813654159975</v>
      </c>
      <c r="AV49" s="30">
        <f t="shared" ca="1" si="34"/>
        <v>0.1587035477502976</v>
      </c>
      <c r="AW49" s="30">
        <f>IF(Riskregister!$E$14="",0,COUNTIF(BO$4:BO$53,"&lt;"&amp;AU49)*IF(AV49&lt;0.5,Riskregister!$K$14+(Riskregister!$L$14-Riskregister!$K$14)*SQRT(AV49/2),Riskregister!$L$14-(Riskregister!$L$14-Riskregister!$K$14)*SQRT((1-AV49)/2)))</f>
        <v>0</v>
      </c>
      <c r="AX49" s="30">
        <f t="shared" ca="1" si="35"/>
        <v>0.8931527672794628</v>
      </c>
      <c r="AY49" s="30">
        <f t="shared" ca="1" si="35"/>
        <v>0.36144800602417437</v>
      </c>
      <c r="AZ49" s="30">
        <f>IF(Riskregister!$E$15="",0,COUNTIF(BP$4:BP$53,"&lt;"&amp;AX49)*IF(AY49&lt;0.5,Riskregister!$K$15+(Riskregister!$L$15-Riskregister!$K$15)*SQRT(AY49/2),Riskregister!$L$15-(Riskregister!$L$15-Riskregister!$K$15)*SQRT((1-AY49)/2)))</f>
        <v>0</v>
      </c>
      <c r="BA49" s="30">
        <f t="shared" ca="1" si="36"/>
        <v>0.10654421715253104</v>
      </c>
      <c r="BB49" s="30">
        <f t="shared" ca="1" si="36"/>
        <v>0.44177884310758675</v>
      </c>
      <c r="BC49" s="30">
        <f>IF(Riskregister!$E$16="",0,COUNTIF(BQ$4:BQ$53,"&lt;"&amp;BA49)*IF(BB49&lt;0.5,Riskregister!$K$16+(Riskregister!$L$16-Riskregister!$K$16)*SQRT(BB49/2),Riskregister!$L$16-(Riskregister!$L$16-Riskregister!$K$16)*SQRT((1-BB49)/2)))</f>
        <v>0</v>
      </c>
      <c r="BD49" s="30">
        <f t="shared" ca="1" si="12"/>
        <v>12247742.581313848</v>
      </c>
      <c r="BF49">
        <f>IF(Riskregister!$E$5="","",_xlfn.POISSON.DIST(ROW()-4,Riskregister!$E$5*Riskregister!$H$5,TRUE()))</f>
        <v>1</v>
      </c>
      <c r="BG49">
        <f>IF(Riskregister!$E$6="","",_xlfn.POISSON.DIST(ROW()-4,Riskregister!$E$6*Riskregister!$H$6,TRUE()))</f>
        <v>1</v>
      </c>
      <c r="BH49">
        <f>IF(Riskregister!$E$7="","",_xlfn.POISSON.DIST(ROW()-4,Riskregister!$E$7*Riskregister!$H$7,TRUE()))</f>
        <v>1</v>
      </c>
      <c r="BI49">
        <f>IF(Riskregister!$E$8="","",_xlfn.POISSON.DIST(ROW()-4,Riskregister!$E$8*Riskregister!$H$8,TRUE()))</f>
        <v>1</v>
      </c>
      <c r="BJ49" t="str">
        <f>IF(Riskregister!$E$9="","",_xlfn.POISSON.DIST(ROW()-4,Riskregister!$E$9*Riskregister!$H$9,TRUE()))</f>
        <v/>
      </c>
      <c r="BK49" t="str">
        <f>IF(Riskregister!$E$10="","",_xlfn.POISSON.DIST(ROW()-4,Riskregister!$E$10*Riskregister!$H$10,TRUE()))</f>
        <v/>
      </c>
      <c r="BL49" t="str">
        <f>IF(Riskregister!$E$11="","",_xlfn.POISSON.DIST(ROW()-4,Riskregister!$E$11*Riskregister!$H$11,TRUE()))</f>
        <v/>
      </c>
      <c r="BM49" t="str">
        <f>IF(Riskregister!$E$12="","",_xlfn.POISSON.DIST(ROW()-4,Riskregister!$E$12*Riskregister!$H$12,TRUE()))</f>
        <v/>
      </c>
      <c r="BN49" t="str">
        <f>IF(Riskregister!$E$13="","",_xlfn.POISSON.DIST(ROW()-4,Riskregister!$E$13*Riskregister!$H$13,TRUE()))</f>
        <v/>
      </c>
      <c r="BO49" t="str">
        <f>IF(Riskregister!$E$14="","",_xlfn.POISSON.DIST(ROW()-4,Riskregister!$E$14*Riskregister!$H$14,TRUE()))</f>
        <v/>
      </c>
      <c r="BP49" t="str">
        <f>IF(Riskregister!$E$15="","",_xlfn.POISSON.DIST(ROW()-4,Riskregister!$E$15*Riskregister!$H$15,TRUE()))</f>
        <v/>
      </c>
      <c r="BQ49" t="str">
        <f>IF(Riskregister!$E$16="","",_xlfn.POISSON.DIST(ROW()-4,Riskregister!$E$16*Riskregister!$H$16,TRUE()))</f>
        <v/>
      </c>
    </row>
    <row r="50" spans="2:69" ht="15" customHeight="1" x14ac:dyDescent="0.35">
      <c r="B50" s="25" t="s">
        <v>143</v>
      </c>
      <c r="T50" s="30">
        <f t="shared" ca="1" si="25"/>
        <v>0.80303361139639962</v>
      </c>
      <c r="U50" s="30">
        <f t="shared" ca="1" si="25"/>
        <v>0.99136607334119942</v>
      </c>
      <c r="V50" s="30">
        <f ca="1">IF(Riskregister!$E$5="",0,COUNTIF(BF$4:BF$53,"&lt;"&amp;T50)*IF(U50&lt;0.5,Riskregister!$K$5+(Riskregister!$L$5-Riskregister!$K$5)*SQRT(U50/2),Riskregister!$L$5-(Riskregister!$L$5-Riskregister!$K$5)*SQRT((1-U50)/2)))</f>
        <v>2852166.8952666926</v>
      </c>
      <c r="W50" s="30">
        <f t="shared" ca="1" si="26"/>
        <v>0.89322558669151575</v>
      </c>
      <c r="X50" s="30">
        <f t="shared" ca="1" si="26"/>
        <v>0.32766505318257855</v>
      </c>
      <c r="Y50" s="30">
        <f ca="1">IF(Riskregister!$E$6="",0,COUNTIF(BG$4:BG$53,"&lt;"&amp;W50)*IF(X50&lt;0.5,Riskregister!$K$6+(Riskregister!$L$6-Riskregister!$K$6)*SQRT(X50/2),Riskregister!$L$6-(Riskregister!$L$6-Riskregister!$K$6)*SQRT((1-X50)/2)))</f>
        <v>3714288.6230592257</v>
      </c>
      <c r="Z50" s="30">
        <f t="shared" ca="1" si="27"/>
        <v>0.91718956009372432</v>
      </c>
      <c r="AA50" s="30">
        <f t="shared" ca="1" si="27"/>
        <v>0.82307907517757362</v>
      </c>
      <c r="AB50" s="30">
        <f ca="1">IF(Riskregister!$E$7="",0,COUNTIF(BH$4:BH$53,"&lt;"&amp;Z50)*IF(AA50&lt;0.5,Riskregister!$K$7+(Riskregister!$L$7-Riskregister!$K$7)*SQRT(AA50/2),Riskregister!$L$7-(Riskregister!$L$7-Riskregister!$K$7)*SQRT((1-AA50)/2)))</f>
        <v>2959019.3736013328</v>
      </c>
      <c r="AC50" s="30">
        <f t="shared" ca="1" si="28"/>
        <v>0.76729542151883057</v>
      </c>
      <c r="AD50" s="30">
        <f t="shared" ca="1" si="28"/>
        <v>0.35386498307564018</v>
      </c>
      <c r="AE50" s="30">
        <f ca="1">IF(Riskregister!$E$8="",0,COUNTIF(BI$4:BI$53,"&lt;"&amp;AC50)*IF(AD50&lt;0.5,Riskregister!$K$8+(Riskregister!$L$8-Riskregister!$K$8)*SQRT(AD50/2),Riskregister!$L$8-(Riskregister!$L$8-Riskregister!$K$8)*SQRT((1-AD50)/2)))</f>
        <v>9107908.6874550544</v>
      </c>
      <c r="AF50" s="30">
        <f t="shared" ca="1" si="29"/>
        <v>0.4472826037241745</v>
      </c>
      <c r="AG50" s="30">
        <f t="shared" ca="1" si="29"/>
        <v>0.25017895676066892</v>
      </c>
      <c r="AH50" s="30">
        <f>IF(Riskregister!$E$9="",0,COUNTIF(BJ$4:BJ$53,"&lt;"&amp;AF50)*IF(AG50&lt;0.5,Riskregister!$K$9+(Riskregister!$L$9-Riskregister!$K$9)*SQRT(AG50/2),Riskregister!$L$9-(Riskregister!$L$9-Riskregister!$K$9)*SQRT((1-AG50)/2)))</f>
        <v>0</v>
      </c>
      <c r="AI50" s="30">
        <f t="shared" ca="1" si="30"/>
        <v>0.9153440063417102</v>
      </c>
      <c r="AJ50" s="30">
        <f t="shared" ca="1" si="30"/>
        <v>0.19570416979899918</v>
      </c>
      <c r="AK50" s="30">
        <f>IF(Riskregister!$E$10="",0,COUNTIF(BK$4:BK$53,"&lt;"&amp;AI50)*IF(AJ50&lt;0.5,Riskregister!$K$10+(Riskregister!$L$10-Riskregister!$K$10)*SQRT(AJ50/2),Riskregister!$L$10-(Riskregister!$L$10-Riskregister!$K$10)*SQRT((1-AJ50)/2)))</f>
        <v>0</v>
      </c>
      <c r="AL50" s="30">
        <f t="shared" ca="1" si="31"/>
        <v>0.27740127198373454</v>
      </c>
      <c r="AM50" s="30">
        <f t="shared" ca="1" si="31"/>
        <v>0.81072416800262659</v>
      </c>
      <c r="AN50" s="30">
        <f>IF(Riskregister!$E$11="",0,COUNTIF(BL$4:BL$53,"&lt;"&amp;AL50)*IF(AM50&lt;0.5,Riskregister!$K$11+(Riskregister!$L$11-Riskregister!$K$11)*SQRT(AM50/2),Riskregister!$L$11-(Riskregister!$L$11-Riskregister!$K$11)*SQRT((1-AM50)/2)))</f>
        <v>0</v>
      </c>
      <c r="AO50" s="30">
        <f t="shared" ca="1" si="32"/>
        <v>0.89622064092492837</v>
      </c>
      <c r="AP50" s="30">
        <f t="shared" ca="1" si="32"/>
        <v>4.8972643646017056E-2</v>
      </c>
      <c r="AQ50" s="30">
        <f>IF(Riskregister!$E$12="",0,COUNTIF(BM$4:BM$53,"&lt;"&amp;AO50)*IF(AP50&lt;0.5,Riskregister!$K$12+(Riskregister!$L$12-Riskregister!$K$12)*SQRT(AP50/2),Riskregister!$L$12-(Riskregister!$L$12-Riskregister!$K$12)*SQRT((1-AP50)/2)))</f>
        <v>0</v>
      </c>
      <c r="AR50" s="30">
        <f t="shared" ca="1" si="33"/>
        <v>4.2249638962760239E-2</v>
      </c>
      <c r="AS50" s="30">
        <f t="shared" ca="1" si="33"/>
        <v>0.19085149134330415</v>
      </c>
      <c r="AT50" s="30">
        <f>IF(Riskregister!$E$13="",0,COUNTIF(BN$4:BN$53,"&lt;"&amp;AR50)*IF(AS50&lt;0.5,Riskregister!$K$13+(Riskregister!$L$13-Riskregister!$K$13)*SQRT(AS50/2),Riskregister!$L$13-(Riskregister!$L$13-Riskregister!$K$13)*SQRT((1-AS50)/2)))</f>
        <v>0</v>
      </c>
      <c r="AU50" s="30">
        <f t="shared" ca="1" si="34"/>
        <v>0.22688983483178982</v>
      </c>
      <c r="AV50" s="30">
        <f t="shared" ca="1" si="34"/>
        <v>0.95464789134285299</v>
      </c>
      <c r="AW50" s="30">
        <f>IF(Riskregister!$E$14="",0,COUNTIF(BO$4:BO$53,"&lt;"&amp;AU50)*IF(AV50&lt;0.5,Riskregister!$K$14+(Riskregister!$L$14-Riskregister!$K$14)*SQRT(AV50/2),Riskregister!$L$14-(Riskregister!$L$14-Riskregister!$K$14)*SQRT((1-AV50)/2)))</f>
        <v>0</v>
      </c>
      <c r="AX50" s="30">
        <f t="shared" ca="1" si="35"/>
        <v>8.3956548712639467E-2</v>
      </c>
      <c r="AY50" s="30">
        <f t="shared" ca="1" si="35"/>
        <v>0.64720061089213465</v>
      </c>
      <c r="AZ50" s="30">
        <f>IF(Riskregister!$E$15="",0,COUNTIF(BP$4:BP$53,"&lt;"&amp;AX50)*IF(AY50&lt;0.5,Riskregister!$K$15+(Riskregister!$L$15-Riskregister!$K$15)*SQRT(AY50/2),Riskregister!$L$15-(Riskregister!$L$15-Riskregister!$K$15)*SQRT((1-AY50)/2)))</f>
        <v>0</v>
      </c>
      <c r="BA50" s="30">
        <f t="shared" ca="1" si="36"/>
        <v>1.7889660851377776E-2</v>
      </c>
      <c r="BB50" s="30">
        <f t="shared" ca="1" si="36"/>
        <v>0.29809137755590831</v>
      </c>
      <c r="BC50" s="30">
        <f>IF(Riskregister!$E$16="",0,COUNTIF(BQ$4:BQ$53,"&lt;"&amp;BA50)*IF(BB50&lt;0.5,Riskregister!$K$16+(Riskregister!$L$16-Riskregister!$K$16)*SQRT(BB50/2),Riskregister!$L$16-(Riskregister!$L$16-Riskregister!$K$16)*SQRT((1-BB50)/2)))</f>
        <v>0</v>
      </c>
      <c r="BD50" s="30">
        <f t="shared" ca="1" si="12"/>
        <v>18633383.579382308</v>
      </c>
      <c r="BF50">
        <f>IF(Riskregister!$E$5="","",_xlfn.POISSON.DIST(ROW()-4,Riskregister!$E$5*Riskregister!$H$5,TRUE()))</f>
        <v>1</v>
      </c>
      <c r="BG50">
        <f>IF(Riskregister!$E$6="","",_xlfn.POISSON.DIST(ROW()-4,Riskregister!$E$6*Riskregister!$H$6,TRUE()))</f>
        <v>1</v>
      </c>
      <c r="BH50">
        <f>IF(Riskregister!$E$7="","",_xlfn.POISSON.DIST(ROW()-4,Riskregister!$E$7*Riskregister!$H$7,TRUE()))</f>
        <v>1</v>
      </c>
      <c r="BI50">
        <f>IF(Riskregister!$E$8="","",_xlfn.POISSON.DIST(ROW()-4,Riskregister!$E$8*Riskregister!$H$8,TRUE()))</f>
        <v>1</v>
      </c>
      <c r="BJ50" t="str">
        <f>IF(Riskregister!$E$9="","",_xlfn.POISSON.DIST(ROW()-4,Riskregister!$E$9*Riskregister!$H$9,TRUE()))</f>
        <v/>
      </c>
      <c r="BK50" t="str">
        <f>IF(Riskregister!$E$10="","",_xlfn.POISSON.DIST(ROW()-4,Riskregister!$E$10*Riskregister!$H$10,TRUE()))</f>
        <v/>
      </c>
      <c r="BL50" t="str">
        <f>IF(Riskregister!$E$11="","",_xlfn.POISSON.DIST(ROW()-4,Riskregister!$E$11*Riskregister!$H$11,TRUE()))</f>
        <v/>
      </c>
      <c r="BM50" t="str">
        <f>IF(Riskregister!$E$12="","",_xlfn.POISSON.DIST(ROW()-4,Riskregister!$E$12*Riskregister!$H$12,TRUE()))</f>
        <v/>
      </c>
      <c r="BN50" t="str">
        <f>IF(Riskregister!$E$13="","",_xlfn.POISSON.DIST(ROW()-4,Riskregister!$E$13*Riskregister!$H$13,TRUE()))</f>
        <v/>
      </c>
      <c r="BO50" t="str">
        <f>IF(Riskregister!$E$14="","",_xlfn.POISSON.DIST(ROW()-4,Riskregister!$E$14*Riskregister!$H$14,TRUE()))</f>
        <v/>
      </c>
      <c r="BP50" t="str">
        <f>IF(Riskregister!$E$15="","",_xlfn.POISSON.DIST(ROW()-4,Riskregister!$E$15*Riskregister!$H$15,TRUE()))</f>
        <v/>
      </c>
      <c r="BQ50" t="str">
        <f>IF(Riskregister!$E$16="","",_xlfn.POISSON.DIST(ROW()-4,Riskregister!$E$16*Riskregister!$H$16,TRUE()))</f>
        <v/>
      </c>
    </row>
    <row r="51" spans="2:69" ht="21.75" customHeight="1" x14ac:dyDescent="0.35">
      <c r="B51" s="34" t="s">
        <v>144</v>
      </c>
      <c r="C51" s="34" t="s">
        <v>145</v>
      </c>
      <c r="F51" s="34" t="s">
        <v>146</v>
      </c>
      <c r="T51" s="30">
        <f t="shared" ca="1" si="25"/>
        <v>0.36731608906125779</v>
      </c>
      <c r="U51" s="30">
        <f t="shared" ca="1" si="25"/>
        <v>0.51864143788922112</v>
      </c>
      <c r="V51" s="30">
        <f ca="1">IF(Riskregister!$E$5="",0,COUNTIF(BF$4:BF$53,"&lt;"&amp;T51)*IF(U51&lt;0.5,Riskregister!$K$5+(Riskregister!$L$5-Riskregister!$K$5)*SQRT(U51/2),Riskregister!$L$5-(Riskregister!$L$5-Riskregister!$K$5)*SQRT((1-U51)/2)))</f>
        <v>1137702.4915316026</v>
      </c>
      <c r="W51" s="30">
        <f t="shared" ca="1" si="26"/>
        <v>0.93567277349083</v>
      </c>
      <c r="X51" s="30">
        <f t="shared" ca="1" si="26"/>
        <v>8.8475309660535739E-2</v>
      </c>
      <c r="Y51" s="30">
        <f ca="1">IF(Riskregister!$E$6="",0,COUNTIF(BG$4:BG$53,"&lt;"&amp;W51)*IF(X51&lt;0.5,Riskregister!$K$6+(Riskregister!$L$6-Riskregister!$K$6)*SQRT(X51/2),Riskregister!$L$6-(Riskregister!$L$6-Riskregister!$K$6)*SQRT((1-X51)/2)))</f>
        <v>2314357.9584764913</v>
      </c>
      <c r="Z51" s="30">
        <f t="shared" ca="1" si="27"/>
        <v>0.1359186198854796</v>
      </c>
      <c r="AA51" s="30">
        <f t="shared" ca="1" si="27"/>
        <v>0.85797041489613524</v>
      </c>
      <c r="AB51" s="30">
        <f ca="1">IF(Riskregister!$E$7="",0,COUNTIF(BH$4:BH$53,"&lt;"&amp;Z51)*IF(AA51&lt;0.5,Riskregister!$K$7+(Riskregister!$L$7-Riskregister!$K$7)*SQRT(AA51/2),Riskregister!$L$7-(Riskregister!$L$7-Riskregister!$K$7)*SQRT((1-AA51)/2)))</f>
        <v>1226919.5885579255</v>
      </c>
      <c r="AC51" s="30">
        <f t="shared" ca="1" si="28"/>
        <v>0.1318720246505759</v>
      </c>
      <c r="AD51" s="30">
        <f t="shared" ca="1" si="28"/>
        <v>0.85537334007560495</v>
      </c>
      <c r="AE51" s="30">
        <f ca="1">IF(Riskregister!$E$8="",0,COUNTIF(BI$4:BI$53,"&lt;"&amp;AC51)*IF(AD51&lt;0.5,Riskregister!$K$8+(Riskregister!$L$8-Riskregister!$K$8)*SQRT(AD51/2),Riskregister!$L$8-(Riskregister!$L$8-Riskregister!$K$8)*SQRT((1-AD51)/2)))</f>
        <v>3736116.5168952704</v>
      </c>
      <c r="AF51" s="30">
        <f t="shared" ca="1" si="29"/>
        <v>4.5856451463555437E-2</v>
      </c>
      <c r="AG51" s="30">
        <f t="shared" ca="1" si="29"/>
        <v>7.2115626968748847E-2</v>
      </c>
      <c r="AH51" s="30">
        <f>IF(Riskregister!$E$9="",0,COUNTIF(BJ$4:BJ$53,"&lt;"&amp;AF51)*IF(AG51&lt;0.5,Riskregister!$K$9+(Riskregister!$L$9-Riskregister!$K$9)*SQRT(AG51/2),Riskregister!$L$9-(Riskregister!$L$9-Riskregister!$K$9)*SQRT((1-AG51)/2)))</f>
        <v>0</v>
      </c>
      <c r="AI51" s="30">
        <f t="shared" ca="1" si="30"/>
        <v>0.66826127592306284</v>
      </c>
      <c r="AJ51" s="30">
        <f t="shared" ca="1" si="30"/>
        <v>0.4769528805265848</v>
      </c>
      <c r="AK51" s="30">
        <f>IF(Riskregister!$E$10="",0,COUNTIF(BK$4:BK$53,"&lt;"&amp;AI51)*IF(AJ51&lt;0.5,Riskregister!$K$10+(Riskregister!$L$10-Riskregister!$K$10)*SQRT(AJ51/2),Riskregister!$L$10-(Riskregister!$L$10-Riskregister!$K$10)*SQRT((1-AJ51)/2)))</f>
        <v>0</v>
      </c>
      <c r="AL51" s="30">
        <f t="shared" ca="1" si="31"/>
        <v>0.51848982443019787</v>
      </c>
      <c r="AM51" s="30">
        <f t="shared" ca="1" si="31"/>
        <v>0.89111330586746951</v>
      </c>
      <c r="AN51" s="30">
        <f>IF(Riskregister!$E$11="",0,COUNTIF(BL$4:BL$53,"&lt;"&amp;AL51)*IF(AM51&lt;0.5,Riskregister!$K$11+(Riskregister!$L$11-Riskregister!$K$11)*SQRT(AM51/2),Riskregister!$L$11-(Riskregister!$L$11-Riskregister!$K$11)*SQRT((1-AM51)/2)))</f>
        <v>0</v>
      </c>
      <c r="AO51" s="30">
        <f t="shared" ca="1" si="32"/>
        <v>0.57796272664846438</v>
      </c>
      <c r="AP51" s="30">
        <f t="shared" ca="1" si="32"/>
        <v>0.13288219002115609</v>
      </c>
      <c r="AQ51" s="30">
        <f>IF(Riskregister!$E$12="",0,COUNTIF(BM$4:BM$53,"&lt;"&amp;AO51)*IF(AP51&lt;0.5,Riskregister!$K$12+(Riskregister!$L$12-Riskregister!$K$12)*SQRT(AP51/2),Riskregister!$L$12-(Riskregister!$L$12-Riskregister!$K$12)*SQRT((1-AP51)/2)))</f>
        <v>0</v>
      </c>
      <c r="AR51" s="30">
        <f t="shared" ca="1" si="33"/>
        <v>0.14104355591452433</v>
      </c>
      <c r="AS51" s="30">
        <f t="shared" ca="1" si="33"/>
        <v>1.9450062503937882E-2</v>
      </c>
      <c r="AT51" s="30">
        <f>IF(Riskregister!$E$13="",0,COUNTIF(BN$4:BN$53,"&lt;"&amp;AR51)*IF(AS51&lt;0.5,Riskregister!$K$13+(Riskregister!$L$13-Riskregister!$K$13)*SQRT(AS51/2),Riskregister!$L$13-(Riskregister!$L$13-Riskregister!$K$13)*SQRT((1-AS51)/2)))</f>
        <v>0</v>
      </c>
      <c r="AU51" s="30">
        <f t="shared" ca="1" si="34"/>
        <v>0.41897646340421413</v>
      </c>
      <c r="AV51" s="30">
        <f t="shared" ca="1" si="34"/>
        <v>0.12805011224530394</v>
      </c>
      <c r="AW51" s="30">
        <f>IF(Riskregister!$E$14="",0,COUNTIF(BO$4:BO$53,"&lt;"&amp;AU51)*IF(AV51&lt;0.5,Riskregister!$K$14+(Riskregister!$L$14-Riskregister!$K$14)*SQRT(AV51/2),Riskregister!$L$14-(Riskregister!$L$14-Riskregister!$K$14)*SQRT((1-AV51)/2)))</f>
        <v>0</v>
      </c>
      <c r="AX51" s="30">
        <f t="shared" ca="1" si="35"/>
        <v>0.73741469780177704</v>
      </c>
      <c r="AY51" s="30">
        <f t="shared" ca="1" si="35"/>
        <v>0.58905079001679905</v>
      </c>
      <c r="AZ51" s="30">
        <f>IF(Riskregister!$E$15="",0,COUNTIF(BP$4:BP$53,"&lt;"&amp;AX51)*IF(AY51&lt;0.5,Riskregister!$K$15+(Riskregister!$L$15-Riskregister!$K$15)*SQRT(AY51/2),Riskregister!$L$15-(Riskregister!$L$15-Riskregister!$K$15)*SQRT((1-AY51)/2)))</f>
        <v>0</v>
      </c>
      <c r="BA51" s="30">
        <f t="shared" ca="1" si="36"/>
        <v>0.59846453503451402</v>
      </c>
      <c r="BB51" s="30">
        <f t="shared" ca="1" si="36"/>
        <v>0.79244085399321473</v>
      </c>
      <c r="BC51" s="30">
        <f>IF(Riskregister!$E$16="",0,COUNTIF(BQ$4:BQ$53,"&lt;"&amp;BA51)*IF(BB51&lt;0.5,Riskregister!$K$16+(Riskregister!$L$16-Riskregister!$K$16)*SQRT(BB51/2),Riskregister!$L$16-(Riskregister!$L$16-Riskregister!$K$16)*SQRT((1-BB51)/2)))</f>
        <v>0</v>
      </c>
      <c r="BD51" s="30">
        <f t="shared" ca="1" si="12"/>
        <v>8415096.5554612894</v>
      </c>
      <c r="BF51">
        <f>IF(Riskregister!$E$5="","",_xlfn.POISSON.DIST(ROW()-4,Riskregister!$E$5*Riskregister!$H$5,TRUE()))</f>
        <v>1</v>
      </c>
      <c r="BG51">
        <f>IF(Riskregister!$E$6="","",_xlfn.POISSON.DIST(ROW()-4,Riskregister!$E$6*Riskregister!$H$6,TRUE()))</f>
        <v>1</v>
      </c>
      <c r="BH51">
        <f>IF(Riskregister!$E$7="","",_xlfn.POISSON.DIST(ROW()-4,Riskregister!$E$7*Riskregister!$H$7,TRUE()))</f>
        <v>1</v>
      </c>
      <c r="BI51">
        <f>IF(Riskregister!$E$8="","",_xlfn.POISSON.DIST(ROW()-4,Riskregister!$E$8*Riskregister!$H$8,TRUE()))</f>
        <v>1</v>
      </c>
      <c r="BJ51" t="str">
        <f>IF(Riskregister!$E$9="","",_xlfn.POISSON.DIST(ROW()-4,Riskregister!$E$9*Riskregister!$H$9,TRUE()))</f>
        <v/>
      </c>
      <c r="BK51" t="str">
        <f>IF(Riskregister!$E$10="","",_xlfn.POISSON.DIST(ROW()-4,Riskregister!$E$10*Riskregister!$H$10,TRUE()))</f>
        <v/>
      </c>
      <c r="BL51" t="str">
        <f>IF(Riskregister!$E$11="","",_xlfn.POISSON.DIST(ROW()-4,Riskregister!$E$11*Riskregister!$H$11,TRUE()))</f>
        <v/>
      </c>
      <c r="BM51" t="str">
        <f>IF(Riskregister!$E$12="","",_xlfn.POISSON.DIST(ROW()-4,Riskregister!$E$12*Riskregister!$H$12,TRUE()))</f>
        <v/>
      </c>
      <c r="BN51" t="str">
        <f>IF(Riskregister!$E$13="","",_xlfn.POISSON.DIST(ROW()-4,Riskregister!$E$13*Riskregister!$H$13,TRUE()))</f>
        <v/>
      </c>
      <c r="BO51" t="str">
        <f>IF(Riskregister!$E$14="","",_xlfn.POISSON.DIST(ROW()-4,Riskregister!$E$14*Riskregister!$H$14,TRUE()))</f>
        <v/>
      </c>
      <c r="BP51" t="str">
        <f>IF(Riskregister!$E$15="","",_xlfn.POISSON.DIST(ROW()-4,Riskregister!$E$15*Riskregister!$H$15,TRUE()))</f>
        <v/>
      </c>
      <c r="BQ51" t="str">
        <f>IF(Riskregister!$E$16="","",_xlfn.POISSON.DIST(ROW()-4,Riskregister!$E$16*Riskregister!$H$16,TRUE()))</f>
        <v/>
      </c>
    </row>
    <row r="52" spans="2:69" ht="15" customHeight="1" x14ac:dyDescent="0.35">
      <c r="B52" s="39" t="str">
        <f>IF(Riskregister!B5="","",Riskregister!B5)</f>
        <v>Driftstopp i kritisk IT-tjänst</v>
      </c>
      <c r="C52" s="40">
        <f ca="1">AVERAGE(V4:V2003)</f>
        <v>1351245.5210700962</v>
      </c>
      <c r="F52" s="40">
        <f ca="1">_xlfn.PERCENTILE.INC(V4:V2003,0.95)</f>
        <v>2758743.8420277387</v>
      </c>
      <c r="T52" s="30">
        <f t="shared" ca="1" si="25"/>
        <v>0.92202397747486042</v>
      </c>
      <c r="U52" s="30">
        <f t="shared" ca="1" si="25"/>
        <v>0.80011508137296827</v>
      </c>
      <c r="V52" s="30">
        <f ca="1">IF(Riskregister!$E$5="",0,COUNTIF(BF$4:BF$53,"&lt;"&amp;T52)*IF(U52&lt;0.5,Riskregister!$K$5+(Riskregister!$L$5-Riskregister!$K$5)*SQRT(U52/2),Riskregister!$L$5-(Riskregister!$L$5-Riskregister!$K$5)*SQRT((1-U52)/2)))</f>
        <v>2746430.7125982502</v>
      </c>
      <c r="W52" s="30">
        <f t="shared" ca="1" si="26"/>
        <v>0.88164104762664297</v>
      </c>
      <c r="X52" s="30">
        <f t="shared" ca="1" si="26"/>
        <v>0.69993089186195423</v>
      </c>
      <c r="Y52" s="30">
        <f ca="1">IF(Riskregister!$E$6="",0,COUNTIF(BG$4:BG$53,"&lt;"&amp;W52)*IF(X52&lt;0.5,Riskregister!$K$6+(Riskregister!$L$6-Riskregister!$K$6)*SQRT(X52/2),Riskregister!$L$6-(Riskregister!$L$6-Riskregister!$K$6)*SQRT((1-X52)/2)))</f>
        <v>5211130.8236243594</v>
      </c>
      <c r="Z52" s="30">
        <f t="shared" ca="1" si="27"/>
        <v>7.8992206775084561E-2</v>
      </c>
      <c r="AA52" s="30">
        <f t="shared" ca="1" si="27"/>
        <v>0.50453574893930164</v>
      </c>
      <c r="AB52" s="30">
        <f ca="1">IF(Riskregister!$E$7="",0,COUNTIF(BH$4:BH$53,"&lt;"&amp;Z52)*IF(AA52&lt;0.5,Riskregister!$K$7+(Riskregister!$L$7-Riskregister!$K$7)*SQRT(AA52/2),Riskregister!$L$7-(Riskregister!$L$7-Riskregister!$K$7)*SQRT((1-AA52)/2)))</f>
        <v>677386.69324517774</v>
      </c>
      <c r="AC52" s="30">
        <f t="shared" ca="1" si="28"/>
        <v>3.6048661256451453E-3</v>
      </c>
      <c r="AD52" s="30">
        <f t="shared" ca="1" si="28"/>
        <v>0.18706938608428925</v>
      </c>
      <c r="AE52" s="30">
        <f ca="1">IF(Riskregister!$E$8="",0,COUNTIF(BI$4:BI$53,"&lt;"&amp;AC52)*IF(AD52&lt;0.5,Riskregister!$K$8+(Riskregister!$L$8-Riskregister!$K$8)*SQRT(AD52/2),Riskregister!$L$8-(Riskregister!$L$8-Riskregister!$K$8)*SQRT((1-AD52)/2)))</f>
        <v>0</v>
      </c>
      <c r="AF52" s="30">
        <f t="shared" ca="1" si="29"/>
        <v>0.96425552058645003</v>
      </c>
      <c r="AG52" s="30">
        <f t="shared" ca="1" si="29"/>
        <v>0.82434221071078162</v>
      </c>
      <c r="AH52" s="30">
        <f>IF(Riskregister!$E$9="",0,COUNTIF(BJ$4:BJ$53,"&lt;"&amp;AF52)*IF(AG52&lt;0.5,Riskregister!$K$9+(Riskregister!$L$9-Riskregister!$K$9)*SQRT(AG52/2),Riskregister!$L$9-(Riskregister!$L$9-Riskregister!$K$9)*SQRT((1-AG52)/2)))</f>
        <v>0</v>
      </c>
      <c r="AI52" s="30">
        <f t="shared" ca="1" si="30"/>
        <v>0.72585910473874282</v>
      </c>
      <c r="AJ52" s="30">
        <f t="shared" ca="1" si="30"/>
        <v>0.13894147938999224</v>
      </c>
      <c r="AK52" s="30">
        <f>IF(Riskregister!$E$10="",0,COUNTIF(BK$4:BK$53,"&lt;"&amp;AI52)*IF(AJ52&lt;0.5,Riskregister!$K$10+(Riskregister!$L$10-Riskregister!$K$10)*SQRT(AJ52/2),Riskregister!$L$10-(Riskregister!$L$10-Riskregister!$K$10)*SQRT((1-AJ52)/2)))</f>
        <v>0</v>
      </c>
      <c r="AL52" s="30">
        <f t="shared" ca="1" si="31"/>
        <v>0.87937080566616277</v>
      </c>
      <c r="AM52" s="30">
        <f t="shared" ca="1" si="31"/>
        <v>1.4125712280583791E-3</v>
      </c>
      <c r="AN52" s="30">
        <f>IF(Riskregister!$E$11="",0,COUNTIF(BL$4:BL$53,"&lt;"&amp;AL52)*IF(AM52&lt;0.5,Riskregister!$K$11+(Riskregister!$L$11-Riskregister!$K$11)*SQRT(AM52/2),Riskregister!$L$11-(Riskregister!$L$11-Riskregister!$K$11)*SQRT((1-AM52)/2)))</f>
        <v>0</v>
      </c>
      <c r="AO52" s="30">
        <f t="shared" ca="1" si="32"/>
        <v>0.71483997279593414</v>
      </c>
      <c r="AP52" s="30">
        <f t="shared" ca="1" si="32"/>
        <v>0.69563806299402808</v>
      </c>
      <c r="AQ52" s="30">
        <f>IF(Riskregister!$E$12="",0,COUNTIF(BM$4:BM$53,"&lt;"&amp;AO52)*IF(AP52&lt;0.5,Riskregister!$K$12+(Riskregister!$L$12-Riskregister!$K$12)*SQRT(AP52/2),Riskregister!$L$12-(Riskregister!$L$12-Riskregister!$K$12)*SQRT((1-AP52)/2)))</f>
        <v>0</v>
      </c>
      <c r="AR52" s="30">
        <f t="shared" ca="1" si="33"/>
        <v>0.684249694933734</v>
      </c>
      <c r="AS52" s="30">
        <f t="shared" ca="1" si="33"/>
        <v>0.72661216891497094</v>
      </c>
      <c r="AT52" s="30">
        <f>IF(Riskregister!$E$13="",0,COUNTIF(BN$4:BN$53,"&lt;"&amp;AR52)*IF(AS52&lt;0.5,Riskregister!$K$13+(Riskregister!$L$13-Riskregister!$K$13)*SQRT(AS52/2),Riskregister!$L$13-(Riskregister!$L$13-Riskregister!$K$13)*SQRT((1-AS52)/2)))</f>
        <v>0</v>
      </c>
      <c r="AU52" s="30">
        <f t="shared" ca="1" si="34"/>
        <v>0.59461850906162383</v>
      </c>
      <c r="AV52" s="30">
        <f t="shared" ca="1" si="34"/>
        <v>0.46492813169592762</v>
      </c>
      <c r="AW52" s="30">
        <f>IF(Riskregister!$E$14="",0,COUNTIF(BO$4:BO$53,"&lt;"&amp;AU52)*IF(AV52&lt;0.5,Riskregister!$K$14+(Riskregister!$L$14-Riskregister!$K$14)*SQRT(AV52/2),Riskregister!$L$14-(Riskregister!$L$14-Riskregister!$K$14)*SQRT((1-AV52)/2)))</f>
        <v>0</v>
      </c>
      <c r="AX52" s="30">
        <f t="shared" ca="1" si="35"/>
        <v>0.88561074949604546</v>
      </c>
      <c r="AY52" s="30">
        <f t="shared" ca="1" si="35"/>
        <v>0.56606894832458032</v>
      </c>
      <c r="AZ52" s="30">
        <f>IF(Riskregister!$E$15="",0,COUNTIF(BP$4:BP$53,"&lt;"&amp;AX52)*IF(AY52&lt;0.5,Riskregister!$K$15+(Riskregister!$L$15-Riskregister!$K$15)*SQRT(AY52/2),Riskregister!$L$15-(Riskregister!$L$15-Riskregister!$K$15)*SQRT((1-AY52)/2)))</f>
        <v>0</v>
      </c>
      <c r="BA52" s="30">
        <f t="shared" ca="1" si="36"/>
        <v>0.87870124101176861</v>
      </c>
      <c r="BB52" s="30">
        <f t="shared" ca="1" si="36"/>
        <v>0.49212917615091067</v>
      </c>
      <c r="BC52" s="30">
        <f>IF(Riskregister!$E$16="",0,COUNTIF(BQ$4:BQ$53,"&lt;"&amp;BA52)*IF(BB52&lt;0.5,Riskregister!$K$16+(Riskregister!$L$16-Riskregister!$K$16)*SQRT(BB52/2),Riskregister!$L$16-(Riskregister!$L$16-Riskregister!$K$16)*SQRT((1-BB52)/2)))</f>
        <v>0</v>
      </c>
      <c r="BD52" s="30">
        <f t="shared" ca="1" si="12"/>
        <v>8634948.2294677868</v>
      </c>
      <c r="BF52">
        <f>IF(Riskregister!$E$5="","",_xlfn.POISSON.DIST(ROW()-4,Riskregister!$E$5*Riskregister!$H$5,TRUE()))</f>
        <v>1</v>
      </c>
      <c r="BG52">
        <f>IF(Riskregister!$E$6="","",_xlfn.POISSON.DIST(ROW()-4,Riskregister!$E$6*Riskregister!$H$6,TRUE()))</f>
        <v>1</v>
      </c>
      <c r="BH52">
        <f>IF(Riskregister!$E$7="","",_xlfn.POISSON.DIST(ROW()-4,Riskregister!$E$7*Riskregister!$H$7,TRUE()))</f>
        <v>1</v>
      </c>
      <c r="BI52">
        <f>IF(Riskregister!$E$8="","",_xlfn.POISSON.DIST(ROW()-4,Riskregister!$E$8*Riskregister!$H$8,TRUE()))</f>
        <v>1</v>
      </c>
      <c r="BJ52" t="str">
        <f>IF(Riskregister!$E$9="","",_xlfn.POISSON.DIST(ROW()-4,Riskregister!$E$9*Riskregister!$H$9,TRUE()))</f>
        <v/>
      </c>
      <c r="BK52" t="str">
        <f>IF(Riskregister!$E$10="","",_xlfn.POISSON.DIST(ROW()-4,Riskregister!$E$10*Riskregister!$H$10,TRUE()))</f>
        <v/>
      </c>
      <c r="BL52" t="str">
        <f>IF(Riskregister!$E$11="","",_xlfn.POISSON.DIST(ROW()-4,Riskregister!$E$11*Riskregister!$H$11,TRUE()))</f>
        <v/>
      </c>
      <c r="BM52" t="str">
        <f>IF(Riskregister!$E$12="","",_xlfn.POISSON.DIST(ROW()-4,Riskregister!$E$12*Riskregister!$H$12,TRUE()))</f>
        <v/>
      </c>
      <c r="BN52" t="str">
        <f>IF(Riskregister!$E$13="","",_xlfn.POISSON.DIST(ROW()-4,Riskregister!$E$13*Riskregister!$H$13,TRUE()))</f>
        <v/>
      </c>
      <c r="BO52" t="str">
        <f>IF(Riskregister!$E$14="","",_xlfn.POISSON.DIST(ROW()-4,Riskregister!$E$14*Riskregister!$H$14,TRUE()))</f>
        <v/>
      </c>
      <c r="BP52" t="str">
        <f>IF(Riskregister!$E$15="","",_xlfn.POISSON.DIST(ROW()-4,Riskregister!$E$15*Riskregister!$H$15,TRUE()))</f>
        <v/>
      </c>
      <c r="BQ52" t="str">
        <f>IF(Riskregister!$E$16="","",_xlfn.POISSON.DIST(ROW()-4,Riskregister!$E$16*Riskregister!$H$16,TRUE()))</f>
        <v/>
      </c>
    </row>
    <row r="53" spans="2:69" ht="15" customHeight="1" x14ac:dyDescent="0.35">
      <c r="B53" s="37" t="str">
        <f>IF(Riskregister!B6="","",Riskregister!B6)</f>
        <v>Allvarlig arbetsplatsolycka</v>
      </c>
      <c r="C53" s="41">
        <f ca="1">AVERAGE(Y4:Y2003)</f>
        <v>2101745.991402565</v>
      </c>
      <c r="F53" s="41">
        <f ca="1">_xlfn.PERCENTILE.INC(Y4:Y2003,0.95)</f>
        <v>5316180.8935321281</v>
      </c>
      <c r="T53" s="30">
        <f t="shared" ca="1" si="25"/>
        <v>0.76611770777796651</v>
      </c>
      <c r="U53" s="30">
        <f t="shared" ca="1" si="25"/>
        <v>0.2249012333820174</v>
      </c>
      <c r="V53" s="30">
        <f ca="1">IF(Riskregister!$E$5="",0,COUNTIF(BF$4:BF$53,"&lt;"&amp;T53)*IF(U53&lt;0.5,Riskregister!$K$5+(Riskregister!$L$5-Riskregister!$K$5)*SQRT(U53/2),Riskregister!$L$5-(Riskregister!$L$5-Riskregister!$K$5)*SQRT((1-U53)/2)))</f>
        <v>1504507.2875713208</v>
      </c>
      <c r="W53" s="30">
        <f t="shared" ca="1" si="26"/>
        <v>0.26017817387372533</v>
      </c>
      <c r="X53" s="30">
        <f t="shared" ca="1" si="26"/>
        <v>0.2302441026953701</v>
      </c>
      <c r="Y53" s="30">
        <f ca="1">IF(Riskregister!$E$6="",0,COUNTIF(BG$4:BG$53,"&lt;"&amp;W53)*IF(X53&lt;0.5,Riskregister!$K$6+(Riskregister!$L$6-Riskregister!$K$6)*SQRT(X53/2),Riskregister!$L$6-(Riskregister!$L$6-Riskregister!$K$6)*SQRT((1-X53)/2)))</f>
        <v>810733.53139196441</v>
      </c>
      <c r="Z53" s="30">
        <f t="shared" ca="1" si="27"/>
        <v>0.52485312024779474</v>
      </c>
      <c r="AA53" s="30">
        <f t="shared" ca="1" si="27"/>
        <v>0.33227956476350295</v>
      </c>
      <c r="AB53" s="30">
        <f ca="1">IF(Riskregister!$E$7="",0,COUNTIF(BH$4:BH$53,"&lt;"&amp;Z53)*IF(AA53&lt;0.5,Riskregister!$K$7+(Riskregister!$L$7-Riskregister!$K$7)*SQRT(AA53/2),Riskregister!$L$7-(Riskregister!$L$7-Riskregister!$K$7)*SQRT((1-AA53)/2)))</f>
        <v>1155965.2097506789</v>
      </c>
      <c r="AC53" s="30">
        <f t="shared" ca="1" si="28"/>
        <v>5.9015213202322836E-2</v>
      </c>
      <c r="AD53" s="30">
        <f t="shared" ca="1" si="28"/>
        <v>0.4606134072693111</v>
      </c>
      <c r="AE53" s="30">
        <f ca="1">IF(Riskregister!$E$8="",0,COUNTIF(BI$4:BI$53,"&lt;"&amp;AC53)*IF(AD53&lt;0.5,Riskregister!$K$8+(Riskregister!$L$8-Riskregister!$K$8)*SQRT(AD53/2),Riskregister!$L$8-(Riskregister!$L$8-Riskregister!$K$8)*SQRT((1-AD53)/2)))</f>
        <v>0</v>
      </c>
      <c r="AF53" s="30">
        <f t="shared" ca="1" si="29"/>
        <v>0.67934145387201372</v>
      </c>
      <c r="AG53" s="30">
        <f t="shared" ca="1" si="29"/>
        <v>0.74219352646324221</v>
      </c>
      <c r="AH53" s="30">
        <f>IF(Riskregister!$E$9="",0,COUNTIF(BJ$4:BJ$53,"&lt;"&amp;AF53)*IF(AG53&lt;0.5,Riskregister!$K$9+(Riskregister!$L$9-Riskregister!$K$9)*SQRT(AG53/2),Riskregister!$L$9-(Riskregister!$L$9-Riskregister!$K$9)*SQRT((1-AG53)/2)))</f>
        <v>0</v>
      </c>
      <c r="AI53" s="30">
        <f t="shared" ca="1" si="30"/>
        <v>0.9870245785888635</v>
      </c>
      <c r="AJ53" s="30">
        <f t="shared" ca="1" si="30"/>
        <v>0.71398898096808538</v>
      </c>
      <c r="AK53" s="30">
        <f>IF(Riskregister!$E$10="",0,COUNTIF(BK$4:BK$53,"&lt;"&amp;AI53)*IF(AJ53&lt;0.5,Riskregister!$K$10+(Riskregister!$L$10-Riskregister!$K$10)*SQRT(AJ53/2),Riskregister!$L$10-(Riskregister!$L$10-Riskregister!$K$10)*SQRT((1-AJ53)/2)))</f>
        <v>0</v>
      </c>
      <c r="AL53" s="30">
        <f t="shared" ca="1" si="31"/>
        <v>0.78100712588030408</v>
      </c>
      <c r="AM53" s="30">
        <f t="shared" ca="1" si="31"/>
        <v>0.4638415855530621</v>
      </c>
      <c r="AN53" s="30">
        <f>IF(Riskregister!$E$11="",0,COUNTIF(BL$4:BL$53,"&lt;"&amp;AL53)*IF(AM53&lt;0.5,Riskregister!$K$11+(Riskregister!$L$11-Riskregister!$K$11)*SQRT(AM53/2),Riskregister!$L$11-(Riskregister!$L$11-Riskregister!$K$11)*SQRT((1-AM53)/2)))</f>
        <v>0</v>
      </c>
      <c r="AO53" s="30">
        <f t="shared" ca="1" si="32"/>
        <v>0.11313217378930418</v>
      </c>
      <c r="AP53" s="30">
        <f t="shared" ca="1" si="32"/>
        <v>0.7042985194428335</v>
      </c>
      <c r="AQ53" s="30">
        <f>IF(Riskregister!$E$12="",0,COUNTIF(BM$4:BM$53,"&lt;"&amp;AO53)*IF(AP53&lt;0.5,Riskregister!$K$12+(Riskregister!$L$12-Riskregister!$K$12)*SQRT(AP53/2),Riskregister!$L$12-(Riskregister!$L$12-Riskregister!$K$12)*SQRT((1-AP53)/2)))</f>
        <v>0</v>
      </c>
      <c r="AR53" s="30">
        <f t="shared" ca="1" si="33"/>
        <v>0.24287506002582837</v>
      </c>
      <c r="AS53" s="30">
        <f t="shared" ca="1" si="33"/>
        <v>0.44123026299361467</v>
      </c>
      <c r="AT53" s="30">
        <f>IF(Riskregister!$E$13="",0,COUNTIF(BN$4:BN$53,"&lt;"&amp;AR53)*IF(AS53&lt;0.5,Riskregister!$K$13+(Riskregister!$L$13-Riskregister!$K$13)*SQRT(AS53/2),Riskregister!$L$13-(Riskregister!$L$13-Riskregister!$K$13)*SQRT((1-AS53)/2)))</f>
        <v>0</v>
      </c>
      <c r="AU53" s="30">
        <f t="shared" ca="1" si="34"/>
        <v>0.74378635864060882</v>
      </c>
      <c r="AV53" s="30">
        <f t="shared" ca="1" si="34"/>
        <v>0.50091009631919514</v>
      </c>
      <c r="AW53" s="30">
        <f>IF(Riskregister!$E$14="",0,COUNTIF(BO$4:BO$53,"&lt;"&amp;AU53)*IF(AV53&lt;0.5,Riskregister!$K$14+(Riskregister!$L$14-Riskregister!$K$14)*SQRT(AV53/2),Riskregister!$L$14-(Riskregister!$L$14-Riskregister!$K$14)*SQRT((1-AV53)/2)))</f>
        <v>0</v>
      </c>
      <c r="AX53" s="30">
        <f t="shared" ca="1" si="35"/>
        <v>7.695800090242233E-2</v>
      </c>
      <c r="AY53" s="30">
        <f t="shared" ca="1" si="35"/>
        <v>0.73419303472703645</v>
      </c>
      <c r="AZ53" s="30">
        <f>IF(Riskregister!$E$15="",0,COUNTIF(BP$4:BP$53,"&lt;"&amp;AX53)*IF(AY53&lt;0.5,Riskregister!$K$15+(Riskregister!$L$15-Riskregister!$K$15)*SQRT(AY53/2),Riskregister!$L$15-(Riskregister!$L$15-Riskregister!$K$15)*SQRT((1-AY53)/2)))</f>
        <v>0</v>
      </c>
      <c r="BA53" s="30">
        <f t="shared" ca="1" si="36"/>
        <v>0.69730872823169188</v>
      </c>
      <c r="BB53" s="30">
        <f t="shared" ca="1" si="36"/>
        <v>0.12429116014153729</v>
      </c>
      <c r="BC53" s="30">
        <f>IF(Riskregister!$E$16="",0,COUNTIF(BQ$4:BQ$53,"&lt;"&amp;BA53)*IF(BB53&lt;0.5,Riskregister!$K$16+(Riskregister!$L$16-Riskregister!$K$16)*SQRT(BB53/2),Riskregister!$L$16-(Riskregister!$L$16-Riskregister!$K$16)*SQRT((1-BB53)/2)))</f>
        <v>0</v>
      </c>
      <c r="BD53" s="30">
        <f t="shared" ca="1" si="12"/>
        <v>3471206.0287139639</v>
      </c>
      <c r="BF53">
        <f>IF(Riskregister!$E$5="","",_xlfn.POISSON.DIST(ROW()-4,Riskregister!$E$5*Riskregister!$H$5,TRUE()))</f>
        <v>1</v>
      </c>
      <c r="BG53">
        <f>IF(Riskregister!$E$6="","",_xlfn.POISSON.DIST(ROW()-4,Riskregister!$E$6*Riskregister!$H$6,TRUE()))</f>
        <v>1</v>
      </c>
      <c r="BH53">
        <f>IF(Riskregister!$E$7="","",_xlfn.POISSON.DIST(ROW()-4,Riskregister!$E$7*Riskregister!$H$7,TRUE()))</f>
        <v>1</v>
      </c>
      <c r="BI53">
        <f>IF(Riskregister!$E$8="","",_xlfn.POISSON.DIST(ROW()-4,Riskregister!$E$8*Riskregister!$H$8,TRUE()))</f>
        <v>1</v>
      </c>
      <c r="BJ53" t="str">
        <f>IF(Riskregister!$E$9="","",_xlfn.POISSON.DIST(ROW()-4,Riskregister!$E$9*Riskregister!$H$9,TRUE()))</f>
        <v/>
      </c>
      <c r="BK53" t="str">
        <f>IF(Riskregister!$E$10="","",_xlfn.POISSON.DIST(ROW()-4,Riskregister!$E$10*Riskregister!$H$10,TRUE()))</f>
        <v/>
      </c>
      <c r="BL53" t="str">
        <f>IF(Riskregister!$E$11="","",_xlfn.POISSON.DIST(ROW()-4,Riskregister!$E$11*Riskregister!$H$11,TRUE()))</f>
        <v/>
      </c>
      <c r="BM53" t="str">
        <f>IF(Riskregister!$E$12="","",_xlfn.POISSON.DIST(ROW()-4,Riskregister!$E$12*Riskregister!$H$12,TRUE()))</f>
        <v/>
      </c>
      <c r="BN53" t="str">
        <f>IF(Riskregister!$E$13="","",_xlfn.POISSON.DIST(ROW()-4,Riskregister!$E$13*Riskregister!$H$13,TRUE()))</f>
        <v/>
      </c>
      <c r="BO53" t="str">
        <f>IF(Riskregister!$E$14="","",_xlfn.POISSON.DIST(ROW()-4,Riskregister!$E$14*Riskregister!$H$14,TRUE()))</f>
        <v/>
      </c>
      <c r="BP53" t="str">
        <f>IF(Riskregister!$E$15="","",_xlfn.POISSON.DIST(ROW()-4,Riskregister!$E$15*Riskregister!$H$15,TRUE()))</f>
        <v/>
      </c>
      <c r="BQ53" t="str">
        <f>IF(Riskregister!$E$16="","",_xlfn.POISSON.DIST(ROW()-4,Riskregister!$E$16*Riskregister!$H$16,TRUE()))</f>
        <v/>
      </c>
    </row>
    <row r="54" spans="2:69" ht="15" customHeight="1" x14ac:dyDescent="0.35">
      <c r="B54" s="39" t="str">
        <f>IF(Riskregister!B7="","",Riskregister!B7)</f>
        <v>Leveransförsening från nyckelleverantör</v>
      </c>
      <c r="C54" s="40">
        <f ca="1">AVERAGE(AB4:AB2003)</f>
        <v>1432111.2946120538</v>
      </c>
      <c r="F54" s="40">
        <f ca="1">_xlfn.PERCENTILE.INC(AB4:AB2003,0.95)</f>
        <v>2813569.4796405523</v>
      </c>
      <c r="T54" s="30">
        <f t="shared" ca="1" si="25"/>
        <v>0.3579352481065402</v>
      </c>
      <c r="U54" s="30">
        <f t="shared" ca="1" si="25"/>
        <v>0.414243778387138</v>
      </c>
      <c r="V54" s="30">
        <f ca="1">IF(Riskregister!$E$5="",0,COUNTIF(BF$4:BF$53,"&lt;"&amp;T54)*IF(U54&lt;0.5,Riskregister!$K$5+(Riskregister!$L$5-Riskregister!$K$5)*SQRT(U54/2),Riskregister!$L$5-(Riskregister!$L$5-Riskregister!$K$5)*SQRT((1-U54)/2)))</f>
        <v>1064393.7199022134</v>
      </c>
      <c r="W54" s="30">
        <f t="shared" ca="1" si="26"/>
        <v>0.32279726668152731</v>
      </c>
      <c r="X54" s="30">
        <f t="shared" ca="1" si="26"/>
        <v>0.56697616310175292</v>
      </c>
      <c r="Y54" s="30">
        <f ca="1">IF(Riskregister!$E$6="",0,COUNTIF(BG$4:BG$53,"&lt;"&amp;W54)*IF(X54&lt;0.5,Riskregister!$K$6+(Riskregister!$L$6-Riskregister!$K$6)*SQRT(X54/2),Riskregister!$L$6-(Riskregister!$L$6-Riskregister!$K$6)*SQRT((1-X54)/2)))</f>
        <v>1162444.8580689388</v>
      </c>
      <c r="Z54" s="30">
        <f t="shared" ca="1" si="27"/>
        <v>6.9566413296010543E-2</v>
      </c>
      <c r="AA54" s="30">
        <f t="shared" ca="1" si="27"/>
        <v>0.53449226611625789</v>
      </c>
      <c r="AB54" s="30">
        <f ca="1">IF(Riskregister!$E$7="",0,COUNTIF(BH$4:BH$53,"&lt;"&amp;Z54)*IF(AA54&lt;0.5,Riskregister!$K$7+(Riskregister!$L$7-Riskregister!$K$7)*SQRT(AA54/2),Riskregister!$L$7-(Riskregister!$L$7-Riskregister!$K$7)*SQRT((1-AA54)/2)))</f>
        <v>693432.00031643058</v>
      </c>
      <c r="AC54" s="30">
        <f t="shared" ca="1" si="28"/>
        <v>0.69010341207998727</v>
      </c>
      <c r="AD54" s="30">
        <f t="shared" ca="1" si="28"/>
        <v>7.1156977714564529E-2</v>
      </c>
      <c r="AE54" s="30">
        <f ca="1">IF(Riskregister!$E$8="",0,COUNTIF(BI$4:BI$53,"&lt;"&amp;AC54)*IF(AD54&lt;0.5,Riskregister!$K$8+(Riskregister!$L$8-Riskregister!$K$8)*SQRT(AD54/2),Riskregister!$L$8-(Riskregister!$L$8-Riskregister!$K$8)*SQRT((1-AD54)/2)))</f>
        <v>3559578.7955456944</v>
      </c>
      <c r="AF54" s="30">
        <f t="shared" ca="1" si="29"/>
        <v>0.86733111532689833</v>
      </c>
      <c r="AG54" s="30">
        <f t="shared" ca="1" si="29"/>
        <v>0.58056760213111536</v>
      </c>
      <c r="AH54" s="30">
        <f>IF(Riskregister!$E$9="",0,COUNTIF(BJ$4:BJ$53,"&lt;"&amp;AF54)*IF(AG54&lt;0.5,Riskregister!$K$9+(Riskregister!$L$9-Riskregister!$K$9)*SQRT(AG54/2),Riskregister!$L$9-(Riskregister!$L$9-Riskregister!$K$9)*SQRT((1-AG54)/2)))</f>
        <v>0</v>
      </c>
      <c r="AI54" s="30">
        <f t="shared" ca="1" si="30"/>
        <v>0.28484456039882033</v>
      </c>
      <c r="AJ54" s="30">
        <f t="shared" ca="1" si="30"/>
        <v>0.82189214727850701</v>
      </c>
      <c r="AK54" s="30">
        <f>IF(Riskregister!$E$10="",0,COUNTIF(BK$4:BK$53,"&lt;"&amp;AI54)*IF(AJ54&lt;0.5,Riskregister!$K$10+(Riskregister!$L$10-Riskregister!$K$10)*SQRT(AJ54/2),Riskregister!$L$10-(Riskregister!$L$10-Riskregister!$K$10)*SQRT((1-AJ54)/2)))</f>
        <v>0</v>
      </c>
      <c r="AL54" s="30">
        <f t="shared" ca="1" si="31"/>
        <v>0.946628425731876</v>
      </c>
      <c r="AM54" s="30">
        <f t="shared" ca="1" si="31"/>
        <v>0.15685322396227519</v>
      </c>
      <c r="AN54" s="30">
        <f>IF(Riskregister!$E$11="",0,COUNTIF(BL$4:BL$53,"&lt;"&amp;AL54)*IF(AM54&lt;0.5,Riskregister!$K$11+(Riskregister!$L$11-Riskregister!$K$11)*SQRT(AM54/2),Riskregister!$L$11-(Riskregister!$L$11-Riskregister!$K$11)*SQRT((1-AM54)/2)))</f>
        <v>0</v>
      </c>
      <c r="AO54" s="30">
        <f t="shared" ca="1" si="32"/>
        <v>0.89708298236912953</v>
      </c>
      <c r="AP54" s="30">
        <f t="shared" ca="1" si="32"/>
        <v>0.83905405051678184</v>
      </c>
      <c r="AQ54" s="30">
        <f>IF(Riskregister!$E$12="",0,COUNTIF(BM$4:BM$53,"&lt;"&amp;AO54)*IF(AP54&lt;0.5,Riskregister!$K$12+(Riskregister!$L$12-Riskregister!$K$12)*SQRT(AP54/2),Riskregister!$L$12-(Riskregister!$L$12-Riskregister!$K$12)*SQRT((1-AP54)/2)))</f>
        <v>0</v>
      </c>
      <c r="AR54" s="30">
        <f t="shared" ca="1" si="33"/>
        <v>0.43182740863909208</v>
      </c>
      <c r="AS54" s="30">
        <f t="shared" ca="1" si="33"/>
        <v>0.92595052334288364</v>
      </c>
      <c r="AT54" s="30">
        <f>IF(Riskregister!$E$13="",0,COUNTIF(BN$4:BN$53,"&lt;"&amp;AR54)*IF(AS54&lt;0.5,Riskregister!$K$13+(Riskregister!$L$13-Riskregister!$K$13)*SQRT(AS54/2),Riskregister!$L$13-(Riskregister!$L$13-Riskregister!$K$13)*SQRT((1-AS54)/2)))</f>
        <v>0</v>
      </c>
      <c r="AU54" s="30">
        <f t="shared" ca="1" si="34"/>
        <v>0.17712661386831785</v>
      </c>
      <c r="AV54" s="30">
        <f t="shared" ca="1" si="34"/>
        <v>0.77457656225729754</v>
      </c>
      <c r="AW54" s="30">
        <f>IF(Riskregister!$E$14="",0,COUNTIF(BO$4:BO$53,"&lt;"&amp;AU54)*IF(AV54&lt;0.5,Riskregister!$K$14+(Riskregister!$L$14-Riskregister!$K$14)*SQRT(AV54/2),Riskregister!$L$14-(Riskregister!$L$14-Riskregister!$K$14)*SQRT((1-AV54)/2)))</f>
        <v>0</v>
      </c>
      <c r="AX54" s="30">
        <f t="shared" ca="1" si="35"/>
        <v>0.86539615099186062</v>
      </c>
      <c r="AY54" s="30">
        <f t="shared" ca="1" si="35"/>
        <v>1.4439917009175907E-2</v>
      </c>
      <c r="AZ54" s="30">
        <f>IF(Riskregister!$E$15="",0,COUNTIF(BP$4:BP$53,"&lt;"&amp;AX54)*IF(AY54&lt;0.5,Riskregister!$K$15+(Riskregister!$L$15-Riskregister!$K$15)*SQRT(AY54/2),Riskregister!$L$15-(Riskregister!$L$15-Riskregister!$K$15)*SQRT((1-AY54)/2)))</f>
        <v>0</v>
      </c>
      <c r="BA54" s="30">
        <f t="shared" ca="1" si="36"/>
        <v>0.42951623561727803</v>
      </c>
      <c r="BB54" s="30">
        <f t="shared" ca="1" si="36"/>
        <v>0.67721989146393557</v>
      </c>
      <c r="BC54" s="30">
        <f>IF(Riskregister!$E$16="",0,COUNTIF(BQ$4:BQ$53,"&lt;"&amp;BA54)*IF(BB54&lt;0.5,Riskregister!$K$16+(Riskregister!$L$16-Riskregister!$K$16)*SQRT(BB54/2),Riskregister!$L$16-(Riskregister!$L$16-Riskregister!$K$16)*SQRT((1-BB54)/2)))</f>
        <v>0</v>
      </c>
      <c r="BD54" s="30">
        <f t="shared" ca="1" si="12"/>
        <v>6479849.3738332773</v>
      </c>
    </row>
    <row r="55" spans="2:69" ht="15" customHeight="1" x14ac:dyDescent="0.35">
      <c r="B55" s="37" t="str">
        <f>IF(Riskregister!B8="","",Riskregister!B8)</f>
        <v>Dataintrång / cyberattack</v>
      </c>
      <c r="C55" s="41">
        <f ca="1">AVERAGE(AE4:AE2003)</f>
        <v>7531182.4498739867</v>
      </c>
      <c r="F55" s="41">
        <f ca="1">_xlfn.PERCENTILE.INC(AE4:AE2003,0.95)</f>
        <v>18376833.582829908</v>
      </c>
      <c r="T55" s="30">
        <f t="shared" ca="1" si="25"/>
        <v>0.4151694007655633</v>
      </c>
      <c r="U55" s="30">
        <f t="shared" ca="1" si="25"/>
        <v>0.6795629835634881</v>
      </c>
      <c r="V55" s="30">
        <f ca="1">IF(Riskregister!$E$5="",0,COUNTIF(BF$4:BF$53,"&lt;"&amp;T55)*IF(U55&lt;0.5,Riskregister!$K$5+(Riskregister!$L$5-Riskregister!$K$5)*SQRT(U55/2),Riskregister!$L$5-(Riskregister!$L$5-Riskregister!$K$5)*SQRT((1-U55)/2)))</f>
        <v>1259631.3931881576</v>
      </c>
      <c r="W55" s="30">
        <f t="shared" ca="1" si="26"/>
        <v>0.24055123491913799</v>
      </c>
      <c r="X55" s="30">
        <f t="shared" ca="1" si="26"/>
        <v>1.2133763688660482E-2</v>
      </c>
      <c r="Y55" s="30">
        <f ca="1">IF(Riskregister!$E$6="",0,COUNTIF(BG$4:BG$53,"&lt;"&amp;W55)*IF(X55&lt;0.5,Riskregister!$K$6+(Riskregister!$L$6-Riskregister!$K$6)*SQRT(X55/2),Riskregister!$L$6-(Riskregister!$L$6-Riskregister!$K$6)*SQRT((1-X55)/2)))</f>
        <v>340202.34368807811</v>
      </c>
      <c r="Z55" s="30">
        <f t="shared" ca="1" si="27"/>
        <v>0.19491474572804723</v>
      </c>
      <c r="AA55" s="30">
        <f t="shared" ca="1" si="27"/>
        <v>0.75444112095446636</v>
      </c>
      <c r="AB55" s="30">
        <f ca="1">IF(Riskregister!$E$7="",0,COUNTIF(BH$4:BH$53,"&lt;"&amp;Z55)*IF(AA55&lt;0.5,Riskregister!$K$7+(Riskregister!$L$7-Riskregister!$K$7)*SQRT(AA55/2),Riskregister!$L$7-(Riskregister!$L$7-Riskregister!$K$7)*SQRT((1-AA55)/2)))</f>
        <v>1109441.4393116527</v>
      </c>
      <c r="AC55" s="30">
        <f t="shared" ca="1" si="28"/>
        <v>0.52500211115920259</v>
      </c>
      <c r="AD55" s="30">
        <f t="shared" ca="1" si="28"/>
        <v>0.856969448108163</v>
      </c>
      <c r="AE55" s="30">
        <f ca="1">IF(Riskregister!$E$8="",0,COUNTIF(BI$4:BI$53,"&lt;"&amp;AC55)*IF(AD55&lt;0.5,Riskregister!$K$8+(Riskregister!$L$8-Riskregister!$K$8)*SQRT(AD55/2),Riskregister!$L$8-(Riskregister!$L$8-Riskregister!$K$8)*SQRT((1-AD55)/2)))</f>
        <v>11229330.031571571</v>
      </c>
      <c r="AF55" s="30">
        <f t="shared" ca="1" si="29"/>
        <v>0.73516926696918716</v>
      </c>
      <c r="AG55" s="30">
        <f t="shared" ca="1" si="29"/>
        <v>0.30689444404317856</v>
      </c>
      <c r="AH55" s="30">
        <f>IF(Riskregister!$E$9="",0,COUNTIF(BJ$4:BJ$53,"&lt;"&amp;AF55)*IF(AG55&lt;0.5,Riskregister!$K$9+(Riskregister!$L$9-Riskregister!$K$9)*SQRT(AG55/2),Riskregister!$L$9-(Riskregister!$L$9-Riskregister!$K$9)*SQRT((1-AG55)/2)))</f>
        <v>0</v>
      </c>
      <c r="AI55" s="30">
        <f t="shared" ca="1" si="30"/>
        <v>0.29576743747889456</v>
      </c>
      <c r="AJ55" s="30">
        <f t="shared" ca="1" si="30"/>
        <v>0.69975848560354925</v>
      </c>
      <c r="AK55" s="30">
        <f>IF(Riskregister!$E$10="",0,COUNTIF(BK$4:BK$53,"&lt;"&amp;AI55)*IF(AJ55&lt;0.5,Riskregister!$K$10+(Riskregister!$L$10-Riskregister!$K$10)*SQRT(AJ55/2),Riskregister!$L$10-(Riskregister!$L$10-Riskregister!$K$10)*SQRT((1-AJ55)/2)))</f>
        <v>0</v>
      </c>
      <c r="AL55" s="30">
        <f t="shared" ca="1" si="31"/>
        <v>9.6445297320018275E-2</v>
      </c>
      <c r="AM55" s="30">
        <f t="shared" ca="1" si="31"/>
        <v>0.2003937082926337</v>
      </c>
      <c r="AN55" s="30">
        <f>IF(Riskregister!$E$11="",0,COUNTIF(BL$4:BL$53,"&lt;"&amp;AL55)*IF(AM55&lt;0.5,Riskregister!$K$11+(Riskregister!$L$11-Riskregister!$K$11)*SQRT(AM55/2),Riskregister!$L$11-(Riskregister!$L$11-Riskregister!$K$11)*SQRT((1-AM55)/2)))</f>
        <v>0</v>
      </c>
      <c r="AO55" s="30">
        <f t="shared" ca="1" si="32"/>
        <v>0.85759277274533052</v>
      </c>
      <c r="AP55" s="30">
        <f t="shared" ca="1" si="32"/>
        <v>0.36918043951882729</v>
      </c>
      <c r="AQ55" s="30">
        <f>IF(Riskregister!$E$12="",0,COUNTIF(BM$4:BM$53,"&lt;"&amp;AO55)*IF(AP55&lt;0.5,Riskregister!$K$12+(Riskregister!$L$12-Riskregister!$K$12)*SQRT(AP55/2),Riskregister!$L$12-(Riskregister!$L$12-Riskregister!$K$12)*SQRT((1-AP55)/2)))</f>
        <v>0</v>
      </c>
      <c r="AR55" s="30">
        <f t="shared" ca="1" si="33"/>
        <v>0.92565242880166487</v>
      </c>
      <c r="AS55" s="30">
        <f t="shared" ca="1" si="33"/>
        <v>0.34251346933079874</v>
      </c>
      <c r="AT55" s="30">
        <f>IF(Riskregister!$E$13="",0,COUNTIF(BN$4:BN$53,"&lt;"&amp;AR55)*IF(AS55&lt;0.5,Riskregister!$K$13+(Riskregister!$L$13-Riskregister!$K$13)*SQRT(AS55/2),Riskregister!$L$13-(Riskregister!$L$13-Riskregister!$K$13)*SQRT((1-AS55)/2)))</f>
        <v>0</v>
      </c>
      <c r="AU55" s="30">
        <f t="shared" ca="1" si="34"/>
        <v>0.52747821810117568</v>
      </c>
      <c r="AV55" s="30">
        <f t="shared" ca="1" si="34"/>
        <v>9.3033437201931801E-2</v>
      </c>
      <c r="AW55" s="30">
        <f>IF(Riskregister!$E$14="",0,COUNTIF(BO$4:BO$53,"&lt;"&amp;AU55)*IF(AV55&lt;0.5,Riskregister!$K$14+(Riskregister!$L$14-Riskregister!$K$14)*SQRT(AV55/2),Riskregister!$L$14-(Riskregister!$L$14-Riskregister!$K$14)*SQRT((1-AV55)/2)))</f>
        <v>0</v>
      </c>
      <c r="AX55" s="30">
        <f t="shared" ca="1" si="35"/>
        <v>0.6802139887310914</v>
      </c>
      <c r="AY55" s="30">
        <f t="shared" ca="1" si="35"/>
        <v>0.3598494098274384</v>
      </c>
      <c r="AZ55" s="30">
        <f>IF(Riskregister!$E$15="",0,COUNTIF(BP$4:BP$53,"&lt;"&amp;AX55)*IF(AY55&lt;0.5,Riskregister!$K$15+(Riskregister!$L$15-Riskregister!$K$15)*SQRT(AY55/2),Riskregister!$L$15-(Riskregister!$L$15-Riskregister!$K$15)*SQRT((1-AY55)/2)))</f>
        <v>0</v>
      </c>
      <c r="BA55" s="30">
        <f t="shared" ca="1" si="36"/>
        <v>0.29902115091412618</v>
      </c>
      <c r="BB55" s="30">
        <f t="shared" ca="1" si="36"/>
        <v>0.82304732948592518</v>
      </c>
      <c r="BC55" s="30">
        <f>IF(Riskregister!$E$16="",0,COUNTIF(BQ$4:BQ$53,"&lt;"&amp;BA55)*IF(BB55&lt;0.5,Riskregister!$K$16+(Riskregister!$L$16-Riskregister!$K$16)*SQRT(BB55/2),Riskregister!$L$16-(Riskregister!$L$16-Riskregister!$K$16)*SQRT((1-BB55)/2)))</f>
        <v>0</v>
      </c>
      <c r="BD55" s="30">
        <f t="shared" ca="1" si="12"/>
        <v>13938605.207759459</v>
      </c>
    </row>
    <row r="56" spans="2:69" ht="15" customHeight="1" x14ac:dyDescent="0.35">
      <c r="B56" s="39" t="str">
        <f>IF(Riskregister!B9="","",Riskregister!B9)</f>
        <v/>
      </c>
      <c r="C56" s="40">
        <f>AVERAGE(AH4:AH2003)</f>
        <v>0</v>
      </c>
      <c r="F56" s="40">
        <f>_xlfn.PERCENTILE.INC(AH4:AH2003,0.95)</f>
        <v>0</v>
      </c>
      <c r="T56" s="30">
        <f t="shared" ca="1" si="25"/>
        <v>0.96375424065310045</v>
      </c>
      <c r="U56" s="30">
        <f t="shared" ca="1" si="25"/>
        <v>0.13648423138180032</v>
      </c>
      <c r="V56" s="30">
        <f ca="1">IF(Riskregister!$E$5="",0,COUNTIF(BF$4:BF$53,"&lt;"&amp;T56)*IF(U56&lt;0.5,Riskregister!$K$5+(Riskregister!$L$5-Riskregister!$K$5)*SQRT(U56/2),Riskregister!$L$5-(Riskregister!$L$5-Riskregister!$K$5)*SQRT((1-U56)/2)))</f>
        <v>1872880.5459742965</v>
      </c>
      <c r="W56" s="30">
        <f t="shared" ca="1" si="26"/>
        <v>8.9109693558295122E-2</v>
      </c>
      <c r="X56" s="30">
        <f t="shared" ca="1" si="26"/>
        <v>0.41273200675482169</v>
      </c>
      <c r="Y56" s="30">
        <f ca="1">IF(Riskregister!$E$6="",0,COUNTIF(BG$4:BG$53,"&lt;"&amp;W56)*IF(X56&lt;0.5,Riskregister!$K$6+(Riskregister!$L$6-Riskregister!$K$6)*SQRT(X56/2),Riskregister!$L$6-(Riskregister!$L$6-Riskregister!$K$6)*SQRT((1-X56)/2)))</f>
        <v>0</v>
      </c>
      <c r="Z56" s="30">
        <f t="shared" ca="1" si="27"/>
        <v>0.49829235320982612</v>
      </c>
      <c r="AA56" s="30">
        <f t="shared" ca="1" si="27"/>
        <v>9.42189817340916E-2</v>
      </c>
      <c r="AB56" s="30">
        <f ca="1">IF(Riskregister!$E$7="",0,COUNTIF(BH$4:BH$53,"&lt;"&amp;Z56)*IF(AA56&lt;0.5,Riskregister!$K$7+(Riskregister!$L$7-Riskregister!$K$7)*SQRT(AA56/2),Riskregister!$L$7-(Riskregister!$L$7-Riskregister!$K$7)*SQRT((1-AA56)/2)))</f>
        <v>755799.13857276202</v>
      </c>
      <c r="AC56" s="30">
        <f t="shared" ca="1" si="28"/>
        <v>0.98386881042804764</v>
      </c>
      <c r="AD56" s="30">
        <f t="shared" ca="1" si="28"/>
        <v>0.5384458045876872</v>
      </c>
      <c r="AE56" s="30">
        <f ca="1">IF(Riskregister!$E$8="",0,COUNTIF(BI$4:BI$53,"&lt;"&amp;AC56)*IF(AD56&lt;0.5,Riskregister!$K$8+(Riskregister!$L$8-Riskregister!$K$8)*SQRT(AD56/2),Riskregister!$L$8-(Riskregister!$L$8-Riskregister!$K$8)*SQRT((1-AD56)/2)))</f>
        <v>19195081.831021056</v>
      </c>
      <c r="AF56" s="30">
        <f t="shared" ca="1" si="29"/>
        <v>0.85456738045102643</v>
      </c>
      <c r="AG56" s="30">
        <f t="shared" ca="1" si="29"/>
        <v>0.85558373077964001</v>
      </c>
      <c r="AH56" s="30">
        <f>IF(Riskregister!$E$9="",0,COUNTIF(BJ$4:BJ$53,"&lt;"&amp;AF56)*IF(AG56&lt;0.5,Riskregister!$K$9+(Riskregister!$L$9-Riskregister!$K$9)*SQRT(AG56/2),Riskregister!$L$9-(Riskregister!$L$9-Riskregister!$K$9)*SQRT((1-AG56)/2)))</f>
        <v>0</v>
      </c>
      <c r="AI56" s="30">
        <f t="shared" ca="1" si="30"/>
        <v>0.59784879413090131</v>
      </c>
      <c r="AJ56" s="30">
        <f t="shared" ca="1" si="30"/>
        <v>0.95303936429195579</v>
      </c>
      <c r="AK56" s="30">
        <f>IF(Riskregister!$E$10="",0,COUNTIF(BK$4:BK$53,"&lt;"&amp;AI56)*IF(AJ56&lt;0.5,Riskregister!$K$10+(Riskregister!$L$10-Riskregister!$K$10)*SQRT(AJ56/2),Riskregister!$L$10-(Riskregister!$L$10-Riskregister!$K$10)*SQRT((1-AJ56)/2)))</f>
        <v>0</v>
      </c>
      <c r="AL56" s="30">
        <f t="shared" ca="1" si="31"/>
        <v>3.2758275638102186E-2</v>
      </c>
      <c r="AM56" s="30">
        <f t="shared" ca="1" si="31"/>
        <v>0.90930596821993059</v>
      </c>
      <c r="AN56" s="30">
        <f>IF(Riskregister!$E$11="",0,COUNTIF(BL$4:BL$53,"&lt;"&amp;AL56)*IF(AM56&lt;0.5,Riskregister!$K$11+(Riskregister!$L$11-Riskregister!$K$11)*SQRT(AM56/2),Riskregister!$L$11-(Riskregister!$L$11-Riskregister!$K$11)*SQRT((1-AM56)/2)))</f>
        <v>0</v>
      </c>
      <c r="AO56" s="30">
        <f t="shared" ca="1" si="32"/>
        <v>0.59408984080988525</v>
      </c>
      <c r="AP56" s="30">
        <f t="shared" ca="1" si="32"/>
        <v>0.34274876894002504</v>
      </c>
      <c r="AQ56" s="30">
        <f>IF(Riskregister!$E$12="",0,COUNTIF(BM$4:BM$53,"&lt;"&amp;AO56)*IF(AP56&lt;0.5,Riskregister!$K$12+(Riskregister!$L$12-Riskregister!$K$12)*SQRT(AP56/2),Riskregister!$L$12-(Riskregister!$L$12-Riskregister!$K$12)*SQRT((1-AP56)/2)))</f>
        <v>0</v>
      </c>
      <c r="AR56" s="30">
        <f t="shared" ca="1" si="33"/>
        <v>0.87392178612551474</v>
      </c>
      <c r="AS56" s="30">
        <f t="shared" ca="1" si="33"/>
        <v>0.48352130704361118</v>
      </c>
      <c r="AT56" s="30">
        <f>IF(Riskregister!$E$13="",0,COUNTIF(BN$4:BN$53,"&lt;"&amp;AR56)*IF(AS56&lt;0.5,Riskregister!$K$13+(Riskregister!$L$13-Riskregister!$K$13)*SQRT(AS56/2),Riskregister!$L$13-(Riskregister!$L$13-Riskregister!$K$13)*SQRT((1-AS56)/2)))</f>
        <v>0</v>
      </c>
      <c r="AU56" s="30">
        <f t="shared" ca="1" si="34"/>
        <v>0.1864976414655326</v>
      </c>
      <c r="AV56" s="30">
        <f t="shared" ca="1" si="34"/>
        <v>3.2729734791975273E-3</v>
      </c>
      <c r="AW56" s="30">
        <f>IF(Riskregister!$E$14="",0,COUNTIF(BO$4:BO$53,"&lt;"&amp;AU56)*IF(AV56&lt;0.5,Riskregister!$K$14+(Riskregister!$L$14-Riskregister!$K$14)*SQRT(AV56/2),Riskregister!$L$14-(Riskregister!$L$14-Riskregister!$K$14)*SQRT((1-AV56)/2)))</f>
        <v>0</v>
      </c>
      <c r="AX56" s="30">
        <f t="shared" ca="1" si="35"/>
        <v>0.79572367466719784</v>
      </c>
      <c r="AY56" s="30">
        <f t="shared" ca="1" si="35"/>
        <v>9.817817610621371E-2</v>
      </c>
      <c r="AZ56" s="30">
        <f>IF(Riskregister!$E$15="",0,COUNTIF(BP$4:BP$53,"&lt;"&amp;AX56)*IF(AY56&lt;0.5,Riskregister!$K$15+(Riskregister!$L$15-Riskregister!$K$15)*SQRT(AY56/2),Riskregister!$L$15-(Riskregister!$L$15-Riskregister!$K$15)*SQRT((1-AY56)/2)))</f>
        <v>0</v>
      </c>
      <c r="BA56" s="30">
        <f t="shared" ca="1" si="36"/>
        <v>0.83506209880955762</v>
      </c>
      <c r="BB56" s="30">
        <f t="shared" ca="1" si="36"/>
        <v>1.8301595712513774E-2</v>
      </c>
      <c r="BC56" s="30">
        <f>IF(Riskregister!$E$16="",0,COUNTIF(BQ$4:BQ$53,"&lt;"&amp;BA56)*IF(BB56&lt;0.5,Riskregister!$K$16+(Riskregister!$L$16-Riskregister!$K$16)*SQRT(BB56/2),Riskregister!$L$16-(Riskregister!$L$16-Riskregister!$K$16)*SQRT((1-BB56)/2)))</f>
        <v>0</v>
      </c>
      <c r="BD56" s="30">
        <f t="shared" ca="1" si="12"/>
        <v>21823761.515568115</v>
      </c>
    </row>
    <row r="57" spans="2:69" ht="15" customHeight="1" x14ac:dyDescent="0.35">
      <c r="B57" s="37" t="str">
        <f>IF(Riskregister!B10="","",Riskregister!B10)</f>
        <v/>
      </c>
      <c r="C57" s="41">
        <f>AVERAGE(AK4:AK2003)</f>
        <v>0</v>
      </c>
      <c r="F57" s="41">
        <f>_xlfn.PERCENTILE.INC(AK4:AK2003,0.95)</f>
        <v>0</v>
      </c>
      <c r="T57" s="30">
        <f t="shared" ca="1" si="25"/>
        <v>0.85291117868881805</v>
      </c>
      <c r="U57" s="30">
        <f t="shared" ca="1" si="25"/>
        <v>0.46803242306792514</v>
      </c>
      <c r="V57" s="30">
        <f ca="1">IF(Riskregister!$E$5="",0,COUNTIF(BF$4:BF$53,"&lt;"&amp;T57)*IF(U57&lt;0.5,Riskregister!$K$5+(Riskregister!$L$5-Riskregister!$K$5)*SQRT(U57/2),Riskregister!$L$5-(Riskregister!$L$5-Riskregister!$K$5)*SQRT((1-U57)/2)))</f>
        <v>2206130.9972903132</v>
      </c>
      <c r="W57" s="30">
        <f t="shared" ca="1" si="26"/>
        <v>0.47441149931595361</v>
      </c>
      <c r="X57" s="30">
        <f t="shared" ca="1" si="26"/>
        <v>0.93984398976284389</v>
      </c>
      <c r="Y57" s="30">
        <f ca="1">IF(Riskregister!$E$6="",0,COUNTIF(BG$4:BG$53,"&lt;"&amp;W57)*IF(X57&lt;0.5,Riskregister!$K$6+(Riskregister!$L$6-Riskregister!$K$6)*SQRT(X57/2),Riskregister!$L$6-(Riskregister!$L$6-Riskregister!$K$6)*SQRT((1-X57)/2)))</f>
        <v>3375651.5825784681</v>
      </c>
      <c r="Z57" s="30">
        <f t="shared" ca="1" si="27"/>
        <v>0.37257137250009331</v>
      </c>
      <c r="AA57" s="30">
        <f t="shared" ca="1" si="27"/>
        <v>0.88482284915626896</v>
      </c>
      <c r="AB57" s="30">
        <f ca="1">IF(Riskregister!$E$7="",0,COUNTIF(BH$4:BH$53,"&lt;"&amp;Z57)*IF(AA57&lt;0.5,Riskregister!$K$7+(Riskregister!$L$7-Riskregister!$K$7)*SQRT(AA57/2),Riskregister!$L$7-(Riskregister!$L$7-Riskregister!$K$7)*SQRT((1-AA57)/2)))</f>
        <v>1580041.6541733418</v>
      </c>
      <c r="AC57" s="30">
        <f t="shared" ca="1" si="28"/>
        <v>0.95272853823945314</v>
      </c>
      <c r="AD57" s="30">
        <f t="shared" ca="1" si="28"/>
        <v>0.6583421159710684</v>
      </c>
      <c r="AE57" s="30">
        <f ca="1">IF(Riskregister!$E$8="",0,COUNTIF(BI$4:BI$53,"&lt;"&amp;AC57)*IF(AD57&lt;0.5,Riskregister!$K$8+(Riskregister!$L$8-Riskregister!$K$8)*SQRT(AD57/2),Riskregister!$L$8-(Riskregister!$L$8-Riskregister!$K$8)*SQRT((1-AD57)/2)))</f>
        <v>18344528.844890751</v>
      </c>
      <c r="AF57" s="30">
        <f t="shared" ca="1" si="29"/>
        <v>0.18841480537322108</v>
      </c>
      <c r="AG57" s="30">
        <f t="shared" ca="1" si="29"/>
        <v>0.37733381110440722</v>
      </c>
      <c r="AH57" s="30">
        <f>IF(Riskregister!$E$9="",0,COUNTIF(BJ$4:BJ$53,"&lt;"&amp;AF57)*IF(AG57&lt;0.5,Riskregister!$K$9+(Riskregister!$L$9-Riskregister!$K$9)*SQRT(AG57/2),Riskregister!$L$9-(Riskregister!$L$9-Riskregister!$K$9)*SQRT((1-AG57)/2)))</f>
        <v>0</v>
      </c>
      <c r="AI57" s="30">
        <f t="shared" ca="1" si="30"/>
        <v>0.10260566455862452</v>
      </c>
      <c r="AJ57" s="30">
        <f t="shared" ca="1" si="30"/>
        <v>0.12357029055139856</v>
      </c>
      <c r="AK57" s="30">
        <f>IF(Riskregister!$E$10="",0,COUNTIF(BK$4:BK$53,"&lt;"&amp;AI57)*IF(AJ57&lt;0.5,Riskregister!$K$10+(Riskregister!$L$10-Riskregister!$K$10)*SQRT(AJ57/2),Riskregister!$L$10-(Riskregister!$L$10-Riskregister!$K$10)*SQRT((1-AJ57)/2)))</f>
        <v>0</v>
      </c>
      <c r="AL57" s="30">
        <f t="shared" ca="1" si="31"/>
        <v>0.66405413253817491</v>
      </c>
      <c r="AM57" s="30">
        <f t="shared" ca="1" si="31"/>
        <v>0.74679248777352658</v>
      </c>
      <c r="AN57" s="30">
        <f>IF(Riskregister!$E$11="",0,COUNTIF(BL$4:BL$53,"&lt;"&amp;AL57)*IF(AM57&lt;0.5,Riskregister!$K$11+(Riskregister!$L$11-Riskregister!$K$11)*SQRT(AM57/2),Riskregister!$L$11-(Riskregister!$L$11-Riskregister!$K$11)*SQRT((1-AM57)/2)))</f>
        <v>0</v>
      </c>
      <c r="AO57" s="30">
        <f t="shared" ca="1" si="32"/>
        <v>0.78410452139675479</v>
      </c>
      <c r="AP57" s="30">
        <f t="shared" ca="1" si="32"/>
        <v>0.93972382099338747</v>
      </c>
      <c r="AQ57" s="30">
        <f>IF(Riskregister!$E$12="",0,COUNTIF(BM$4:BM$53,"&lt;"&amp;AO57)*IF(AP57&lt;0.5,Riskregister!$K$12+(Riskregister!$L$12-Riskregister!$K$12)*SQRT(AP57/2),Riskregister!$L$12-(Riskregister!$L$12-Riskregister!$K$12)*SQRT((1-AP57)/2)))</f>
        <v>0</v>
      </c>
      <c r="AR57" s="30">
        <f t="shared" ca="1" si="33"/>
        <v>8.1949818153516096E-2</v>
      </c>
      <c r="AS57" s="30">
        <f t="shared" ca="1" si="33"/>
        <v>0.16164420044745931</v>
      </c>
      <c r="AT57" s="30">
        <f>IF(Riskregister!$E$13="",0,COUNTIF(BN$4:BN$53,"&lt;"&amp;AR57)*IF(AS57&lt;0.5,Riskregister!$K$13+(Riskregister!$L$13-Riskregister!$K$13)*SQRT(AS57/2),Riskregister!$L$13-(Riskregister!$L$13-Riskregister!$K$13)*SQRT((1-AS57)/2)))</f>
        <v>0</v>
      </c>
      <c r="AU57" s="30">
        <f t="shared" ca="1" si="34"/>
        <v>0.76332205115339224</v>
      </c>
      <c r="AV57" s="30">
        <f t="shared" ca="1" si="34"/>
        <v>0.54646485134397604</v>
      </c>
      <c r="AW57" s="30">
        <f>IF(Riskregister!$E$14="",0,COUNTIF(BO$4:BO$53,"&lt;"&amp;AU57)*IF(AV57&lt;0.5,Riskregister!$K$14+(Riskregister!$L$14-Riskregister!$K$14)*SQRT(AV57/2),Riskregister!$L$14-(Riskregister!$L$14-Riskregister!$K$14)*SQRT((1-AV57)/2)))</f>
        <v>0</v>
      </c>
      <c r="AX57" s="30">
        <f t="shared" ca="1" si="35"/>
        <v>0.73073130988129675</v>
      </c>
      <c r="AY57" s="30">
        <f t="shared" ca="1" si="35"/>
        <v>0.99193718764832695</v>
      </c>
      <c r="AZ57" s="30">
        <f>IF(Riskregister!$E$15="",0,COUNTIF(BP$4:BP$53,"&lt;"&amp;AX57)*IF(AY57&lt;0.5,Riskregister!$K$15+(Riskregister!$L$15-Riskregister!$K$15)*SQRT(AY57/2),Riskregister!$L$15-(Riskregister!$L$15-Riskregister!$K$15)*SQRT((1-AY57)/2)))</f>
        <v>0</v>
      </c>
      <c r="BA57" s="30">
        <f t="shared" ca="1" si="36"/>
        <v>0.83175158070697341</v>
      </c>
      <c r="BB57" s="30">
        <f t="shared" ca="1" si="36"/>
        <v>0.29575104698026733</v>
      </c>
      <c r="BC57" s="30">
        <f>IF(Riskregister!$E$16="",0,COUNTIF(BQ$4:BQ$53,"&lt;"&amp;BA57)*IF(BB57&lt;0.5,Riskregister!$K$16+(Riskregister!$L$16-Riskregister!$K$16)*SQRT(BB57/2),Riskregister!$L$16-(Riskregister!$L$16-Riskregister!$K$16)*SQRT((1-BB57)/2)))</f>
        <v>0</v>
      </c>
      <c r="BD57" s="30">
        <f t="shared" ca="1" si="12"/>
        <v>25506353.078932874</v>
      </c>
    </row>
    <row r="58" spans="2:69" ht="15" customHeight="1" x14ac:dyDescent="0.35">
      <c r="B58" s="39" t="str">
        <f>IF(Riskregister!B11="","",Riskregister!B11)</f>
        <v/>
      </c>
      <c r="C58" s="40">
        <f>AVERAGE(AN4:AN2003)</f>
        <v>0</v>
      </c>
      <c r="F58" s="40">
        <f>_xlfn.PERCENTILE.INC(AN4:AN2003,0.95)</f>
        <v>0</v>
      </c>
      <c r="T58" s="30">
        <f t="shared" ca="1" si="25"/>
        <v>0.72205067197116823</v>
      </c>
      <c r="U58" s="30">
        <f t="shared" ca="1" si="25"/>
        <v>6.2348588708574071E-2</v>
      </c>
      <c r="V58" s="30">
        <f ca="1">IF(Riskregister!$E$5="",0,COUNTIF(BF$4:BF$53,"&lt;"&amp;T58)*IF(U58&lt;0.5,Riskregister!$K$5+(Riskregister!$L$5-Riskregister!$K$5)*SQRT(U58/2),Riskregister!$L$5-(Riskregister!$L$5-Riskregister!$K$5)*SQRT((1-U58)/2)))</f>
        <v>1147265.4844918926</v>
      </c>
      <c r="W58" s="30">
        <f t="shared" ca="1" si="26"/>
        <v>0.47095930592666924</v>
      </c>
      <c r="X58" s="30">
        <f t="shared" ca="1" si="26"/>
        <v>0.70099820189061479</v>
      </c>
      <c r="Y58" s="30">
        <f ca="1">IF(Riskregister!$E$6="",0,COUNTIF(BG$4:BG$53,"&lt;"&amp;W58)*IF(X58&lt;0.5,Riskregister!$K$6+(Riskregister!$L$6-Riskregister!$K$6)*SQRT(X58/2),Riskregister!$L$6-(Riskregister!$L$6-Riskregister!$K$6)*SQRT((1-X58)/2)))</f>
        <v>2608047.5396951176</v>
      </c>
      <c r="Z58" s="30">
        <f t="shared" ca="1" si="27"/>
        <v>0.7517511412997665</v>
      </c>
      <c r="AA58" s="30">
        <f t="shared" ca="1" si="27"/>
        <v>0.40837960759584069</v>
      </c>
      <c r="AB58" s="30">
        <f ca="1">IF(Riskregister!$E$7="",0,COUNTIF(BH$4:BH$53,"&lt;"&amp;Z58)*IF(AA58&lt;0.5,Riskregister!$K$7+(Riskregister!$L$7-Riskregister!$K$7)*SQRT(AA58/2),Riskregister!$L$7-(Riskregister!$L$7-Riskregister!$K$7)*SQRT((1-AA58)/2)))</f>
        <v>1665246.2455094247</v>
      </c>
      <c r="AC58" s="30">
        <f t="shared" ca="1" si="28"/>
        <v>0.15657233135446891</v>
      </c>
      <c r="AD58" s="30">
        <f t="shared" ca="1" si="28"/>
        <v>0.59694457681591229</v>
      </c>
      <c r="AE58" s="30">
        <f ca="1">IF(Riskregister!$E$8="",0,COUNTIF(BI$4:BI$53,"&lt;"&amp;AC58)*IF(AD58&lt;0.5,Riskregister!$K$8+(Riskregister!$L$8-Riskregister!$K$8)*SQRT(AD58/2),Riskregister!$L$8-(Riskregister!$L$8-Riskregister!$K$8)*SQRT((1-AD58)/2)))</f>
        <v>2890083.6156216408</v>
      </c>
      <c r="AF58" s="30">
        <f t="shared" ca="1" si="29"/>
        <v>0.51535932719621724</v>
      </c>
      <c r="AG58" s="30">
        <f t="shared" ca="1" si="29"/>
        <v>0.78954740355555542</v>
      </c>
      <c r="AH58" s="30">
        <f>IF(Riskregister!$E$9="",0,COUNTIF(BJ$4:BJ$53,"&lt;"&amp;AF58)*IF(AG58&lt;0.5,Riskregister!$K$9+(Riskregister!$L$9-Riskregister!$K$9)*SQRT(AG58/2),Riskregister!$L$9-(Riskregister!$L$9-Riskregister!$K$9)*SQRT((1-AG58)/2)))</f>
        <v>0</v>
      </c>
      <c r="AI58" s="30">
        <f t="shared" ca="1" si="30"/>
        <v>0.42077760129966701</v>
      </c>
      <c r="AJ58" s="30">
        <f t="shared" ca="1" si="30"/>
        <v>0.87564810786861058</v>
      </c>
      <c r="AK58" s="30">
        <f>IF(Riskregister!$E$10="",0,COUNTIF(BK$4:BK$53,"&lt;"&amp;AI58)*IF(AJ58&lt;0.5,Riskregister!$K$10+(Riskregister!$L$10-Riskregister!$K$10)*SQRT(AJ58/2),Riskregister!$L$10-(Riskregister!$L$10-Riskregister!$K$10)*SQRT((1-AJ58)/2)))</f>
        <v>0</v>
      </c>
      <c r="AL58" s="30">
        <f t="shared" ca="1" si="31"/>
        <v>0.61583286599621689</v>
      </c>
      <c r="AM58" s="30">
        <f t="shared" ca="1" si="31"/>
        <v>0.91510766728974136</v>
      </c>
      <c r="AN58" s="30">
        <f>IF(Riskregister!$E$11="",0,COUNTIF(BL$4:BL$53,"&lt;"&amp;AL58)*IF(AM58&lt;0.5,Riskregister!$K$11+(Riskregister!$L$11-Riskregister!$K$11)*SQRT(AM58/2),Riskregister!$L$11-(Riskregister!$L$11-Riskregister!$K$11)*SQRT((1-AM58)/2)))</f>
        <v>0</v>
      </c>
      <c r="AO58" s="30">
        <f t="shared" ca="1" si="32"/>
        <v>0.17362515108112675</v>
      </c>
      <c r="AP58" s="30">
        <f t="shared" ca="1" si="32"/>
        <v>0.94764730778554673</v>
      </c>
      <c r="AQ58" s="30">
        <f>IF(Riskregister!$E$12="",0,COUNTIF(BM$4:BM$53,"&lt;"&amp;AO58)*IF(AP58&lt;0.5,Riskregister!$K$12+(Riskregister!$L$12-Riskregister!$K$12)*SQRT(AP58/2),Riskregister!$L$12-(Riskregister!$L$12-Riskregister!$K$12)*SQRT((1-AP58)/2)))</f>
        <v>0</v>
      </c>
      <c r="AR58" s="30">
        <f t="shared" ca="1" si="33"/>
        <v>0.99621415781984235</v>
      </c>
      <c r="AS58" s="30">
        <f t="shared" ca="1" si="33"/>
        <v>0.80465350071201891</v>
      </c>
      <c r="AT58" s="30">
        <f>IF(Riskregister!$E$13="",0,COUNTIF(BN$4:BN$53,"&lt;"&amp;AR58)*IF(AS58&lt;0.5,Riskregister!$K$13+(Riskregister!$L$13-Riskregister!$K$13)*SQRT(AS58/2),Riskregister!$L$13-(Riskregister!$L$13-Riskregister!$K$13)*SQRT((1-AS58)/2)))</f>
        <v>0</v>
      </c>
      <c r="AU58" s="30">
        <f t="shared" ca="1" si="34"/>
        <v>0.96517545819244421</v>
      </c>
      <c r="AV58" s="30">
        <f t="shared" ca="1" si="34"/>
        <v>0.66152593842777652</v>
      </c>
      <c r="AW58" s="30">
        <f>IF(Riskregister!$E$14="",0,COUNTIF(BO$4:BO$53,"&lt;"&amp;AU58)*IF(AV58&lt;0.5,Riskregister!$K$14+(Riskregister!$L$14-Riskregister!$K$14)*SQRT(AV58/2),Riskregister!$L$14-(Riskregister!$L$14-Riskregister!$K$14)*SQRT((1-AV58)/2)))</f>
        <v>0</v>
      </c>
      <c r="AX58" s="30">
        <f t="shared" ca="1" si="35"/>
        <v>0.9568539342840694</v>
      </c>
      <c r="AY58" s="30">
        <f t="shared" ca="1" si="35"/>
        <v>0.12226527838289891</v>
      </c>
      <c r="AZ58" s="30">
        <f>IF(Riskregister!$E$15="",0,COUNTIF(BP$4:BP$53,"&lt;"&amp;AX58)*IF(AY58&lt;0.5,Riskregister!$K$15+(Riskregister!$L$15-Riskregister!$K$15)*SQRT(AY58/2),Riskregister!$L$15-(Riskregister!$L$15-Riskregister!$K$15)*SQRT((1-AY58)/2)))</f>
        <v>0</v>
      </c>
      <c r="BA58" s="30">
        <f t="shared" ca="1" si="36"/>
        <v>0.85689969360339724</v>
      </c>
      <c r="BB58" s="30">
        <f t="shared" ca="1" si="36"/>
        <v>0.14765616860579545</v>
      </c>
      <c r="BC58" s="30">
        <f>IF(Riskregister!$E$16="",0,COUNTIF(BQ$4:BQ$53,"&lt;"&amp;BA58)*IF(BB58&lt;0.5,Riskregister!$K$16+(Riskregister!$L$16-Riskregister!$K$16)*SQRT(BB58/2),Riskregister!$L$16-(Riskregister!$L$16-Riskregister!$K$16)*SQRT((1-BB58)/2)))</f>
        <v>0</v>
      </c>
      <c r="BD58" s="30">
        <f t="shared" ca="1" si="12"/>
        <v>8310642.8853180762</v>
      </c>
    </row>
    <row r="59" spans="2:69" ht="15" customHeight="1" x14ac:dyDescent="0.35">
      <c r="B59" s="37" t="str">
        <f>IF(Riskregister!B12="","",Riskregister!B12)</f>
        <v/>
      </c>
      <c r="C59" s="41">
        <f>AVERAGE(AQ4:AQ2003)</f>
        <v>0</v>
      </c>
      <c r="F59" s="41">
        <f>_xlfn.PERCENTILE.INC(AQ4:AQ2003,0.95)</f>
        <v>0</v>
      </c>
      <c r="T59" s="30">
        <f t="shared" ca="1" si="25"/>
        <v>0.36111075385253588</v>
      </c>
      <c r="U59" s="30">
        <f t="shared" ca="1" si="25"/>
        <v>0.80081550290163239</v>
      </c>
      <c r="V59" s="30">
        <f ca="1">IF(Riskregister!$E$5="",0,COUNTIF(BF$4:BF$53,"&lt;"&amp;T59)*IF(U59&lt;0.5,Riskregister!$K$5+(Riskregister!$L$5-Riskregister!$K$5)*SQRT(U59/2),Riskregister!$L$5-(Riskregister!$L$5-Riskregister!$K$5)*SQRT((1-U59)/2)))</f>
        <v>1373963.7656479352</v>
      </c>
      <c r="W59" s="30">
        <f t="shared" ca="1" si="26"/>
        <v>0.49947227578751752</v>
      </c>
      <c r="X59" s="30">
        <f t="shared" ca="1" si="26"/>
        <v>0.54609209498257183</v>
      </c>
      <c r="Y59" s="30">
        <f ca="1">IF(Riskregister!$E$6="",0,COUNTIF(BG$4:BG$53,"&lt;"&amp;W59)*IF(X59&lt;0.5,Riskregister!$K$6+(Riskregister!$L$6-Riskregister!$K$6)*SQRT(X59/2),Riskregister!$L$6-(Riskregister!$L$6-Riskregister!$K$6)*SQRT((1-X59)/2)))</f>
        <v>2284971.3633548464</v>
      </c>
      <c r="Z59" s="30">
        <f t="shared" ca="1" si="27"/>
        <v>0.5678190854552031</v>
      </c>
      <c r="AA59" s="30">
        <f t="shared" ca="1" si="27"/>
        <v>0.42406027967862148</v>
      </c>
      <c r="AB59" s="30">
        <f ca="1">IF(Riskregister!$E$7="",0,COUNTIF(BH$4:BH$53,"&lt;"&amp;Z59)*IF(AA59&lt;0.5,Riskregister!$K$7+(Riskregister!$L$7-Riskregister!$K$7)*SQRT(AA59/2),Riskregister!$L$7-(Riskregister!$L$7-Riskregister!$K$7)*SQRT((1-AA59)/2)))</f>
        <v>1478144.8995521201</v>
      </c>
      <c r="AC59" s="30">
        <f t="shared" ca="1" si="28"/>
        <v>4.5585419937291594E-2</v>
      </c>
      <c r="AD59" s="30">
        <f t="shared" ca="1" si="28"/>
        <v>0.84092848443979618</v>
      </c>
      <c r="AE59" s="30">
        <f ca="1">IF(Riskregister!$E$8="",0,COUNTIF(BI$4:BI$53,"&lt;"&amp;AC59)*IF(AD59&lt;0.5,Riskregister!$K$8+(Riskregister!$L$8-Riskregister!$K$8)*SQRT(AD59/2),Riskregister!$L$8-(Riskregister!$L$8-Riskregister!$K$8)*SQRT((1-AD59)/2)))</f>
        <v>0</v>
      </c>
      <c r="AF59" s="30">
        <f t="shared" ca="1" si="29"/>
        <v>0.8956273261764971</v>
      </c>
      <c r="AG59" s="30">
        <f t="shared" ca="1" si="29"/>
        <v>0.86362974466852771</v>
      </c>
      <c r="AH59" s="30">
        <f>IF(Riskregister!$E$9="",0,COUNTIF(BJ$4:BJ$53,"&lt;"&amp;AF59)*IF(AG59&lt;0.5,Riskregister!$K$9+(Riskregister!$L$9-Riskregister!$K$9)*SQRT(AG59/2),Riskregister!$L$9-(Riskregister!$L$9-Riskregister!$K$9)*SQRT((1-AG59)/2)))</f>
        <v>0</v>
      </c>
      <c r="AI59" s="30">
        <f t="shared" ca="1" si="30"/>
        <v>0.54627886341916565</v>
      </c>
      <c r="AJ59" s="30">
        <f t="shared" ca="1" si="30"/>
        <v>0.51253389248095238</v>
      </c>
      <c r="AK59" s="30">
        <f>IF(Riskregister!$E$10="",0,COUNTIF(BK$4:BK$53,"&lt;"&amp;AI59)*IF(AJ59&lt;0.5,Riskregister!$K$10+(Riskregister!$L$10-Riskregister!$K$10)*SQRT(AJ59/2),Riskregister!$L$10-(Riskregister!$L$10-Riskregister!$K$10)*SQRT((1-AJ59)/2)))</f>
        <v>0</v>
      </c>
      <c r="AL59" s="30">
        <f t="shared" ca="1" si="31"/>
        <v>6.8659474982730173E-2</v>
      </c>
      <c r="AM59" s="30">
        <f t="shared" ca="1" si="31"/>
        <v>0.45708122903421744</v>
      </c>
      <c r="AN59" s="30">
        <f>IF(Riskregister!$E$11="",0,COUNTIF(BL$4:BL$53,"&lt;"&amp;AL59)*IF(AM59&lt;0.5,Riskregister!$K$11+(Riskregister!$L$11-Riskregister!$K$11)*SQRT(AM59/2),Riskregister!$L$11-(Riskregister!$L$11-Riskregister!$K$11)*SQRT((1-AM59)/2)))</f>
        <v>0</v>
      </c>
      <c r="AO59" s="30">
        <f t="shared" ca="1" si="32"/>
        <v>1.5634310246204208E-2</v>
      </c>
      <c r="AP59" s="30">
        <f t="shared" ca="1" si="32"/>
        <v>0.89343866451854737</v>
      </c>
      <c r="AQ59" s="30">
        <f>IF(Riskregister!$E$12="",0,COUNTIF(BM$4:BM$53,"&lt;"&amp;AO59)*IF(AP59&lt;0.5,Riskregister!$K$12+(Riskregister!$L$12-Riskregister!$K$12)*SQRT(AP59/2),Riskregister!$L$12-(Riskregister!$L$12-Riskregister!$K$12)*SQRT((1-AP59)/2)))</f>
        <v>0</v>
      </c>
      <c r="AR59" s="30">
        <f t="shared" ca="1" si="33"/>
        <v>0.6376728322320937</v>
      </c>
      <c r="AS59" s="30">
        <f t="shared" ca="1" si="33"/>
        <v>0.30281078132000139</v>
      </c>
      <c r="AT59" s="30">
        <f>IF(Riskregister!$E$13="",0,COUNTIF(BN$4:BN$53,"&lt;"&amp;AR59)*IF(AS59&lt;0.5,Riskregister!$K$13+(Riskregister!$L$13-Riskregister!$K$13)*SQRT(AS59/2),Riskregister!$L$13-(Riskregister!$L$13-Riskregister!$K$13)*SQRT((1-AS59)/2)))</f>
        <v>0</v>
      </c>
      <c r="AU59" s="30">
        <f t="shared" ca="1" si="34"/>
        <v>0.992725104345904</v>
      </c>
      <c r="AV59" s="30">
        <f t="shared" ca="1" si="34"/>
        <v>0.47830018958827925</v>
      </c>
      <c r="AW59" s="30">
        <f>IF(Riskregister!$E$14="",0,COUNTIF(BO$4:BO$53,"&lt;"&amp;AU59)*IF(AV59&lt;0.5,Riskregister!$K$14+(Riskregister!$L$14-Riskregister!$K$14)*SQRT(AV59/2),Riskregister!$L$14-(Riskregister!$L$14-Riskregister!$K$14)*SQRT((1-AV59)/2)))</f>
        <v>0</v>
      </c>
      <c r="AX59" s="30">
        <f t="shared" ca="1" si="35"/>
        <v>0.54370028426791306</v>
      </c>
      <c r="AY59" s="30">
        <f t="shared" ca="1" si="35"/>
        <v>0.21669342551461435</v>
      </c>
      <c r="AZ59" s="30">
        <f>IF(Riskregister!$E$15="",0,COUNTIF(BP$4:BP$53,"&lt;"&amp;AX59)*IF(AY59&lt;0.5,Riskregister!$K$15+(Riskregister!$L$15-Riskregister!$K$15)*SQRT(AY59/2),Riskregister!$L$15-(Riskregister!$L$15-Riskregister!$K$15)*SQRT((1-AY59)/2)))</f>
        <v>0</v>
      </c>
      <c r="BA59" s="30">
        <f t="shared" ca="1" si="36"/>
        <v>7.6218167844748663E-2</v>
      </c>
      <c r="BB59" s="30">
        <f t="shared" ca="1" si="36"/>
        <v>0.24125542096859454</v>
      </c>
      <c r="BC59" s="30">
        <f>IF(Riskregister!$E$16="",0,COUNTIF(BQ$4:BQ$53,"&lt;"&amp;BA59)*IF(BB59&lt;0.5,Riskregister!$K$16+(Riskregister!$L$16-Riskregister!$K$16)*SQRT(BB59/2),Riskregister!$L$16-(Riskregister!$L$16-Riskregister!$K$16)*SQRT((1-BB59)/2)))</f>
        <v>0</v>
      </c>
      <c r="BD59" s="30">
        <f t="shared" ca="1" si="12"/>
        <v>5137080.0285549015</v>
      </c>
    </row>
    <row r="60" spans="2:69" ht="15" customHeight="1" x14ac:dyDescent="0.35">
      <c r="B60" s="39" t="str">
        <f>IF(Riskregister!B13="","",Riskregister!B13)</f>
        <v/>
      </c>
      <c r="C60" s="40">
        <f>AVERAGE(AT4:AT2003)</f>
        <v>0</v>
      </c>
      <c r="F60" s="40">
        <f>_xlfn.PERCENTILE.INC(AT4:AT2003,0.95)</f>
        <v>0</v>
      </c>
      <c r="T60" s="30">
        <f t="shared" ca="1" si="25"/>
        <v>0.11505813739385995</v>
      </c>
      <c r="U60" s="30">
        <f t="shared" ca="1" si="25"/>
        <v>0.14441380233208179</v>
      </c>
      <c r="V60" s="30">
        <f ca="1">IF(Riskregister!$E$5="",0,COUNTIF(BF$4:BF$53,"&lt;"&amp;T60)*IF(U60&lt;0.5,Riskregister!$K$5+(Riskregister!$L$5-Riskregister!$K$5)*SQRT(U60/2),Riskregister!$L$5-(Riskregister!$L$5-Riskregister!$K$5)*SQRT((1-U60)/2)))</f>
        <v>270921.03822794149</v>
      </c>
      <c r="W60" s="30">
        <f t="shared" ca="1" si="26"/>
        <v>8.4019544703834326E-2</v>
      </c>
      <c r="X60" s="30">
        <f t="shared" ca="1" si="26"/>
        <v>0.386518689745733</v>
      </c>
      <c r="Y60" s="30">
        <f ca="1">IF(Riskregister!$E$6="",0,COUNTIF(BG$4:BG$53,"&lt;"&amp;W60)*IF(X60&lt;0.5,Riskregister!$K$6+(Riskregister!$L$6-Riskregister!$K$6)*SQRT(X60/2),Riskregister!$L$6-(Riskregister!$L$6-Riskregister!$K$6)*SQRT((1-X60)/2)))</f>
        <v>0</v>
      </c>
      <c r="Z60" s="30">
        <f t="shared" ca="1" si="27"/>
        <v>0.81490199789162887</v>
      </c>
      <c r="AA60" s="30">
        <f t="shared" ca="1" si="27"/>
        <v>3.1574843049474444E-2</v>
      </c>
      <c r="AB60" s="30">
        <f ca="1">IF(Riskregister!$E$7="",0,COUNTIF(BH$4:BH$53,"&lt;"&amp;Z60)*IF(AA60&lt;0.5,Riskregister!$K$7+(Riskregister!$L$7-Riskregister!$K$7)*SQRT(AA60/2),Riskregister!$L$7-(Riskregister!$L$7-Riskregister!$K$7)*SQRT((1-AA60)/2)))</f>
        <v>845791.22031597036</v>
      </c>
      <c r="AC60" s="30">
        <f t="shared" ca="1" si="28"/>
        <v>0.9813070188049331</v>
      </c>
      <c r="AD60" s="30">
        <f t="shared" ca="1" si="28"/>
        <v>0.63047010542783788</v>
      </c>
      <c r="AE60" s="30">
        <f ca="1">IF(Riskregister!$E$8="",0,COUNTIF(BI$4:BI$53,"&lt;"&amp;AC60)*IF(AD60&lt;0.5,Riskregister!$K$8+(Riskregister!$L$8-Riskregister!$K$8)*SQRT(AD60/2),Riskregister!$L$8-(Riskregister!$L$8-Riskregister!$K$8)*SQRT((1-AD60)/2)))</f>
        <v>20858167.495266851</v>
      </c>
      <c r="AF60" s="30">
        <f t="shared" ca="1" si="29"/>
        <v>0.69218210865367635</v>
      </c>
      <c r="AG60" s="30">
        <f t="shared" ca="1" si="29"/>
        <v>0.65297128728625875</v>
      </c>
      <c r="AH60" s="30">
        <f>IF(Riskregister!$E$9="",0,COUNTIF(BJ$4:BJ$53,"&lt;"&amp;AF60)*IF(AG60&lt;0.5,Riskregister!$K$9+(Riskregister!$L$9-Riskregister!$K$9)*SQRT(AG60/2),Riskregister!$L$9-(Riskregister!$L$9-Riskregister!$K$9)*SQRT((1-AG60)/2)))</f>
        <v>0</v>
      </c>
      <c r="AI60" s="30">
        <f t="shared" ca="1" si="30"/>
        <v>0.88535624557109549</v>
      </c>
      <c r="AJ60" s="30">
        <f t="shared" ca="1" si="30"/>
        <v>0.58864171697103784</v>
      </c>
      <c r="AK60" s="30">
        <f>IF(Riskregister!$E$10="",0,COUNTIF(BK$4:BK$53,"&lt;"&amp;AI60)*IF(AJ60&lt;0.5,Riskregister!$K$10+(Riskregister!$L$10-Riskregister!$K$10)*SQRT(AJ60/2),Riskregister!$L$10-(Riskregister!$L$10-Riskregister!$K$10)*SQRT((1-AJ60)/2)))</f>
        <v>0</v>
      </c>
      <c r="AL60" s="30">
        <f t="shared" ca="1" si="31"/>
        <v>0.23773879748807569</v>
      </c>
      <c r="AM60" s="30">
        <f t="shared" ca="1" si="31"/>
        <v>0.81129201338048451</v>
      </c>
      <c r="AN60" s="30">
        <f>IF(Riskregister!$E$11="",0,COUNTIF(BL$4:BL$53,"&lt;"&amp;AL60)*IF(AM60&lt;0.5,Riskregister!$K$11+(Riskregister!$L$11-Riskregister!$K$11)*SQRT(AM60/2),Riskregister!$L$11-(Riskregister!$L$11-Riskregister!$K$11)*SQRT((1-AM60)/2)))</f>
        <v>0</v>
      </c>
      <c r="AO60" s="30">
        <f t="shared" ca="1" si="32"/>
        <v>0.14820166994875328</v>
      </c>
      <c r="AP60" s="30">
        <f t="shared" ca="1" si="32"/>
        <v>0.49685173445169517</v>
      </c>
      <c r="AQ60" s="30">
        <f>IF(Riskregister!$E$12="",0,COUNTIF(BM$4:BM$53,"&lt;"&amp;AO60)*IF(AP60&lt;0.5,Riskregister!$K$12+(Riskregister!$L$12-Riskregister!$K$12)*SQRT(AP60/2),Riskregister!$L$12-(Riskregister!$L$12-Riskregister!$K$12)*SQRT((1-AP60)/2)))</f>
        <v>0</v>
      </c>
      <c r="AR60" s="30">
        <f t="shared" ca="1" si="33"/>
        <v>0.54217533194726741</v>
      </c>
      <c r="AS60" s="30">
        <f t="shared" ca="1" si="33"/>
        <v>0.49429578376926109</v>
      </c>
      <c r="AT60" s="30">
        <f>IF(Riskregister!$E$13="",0,COUNTIF(BN$4:BN$53,"&lt;"&amp;AR60)*IF(AS60&lt;0.5,Riskregister!$K$13+(Riskregister!$L$13-Riskregister!$K$13)*SQRT(AS60/2),Riskregister!$L$13-(Riskregister!$L$13-Riskregister!$K$13)*SQRT((1-AS60)/2)))</f>
        <v>0</v>
      </c>
      <c r="AU60" s="30">
        <f t="shared" ca="1" si="34"/>
        <v>0.9970373566210099</v>
      </c>
      <c r="AV60" s="30">
        <f t="shared" ca="1" si="34"/>
        <v>0.39979221373354401</v>
      </c>
      <c r="AW60" s="30">
        <f>IF(Riskregister!$E$14="",0,COUNTIF(BO$4:BO$53,"&lt;"&amp;AU60)*IF(AV60&lt;0.5,Riskregister!$K$14+(Riskregister!$L$14-Riskregister!$K$14)*SQRT(AV60/2),Riskregister!$L$14-(Riskregister!$L$14-Riskregister!$K$14)*SQRT((1-AV60)/2)))</f>
        <v>0</v>
      </c>
      <c r="AX60" s="30">
        <f t="shared" ca="1" si="35"/>
        <v>0.55585822288674247</v>
      </c>
      <c r="AY60" s="30">
        <f t="shared" ca="1" si="35"/>
        <v>0.22488438307118108</v>
      </c>
      <c r="AZ60" s="30">
        <f>IF(Riskregister!$E$15="",0,COUNTIF(BP$4:BP$53,"&lt;"&amp;AX60)*IF(AY60&lt;0.5,Riskregister!$K$15+(Riskregister!$L$15-Riskregister!$K$15)*SQRT(AY60/2),Riskregister!$L$15-(Riskregister!$L$15-Riskregister!$K$15)*SQRT((1-AY60)/2)))</f>
        <v>0</v>
      </c>
      <c r="BA60" s="30">
        <f t="shared" ca="1" si="36"/>
        <v>0.60412185980002886</v>
      </c>
      <c r="BB60" s="30">
        <f t="shared" ca="1" si="36"/>
        <v>0.44141453167303923</v>
      </c>
      <c r="BC60" s="30">
        <f>IF(Riskregister!$E$16="",0,COUNTIF(BQ$4:BQ$53,"&lt;"&amp;BA60)*IF(BB60&lt;0.5,Riskregister!$K$16+(Riskregister!$L$16-Riskregister!$K$16)*SQRT(BB60/2),Riskregister!$L$16-(Riskregister!$L$16-Riskregister!$K$16)*SQRT((1-BB60)/2)))</f>
        <v>0</v>
      </c>
      <c r="BD60" s="30">
        <f t="shared" ca="1" si="12"/>
        <v>21974879.753810763</v>
      </c>
    </row>
    <row r="61" spans="2:69" ht="15" customHeight="1" x14ac:dyDescent="0.35">
      <c r="B61" s="37" t="str">
        <f>IF(Riskregister!B14="","",Riskregister!B14)</f>
        <v/>
      </c>
      <c r="C61" s="41">
        <f>AVERAGE(AW4:AW2003)</f>
        <v>0</v>
      </c>
      <c r="F61" s="41">
        <f>_xlfn.PERCENTILE.INC(AW4:AW2003,0.95)</f>
        <v>0</v>
      </c>
      <c r="T61" s="30">
        <f t="shared" ca="1" si="25"/>
        <v>0.64264268892024834</v>
      </c>
      <c r="U61" s="30">
        <f t="shared" ca="1" si="25"/>
        <v>0.36334737226646108</v>
      </c>
      <c r="V61" s="30">
        <f ca="1">IF(Riskregister!$E$5="",0,COUNTIF(BF$4:BF$53,"&lt;"&amp;T61)*IF(U61&lt;0.5,Riskregister!$K$5+(Riskregister!$L$5-Riskregister!$K$5)*SQRT(U61/2),Riskregister!$L$5-(Riskregister!$L$5-Riskregister!$K$5)*SQRT((1-U61)/2)))</f>
        <v>1367217.5330841097</v>
      </c>
      <c r="W61" s="30">
        <f t="shared" ca="1" si="26"/>
        <v>0.29925979720803286</v>
      </c>
      <c r="X61" s="30">
        <f t="shared" ca="1" si="26"/>
        <v>0.17568108326118292</v>
      </c>
      <c r="Y61" s="30">
        <f ca="1">IF(Riskregister!$E$6="",0,COUNTIF(BG$4:BG$53,"&lt;"&amp;W61)*IF(X61&lt;0.5,Riskregister!$K$6+(Riskregister!$L$6-Riskregister!$K$6)*SQRT(X61/2),Riskregister!$L$6-(Riskregister!$L$6-Riskregister!$K$6)*SQRT((1-X61)/2)))</f>
        <v>733482.29106795695</v>
      </c>
      <c r="Z61" s="30">
        <f t="shared" ca="1" si="27"/>
        <v>0.21676620956537251</v>
      </c>
      <c r="AA61" s="30">
        <f t="shared" ca="1" si="27"/>
        <v>0.91807837041337537</v>
      </c>
      <c r="AB61" s="30">
        <f ca="1">IF(Riskregister!$E$7="",0,COUNTIF(BH$4:BH$53,"&lt;"&amp;Z61)*IF(AA61&lt;0.5,Riskregister!$K$7+(Riskregister!$L$7-Riskregister!$K$7)*SQRT(AA61/2),Riskregister!$L$7-(Riskregister!$L$7-Riskregister!$K$7)*SQRT((1-AA61)/2)))</f>
        <v>1316657.1035037367</v>
      </c>
      <c r="AC61" s="30">
        <f t="shared" ca="1" si="28"/>
        <v>0.90721224263591993</v>
      </c>
      <c r="AD61" s="30">
        <f t="shared" ca="1" si="28"/>
        <v>0.63182023868727877</v>
      </c>
      <c r="AE61" s="30">
        <f ca="1">IF(Riskregister!$E$8="",0,COUNTIF(BI$4:BI$53,"&lt;"&amp;AC61)*IF(AD61&lt;0.5,Riskregister!$K$8+(Riskregister!$L$8-Riskregister!$K$8)*SQRT(AD61/2),Riskregister!$L$8-(Riskregister!$L$8-Riskregister!$K$8)*SQRT((1-AD61)/2)))</f>
        <v>14917161.283027723</v>
      </c>
      <c r="AF61" s="30">
        <f t="shared" ca="1" si="29"/>
        <v>0.1383564427109476</v>
      </c>
      <c r="AG61" s="30">
        <f t="shared" ca="1" si="29"/>
        <v>0.3947681634009812</v>
      </c>
      <c r="AH61" s="30">
        <f>IF(Riskregister!$E$9="",0,COUNTIF(BJ$4:BJ$53,"&lt;"&amp;AF61)*IF(AG61&lt;0.5,Riskregister!$K$9+(Riskregister!$L$9-Riskregister!$K$9)*SQRT(AG61/2),Riskregister!$L$9-(Riskregister!$L$9-Riskregister!$K$9)*SQRT((1-AG61)/2)))</f>
        <v>0</v>
      </c>
      <c r="AI61" s="30">
        <f t="shared" ca="1" si="30"/>
        <v>0.81197586966039403</v>
      </c>
      <c r="AJ61" s="30">
        <f t="shared" ca="1" si="30"/>
        <v>0.49953632675209747</v>
      </c>
      <c r="AK61" s="30">
        <f>IF(Riskregister!$E$10="",0,COUNTIF(BK$4:BK$53,"&lt;"&amp;AI61)*IF(AJ61&lt;0.5,Riskregister!$K$10+(Riskregister!$L$10-Riskregister!$K$10)*SQRT(AJ61/2),Riskregister!$L$10-(Riskregister!$L$10-Riskregister!$K$10)*SQRT((1-AJ61)/2)))</f>
        <v>0</v>
      </c>
      <c r="AL61" s="30">
        <f t="shared" ca="1" si="31"/>
        <v>0.25816578928595613</v>
      </c>
      <c r="AM61" s="30">
        <f t="shared" ca="1" si="31"/>
        <v>3.6747517526052209E-2</v>
      </c>
      <c r="AN61" s="30">
        <f>IF(Riskregister!$E$11="",0,COUNTIF(BL$4:BL$53,"&lt;"&amp;AL61)*IF(AM61&lt;0.5,Riskregister!$K$11+(Riskregister!$L$11-Riskregister!$K$11)*SQRT(AM61/2),Riskregister!$L$11-(Riskregister!$L$11-Riskregister!$K$11)*SQRT((1-AM61)/2)))</f>
        <v>0</v>
      </c>
      <c r="AO61" s="30">
        <f t="shared" ca="1" si="32"/>
        <v>0.24645614847909392</v>
      </c>
      <c r="AP61" s="30">
        <f t="shared" ca="1" si="32"/>
        <v>0.4427341653498883</v>
      </c>
      <c r="AQ61" s="30">
        <f>IF(Riskregister!$E$12="",0,COUNTIF(BM$4:BM$53,"&lt;"&amp;AO61)*IF(AP61&lt;0.5,Riskregister!$K$12+(Riskregister!$L$12-Riskregister!$K$12)*SQRT(AP61/2),Riskregister!$L$12-(Riskregister!$L$12-Riskregister!$K$12)*SQRT((1-AP61)/2)))</f>
        <v>0</v>
      </c>
      <c r="AR61" s="30">
        <f t="shared" ca="1" si="33"/>
        <v>0.4677749885562803</v>
      </c>
      <c r="AS61" s="30">
        <f t="shared" ca="1" si="33"/>
        <v>0.24872847756075778</v>
      </c>
      <c r="AT61" s="30">
        <f>IF(Riskregister!$E$13="",0,COUNTIF(BN$4:BN$53,"&lt;"&amp;AR61)*IF(AS61&lt;0.5,Riskregister!$K$13+(Riskregister!$L$13-Riskregister!$K$13)*SQRT(AS61/2),Riskregister!$L$13-(Riskregister!$L$13-Riskregister!$K$13)*SQRT((1-AS61)/2)))</f>
        <v>0</v>
      </c>
      <c r="AU61" s="30">
        <f t="shared" ca="1" si="34"/>
        <v>0.23563514493879434</v>
      </c>
      <c r="AV61" s="30">
        <f t="shared" ca="1" si="34"/>
        <v>0.4824439799175102</v>
      </c>
      <c r="AW61" s="30">
        <f>IF(Riskregister!$E$14="",0,COUNTIF(BO$4:BO$53,"&lt;"&amp;AU61)*IF(AV61&lt;0.5,Riskregister!$K$14+(Riskregister!$L$14-Riskregister!$K$14)*SQRT(AV61/2),Riskregister!$L$14-(Riskregister!$L$14-Riskregister!$K$14)*SQRT((1-AV61)/2)))</f>
        <v>0</v>
      </c>
      <c r="AX61" s="30">
        <f t="shared" ca="1" si="35"/>
        <v>0.53363573931443264</v>
      </c>
      <c r="AY61" s="30">
        <f t="shared" ca="1" si="35"/>
        <v>0.72772712482154767</v>
      </c>
      <c r="AZ61" s="30">
        <f>IF(Riskregister!$E$15="",0,COUNTIF(BP$4:BP$53,"&lt;"&amp;AX61)*IF(AY61&lt;0.5,Riskregister!$K$15+(Riskregister!$L$15-Riskregister!$K$15)*SQRT(AY61/2),Riskregister!$L$15-(Riskregister!$L$15-Riskregister!$K$15)*SQRT((1-AY61)/2)))</f>
        <v>0</v>
      </c>
      <c r="BA61" s="30">
        <f t="shared" ca="1" si="36"/>
        <v>0.81123272806793267</v>
      </c>
      <c r="BB61" s="30">
        <f t="shared" ca="1" si="36"/>
        <v>0.4596569155716409</v>
      </c>
      <c r="BC61" s="30">
        <f>IF(Riskregister!$E$16="",0,COUNTIF(BQ$4:BQ$53,"&lt;"&amp;BA61)*IF(BB61&lt;0.5,Riskregister!$K$16+(Riskregister!$L$16-Riskregister!$K$16)*SQRT(BB61/2),Riskregister!$L$16-(Riskregister!$L$16-Riskregister!$K$16)*SQRT((1-BB61)/2)))</f>
        <v>0</v>
      </c>
      <c r="BD61" s="30">
        <f t="shared" ca="1" si="12"/>
        <v>18334518.210683525</v>
      </c>
    </row>
    <row r="62" spans="2:69" ht="15" customHeight="1" x14ac:dyDescent="0.35">
      <c r="B62" s="39" t="str">
        <f>IF(Riskregister!B15="","",Riskregister!B15)</f>
        <v/>
      </c>
      <c r="C62" s="40">
        <f>AVERAGE(AZ4:AZ2003)</f>
        <v>0</v>
      </c>
      <c r="F62" s="40">
        <f>_xlfn.PERCENTILE.INC(AZ4:AZ2003,0.95)</f>
        <v>0</v>
      </c>
      <c r="T62" s="30">
        <f t="shared" ca="1" si="25"/>
        <v>0.44955699002501526</v>
      </c>
      <c r="U62" s="30">
        <f t="shared" ca="1" si="25"/>
        <v>0.98764874370321754</v>
      </c>
      <c r="V62" s="30">
        <f ca="1">IF(Riskregister!$E$5="",0,COUNTIF(BF$4:BF$53,"&lt;"&amp;T62)*IF(U62&lt;0.5,Riskregister!$K$5+(Riskregister!$L$5-Riskregister!$K$5)*SQRT(U62/2),Riskregister!$L$5-(Riskregister!$L$5-Riskregister!$K$5)*SQRT((1-U62)/2)))</f>
        <v>1693910.0273331967</v>
      </c>
      <c r="W62" s="30">
        <f t="shared" ca="1" si="26"/>
        <v>0.11023850887414133</v>
      </c>
      <c r="X62" s="30">
        <f t="shared" ca="1" si="26"/>
        <v>8.317940673984181E-2</v>
      </c>
      <c r="Y62" s="30">
        <f ca="1">IF(Riskregister!$E$6="",0,COUNTIF(BG$4:BG$53,"&lt;"&amp;W62)*IF(X62&lt;0.5,Riskregister!$K$6+(Riskregister!$L$6-Riskregister!$K$6)*SQRT(X62/2),Riskregister!$L$6-(Riskregister!$L$6-Riskregister!$K$6)*SQRT((1-X62)/2)))</f>
        <v>0</v>
      </c>
      <c r="Z62" s="30">
        <f t="shared" ca="1" si="27"/>
        <v>0.63637332742611541</v>
      </c>
      <c r="AA62" s="30">
        <f t="shared" ca="1" si="27"/>
        <v>0.24063350087081281</v>
      </c>
      <c r="AB62" s="30">
        <f ca="1">IF(Riskregister!$E$7="",0,COUNTIF(BH$4:BH$53,"&lt;"&amp;Z62)*IF(AA62&lt;0.5,Riskregister!$K$7+(Riskregister!$L$7-Riskregister!$K$7)*SQRT(AA62/2),Riskregister!$L$7-(Riskregister!$L$7-Riskregister!$K$7)*SQRT((1-AA62)/2)))</f>
        <v>1199824.2727108512</v>
      </c>
      <c r="AC62" s="30">
        <f t="shared" ca="1" si="28"/>
        <v>0.2891208021220939</v>
      </c>
      <c r="AD62" s="30">
        <f t="shared" ca="1" si="28"/>
        <v>0.74455250774978299</v>
      </c>
      <c r="AE62" s="30">
        <f ca="1">IF(Riskregister!$E$8="",0,COUNTIF(BI$4:BI$53,"&lt;"&amp;AC62)*IF(AD62&lt;0.5,Riskregister!$K$8+(Riskregister!$L$8-Riskregister!$K$8)*SQRT(AD62/2),Riskregister!$L$8-(Riskregister!$L$8-Riskregister!$K$8)*SQRT((1-AD62)/2)))</f>
        <v>6640584.841432279</v>
      </c>
      <c r="AF62" s="30">
        <f t="shared" ca="1" si="29"/>
        <v>0.670254551872837</v>
      </c>
      <c r="AG62" s="30">
        <f t="shared" ca="1" si="29"/>
        <v>0.42828288722299002</v>
      </c>
      <c r="AH62" s="30">
        <f>IF(Riskregister!$E$9="",0,COUNTIF(BJ$4:BJ$53,"&lt;"&amp;AF62)*IF(AG62&lt;0.5,Riskregister!$K$9+(Riskregister!$L$9-Riskregister!$K$9)*SQRT(AG62/2),Riskregister!$L$9-(Riskregister!$L$9-Riskregister!$K$9)*SQRT((1-AG62)/2)))</f>
        <v>0</v>
      </c>
      <c r="AI62" s="30">
        <f t="shared" ca="1" si="30"/>
        <v>5.758662130125336E-2</v>
      </c>
      <c r="AJ62" s="30">
        <f t="shared" ca="1" si="30"/>
        <v>0.36581862248324071</v>
      </c>
      <c r="AK62" s="30">
        <f>IF(Riskregister!$E$10="",0,COUNTIF(BK$4:BK$53,"&lt;"&amp;AI62)*IF(AJ62&lt;0.5,Riskregister!$K$10+(Riskregister!$L$10-Riskregister!$K$10)*SQRT(AJ62/2),Riskregister!$L$10-(Riskregister!$L$10-Riskregister!$K$10)*SQRT((1-AJ62)/2)))</f>
        <v>0</v>
      </c>
      <c r="AL62" s="30">
        <f t="shared" ca="1" si="31"/>
        <v>0.31522642943013013</v>
      </c>
      <c r="AM62" s="30">
        <f t="shared" ca="1" si="31"/>
        <v>8.7908239154803725E-2</v>
      </c>
      <c r="AN62" s="30">
        <f>IF(Riskregister!$E$11="",0,COUNTIF(BL$4:BL$53,"&lt;"&amp;AL62)*IF(AM62&lt;0.5,Riskregister!$K$11+(Riskregister!$L$11-Riskregister!$K$11)*SQRT(AM62/2),Riskregister!$L$11-(Riskregister!$L$11-Riskregister!$K$11)*SQRT((1-AM62)/2)))</f>
        <v>0</v>
      </c>
      <c r="AO62" s="30">
        <f t="shared" ca="1" si="32"/>
        <v>0.37998926014270684</v>
      </c>
      <c r="AP62" s="30">
        <f t="shared" ca="1" si="32"/>
        <v>0.81674137400676494</v>
      </c>
      <c r="AQ62" s="30">
        <f>IF(Riskregister!$E$12="",0,COUNTIF(BM$4:BM$53,"&lt;"&amp;AO62)*IF(AP62&lt;0.5,Riskregister!$K$12+(Riskregister!$L$12-Riskregister!$K$12)*SQRT(AP62/2),Riskregister!$L$12-(Riskregister!$L$12-Riskregister!$K$12)*SQRT((1-AP62)/2)))</f>
        <v>0</v>
      </c>
      <c r="AR62" s="30">
        <f t="shared" ca="1" si="33"/>
        <v>0.20354186557419884</v>
      </c>
      <c r="AS62" s="30">
        <f t="shared" ca="1" si="33"/>
        <v>0.837431841219069</v>
      </c>
      <c r="AT62" s="30">
        <f>IF(Riskregister!$E$13="",0,COUNTIF(BN$4:BN$53,"&lt;"&amp;AR62)*IF(AS62&lt;0.5,Riskregister!$K$13+(Riskregister!$L$13-Riskregister!$K$13)*SQRT(AS62/2),Riskregister!$L$13-(Riskregister!$L$13-Riskregister!$K$13)*SQRT((1-AS62)/2)))</f>
        <v>0</v>
      </c>
      <c r="AU62" s="30">
        <f t="shared" ca="1" si="34"/>
        <v>0.43599333124732176</v>
      </c>
      <c r="AV62" s="30">
        <f t="shared" ca="1" si="34"/>
        <v>0.64274169096098299</v>
      </c>
      <c r="AW62" s="30">
        <f>IF(Riskregister!$E$14="",0,COUNTIF(BO$4:BO$53,"&lt;"&amp;AU62)*IF(AV62&lt;0.5,Riskregister!$K$14+(Riskregister!$L$14-Riskregister!$K$14)*SQRT(AV62/2),Riskregister!$L$14-(Riskregister!$L$14-Riskregister!$K$14)*SQRT((1-AV62)/2)))</f>
        <v>0</v>
      </c>
      <c r="AX62" s="30">
        <f t="shared" ca="1" si="35"/>
        <v>0.97945723105118487</v>
      </c>
      <c r="AY62" s="30">
        <f t="shared" ca="1" si="35"/>
        <v>0.94622703801237029</v>
      </c>
      <c r="AZ62" s="30">
        <f>IF(Riskregister!$E$15="",0,COUNTIF(BP$4:BP$53,"&lt;"&amp;AX62)*IF(AY62&lt;0.5,Riskregister!$K$15+(Riskregister!$L$15-Riskregister!$K$15)*SQRT(AY62/2),Riskregister!$L$15-(Riskregister!$L$15-Riskregister!$K$15)*SQRT((1-AY62)/2)))</f>
        <v>0</v>
      </c>
      <c r="BA62" s="30">
        <f t="shared" ca="1" si="36"/>
        <v>0.23714386949850441</v>
      </c>
      <c r="BB62" s="30">
        <f t="shared" ca="1" si="36"/>
        <v>0.51333044690259111</v>
      </c>
      <c r="BC62" s="30">
        <f>IF(Riskregister!$E$16="",0,COUNTIF(BQ$4:BQ$53,"&lt;"&amp;BA62)*IF(BB62&lt;0.5,Riskregister!$K$16+(Riskregister!$L$16-Riskregister!$K$16)*SQRT(BB62/2),Riskregister!$L$16-(Riskregister!$L$16-Riskregister!$K$16)*SQRT((1-BB62)/2)))</f>
        <v>0</v>
      </c>
      <c r="BD62" s="30">
        <f t="shared" ca="1" si="12"/>
        <v>9534319.1414763257</v>
      </c>
    </row>
    <row r="63" spans="2:69" ht="15" customHeight="1" x14ac:dyDescent="0.35">
      <c r="B63" s="37" t="str">
        <f>IF(Riskregister!B16="","",Riskregister!B16)</f>
        <v/>
      </c>
      <c r="C63" s="41">
        <f>AVERAGE(BC4:BC2003)</f>
        <v>0</v>
      </c>
      <c r="F63" s="41">
        <f>_xlfn.PERCENTILE.INC(BC4:BC2003,0.95)</f>
        <v>0</v>
      </c>
      <c r="T63" s="30">
        <f t="shared" ca="1" si="25"/>
        <v>0.27196191155489802</v>
      </c>
      <c r="U63" s="30">
        <f t="shared" ca="1" si="25"/>
        <v>0.29488975116908289</v>
      </c>
      <c r="V63" s="30">
        <f ca="1">IF(Riskregister!$E$5="",0,COUNTIF(BF$4:BF$53,"&lt;"&amp;T63)*IF(U63&lt;0.5,Riskregister!$K$5+(Riskregister!$L$5-Riskregister!$K$5)*SQRT(U63/2),Riskregister!$L$5-(Riskregister!$L$5-Riskregister!$K$5)*SQRT((1-U63)/2)))</f>
        <v>645586.96332975081</v>
      </c>
      <c r="W63" s="30">
        <f t="shared" ca="1" si="26"/>
        <v>0.85702770228861402</v>
      </c>
      <c r="X63" s="30">
        <f t="shared" ca="1" si="26"/>
        <v>0.56612235237105213</v>
      </c>
      <c r="Y63" s="30">
        <f ca="1">IF(Riskregister!$E$6="",0,COUNTIF(BG$4:BG$53,"&lt;"&amp;W63)*IF(X63&lt;0.5,Riskregister!$K$6+(Riskregister!$L$6-Riskregister!$K$6)*SQRT(X63/2),Riskregister!$L$6-(Riskregister!$L$6-Riskregister!$K$6)*SQRT((1-X63)/2)))</f>
        <v>3484858.6317206621</v>
      </c>
      <c r="Z63" s="30">
        <f t="shared" ca="1" si="27"/>
        <v>0.19761034235570452</v>
      </c>
      <c r="AA63" s="30">
        <f t="shared" ca="1" si="27"/>
        <v>0.55213986778091073</v>
      </c>
      <c r="AB63" s="30">
        <f ca="1">IF(Riskregister!$E$7="",0,COUNTIF(BH$4:BH$53,"&lt;"&amp;Z63)*IF(AA63&lt;0.5,Riskregister!$K$7+(Riskregister!$L$7-Riskregister!$K$7)*SQRT(AA63/2),Riskregister!$L$7-(Riskregister!$L$7-Riskregister!$K$7)*SQRT((1-AA63)/2)))</f>
        <v>937502.50598609238</v>
      </c>
      <c r="AC63" s="30">
        <f t="shared" ca="1" si="28"/>
        <v>2.2434761809166814E-2</v>
      </c>
      <c r="AD63" s="30">
        <f t="shared" ca="1" si="28"/>
        <v>0.1089204861778047</v>
      </c>
      <c r="AE63" s="30">
        <f ca="1">IF(Riskregister!$E$8="",0,COUNTIF(BI$4:BI$53,"&lt;"&amp;AC63)*IF(AD63&lt;0.5,Riskregister!$K$8+(Riskregister!$L$8-Riskregister!$K$8)*SQRT(AD63/2),Riskregister!$L$8-(Riskregister!$L$8-Riskregister!$K$8)*SQRT((1-AD63)/2)))</f>
        <v>0</v>
      </c>
      <c r="AF63" s="30">
        <f t="shared" ca="1" si="29"/>
        <v>0.64051195128600169</v>
      </c>
      <c r="AG63" s="30">
        <f t="shared" ca="1" si="29"/>
        <v>0.82991131228655313</v>
      </c>
      <c r="AH63" s="30">
        <f>IF(Riskregister!$E$9="",0,COUNTIF(BJ$4:BJ$53,"&lt;"&amp;AF63)*IF(AG63&lt;0.5,Riskregister!$K$9+(Riskregister!$L$9-Riskregister!$K$9)*SQRT(AG63/2),Riskregister!$L$9-(Riskregister!$L$9-Riskregister!$K$9)*SQRT((1-AG63)/2)))</f>
        <v>0</v>
      </c>
      <c r="AI63" s="30">
        <f t="shared" ca="1" si="30"/>
        <v>0.70206704080835658</v>
      </c>
      <c r="AJ63" s="30">
        <f t="shared" ca="1" si="30"/>
        <v>0.41816450124010518</v>
      </c>
      <c r="AK63" s="30">
        <f>IF(Riskregister!$E$10="",0,COUNTIF(BK$4:BK$53,"&lt;"&amp;AI63)*IF(AJ63&lt;0.5,Riskregister!$K$10+(Riskregister!$L$10-Riskregister!$K$10)*SQRT(AJ63/2),Riskregister!$L$10-(Riskregister!$L$10-Riskregister!$K$10)*SQRT((1-AJ63)/2)))</f>
        <v>0</v>
      </c>
      <c r="AL63" s="30">
        <f t="shared" ca="1" si="31"/>
        <v>0.86459968615492766</v>
      </c>
      <c r="AM63" s="30">
        <f t="shared" ca="1" si="31"/>
        <v>0.78093745701175943</v>
      </c>
      <c r="AN63" s="30">
        <f>IF(Riskregister!$E$11="",0,COUNTIF(BL$4:BL$53,"&lt;"&amp;AL63)*IF(AM63&lt;0.5,Riskregister!$K$11+(Riskregister!$L$11-Riskregister!$K$11)*SQRT(AM63/2),Riskregister!$L$11-(Riskregister!$L$11-Riskregister!$K$11)*SQRT((1-AM63)/2)))</f>
        <v>0</v>
      </c>
      <c r="AO63" s="30">
        <f t="shared" ca="1" si="32"/>
        <v>3.7659694792344656E-2</v>
      </c>
      <c r="AP63" s="30">
        <f t="shared" ca="1" si="32"/>
        <v>0.17207177878152957</v>
      </c>
      <c r="AQ63" s="30">
        <f>IF(Riskregister!$E$12="",0,COUNTIF(BM$4:BM$53,"&lt;"&amp;AO63)*IF(AP63&lt;0.5,Riskregister!$K$12+(Riskregister!$L$12-Riskregister!$K$12)*SQRT(AP63/2),Riskregister!$L$12-(Riskregister!$L$12-Riskregister!$K$12)*SQRT((1-AP63)/2)))</f>
        <v>0</v>
      </c>
      <c r="AR63" s="30">
        <f t="shared" ca="1" si="33"/>
        <v>0.55203173942166262</v>
      </c>
      <c r="AS63" s="30">
        <f t="shared" ca="1" si="33"/>
        <v>0.83479548936476156</v>
      </c>
      <c r="AT63" s="30">
        <f>IF(Riskregister!$E$13="",0,COUNTIF(BN$4:BN$53,"&lt;"&amp;AR63)*IF(AS63&lt;0.5,Riskregister!$K$13+(Riskregister!$L$13-Riskregister!$K$13)*SQRT(AS63/2),Riskregister!$L$13-(Riskregister!$L$13-Riskregister!$K$13)*SQRT((1-AS63)/2)))</f>
        <v>0</v>
      </c>
      <c r="AU63" s="30">
        <f t="shared" ca="1" si="34"/>
        <v>0.19796644049717915</v>
      </c>
      <c r="AV63" s="30">
        <f t="shared" ca="1" si="34"/>
        <v>0.87849717136454031</v>
      </c>
      <c r="AW63" s="30">
        <f>IF(Riskregister!$E$14="",0,COUNTIF(BO$4:BO$53,"&lt;"&amp;AU63)*IF(AV63&lt;0.5,Riskregister!$K$14+(Riskregister!$L$14-Riskregister!$K$14)*SQRT(AV63/2),Riskregister!$L$14-(Riskregister!$L$14-Riskregister!$K$14)*SQRT((1-AV63)/2)))</f>
        <v>0</v>
      </c>
      <c r="AX63" s="30">
        <f t="shared" ca="1" si="35"/>
        <v>0.63602534232325669</v>
      </c>
      <c r="AY63" s="30">
        <f t="shared" ca="1" si="35"/>
        <v>0.45287219363896747</v>
      </c>
      <c r="AZ63" s="30">
        <f>IF(Riskregister!$E$15="",0,COUNTIF(BP$4:BP$53,"&lt;"&amp;AX63)*IF(AY63&lt;0.5,Riskregister!$K$15+(Riskregister!$L$15-Riskregister!$K$15)*SQRT(AY63/2),Riskregister!$L$15-(Riskregister!$L$15-Riskregister!$K$15)*SQRT((1-AY63)/2)))</f>
        <v>0</v>
      </c>
      <c r="BA63" s="30">
        <f t="shared" ca="1" si="36"/>
        <v>2.160200521611666E-2</v>
      </c>
      <c r="BB63" s="30">
        <f t="shared" ca="1" si="36"/>
        <v>0.48825429087316641</v>
      </c>
      <c r="BC63" s="30">
        <f>IF(Riskregister!$E$16="",0,COUNTIF(BQ$4:BQ$53,"&lt;"&amp;BA63)*IF(BB63&lt;0.5,Riskregister!$K$16+(Riskregister!$L$16-Riskregister!$K$16)*SQRT(BB63/2),Riskregister!$L$16-(Riskregister!$L$16-Riskregister!$K$16)*SQRT((1-BB63)/2)))</f>
        <v>0</v>
      </c>
      <c r="BD63" s="30">
        <f t="shared" ca="1" si="12"/>
        <v>5067948.1010365058</v>
      </c>
    </row>
    <row r="64" spans="2:69" ht="15" customHeight="1" x14ac:dyDescent="0.35">
      <c r="T64" s="30">
        <f t="shared" ref="T64:U83" ca="1" si="37">RAND()</f>
        <v>0.21413499831733274</v>
      </c>
      <c r="U64" s="30">
        <f t="shared" ca="1" si="37"/>
        <v>0.58075427703512017</v>
      </c>
      <c r="V64" s="30">
        <f ca="1">IF(Riskregister!$E$5="",0,COUNTIF(BF$4:BF$53,"&lt;"&amp;T64)*IF(U64&lt;0.5,Riskregister!$K$5+(Riskregister!$L$5-Riskregister!$K$5)*SQRT(U64/2),Riskregister!$L$5-(Riskregister!$L$5-Riskregister!$K$5)*SQRT((1-U64)/2)))</f>
        <v>787938.69655016577</v>
      </c>
      <c r="W64" s="30">
        <f t="shared" ref="W64:X83" ca="1" si="38">RAND()</f>
        <v>0.36085184951355309</v>
      </c>
      <c r="X64" s="30">
        <f t="shared" ca="1" si="38"/>
        <v>0.52432825152632834</v>
      </c>
      <c r="Y64" s="30">
        <f ca="1">IF(Riskregister!$E$6="",0,COUNTIF(BG$4:BG$53,"&lt;"&amp;W64)*IF(X64&lt;0.5,Riskregister!$K$6+(Riskregister!$L$6-Riskregister!$K$6)*SQRT(X64/2),Riskregister!$L$6-(Riskregister!$L$6-Riskregister!$K$6)*SQRT((1-X64)/2)))</f>
        <v>1122168.4486603662</v>
      </c>
      <c r="Z64" s="30">
        <f t="shared" ref="Z64:AA83" ca="1" si="39">RAND()</f>
        <v>4.9220809133091459E-3</v>
      </c>
      <c r="AA64" s="30">
        <f t="shared" ca="1" si="39"/>
        <v>0.46972508440581351</v>
      </c>
      <c r="AB64" s="30">
        <f ca="1">IF(Riskregister!$E$7="",0,COUNTIF(BH$4:BH$53,"&lt;"&amp;Z64)*IF(AA64&lt;0.5,Riskregister!$K$7+(Riskregister!$L$7-Riskregister!$K$7)*SQRT(AA64/2),Riskregister!$L$7-(Riskregister!$L$7-Riskregister!$K$7)*SQRT((1-AA64)/2)))</f>
        <v>219619.1658388169</v>
      </c>
      <c r="AC64" s="30">
        <f t="shared" ref="AC64:AD83" ca="1" si="40">RAND()</f>
        <v>0.36649039378937109</v>
      </c>
      <c r="AD64" s="30">
        <f t="shared" ca="1" si="40"/>
        <v>0.12277976810665314</v>
      </c>
      <c r="AE64" s="30">
        <f ca="1">IF(Riskregister!$E$8="",0,COUNTIF(BI$4:BI$53,"&lt;"&amp;AC64)*IF(AD64&lt;0.5,Riskregister!$K$8+(Riskregister!$L$8-Riskregister!$K$8)*SQRT(AD64/2),Riskregister!$L$8-(Riskregister!$L$8-Riskregister!$K$8)*SQRT((1-AD64)/2)))</f>
        <v>2929036.3146486008</v>
      </c>
      <c r="AF64" s="30">
        <f t="shared" ref="AF64:AG83" ca="1" si="41">RAND()</f>
        <v>0.93967880673914705</v>
      </c>
      <c r="AG64" s="30">
        <f t="shared" ca="1" si="41"/>
        <v>0.8256981613977622</v>
      </c>
      <c r="AH64" s="30">
        <f>IF(Riskregister!$E$9="",0,COUNTIF(BJ$4:BJ$53,"&lt;"&amp;AF64)*IF(AG64&lt;0.5,Riskregister!$K$9+(Riskregister!$L$9-Riskregister!$K$9)*SQRT(AG64/2),Riskregister!$L$9-(Riskregister!$L$9-Riskregister!$K$9)*SQRT((1-AG64)/2)))</f>
        <v>0</v>
      </c>
      <c r="AI64" s="30">
        <f t="shared" ref="AI64:AJ83" ca="1" si="42">RAND()</f>
        <v>0.31520087493341387</v>
      </c>
      <c r="AJ64" s="30">
        <f t="shared" ca="1" si="42"/>
        <v>0.6938961803195336</v>
      </c>
      <c r="AK64" s="30">
        <f>IF(Riskregister!$E$10="",0,COUNTIF(BK$4:BK$53,"&lt;"&amp;AI64)*IF(AJ64&lt;0.5,Riskregister!$K$10+(Riskregister!$L$10-Riskregister!$K$10)*SQRT(AJ64/2),Riskregister!$L$10-(Riskregister!$L$10-Riskregister!$K$10)*SQRT((1-AJ64)/2)))</f>
        <v>0</v>
      </c>
      <c r="AL64" s="30">
        <f t="shared" ref="AL64:AM83" ca="1" si="43">RAND()</f>
        <v>0.68095122140279163</v>
      </c>
      <c r="AM64" s="30">
        <f t="shared" ca="1" si="43"/>
        <v>0.76628712424320833</v>
      </c>
      <c r="AN64" s="30">
        <f>IF(Riskregister!$E$11="",0,COUNTIF(BL$4:BL$53,"&lt;"&amp;AL64)*IF(AM64&lt;0.5,Riskregister!$K$11+(Riskregister!$L$11-Riskregister!$K$11)*SQRT(AM64/2),Riskregister!$L$11-(Riskregister!$L$11-Riskregister!$K$11)*SQRT((1-AM64)/2)))</f>
        <v>0</v>
      </c>
      <c r="AO64" s="30">
        <f t="shared" ref="AO64:AP83" ca="1" si="44">RAND()</f>
        <v>0.9437472911734357</v>
      </c>
      <c r="AP64" s="30">
        <f t="shared" ca="1" si="44"/>
        <v>0.93870448921255334</v>
      </c>
      <c r="AQ64" s="30">
        <f>IF(Riskregister!$E$12="",0,COUNTIF(BM$4:BM$53,"&lt;"&amp;AO64)*IF(AP64&lt;0.5,Riskregister!$K$12+(Riskregister!$L$12-Riskregister!$K$12)*SQRT(AP64/2),Riskregister!$L$12-(Riskregister!$L$12-Riskregister!$K$12)*SQRT((1-AP64)/2)))</f>
        <v>0</v>
      </c>
      <c r="AR64" s="30">
        <f t="shared" ref="AR64:AS83" ca="1" si="45">RAND()</f>
        <v>0.73271759544500492</v>
      </c>
      <c r="AS64" s="30">
        <f t="shared" ca="1" si="45"/>
        <v>0.70229532610338963</v>
      </c>
      <c r="AT64" s="30">
        <f>IF(Riskregister!$E$13="",0,COUNTIF(BN$4:BN$53,"&lt;"&amp;AR64)*IF(AS64&lt;0.5,Riskregister!$K$13+(Riskregister!$L$13-Riskregister!$K$13)*SQRT(AS64/2),Riskregister!$L$13-(Riskregister!$L$13-Riskregister!$K$13)*SQRT((1-AS64)/2)))</f>
        <v>0</v>
      </c>
      <c r="AU64" s="30">
        <f t="shared" ref="AU64:AV83" ca="1" si="46">RAND()</f>
        <v>0.89272407039958579</v>
      </c>
      <c r="AV64" s="30">
        <f t="shared" ca="1" si="46"/>
        <v>0.70228027600931631</v>
      </c>
      <c r="AW64" s="30">
        <f>IF(Riskregister!$E$14="",0,COUNTIF(BO$4:BO$53,"&lt;"&amp;AU64)*IF(AV64&lt;0.5,Riskregister!$K$14+(Riskregister!$L$14-Riskregister!$K$14)*SQRT(AV64/2),Riskregister!$L$14-(Riskregister!$L$14-Riskregister!$K$14)*SQRT((1-AV64)/2)))</f>
        <v>0</v>
      </c>
      <c r="AX64" s="30">
        <f t="shared" ref="AX64:AY83" ca="1" si="47">RAND()</f>
        <v>0.92136688405226796</v>
      </c>
      <c r="AY64" s="30">
        <f t="shared" ca="1" si="47"/>
        <v>0.51227368396697526</v>
      </c>
      <c r="AZ64" s="30">
        <f>IF(Riskregister!$E$15="",0,COUNTIF(BP$4:BP$53,"&lt;"&amp;AX64)*IF(AY64&lt;0.5,Riskregister!$K$15+(Riskregister!$L$15-Riskregister!$K$15)*SQRT(AY64/2),Riskregister!$L$15-(Riskregister!$L$15-Riskregister!$K$15)*SQRT((1-AY64)/2)))</f>
        <v>0</v>
      </c>
      <c r="BA64" s="30">
        <f t="shared" ref="BA64:BB83" ca="1" si="48">RAND()</f>
        <v>0.24621738567365958</v>
      </c>
      <c r="BB64" s="30">
        <f t="shared" ca="1" si="48"/>
        <v>0.72537143756225109</v>
      </c>
      <c r="BC64" s="30">
        <f>IF(Riskregister!$E$16="",0,COUNTIF(BQ$4:BQ$53,"&lt;"&amp;BA64)*IF(BB64&lt;0.5,Riskregister!$K$16+(Riskregister!$L$16-Riskregister!$K$16)*SQRT(BB64/2),Riskregister!$L$16-(Riskregister!$L$16-Riskregister!$K$16)*SQRT((1-BB64)/2)))</f>
        <v>0</v>
      </c>
      <c r="BD64" s="30">
        <f t="shared" ca="1" si="12"/>
        <v>5058762.6256979499</v>
      </c>
    </row>
    <row r="65" spans="2:56" ht="15" customHeight="1" x14ac:dyDescent="0.35">
      <c r="T65" s="30">
        <f t="shared" ca="1" si="37"/>
        <v>0.86992810616685323</v>
      </c>
      <c r="U65" s="30">
        <f t="shared" ca="1" si="37"/>
        <v>1.1096135196591028E-2</v>
      </c>
      <c r="V65" s="30">
        <f ca="1">IF(Riskregister!$E$5="",0,COUNTIF(BF$4:BF$53,"&lt;"&amp;T65)*IF(U65&lt;0.5,Riskregister!$K$5+(Riskregister!$L$5-Riskregister!$K$5)*SQRT(U65/2),Riskregister!$L$5-(Riskregister!$L$5-Riskregister!$K$5)*SQRT((1-U65)/2)))</f>
        <v>1101110.4492351762</v>
      </c>
      <c r="W65" s="30">
        <f t="shared" ca="1" si="38"/>
        <v>0.84512256709351641</v>
      </c>
      <c r="X65" s="30">
        <f t="shared" ca="1" si="38"/>
        <v>0.50647993173507533</v>
      </c>
      <c r="Y65" s="30">
        <f ca="1">IF(Riskregister!$E$6="",0,COUNTIF(BG$4:BG$53,"&lt;"&amp;W65)*IF(X65&lt;0.5,Riskregister!$K$6+(Riskregister!$L$6-Riskregister!$K$6)*SQRT(X65/2),Riskregister!$L$6-(Riskregister!$L$6-Riskregister!$K$6)*SQRT((1-X65)/2)))</f>
        <v>3317552.8718532776</v>
      </c>
      <c r="Z65" s="30">
        <f t="shared" ca="1" si="39"/>
        <v>0.98960137434065087</v>
      </c>
      <c r="AA65" s="30">
        <f t="shared" ca="1" si="39"/>
        <v>0.55616415082562298</v>
      </c>
      <c r="AB65" s="30">
        <f ca="1">IF(Riskregister!$E$7="",0,COUNTIF(BH$4:BH$53,"&lt;"&amp;Z65)*IF(AA65&lt;0.5,Riskregister!$K$7+(Riskregister!$L$7-Riskregister!$K$7)*SQRT(AA65/2),Riskregister!$L$7-(Riskregister!$L$7-Riskregister!$K$7)*SQRT((1-AA65)/2)))</f>
        <v>3056578.4750156421</v>
      </c>
      <c r="AC65" s="30">
        <f t="shared" ca="1" si="40"/>
        <v>0.86893103597958055</v>
      </c>
      <c r="AD65" s="30">
        <f t="shared" ca="1" si="40"/>
        <v>0.2886519745668944</v>
      </c>
      <c r="AE65" s="30">
        <f ca="1">IF(Riskregister!$E$8="",0,COUNTIF(BI$4:BI$53,"&lt;"&amp;AC65)*IF(AD65&lt;0.5,Riskregister!$K$8+(Riskregister!$L$8-Riskregister!$K$8)*SQRT(AD65/2),Riskregister!$L$8-(Riskregister!$L$8-Riskregister!$K$8)*SQRT((1-AD65)/2)))</f>
        <v>10427711.155569704</v>
      </c>
      <c r="AF65" s="30">
        <f t="shared" ca="1" si="41"/>
        <v>5.2958966051417922E-2</v>
      </c>
      <c r="AG65" s="30">
        <f t="shared" ca="1" si="41"/>
        <v>0.35971268032374537</v>
      </c>
      <c r="AH65" s="30">
        <f>IF(Riskregister!$E$9="",0,COUNTIF(BJ$4:BJ$53,"&lt;"&amp;AF65)*IF(AG65&lt;0.5,Riskregister!$K$9+(Riskregister!$L$9-Riskregister!$K$9)*SQRT(AG65/2),Riskregister!$L$9-(Riskregister!$L$9-Riskregister!$K$9)*SQRT((1-AG65)/2)))</f>
        <v>0</v>
      </c>
      <c r="AI65" s="30">
        <f t="shared" ca="1" si="42"/>
        <v>0.86098441469769071</v>
      </c>
      <c r="AJ65" s="30">
        <f t="shared" ca="1" si="42"/>
        <v>7.271464580671938E-2</v>
      </c>
      <c r="AK65" s="30">
        <f>IF(Riskregister!$E$10="",0,COUNTIF(BK$4:BK$53,"&lt;"&amp;AI65)*IF(AJ65&lt;0.5,Riskregister!$K$10+(Riskregister!$L$10-Riskregister!$K$10)*SQRT(AJ65/2),Riskregister!$L$10-(Riskregister!$L$10-Riskregister!$K$10)*SQRT((1-AJ65)/2)))</f>
        <v>0</v>
      </c>
      <c r="AL65" s="30">
        <f t="shared" ca="1" si="43"/>
        <v>0.35544776032361625</v>
      </c>
      <c r="AM65" s="30">
        <f t="shared" ca="1" si="43"/>
        <v>0.7768513529985982</v>
      </c>
      <c r="AN65" s="30">
        <f>IF(Riskregister!$E$11="",0,COUNTIF(BL$4:BL$53,"&lt;"&amp;AL65)*IF(AM65&lt;0.5,Riskregister!$K$11+(Riskregister!$L$11-Riskregister!$K$11)*SQRT(AM65/2),Riskregister!$L$11-(Riskregister!$L$11-Riskregister!$K$11)*SQRT((1-AM65)/2)))</f>
        <v>0</v>
      </c>
      <c r="AO65" s="30">
        <f t="shared" ca="1" si="44"/>
        <v>0.70785398304735325</v>
      </c>
      <c r="AP65" s="30">
        <f t="shared" ca="1" si="44"/>
        <v>0.29066864901276279</v>
      </c>
      <c r="AQ65" s="30">
        <f>IF(Riskregister!$E$12="",0,COUNTIF(BM$4:BM$53,"&lt;"&amp;AO65)*IF(AP65&lt;0.5,Riskregister!$K$12+(Riskregister!$L$12-Riskregister!$K$12)*SQRT(AP65/2),Riskregister!$L$12-(Riskregister!$L$12-Riskregister!$K$12)*SQRT((1-AP65)/2)))</f>
        <v>0</v>
      </c>
      <c r="AR65" s="30">
        <f t="shared" ca="1" si="45"/>
        <v>0.78400033229945909</v>
      </c>
      <c r="AS65" s="30">
        <f t="shared" ca="1" si="45"/>
        <v>0.4537261803486462</v>
      </c>
      <c r="AT65" s="30">
        <f>IF(Riskregister!$E$13="",0,COUNTIF(BN$4:BN$53,"&lt;"&amp;AR65)*IF(AS65&lt;0.5,Riskregister!$K$13+(Riskregister!$L$13-Riskregister!$K$13)*SQRT(AS65/2),Riskregister!$L$13-(Riskregister!$L$13-Riskregister!$K$13)*SQRT((1-AS65)/2)))</f>
        <v>0</v>
      </c>
      <c r="AU65" s="30">
        <f t="shared" ca="1" si="46"/>
        <v>0.76388305218712071</v>
      </c>
      <c r="AV65" s="30">
        <f t="shared" ca="1" si="46"/>
        <v>0.68109741691043413</v>
      </c>
      <c r="AW65" s="30">
        <f>IF(Riskregister!$E$14="",0,COUNTIF(BO$4:BO$53,"&lt;"&amp;AU65)*IF(AV65&lt;0.5,Riskregister!$K$14+(Riskregister!$L$14-Riskregister!$K$14)*SQRT(AV65/2),Riskregister!$L$14-(Riskregister!$L$14-Riskregister!$K$14)*SQRT((1-AV65)/2)))</f>
        <v>0</v>
      </c>
      <c r="AX65" s="30">
        <f t="shared" ca="1" si="47"/>
        <v>0.34726363505797564</v>
      </c>
      <c r="AY65" s="30">
        <f t="shared" ca="1" si="47"/>
        <v>0.5196015000291444</v>
      </c>
      <c r="AZ65" s="30">
        <f>IF(Riskregister!$E$15="",0,COUNTIF(BP$4:BP$53,"&lt;"&amp;AX65)*IF(AY65&lt;0.5,Riskregister!$K$15+(Riskregister!$L$15-Riskregister!$K$15)*SQRT(AY65/2),Riskregister!$L$15-(Riskregister!$L$15-Riskregister!$K$15)*SQRT((1-AY65)/2)))</f>
        <v>0</v>
      </c>
      <c r="BA65" s="30">
        <f t="shared" ca="1" si="48"/>
        <v>0.53607134183323968</v>
      </c>
      <c r="BB65" s="30">
        <f t="shared" ca="1" si="48"/>
        <v>0.54083286093226146</v>
      </c>
      <c r="BC65" s="30">
        <f>IF(Riskregister!$E$16="",0,COUNTIF(BQ$4:BQ$53,"&lt;"&amp;BA65)*IF(BB65&lt;0.5,Riskregister!$K$16+(Riskregister!$L$16-Riskregister!$K$16)*SQRT(BB65/2),Riskregister!$L$16-(Riskregister!$L$16-Riskregister!$K$16)*SQRT((1-BB65)/2)))</f>
        <v>0</v>
      </c>
      <c r="BD65" s="30">
        <f t="shared" ca="1" si="12"/>
        <v>17902952.951673798</v>
      </c>
    </row>
    <row r="66" spans="2:56" ht="15" customHeight="1" x14ac:dyDescent="0.35">
      <c r="B66" s="25" t="s">
        <v>147</v>
      </c>
      <c r="T66" s="30">
        <f t="shared" ca="1" si="37"/>
        <v>0.5207425696173219</v>
      </c>
      <c r="U66" s="30">
        <f t="shared" ca="1" si="37"/>
        <v>0.1992086912534432</v>
      </c>
      <c r="V66" s="30">
        <f ca="1">IF(Riskregister!$E$5="",0,COUNTIF(BF$4:BF$53,"&lt;"&amp;T66)*IF(U66&lt;0.5,Riskregister!$K$5+(Riskregister!$L$5-Riskregister!$K$5)*SQRT(U66/2),Riskregister!$L$5-(Riskregister!$L$5-Riskregister!$K$5)*SQRT((1-U66)/2)))</f>
        <v>1168082.8107156367</v>
      </c>
      <c r="W66" s="30">
        <f t="shared" ca="1" si="38"/>
        <v>0.97991997777419904</v>
      </c>
      <c r="X66" s="30">
        <f t="shared" ca="1" si="38"/>
        <v>0.96368291488930402</v>
      </c>
      <c r="Y66" s="30">
        <f ca="1">IF(Riskregister!$E$6="",0,COUNTIF(BG$4:BG$53,"&lt;"&amp;W66)*IF(X66&lt;0.5,Riskregister!$K$6+(Riskregister!$L$6-Riskregister!$K$6)*SQRT(X66/2),Riskregister!$L$6-(Riskregister!$L$6-Riskregister!$K$6)*SQRT((1-X66)/2)))</f>
        <v>8787217.2713205442</v>
      </c>
      <c r="Z66" s="30">
        <f t="shared" ca="1" si="39"/>
        <v>0.25885428860651916</v>
      </c>
      <c r="AA66" s="30">
        <f t="shared" ca="1" si="39"/>
        <v>0.69073312497957351</v>
      </c>
      <c r="AB66" s="30">
        <f ca="1">IF(Riskregister!$E$7="",0,COUNTIF(BH$4:BH$53,"&lt;"&amp;Z66)*IF(AA66&lt;0.5,Riskregister!$K$7+(Riskregister!$L$7-Riskregister!$K$7)*SQRT(AA66/2),Riskregister!$L$7-(Riskregister!$L$7-Riskregister!$K$7)*SQRT((1-AA66)/2)))</f>
        <v>1311839.4792092268</v>
      </c>
      <c r="AC66" s="30">
        <f t="shared" ca="1" si="40"/>
        <v>0.71363820164185376</v>
      </c>
      <c r="AD66" s="30">
        <f t="shared" ca="1" si="40"/>
        <v>0.13738211715434101</v>
      </c>
      <c r="AE66" s="30">
        <f ca="1">IF(Riskregister!$E$8="",0,COUNTIF(BI$4:BI$53,"&lt;"&amp;AC66)*IF(AD66&lt;0.5,Riskregister!$K$8+(Riskregister!$L$8-Riskregister!$K$8)*SQRT(AD66/2),Riskregister!$L$8-(Riskregister!$L$8-Riskregister!$K$8)*SQRT((1-AD66)/2)))</f>
        <v>6127288.0719027519</v>
      </c>
      <c r="AF66" s="30">
        <f t="shared" ca="1" si="41"/>
        <v>0.45447179418062889</v>
      </c>
      <c r="AG66" s="30">
        <f t="shared" ca="1" si="41"/>
        <v>0.2540848331765222</v>
      </c>
      <c r="AH66" s="30">
        <f>IF(Riskregister!$E$9="",0,COUNTIF(BJ$4:BJ$53,"&lt;"&amp;AF66)*IF(AG66&lt;0.5,Riskregister!$K$9+(Riskregister!$L$9-Riskregister!$K$9)*SQRT(AG66/2),Riskregister!$L$9-(Riskregister!$L$9-Riskregister!$K$9)*SQRT((1-AG66)/2)))</f>
        <v>0</v>
      </c>
      <c r="AI66" s="30">
        <f t="shared" ca="1" si="42"/>
        <v>0.41418659213374287</v>
      </c>
      <c r="AJ66" s="30">
        <f t="shared" ca="1" si="42"/>
        <v>0.24951540316933651</v>
      </c>
      <c r="AK66" s="30">
        <f>IF(Riskregister!$E$10="",0,COUNTIF(BK$4:BK$53,"&lt;"&amp;AI66)*IF(AJ66&lt;0.5,Riskregister!$K$10+(Riskregister!$L$10-Riskregister!$K$10)*SQRT(AJ66/2),Riskregister!$L$10-(Riskregister!$L$10-Riskregister!$K$10)*SQRT((1-AJ66)/2)))</f>
        <v>0</v>
      </c>
      <c r="AL66" s="30">
        <f t="shared" ca="1" si="43"/>
        <v>0.85284811148130435</v>
      </c>
      <c r="AM66" s="30">
        <f t="shared" ca="1" si="43"/>
        <v>0.22867645884477716</v>
      </c>
      <c r="AN66" s="30">
        <f>IF(Riskregister!$E$11="",0,COUNTIF(BL$4:BL$53,"&lt;"&amp;AL66)*IF(AM66&lt;0.5,Riskregister!$K$11+(Riskregister!$L$11-Riskregister!$K$11)*SQRT(AM66/2),Riskregister!$L$11-(Riskregister!$L$11-Riskregister!$K$11)*SQRT((1-AM66)/2)))</f>
        <v>0</v>
      </c>
      <c r="AO66" s="30">
        <f t="shared" ca="1" si="44"/>
        <v>0.26438096502938724</v>
      </c>
      <c r="AP66" s="30">
        <f t="shared" ca="1" si="44"/>
        <v>0.22593415858040822</v>
      </c>
      <c r="AQ66" s="30">
        <f>IF(Riskregister!$E$12="",0,COUNTIF(BM$4:BM$53,"&lt;"&amp;AO66)*IF(AP66&lt;0.5,Riskregister!$K$12+(Riskregister!$L$12-Riskregister!$K$12)*SQRT(AP66/2),Riskregister!$L$12-(Riskregister!$L$12-Riskregister!$K$12)*SQRT((1-AP66)/2)))</f>
        <v>0</v>
      </c>
      <c r="AR66" s="30">
        <f t="shared" ca="1" si="45"/>
        <v>0.41420498659589766</v>
      </c>
      <c r="AS66" s="30">
        <f t="shared" ca="1" si="45"/>
        <v>0.7495707005459249</v>
      </c>
      <c r="AT66" s="30">
        <f>IF(Riskregister!$E$13="",0,COUNTIF(BN$4:BN$53,"&lt;"&amp;AR66)*IF(AS66&lt;0.5,Riskregister!$K$13+(Riskregister!$L$13-Riskregister!$K$13)*SQRT(AS66/2),Riskregister!$L$13-(Riskregister!$L$13-Riskregister!$K$13)*SQRT((1-AS66)/2)))</f>
        <v>0</v>
      </c>
      <c r="AU66" s="30">
        <f t="shared" ca="1" si="46"/>
        <v>0.45952469453356526</v>
      </c>
      <c r="AV66" s="30">
        <f t="shared" ca="1" si="46"/>
        <v>0.36501052996837857</v>
      </c>
      <c r="AW66" s="30">
        <f>IF(Riskregister!$E$14="",0,COUNTIF(BO$4:BO$53,"&lt;"&amp;AU66)*IF(AV66&lt;0.5,Riskregister!$K$14+(Riskregister!$L$14-Riskregister!$K$14)*SQRT(AV66/2),Riskregister!$L$14-(Riskregister!$L$14-Riskregister!$K$14)*SQRT((1-AV66)/2)))</f>
        <v>0</v>
      </c>
      <c r="AX66" s="30">
        <f t="shared" ca="1" si="47"/>
        <v>0.79201826240236717</v>
      </c>
      <c r="AY66" s="30">
        <f t="shared" ca="1" si="47"/>
        <v>0.10787356580037655</v>
      </c>
      <c r="AZ66" s="30">
        <f>IF(Riskregister!$E$15="",0,COUNTIF(BP$4:BP$53,"&lt;"&amp;AX66)*IF(AY66&lt;0.5,Riskregister!$K$15+(Riskregister!$L$15-Riskregister!$K$15)*SQRT(AY66/2),Riskregister!$L$15-(Riskregister!$L$15-Riskregister!$K$15)*SQRT((1-AY66)/2)))</f>
        <v>0</v>
      </c>
      <c r="BA66" s="30">
        <f t="shared" ca="1" si="48"/>
        <v>0.43713533736120824</v>
      </c>
      <c r="BB66" s="30">
        <f t="shared" ca="1" si="48"/>
        <v>0.29280047502082052</v>
      </c>
      <c r="BC66" s="30">
        <f>IF(Riskregister!$E$16="",0,COUNTIF(BQ$4:BQ$53,"&lt;"&amp;BA66)*IF(BB66&lt;0.5,Riskregister!$K$16+(Riskregister!$L$16-Riskregister!$K$16)*SQRT(BB66/2),Riskregister!$L$16-(Riskregister!$L$16-Riskregister!$K$16)*SQRT((1-BB66)/2)))</f>
        <v>0</v>
      </c>
      <c r="BD66" s="30">
        <f t="shared" ca="1" si="12"/>
        <v>17394427.63314816</v>
      </c>
    </row>
    <row r="67" spans="2:56" ht="15" customHeight="1" x14ac:dyDescent="0.35">
      <c r="B67" s="9" t="s">
        <v>148</v>
      </c>
      <c r="T67" s="30">
        <f t="shared" ca="1" si="37"/>
        <v>0.10320930141217033</v>
      </c>
      <c r="U67" s="30">
        <f t="shared" ca="1" si="37"/>
        <v>0.99920540742912556</v>
      </c>
      <c r="V67" s="30">
        <f ca="1">IF(Riskregister!$E$5="",0,COUNTIF(BF$4:BF$53,"&lt;"&amp;T67)*IF(U67&lt;0.5,Riskregister!$K$5+(Riskregister!$L$5-Riskregister!$K$5)*SQRT(U67/2),Riskregister!$L$5-(Riskregister!$L$5-Riskregister!$K$5)*SQRT((1-U67)/2)))</f>
        <v>591030.46836222557</v>
      </c>
      <c r="W67" s="30">
        <f t="shared" ca="1" si="38"/>
        <v>1.6742899869744754E-2</v>
      </c>
      <c r="X67" s="30">
        <f t="shared" ca="1" si="38"/>
        <v>0.79325933870119092</v>
      </c>
      <c r="Y67" s="30">
        <f ca="1">IF(Riskregister!$E$6="",0,COUNTIF(BG$4:BG$53,"&lt;"&amp;W67)*IF(X67&lt;0.5,Riskregister!$K$6+(Riskregister!$L$6-Riskregister!$K$6)*SQRT(X67/2),Riskregister!$L$6-(Riskregister!$L$6-Riskregister!$K$6)*SQRT((1-X67)/2)))</f>
        <v>0</v>
      </c>
      <c r="Z67" s="30">
        <f t="shared" ca="1" si="39"/>
        <v>0.22922089343438279</v>
      </c>
      <c r="AA67" s="30">
        <f t="shared" ca="1" si="39"/>
        <v>0.42571038287101548</v>
      </c>
      <c r="AB67" s="30">
        <f ca="1">IF(Riskregister!$E$7="",0,COUNTIF(BH$4:BH$53,"&lt;"&amp;Z67)*IF(AA67&lt;0.5,Riskregister!$K$7+(Riskregister!$L$7-Riskregister!$K$7)*SQRT(AA67/2),Riskregister!$L$7-(Riskregister!$L$7-Riskregister!$K$7)*SQRT((1-AA67)/2)))</f>
        <v>845907.24969889852</v>
      </c>
      <c r="AC67" s="30">
        <f t="shared" ca="1" si="40"/>
        <v>0.77509749368680503</v>
      </c>
      <c r="AD67" s="30">
        <f t="shared" ca="1" si="40"/>
        <v>0.56575300144468454</v>
      </c>
      <c r="AE67" s="30">
        <f ca="1">IF(Riskregister!$E$8="",0,COUNTIF(BI$4:BI$53,"&lt;"&amp;AC67)*IF(AD67&lt;0.5,Riskregister!$K$8+(Riskregister!$L$8-Riskregister!$K$8)*SQRT(AD67/2),Riskregister!$L$8-(Riskregister!$L$8-Riskregister!$K$8)*SQRT((1-AD67)/2)))</f>
        <v>11239855.618501751</v>
      </c>
      <c r="AF67" s="30">
        <f t="shared" ca="1" si="41"/>
        <v>0.50974130591853939</v>
      </c>
      <c r="AG67" s="30">
        <f t="shared" ca="1" si="41"/>
        <v>5.8450422054264206E-2</v>
      </c>
      <c r="AH67" s="30">
        <f>IF(Riskregister!$E$9="",0,COUNTIF(BJ$4:BJ$53,"&lt;"&amp;AF67)*IF(AG67&lt;0.5,Riskregister!$K$9+(Riskregister!$L$9-Riskregister!$K$9)*SQRT(AG67/2),Riskregister!$L$9-(Riskregister!$L$9-Riskregister!$K$9)*SQRT((1-AG67)/2)))</f>
        <v>0</v>
      </c>
      <c r="AI67" s="30">
        <f t="shared" ca="1" si="42"/>
        <v>0.42848229578131314</v>
      </c>
      <c r="AJ67" s="30">
        <f t="shared" ca="1" si="42"/>
        <v>0.31227122364357096</v>
      </c>
      <c r="AK67" s="30">
        <f>IF(Riskregister!$E$10="",0,COUNTIF(BK$4:BK$53,"&lt;"&amp;AI67)*IF(AJ67&lt;0.5,Riskregister!$K$10+(Riskregister!$L$10-Riskregister!$K$10)*SQRT(AJ67/2),Riskregister!$L$10-(Riskregister!$L$10-Riskregister!$K$10)*SQRT((1-AJ67)/2)))</f>
        <v>0</v>
      </c>
      <c r="AL67" s="30">
        <f t="shared" ca="1" si="43"/>
        <v>0.36187771825418213</v>
      </c>
      <c r="AM67" s="30">
        <f t="shared" ca="1" si="43"/>
        <v>0.26529152441045545</v>
      </c>
      <c r="AN67" s="30">
        <f>IF(Riskregister!$E$11="",0,COUNTIF(BL$4:BL$53,"&lt;"&amp;AL67)*IF(AM67&lt;0.5,Riskregister!$K$11+(Riskregister!$L$11-Riskregister!$K$11)*SQRT(AM67/2),Riskregister!$L$11-(Riskregister!$L$11-Riskregister!$K$11)*SQRT((1-AM67)/2)))</f>
        <v>0</v>
      </c>
      <c r="AO67" s="30">
        <f t="shared" ca="1" si="44"/>
        <v>1.4975404695856342E-2</v>
      </c>
      <c r="AP67" s="30">
        <f t="shared" ca="1" si="44"/>
        <v>0.47035940298728529</v>
      </c>
      <c r="AQ67" s="30">
        <f>IF(Riskregister!$E$12="",0,COUNTIF(BM$4:BM$53,"&lt;"&amp;AO67)*IF(AP67&lt;0.5,Riskregister!$K$12+(Riskregister!$L$12-Riskregister!$K$12)*SQRT(AP67/2),Riskregister!$L$12-(Riskregister!$L$12-Riskregister!$K$12)*SQRT((1-AP67)/2)))</f>
        <v>0</v>
      </c>
      <c r="AR67" s="30">
        <f t="shared" ca="1" si="45"/>
        <v>0.6138928363149504</v>
      </c>
      <c r="AS67" s="30">
        <f t="shared" ca="1" si="45"/>
        <v>0.2369585542799636</v>
      </c>
      <c r="AT67" s="30">
        <f>IF(Riskregister!$E$13="",0,COUNTIF(BN$4:BN$53,"&lt;"&amp;AR67)*IF(AS67&lt;0.5,Riskregister!$K$13+(Riskregister!$L$13-Riskregister!$K$13)*SQRT(AS67/2),Riskregister!$L$13-(Riskregister!$L$13-Riskregister!$K$13)*SQRT((1-AS67)/2)))</f>
        <v>0</v>
      </c>
      <c r="AU67" s="30">
        <f t="shared" ca="1" si="46"/>
        <v>0.67020035370790065</v>
      </c>
      <c r="AV67" s="30">
        <f t="shared" ca="1" si="46"/>
        <v>0.47841989358394432</v>
      </c>
      <c r="AW67" s="30">
        <f>IF(Riskregister!$E$14="",0,COUNTIF(BO$4:BO$53,"&lt;"&amp;AU67)*IF(AV67&lt;0.5,Riskregister!$K$14+(Riskregister!$L$14-Riskregister!$K$14)*SQRT(AV67/2),Riskregister!$L$14-(Riskregister!$L$14-Riskregister!$K$14)*SQRT((1-AV67)/2)))</f>
        <v>0</v>
      </c>
      <c r="AX67" s="30">
        <f t="shared" ca="1" si="47"/>
        <v>0.38344375608681069</v>
      </c>
      <c r="AY67" s="30">
        <f t="shared" ca="1" si="47"/>
        <v>0.46348358427704672</v>
      </c>
      <c r="AZ67" s="30">
        <f>IF(Riskregister!$E$15="",0,COUNTIF(BP$4:BP$53,"&lt;"&amp;AX67)*IF(AY67&lt;0.5,Riskregister!$K$15+(Riskregister!$L$15-Riskregister!$K$15)*SQRT(AY67/2),Riskregister!$L$15-(Riskregister!$L$15-Riskregister!$K$15)*SQRT((1-AY67)/2)))</f>
        <v>0</v>
      </c>
      <c r="BA67" s="30">
        <f t="shared" ca="1" si="48"/>
        <v>0.76828017372502644</v>
      </c>
      <c r="BB67" s="30">
        <f t="shared" ca="1" si="48"/>
        <v>0.87493607606253521</v>
      </c>
      <c r="BC67" s="30">
        <f>IF(Riskregister!$E$16="",0,COUNTIF(BQ$4:BQ$53,"&lt;"&amp;BA67)*IF(BB67&lt;0.5,Riskregister!$K$16+(Riskregister!$L$16-Riskregister!$K$16)*SQRT(BB67/2),Riskregister!$L$16-(Riskregister!$L$16-Riskregister!$K$16)*SQRT((1-BB67)/2)))</f>
        <v>0</v>
      </c>
      <c r="BD67" s="30">
        <f t="shared" ca="1" si="12"/>
        <v>12676793.336562876</v>
      </c>
    </row>
    <row r="68" spans="2:56" ht="19.5" customHeight="1" x14ac:dyDescent="0.35">
      <c r="B68" s="34" t="s">
        <v>149</v>
      </c>
      <c r="C68" s="34" t="s">
        <v>150</v>
      </c>
      <c r="T68" s="30">
        <f t="shared" ca="1" si="37"/>
        <v>0.28673893116651239</v>
      </c>
      <c r="U68" s="30">
        <f t="shared" ca="1" si="37"/>
        <v>0.5123362490005734</v>
      </c>
      <c r="V68" s="30">
        <f ca="1">IF(Riskregister!$E$5="",0,COUNTIF(BF$4:BF$53,"&lt;"&amp;T68)*IF(U68&lt;0.5,Riskregister!$K$5+(Riskregister!$L$5-Riskregister!$K$5)*SQRT(U68/2),Riskregister!$L$5-(Riskregister!$L$5-Riskregister!$K$5)*SQRT((1-U68)/2)))</f>
        <v>755585.9822701721</v>
      </c>
      <c r="W68" s="30">
        <f t="shared" ca="1" si="38"/>
        <v>0.95293262263471823</v>
      </c>
      <c r="X68" s="30">
        <f t="shared" ca="1" si="38"/>
        <v>0.46410700314219566</v>
      </c>
      <c r="Y68" s="30">
        <f ca="1">IF(Riskregister!$E$6="",0,COUNTIF(BG$4:BG$53,"&lt;"&amp;W68)*IF(X68&lt;0.5,Riskregister!$K$6+(Riskregister!$L$6-Riskregister!$K$6)*SQRT(X68/2),Riskregister!$L$6-(Riskregister!$L$6-Riskregister!$K$6)*SQRT((1-X68)/2)))</f>
        <v>4268379.0913690086</v>
      </c>
      <c r="Z68" s="30">
        <f t="shared" ca="1" si="39"/>
        <v>0.48324496439759657</v>
      </c>
      <c r="AA68" s="30">
        <f t="shared" ca="1" si="39"/>
        <v>0.59010997484312022</v>
      </c>
      <c r="AB68" s="30">
        <f ca="1">IF(Riskregister!$E$7="",0,COUNTIF(BH$4:BH$53,"&lt;"&amp;Z68)*IF(AA68&lt;0.5,Riskregister!$K$7+(Riskregister!$L$7-Riskregister!$K$7)*SQRT(AA68/2),Riskregister!$L$7-(Riskregister!$L$7-Riskregister!$K$7)*SQRT((1-AA68)/2)))</f>
        <v>1449312.0882903158</v>
      </c>
      <c r="AC68" s="30">
        <f t="shared" ca="1" si="40"/>
        <v>0.21791285079185119</v>
      </c>
      <c r="AD68" s="30">
        <f t="shared" ca="1" si="40"/>
        <v>0.55677837466117797</v>
      </c>
      <c r="AE68" s="30">
        <f ca="1">IF(Riskregister!$E$8="",0,COUNTIF(BI$4:BI$53,"&lt;"&amp;AC68)*IF(AD68&lt;0.5,Riskregister!$K$8+(Riskregister!$L$8-Riskregister!$K$8)*SQRT(AD68/2),Riskregister!$L$8-(Riskregister!$L$8-Riskregister!$K$8)*SQRT((1-AD68)/2)))</f>
        <v>2787448.7911310866</v>
      </c>
      <c r="AF68" s="30">
        <f t="shared" ca="1" si="41"/>
        <v>0.23146963626796091</v>
      </c>
      <c r="AG68" s="30">
        <f t="shared" ca="1" si="41"/>
        <v>0.59623919562540184</v>
      </c>
      <c r="AH68" s="30">
        <f>IF(Riskregister!$E$9="",0,COUNTIF(BJ$4:BJ$53,"&lt;"&amp;AF68)*IF(AG68&lt;0.5,Riskregister!$K$9+(Riskregister!$L$9-Riskregister!$K$9)*SQRT(AG68/2),Riskregister!$L$9-(Riskregister!$L$9-Riskregister!$K$9)*SQRT((1-AG68)/2)))</f>
        <v>0</v>
      </c>
      <c r="AI68" s="30">
        <f t="shared" ca="1" si="42"/>
        <v>0.99962435459696164</v>
      </c>
      <c r="AJ68" s="30">
        <f t="shared" ca="1" si="42"/>
        <v>0.15349441349953463</v>
      </c>
      <c r="AK68" s="30">
        <f>IF(Riskregister!$E$10="",0,COUNTIF(BK$4:BK$53,"&lt;"&amp;AI68)*IF(AJ68&lt;0.5,Riskregister!$K$10+(Riskregister!$L$10-Riskregister!$K$10)*SQRT(AJ68/2),Riskregister!$L$10-(Riskregister!$L$10-Riskregister!$K$10)*SQRT((1-AJ68)/2)))</f>
        <v>0</v>
      </c>
      <c r="AL68" s="30">
        <f t="shared" ca="1" si="43"/>
        <v>0.28765818880690519</v>
      </c>
      <c r="AM68" s="30">
        <f t="shared" ca="1" si="43"/>
        <v>0.77814614138576554</v>
      </c>
      <c r="AN68" s="30">
        <f>IF(Riskregister!$E$11="",0,COUNTIF(BL$4:BL$53,"&lt;"&amp;AL68)*IF(AM68&lt;0.5,Riskregister!$K$11+(Riskregister!$L$11-Riskregister!$K$11)*SQRT(AM68/2),Riskregister!$L$11-(Riskregister!$L$11-Riskregister!$K$11)*SQRT((1-AM68)/2)))</f>
        <v>0</v>
      </c>
      <c r="AO68" s="30">
        <f t="shared" ca="1" si="44"/>
        <v>0.59937103311756501</v>
      </c>
      <c r="AP68" s="30">
        <f t="shared" ca="1" si="44"/>
        <v>0.72204802259120282</v>
      </c>
      <c r="AQ68" s="30">
        <f>IF(Riskregister!$E$12="",0,COUNTIF(BM$4:BM$53,"&lt;"&amp;AO68)*IF(AP68&lt;0.5,Riskregister!$K$12+(Riskregister!$L$12-Riskregister!$K$12)*SQRT(AP68/2),Riskregister!$L$12-(Riskregister!$L$12-Riskregister!$K$12)*SQRT((1-AP68)/2)))</f>
        <v>0</v>
      </c>
      <c r="AR68" s="30">
        <f t="shared" ca="1" si="45"/>
        <v>0.16468175595902379</v>
      </c>
      <c r="AS68" s="30">
        <f t="shared" ca="1" si="45"/>
        <v>0.91358209516550326</v>
      </c>
      <c r="AT68" s="30">
        <f>IF(Riskregister!$E$13="",0,COUNTIF(BN$4:BN$53,"&lt;"&amp;AR68)*IF(AS68&lt;0.5,Riskregister!$K$13+(Riskregister!$L$13-Riskregister!$K$13)*SQRT(AS68/2),Riskregister!$L$13-(Riskregister!$L$13-Riskregister!$K$13)*SQRT((1-AS68)/2)))</f>
        <v>0</v>
      </c>
      <c r="AU68" s="30">
        <f t="shared" ca="1" si="46"/>
        <v>0.98995238432706367</v>
      </c>
      <c r="AV68" s="30">
        <f t="shared" ca="1" si="46"/>
        <v>0.93130199625842669</v>
      </c>
      <c r="AW68" s="30">
        <f>IF(Riskregister!$E$14="",0,COUNTIF(BO$4:BO$53,"&lt;"&amp;AU68)*IF(AV68&lt;0.5,Riskregister!$K$14+(Riskregister!$L$14-Riskregister!$K$14)*SQRT(AV68/2),Riskregister!$L$14-(Riskregister!$L$14-Riskregister!$K$14)*SQRT((1-AV68)/2)))</f>
        <v>0</v>
      </c>
      <c r="AX68" s="30">
        <f t="shared" ca="1" si="47"/>
        <v>0.26070853543430017</v>
      </c>
      <c r="AY68" s="30">
        <f t="shared" ca="1" si="47"/>
        <v>0.98966777081719093</v>
      </c>
      <c r="AZ68" s="30">
        <f>IF(Riskregister!$E$15="",0,COUNTIF(BP$4:BP$53,"&lt;"&amp;AX68)*IF(AY68&lt;0.5,Riskregister!$K$15+(Riskregister!$L$15-Riskregister!$K$15)*SQRT(AY68/2),Riskregister!$L$15-(Riskregister!$L$15-Riskregister!$K$15)*SQRT((1-AY68)/2)))</f>
        <v>0</v>
      </c>
      <c r="BA68" s="30">
        <f t="shared" ca="1" si="48"/>
        <v>0.45101656125832745</v>
      </c>
      <c r="BB68" s="30">
        <f t="shared" ca="1" si="48"/>
        <v>0.13393709465347969</v>
      </c>
      <c r="BC68" s="30">
        <f>IF(Riskregister!$E$16="",0,COUNTIF(BQ$4:BQ$53,"&lt;"&amp;BA68)*IF(BB68&lt;0.5,Riskregister!$K$16+(Riskregister!$L$16-Riskregister!$K$16)*SQRT(BB68/2),Riskregister!$L$16-(Riskregister!$L$16-Riskregister!$K$16)*SQRT((1-BB68)/2)))</f>
        <v>0</v>
      </c>
      <c r="BD68" s="30">
        <f t="shared" ref="BD68:BD131" ca="1" si="49">V68+Y68+AB68+AE68+AH68+AK68+AN68+AQ68+AT68+AW68+AZ68+BC68</f>
        <v>9260725.9530605823</v>
      </c>
    </row>
    <row r="69" spans="2:56" ht="15" customHeight="1" x14ac:dyDescent="0.35">
      <c r="B69" s="45" t="s">
        <v>151</v>
      </c>
      <c r="C69" s="45">
        <f ca="1">INDEX(FREQUENCY(BD4:BD2003,R69:R78),1)</f>
        <v>64</v>
      </c>
      <c r="R69">
        <v>4000000</v>
      </c>
      <c r="T69" s="30">
        <f t="shared" ca="1" si="37"/>
        <v>0.91956031851228115</v>
      </c>
      <c r="U69" s="30">
        <f t="shared" ca="1" si="37"/>
        <v>0.49062816987398739</v>
      </c>
      <c r="V69" s="30">
        <f ca="1">IF(Riskregister!$E$5="",0,COUNTIF(BF$4:BF$53,"&lt;"&amp;T69)*IF(U69&lt;0.5,Riskregister!$K$5+(Riskregister!$L$5-Riskregister!$K$5)*SQRT(U69/2),Riskregister!$L$5-(Riskregister!$L$5-Riskregister!$K$5)*SQRT((1-U69)/2)))</f>
        <v>2237288.1810554839</v>
      </c>
      <c r="W69" s="30">
        <f t="shared" ca="1" si="38"/>
        <v>0.40724131216930703</v>
      </c>
      <c r="X69" s="30">
        <f t="shared" ca="1" si="38"/>
        <v>0.79812408243877864</v>
      </c>
      <c r="Y69" s="30">
        <f ca="1">IF(Riskregister!$E$6="",0,COUNTIF(BG$4:BG$53,"&lt;"&amp;W69)*IF(X69&lt;0.5,Riskregister!$K$6+(Riskregister!$L$6-Riskregister!$K$6)*SQRT(X69/2),Riskregister!$L$6-(Riskregister!$L$6-Riskregister!$K$6)*SQRT((1-X69)/2)))</f>
        <v>1428126.7741455466</v>
      </c>
      <c r="Z69" s="30">
        <f t="shared" ca="1" si="39"/>
        <v>0.65735944282667325</v>
      </c>
      <c r="AA69" s="30">
        <f t="shared" ca="1" si="39"/>
        <v>0.9202561151175026</v>
      </c>
      <c r="AB69" s="30">
        <f ca="1">IF(Riskregister!$E$7="",0,COUNTIF(BH$4:BH$53,"&lt;"&amp;Z69)*IF(AA69&lt;0.5,Riskregister!$K$7+(Riskregister!$L$7-Riskregister!$K$7)*SQRT(AA69/2),Riskregister!$L$7-(Riskregister!$L$7-Riskregister!$K$7)*SQRT((1-AA69)/2)))</f>
        <v>2310784.981318444</v>
      </c>
      <c r="AC69" s="30">
        <f t="shared" ca="1" si="40"/>
        <v>0.34926558635353755</v>
      </c>
      <c r="AD69" s="30">
        <f t="shared" ca="1" si="40"/>
        <v>0.27706686583649365</v>
      </c>
      <c r="AE69" s="30">
        <f ca="1">IF(Riskregister!$E$8="",0,COUNTIF(BI$4:BI$53,"&lt;"&amp;AC69)*IF(AD69&lt;0.5,Riskregister!$K$8+(Riskregister!$L$8-Riskregister!$K$8)*SQRT(AD69/2),Riskregister!$L$8-(Riskregister!$L$8-Riskregister!$K$8)*SQRT((1-AD69)/2)))</f>
        <v>4098687.4871380394</v>
      </c>
      <c r="AF69" s="30">
        <f t="shared" ca="1" si="41"/>
        <v>0.43761975885515447</v>
      </c>
      <c r="AG69" s="30">
        <f t="shared" ca="1" si="41"/>
        <v>0.37613718532212448</v>
      </c>
      <c r="AH69" s="30">
        <f>IF(Riskregister!$E$9="",0,COUNTIF(BJ$4:BJ$53,"&lt;"&amp;AF69)*IF(AG69&lt;0.5,Riskregister!$K$9+(Riskregister!$L$9-Riskregister!$K$9)*SQRT(AG69/2),Riskregister!$L$9-(Riskregister!$L$9-Riskregister!$K$9)*SQRT((1-AG69)/2)))</f>
        <v>0</v>
      </c>
      <c r="AI69" s="30">
        <f t="shared" ca="1" si="42"/>
        <v>0.97437425546966305</v>
      </c>
      <c r="AJ69" s="30">
        <f t="shared" ca="1" si="42"/>
        <v>0.63203026761987235</v>
      </c>
      <c r="AK69" s="30">
        <f>IF(Riskregister!$E$10="",0,COUNTIF(BK$4:BK$53,"&lt;"&amp;AI69)*IF(AJ69&lt;0.5,Riskregister!$K$10+(Riskregister!$L$10-Riskregister!$K$10)*SQRT(AJ69/2),Riskregister!$L$10-(Riskregister!$L$10-Riskregister!$K$10)*SQRT((1-AJ69)/2)))</f>
        <v>0</v>
      </c>
      <c r="AL69" s="30">
        <f t="shared" ca="1" si="43"/>
        <v>0.81016866643210839</v>
      </c>
      <c r="AM69" s="30">
        <f t="shared" ca="1" si="43"/>
        <v>0.9545548059076715</v>
      </c>
      <c r="AN69" s="30">
        <f>IF(Riskregister!$E$11="",0,COUNTIF(BL$4:BL$53,"&lt;"&amp;AL69)*IF(AM69&lt;0.5,Riskregister!$K$11+(Riskregister!$L$11-Riskregister!$K$11)*SQRT(AM69/2),Riskregister!$L$11-(Riskregister!$L$11-Riskregister!$K$11)*SQRT((1-AM69)/2)))</f>
        <v>0</v>
      </c>
      <c r="AO69" s="30">
        <f t="shared" ca="1" si="44"/>
        <v>0.61658904785427238</v>
      </c>
      <c r="AP69" s="30">
        <f t="shared" ca="1" si="44"/>
        <v>0.85517756127457134</v>
      </c>
      <c r="AQ69" s="30">
        <f>IF(Riskregister!$E$12="",0,COUNTIF(BM$4:BM$53,"&lt;"&amp;AO69)*IF(AP69&lt;0.5,Riskregister!$K$12+(Riskregister!$L$12-Riskregister!$K$12)*SQRT(AP69/2),Riskregister!$L$12-(Riskregister!$L$12-Riskregister!$K$12)*SQRT((1-AP69)/2)))</f>
        <v>0</v>
      </c>
      <c r="AR69" s="30">
        <f t="shared" ca="1" si="45"/>
        <v>0.58038950745868512</v>
      </c>
      <c r="AS69" s="30">
        <f t="shared" ca="1" si="45"/>
        <v>0.50832567156884656</v>
      </c>
      <c r="AT69" s="30">
        <f>IF(Riskregister!$E$13="",0,COUNTIF(BN$4:BN$53,"&lt;"&amp;AR69)*IF(AS69&lt;0.5,Riskregister!$K$13+(Riskregister!$L$13-Riskregister!$K$13)*SQRT(AS69/2),Riskregister!$L$13-(Riskregister!$L$13-Riskregister!$K$13)*SQRT((1-AS69)/2)))</f>
        <v>0</v>
      </c>
      <c r="AU69" s="30">
        <f t="shared" ca="1" si="46"/>
        <v>0.76484098185624549</v>
      </c>
      <c r="AV69" s="30">
        <f t="shared" ca="1" si="46"/>
        <v>0.75321732054874002</v>
      </c>
      <c r="AW69" s="30">
        <f>IF(Riskregister!$E$14="",0,COUNTIF(BO$4:BO$53,"&lt;"&amp;AU69)*IF(AV69&lt;0.5,Riskregister!$K$14+(Riskregister!$L$14-Riskregister!$K$14)*SQRT(AV69/2),Riskregister!$L$14-(Riskregister!$L$14-Riskregister!$K$14)*SQRT((1-AV69)/2)))</f>
        <v>0</v>
      </c>
      <c r="AX69" s="30">
        <f t="shared" ca="1" si="47"/>
        <v>0.44734971429249093</v>
      </c>
      <c r="AY69" s="30">
        <f t="shared" ca="1" si="47"/>
        <v>0.31466666014658529</v>
      </c>
      <c r="AZ69" s="30">
        <f>IF(Riskregister!$E$15="",0,COUNTIF(BP$4:BP$53,"&lt;"&amp;AX69)*IF(AY69&lt;0.5,Riskregister!$K$15+(Riskregister!$L$15-Riskregister!$K$15)*SQRT(AY69/2),Riskregister!$L$15-(Riskregister!$L$15-Riskregister!$K$15)*SQRT((1-AY69)/2)))</f>
        <v>0</v>
      </c>
      <c r="BA69" s="30">
        <f t="shared" ca="1" si="48"/>
        <v>0.75698880223153775</v>
      </c>
      <c r="BB69" s="30">
        <f t="shared" ca="1" si="48"/>
        <v>0.67331783026568515</v>
      </c>
      <c r="BC69" s="30">
        <f>IF(Riskregister!$E$16="",0,COUNTIF(BQ$4:BQ$53,"&lt;"&amp;BA69)*IF(BB69&lt;0.5,Riskregister!$K$16+(Riskregister!$L$16-Riskregister!$K$16)*SQRT(BB69/2),Riskregister!$L$16-(Riskregister!$L$16-Riskregister!$K$16)*SQRT((1-BB69)/2)))</f>
        <v>0</v>
      </c>
      <c r="BD69" s="30">
        <f t="shared" ca="1" si="49"/>
        <v>10074887.423657514</v>
      </c>
    </row>
    <row r="70" spans="2:56" ht="15" customHeight="1" x14ac:dyDescent="0.35">
      <c r="B70" s="46" t="s">
        <v>152</v>
      </c>
      <c r="C70" s="46">
        <f ca="1">INDEX(FREQUENCY(BD4:BD2003,R69:R78),2)</f>
        <v>413</v>
      </c>
      <c r="R70">
        <v>8000000</v>
      </c>
      <c r="T70" s="30">
        <f t="shared" ca="1" si="37"/>
        <v>0.60339044360987126</v>
      </c>
      <c r="U70" s="30">
        <f t="shared" ca="1" si="37"/>
        <v>5.760410280123307E-2</v>
      </c>
      <c r="V70" s="30">
        <f ca="1">IF(Riskregister!$E$5="",0,COUNTIF(BF$4:BF$53,"&lt;"&amp;T70)*IF(U70&lt;0.5,Riskregister!$K$5+(Riskregister!$L$5-Riskregister!$K$5)*SQRT(U70/2),Riskregister!$L$5-(Riskregister!$L$5-Riskregister!$K$5)*SQRT((1-U70)/2)))</f>
        <v>905481.00847351807</v>
      </c>
      <c r="W70" s="30">
        <f t="shared" ca="1" si="38"/>
        <v>0.37875213636330785</v>
      </c>
      <c r="X70" s="30">
        <f t="shared" ca="1" si="38"/>
        <v>0.89551442307760876</v>
      </c>
      <c r="Y70" s="30">
        <f ca="1">IF(Riskregister!$E$6="",0,COUNTIF(BG$4:BG$53,"&lt;"&amp;W70)*IF(X70&lt;0.5,Riskregister!$K$6+(Riskregister!$L$6-Riskregister!$K$6)*SQRT(X70/2),Riskregister!$L$6-(Riskregister!$L$6-Riskregister!$K$6)*SQRT((1-X70)/2)))</f>
        <v>1588579.7348036028</v>
      </c>
      <c r="Z70" s="30">
        <f t="shared" ca="1" si="39"/>
        <v>0.97593987813540739</v>
      </c>
      <c r="AA70" s="30">
        <f t="shared" ca="1" si="39"/>
        <v>0.46698043741977824</v>
      </c>
      <c r="AB70" s="30">
        <f ca="1">IF(Riskregister!$E$7="",0,COUNTIF(BH$4:BH$53,"&lt;"&amp;Z70)*IF(AA70&lt;0.5,Riskregister!$K$7+(Riskregister!$L$7-Riskregister!$K$7)*SQRT(AA70/2),Riskregister!$L$7-(Riskregister!$L$7-Riskregister!$K$7)*SQRT((1-AA70)/2)))</f>
        <v>2629474.6753882999</v>
      </c>
      <c r="AC70" s="30">
        <f t="shared" ca="1" si="40"/>
        <v>0.21704856446523002</v>
      </c>
      <c r="AD70" s="30">
        <f t="shared" ca="1" si="40"/>
        <v>0.54594586994293126</v>
      </c>
      <c r="AE70" s="30">
        <f ca="1">IF(Riskregister!$E$8="",0,COUNTIF(BI$4:BI$53,"&lt;"&amp;AC70)*IF(AD70&lt;0.5,Riskregister!$K$8+(Riskregister!$L$8-Riskregister!$K$8)*SQRT(AD70/2),Riskregister!$L$8-(Riskregister!$L$8-Riskregister!$K$8)*SQRT((1-AD70)/2)))</f>
        <v>2760574.2105440684</v>
      </c>
      <c r="AF70" s="30">
        <f t="shared" ca="1" si="41"/>
        <v>0.17235101056120772</v>
      </c>
      <c r="AG70" s="30">
        <f t="shared" ca="1" si="41"/>
        <v>0.56241124778770701</v>
      </c>
      <c r="AH70" s="30">
        <f>IF(Riskregister!$E$9="",0,COUNTIF(BJ$4:BJ$53,"&lt;"&amp;AF70)*IF(AG70&lt;0.5,Riskregister!$K$9+(Riskregister!$L$9-Riskregister!$K$9)*SQRT(AG70/2),Riskregister!$L$9-(Riskregister!$L$9-Riskregister!$K$9)*SQRT((1-AG70)/2)))</f>
        <v>0</v>
      </c>
      <c r="AI70" s="30">
        <f t="shared" ca="1" si="42"/>
        <v>0.85933959850609953</v>
      </c>
      <c r="AJ70" s="30">
        <f t="shared" ca="1" si="42"/>
        <v>0.83372161124041888</v>
      </c>
      <c r="AK70" s="30">
        <f>IF(Riskregister!$E$10="",0,COUNTIF(BK$4:BK$53,"&lt;"&amp;AI70)*IF(AJ70&lt;0.5,Riskregister!$K$10+(Riskregister!$L$10-Riskregister!$K$10)*SQRT(AJ70/2),Riskregister!$L$10-(Riskregister!$L$10-Riskregister!$K$10)*SQRT((1-AJ70)/2)))</f>
        <v>0</v>
      </c>
      <c r="AL70" s="30">
        <f t="shared" ca="1" si="43"/>
        <v>0.31806575650379798</v>
      </c>
      <c r="AM70" s="30">
        <f t="shared" ca="1" si="43"/>
        <v>7.0408176824593438E-3</v>
      </c>
      <c r="AN70" s="30">
        <f>IF(Riskregister!$E$11="",0,COUNTIF(BL$4:BL$53,"&lt;"&amp;AL70)*IF(AM70&lt;0.5,Riskregister!$K$11+(Riskregister!$L$11-Riskregister!$K$11)*SQRT(AM70/2),Riskregister!$L$11-(Riskregister!$L$11-Riskregister!$K$11)*SQRT((1-AM70)/2)))</f>
        <v>0</v>
      </c>
      <c r="AO70" s="30">
        <f t="shared" ca="1" si="44"/>
        <v>6.7274538114532545E-2</v>
      </c>
      <c r="AP70" s="30">
        <f t="shared" ca="1" si="44"/>
        <v>0.81831083830921003</v>
      </c>
      <c r="AQ70" s="30">
        <f>IF(Riskregister!$E$12="",0,COUNTIF(BM$4:BM$53,"&lt;"&amp;AO70)*IF(AP70&lt;0.5,Riskregister!$K$12+(Riskregister!$L$12-Riskregister!$K$12)*SQRT(AP70/2),Riskregister!$L$12-(Riskregister!$L$12-Riskregister!$K$12)*SQRT((1-AP70)/2)))</f>
        <v>0</v>
      </c>
      <c r="AR70" s="30">
        <f t="shared" ca="1" si="45"/>
        <v>0.35307916366021774</v>
      </c>
      <c r="AS70" s="30">
        <f t="shared" ca="1" si="45"/>
        <v>0.83388449374333018</v>
      </c>
      <c r="AT70" s="30">
        <f>IF(Riskregister!$E$13="",0,COUNTIF(BN$4:BN$53,"&lt;"&amp;AR70)*IF(AS70&lt;0.5,Riskregister!$K$13+(Riskregister!$L$13-Riskregister!$K$13)*SQRT(AS70/2),Riskregister!$L$13-(Riskregister!$L$13-Riskregister!$K$13)*SQRT((1-AS70)/2)))</f>
        <v>0</v>
      </c>
      <c r="AU70" s="30">
        <f t="shared" ca="1" si="46"/>
        <v>0.5604835407387645</v>
      </c>
      <c r="AV70" s="30">
        <f t="shared" ca="1" si="46"/>
        <v>0.8822868767118317</v>
      </c>
      <c r="AW70" s="30">
        <f>IF(Riskregister!$E$14="",0,COUNTIF(BO$4:BO$53,"&lt;"&amp;AU70)*IF(AV70&lt;0.5,Riskregister!$K$14+(Riskregister!$L$14-Riskregister!$K$14)*SQRT(AV70/2),Riskregister!$L$14-(Riskregister!$L$14-Riskregister!$K$14)*SQRT((1-AV70)/2)))</f>
        <v>0</v>
      </c>
      <c r="AX70" s="30">
        <f t="shared" ca="1" si="47"/>
        <v>0.60974714408603581</v>
      </c>
      <c r="AY70" s="30">
        <f t="shared" ca="1" si="47"/>
        <v>0.97139675862611974</v>
      </c>
      <c r="AZ70" s="30">
        <f>IF(Riskregister!$E$15="",0,COUNTIF(BP$4:BP$53,"&lt;"&amp;AX70)*IF(AY70&lt;0.5,Riskregister!$K$15+(Riskregister!$L$15-Riskregister!$K$15)*SQRT(AY70/2),Riskregister!$L$15-(Riskregister!$L$15-Riskregister!$K$15)*SQRT((1-AY70)/2)))</f>
        <v>0</v>
      </c>
      <c r="BA70" s="30">
        <f t="shared" ca="1" si="48"/>
        <v>0.11277568903028767</v>
      </c>
      <c r="BB70" s="30">
        <f t="shared" ca="1" si="48"/>
        <v>0.91076512657196218</v>
      </c>
      <c r="BC70" s="30">
        <f>IF(Riskregister!$E$16="",0,COUNTIF(BQ$4:BQ$53,"&lt;"&amp;BA70)*IF(BB70&lt;0.5,Riskregister!$K$16+(Riskregister!$L$16-Riskregister!$K$16)*SQRT(BB70/2),Riskregister!$L$16-(Riskregister!$L$16-Riskregister!$K$16)*SQRT((1-BB70)/2)))</f>
        <v>0</v>
      </c>
      <c r="BD70" s="30">
        <f t="shared" ca="1" si="49"/>
        <v>7884109.6292094886</v>
      </c>
    </row>
    <row r="71" spans="2:56" ht="15" customHeight="1" x14ac:dyDescent="0.35">
      <c r="B71" s="45" t="s">
        <v>153</v>
      </c>
      <c r="C71" s="45">
        <f ca="1">INDEX(FREQUENCY(BD4:BD2003,R69:R78),3)</f>
        <v>592</v>
      </c>
      <c r="R71">
        <v>12000000</v>
      </c>
      <c r="T71" s="30">
        <f t="shared" ca="1" si="37"/>
        <v>0.36612073499632358</v>
      </c>
      <c r="U71" s="30">
        <f t="shared" ca="1" si="37"/>
        <v>0.7309796383971825</v>
      </c>
      <c r="V71" s="30">
        <f ca="1">IF(Riskregister!$E$5="",0,COUNTIF(BF$4:BF$53,"&lt;"&amp;T71)*IF(U71&lt;0.5,Riskregister!$K$5+(Riskregister!$L$5-Riskregister!$K$5)*SQRT(U71/2),Riskregister!$L$5-(Riskregister!$L$5-Riskregister!$K$5)*SQRT((1-U71)/2)))</f>
        <v>1304879.0001317179</v>
      </c>
      <c r="W71" s="30">
        <f t="shared" ca="1" si="38"/>
        <v>0.58102854905065726</v>
      </c>
      <c r="X71" s="30">
        <f t="shared" ca="1" si="38"/>
        <v>0.93998092690858281</v>
      </c>
      <c r="Y71" s="30">
        <f ca="1">IF(Riskregister!$E$6="",0,COUNTIF(BG$4:BG$53,"&lt;"&amp;W71)*IF(X71&lt;0.5,Riskregister!$K$6+(Riskregister!$L$6-Riskregister!$K$6)*SQRT(X71/2),Riskregister!$L$6-(Riskregister!$L$6-Riskregister!$K$6)*SQRT((1-X71)/2)))</f>
        <v>3376362.6104599056</v>
      </c>
      <c r="Z71" s="30">
        <f t="shared" ca="1" si="39"/>
        <v>0.87307757970967681</v>
      </c>
      <c r="AA71" s="30">
        <f t="shared" ca="1" si="39"/>
        <v>0.15544814515419414</v>
      </c>
      <c r="AB71" s="30">
        <f ca="1">IF(Riskregister!$E$7="",0,COUNTIF(BH$4:BH$53,"&lt;"&amp;Z71)*IF(AA71&lt;0.5,Riskregister!$K$7+(Riskregister!$L$7-Riskregister!$K$7)*SQRT(AA71/2),Riskregister!$L$7-(Riskregister!$L$7-Riskregister!$K$7)*SQRT((1-AA71)/2)))</f>
        <v>1328189.6777725446</v>
      </c>
      <c r="AC71" s="30">
        <f t="shared" ca="1" si="40"/>
        <v>6.3188285782339149E-2</v>
      </c>
      <c r="AD71" s="30">
        <f t="shared" ca="1" si="40"/>
        <v>0.81586962167886279</v>
      </c>
      <c r="AE71" s="30">
        <f ca="1">IF(Riskregister!$E$8="",0,COUNTIF(BI$4:BI$53,"&lt;"&amp;AC71)*IF(AD71&lt;0.5,Riskregister!$K$8+(Riskregister!$L$8-Riskregister!$K$8)*SQRT(AD71/2),Riskregister!$L$8-(Riskregister!$L$8-Riskregister!$K$8)*SQRT((1-AD71)/2)))</f>
        <v>3573914.4385567321</v>
      </c>
      <c r="AF71" s="30">
        <f t="shared" ca="1" si="41"/>
        <v>0.7753613754124894</v>
      </c>
      <c r="AG71" s="30">
        <f t="shared" ca="1" si="41"/>
        <v>0.58867992100791855</v>
      </c>
      <c r="AH71" s="30">
        <f>IF(Riskregister!$E$9="",0,COUNTIF(BJ$4:BJ$53,"&lt;"&amp;AF71)*IF(AG71&lt;0.5,Riskregister!$K$9+(Riskregister!$L$9-Riskregister!$K$9)*SQRT(AG71/2),Riskregister!$L$9-(Riskregister!$L$9-Riskregister!$K$9)*SQRT((1-AG71)/2)))</f>
        <v>0</v>
      </c>
      <c r="AI71" s="30">
        <f t="shared" ca="1" si="42"/>
        <v>0.87443577362982594</v>
      </c>
      <c r="AJ71" s="30">
        <f t="shared" ca="1" si="42"/>
        <v>2.5066816973336015E-2</v>
      </c>
      <c r="AK71" s="30">
        <f>IF(Riskregister!$E$10="",0,COUNTIF(BK$4:BK$53,"&lt;"&amp;AI71)*IF(AJ71&lt;0.5,Riskregister!$K$10+(Riskregister!$L$10-Riskregister!$K$10)*SQRT(AJ71/2),Riskregister!$L$10-(Riskregister!$L$10-Riskregister!$K$10)*SQRT((1-AJ71)/2)))</f>
        <v>0</v>
      </c>
      <c r="AL71" s="30">
        <f t="shared" ca="1" si="43"/>
        <v>0.76796540433502314</v>
      </c>
      <c r="AM71" s="30">
        <f t="shared" ca="1" si="43"/>
        <v>0.8181570258746601</v>
      </c>
      <c r="AN71" s="30">
        <f>IF(Riskregister!$E$11="",0,COUNTIF(BL$4:BL$53,"&lt;"&amp;AL71)*IF(AM71&lt;0.5,Riskregister!$K$11+(Riskregister!$L$11-Riskregister!$K$11)*SQRT(AM71/2),Riskregister!$L$11-(Riskregister!$L$11-Riskregister!$K$11)*SQRT((1-AM71)/2)))</f>
        <v>0</v>
      </c>
      <c r="AO71" s="30">
        <f t="shared" ca="1" si="44"/>
        <v>0.97667351424628113</v>
      </c>
      <c r="AP71" s="30">
        <f t="shared" ca="1" si="44"/>
        <v>0.82730000071707122</v>
      </c>
      <c r="AQ71" s="30">
        <f>IF(Riskregister!$E$12="",0,COUNTIF(BM$4:BM$53,"&lt;"&amp;AO71)*IF(AP71&lt;0.5,Riskregister!$K$12+(Riskregister!$L$12-Riskregister!$K$12)*SQRT(AP71/2),Riskregister!$L$12-(Riskregister!$L$12-Riskregister!$K$12)*SQRT((1-AP71)/2)))</f>
        <v>0</v>
      </c>
      <c r="AR71" s="30">
        <f t="shared" ca="1" si="45"/>
        <v>0.10062508220272237</v>
      </c>
      <c r="AS71" s="30">
        <f t="shared" ca="1" si="45"/>
        <v>0.64378120290141427</v>
      </c>
      <c r="AT71" s="30">
        <f>IF(Riskregister!$E$13="",0,COUNTIF(BN$4:BN$53,"&lt;"&amp;AR71)*IF(AS71&lt;0.5,Riskregister!$K$13+(Riskregister!$L$13-Riskregister!$K$13)*SQRT(AS71/2),Riskregister!$L$13-(Riskregister!$L$13-Riskregister!$K$13)*SQRT((1-AS71)/2)))</f>
        <v>0</v>
      </c>
      <c r="AU71" s="30">
        <f t="shared" ca="1" si="46"/>
        <v>0.51468670536782601</v>
      </c>
      <c r="AV71" s="30">
        <f t="shared" ca="1" si="46"/>
        <v>0.37330724408496696</v>
      </c>
      <c r="AW71" s="30">
        <f>IF(Riskregister!$E$14="",0,COUNTIF(BO$4:BO$53,"&lt;"&amp;AU71)*IF(AV71&lt;0.5,Riskregister!$K$14+(Riskregister!$L$14-Riskregister!$K$14)*SQRT(AV71/2),Riskregister!$L$14-(Riskregister!$L$14-Riskregister!$K$14)*SQRT((1-AV71)/2)))</f>
        <v>0</v>
      </c>
      <c r="AX71" s="30">
        <f t="shared" ca="1" si="47"/>
        <v>0.84432584107680153</v>
      </c>
      <c r="AY71" s="30">
        <f t="shared" ca="1" si="47"/>
        <v>0.35681543335908383</v>
      </c>
      <c r="AZ71" s="30">
        <f>IF(Riskregister!$E$15="",0,COUNTIF(BP$4:BP$53,"&lt;"&amp;AX71)*IF(AY71&lt;0.5,Riskregister!$K$15+(Riskregister!$L$15-Riskregister!$K$15)*SQRT(AY71/2),Riskregister!$L$15-(Riskregister!$L$15-Riskregister!$K$15)*SQRT((1-AY71)/2)))</f>
        <v>0</v>
      </c>
      <c r="BA71" s="30">
        <f t="shared" ca="1" si="48"/>
        <v>0.48855914515627819</v>
      </c>
      <c r="BB71" s="30">
        <f t="shared" ca="1" si="48"/>
        <v>0.25403688351184817</v>
      </c>
      <c r="BC71" s="30">
        <f>IF(Riskregister!$E$16="",0,COUNTIF(BQ$4:BQ$53,"&lt;"&amp;BA71)*IF(BB71&lt;0.5,Riskregister!$K$16+(Riskregister!$L$16-Riskregister!$K$16)*SQRT(BB71/2),Riskregister!$L$16-(Riskregister!$L$16-Riskregister!$K$16)*SQRT((1-BB71)/2)))</f>
        <v>0</v>
      </c>
      <c r="BD71" s="30">
        <f t="shared" ca="1" si="49"/>
        <v>9583345.7269209009</v>
      </c>
    </row>
    <row r="72" spans="2:56" ht="15" customHeight="1" x14ac:dyDescent="0.35">
      <c r="B72" s="46" t="s">
        <v>154</v>
      </c>
      <c r="C72" s="46">
        <f ca="1">INDEX(FREQUENCY(BD4:BD2003,R69:R78),4)</f>
        <v>451</v>
      </c>
      <c r="R72">
        <v>16000000</v>
      </c>
      <c r="T72" s="30">
        <f t="shared" ca="1" si="37"/>
        <v>0.97020839025789118</v>
      </c>
      <c r="U72" s="30">
        <f t="shared" ca="1" si="37"/>
        <v>0.95595732080665685</v>
      </c>
      <c r="V72" s="30">
        <f ca="1">IF(Riskregister!$E$5="",0,COUNTIF(BF$4:BF$53,"&lt;"&amp;T72)*IF(U72&lt;0.5,Riskregister!$K$5+(Riskregister!$L$5-Riskregister!$K$5)*SQRT(U72/2),Riskregister!$L$5-(Riskregister!$L$5-Riskregister!$K$5)*SQRT((1-U72)/2)))</f>
        <v>4265774.8029408725</v>
      </c>
      <c r="W72" s="30">
        <f t="shared" ca="1" si="38"/>
        <v>0.46327479862792631</v>
      </c>
      <c r="X72" s="30">
        <f t="shared" ca="1" si="38"/>
        <v>0.46119341350942589</v>
      </c>
      <c r="Y72" s="30">
        <f ca="1">IF(Riskregister!$E$6="",0,COUNTIF(BG$4:BG$53,"&lt;"&amp;W72)*IF(X72&lt;0.5,Riskregister!$K$6+(Riskregister!$L$6-Riskregister!$K$6)*SQRT(X72/2),Riskregister!$L$6-(Riskregister!$L$6-Riskregister!$K$6)*SQRT((1-X72)/2)))</f>
        <v>2128737.4929529005</v>
      </c>
      <c r="Z72" s="30">
        <f t="shared" ca="1" si="39"/>
        <v>0.8700944842997862</v>
      </c>
      <c r="AA72" s="30">
        <f t="shared" ca="1" si="39"/>
        <v>0.32938152627731809</v>
      </c>
      <c r="AB72" s="30">
        <f ca="1">IF(Riskregister!$E$7="",0,COUNTIF(BH$4:BH$53,"&lt;"&amp;Z72)*IF(AA72&lt;0.5,Riskregister!$K$7+(Riskregister!$L$7-Riskregister!$K$7)*SQRT(AA72/2),Riskregister!$L$7-(Riskregister!$L$7-Riskregister!$K$7)*SQRT((1-AA72)/2)))</f>
        <v>1728336.4569796734</v>
      </c>
      <c r="AC72" s="30">
        <f t="shared" ca="1" si="40"/>
        <v>0.13231513347961976</v>
      </c>
      <c r="AD72" s="30">
        <f t="shared" ca="1" si="40"/>
        <v>0.7484396982390602</v>
      </c>
      <c r="AE72" s="30">
        <f ca="1">IF(Riskregister!$E$8="",0,COUNTIF(BI$4:BI$53,"&lt;"&amp;AC72)*IF(AD72&lt;0.5,Riskregister!$K$8+(Riskregister!$L$8-Riskregister!$K$8)*SQRT(AD72/2),Riskregister!$L$8-(Riskregister!$L$8-Riskregister!$K$8)*SQRT((1-AD72)/2)))</f>
        <v>3333121.6202285243</v>
      </c>
      <c r="AF72" s="30">
        <f t="shared" ca="1" si="41"/>
        <v>0.69029319855176674</v>
      </c>
      <c r="AG72" s="30">
        <f t="shared" ca="1" si="41"/>
        <v>0.51357801768878553</v>
      </c>
      <c r="AH72" s="30">
        <f>IF(Riskregister!$E$9="",0,COUNTIF(BJ$4:BJ$53,"&lt;"&amp;AF72)*IF(AG72&lt;0.5,Riskregister!$K$9+(Riskregister!$L$9-Riskregister!$K$9)*SQRT(AG72/2),Riskregister!$L$9-(Riskregister!$L$9-Riskregister!$K$9)*SQRT((1-AG72)/2)))</f>
        <v>0</v>
      </c>
      <c r="AI72" s="30">
        <f t="shared" ca="1" si="42"/>
        <v>0.46207070864697586</v>
      </c>
      <c r="AJ72" s="30">
        <f t="shared" ca="1" si="42"/>
        <v>2.3151060729176942E-2</v>
      </c>
      <c r="AK72" s="30">
        <f>IF(Riskregister!$E$10="",0,COUNTIF(BK$4:BK$53,"&lt;"&amp;AI72)*IF(AJ72&lt;0.5,Riskregister!$K$10+(Riskregister!$L$10-Riskregister!$K$10)*SQRT(AJ72/2),Riskregister!$L$10-(Riskregister!$L$10-Riskregister!$K$10)*SQRT((1-AJ72)/2)))</f>
        <v>0</v>
      </c>
      <c r="AL72" s="30">
        <f t="shared" ca="1" si="43"/>
        <v>0.95592601493361795</v>
      </c>
      <c r="AM72" s="30">
        <f t="shared" ca="1" si="43"/>
        <v>0.6285519959771233</v>
      </c>
      <c r="AN72" s="30">
        <f>IF(Riskregister!$E$11="",0,COUNTIF(BL$4:BL$53,"&lt;"&amp;AL72)*IF(AM72&lt;0.5,Riskregister!$K$11+(Riskregister!$L$11-Riskregister!$K$11)*SQRT(AM72/2),Riskregister!$L$11-(Riskregister!$L$11-Riskregister!$K$11)*SQRT((1-AM72)/2)))</f>
        <v>0</v>
      </c>
      <c r="AO72" s="30">
        <f t="shared" ca="1" si="44"/>
        <v>0.30465919803374986</v>
      </c>
      <c r="AP72" s="30">
        <f t="shared" ca="1" si="44"/>
        <v>0.79225002909037712</v>
      </c>
      <c r="AQ72" s="30">
        <f>IF(Riskregister!$E$12="",0,COUNTIF(BM$4:BM$53,"&lt;"&amp;AO72)*IF(AP72&lt;0.5,Riskregister!$K$12+(Riskregister!$L$12-Riskregister!$K$12)*SQRT(AP72/2),Riskregister!$L$12-(Riskregister!$L$12-Riskregister!$K$12)*SQRT((1-AP72)/2)))</f>
        <v>0</v>
      </c>
      <c r="AR72" s="30">
        <f t="shared" ca="1" si="45"/>
        <v>0.47704021187622314</v>
      </c>
      <c r="AS72" s="30">
        <f t="shared" ca="1" si="45"/>
        <v>0.62645204159330437</v>
      </c>
      <c r="AT72" s="30">
        <f>IF(Riskregister!$E$13="",0,COUNTIF(BN$4:BN$53,"&lt;"&amp;AR72)*IF(AS72&lt;0.5,Riskregister!$K$13+(Riskregister!$L$13-Riskregister!$K$13)*SQRT(AS72/2),Riskregister!$L$13-(Riskregister!$L$13-Riskregister!$K$13)*SQRT((1-AS72)/2)))</f>
        <v>0</v>
      </c>
      <c r="AU72" s="30">
        <f t="shared" ca="1" si="46"/>
        <v>0.95760732814291127</v>
      </c>
      <c r="AV72" s="30">
        <f t="shared" ca="1" si="46"/>
        <v>0.80940121523940767</v>
      </c>
      <c r="AW72" s="30">
        <f>IF(Riskregister!$E$14="",0,COUNTIF(BO$4:BO$53,"&lt;"&amp;AU72)*IF(AV72&lt;0.5,Riskregister!$K$14+(Riskregister!$L$14-Riskregister!$K$14)*SQRT(AV72/2),Riskregister!$L$14-(Riskregister!$L$14-Riskregister!$K$14)*SQRT((1-AV72)/2)))</f>
        <v>0</v>
      </c>
      <c r="AX72" s="30">
        <f t="shared" ca="1" si="47"/>
        <v>0.71073104589648373</v>
      </c>
      <c r="AY72" s="30">
        <f t="shared" ca="1" si="47"/>
        <v>0.99670539417127846</v>
      </c>
      <c r="AZ72" s="30">
        <f>IF(Riskregister!$E$15="",0,COUNTIF(BP$4:BP$53,"&lt;"&amp;AX72)*IF(AY72&lt;0.5,Riskregister!$K$15+(Riskregister!$L$15-Riskregister!$K$15)*SQRT(AY72/2),Riskregister!$L$15-(Riskregister!$L$15-Riskregister!$K$15)*SQRT((1-AY72)/2)))</f>
        <v>0</v>
      </c>
      <c r="BA72" s="30">
        <f t="shared" ca="1" si="48"/>
        <v>0.43669944791432624</v>
      </c>
      <c r="BB72" s="30">
        <f t="shared" ca="1" si="48"/>
        <v>0.82160760125312182</v>
      </c>
      <c r="BC72" s="30">
        <f>IF(Riskregister!$E$16="",0,COUNTIF(BQ$4:BQ$53,"&lt;"&amp;BA72)*IF(BB72&lt;0.5,Riskregister!$K$16+(Riskregister!$L$16-Riskregister!$K$16)*SQRT(BB72/2),Riskregister!$L$16-(Riskregister!$L$16-Riskregister!$K$16)*SQRT((1-BB72)/2)))</f>
        <v>0</v>
      </c>
      <c r="BD72" s="30">
        <f t="shared" ca="1" si="49"/>
        <v>11455970.373101972</v>
      </c>
    </row>
    <row r="73" spans="2:56" ht="15" customHeight="1" x14ac:dyDescent="0.35">
      <c r="B73" s="45" t="s">
        <v>155</v>
      </c>
      <c r="C73" s="45">
        <f ca="1">INDEX(FREQUENCY(BD4:BD2003,R69:R78),5)</f>
        <v>269</v>
      </c>
      <c r="R73">
        <v>20000000</v>
      </c>
      <c r="T73" s="30">
        <f t="shared" ca="1" si="37"/>
        <v>0.66185245665025849</v>
      </c>
      <c r="U73" s="30">
        <f t="shared" ca="1" si="37"/>
        <v>0.45365951138143001</v>
      </c>
      <c r="V73" s="30">
        <f ca="1">IF(Riskregister!$E$5="",0,COUNTIF(BF$4:BF$53,"&lt;"&amp;T73)*IF(U73&lt;0.5,Riskregister!$K$5+(Riskregister!$L$5-Riskregister!$K$5)*SQRT(U73/2),Riskregister!$L$5-(Riskregister!$L$5-Riskregister!$K$5)*SQRT((1-U73)/2)))</f>
        <v>1457279.6559104365</v>
      </c>
      <c r="W73" s="30">
        <f t="shared" ca="1" si="38"/>
        <v>0.68171647789107603</v>
      </c>
      <c r="X73" s="30">
        <f t="shared" ca="1" si="38"/>
        <v>0.84265020027105741</v>
      </c>
      <c r="Y73" s="30">
        <f ca="1">IF(Riskregister!$E$6="",0,COUNTIF(BG$4:BG$53,"&lt;"&amp;W73)*IF(X73&lt;0.5,Riskregister!$K$6+(Riskregister!$L$6-Riskregister!$K$6)*SQRT(X73/2),Riskregister!$L$6-(Riskregister!$L$6-Riskregister!$K$6)*SQRT((1-X73)/2)))</f>
        <v>2990234.3330041626</v>
      </c>
      <c r="Z73" s="30">
        <f t="shared" ca="1" si="39"/>
        <v>0.29998126469643638</v>
      </c>
      <c r="AA73" s="30">
        <f t="shared" ca="1" si="39"/>
        <v>0.10220707004553342</v>
      </c>
      <c r="AB73" s="30">
        <f ca="1">IF(Riskregister!$E$7="",0,COUNTIF(BH$4:BH$53,"&lt;"&amp;Z73)*IF(AA73&lt;0.5,Riskregister!$K$7+(Riskregister!$L$7-Riskregister!$K$7)*SQRT(AA73/2),Riskregister!$L$7-(Riskregister!$L$7-Riskregister!$K$7)*SQRT((1-AA73)/2)))</f>
        <v>645606.59247189376</v>
      </c>
      <c r="AC73" s="30">
        <f t="shared" ca="1" si="40"/>
        <v>0.67920712118672211</v>
      </c>
      <c r="AD73" s="30">
        <f t="shared" ca="1" si="40"/>
        <v>0.52054483714822908</v>
      </c>
      <c r="AE73" s="30">
        <f ca="1">IF(Riskregister!$E$8="",0,COUNTIF(BI$4:BI$53,"&lt;"&amp;AC73)*IF(AD73&lt;0.5,Riskregister!$K$8+(Riskregister!$L$8-Riskregister!$K$8)*SQRT(AD73/2),Riskregister!$L$8-(Riskregister!$L$8-Riskregister!$K$8)*SQRT((1-AD73)/2)))</f>
        <v>8096360.3466518987</v>
      </c>
      <c r="AF73" s="30">
        <f t="shared" ca="1" si="41"/>
        <v>0.10448985167320146</v>
      </c>
      <c r="AG73" s="30">
        <f t="shared" ca="1" si="41"/>
        <v>0.78742334238261247</v>
      </c>
      <c r="AH73" s="30">
        <f>IF(Riskregister!$E$9="",0,COUNTIF(BJ$4:BJ$53,"&lt;"&amp;AF73)*IF(AG73&lt;0.5,Riskregister!$K$9+(Riskregister!$L$9-Riskregister!$K$9)*SQRT(AG73/2),Riskregister!$L$9-(Riskregister!$L$9-Riskregister!$K$9)*SQRT((1-AG73)/2)))</f>
        <v>0</v>
      </c>
      <c r="AI73" s="30">
        <f t="shared" ca="1" si="42"/>
        <v>0.90559615914760239</v>
      </c>
      <c r="AJ73" s="30">
        <f t="shared" ca="1" si="42"/>
        <v>0.64161268504444557</v>
      </c>
      <c r="AK73" s="30">
        <f>IF(Riskregister!$E$10="",0,COUNTIF(BK$4:BK$53,"&lt;"&amp;AI73)*IF(AJ73&lt;0.5,Riskregister!$K$10+(Riskregister!$L$10-Riskregister!$K$10)*SQRT(AJ73/2),Riskregister!$L$10-(Riskregister!$L$10-Riskregister!$K$10)*SQRT((1-AJ73)/2)))</f>
        <v>0</v>
      </c>
      <c r="AL73" s="30">
        <f t="shared" ca="1" si="43"/>
        <v>0.43496561885715157</v>
      </c>
      <c r="AM73" s="30">
        <f t="shared" ca="1" si="43"/>
        <v>0.96570116921282023</v>
      </c>
      <c r="AN73" s="30">
        <f>IF(Riskregister!$E$11="",0,COUNTIF(BL$4:BL$53,"&lt;"&amp;AL73)*IF(AM73&lt;0.5,Riskregister!$K$11+(Riskregister!$L$11-Riskregister!$K$11)*SQRT(AM73/2),Riskregister!$L$11-(Riskregister!$L$11-Riskregister!$K$11)*SQRT((1-AM73)/2)))</f>
        <v>0</v>
      </c>
      <c r="AO73" s="30">
        <f t="shared" ca="1" si="44"/>
        <v>0.14375114110454168</v>
      </c>
      <c r="AP73" s="30">
        <f t="shared" ca="1" si="44"/>
        <v>0.72079347336486099</v>
      </c>
      <c r="AQ73" s="30">
        <f>IF(Riskregister!$E$12="",0,COUNTIF(BM$4:BM$53,"&lt;"&amp;AO73)*IF(AP73&lt;0.5,Riskregister!$K$12+(Riskregister!$L$12-Riskregister!$K$12)*SQRT(AP73/2),Riskregister!$L$12-(Riskregister!$L$12-Riskregister!$K$12)*SQRT((1-AP73)/2)))</f>
        <v>0</v>
      </c>
      <c r="AR73" s="30">
        <f t="shared" ca="1" si="45"/>
        <v>0.80067697174203578</v>
      </c>
      <c r="AS73" s="30">
        <f t="shared" ca="1" si="45"/>
        <v>0.91689328127644243</v>
      </c>
      <c r="AT73" s="30">
        <f>IF(Riskregister!$E$13="",0,COUNTIF(BN$4:BN$53,"&lt;"&amp;AR73)*IF(AS73&lt;0.5,Riskregister!$K$13+(Riskregister!$L$13-Riskregister!$K$13)*SQRT(AS73/2),Riskregister!$L$13-(Riskregister!$L$13-Riskregister!$K$13)*SQRT((1-AS73)/2)))</f>
        <v>0</v>
      </c>
      <c r="AU73" s="30">
        <f t="shared" ca="1" si="46"/>
        <v>0.6878474041427376</v>
      </c>
      <c r="AV73" s="30">
        <f t="shared" ca="1" si="46"/>
        <v>0.56929547562734706</v>
      </c>
      <c r="AW73" s="30">
        <f>IF(Riskregister!$E$14="",0,COUNTIF(BO$4:BO$53,"&lt;"&amp;AU73)*IF(AV73&lt;0.5,Riskregister!$K$14+(Riskregister!$L$14-Riskregister!$K$14)*SQRT(AV73/2),Riskregister!$L$14-(Riskregister!$L$14-Riskregister!$K$14)*SQRT((1-AV73)/2)))</f>
        <v>0</v>
      </c>
      <c r="AX73" s="30">
        <f t="shared" ca="1" si="47"/>
        <v>0.85163403068648136</v>
      </c>
      <c r="AY73" s="30">
        <f t="shared" ca="1" si="47"/>
        <v>0.10665599196934683</v>
      </c>
      <c r="AZ73" s="30">
        <f>IF(Riskregister!$E$15="",0,COUNTIF(BP$4:BP$53,"&lt;"&amp;AX73)*IF(AY73&lt;0.5,Riskregister!$K$15+(Riskregister!$L$15-Riskregister!$K$15)*SQRT(AY73/2),Riskregister!$L$15-(Riskregister!$L$15-Riskregister!$K$15)*SQRT((1-AY73)/2)))</f>
        <v>0</v>
      </c>
      <c r="BA73" s="30">
        <f t="shared" ca="1" si="48"/>
        <v>4.1975266886044915E-2</v>
      </c>
      <c r="BB73" s="30">
        <f t="shared" ca="1" si="48"/>
        <v>0.14544865382652961</v>
      </c>
      <c r="BC73" s="30">
        <f>IF(Riskregister!$E$16="",0,COUNTIF(BQ$4:BQ$53,"&lt;"&amp;BA73)*IF(BB73&lt;0.5,Riskregister!$K$16+(Riskregister!$L$16-Riskregister!$K$16)*SQRT(BB73/2),Riskregister!$L$16-(Riskregister!$L$16-Riskregister!$K$16)*SQRT((1-BB73)/2)))</f>
        <v>0</v>
      </c>
      <c r="BD73" s="30">
        <f t="shared" ca="1" si="49"/>
        <v>13189480.928038392</v>
      </c>
    </row>
    <row r="74" spans="2:56" ht="15" customHeight="1" x14ac:dyDescent="0.35">
      <c r="B74" s="46" t="s">
        <v>156</v>
      </c>
      <c r="C74" s="46">
        <f ca="1">INDEX(FREQUENCY(BD4:BD2003,R69:R78),6)</f>
        <v>121</v>
      </c>
      <c r="R74">
        <v>24000000</v>
      </c>
      <c r="T74" s="30">
        <f t="shared" ca="1" si="37"/>
        <v>1.5504408885981036E-2</v>
      </c>
      <c r="U74" s="30">
        <f t="shared" ca="1" si="37"/>
        <v>0.19270739712637797</v>
      </c>
      <c r="V74" s="30">
        <f ca="1">IF(Riskregister!$E$5="",0,COUNTIF(BF$4:BF$53,"&lt;"&amp;T74)*IF(U74&lt;0.5,Riskregister!$K$5+(Riskregister!$L$5-Riskregister!$K$5)*SQRT(U74/2),Riskregister!$L$5-(Riskregister!$L$5-Riskregister!$K$5)*SQRT((1-U74)/2)))</f>
        <v>0</v>
      </c>
      <c r="W74" s="30">
        <f t="shared" ca="1" si="38"/>
        <v>0.93324116926305611</v>
      </c>
      <c r="X74" s="30">
        <f t="shared" ca="1" si="38"/>
        <v>0.3266268038073411</v>
      </c>
      <c r="Y74" s="30">
        <f ca="1">IF(Riskregister!$E$6="",0,COUNTIF(BG$4:BG$53,"&lt;"&amp;W74)*IF(X74&lt;0.5,Riskregister!$K$6+(Riskregister!$L$6-Riskregister!$K$6)*SQRT(X74/2),Riskregister!$L$6-(Riskregister!$L$6-Riskregister!$K$6)*SQRT((1-X74)/2)))</f>
        <v>3709667.8083049757</v>
      </c>
      <c r="Z74" s="30">
        <f t="shared" ca="1" si="39"/>
        <v>0.56233762685707711</v>
      </c>
      <c r="AA74" s="30">
        <f t="shared" ca="1" si="39"/>
        <v>0.5420494998294425</v>
      </c>
      <c r="AB74" s="30">
        <f ca="1">IF(Riskregister!$E$7="",0,COUNTIF(BH$4:BH$53,"&lt;"&amp;Z74)*IF(AA74&lt;0.5,Riskregister!$K$7+(Riskregister!$L$7-Riskregister!$K$7)*SQRT(AA74/2),Riskregister!$L$7-(Riskregister!$L$7-Riskregister!$K$7)*SQRT((1-AA74)/2)))</f>
        <v>1627641.7191673503</v>
      </c>
      <c r="AC74" s="30">
        <f t="shared" ca="1" si="40"/>
        <v>6.9398415635261834E-2</v>
      </c>
      <c r="AD74" s="30">
        <f t="shared" ca="1" si="40"/>
        <v>0.78505342203923389</v>
      </c>
      <c r="AE74" s="30">
        <f ca="1">IF(Riskregister!$E$8="",0,COUNTIF(BI$4:BI$53,"&lt;"&amp;AC74)*IF(AD74&lt;0.5,Riskregister!$K$8+(Riskregister!$L$8-Riskregister!$K$8)*SQRT(AD74/2),Riskregister!$L$8-(Riskregister!$L$8-Riskregister!$K$8)*SQRT((1-AD74)/2)))</f>
        <v>3459193.4081213628</v>
      </c>
      <c r="AF74" s="30">
        <f t="shared" ca="1" si="41"/>
        <v>0.6282688364295016</v>
      </c>
      <c r="AG74" s="30">
        <f t="shared" ca="1" si="41"/>
        <v>7.9847592153256763E-2</v>
      </c>
      <c r="AH74" s="30">
        <f>IF(Riskregister!$E$9="",0,COUNTIF(BJ$4:BJ$53,"&lt;"&amp;AF74)*IF(AG74&lt;0.5,Riskregister!$K$9+(Riskregister!$L$9-Riskregister!$K$9)*SQRT(AG74/2),Riskregister!$L$9-(Riskregister!$L$9-Riskregister!$K$9)*SQRT((1-AG74)/2)))</f>
        <v>0</v>
      </c>
      <c r="AI74" s="30">
        <f t="shared" ca="1" si="42"/>
        <v>0.78459065004734652</v>
      </c>
      <c r="AJ74" s="30">
        <f t="shared" ca="1" si="42"/>
        <v>0.38226737323349447</v>
      </c>
      <c r="AK74" s="30">
        <f>IF(Riskregister!$E$10="",0,COUNTIF(BK$4:BK$53,"&lt;"&amp;AI74)*IF(AJ74&lt;0.5,Riskregister!$K$10+(Riskregister!$L$10-Riskregister!$K$10)*SQRT(AJ74/2),Riskregister!$L$10-(Riskregister!$L$10-Riskregister!$K$10)*SQRT((1-AJ74)/2)))</f>
        <v>0</v>
      </c>
      <c r="AL74" s="30">
        <f t="shared" ca="1" si="43"/>
        <v>1.1533204406384279E-3</v>
      </c>
      <c r="AM74" s="30">
        <f t="shared" ca="1" si="43"/>
        <v>0.61711581606334187</v>
      </c>
      <c r="AN74" s="30">
        <f>IF(Riskregister!$E$11="",0,COUNTIF(BL$4:BL$53,"&lt;"&amp;AL74)*IF(AM74&lt;0.5,Riskregister!$K$11+(Riskregister!$L$11-Riskregister!$K$11)*SQRT(AM74/2),Riskregister!$L$11-(Riskregister!$L$11-Riskregister!$K$11)*SQRT((1-AM74)/2)))</f>
        <v>0</v>
      </c>
      <c r="AO74" s="30">
        <f t="shared" ca="1" si="44"/>
        <v>0.79094330989852935</v>
      </c>
      <c r="AP74" s="30">
        <f t="shared" ca="1" si="44"/>
        <v>0.92242508019248382</v>
      </c>
      <c r="AQ74" s="30">
        <f>IF(Riskregister!$E$12="",0,COUNTIF(BM$4:BM$53,"&lt;"&amp;AO74)*IF(AP74&lt;0.5,Riskregister!$K$12+(Riskregister!$L$12-Riskregister!$K$12)*SQRT(AP74/2),Riskregister!$L$12-(Riskregister!$L$12-Riskregister!$K$12)*SQRT((1-AP74)/2)))</f>
        <v>0</v>
      </c>
      <c r="AR74" s="30">
        <f t="shared" ca="1" si="45"/>
        <v>0.48196447489167915</v>
      </c>
      <c r="AS74" s="30">
        <f t="shared" ca="1" si="45"/>
        <v>0.6185371311837915</v>
      </c>
      <c r="AT74" s="30">
        <f>IF(Riskregister!$E$13="",0,COUNTIF(BN$4:BN$53,"&lt;"&amp;AR74)*IF(AS74&lt;0.5,Riskregister!$K$13+(Riskregister!$L$13-Riskregister!$K$13)*SQRT(AS74/2),Riskregister!$L$13-(Riskregister!$L$13-Riskregister!$K$13)*SQRT((1-AS74)/2)))</f>
        <v>0</v>
      </c>
      <c r="AU74" s="30">
        <f t="shared" ca="1" si="46"/>
        <v>0.9891373072958185</v>
      </c>
      <c r="AV74" s="30">
        <f t="shared" ca="1" si="46"/>
        <v>0.4888082582673916</v>
      </c>
      <c r="AW74" s="30">
        <f>IF(Riskregister!$E$14="",0,COUNTIF(BO$4:BO$53,"&lt;"&amp;AU74)*IF(AV74&lt;0.5,Riskregister!$K$14+(Riskregister!$L$14-Riskregister!$K$14)*SQRT(AV74/2),Riskregister!$L$14-(Riskregister!$L$14-Riskregister!$K$14)*SQRT((1-AV74)/2)))</f>
        <v>0</v>
      </c>
      <c r="AX74" s="30">
        <f t="shared" ca="1" si="47"/>
        <v>0.46090315608060728</v>
      </c>
      <c r="AY74" s="30">
        <f t="shared" ca="1" si="47"/>
        <v>0.98032361711629779</v>
      </c>
      <c r="AZ74" s="30">
        <f>IF(Riskregister!$E$15="",0,COUNTIF(BP$4:BP$53,"&lt;"&amp;AX74)*IF(AY74&lt;0.5,Riskregister!$K$15+(Riskregister!$L$15-Riskregister!$K$15)*SQRT(AY74/2),Riskregister!$L$15-(Riskregister!$L$15-Riskregister!$K$15)*SQRT((1-AY74)/2)))</f>
        <v>0</v>
      </c>
      <c r="BA74" s="30">
        <f t="shared" ca="1" si="48"/>
        <v>0.28538011377773509</v>
      </c>
      <c r="BB74" s="30">
        <f t="shared" ca="1" si="48"/>
        <v>0.79509640531490033</v>
      </c>
      <c r="BC74" s="30">
        <f>IF(Riskregister!$E$16="",0,COUNTIF(BQ$4:BQ$53,"&lt;"&amp;BA74)*IF(BB74&lt;0.5,Riskregister!$K$16+(Riskregister!$L$16-Riskregister!$K$16)*SQRT(BB74/2),Riskregister!$L$16-(Riskregister!$L$16-Riskregister!$K$16)*SQRT((1-BB74)/2)))</f>
        <v>0</v>
      </c>
      <c r="BD74" s="30">
        <f t="shared" ca="1" si="49"/>
        <v>8796502.9355936889</v>
      </c>
    </row>
    <row r="75" spans="2:56" ht="15" customHeight="1" x14ac:dyDescent="0.35">
      <c r="B75" s="45" t="s">
        <v>157</v>
      </c>
      <c r="C75" s="45">
        <f ca="1">INDEX(FREQUENCY(BD4:BD2003,R69:R78),7)</f>
        <v>54</v>
      </c>
      <c r="R75">
        <v>28000000</v>
      </c>
      <c r="T75" s="30">
        <f t="shared" ca="1" si="37"/>
        <v>0.46305152279294637</v>
      </c>
      <c r="U75" s="30">
        <f t="shared" ca="1" si="37"/>
        <v>3.2469746833813873E-2</v>
      </c>
      <c r="V75" s="30">
        <f ca="1">IF(Riskregister!$E$5="",0,COUNTIF(BF$4:BF$53,"&lt;"&amp;T75)*IF(U75&lt;0.5,Riskregister!$K$5+(Riskregister!$L$5-Riskregister!$K$5)*SQRT(U75/2),Riskregister!$L$5-(Riskregister!$L$5-Riskregister!$K$5)*SQRT((1-U75)/2)))</f>
        <v>622011.79262571759</v>
      </c>
      <c r="W75" s="30">
        <f t="shared" ca="1" si="38"/>
        <v>0.8564393642734599</v>
      </c>
      <c r="X75" s="30">
        <f t="shared" ca="1" si="38"/>
        <v>0.2593153074518556</v>
      </c>
      <c r="Y75" s="30">
        <f ca="1">IF(Riskregister!$E$6="",0,COUNTIF(BG$4:BG$53,"&lt;"&amp;W75)*IF(X75&lt;0.5,Riskregister!$K$6+(Riskregister!$L$6-Riskregister!$K$6)*SQRT(X75/2),Riskregister!$L$6-(Riskregister!$L$6-Riskregister!$K$6)*SQRT((1-X75)/2)))</f>
        <v>2544432.3548655668</v>
      </c>
      <c r="Z75" s="30">
        <f t="shared" ca="1" si="39"/>
        <v>0.18525920306232635</v>
      </c>
      <c r="AA75" s="30">
        <f t="shared" ca="1" si="39"/>
        <v>0.44716444133240785</v>
      </c>
      <c r="AB75" s="30">
        <f ca="1">IF(Riskregister!$E$7="",0,COUNTIF(BH$4:BH$53,"&lt;"&amp;Z75)*IF(AA75&lt;0.5,Riskregister!$K$7+(Riskregister!$L$7-Riskregister!$K$7)*SQRT(AA75/2),Riskregister!$L$7-(Riskregister!$L$7-Riskregister!$K$7)*SQRT((1-AA75)/2)))</f>
        <v>861982.74335949251</v>
      </c>
      <c r="AC75" s="30">
        <f t="shared" ca="1" si="40"/>
        <v>7.6567568570284239E-2</v>
      </c>
      <c r="AD75" s="30">
        <f t="shared" ca="1" si="40"/>
        <v>0.82027302655532774</v>
      </c>
      <c r="AE75" s="30">
        <f ca="1">IF(Riskregister!$E$8="",0,COUNTIF(BI$4:BI$53,"&lt;"&amp;AC75)*IF(AD75&lt;0.5,Riskregister!$K$8+(Riskregister!$L$8-Riskregister!$K$8)*SQRT(AD75/2),Riskregister!$L$8-(Riskregister!$L$8-Riskregister!$K$8)*SQRT((1-AD75)/2)))</f>
        <v>3591069.7598190303</v>
      </c>
      <c r="AF75" s="30">
        <f t="shared" ca="1" si="41"/>
        <v>0.49949832575628716</v>
      </c>
      <c r="AG75" s="30">
        <f t="shared" ca="1" si="41"/>
        <v>0.6826561836531716</v>
      </c>
      <c r="AH75" s="30">
        <f>IF(Riskregister!$E$9="",0,COUNTIF(BJ$4:BJ$53,"&lt;"&amp;AF75)*IF(AG75&lt;0.5,Riskregister!$K$9+(Riskregister!$L$9-Riskregister!$K$9)*SQRT(AG75/2),Riskregister!$L$9-(Riskregister!$L$9-Riskregister!$K$9)*SQRT((1-AG75)/2)))</f>
        <v>0</v>
      </c>
      <c r="AI75" s="30">
        <f t="shared" ca="1" si="42"/>
        <v>0.74485490145203936</v>
      </c>
      <c r="AJ75" s="30">
        <f t="shared" ca="1" si="42"/>
        <v>0.99954531053298001</v>
      </c>
      <c r="AK75" s="30">
        <f>IF(Riskregister!$E$10="",0,COUNTIF(BK$4:BK$53,"&lt;"&amp;AI75)*IF(AJ75&lt;0.5,Riskregister!$K$10+(Riskregister!$L$10-Riskregister!$K$10)*SQRT(AJ75/2),Riskregister!$L$10-(Riskregister!$L$10-Riskregister!$K$10)*SQRT((1-AJ75)/2)))</f>
        <v>0</v>
      </c>
      <c r="AL75" s="30">
        <f t="shared" ca="1" si="43"/>
        <v>0.90074383055185947</v>
      </c>
      <c r="AM75" s="30">
        <f t="shared" ca="1" si="43"/>
        <v>0.81718198336388737</v>
      </c>
      <c r="AN75" s="30">
        <f>IF(Riskregister!$E$11="",0,COUNTIF(BL$4:BL$53,"&lt;"&amp;AL75)*IF(AM75&lt;0.5,Riskregister!$K$11+(Riskregister!$L$11-Riskregister!$K$11)*SQRT(AM75/2),Riskregister!$L$11-(Riskregister!$L$11-Riskregister!$K$11)*SQRT((1-AM75)/2)))</f>
        <v>0</v>
      </c>
      <c r="AO75" s="30">
        <f t="shared" ca="1" si="44"/>
        <v>5.9169298819685467E-2</v>
      </c>
      <c r="AP75" s="30">
        <f t="shared" ca="1" si="44"/>
        <v>0.74479432032854409</v>
      </c>
      <c r="AQ75" s="30">
        <f>IF(Riskregister!$E$12="",0,COUNTIF(BM$4:BM$53,"&lt;"&amp;AO75)*IF(AP75&lt;0.5,Riskregister!$K$12+(Riskregister!$L$12-Riskregister!$K$12)*SQRT(AP75/2),Riskregister!$L$12-(Riskregister!$L$12-Riskregister!$K$12)*SQRT((1-AP75)/2)))</f>
        <v>0</v>
      </c>
      <c r="AR75" s="30">
        <f t="shared" ca="1" si="45"/>
        <v>0.61828549339350258</v>
      </c>
      <c r="AS75" s="30">
        <f t="shared" ca="1" si="45"/>
        <v>1.698514232874615E-2</v>
      </c>
      <c r="AT75" s="30">
        <f>IF(Riskregister!$E$13="",0,COUNTIF(BN$4:BN$53,"&lt;"&amp;AR75)*IF(AS75&lt;0.5,Riskregister!$K$13+(Riskregister!$L$13-Riskregister!$K$13)*SQRT(AS75/2),Riskregister!$L$13-(Riskregister!$L$13-Riskregister!$K$13)*SQRT((1-AS75)/2)))</f>
        <v>0</v>
      </c>
      <c r="AU75" s="30">
        <f t="shared" ca="1" si="46"/>
        <v>0.29931656680053498</v>
      </c>
      <c r="AV75" s="30">
        <f t="shared" ca="1" si="46"/>
        <v>0.14006632679151321</v>
      </c>
      <c r="AW75" s="30">
        <f>IF(Riskregister!$E$14="",0,COUNTIF(BO$4:BO$53,"&lt;"&amp;AU75)*IF(AV75&lt;0.5,Riskregister!$K$14+(Riskregister!$L$14-Riskregister!$K$14)*SQRT(AV75/2),Riskregister!$L$14-(Riskregister!$L$14-Riskregister!$K$14)*SQRT((1-AV75)/2)))</f>
        <v>0</v>
      </c>
      <c r="AX75" s="30">
        <f t="shared" ca="1" si="47"/>
        <v>0.12237729084508653</v>
      </c>
      <c r="AY75" s="30">
        <f t="shared" ca="1" si="47"/>
        <v>0.98912486312989134</v>
      </c>
      <c r="AZ75" s="30">
        <f>IF(Riskregister!$E$15="",0,COUNTIF(BP$4:BP$53,"&lt;"&amp;AX75)*IF(AY75&lt;0.5,Riskregister!$K$15+(Riskregister!$L$15-Riskregister!$K$15)*SQRT(AY75/2),Riskregister!$L$15-(Riskregister!$L$15-Riskregister!$K$15)*SQRT((1-AY75)/2)))</f>
        <v>0</v>
      </c>
      <c r="BA75" s="30">
        <f t="shared" ca="1" si="48"/>
        <v>0.76662705477764703</v>
      </c>
      <c r="BB75" s="30">
        <f t="shared" ca="1" si="48"/>
        <v>0.88014308133750851</v>
      </c>
      <c r="BC75" s="30">
        <f>IF(Riskregister!$E$16="",0,COUNTIF(BQ$4:BQ$53,"&lt;"&amp;BA75)*IF(BB75&lt;0.5,Riskregister!$K$16+(Riskregister!$L$16-Riskregister!$K$16)*SQRT(BB75/2),Riskregister!$L$16-(Riskregister!$L$16-Riskregister!$K$16)*SQRT((1-BB75)/2)))</f>
        <v>0</v>
      </c>
      <c r="BD75" s="30">
        <f t="shared" ca="1" si="49"/>
        <v>7619496.6506698076</v>
      </c>
    </row>
    <row r="76" spans="2:56" ht="15" customHeight="1" x14ac:dyDescent="0.35">
      <c r="B76" s="46" t="s">
        <v>158</v>
      </c>
      <c r="C76" s="46">
        <f ca="1">INDEX(FREQUENCY(BD4:BD2003,R69:R78),8)</f>
        <v>24</v>
      </c>
      <c r="R76">
        <v>32000000</v>
      </c>
      <c r="T76" s="30">
        <f t="shared" ca="1" si="37"/>
        <v>0.60049312336859317</v>
      </c>
      <c r="U76" s="30">
        <f t="shared" ca="1" si="37"/>
        <v>0.20024472141566274</v>
      </c>
      <c r="V76" s="30">
        <f ca="1">IF(Riskregister!$E$5="",0,COUNTIF(BF$4:BF$53,"&lt;"&amp;T76)*IF(U76&lt;0.5,Riskregister!$K$5+(Riskregister!$L$5-Riskregister!$K$5)*SQRT(U76/2),Riskregister!$L$5-(Riskregister!$L$5-Riskregister!$K$5)*SQRT((1-U76)/2)))</f>
        <v>1169558.1170463413</v>
      </c>
      <c r="W76" s="30">
        <f t="shared" ca="1" si="38"/>
        <v>0.91127707174774786</v>
      </c>
      <c r="X76" s="30">
        <f t="shared" ca="1" si="38"/>
        <v>0.7648795702786253</v>
      </c>
      <c r="Y76" s="30">
        <f ca="1">IF(Riskregister!$E$6="",0,COUNTIF(BG$4:BG$53,"&lt;"&amp;W76)*IF(X76&lt;0.5,Riskregister!$K$6+(Riskregister!$L$6-Riskregister!$K$6)*SQRT(X76/2),Riskregister!$L$6-(Riskregister!$L$6-Riskregister!$K$6)*SQRT((1-X76)/2)))</f>
        <v>5531332.0315647889</v>
      </c>
      <c r="Z76" s="30">
        <f t="shared" ca="1" si="39"/>
        <v>0.57289297034891118</v>
      </c>
      <c r="AA76" s="30">
        <f t="shared" ca="1" si="39"/>
        <v>3.8324590545828485E-2</v>
      </c>
      <c r="AB76" s="30">
        <f ca="1">IF(Riskregister!$E$7="",0,COUNTIF(BH$4:BH$53,"&lt;"&amp;Z76)*IF(AA76&lt;0.5,Riskregister!$K$7+(Riskregister!$L$7-Riskregister!$K$7)*SQRT(AA76/2),Riskregister!$L$7-(Riskregister!$L$7-Riskregister!$K$7)*SQRT((1-AA76)/2)))</f>
        <v>689148.45919695369</v>
      </c>
      <c r="AC76" s="30">
        <f t="shared" ca="1" si="40"/>
        <v>0.68187796528794442</v>
      </c>
      <c r="AD76" s="30">
        <f t="shared" ca="1" si="40"/>
        <v>3.9211650481717486E-2</v>
      </c>
      <c r="AE76" s="30">
        <f ca="1">IF(Riskregister!$E$8="",0,COUNTIF(BI$4:BI$53,"&lt;"&amp;AC76)*IF(AD76&lt;0.5,Riskregister!$K$8+(Riskregister!$L$8-Riskregister!$K$8)*SQRT(AD76/2),Riskregister!$L$8-(Riskregister!$L$8-Riskregister!$K$8)*SQRT((1-AD76)/2)))</f>
        <v>2874293.3206935404</v>
      </c>
      <c r="AF76" s="30">
        <f t="shared" ca="1" si="41"/>
        <v>0.90607804270367454</v>
      </c>
      <c r="AG76" s="30">
        <f t="shared" ca="1" si="41"/>
        <v>0.60818788202321228</v>
      </c>
      <c r="AH76" s="30">
        <f>IF(Riskregister!$E$9="",0,COUNTIF(BJ$4:BJ$53,"&lt;"&amp;AF76)*IF(AG76&lt;0.5,Riskregister!$K$9+(Riskregister!$L$9-Riskregister!$K$9)*SQRT(AG76/2),Riskregister!$L$9-(Riskregister!$L$9-Riskregister!$K$9)*SQRT((1-AG76)/2)))</f>
        <v>0</v>
      </c>
      <c r="AI76" s="30">
        <f t="shared" ca="1" si="42"/>
        <v>0.64918604881674158</v>
      </c>
      <c r="AJ76" s="30">
        <f t="shared" ca="1" si="42"/>
        <v>0.30556623812256978</v>
      </c>
      <c r="AK76" s="30">
        <f>IF(Riskregister!$E$10="",0,COUNTIF(BK$4:BK$53,"&lt;"&amp;AI76)*IF(AJ76&lt;0.5,Riskregister!$K$10+(Riskregister!$L$10-Riskregister!$K$10)*SQRT(AJ76/2),Riskregister!$L$10-(Riskregister!$L$10-Riskregister!$K$10)*SQRT((1-AJ76)/2)))</f>
        <v>0</v>
      </c>
      <c r="AL76" s="30">
        <f t="shared" ca="1" si="43"/>
        <v>8.54058525667446E-2</v>
      </c>
      <c r="AM76" s="30">
        <f t="shared" ca="1" si="43"/>
        <v>0.81543025042588291</v>
      </c>
      <c r="AN76" s="30">
        <f>IF(Riskregister!$E$11="",0,COUNTIF(BL$4:BL$53,"&lt;"&amp;AL76)*IF(AM76&lt;0.5,Riskregister!$K$11+(Riskregister!$L$11-Riskregister!$K$11)*SQRT(AM76/2),Riskregister!$L$11-(Riskregister!$L$11-Riskregister!$K$11)*SQRT((1-AM76)/2)))</f>
        <v>0</v>
      </c>
      <c r="AO76" s="30">
        <f t="shared" ca="1" si="44"/>
        <v>0.46069630750780211</v>
      </c>
      <c r="AP76" s="30">
        <f t="shared" ca="1" si="44"/>
        <v>0.68128496317269183</v>
      </c>
      <c r="AQ76" s="30">
        <f>IF(Riskregister!$E$12="",0,COUNTIF(BM$4:BM$53,"&lt;"&amp;AO76)*IF(AP76&lt;0.5,Riskregister!$K$12+(Riskregister!$L$12-Riskregister!$K$12)*SQRT(AP76/2),Riskregister!$L$12-(Riskregister!$L$12-Riskregister!$K$12)*SQRT((1-AP76)/2)))</f>
        <v>0</v>
      </c>
      <c r="AR76" s="30">
        <f t="shared" ca="1" si="45"/>
        <v>0.32806238134854504</v>
      </c>
      <c r="AS76" s="30">
        <f t="shared" ca="1" si="45"/>
        <v>0.94220388088760154</v>
      </c>
      <c r="AT76" s="30">
        <f>IF(Riskregister!$E$13="",0,COUNTIF(BN$4:BN$53,"&lt;"&amp;AR76)*IF(AS76&lt;0.5,Riskregister!$K$13+(Riskregister!$L$13-Riskregister!$K$13)*SQRT(AS76/2),Riskregister!$L$13-(Riskregister!$L$13-Riskregister!$K$13)*SQRT((1-AS76)/2)))</f>
        <v>0</v>
      </c>
      <c r="AU76" s="30">
        <f t="shared" ca="1" si="46"/>
        <v>0.78103973267575766</v>
      </c>
      <c r="AV76" s="30">
        <f t="shared" ca="1" si="46"/>
        <v>0.17381865845983657</v>
      </c>
      <c r="AW76" s="30">
        <f>IF(Riskregister!$E$14="",0,COUNTIF(BO$4:BO$53,"&lt;"&amp;AU76)*IF(AV76&lt;0.5,Riskregister!$K$14+(Riskregister!$L$14-Riskregister!$K$14)*SQRT(AV76/2),Riskregister!$L$14-(Riskregister!$L$14-Riskregister!$K$14)*SQRT((1-AV76)/2)))</f>
        <v>0</v>
      </c>
      <c r="AX76" s="30">
        <f t="shared" ca="1" si="47"/>
        <v>0.75402157552908089</v>
      </c>
      <c r="AY76" s="30">
        <f t="shared" ca="1" si="47"/>
        <v>0.77537407232527822</v>
      </c>
      <c r="AZ76" s="30">
        <f>IF(Riskregister!$E$15="",0,COUNTIF(BP$4:BP$53,"&lt;"&amp;AX76)*IF(AY76&lt;0.5,Riskregister!$K$15+(Riskregister!$L$15-Riskregister!$K$15)*SQRT(AY76/2),Riskregister!$L$15-(Riskregister!$L$15-Riskregister!$K$15)*SQRT((1-AY76)/2)))</f>
        <v>0</v>
      </c>
      <c r="BA76" s="30">
        <f t="shared" ca="1" si="48"/>
        <v>0.86764114982864837</v>
      </c>
      <c r="BB76" s="30">
        <f t="shared" ca="1" si="48"/>
        <v>0.76978908222563502</v>
      </c>
      <c r="BC76" s="30">
        <f>IF(Riskregister!$E$16="",0,COUNTIF(BQ$4:BQ$53,"&lt;"&amp;BA76)*IF(BB76&lt;0.5,Riskregister!$K$16+(Riskregister!$L$16-Riskregister!$K$16)*SQRT(BB76/2),Riskregister!$L$16-(Riskregister!$L$16-Riskregister!$K$16)*SQRT((1-BB76)/2)))</f>
        <v>0</v>
      </c>
      <c r="BD76" s="30">
        <f t="shared" ca="1" si="49"/>
        <v>10264331.928501625</v>
      </c>
    </row>
    <row r="77" spans="2:56" ht="15" customHeight="1" x14ac:dyDescent="0.35">
      <c r="B77" s="45" t="s">
        <v>159</v>
      </c>
      <c r="C77" s="45">
        <f ca="1">INDEX(FREQUENCY(BD4:BD2003,R69:R78),9)</f>
        <v>9</v>
      </c>
      <c r="R77">
        <v>36000000</v>
      </c>
      <c r="T77" s="30">
        <f t="shared" ca="1" si="37"/>
        <v>0.68230516867431157</v>
      </c>
      <c r="U77" s="30">
        <f t="shared" ca="1" si="37"/>
        <v>0.38252652359935568</v>
      </c>
      <c r="V77" s="30">
        <f ca="1">IF(Riskregister!$E$5="",0,COUNTIF(BF$4:BF$53,"&lt;"&amp;T77)*IF(U77&lt;0.5,Riskregister!$K$5+(Riskregister!$L$5-Riskregister!$K$5)*SQRT(U77/2),Riskregister!$L$5-(Riskregister!$L$5-Riskregister!$K$5)*SQRT((1-U77)/2)))</f>
        <v>1387205.7978895712</v>
      </c>
      <c r="W77" s="30">
        <f t="shared" ca="1" si="38"/>
        <v>0.1079750546104169</v>
      </c>
      <c r="X77" s="30">
        <f t="shared" ca="1" si="38"/>
        <v>0.49739831996200123</v>
      </c>
      <c r="Y77" s="30">
        <f ca="1">IF(Riskregister!$E$6="",0,COUNTIF(BG$4:BG$53,"&lt;"&amp;W77)*IF(X77&lt;0.5,Riskregister!$K$6+(Riskregister!$L$6-Riskregister!$K$6)*SQRT(X77/2),Riskregister!$L$6-(Riskregister!$L$6-Riskregister!$K$6)*SQRT((1-X77)/2)))</f>
        <v>0</v>
      </c>
      <c r="Z77" s="30">
        <f t="shared" ca="1" si="39"/>
        <v>0.47795790630067114</v>
      </c>
      <c r="AA77" s="30">
        <f t="shared" ca="1" si="39"/>
        <v>0.91740027819200975</v>
      </c>
      <c r="AB77" s="30">
        <f ca="1">IF(Riskregister!$E$7="",0,COUNTIF(BH$4:BH$53,"&lt;"&amp;Z77)*IF(AA77&lt;0.5,Riskregister!$K$7+(Riskregister!$L$7-Riskregister!$K$7)*SQRT(AA77/2),Riskregister!$L$7-(Riskregister!$L$7-Riskregister!$K$7)*SQRT((1-AA77)/2)))</f>
        <v>1973230.2885787014</v>
      </c>
      <c r="AC77" s="30">
        <f t="shared" ca="1" si="40"/>
        <v>0.17388276539502756</v>
      </c>
      <c r="AD77" s="30">
        <f t="shared" ca="1" si="40"/>
        <v>0.39015725355166131</v>
      </c>
      <c r="AE77" s="30">
        <f ca="1">IF(Riskregister!$E$8="",0,COUNTIF(BI$4:BI$53,"&lt;"&amp;AC77)*IF(AD77&lt;0.5,Riskregister!$K$8+(Riskregister!$L$8-Riskregister!$K$8)*SQRT(AD77/2),Riskregister!$L$8-(Riskregister!$L$8-Riskregister!$K$8)*SQRT((1-AD77)/2)))</f>
        <v>2375882.1896914332</v>
      </c>
      <c r="AF77" s="30">
        <f t="shared" ca="1" si="41"/>
        <v>9.6815391748717672E-2</v>
      </c>
      <c r="AG77" s="30">
        <f t="shared" ca="1" si="41"/>
        <v>0.10173160301269468</v>
      </c>
      <c r="AH77" s="30">
        <f>IF(Riskregister!$E$9="",0,COUNTIF(BJ$4:BJ$53,"&lt;"&amp;AF77)*IF(AG77&lt;0.5,Riskregister!$K$9+(Riskregister!$L$9-Riskregister!$K$9)*SQRT(AG77/2),Riskregister!$L$9-(Riskregister!$L$9-Riskregister!$K$9)*SQRT((1-AG77)/2)))</f>
        <v>0</v>
      </c>
      <c r="AI77" s="30">
        <f t="shared" ca="1" si="42"/>
        <v>6.3032459590544043E-2</v>
      </c>
      <c r="AJ77" s="30">
        <f t="shared" ca="1" si="42"/>
        <v>0.81130283015073257</v>
      </c>
      <c r="AK77" s="30">
        <f>IF(Riskregister!$E$10="",0,COUNTIF(BK$4:BK$53,"&lt;"&amp;AI77)*IF(AJ77&lt;0.5,Riskregister!$K$10+(Riskregister!$L$10-Riskregister!$K$10)*SQRT(AJ77/2),Riskregister!$L$10-(Riskregister!$L$10-Riskregister!$K$10)*SQRT((1-AJ77)/2)))</f>
        <v>0</v>
      </c>
      <c r="AL77" s="30">
        <f t="shared" ca="1" si="43"/>
        <v>0.42413824327174876</v>
      </c>
      <c r="AM77" s="30">
        <f t="shared" ca="1" si="43"/>
        <v>0.28118617753293873</v>
      </c>
      <c r="AN77" s="30">
        <f>IF(Riskregister!$E$11="",0,COUNTIF(BL$4:BL$53,"&lt;"&amp;AL77)*IF(AM77&lt;0.5,Riskregister!$K$11+(Riskregister!$L$11-Riskregister!$K$11)*SQRT(AM77/2),Riskregister!$L$11-(Riskregister!$L$11-Riskregister!$K$11)*SQRT((1-AM77)/2)))</f>
        <v>0</v>
      </c>
      <c r="AO77" s="30">
        <f t="shared" ca="1" si="44"/>
        <v>0.89798650039224581</v>
      </c>
      <c r="AP77" s="30">
        <f t="shared" ca="1" si="44"/>
        <v>0.79965181933623086</v>
      </c>
      <c r="AQ77" s="30">
        <f>IF(Riskregister!$E$12="",0,COUNTIF(BM$4:BM$53,"&lt;"&amp;AO77)*IF(AP77&lt;0.5,Riskregister!$K$12+(Riskregister!$L$12-Riskregister!$K$12)*SQRT(AP77/2),Riskregister!$L$12-(Riskregister!$L$12-Riskregister!$K$12)*SQRT((1-AP77)/2)))</f>
        <v>0</v>
      </c>
      <c r="AR77" s="30">
        <f t="shared" ca="1" si="45"/>
        <v>0.89341639629779313</v>
      </c>
      <c r="AS77" s="30">
        <f t="shared" ca="1" si="45"/>
        <v>0.90087270234219874</v>
      </c>
      <c r="AT77" s="30">
        <f>IF(Riskregister!$E$13="",0,COUNTIF(BN$4:BN$53,"&lt;"&amp;AR77)*IF(AS77&lt;0.5,Riskregister!$K$13+(Riskregister!$L$13-Riskregister!$K$13)*SQRT(AS77/2),Riskregister!$L$13-(Riskregister!$L$13-Riskregister!$K$13)*SQRT((1-AS77)/2)))</f>
        <v>0</v>
      </c>
      <c r="AU77" s="30">
        <f t="shared" ca="1" si="46"/>
        <v>0.21124343372801635</v>
      </c>
      <c r="AV77" s="30">
        <f t="shared" ca="1" si="46"/>
        <v>0.51026705648835058</v>
      </c>
      <c r="AW77" s="30">
        <f>IF(Riskregister!$E$14="",0,COUNTIF(BO$4:BO$53,"&lt;"&amp;AU77)*IF(AV77&lt;0.5,Riskregister!$K$14+(Riskregister!$L$14-Riskregister!$K$14)*SQRT(AV77/2),Riskregister!$L$14-(Riskregister!$L$14-Riskregister!$K$14)*SQRT((1-AV77)/2)))</f>
        <v>0</v>
      </c>
      <c r="AX77" s="30">
        <f t="shared" ca="1" si="47"/>
        <v>0.56116213391375169</v>
      </c>
      <c r="AY77" s="30">
        <f t="shared" ca="1" si="47"/>
        <v>0.69364137070108467</v>
      </c>
      <c r="AZ77" s="30">
        <f>IF(Riskregister!$E$15="",0,COUNTIF(BP$4:BP$53,"&lt;"&amp;AX77)*IF(AY77&lt;0.5,Riskregister!$K$15+(Riskregister!$L$15-Riskregister!$K$15)*SQRT(AY77/2),Riskregister!$L$15-(Riskregister!$L$15-Riskregister!$K$15)*SQRT((1-AY77)/2)))</f>
        <v>0</v>
      </c>
      <c r="BA77" s="30">
        <f t="shared" ca="1" si="48"/>
        <v>5.9073427984193572E-2</v>
      </c>
      <c r="BB77" s="30">
        <f t="shared" ca="1" si="48"/>
        <v>3.069187673150553E-2</v>
      </c>
      <c r="BC77" s="30">
        <f>IF(Riskregister!$E$16="",0,COUNTIF(BQ$4:BQ$53,"&lt;"&amp;BA77)*IF(BB77&lt;0.5,Riskregister!$K$16+(Riskregister!$L$16-Riskregister!$K$16)*SQRT(BB77/2),Riskregister!$L$16-(Riskregister!$L$16-Riskregister!$K$16)*SQRT((1-BB77)/2)))</f>
        <v>0</v>
      </c>
      <c r="BD77" s="30">
        <f t="shared" ca="1" si="49"/>
        <v>5736318.2761597056</v>
      </c>
    </row>
    <row r="78" spans="2:56" ht="15" customHeight="1" x14ac:dyDescent="0.35">
      <c r="B78" s="46" t="s">
        <v>160</v>
      </c>
      <c r="C78" s="46">
        <f ca="1">INDEX(FREQUENCY(BD4:BD2003,R69:R78),10)</f>
        <v>1</v>
      </c>
      <c r="R78">
        <v>40000000</v>
      </c>
      <c r="T78" s="30">
        <f t="shared" ca="1" si="37"/>
        <v>0.99121284373684171</v>
      </c>
      <c r="U78" s="30">
        <f t="shared" ca="1" si="37"/>
        <v>0.67689966939116364</v>
      </c>
      <c r="V78" s="30">
        <f ca="1">IF(Riskregister!$E$5="",0,COUNTIF(BF$4:BF$53,"&lt;"&amp;T78)*IF(U78&lt;0.5,Riskregister!$K$5+(Riskregister!$L$5-Riskregister!$K$5)*SQRT(U78/2),Riskregister!$L$5-(Riskregister!$L$5-Riskregister!$K$5)*SQRT((1-U78)/2)))</f>
        <v>3772171.2048235172</v>
      </c>
      <c r="W78" s="30">
        <f t="shared" ca="1" si="38"/>
        <v>0.11888649970965059</v>
      </c>
      <c r="X78" s="30">
        <f t="shared" ca="1" si="38"/>
        <v>0.75110404170832989</v>
      </c>
      <c r="Y78" s="30">
        <f ca="1">IF(Riskregister!$E$6="",0,COUNTIF(BG$4:BG$53,"&lt;"&amp;W78)*IF(X78&lt;0.5,Riskregister!$K$6+(Riskregister!$L$6-Riskregister!$K$6)*SQRT(X78/2),Riskregister!$L$6-(Riskregister!$L$6-Riskregister!$K$6)*SQRT((1-X78)/2)))</f>
        <v>0</v>
      </c>
      <c r="Z78" s="30">
        <f t="shared" ca="1" si="39"/>
        <v>0.62653851164732566</v>
      </c>
      <c r="AA78" s="30">
        <f t="shared" ca="1" si="39"/>
        <v>0.19628948554425363</v>
      </c>
      <c r="AB78" s="30">
        <f ca="1">IF(Riskregister!$E$7="",0,COUNTIF(BH$4:BH$53,"&lt;"&amp;Z78)*IF(AA78&lt;0.5,Riskregister!$K$7+(Riskregister!$L$7-Riskregister!$K$7)*SQRT(AA78/2),Riskregister!$L$7-(Riskregister!$L$7-Riskregister!$K$7)*SQRT((1-AA78)/2)))</f>
        <v>1117537.5029858095</v>
      </c>
      <c r="AC78" s="30">
        <f t="shared" ca="1" si="40"/>
        <v>0.56146051601066971</v>
      </c>
      <c r="AD78" s="30">
        <f t="shared" ca="1" si="40"/>
        <v>0.50681776454567784</v>
      </c>
      <c r="AE78" s="30">
        <f ca="1">IF(Riskregister!$E$8="",0,COUNTIF(BI$4:BI$53,"&lt;"&amp;AC78)*IF(AD78&lt;0.5,Riskregister!$K$8+(Riskregister!$L$8-Riskregister!$K$8)*SQRT(AD78/2),Riskregister!$L$8-(Riskregister!$L$8-Riskregister!$K$8)*SQRT((1-AD78)/2)))</f>
        <v>7998230.2154857386</v>
      </c>
      <c r="AF78" s="30">
        <f t="shared" ca="1" si="41"/>
        <v>0.7345473806323084</v>
      </c>
      <c r="AG78" s="30">
        <f t="shared" ca="1" si="41"/>
        <v>0.85345957312301812</v>
      </c>
      <c r="AH78" s="30">
        <f>IF(Riskregister!$E$9="",0,COUNTIF(BJ$4:BJ$53,"&lt;"&amp;AF78)*IF(AG78&lt;0.5,Riskregister!$K$9+(Riskregister!$L$9-Riskregister!$K$9)*SQRT(AG78/2),Riskregister!$L$9-(Riskregister!$L$9-Riskregister!$K$9)*SQRT((1-AG78)/2)))</f>
        <v>0</v>
      </c>
      <c r="AI78" s="30">
        <f t="shared" ca="1" si="42"/>
        <v>0.86600762209431237</v>
      </c>
      <c r="AJ78" s="30">
        <f t="shared" ca="1" si="42"/>
        <v>0.38200819818888365</v>
      </c>
      <c r="AK78" s="30">
        <f>IF(Riskregister!$E$10="",0,COUNTIF(BK$4:BK$53,"&lt;"&amp;AI78)*IF(AJ78&lt;0.5,Riskregister!$K$10+(Riskregister!$L$10-Riskregister!$K$10)*SQRT(AJ78/2),Riskregister!$L$10-(Riskregister!$L$10-Riskregister!$K$10)*SQRT((1-AJ78)/2)))</f>
        <v>0</v>
      </c>
      <c r="AL78" s="30">
        <f t="shared" ca="1" si="43"/>
        <v>0.74710208474753559</v>
      </c>
      <c r="AM78" s="30">
        <f t="shared" ca="1" si="43"/>
        <v>0.41634523991586103</v>
      </c>
      <c r="AN78" s="30">
        <f>IF(Riskregister!$E$11="",0,COUNTIF(BL$4:BL$53,"&lt;"&amp;AL78)*IF(AM78&lt;0.5,Riskregister!$K$11+(Riskregister!$L$11-Riskregister!$K$11)*SQRT(AM78/2),Riskregister!$L$11-(Riskregister!$L$11-Riskregister!$K$11)*SQRT((1-AM78)/2)))</f>
        <v>0</v>
      </c>
      <c r="AO78" s="30">
        <f t="shared" ca="1" si="44"/>
        <v>0.72878642241770186</v>
      </c>
      <c r="AP78" s="30">
        <f t="shared" ca="1" si="44"/>
        <v>0.79830143896226946</v>
      </c>
      <c r="AQ78" s="30">
        <f>IF(Riskregister!$E$12="",0,COUNTIF(BM$4:BM$53,"&lt;"&amp;AO78)*IF(AP78&lt;0.5,Riskregister!$K$12+(Riskregister!$L$12-Riskregister!$K$12)*SQRT(AP78/2),Riskregister!$L$12-(Riskregister!$L$12-Riskregister!$K$12)*SQRT((1-AP78)/2)))</f>
        <v>0</v>
      </c>
      <c r="AR78" s="30">
        <f t="shared" ca="1" si="45"/>
        <v>0.24954573245561196</v>
      </c>
      <c r="AS78" s="30">
        <f t="shared" ca="1" si="45"/>
        <v>0.40523315001864924</v>
      </c>
      <c r="AT78" s="30">
        <f>IF(Riskregister!$E$13="",0,COUNTIF(BN$4:BN$53,"&lt;"&amp;AR78)*IF(AS78&lt;0.5,Riskregister!$K$13+(Riskregister!$L$13-Riskregister!$K$13)*SQRT(AS78/2),Riskregister!$L$13-(Riskregister!$L$13-Riskregister!$K$13)*SQRT((1-AS78)/2)))</f>
        <v>0</v>
      </c>
      <c r="AU78" s="30">
        <f t="shared" ca="1" si="46"/>
        <v>0.64673630740881582</v>
      </c>
      <c r="AV78" s="30">
        <f t="shared" ca="1" si="46"/>
        <v>1.4898746726663137E-2</v>
      </c>
      <c r="AW78" s="30">
        <f>IF(Riskregister!$E$14="",0,COUNTIF(BO$4:BO$53,"&lt;"&amp;AU78)*IF(AV78&lt;0.5,Riskregister!$K$14+(Riskregister!$L$14-Riskregister!$K$14)*SQRT(AV78/2),Riskregister!$L$14-(Riskregister!$L$14-Riskregister!$K$14)*SQRT((1-AV78)/2)))</f>
        <v>0</v>
      </c>
      <c r="AX78" s="30">
        <f t="shared" ca="1" si="47"/>
        <v>0.52216306623417852</v>
      </c>
      <c r="AY78" s="30">
        <f t="shared" ca="1" si="47"/>
        <v>0.58676120363589834</v>
      </c>
      <c r="AZ78" s="30">
        <f>IF(Riskregister!$E$15="",0,COUNTIF(BP$4:BP$53,"&lt;"&amp;AX78)*IF(AY78&lt;0.5,Riskregister!$K$15+(Riskregister!$L$15-Riskregister!$K$15)*SQRT(AY78/2),Riskregister!$L$15-(Riskregister!$L$15-Riskregister!$K$15)*SQRT((1-AY78)/2)))</f>
        <v>0</v>
      </c>
      <c r="BA78" s="30">
        <f t="shared" ca="1" si="48"/>
        <v>4.5628344824624301E-2</v>
      </c>
      <c r="BB78" s="30">
        <f t="shared" ca="1" si="48"/>
        <v>0.20061970618031999</v>
      </c>
      <c r="BC78" s="30">
        <f>IF(Riskregister!$E$16="",0,COUNTIF(BQ$4:BQ$53,"&lt;"&amp;BA78)*IF(BB78&lt;0.5,Riskregister!$K$16+(Riskregister!$L$16-Riskregister!$K$16)*SQRT(BB78/2),Riskregister!$L$16-(Riskregister!$L$16-Riskregister!$K$16)*SQRT((1-BB78)/2)))</f>
        <v>0</v>
      </c>
      <c r="BD78" s="30">
        <f t="shared" ca="1" si="49"/>
        <v>12887938.923295066</v>
      </c>
    </row>
    <row r="79" spans="2:56" ht="15" customHeight="1" x14ac:dyDescent="0.35">
      <c r="B79" s="45" t="s">
        <v>161</v>
      </c>
      <c r="C79" s="45">
        <f ca="1">INDEX(FREQUENCY(BD4:BD2003,R69:R78),11)</f>
        <v>2</v>
      </c>
      <c r="T79" s="30">
        <f t="shared" ca="1" si="37"/>
        <v>7.1885701301388494E-2</v>
      </c>
      <c r="U79" s="30">
        <f t="shared" ca="1" si="37"/>
        <v>5.9958022078168471E-2</v>
      </c>
      <c r="V79" s="30">
        <f ca="1">IF(Riskregister!$E$5="",0,COUNTIF(BF$4:BF$53,"&lt;"&amp;T79)*IF(U79&lt;0.5,Riskregister!$K$5+(Riskregister!$L$5-Riskregister!$K$5)*SQRT(U79/2),Riskregister!$L$5-(Riskregister!$L$5-Riskregister!$K$5)*SQRT((1-U79)/2)))</f>
        <v>227915.01610995506</v>
      </c>
      <c r="W79" s="30">
        <f t="shared" ca="1" si="38"/>
        <v>0.14211286600251383</v>
      </c>
      <c r="X79" s="30">
        <f t="shared" ca="1" si="38"/>
        <v>0.23833953829600008</v>
      </c>
      <c r="Y79" s="30">
        <f ca="1">IF(Riskregister!$E$6="",0,COUNTIF(BG$4:BG$53,"&lt;"&amp;W79)*IF(X79&lt;0.5,Riskregister!$K$6+(Riskregister!$L$6-Riskregister!$K$6)*SQRT(X79/2),Riskregister!$L$6-(Riskregister!$L$6-Riskregister!$K$6)*SQRT((1-X79)/2)))</f>
        <v>0</v>
      </c>
      <c r="Z79" s="30">
        <f t="shared" ca="1" si="39"/>
        <v>0.67587507062468166</v>
      </c>
      <c r="AA79" s="30">
        <f t="shared" ca="1" si="39"/>
        <v>0.13115976205576596</v>
      </c>
      <c r="AB79" s="30">
        <f ca="1">IF(Riskregister!$E$7="",0,COUNTIF(BH$4:BH$53,"&lt;"&amp;Z79)*IF(AA79&lt;0.5,Riskregister!$K$7+(Riskregister!$L$7-Riskregister!$K$7)*SQRT(AA79/2),Riskregister!$L$7-(Riskregister!$L$7-Riskregister!$K$7)*SQRT((1-AA79)/2)))</f>
        <v>977409.9424378511</v>
      </c>
      <c r="AC79" s="30">
        <f t="shared" ca="1" si="40"/>
        <v>0.71711766043370018</v>
      </c>
      <c r="AD79" s="30">
        <f t="shared" ca="1" si="40"/>
        <v>0.42622017651149058</v>
      </c>
      <c r="AE79" s="30">
        <f ca="1">IF(Riskregister!$E$8="",0,COUNTIF(BI$4:BI$53,"&lt;"&amp;AC79)*IF(AD79&lt;0.5,Riskregister!$K$8+(Riskregister!$L$8-Riskregister!$K$8)*SQRT(AD79/2),Riskregister!$L$8-(Riskregister!$L$8-Riskregister!$K$8)*SQRT((1-AD79)/2)))</f>
        <v>9878803.4655193463</v>
      </c>
      <c r="AF79" s="30">
        <f t="shared" ca="1" si="41"/>
        <v>0.40080448348528153</v>
      </c>
      <c r="AG79" s="30">
        <f t="shared" ca="1" si="41"/>
        <v>0.28754770112505224</v>
      </c>
      <c r="AH79" s="30">
        <f>IF(Riskregister!$E$9="",0,COUNTIF(BJ$4:BJ$53,"&lt;"&amp;AF79)*IF(AG79&lt;0.5,Riskregister!$K$9+(Riskregister!$L$9-Riskregister!$K$9)*SQRT(AG79/2),Riskregister!$L$9-(Riskregister!$L$9-Riskregister!$K$9)*SQRT((1-AG79)/2)))</f>
        <v>0</v>
      </c>
      <c r="AI79" s="30">
        <f t="shared" ca="1" si="42"/>
        <v>8.4779840207171109E-2</v>
      </c>
      <c r="AJ79" s="30">
        <f t="shared" ca="1" si="42"/>
        <v>0.19238915260871359</v>
      </c>
      <c r="AK79" s="30">
        <f>IF(Riskregister!$E$10="",0,COUNTIF(BK$4:BK$53,"&lt;"&amp;AI79)*IF(AJ79&lt;0.5,Riskregister!$K$10+(Riskregister!$L$10-Riskregister!$K$10)*SQRT(AJ79/2),Riskregister!$L$10-(Riskregister!$L$10-Riskregister!$K$10)*SQRT((1-AJ79)/2)))</f>
        <v>0</v>
      </c>
      <c r="AL79" s="30">
        <f t="shared" ca="1" si="43"/>
        <v>0.93586226241263915</v>
      </c>
      <c r="AM79" s="30">
        <f t="shared" ca="1" si="43"/>
        <v>0.44212664843456095</v>
      </c>
      <c r="AN79" s="30">
        <f>IF(Riskregister!$E$11="",0,COUNTIF(BL$4:BL$53,"&lt;"&amp;AL79)*IF(AM79&lt;0.5,Riskregister!$K$11+(Riskregister!$L$11-Riskregister!$K$11)*SQRT(AM79/2),Riskregister!$L$11-(Riskregister!$L$11-Riskregister!$K$11)*SQRT((1-AM79)/2)))</f>
        <v>0</v>
      </c>
      <c r="AO79" s="30">
        <f t="shared" ca="1" si="44"/>
        <v>4.5270195571518568E-2</v>
      </c>
      <c r="AP79" s="30">
        <f t="shared" ca="1" si="44"/>
        <v>0.35336355848211876</v>
      </c>
      <c r="AQ79" s="30">
        <f>IF(Riskregister!$E$12="",0,COUNTIF(BM$4:BM$53,"&lt;"&amp;AO79)*IF(AP79&lt;0.5,Riskregister!$K$12+(Riskregister!$L$12-Riskregister!$K$12)*SQRT(AP79/2),Riskregister!$L$12-(Riskregister!$L$12-Riskregister!$K$12)*SQRT((1-AP79)/2)))</f>
        <v>0</v>
      </c>
      <c r="AR79" s="30">
        <f t="shared" ca="1" si="45"/>
        <v>0.14963964581171285</v>
      </c>
      <c r="AS79" s="30">
        <f t="shared" ca="1" si="45"/>
        <v>0.32557519013345615</v>
      </c>
      <c r="AT79" s="30">
        <f>IF(Riskregister!$E$13="",0,COUNTIF(BN$4:BN$53,"&lt;"&amp;AR79)*IF(AS79&lt;0.5,Riskregister!$K$13+(Riskregister!$L$13-Riskregister!$K$13)*SQRT(AS79/2),Riskregister!$L$13-(Riskregister!$L$13-Riskregister!$K$13)*SQRT((1-AS79)/2)))</f>
        <v>0</v>
      </c>
      <c r="AU79" s="30">
        <f t="shared" ca="1" si="46"/>
        <v>8.0097884980235956E-2</v>
      </c>
      <c r="AV79" s="30">
        <f t="shared" ca="1" si="46"/>
        <v>0.55702613500972586</v>
      </c>
      <c r="AW79" s="30">
        <f>IF(Riskregister!$E$14="",0,COUNTIF(BO$4:BO$53,"&lt;"&amp;AU79)*IF(AV79&lt;0.5,Riskregister!$K$14+(Riskregister!$L$14-Riskregister!$K$14)*SQRT(AV79/2),Riskregister!$L$14-(Riskregister!$L$14-Riskregister!$K$14)*SQRT((1-AV79)/2)))</f>
        <v>0</v>
      </c>
      <c r="AX79" s="30">
        <f t="shared" ca="1" si="47"/>
        <v>0.85395253385388104</v>
      </c>
      <c r="AY79" s="30">
        <f t="shared" ca="1" si="47"/>
        <v>0.49352425588262161</v>
      </c>
      <c r="AZ79" s="30">
        <f>IF(Riskregister!$E$15="",0,COUNTIF(BP$4:BP$53,"&lt;"&amp;AX79)*IF(AY79&lt;0.5,Riskregister!$K$15+(Riskregister!$L$15-Riskregister!$K$15)*SQRT(AY79/2),Riskregister!$L$15-(Riskregister!$L$15-Riskregister!$K$15)*SQRT((1-AY79)/2)))</f>
        <v>0</v>
      </c>
      <c r="BA79" s="30">
        <f t="shared" ca="1" si="48"/>
        <v>1.5538897910557958E-2</v>
      </c>
      <c r="BB79" s="30">
        <f t="shared" ca="1" si="48"/>
        <v>0.39755438927326003</v>
      </c>
      <c r="BC79" s="30">
        <f>IF(Riskregister!$E$16="",0,COUNTIF(BQ$4:BQ$53,"&lt;"&amp;BA79)*IF(BB79&lt;0.5,Riskregister!$K$16+(Riskregister!$L$16-Riskregister!$K$16)*SQRT(BB79/2),Riskregister!$L$16-(Riskregister!$L$16-Riskregister!$K$16)*SQRT((1-BB79)/2)))</f>
        <v>0</v>
      </c>
      <c r="BD79" s="30">
        <f t="shared" ca="1" si="49"/>
        <v>11084128.424067153</v>
      </c>
    </row>
    <row r="80" spans="2:56" ht="15" customHeight="1" x14ac:dyDescent="0.35">
      <c r="T80" s="30">
        <f t="shared" ca="1" si="37"/>
        <v>0.97834442345677208</v>
      </c>
      <c r="U80" s="30">
        <f t="shared" ca="1" si="37"/>
        <v>0.20408180706553247</v>
      </c>
      <c r="V80" s="30">
        <f ca="1">IF(Riskregister!$E$5="",0,COUNTIF(BF$4:BF$53,"&lt;"&amp;T80)*IF(U80&lt;0.5,Riskregister!$K$5+(Riskregister!$L$5-Riskregister!$K$5)*SQRT(U80/2),Riskregister!$L$5-(Riskregister!$L$5-Riskregister!$K$5)*SQRT((1-U80)/2)))</f>
        <v>2349978.3083974458</v>
      </c>
      <c r="W80" s="30">
        <f t="shared" ca="1" si="38"/>
        <v>0.12071078875239594</v>
      </c>
      <c r="X80" s="30">
        <f t="shared" ca="1" si="38"/>
        <v>0.37102044491846331</v>
      </c>
      <c r="Y80" s="30">
        <f ca="1">IF(Riskregister!$E$6="",0,COUNTIF(BG$4:BG$53,"&lt;"&amp;W80)*IF(X80&lt;0.5,Riskregister!$K$6+(Riskregister!$L$6-Riskregister!$K$6)*SQRT(X80/2),Riskregister!$L$6-(Riskregister!$L$6-Riskregister!$K$6)*SQRT((1-X80)/2)))</f>
        <v>0</v>
      </c>
      <c r="Z80" s="30">
        <f t="shared" ca="1" si="39"/>
        <v>0.86440173330620007</v>
      </c>
      <c r="AA80" s="30">
        <f t="shared" ca="1" si="39"/>
        <v>0.68531017244216996</v>
      </c>
      <c r="AB80" s="30">
        <f ca="1">IF(Riskregister!$E$7="",0,COUNTIF(BH$4:BH$53,"&lt;"&amp;Z80)*IF(AA80&lt;0.5,Riskregister!$K$7+(Riskregister!$L$7-Riskregister!$K$7)*SQRT(AA80/2),Riskregister!$L$7-(Riskregister!$L$7-Riskregister!$K$7)*SQRT((1-AA80)/2)))</f>
        <v>2350498.1364674624</v>
      </c>
      <c r="AC80" s="30">
        <f t="shared" ca="1" si="40"/>
        <v>0.36622299651185342</v>
      </c>
      <c r="AD80" s="30">
        <f t="shared" ca="1" si="40"/>
        <v>0.21416925200257819</v>
      </c>
      <c r="AE80" s="30">
        <f ca="1">IF(Riskregister!$E$8="",0,COUNTIF(BI$4:BI$53,"&lt;"&amp;AC80)*IF(AD80&lt;0.5,Riskregister!$K$8+(Riskregister!$L$8-Riskregister!$K$8)*SQRT(AD80/2),Riskregister!$L$8-(Riskregister!$L$8-Riskregister!$K$8)*SQRT((1-AD80)/2)))</f>
        <v>3676036.0130326669</v>
      </c>
      <c r="AF80" s="30">
        <f t="shared" ca="1" si="41"/>
        <v>0.25363786067907923</v>
      </c>
      <c r="AG80" s="30">
        <f t="shared" ca="1" si="41"/>
        <v>0.59236785658891666</v>
      </c>
      <c r="AH80" s="30">
        <f>IF(Riskregister!$E$9="",0,COUNTIF(BJ$4:BJ$53,"&lt;"&amp;AF80)*IF(AG80&lt;0.5,Riskregister!$K$9+(Riskregister!$L$9-Riskregister!$K$9)*SQRT(AG80/2),Riskregister!$L$9-(Riskregister!$L$9-Riskregister!$K$9)*SQRT((1-AG80)/2)))</f>
        <v>0</v>
      </c>
      <c r="AI80" s="30">
        <f t="shared" ca="1" si="42"/>
        <v>0.90787909754107743</v>
      </c>
      <c r="AJ80" s="30">
        <f t="shared" ca="1" si="42"/>
        <v>0.20039315333634888</v>
      </c>
      <c r="AK80" s="30">
        <f>IF(Riskregister!$E$10="",0,COUNTIF(BK$4:BK$53,"&lt;"&amp;AI80)*IF(AJ80&lt;0.5,Riskregister!$K$10+(Riskregister!$L$10-Riskregister!$K$10)*SQRT(AJ80/2),Riskregister!$L$10-(Riskregister!$L$10-Riskregister!$K$10)*SQRT((1-AJ80)/2)))</f>
        <v>0</v>
      </c>
      <c r="AL80" s="30">
        <f t="shared" ca="1" si="43"/>
        <v>0.82370664057061804</v>
      </c>
      <c r="AM80" s="30">
        <f t="shared" ca="1" si="43"/>
        <v>0.66005927390619379</v>
      </c>
      <c r="AN80" s="30">
        <f>IF(Riskregister!$E$11="",0,COUNTIF(BL$4:BL$53,"&lt;"&amp;AL80)*IF(AM80&lt;0.5,Riskregister!$K$11+(Riskregister!$L$11-Riskregister!$K$11)*SQRT(AM80/2),Riskregister!$L$11-(Riskregister!$L$11-Riskregister!$K$11)*SQRT((1-AM80)/2)))</f>
        <v>0</v>
      </c>
      <c r="AO80" s="30">
        <f t="shared" ca="1" si="44"/>
        <v>0.34921264607724634</v>
      </c>
      <c r="AP80" s="30">
        <f t="shared" ca="1" si="44"/>
        <v>0.6532263331728726</v>
      </c>
      <c r="AQ80" s="30">
        <f>IF(Riskregister!$E$12="",0,COUNTIF(BM$4:BM$53,"&lt;"&amp;AO80)*IF(AP80&lt;0.5,Riskregister!$K$12+(Riskregister!$L$12-Riskregister!$K$12)*SQRT(AP80/2),Riskregister!$L$12-(Riskregister!$L$12-Riskregister!$K$12)*SQRT((1-AP80)/2)))</f>
        <v>0</v>
      </c>
      <c r="AR80" s="30">
        <f t="shared" ca="1" si="45"/>
        <v>0.75629568827771654</v>
      </c>
      <c r="AS80" s="30">
        <f t="shared" ca="1" si="45"/>
        <v>8.3417677627613096E-2</v>
      </c>
      <c r="AT80" s="30">
        <f>IF(Riskregister!$E$13="",0,COUNTIF(BN$4:BN$53,"&lt;"&amp;AR80)*IF(AS80&lt;0.5,Riskregister!$K$13+(Riskregister!$L$13-Riskregister!$K$13)*SQRT(AS80/2),Riskregister!$L$13-(Riskregister!$L$13-Riskregister!$K$13)*SQRT((1-AS80)/2)))</f>
        <v>0</v>
      </c>
      <c r="AU80" s="30">
        <f t="shared" ca="1" si="46"/>
        <v>0.17578079734034668</v>
      </c>
      <c r="AV80" s="30">
        <f t="shared" ca="1" si="46"/>
        <v>0.77087045514119334</v>
      </c>
      <c r="AW80" s="30">
        <f>IF(Riskregister!$E$14="",0,COUNTIF(BO$4:BO$53,"&lt;"&amp;AU80)*IF(AV80&lt;0.5,Riskregister!$K$14+(Riskregister!$L$14-Riskregister!$K$14)*SQRT(AV80/2),Riskregister!$L$14-(Riskregister!$L$14-Riskregister!$K$14)*SQRT((1-AV80)/2)))</f>
        <v>0</v>
      </c>
      <c r="AX80" s="30">
        <f t="shared" ca="1" si="47"/>
        <v>0.91836011472962786</v>
      </c>
      <c r="AY80" s="30">
        <f t="shared" ca="1" si="47"/>
        <v>0.11327647440815169</v>
      </c>
      <c r="AZ80" s="30">
        <f>IF(Riskregister!$E$15="",0,COUNTIF(BP$4:BP$53,"&lt;"&amp;AX80)*IF(AY80&lt;0.5,Riskregister!$K$15+(Riskregister!$L$15-Riskregister!$K$15)*SQRT(AY80/2),Riskregister!$L$15-(Riskregister!$L$15-Riskregister!$K$15)*SQRT((1-AY80)/2)))</f>
        <v>0</v>
      </c>
      <c r="BA80" s="30">
        <f t="shared" ca="1" si="48"/>
        <v>0.53811227359662228</v>
      </c>
      <c r="BB80" s="30">
        <f t="shared" ca="1" si="48"/>
        <v>0.85654450575407626</v>
      </c>
      <c r="BC80" s="30">
        <f>IF(Riskregister!$E$16="",0,COUNTIF(BQ$4:BQ$53,"&lt;"&amp;BA80)*IF(BB80&lt;0.5,Riskregister!$K$16+(Riskregister!$L$16-Riskregister!$K$16)*SQRT(BB80/2),Riskregister!$L$16-(Riskregister!$L$16-Riskregister!$K$16)*SQRT((1-BB80)/2)))</f>
        <v>0</v>
      </c>
      <c r="BD80" s="30">
        <f t="shared" ca="1" si="49"/>
        <v>8376512.4578975756</v>
      </c>
    </row>
    <row r="81" spans="20:56" x14ac:dyDescent="0.35">
      <c r="T81" s="30">
        <f t="shared" ca="1" si="37"/>
        <v>0.57875803588953023</v>
      </c>
      <c r="U81" s="30">
        <f t="shared" ca="1" si="37"/>
        <v>0.2070578419978264</v>
      </c>
      <c r="V81" s="30">
        <f ca="1">IF(Riskregister!$E$5="",0,COUNTIF(BF$4:BF$53,"&lt;"&amp;T81)*IF(U81&lt;0.5,Riskregister!$K$5+(Riskregister!$L$5-Riskregister!$K$5)*SQRT(U81/2),Riskregister!$L$5-(Riskregister!$L$5-Riskregister!$K$5)*SQRT((1-U81)/2)))</f>
        <v>1179166.3871777081</v>
      </c>
      <c r="W81" s="30">
        <f t="shared" ca="1" si="38"/>
        <v>0.97160428351753092</v>
      </c>
      <c r="X81" s="30">
        <f t="shared" ca="1" si="38"/>
        <v>0.72152752736814563</v>
      </c>
      <c r="Y81" s="30">
        <f ca="1">IF(Riskregister!$E$6="",0,COUNTIF(BG$4:BG$53,"&lt;"&amp;W81)*IF(X81&lt;0.5,Riskregister!$K$6+(Riskregister!$L$6-Riskregister!$K$6)*SQRT(X81/2),Riskregister!$L$6-(Riskregister!$L$6-Riskregister!$K$6)*SQRT((1-X81)/2)))</f>
        <v>6641706.5134818684</v>
      </c>
      <c r="Z81" s="30">
        <f t="shared" ca="1" si="39"/>
        <v>0.41239589108520269</v>
      </c>
      <c r="AA81" s="30">
        <f t="shared" ca="1" si="39"/>
        <v>0.59035823751357319</v>
      </c>
      <c r="AB81" s="30">
        <f ca="1">IF(Riskregister!$E$7="",0,COUNTIF(BH$4:BH$53,"&lt;"&amp;Z81)*IF(AA81&lt;0.5,Riskregister!$K$7+(Riskregister!$L$7-Riskregister!$K$7)*SQRT(AA81/2),Riskregister!$L$7-(Riskregister!$L$7-Riskregister!$K$7)*SQRT((1-AA81)/2)))</f>
        <v>1449600.0387823181</v>
      </c>
      <c r="AC81" s="30">
        <f t="shared" ca="1" si="40"/>
        <v>0.62842499296090393</v>
      </c>
      <c r="AD81" s="30">
        <f t="shared" ca="1" si="40"/>
        <v>0.58441035768244032</v>
      </c>
      <c r="AE81" s="30">
        <f ca="1">IF(Riskregister!$E$8="",0,COUNTIF(BI$4:BI$53,"&lt;"&amp;AC81)*IF(AD81&lt;0.5,Riskregister!$K$8+(Riskregister!$L$8-Riskregister!$K$8)*SQRT(AD81/2),Riskregister!$L$8-(Riskregister!$L$8-Riskregister!$K$8)*SQRT((1-AD81)/2)))</f>
        <v>8572583.0698034689</v>
      </c>
      <c r="AF81" s="30">
        <f t="shared" ca="1" si="41"/>
        <v>0.31513769318118412</v>
      </c>
      <c r="AG81" s="30">
        <f t="shared" ca="1" si="41"/>
        <v>0.38734279997047283</v>
      </c>
      <c r="AH81" s="30">
        <f>IF(Riskregister!$E$9="",0,COUNTIF(BJ$4:BJ$53,"&lt;"&amp;AF81)*IF(AG81&lt;0.5,Riskregister!$K$9+(Riskregister!$L$9-Riskregister!$K$9)*SQRT(AG81/2),Riskregister!$L$9-(Riskregister!$L$9-Riskregister!$K$9)*SQRT((1-AG81)/2)))</f>
        <v>0</v>
      </c>
      <c r="AI81" s="30">
        <f t="shared" ca="1" si="42"/>
        <v>0.54382862969812906</v>
      </c>
      <c r="AJ81" s="30">
        <f t="shared" ca="1" si="42"/>
        <v>0.75131676814096948</v>
      </c>
      <c r="AK81" s="30">
        <f>IF(Riskregister!$E$10="",0,COUNTIF(BK$4:BK$53,"&lt;"&amp;AI81)*IF(AJ81&lt;0.5,Riskregister!$K$10+(Riskregister!$L$10-Riskregister!$K$10)*SQRT(AJ81/2),Riskregister!$L$10-(Riskregister!$L$10-Riskregister!$K$10)*SQRT((1-AJ81)/2)))</f>
        <v>0</v>
      </c>
      <c r="AL81" s="30">
        <f t="shared" ca="1" si="43"/>
        <v>0.42017078787915751</v>
      </c>
      <c r="AM81" s="30">
        <f t="shared" ca="1" si="43"/>
        <v>0.2492524055667058</v>
      </c>
      <c r="AN81" s="30">
        <f>IF(Riskregister!$E$11="",0,COUNTIF(BL$4:BL$53,"&lt;"&amp;AL81)*IF(AM81&lt;0.5,Riskregister!$K$11+(Riskregister!$L$11-Riskregister!$K$11)*SQRT(AM81/2),Riskregister!$L$11-(Riskregister!$L$11-Riskregister!$K$11)*SQRT((1-AM81)/2)))</f>
        <v>0</v>
      </c>
      <c r="AO81" s="30">
        <f t="shared" ca="1" si="44"/>
        <v>0.84051719611283382</v>
      </c>
      <c r="AP81" s="30">
        <f t="shared" ca="1" si="44"/>
        <v>0.85020641630263483</v>
      </c>
      <c r="AQ81" s="30">
        <f>IF(Riskregister!$E$12="",0,COUNTIF(BM$4:BM$53,"&lt;"&amp;AO81)*IF(AP81&lt;0.5,Riskregister!$K$12+(Riskregister!$L$12-Riskregister!$K$12)*SQRT(AP81/2),Riskregister!$L$12-(Riskregister!$L$12-Riskregister!$K$12)*SQRT((1-AP81)/2)))</f>
        <v>0</v>
      </c>
      <c r="AR81" s="30">
        <f t="shared" ca="1" si="45"/>
        <v>0.76011390826931069</v>
      </c>
      <c r="AS81" s="30">
        <f t="shared" ca="1" si="45"/>
        <v>0.37292719748157399</v>
      </c>
      <c r="AT81" s="30">
        <f>IF(Riskregister!$E$13="",0,COUNTIF(BN$4:BN$53,"&lt;"&amp;AR81)*IF(AS81&lt;0.5,Riskregister!$K$13+(Riskregister!$L$13-Riskregister!$K$13)*SQRT(AS81/2),Riskregister!$L$13-(Riskregister!$L$13-Riskregister!$K$13)*SQRT((1-AS81)/2)))</f>
        <v>0</v>
      </c>
      <c r="AU81" s="30">
        <f t="shared" ca="1" si="46"/>
        <v>0.48326484822130167</v>
      </c>
      <c r="AV81" s="30">
        <f t="shared" ca="1" si="46"/>
        <v>0.41291519158028123</v>
      </c>
      <c r="AW81" s="30">
        <f>IF(Riskregister!$E$14="",0,COUNTIF(BO$4:BO$53,"&lt;"&amp;AU81)*IF(AV81&lt;0.5,Riskregister!$K$14+(Riskregister!$L$14-Riskregister!$K$14)*SQRT(AV81/2),Riskregister!$L$14-(Riskregister!$L$14-Riskregister!$K$14)*SQRT((1-AV81)/2)))</f>
        <v>0</v>
      </c>
      <c r="AX81" s="30">
        <f t="shared" ca="1" si="47"/>
        <v>1.1630609229782651E-2</v>
      </c>
      <c r="AY81" s="30">
        <f t="shared" ca="1" si="47"/>
        <v>6.1651166041867489E-2</v>
      </c>
      <c r="AZ81" s="30">
        <f>IF(Riskregister!$E$15="",0,COUNTIF(BP$4:BP$53,"&lt;"&amp;AX81)*IF(AY81&lt;0.5,Riskregister!$K$15+(Riskregister!$L$15-Riskregister!$K$15)*SQRT(AY81/2),Riskregister!$L$15-(Riskregister!$L$15-Riskregister!$K$15)*SQRT((1-AY81)/2)))</f>
        <v>0</v>
      </c>
      <c r="BA81" s="30">
        <f t="shared" ca="1" si="48"/>
        <v>0.40951239955588459</v>
      </c>
      <c r="BB81" s="30">
        <f t="shared" ca="1" si="48"/>
        <v>0.27178058293072926</v>
      </c>
      <c r="BC81" s="30">
        <f>IF(Riskregister!$E$16="",0,COUNTIF(BQ$4:BQ$53,"&lt;"&amp;BA81)*IF(BB81&lt;0.5,Riskregister!$K$16+(Riskregister!$L$16-Riskregister!$K$16)*SQRT(BB81/2),Riskregister!$L$16-(Riskregister!$L$16-Riskregister!$K$16)*SQRT((1-BB81)/2)))</f>
        <v>0</v>
      </c>
      <c r="BD81" s="30">
        <f t="shared" ca="1" si="49"/>
        <v>17843056.009245362</v>
      </c>
    </row>
    <row r="82" spans="20:56" x14ac:dyDescent="0.35">
      <c r="T82" s="30">
        <f t="shared" ca="1" si="37"/>
        <v>0.11155602427072142</v>
      </c>
      <c r="U82" s="30">
        <f t="shared" ca="1" si="37"/>
        <v>0.92661300315268813</v>
      </c>
      <c r="V82" s="30">
        <f ca="1">IF(Riskregister!$E$5="",0,COUNTIF(BF$4:BF$53,"&lt;"&amp;T82)*IF(U82&lt;0.5,Riskregister!$K$5+(Riskregister!$L$5-Riskregister!$K$5)*SQRT(U82/2),Riskregister!$L$5-(Riskregister!$L$5-Riskregister!$K$5)*SQRT((1-U82)/2)))</f>
        <v>513800.03810447291</v>
      </c>
      <c r="W82" s="30">
        <f t="shared" ca="1" si="38"/>
        <v>0.6749358850089624</v>
      </c>
      <c r="X82" s="30">
        <f t="shared" ca="1" si="38"/>
        <v>0.51548646168326051</v>
      </c>
      <c r="Y82" s="30">
        <f ca="1">IF(Riskregister!$E$6="",0,COUNTIF(BG$4:BG$53,"&lt;"&amp;W82)*IF(X82&lt;0.5,Riskregister!$K$6+(Riskregister!$L$6-Riskregister!$K$6)*SQRT(X82/2),Riskregister!$L$6-(Riskregister!$L$6-Riskregister!$K$6)*SQRT((1-X82)/2)))</f>
        <v>2228094.8873338411</v>
      </c>
      <c r="Z82" s="30">
        <f t="shared" ca="1" si="39"/>
        <v>6.4900999280966487E-2</v>
      </c>
      <c r="AA82" s="30">
        <f t="shared" ca="1" si="39"/>
        <v>0.36322545019276065</v>
      </c>
      <c r="AB82" s="30">
        <f ca="1">IF(Riskregister!$E$7="",0,COUNTIF(BH$4:BH$53,"&lt;"&amp;Z82)*IF(AA82&lt;0.5,Riskregister!$K$7+(Riskregister!$L$7-Riskregister!$K$7)*SQRT(AA82/2),Riskregister!$L$7-(Riskregister!$L$7-Riskregister!$K$7)*SQRT((1-AA82)/2)))</f>
        <v>597468.46751336497</v>
      </c>
      <c r="AC82" s="30">
        <f t="shared" ca="1" si="40"/>
        <v>0.55124739021956559</v>
      </c>
      <c r="AD82" s="30">
        <f t="shared" ca="1" si="40"/>
        <v>0.80897374124079102</v>
      </c>
      <c r="AE82" s="30">
        <f ca="1">IF(Riskregister!$E$8="",0,COUNTIF(BI$4:BI$53,"&lt;"&amp;AC82)*IF(AD82&lt;0.5,Riskregister!$K$8+(Riskregister!$L$8-Riskregister!$K$8)*SQRT(AD82/2),Riskregister!$L$8-(Riskregister!$L$8-Riskregister!$K$8)*SQRT((1-AD82)/2)))</f>
        <v>10642367.012705274</v>
      </c>
      <c r="AF82" s="30">
        <f t="shared" ca="1" si="41"/>
        <v>0.31020861857756177</v>
      </c>
      <c r="AG82" s="30">
        <f t="shared" ca="1" si="41"/>
        <v>0.30464589206250159</v>
      </c>
      <c r="AH82" s="30">
        <f>IF(Riskregister!$E$9="",0,COUNTIF(BJ$4:BJ$53,"&lt;"&amp;AF82)*IF(AG82&lt;0.5,Riskregister!$K$9+(Riskregister!$L$9-Riskregister!$K$9)*SQRT(AG82/2),Riskregister!$L$9-(Riskregister!$L$9-Riskregister!$K$9)*SQRT((1-AG82)/2)))</f>
        <v>0</v>
      </c>
      <c r="AI82" s="30">
        <f t="shared" ca="1" si="42"/>
        <v>0.95736016966900439</v>
      </c>
      <c r="AJ82" s="30">
        <f t="shared" ca="1" si="42"/>
        <v>0.44408434174244193</v>
      </c>
      <c r="AK82" s="30">
        <f>IF(Riskregister!$E$10="",0,COUNTIF(BK$4:BK$53,"&lt;"&amp;AI82)*IF(AJ82&lt;0.5,Riskregister!$K$10+(Riskregister!$L$10-Riskregister!$K$10)*SQRT(AJ82/2),Riskregister!$L$10-(Riskregister!$L$10-Riskregister!$K$10)*SQRT((1-AJ82)/2)))</f>
        <v>0</v>
      </c>
      <c r="AL82" s="30">
        <f t="shared" ca="1" si="43"/>
        <v>0.94549019231817388</v>
      </c>
      <c r="AM82" s="30">
        <f t="shared" ca="1" si="43"/>
        <v>1.2641308264242923E-2</v>
      </c>
      <c r="AN82" s="30">
        <f>IF(Riskregister!$E$11="",0,COUNTIF(BL$4:BL$53,"&lt;"&amp;AL82)*IF(AM82&lt;0.5,Riskregister!$K$11+(Riskregister!$L$11-Riskregister!$K$11)*SQRT(AM82/2),Riskregister!$L$11-(Riskregister!$L$11-Riskregister!$K$11)*SQRT((1-AM82)/2)))</f>
        <v>0</v>
      </c>
      <c r="AO82" s="30">
        <f t="shared" ca="1" si="44"/>
        <v>0.2751905077791289</v>
      </c>
      <c r="AP82" s="30">
        <f t="shared" ca="1" si="44"/>
        <v>0.12207526382972844</v>
      </c>
      <c r="AQ82" s="30">
        <f>IF(Riskregister!$E$12="",0,COUNTIF(BM$4:BM$53,"&lt;"&amp;AO82)*IF(AP82&lt;0.5,Riskregister!$K$12+(Riskregister!$L$12-Riskregister!$K$12)*SQRT(AP82/2),Riskregister!$L$12-(Riskregister!$L$12-Riskregister!$K$12)*SQRT((1-AP82)/2)))</f>
        <v>0</v>
      </c>
      <c r="AR82" s="30">
        <f t="shared" ca="1" si="45"/>
        <v>9.4975768859078213E-2</v>
      </c>
      <c r="AS82" s="30">
        <f t="shared" ca="1" si="45"/>
        <v>0.78503225538934085</v>
      </c>
      <c r="AT82" s="30">
        <f>IF(Riskregister!$E$13="",0,COUNTIF(BN$4:BN$53,"&lt;"&amp;AR82)*IF(AS82&lt;0.5,Riskregister!$K$13+(Riskregister!$L$13-Riskregister!$K$13)*SQRT(AS82/2),Riskregister!$L$13-(Riskregister!$L$13-Riskregister!$K$13)*SQRT((1-AS82)/2)))</f>
        <v>0</v>
      </c>
      <c r="AU82" s="30">
        <f t="shared" ca="1" si="46"/>
        <v>0.90538537313146816</v>
      </c>
      <c r="AV82" s="30">
        <f t="shared" ca="1" si="46"/>
        <v>0.11913646815730605</v>
      </c>
      <c r="AW82" s="30">
        <f>IF(Riskregister!$E$14="",0,COUNTIF(BO$4:BO$53,"&lt;"&amp;AU82)*IF(AV82&lt;0.5,Riskregister!$K$14+(Riskregister!$L$14-Riskregister!$K$14)*SQRT(AV82/2),Riskregister!$L$14-(Riskregister!$L$14-Riskregister!$K$14)*SQRT((1-AV82)/2)))</f>
        <v>0</v>
      </c>
      <c r="AX82" s="30">
        <f t="shared" ca="1" si="47"/>
        <v>0.33752470428724501</v>
      </c>
      <c r="AY82" s="30">
        <f t="shared" ca="1" si="47"/>
        <v>0.66322568203483945</v>
      </c>
      <c r="AZ82" s="30">
        <f>IF(Riskregister!$E$15="",0,COUNTIF(BP$4:BP$53,"&lt;"&amp;AX82)*IF(AY82&lt;0.5,Riskregister!$K$15+(Riskregister!$L$15-Riskregister!$K$15)*SQRT(AY82/2),Riskregister!$L$15-(Riskregister!$L$15-Riskregister!$K$15)*SQRT((1-AY82)/2)))</f>
        <v>0</v>
      </c>
      <c r="BA82" s="30">
        <f t="shared" ca="1" si="48"/>
        <v>0.72451736014623003</v>
      </c>
      <c r="BB82" s="30">
        <f t="shared" ca="1" si="48"/>
        <v>0.90461838325523125</v>
      </c>
      <c r="BC82" s="30">
        <f>IF(Riskregister!$E$16="",0,COUNTIF(BQ$4:BQ$53,"&lt;"&amp;BA82)*IF(BB82&lt;0.5,Riskregister!$K$16+(Riskregister!$L$16-Riskregister!$K$16)*SQRT(BB82/2),Riskregister!$L$16-(Riskregister!$L$16-Riskregister!$K$16)*SQRT((1-BB82)/2)))</f>
        <v>0</v>
      </c>
      <c r="BD82" s="30">
        <f t="shared" ca="1" si="49"/>
        <v>13981730.405656952</v>
      </c>
    </row>
    <row r="83" spans="20:56" x14ac:dyDescent="0.35">
      <c r="T83" s="30">
        <f t="shared" ca="1" si="37"/>
        <v>0.47365063400822582</v>
      </c>
      <c r="U83" s="30">
        <f t="shared" ca="1" si="37"/>
        <v>0.60917066752613147</v>
      </c>
      <c r="V83" s="30">
        <f ca="1">IF(Riskregister!$E$5="",0,COUNTIF(BF$4:BF$53,"&lt;"&amp;T83)*IF(U83&lt;0.5,Riskregister!$K$5+(Riskregister!$L$5-Riskregister!$K$5)*SQRT(U83/2),Riskregister!$L$5-(Riskregister!$L$5-Riskregister!$K$5)*SQRT((1-U83)/2)))</f>
        <v>1203222.6301066596</v>
      </c>
      <c r="W83" s="30">
        <f t="shared" ca="1" si="38"/>
        <v>0.35175100154750949</v>
      </c>
      <c r="X83" s="30">
        <f t="shared" ca="1" si="38"/>
        <v>0.4736504783625225</v>
      </c>
      <c r="Y83" s="30">
        <f ca="1">IF(Riskregister!$E$6="",0,COUNTIF(BG$4:BG$53,"&lt;"&amp;W83)*IF(X83&lt;0.5,Riskregister!$K$6+(Riskregister!$L$6-Riskregister!$K$6)*SQRT(X83/2),Riskregister!$L$6-(Riskregister!$L$6-Riskregister!$K$6)*SQRT((1-X83)/2)))</f>
        <v>1075964.4826973788</v>
      </c>
      <c r="Z83" s="30">
        <f t="shared" ca="1" si="39"/>
        <v>0.40829200434103963</v>
      </c>
      <c r="AA83" s="30">
        <f t="shared" ca="1" si="39"/>
        <v>0.94577497010022327</v>
      </c>
      <c r="AB83" s="30">
        <f ca="1">IF(Riskregister!$E$7="",0,COUNTIF(BH$4:BH$53,"&lt;"&amp;Z83)*IF(AA83&lt;0.5,Riskregister!$K$7+(Riskregister!$L$7-Riskregister!$K$7)*SQRT(AA83/2),Riskregister!$L$7-(Riskregister!$L$7-Riskregister!$K$7)*SQRT((1-AA83)/2)))</f>
        <v>2054216.5548656099</v>
      </c>
      <c r="AC83" s="30">
        <f t="shared" ca="1" si="40"/>
        <v>0.79032255513774485</v>
      </c>
      <c r="AD83" s="30">
        <f t="shared" ca="1" si="40"/>
        <v>0.13679048608826005</v>
      </c>
      <c r="AE83" s="30">
        <f ca="1">IF(Riskregister!$E$8="",0,COUNTIF(BI$4:BI$53,"&lt;"&amp;AC83)*IF(AD83&lt;0.5,Riskregister!$K$8+(Riskregister!$L$8-Riskregister!$K$8)*SQRT(AD83/2),Riskregister!$L$8-(Riskregister!$L$8-Riskregister!$K$8)*SQRT((1-AD83)/2)))</f>
        <v>6116667.0317927077</v>
      </c>
      <c r="AF83" s="30">
        <f t="shared" ca="1" si="41"/>
        <v>0.62810663154773827</v>
      </c>
      <c r="AG83" s="30">
        <f t="shared" ca="1" si="41"/>
        <v>0.37407754826681361</v>
      </c>
      <c r="AH83" s="30">
        <f>IF(Riskregister!$E$9="",0,COUNTIF(BJ$4:BJ$53,"&lt;"&amp;AF83)*IF(AG83&lt;0.5,Riskregister!$K$9+(Riskregister!$L$9-Riskregister!$K$9)*SQRT(AG83/2),Riskregister!$L$9-(Riskregister!$L$9-Riskregister!$K$9)*SQRT((1-AG83)/2)))</f>
        <v>0</v>
      </c>
      <c r="AI83" s="30">
        <f t="shared" ca="1" si="42"/>
        <v>0.23374629352573217</v>
      </c>
      <c r="AJ83" s="30">
        <f t="shared" ca="1" si="42"/>
        <v>0.34094485436489963</v>
      </c>
      <c r="AK83" s="30">
        <f>IF(Riskregister!$E$10="",0,COUNTIF(BK$4:BK$53,"&lt;"&amp;AI83)*IF(AJ83&lt;0.5,Riskregister!$K$10+(Riskregister!$L$10-Riskregister!$K$10)*SQRT(AJ83/2),Riskregister!$L$10-(Riskregister!$L$10-Riskregister!$K$10)*SQRT((1-AJ83)/2)))</f>
        <v>0</v>
      </c>
      <c r="AL83" s="30">
        <f t="shared" ca="1" si="43"/>
        <v>0.34875135761486165</v>
      </c>
      <c r="AM83" s="30">
        <f t="shared" ca="1" si="43"/>
        <v>0.64589011119299478</v>
      </c>
      <c r="AN83" s="30">
        <f>IF(Riskregister!$E$11="",0,COUNTIF(BL$4:BL$53,"&lt;"&amp;AL83)*IF(AM83&lt;0.5,Riskregister!$K$11+(Riskregister!$L$11-Riskregister!$K$11)*SQRT(AM83/2),Riskregister!$L$11-(Riskregister!$L$11-Riskregister!$K$11)*SQRT((1-AM83)/2)))</f>
        <v>0</v>
      </c>
      <c r="AO83" s="30">
        <f t="shared" ca="1" si="44"/>
        <v>0.35797987671991904</v>
      </c>
      <c r="AP83" s="30">
        <f t="shared" ca="1" si="44"/>
        <v>0.69958775314535315</v>
      </c>
      <c r="AQ83" s="30">
        <f>IF(Riskregister!$E$12="",0,COUNTIF(BM$4:BM$53,"&lt;"&amp;AO83)*IF(AP83&lt;0.5,Riskregister!$K$12+(Riskregister!$L$12-Riskregister!$K$12)*SQRT(AP83/2),Riskregister!$L$12-(Riskregister!$L$12-Riskregister!$K$12)*SQRT((1-AP83)/2)))</f>
        <v>0</v>
      </c>
      <c r="AR83" s="30">
        <f t="shared" ca="1" si="45"/>
        <v>0.98020275741465768</v>
      </c>
      <c r="AS83" s="30">
        <f t="shared" ca="1" si="45"/>
        <v>0.78226437598690857</v>
      </c>
      <c r="AT83" s="30">
        <f>IF(Riskregister!$E$13="",0,COUNTIF(BN$4:BN$53,"&lt;"&amp;AR83)*IF(AS83&lt;0.5,Riskregister!$K$13+(Riskregister!$L$13-Riskregister!$K$13)*SQRT(AS83/2),Riskregister!$L$13-(Riskregister!$L$13-Riskregister!$K$13)*SQRT((1-AS83)/2)))</f>
        <v>0</v>
      </c>
      <c r="AU83" s="30">
        <f t="shared" ca="1" si="46"/>
        <v>0.285823452753737</v>
      </c>
      <c r="AV83" s="30">
        <f t="shared" ca="1" si="46"/>
        <v>0.84414543532060693</v>
      </c>
      <c r="AW83" s="30">
        <f>IF(Riskregister!$E$14="",0,COUNTIF(BO$4:BO$53,"&lt;"&amp;AU83)*IF(AV83&lt;0.5,Riskregister!$K$14+(Riskregister!$L$14-Riskregister!$K$14)*SQRT(AV83/2),Riskregister!$L$14-(Riskregister!$L$14-Riskregister!$K$14)*SQRT((1-AV83)/2)))</f>
        <v>0</v>
      </c>
      <c r="AX83" s="30">
        <f t="shared" ca="1" si="47"/>
        <v>0.17079924293069726</v>
      </c>
      <c r="AY83" s="30">
        <f t="shared" ca="1" si="47"/>
        <v>0.59636585412135612</v>
      </c>
      <c r="AZ83" s="30">
        <f>IF(Riskregister!$E$15="",0,COUNTIF(BP$4:BP$53,"&lt;"&amp;AX83)*IF(AY83&lt;0.5,Riskregister!$K$15+(Riskregister!$L$15-Riskregister!$K$15)*SQRT(AY83/2),Riskregister!$L$15-(Riskregister!$L$15-Riskregister!$K$15)*SQRT((1-AY83)/2)))</f>
        <v>0</v>
      </c>
      <c r="BA83" s="30">
        <f t="shared" ca="1" si="48"/>
        <v>0.32546593430429893</v>
      </c>
      <c r="BB83" s="30">
        <f t="shared" ca="1" si="48"/>
        <v>0.21000337224011822</v>
      </c>
      <c r="BC83" s="30">
        <f>IF(Riskregister!$E$16="",0,COUNTIF(BQ$4:BQ$53,"&lt;"&amp;BA83)*IF(BB83&lt;0.5,Riskregister!$K$16+(Riskregister!$L$16-Riskregister!$K$16)*SQRT(BB83/2),Riskregister!$L$16-(Riskregister!$L$16-Riskregister!$K$16)*SQRT((1-BB83)/2)))</f>
        <v>0</v>
      </c>
      <c r="BD83" s="30">
        <f t="shared" ca="1" si="49"/>
        <v>10450070.699462356</v>
      </c>
    </row>
    <row r="84" spans="20:56" x14ac:dyDescent="0.35">
      <c r="T84" s="30">
        <f t="shared" ref="T84:U103" ca="1" si="50">RAND()</f>
        <v>0.3644770866200493</v>
      </c>
      <c r="U84" s="30">
        <f t="shared" ca="1" si="50"/>
        <v>0.49627804895882188</v>
      </c>
      <c r="V84" s="30">
        <f ca="1">IF(Riskregister!$E$5="",0,COUNTIF(BF$4:BF$53,"&lt;"&amp;T84)*IF(U84&lt;0.5,Riskregister!$K$5+(Riskregister!$L$5-Riskregister!$K$5)*SQRT(U84/2),Riskregister!$L$5-(Riskregister!$L$5-Riskregister!$K$5)*SQRT((1-U84)/2)))</f>
        <v>1122482.9902040099</v>
      </c>
      <c r="W84" s="30">
        <f t="shared" ref="W84:X103" ca="1" si="51">RAND()</f>
        <v>0.53314278850683938</v>
      </c>
      <c r="X84" s="30">
        <f t="shared" ca="1" si="51"/>
        <v>0.8117248841869934</v>
      </c>
      <c r="Y84" s="30">
        <f ca="1">IF(Riskregister!$E$6="",0,COUNTIF(BG$4:BG$53,"&lt;"&amp;W84)*IF(X84&lt;0.5,Riskregister!$K$6+(Riskregister!$L$6-Riskregister!$K$6)*SQRT(X84/2),Riskregister!$L$6-(Riskregister!$L$6-Riskregister!$K$6)*SQRT((1-X84)/2)))</f>
        <v>2895453.5996761918</v>
      </c>
      <c r="Z84" s="30">
        <f t="shared" ref="Z84:AA103" ca="1" si="52">RAND()</f>
        <v>0.55504275605582254</v>
      </c>
      <c r="AA84" s="30">
        <f t="shared" ca="1" si="52"/>
        <v>0.41724738774898673</v>
      </c>
      <c r="AB84" s="30">
        <f ca="1">IF(Riskregister!$E$7="",0,COUNTIF(BH$4:BH$53,"&lt;"&amp;Z84)*IF(AA84&lt;0.5,Riskregister!$K$7+(Riskregister!$L$7-Riskregister!$K$7)*SQRT(AA84/2),Riskregister!$L$7-(Riskregister!$L$7-Riskregister!$K$7)*SQRT((1-AA84)/2)))</f>
        <v>1259182.1985350414</v>
      </c>
      <c r="AC84" s="30">
        <f t="shared" ref="AC84:AD103" ca="1" si="53">RAND()</f>
        <v>0.23457934990279883</v>
      </c>
      <c r="AD84" s="30">
        <f t="shared" ca="1" si="53"/>
        <v>0.6739894755685969</v>
      </c>
      <c r="AE84" s="30">
        <f ca="1">IF(Riskregister!$E$8="",0,COUNTIF(BI$4:BI$53,"&lt;"&amp;AC84)*IF(AD84&lt;0.5,Riskregister!$K$8+(Riskregister!$L$8-Riskregister!$K$8)*SQRT(AD84/2),Riskregister!$L$8-(Riskregister!$L$8-Riskregister!$K$8)*SQRT((1-AD84)/2)))</f>
        <v>6204852.4443205912</v>
      </c>
      <c r="AF84" s="30">
        <f t="shared" ref="AF84:AG103" ca="1" si="54">RAND()</f>
        <v>0.82992067544232706</v>
      </c>
      <c r="AG84" s="30">
        <f t="shared" ca="1" si="54"/>
        <v>0.54115341072846135</v>
      </c>
      <c r="AH84" s="30">
        <f>IF(Riskregister!$E$9="",0,COUNTIF(BJ$4:BJ$53,"&lt;"&amp;AF84)*IF(AG84&lt;0.5,Riskregister!$K$9+(Riskregister!$L$9-Riskregister!$K$9)*SQRT(AG84/2),Riskregister!$L$9-(Riskregister!$L$9-Riskregister!$K$9)*SQRT((1-AG84)/2)))</f>
        <v>0</v>
      </c>
      <c r="AI84" s="30">
        <f t="shared" ref="AI84:AJ103" ca="1" si="55">RAND()</f>
        <v>0.63900203492410024</v>
      </c>
      <c r="AJ84" s="30">
        <f t="shared" ca="1" si="55"/>
        <v>0.66544690636180026</v>
      </c>
      <c r="AK84" s="30">
        <f>IF(Riskregister!$E$10="",0,COUNTIF(BK$4:BK$53,"&lt;"&amp;AI84)*IF(AJ84&lt;0.5,Riskregister!$K$10+(Riskregister!$L$10-Riskregister!$K$10)*SQRT(AJ84/2),Riskregister!$L$10-(Riskregister!$L$10-Riskregister!$K$10)*SQRT((1-AJ84)/2)))</f>
        <v>0</v>
      </c>
      <c r="AL84" s="30">
        <f t="shared" ref="AL84:AM103" ca="1" si="56">RAND()</f>
        <v>0.38095863662672991</v>
      </c>
      <c r="AM84" s="30">
        <f t="shared" ca="1" si="56"/>
        <v>0.83518447866164036</v>
      </c>
      <c r="AN84" s="30">
        <f>IF(Riskregister!$E$11="",0,COUNTIF(BL$4:BL$53,"&lt;"&amp;AL84)*IF(AM84&lt;0.5,Riskregister!$K$11+(Riskregister!$L$11-Riskregister!$K$11)*SQRT(AM84/2),Riskregister!$L$11-(Riskregister!$L$11-Riskregister!$K$11)*SQRT((1-AM84)/2)))</f>
        <v>0</v>
      </c>
      <c r="AO84" s="30">
        <f t="shared" ref="AO84:AP103" ca="1" si="57">RAND()</f>
        <v>0.33185753963947362</v>
      </c>
      <c r="AP84" s="30">
        <f t="shared" ca="1" si="57"/>
        <v>0.8437788161455716</v>
      </c>
      <c r="AQ84" s="30">
        <f>IF(Riskregister!$E$12="",0,COUNTIF(BM$4:BM$53,"&lt;"&amp;AO84)*IF(AP84&lt;0.5,Riskregister!$K$12+(Riskregister!$L$12-Riskregister!$K$12)*SQRT(AP84/2),Riskregister!$L$12-(Riskregister!$L$12-Riskregister!$K$12)*SQRT((1-AP84)/2)))</f>
        <v>0</v>
      </c>
      <c r="AR84" s="30">
        <f t="shared" ref="AR84:AS103" ca="1" si="58">RAND()</f>
        <v>0.74643309718405115</v>
      </c>
      <c r="AS84" s="30">
        <f t="shared" ca="1" si="58"/>
        <v>0.50691074907488465</v>
      </c>
      <c r="AT84" s="30">
        <f>IF(Riskregister!$E$13="",0,COUNTIF(BN$4:BN$53,"&lt;"&amp;AR84)*IF(AS84&lt;0.5,Riskregister!$K$13+(Riskregister!$L$13-Riskregister!$K$13)*SQRT(AS84/2),Riskregister!$L$13-(Riskregister!$L$13-Riskregister!$K$13)*SQRT((1-AS84)/2)))</f>
        <v>0</v>
      </c>
      <c r="AU84" s="30">
        <f t="shared" ref="AU84:AV103" ca="1" si="59">RAND()</f>
        <v>0.80012069923864315</v>
      </c>
      <c r="AV84" s="30">
        <f t="shared" ca="1" si="59"/>
        <v>0.20583809100000627</v>
      </c>
      <c r="AW84" s="30">
        <f>IF(Riskregister!$E$14="",0,COUNTIF(BO$4:BO$53,"&lt;"&amp;AU84)*IF(AV84&lt;0.5,Riskregister!$K$14+(Riskregister!$L$14-Riskregister!$K$14)*SQRT(AV84/2),Riskregister!$L$14-(Riskregister!$L$14-Riskregister!$K$14)*SQRT((1-AV84)/2)))</f>
        <v>0</v>
      </c>
      <c r="AX84" s="30">
        <f t="shared" ref="AX84:AY103" ca="1" si="60">RAND()</f>
        <v>0.83403372564867218</v>
      </c>
      <c r="AY84" s="30">
        <f t="shared" ca="1" si="60"/>
        <v>0.77233924316077862</v>
      </c>
      <c r="AZ84" s="30">
        <f>IF(Riskregister!$E$15="",0,COUNTIF(BP$4:BP$53,"&lt;"&amp;AX84)*IF(AY84&lt;0.5,Riskregister!$K$15+(Riskregister!$L$15-Riskregister!$K$15)*SQRT(AY84/2),Riskregister!$L$15-(Riskregister!$L$15-Riskregister!$K$15)*SQRT((1-AY84)/2)))</f>
        <v>0</v>
      </c>
      <c r="BA84" s="30">
        <f t="shared" ref="BA84:BB103" ca="1" si="61">RAND()</f>
        <v>8.9548550745874866E-2</v>
      </c>
      <c r="BB84" s="30">
        <f t="shared" ca="1" si="61"/>
        <v>0.14642524133120483</v>
      </c>
      <c r="BC84" s="30">
        <f>IF(Riskregister!$E$16="",0,COUNTIF(BQ$4:BQ$53,"&lt;"&amp;BA84)*IF(BB84&lt;0.5,Riskregister!$K$16+(Riskregister!$L$16-Riskregister!$K$16)*SQRT(BB84/2),Riskregister!$L$16-(Riskregister!$L$16-Riskregister!$K$16)*SQRT((1-BB84)/2)))</f>
        <v>0</v>
      </c>
      <c r="BD84" s="30">
        <f t="shared" ca="1" si="49"/>
        <v>11481971.232735835</v>
      </c>
    </row>
    <row r="85" spans="20:56" x14ac:dyDescent="0.35">
      <c r="T85" s="30">
        <f t="shared" ca="1" si="50"/>
        <v>0.42026912249531512</v>
      </c>
      <c r="U85" s="30">
        <f t="shared" ca="1" si="50"/>
        <v>0.10584422429499918</v>
      </c>
      <c r="V85" s="30">
        <f ca="1">IF(Riskregister!$E$5="",0,COUNTIF(BF$4:BF$53,"&lt;"&amp;T85)*IF(U85&lt;0.5,Riskregister!$K$5+(Riskregister!$L$5-Riskregister!$K$5)*SQRT(U85/2),Riskregister!$L$5-(Riskregister!$L$5-Riskregister!$K$5)*SQRT((1-U85)/2)))</f>
        <v>760564.88756589661</v>
      </c>
      <c r="W85" s="30">
        <f t="shared" ca="1" si="51"/>
        <v>0.62416829781201477</v>
      </c>
      <c r="X85" s="30">
        <f t="shared" ca="1" si="51"/>
        <v>0.19261888682150097</v>
      </c>
      <c r="Y85" s="30">
        <f ca="1">IF(Riskregister!$E$6="",0,COUNTIF(BG$4:BG$53,"&lt;"&amp;W85)*IF(X85&lt;0.5,Riskregister!$K$6+(Riskregister!$L$6-Riskregister!$K$6)*SQRT(X85/2),Riskregister!$L$6-(Riskregister!$L$6-Riskregister!$K$6)*SQRT((1-X85)/2)))</f>
        <v>1517215.4611368957</v>
      </c>
      <c r="Z85" s="30">
        <f t="shared" ca="1" si="52"/>
        <v>0.16981183063700567</v>
      </c>
      <c r="AA85" s="30">
        <f t="shared" ca="1" si="52"/>
        <v>0.44919353544652441</v>
      </c>
      <c r="AB85" s="30">
        <f ca="1">IF(Riskregister!$E$7="",0,COUNTIF(BH$4:BH$53,"&lt;"&amp;Z85)*IF(AA85&lt;0.5,Riskregister!$K$7+(Riskregister!$L$7-Riskregister!$K$7)*SQRT(AA85/2),Riskregister!$L$7-(Riskregister!$L$7-Riskregister!$K$7)*SQRT((1-AA85)/2)))</f>
        <v>863482.97999089165</v>
      </c>
      <c r="AC85" s="30">
        <f t="shared" ca="1" si="53"/>
        <v>0.80790732440794988</v>
      </c>
      <c r="AD85" s="30">
        <f t="shared" ca="1" si="53"/>
        <v>0.26231760186874198</v>
      </c>
      <c r="AE85" s="30">
        <f ca="1">IF(Riskregister!$E$8="",0,COUNTIF(BI$4:BI$53,"&lt;"&amp;AC85)*IF(AD85&lt;0.5,Riskregister!$K$8+(Riskregister!$L$8-Riskregister!$K$8)*SQRT(AD85/2),Riskregister!$L$8-(Riskregister!$L$8-Riskregister!$K$8)*SQRT((1-AD85)/2)))</f>
        <v>8008580.366144185</v>
      </c>
      <c r="AF85" s="30">
        <f t="shared" ca="1" si="54"/>
        <v>0.72030103771250531</v>
      </c>
      <c r="AG85" s="30">
        <f t="shared" ca="1" si="54"/>
        <v>0.5317248150175955</v>
      </c>
      <c r="AH85" s="30">
        <f>IF(Riskregister!$E$9="",0,COUNTIF(BJ$4:BJ$53,"&lt;"&amp;AF85)*IF(AG85&lt;0.5,Riskregister!$K$9+(Riskregister!$L$9-Riskregister!$K$9)*SQRT(AG85/2),Riskregister!$L$9-(Riskregister!$L$9-Riskregister!$K$9)*SQRT((1-AG85)/2)))</f>
        <v>0</v>
      </c>
      <c r="AI85" s="30">
        <f t="shared" ca="1" si="55"/>
        <v>0.51240785857625382</v>
      </c>
      <c r="AJ85" s="30">
        <f t="shared" ca="1" si="55"/>
        <v>0.24007959387166955</v>
      </c>
      <c r="AK85" s="30">
        <f>IF(Riskregister!$E$10="",0,COUNTIF(BK$4:BK$53,"&lt;"&amp;AI85)*IF(AJ85&lt;0.5,Riskregister!$K$10+(Riskregister!$L$10-Riskregister!$K$10)*SQRT(AJ85/2),Riskregister!$L$10-(Riskregister!$L$10-Riskregister!$K$10)*SQRT((1-AJ85)/2)))</f>
        <v>0</v>
      </c>
      <c r="AL85" s="30">
        <f t="shared" ca="1" si="56"/>
        <v>0.32765607289946641</v>
      </c>
      <c r="AM85" s="30">
        <f t="shared" ca="1" si="56"/>
        <v>0.55016809507402109</v>
      </c>
      <c r="AN85" s="30">
        <f>IF(Riskregister!$E$11="",0,COUNTIF(BL$4:BL$53,"&lt;"&amp;AL85)*IF(AM85&lt;0.5,Riskregister!$K$11+(Riskregister!$L$11-Riskregister!$K$11)*SQRT(AM85/2),Riskregister!$L$11-(Riskregister!$L$11-Riskregister!$K$11)*SQRT((1-AM85)/2)))</f>
        <v>0</v>
      </c>
      <c r="AO85" s="30">
        <f t="shared" ca="1" si="57"/>
        <v>0.21075827090338417</v>
      </c>
      <c r="AP85" s="30">
        <f t="shared" ca="1" si="57"/>
        <v>0.77237370339681277</v>
      </c>
      <c r="AQ85" s="30">
        <f>IF(Riskregister!$E$12="",0,COUNTIF(BM$4:BM$53,"&lt;"&amp;AO85)*IF(AP85&lt;0.5,Riskregister!$K$12+(Riskregister!$L$12-Riskregister!$K$12)*SQRT(AP85/2),Riskregister!$L$12-(Riskregister!$L$12-Riskregister!$K$12)*SQRT((1-AP85)/2)))</f>
        <v>0</v>
      </c>
      <c r="AR85" s="30">
        <f t="shared" ca="1" si="58"/>
        <v>0.17176144272868688</v>
      </c>
      <c r="AS85" s="30">
        <f t="shared" ca="1" si="58"/>
        <v>0.66918372110586033</v>
      </c>
      <c r="AT85" s="30">
        <f>IF(Riskregister!$E$13="",0,COUNTIF(BN$4:BN$53,"&lt;"&amp;AR85)*IF(AS85&lt;0.5,Riskregister!$K$13+(Riskregister!$L$13-Riskregister!$K$13)*SQRT(AS85/2),Riskregister!$L$13-(Riskregister!$L$13-Riskregister!$K$13)*SQRT((1-AS85)/2)))</f>
        <v>0</v>
      </c>
      <c r="AU85" s="30">
        <f t="shared" ca="1" si="59"/>
        <v>0.3638837388219881</v>
      </c>
      <c r="AV85" s="30">
        <f t="shared" ca="1" si="59"/>
        <v>0.19423082739767639</v>
      </c>
      <c r="AW85" s="30">
        <f>IF(Riskregister!$E$14="",0,COUNTIF(BO$4:BO$53,"&lt;"&amp;AU85)*IF(AV85&lt;0.5,Riskregister!$K$14+(Riskregister!$L$14-Riskregister!$K$14)*SQRT(AV85/2),Riskregister!$L$14-(Riskregister!$L$14-Riskregister!$K$14)*SQRT((1-AV85)/2)))</f>
        <v>0</v>
      </c>
      <c r="AX85" s="30">
        <f t="shared" ca="1" si="60"/>
        <v>0.54293843067191938</v>
      </c>
      <c r="AY85" s="30">
        <f t="shared" ca="1" si="60"/>
        <v>0.1862488898464606</v>
      </c>
      <c r="AZ85" s="30">
        <f>IF(Riskregister!$E$15="",0,COUNTIF(BP$4:BP$53,"&lt;"&amp;AX85)*IF(AY85&lt;0.5,Riskregister!$K$15+(Riskregister!$L$15-Riskregister!$K$15)*SQRT(AY85/2),Riskregister!$L$15-(Riskregister!$L$15-Riskregister!$K$15)*SQRT((1-AY85)/2)))</f>
        <v>0</v>
      </c>
      <c r="BA85" s="30">
        <f t="shared" ca="1" si="61"/>
        <v>0.41244054062914548</v>
      </c>
      <c r="BB85" s="30">
        <f t="shared" ca="1" si="61"/>
        <v>0.51598582007416904</v>
      </c>
      <c r="BC85" s="30">
        <f>IF(Riskregister!$E$16="",0,COUNTIF(BQ$4:BQ$53,"&lt;"&amp;BA85)*IF(BB85&lt;0.5,Riskregister!$K$16+(Riskregister!$L$16-Riskregister!$K$16)*SQRT(BB85/2),Riskregister!$L$16-(Riskregister!$L$16-Riskregister!$K$16)*SQRT((1-BB85)/2)))</f>
        <v>0</v>
      </c>
      <c r="BD85" s="30">
        <f t="shared" ca="1" si="49"/>
        <v>11149843.694837868</v>
      </c>
    </row>
    <row r="86" spans="20:56" x14ac:dyDescent="0.35">
      <c r="T86" s="30">
        <f t="shared" ca="1" si="50"/>
        <v>0.97817862338687633</v>
      </c>
      <c r="U86" s="30">
        <f t="shared" ca="1" si="50"/>
        <v>0.36563357255833606</v>
      </c>
      <c r="V86" s="30">
        <f ca="1">IF(Riskregister!$E$5="",0,COUNTIF(BF$4:BF$53,"&lt;"&amp;T86)*IF(U86&lt;0.5,Riskregister!$K$5+(Riskregister!$L$5-Riskregister!$K$5)*SQRT(U86/2),Riskregister!$L$5-(Riskregister!$L$5-Riskregister!$K$5)*SQRT((1-U86)/2)))</f>
        <v>2739254.8684925502</v>
      </c>
      <c r="W86" s="30">
        <f t="shared" ca="1" si="51"/>
        <v>0.32628247322555393</v>
      </c>
      <c r="X86" s="30">
        <f t="shared" ca="1" si="51"/>
        <v>7.546788628729284E-2</v>
      </c>
      <c r="Y86" s="30">
        <f ca="1">IF(Riskregister!$E$6="",0,COUNTIF(BG$4:BG$53,"&lt;"&amp;W86)*IF(X86&lt;0.5,Riskregister!$K$6+(Riskregister!$L$6-Riskregister!$K$6)*SQRT(X86/2),Riskregister!$L$6-(Riskregister!$L$6-Riskregister!$K$6)*SQRT((1-X86)/2)))</f>
        <v>549654.08017841633</v>
      </c>
      <c r="Z86" s="30">
        <f t="shared" ca="1" si="52"/>
        <v>0.40335744085486869</v>
      </c>
      <c r="AA86" s="30">
        <f t="shared" ca="1" si="52"/>
        <v>0.46931008105602767</v>
      </c>
      <c r="AB86" s="30">
        <f ca="1">IF(Riskregister!$E$7="",0,COUNTIF(BH$4:BH$53,"&lt;"&amp;Z86)*IF(AA86&lt;0.5,Riskregister!$K$7+(Riskregister!$L$7-Riskregister!$K$7)*SQRT(AA86/2),Riskregister!$L$7-(Riskregister!$L$7-Riskregister!$K$7)*SQRT((1-AA86)/2)))</f>
        <v>1317265.3187485263</v>
      </c>
      <c r="AC86" s="30">
        <f t="shared" ca="1" si="53"/>
        <v>0.2160441845610892</v>
      </c>
      <c r="AD86" s="30">
        <f t="shared" ca="1" si="53"/>
        <v>0.66831013966742259</v>
      </c>
      <c r="AE86" s="30">
        <f ca="1">IF(Riskregister!$E$8="",0,COUNTIF(BI$4:BI$53,"&lt;"&amp;AC86)*IF(AD86&lt;0.5,Riskregister!$K$8+(Riskregister!$L$8-Riskregister!$K$8)*SQRT(AD86/2),Riskregister!$L$8-(Riskregister!$L$8-Riskregister!$K$8)*SQRT((1-AD86)/2)))</f>
        <v>3085969.0422113547</v>
      </c>
      <c r="AF86" s="30">
        <f t="shared" ca="1" si="54"/>
        <v>0.63171917772929198</v>
      </c>
      <c r="AG86" s="30">
        <f t="shared" ca="1" si="54"/>
        <v>0.42459725145897009</v>
      </c>
      <c r="AH86" s="30">
        <f>IF(Riskregister!$E$9="",0,COUNTIF(BJ$4:BJ$53,"&lt;"&amp;AF86)*IF(AG86&lt;0.5,Riskregister!$K$9+(Riskregister!$L$9-Riskregister!$K$9)*SQRT(AG86/2),Riskregister!$L$9-(Riskregister!$L$9-Riskregister!$K$9)*SQRT((1-AG86)/2)))</f>
        <v>0</v>
      </c>
      <c r="AI86" s="30">
        <f t="shared" ca="1" si="55"/>
        <v>0.55578671068727203</v>
      </c>
      <c r="AJ86" s="30">
        <f t="shared" ca="1" si="55"/>
        <v>0.20563245998365409</v>
      </c>
      <c r="AK86" s="30">
        <f>IF(Riskregister!$E$10="",0,COUNTIF(BK$4:BK$53,"&lt;"&amp;AI86)*IF(AJ86&lt;0.5,Riskregister!$K$10+(Riskregister!$L$10-Riskregister!$K$10)*SQRT(AJ86/2),Riskregister!$L$10-(Riskregister!$L$10-Riskregister!$K$10)*SQRT((1-AJ86)/2)))</f>
        <v>0</v>
      </c>
      <c r="AL86" s="30">
        <f t="shared" ca="1" si="56"/>
        <v>0.48482910812424518</v>
      </c>
      <c r="AM86" s="30">
        <f t="shared" ca="1" si="56"/>
        <v>0.21372644513620287</v>
      </c>
      <c r="AN86" s="30">
        <f>IF(Riskregister!$E$11="",0,COUNTIF(BL$4:BL$53,"&lt;"&amp;AL86)*IF(AM86&lt;0.5,Riskregister!$K$11+(Riskregister!$L$11-Riskregister!$K$11)*SQRT(AM86/2),Riskregister!$L$11-(Riskregister!$L$11-Riskregister!$K$11)*SQRT((1-AM86)/2)))</f>
        <v>0</v>
      </c>
      <c r="AO86" s="30">
        <f t="shared" ca="1" si="57"/>
        <v>0.61092461922458252</v>
      </c>
      <c r="AP86" s="30">
        <f t="shared" ca="1" si="57"/>
        <v>0.16138990190594238</v>
      </c>
      <c r="AQ86" s="30">
        <f>IF(Riskregister!$E$12="",0,COUNTIF(BM$4:BM$53,"&lt;"&amp;AO86)*IF(AP86&lt;0.5,Riskregister!$K$12+(Riskregister!$L$12-Riskregister!$K$12)*SQRT(AP86/2),Riskregister!$L$12-(Riskregister!$L$12-Riskregister!$K$12)*SQRT((1-AP86)/2)))</f>
        <v>0</v>
      </c>
      <c r="AR86" s="30">
        <f t="shared" ca="1" si="58"/>
        <v>0.90757171858029495</v>
      </c>
      <c r="AS86" s="30">
        <f t="shared" ca="1" si="58"/>
        <v>0.86923328466025995</v>
      </c>
      <c r="AT86" s="30">
        <f>IF(Riskregister!$E$13="",0,COUNTIF(BN$4:BN$53,"&lt;"&amp;AR86)*IF(AS86&lt;0.5,Riskregister!$K$13+(Riskregister!$L$13-Riskregister!$K$13)*SQRT(AS86/2),Riskregister!$L$13-(Riskregister!$L$13-Riskregister!$K$13)*SQRT((1-AS86)/2)))</f>
        <v>0</v>
      </c>
      <c r="AU86" s="30">
        <f t="shared" ca="1" si="59"/>
        <v>0.87054892250420202</v>
      </c>
      <c r="AV86" s="30">
        <f t="shared" ca="1" si="59"/>
        <v>0.676270420985432</v>
      </c>
      <c r="AW86" s="30">
        <f>IF(Riskregister!$E$14="",0,COUNTIF(BO$4:BO$53,"&lt;"&amp;AU86)*IF(AV86&lt;0.5,Riskregister!$K$14+(Riskregister!$L$14-Riskregister!$K$14)*SQRT(AV86/2),Riskregister!$L$14-(Riskregister!$L$14-Riskregister!$K$14)*SQRT((1-AV86)/2)))</f>
        <v>0</v>
      </c>
      <c r="AX86" s="30">
        <f t="shared" ca="1" si="60"/>
        <v>0.72048610924872158</v>
      </c>
      <c r="AY86" s="30">
        <f t="shared" ca="1" si="60"/>
        <v>4.4858722477765567E-2</v>
      </c>
      <c r="AZ86" s="30">
        <f>IF(Riskregister!$E$15="",0,COUNTIF(BP$4:BP$53,"&lt;"&amp;AX86)*IF(AY86&lt;0.5,Riskregister!$K$15+(Riskregister!$L$15-Riskregister!$K$15)*SQRT(AY86/2),Riskregister!$L$15-(Riskregister!$L$15-Riskregister!$K$15)*SQRT((1-AY86)/2)))</f>
        <v>0</v>
      </c>
      <c r="BA86" s="30">
        <f t="shared" ca="1" si="61"/>
        <v>0.44928540890426782</v>
      </c>
      <c r="BB86" s="30">
        <f t="shared" ca="1" si="61"/>
        <v>0.14226503441706662</v>
      </c>
      <c r="BC86" s="30">
        <f>IF(Riskregister!$E$16="",0,COUNTIF(BQ$4:BQ$53,"&lt;"&amp;BA86)*IF(BB86&lt;0.5,Riskregister!$K$16+(Riskregister!$L$16-Riskregister!$K$16)*SQRT(BB86/2),Riskregister!$L$16-(Riskregister!$L$16-Riskregister!$K$16)*SQRT((1-BB86)/2)))</f>
        <v>0</v>
      </c>
      <c r="BD86" s="30">
        <f t="shared" ca="1" si="49"/>
        <v>7692143.3096308475</v>
      </c>
    </row>
    <row r="87" spans="20:56" x14ac:dyDescent="0.35">
      <c r="T87" s="30">
        <f t="shared" ca="1" si="50"/>
        <v>0.35152682191204054</v>
      </c>
      <c r="U87" s="30">
        <f t="shared" ca="1" si="50"/>
        <v>0.35294834531708208</v>
      </c>
      <c r="V87" s="30">
        <f ca="1">IF(Riskregister!$E$5="",0,COUNTIF(BF$4:BF$53,"&lt;"&amp;T87)*IF(U87&lt;0.5,Riskregister!$K$5+(Riskregister!$L$5-Riskregister!$K$5)*SQRT(U87/2),Riskregister!$L$5-(Riskregister!$L$5-Riskregister!$K$5)*SQRT((1-U87)/2)))</f>
        <v>1017119.1935300647</v>
      </c>
      <c r="W87" s="30">
        <f t="shared" ca="1" si="51"/>
        <v>0.35995876195659893</v>
      </c>
      <c r="X87" s="30">
        <f t="shared" ca="1" si="51"/>
        <v>0.75870092363234232</v>
      </c>
      <c r="Y87" s="30">
        <f ca="1">IF(Riskregister!$E$6="",0,COUNTIF(BG$4:BG$53,"&lt;"&amp;W87)*IF(X87&lt;0.5,Riskregister!$K$6+(Riskregister!$L$6-Riskregister!$K$6)*SQRT(X87/2),Riskregister!$L$6-(Riskregister!$L$6-Riskregister!$K$6)*SQRT((1-X87)/2)))</f>
        <v>1374776.4370118433</v>
      </c>
      <c r="Z87" s="30">
        <f t="shared" ca="1" si="52"/>
        <v>0.67419589418998849</v>
      </c>
      <c r="AA87" s="30">
        <f t="shared" ca="1" si="52"/>
        <v>0.73730495492480819</v>
      </c>
      <c r="AB87" s="30">
        <f ca="1">IF(Riskregister!$E$7="",0,COUNTIF(BH$4:BH$53,"&lt;"&amp;Z87)*IF(AA87&lt;0.5,Riskregister!$K$7+(Riskregister!$L$7-Riskregister!$K$7)*SQRT(AA87/2),Riskregister!$L$7-(Riskregister!$L$7-Riskregister!$K$7)*SQRT((1-AA87)/2)))</f>
        <v>1912073.4804996983</v>
      </c>
      <c r="AC87" s="30">
        <f t="shared" ca="1" si="53"/>
        <v>0.54921970107945239</v>
      </c>
      <c r="AD87" s="30">
        <f t="shared" ca="1" si="53"/>
        <v>0.97089406918470356</v>
      </c>
      <c r="AE87" s="30">
        <f ca="1">IF(Riskregister!$E$8="",0,COUNTIF(BI$4:BI$53,"&lt;"&amp;AC87)*IF(AD87&lt;0.5,Riskregister!$K$8+(Riskregister!$L$8-Riskregister!$K$8)*SQRT(AD87/2),Riskregister!$L$8-(Riskregister!$L$8-Riskregister!$K$8)*SQRT((1-AD87)/2)))</f>
        <v>13299037.021950642</v>
      </c>
      <c r="AF87" s="30">
        <f t="shared" ca="1" si="54"/>
        <v>0.44619023145270931</v>
      </c>
      <c r="AG87" s="30">
        <f t="shared" ca="1" si="54"/>
        <v>0.51057218741378418</v>
      </c>
      <c r="AH87" s="30">
        <f>IF(Riskregister!$E$9="",0,COUNTIF(BJ$4:BJ$53,"&lt;"&amp;AF87)*IF(AG87&lt;0.5,Riskregister!$K$9+(Riskregister!$L$9-Riskregister!$K$9)*SQRT(AG87/2),Riskregister!$L$9-(Riskregister!$L$9-Riskregister!$K$9)*SQRT((1-AG87)/2)))</f>
        <v>0</v>
      </c>
      <c r="AI87" s="30">
        <f t="shared" ca="1" si="55"/>
        <v>0.12958292849947117</v>
      </c>
      <c r="AJ87" s="30">
        <f t="shared" ca="1" si="55"/>
        <v>0.41675793241870163</v>
      </c>
      <c r="AK87" s="30">
        <f>IF(Riskregister!$E$10="",0,COUNTIF(BK$4:BK$53,"&lt;"&amp;AI87)*IF(AJ87&lt;0.5,Riskregister!$K$10+(Riskregister!$L$10-Riskregister!$K$10)*SQRT(AJ87/2),Riskregister!$L$10-(Riskregister!$L$10-Riskregister!$K$10)*SQRT((1-AJ87)/2)))</f>
        <v>0</v>
      </c>
      <c r="AL87" s="30">
        <f t="shared" ca="1" si="56"/>
        <v>0.10528676746400978</v>
      </c>
      <c r="AM87" s="30">
        <f t="shared" ca="1" si="56"/>
        <v>0.87639845419902873</v>
      </c>
      <c r="AN87" s="30">
        <f>IF(Riskregister!$E$11="",0,COUNTIF(BL$4:BL$53,"&lt;"&amp;AL87)*IF(AM87&lt;0.5,Riskregister!$K$11+(Riskregister!$L$11-Riskregister!$K$11)*SQRT(AM87/2),Riskregister!$L$11-(Riskregister!$L$11-Riskregister!$K$11)*SQRT((1-AM87)/2)))</f>
        <v>0</v>
      </c>
      <c r="AO87" s="30">
        <f t="shared" ca="1" si="57"/>
        <v>0.17295108374981394</v>
      </c>
      <c r="AP87" s="30">
        <f t="shared" ca="1" si="57"/>
        <v>0.43700922845880108</v>
      </c>
      <c r="AQ87" s="30">
        <f>IF(Riskregister!$E$12="",0,COUNTIF(BM$4:BM$53,"&lt;"&amp;AO87)*IF(AP87&lt;0.5,Riskregister!$K$12+(Riskregister!$L$12-Riskregister!$K$12)*SQRT(AP87/2),Riskregister!$L$12-(Riskregister!$L$12-Riskregister!$K$12)*SQRT((1-AP87)/2)))</f>
        <v>0</v>
      </c>
      <c r="AR87" s="30">
        <f t="shared" ca="1" si="58"/>
        <v>0.94638850444557088</v>
      </c>
      <c r="AS87" s="30">
        <f t="shared" ca="1" si="58"/>
        <v>0.64740120983804894</v>
      </c>
      <c r="AT87" s="30">
        <f>IF(Riskregister!$E$13="",0,COUNTIF(BN$4:BN$53,"&lt;"&amp;AR87)*IF(AS87&lt;0.5,Riskregister!$K$13+(Riskregister!$L$13-Riskregister!$K$13)*SQRT(AS87/2),Riskregister!$L$13-(Riskregister!$L$13-Riskregister!$K$13)*SQRT((1-AS87)/2)))</f>
        <v>0</v>
      </c>
      <c r="AU87" s="30">
        <f t="shared" ca="1" si="59"/>
        <v>0.13679830906489643</v>
      </c>
      <c r="AV87" s="30">
        <f t="shared" ca="1" si="59"/>
        <v>0.1088757215718692</v>
      </c>
      <c r="AW87" s="30">
        <f>IF(Riskregister!$E$14="",0,COUNTIF(BO$4:BO$53,"&lt;"&amp;AU87)*IF(AV87&lt;0.5,Riskregister!$K$14+(Riskregister!$L$14-Riskregister!$K$14)*SQRT(AV87/2),Riskregister!$L$14-(Riskregister!$L$14-Riskregister!$K$14)*SQRT((1-AV87)/2)))</f>
        <v>0</v>
      </c>
      <c r="AX87" s="30">
        <f t="shared" ca="1" si="60"/>
        <v>0.81363225374743731</v>
      </c>
      <c r="AY87" s="30">
        <f t="shared" ca="1" si="60"/>
        <v>7.3073716375955389E-3</v>
      </c>
      <c r="AZ87" s="30">
        <f>IF(Riskregister!$E$15="",0,COUNTIF(BP$4:BP$53,"&lt;"&amp;AX87)*IF(AY87&lt;0.5,Riskregister!$K$15+(Riskregister!$L$15-Riskregister!$K$15)*SQRT(AY87/2),Riskregister!$L$15-(Riskregister!$L$15-Riskregister!$K$15)*SQRT((1-AY87)/2)))</f>
        <v>0</v>
      </c>
      <c r="BA87" s="30">
        <f t="shared" ca="1" si="61"/>
        <v>0.30983197211016589</v>
      </c>
      <c r="BB87" s="30">
        <f t="shared" ca="1" si="61"/>
        <v>0.3035849261280682</v>
      </c>
      <c r="BC87" s="30">
        <f>IF(Riskregister!$E$16="",0,COUNTIF(BQ$4:BQ$53,"&lt;"&amp;BA87)*IF(BB87&lt;0.5,Riskregister!$K$16+(Riskregister!$L$16-Riskregister!$K$16)*SQRT(BB87/2),Riskregister!$L$16-(Riskregister!$L$16-Riskregister!$K$16)*SQRT((1-BB87)/2)))</f>
        <v>0</v>
      </c>
      <c r="BD87" s="30">
        <f t="shared" ca="1" si="49"/>
        <v>17603006.132992249</v>
      </c>
    </row>
    <row r="88" spans="20:56" x14ac:dyDescent="0.35">
      <c r="T88" s="30">
        <f t="shared" ca="1" si="50"/>
        <v>7.2786827466168935E-2</v>
      </c>
      <c r="U88" s="30">
        <f t="shared" ca="1" si="50"/>
        <v>0.92159756112964408</v>
      </c>
      <c r="V88" s="30">
        <f ca="1">IF(Riskregister!$E$5="",0,COUNTIF(BF$4:BF$53,"&lt;"&amp;T88)*IF(U88&lt;0.5,Riskregister!$K$5+(Riskregister!$L$5-Riskregister!$K$5)*SQRT(U88/2),Riskregister!$L$5-(Riskregister!$L$5-Riskregister!$K$5)*SQRT((1-U88)/2)))</f>
        <v>510903.15978878073</v>
      </c>
      <c r="W88" s="30">
        <f t="shared" ca="1" si="51"/>
        <v>0.8919047327766052</v>
      </c>
      <c r="X88" s="30">
        <f t="shared" ca="1" si="51"/>
        <v>2.7019077412059445E-2</v>
      </c>
      <c r="Y88" s="30">
        <f ca="1">IF(Riskregister!$E$6="",0,COUNTIF(BG$4:BG$53,"&lt;"&amp;W88)*IF(X88&lt;0.5,Riskregister!$K$6+(Riskregister!$L$6-Riskregister!$K$6)*SQRT(X88/2),Riskregister!$L$6-(Riskregister!$L$6-Riskregister!$K$6)*SQRT((1-X88)/2)))</f>
        <v>1636859.8965899732</v>
      </c>
      <c r="Z88" s="30">
        <f t="shared" ca="1" si="52"/>
        <v>0.12360962985316271</v>
      </c>
      <c r="AA88" s="30">
        <f t="shared" ca="1" si="52"/>
        <v>0.47260184777873648</v>
      </c>
      <c r="AB88" s="30">
        <f ca="1">IF(Riskregister!$E$7="",0,COUNTIF(BH$4:BH$53,"&lt;"&amp;Z88)*IF(AA88&lt;0.5,Riskregister!$K$7+(Riskregister!$L$7-Riskregister!$K$7)*SQRT(AA88/2),Riskregister!$L$7-(Riskregister!$L$7-Riskregister!$K$7)*SQRT((1-AA88)/2)))</f>
        <v>660413.33112295228</v>
      </c>
      <c r="AC88" s="30">
        <f t="shared" ca="1" si="53"/>
        <v>0.1664961879233029</v>
      </c>
      <c r="AD88" s="30">
        <f t="shared" ca="1" si="53"/>
        <v>0.75418999618847082</v>
      </c>
      <c r="AE88" s="30">
        <f ca="1">IF(Riskregister!$E$8="",0,COUNTIF(BI$4:BI$53,"&lt;"&amp;AC88)*IF(AD88&lt;0.5,Riskregister!$K$8+(Riskregister!$L$8-Riskregister!$K$8)*SQRT(AD88/2),Riskregister!$L$8-(Riskregister!$L$8-Riskregister!$K$8)*SQRT((1-AD88)/2)))</f>
        <v>3352282.9453761363</v>
      </c>
      <c r="AF88" s="30">
        <f t="shared" ca="1" si="54"/>
        <v>0.72593571094349907</v>
      </c>
      <c r="AG88" s="30">
        <f t="shared" ca="1" si="54"/>
        <v>0.13606726791671575</v>
      </c>
      <c r="AH88" s="30">
        <f>IF(Riskregister!$E$9="",0,COUNTIF(BJ$4:BJ$53,"&lt;"&amp;AF88)*IF(AG88&lt;0.5,Riskregister!$K$9+(Riskregister!$L$9-Riskregister!$K$9)*SQRT(AG88/2),Riskregister!$L$9-(Riskregister!$L$9-Riskregister!$K$9)*SQRT((1-AG88)/2)))</f>
        <v>0</v>
      </c>
      <c r="AI88" s="30">
        <f t="shared" ca="1" si="55"/>
        <v>0.9716688678690274</v>
      </c>
      <c r="AJ88" s="30">
        <f t="shared" ca="1" si="55"/>
        <v>0.64973969240905172</v>
      </c>
      <c r="AK88" s="30">
        <f>IF(Riskregister!$E$10="",0,COUNTIF(BK$4:BK$53,"&lt;"&amp;AI88)*IF(AJ88&lt;0.5,Riskregister!$K$10+(Riskregister!$L$10-Riskregister!$K$10)*SQRT(AJ88/2),Riskregister!$L$10-(Riskregister!$L$10-Riskregister!$K$10)*SQRT((1-AJ88)/2)))</f>
        <v>0</v>
      </c>
      <c r="AL88" s="30">
        <f t="shared" ca="1" si="56"/>
        <v>0.64462476434378679</v>
      </c>
      <c r="AM88" s="30">
        <f t="shared" ca="1" si="56"/>
        <v>0.62538020065761779</v>
      </c>
      <c r="AN88" s="30">
        <f>IF(Riskregister!$E$11="",0,COUNTIF(BL$4:BL$53,"&lt;"&amp;AL88)*IF(AM88&lt;0.5,Riskregister!$K$11+(Riskregister!$L$11-Riskregister!$K$11)*SQRT(AM88/2),Riskregister!$L$11-(Riskregister!$L$11-Riskregister!$K$11)*SQRT((1-AM88)/2)))</f>
        <v>0</v>
      </c>
      <c r="AO88" s="30">
        <f t="shared" ca="1" si="57"/>
        <v>7.0053350934567882E-2</v>
      </c>
      <c r="AP88" s="30">
        <f t="shared" ca="1" si="57"/>
        <v>0.75787286267354459</v>
      </c>
      <c r="AQ88" s="30">
        <f>IF(Riskregister!$E$12="",0,COUNTIF(BM$4:BM$53,"&lt;"&amp;AO88)*IF(AP88&lt;0.5,Riskregister!$K$12+(Riskregister!$L$12-Riskregister!$K$12)*SQRT(AP88/2),Riskregister!$L$12-(Riskregister!$L$12-Riskregister!$K$12)*SQRT((1-AP88)/2)))</f>
        <v>0</v>
      </c>
      <c r="AR88" s="30">
        <f t="shared" ca="1" si="58"/>
        <v>9.4429407148767353E-2</v>
      </c>
      <c r="AS88" s="30">
        <f t="shared" ca="1" si="58"/>
        <v>0.83969497282960004</v>
      </c>
      <c r="AT88" s="30">
        <f>IF(Riskregister!$E$13="",0,COUNTIF(BN$4:BN$53,"&lt;"&amp;AR88)*IF(AS88&lt;0.5,Riskregister!$K$13+(Riskregister!$L$13-Riskregister!$K$13)*SQRT(AS88/2),Riskregister!$L$13-(Riskregister!$L$13-Riskregister!$K$13)*SQRT((1-AS88)/2)))</f>
        <v>0</v>
      </c>
      <c r="AU88" s="30">
        <f t="shared" ca="1" si="59"/>
        <v>0.89306227126125926</v>
      </c>
      <c r="AV88" s="30">
        <f t="shared" ca="1" si="59"/>
        <v>7.4393873892127371E-2</v>
      </c>
      <c r="AW88" s="30">
        <f>IF(Riskregister!$E$14="",0,COUNTIF(BO$4:BO$53,"&lt;"&amp;AU88)*IF(AV88&lt;0.5,Riskregister!$K$14+(Riskregister!$L$14-Riskregister!$K$14)*SQRT(AV88/2),Riskregister!$L$14-(Riskregister!$L$14-Riskregister!$K$14)*SQRT((1-AV88)/2)))</f>
        <v>0</v>
      </c>
      <c r="AX88" s="30">
        <f t="shared" ca="1" si="60"/>
        <v>0.82722611652356437</v>
      </c>
      <c r="AY88" s="30">
        <f t="shared" ca="1" si="60"/>
        <v>0.80614602643343047</v>
      </c>
      <c r="AZ88" s="30">
        <f>IF(Riskregister!$E$15="",0,COUNTIF(BP$4:BP$53,"&lt;"&amp;AX88)*IF(AY88&lt;0.5,Riskregister!$K$15+(Riskregister!$L$15-Riskregister!$K$15)*SQRT(AY88/2),Riskregister!$L$15-(Riskregister!$L$15-Riskregister!$K$15)*SQRT((1-AY88)/2)))</f>
        <v>0</v>
      </c>
      <c r="BA88" s="30">
        <f t="shared" ca="1" si="61"/>
        <v>2.7750817888773427E-2</v>
      </c>
      <c r="BB88" s="30">
        <f t="shared" ca="1" si="61"/>
        <v>0.29345727979095948</v>
      </c>
      <c r="BC88" s="30">
        <f>IF(Riskregister!$E$16="",0,COUNTIF(BQ$4:BQ$53,"&lt;"&amp;BA88)*IF(BB88&lt;0.5,Riskregister!$K$16+(Riskregister!$L$16-Riskregister!$K$16)*SQRT(BB88/2),Riskregister!$L$16-(Riskregister!$L$16-Riskregister!$K$16)*SQRT((1-BB88)/2)))</f>
        <v>0</v>
      </c>
      <c r="BD88" s="30">
        <f t="shared" ca="1" si="49"/>
        <v>6160459.3328778427</v>
      </c>
    </row>
    <row r="89" spans="20:56" x14ac:dyDescent="0.35">
      <c r="T89" s="30">
        <f t="shared" ca="1" si="50"/>
        <v>0.92708472358136873</v>
      </c>
      <c r="U89" s="30">
        <f t="shared" ca="1" si="50"/>
        <v>0.77482847522027776</v>
      </c>
      <c r="V89" s="30">
        <f ca="1">IF(Riskregister!$E$5="",0,COUNTIF(BF$4:BF$53,"&lt;"&amp;T89)*IF(U89&lt;0.5,Riskregister!$K$5+(Riskregister!$L$5-Riskregister!$K$5)*SQRT(U89/2),Riskregister!$L$5-(Riskregister!$L$5-Riskregister!$K$5)*SQRT((1-U89)/2)))</f>
        <v>3143055.2392327227</v>
      </c>
      <c r="W89" s="30">
        <f t="shared" ca="1" si="51"/>
        <v>0.67706613725676035</v>
      </c>
      <c r="X89" s="30">
        <f t="shared" ca="1" si="51"/>
        <v>0.40063496152552269</v>
      </c>
      <c r="Y89" s="30">
        <f ca="1">IF(Riskregister!$E$6="",0,COUNTIF(BG$4:BG$53,"&lt;"&amp;W89)*IF(X89&lt;0.5,Riskregister!$K$6+(Riskregister!$L$6-Riskregister!$K$6)*SQRT(X89/2),Riskregister!$L$6-(Riskregister!$L$6-Riskregister!$K$6)*SQRT((1-X89)/2)))</f>
        <v>2011246.2725124881</v>
      </c>
      <c r="Z89" s="30">
        <f t="shared" ca="1" si="52"/>
        <v>0.37919419762341211</v>
      </c>
      <c r="AA89" s="30">
        <f t="shared" ca="1" si="52"/>
        <v>0.36102507943566509</v>
      </c>
      <c r="AB89" s="30">
        <f ca="1">IF(Riskregister!$E$7="",0,COUNTIF(BH$4:BH$53,"&lt;"&amp;Z89)*IF(AA89&lt;0.5,Riskregister!$K$7+(Riskregister!$L$7-Riskregister!$K$7)*SQRT(AA89/2),Riskregister!$L$7-(Riskregister!$L$7-Riskregister!$K$7)*SQRT((1-AA89)/2)))</f>
        <v>993518.42807415477</v>
      </c>
      <c r="AC89" s="30">
        <f t="shared" ca="1" si="53"/>
        <v>0.2562269310331301</v>
      </c>
      <c r="AD89" s="30">
        <f t="shared" ca="1" si="53"/>
        <v>0.84893580532095814</v>
      </c>
      <c r="AE89" s="30">
        <f ca="1">IF(Riskregister!$E$8="",0,COUNTIF(BI$4:BI$53,"&lt;"&amp;AC89)*IF(AD89&lt;0.5,Riskregister!$K$8+(Riskregister!$L$8-Riskregister!$K$8)*SQRT(AD89/2),Riskregister!$L$8-(Riskregister!$L$8-Riskregister!$K$8)*SQRT((1-AD89)/2)))</f>
        <v>7416588.2788606714</v>
      </c>
      <c r="AF89" s="30">
        <f t="shared" ca="1" si="54"/>
        <v>0.86301024964231665</v>
      </c>
      <c r="AG89" s="30">
        <f t="shared" ca="1" si="54"/>
        <v>0.4112965635869168</v>
      </c>
      <c r="AH89" s="30">
        <f>IF(Riskregister!$E$9="",0,COUNTIF(BJ$4:BJ$53,"&lt;"&amp;AF89)*IF(AG89&lt;0.5,Riskregister!$K$9+(Riskregister!$L$9-Riskregister!$K$9)*SQRT(AG89/2),Riskregister!$L$9-(Riskregister!$L$9-Riskregister!$K$9)*SQRT((1-AG89)/2)))</f>
        <v>0</v>
      </c>
      <c r="AI89" s="30">
        <f t="shared" ca="1" si="55"/>
        <v>0.44790885748086595</v>
      </c>
      <c r="AJ89" s="30">
        <f t="shared" ca="1" si="55"/>
        <v>0.70567711916948861</v>
      </c>
      <c r="AK89" s="30">
        <f>IF(Riskregister!$E$10="",0,COUNTIF(BK$4:BK$53,"&lt;"&amp;AI89)*IF(AJ89&lt;0.5,Riskregister!$K$10+(Riskregister!$L$10-Riskregister!$K$10)*SQRT(AJ89/2),Riskregister!$L$10-(Riskregister!$L$10-Riskregister!$K$10)*SQRT((1-AJ89)/2)))</f>
        <v>0</v>
      </c>
      <c r="AL89" s="30">
        <f t="shared" ca="1" si="56"/>
        <v>0.65390103510658459</v>
      </c>
      <c r="AM89" s="30">
        <f t="shared" ca="1" si="56"/>
        <v>0.52738229700067663</v>
      </c>
      <c r="AN89" s="30">
        <f>IF(Riskregister!$E$11="",0,COUNTIF(BL$4:BL$53,"&lt;"&amp;AL89)*IF(AM89&lt;0.5,Riskregister!$K$11+(Riskregister!$L$11-Riskregister!$K$11)*SQRT(AM89/2),Riskregister!$L$11-(Riskregister!$L$11-Riskregister!$K$11)*SQRT((1-AM89)/2)))</f>
        <v>0</v>
      </c>
      <c r="AO89" s="30">
        <f t="shared" ca="1" si="57"/>
        <v>0.25858405151523733</v>
      </c>
      <c r="AP89" s="30">
        <f t="shared" ca="1" si="57"/>
        <v>0.80922622556890456</v>
      </c>
      <c r="AQ89" s="30">
        <f>IF(Riskregister!$E$12="",0,COUNTIF(BM$4:BM$53,"&lt;"&amp;AO89)*IF(AP89&lt;0.5,Riskregister!$K$12+(Riskregister!$L$12-Riskregister!$K$12)*SQRT(AP89/2),Riskregister!$L$12-(Riskregister!$L$12-Riskregister!$K$12)*SQRT((1-AP89)/2)))</f>
        <v>0</v>
      </c>
      <c r="AR89" s="30">
        <f t="shared" ca="1" si="58"/>
        <v>0.53608819104585359</v>
      </c>
      <c r="AS89" s="30">
        <f t="shared" ca="1" si="58"/>
        <v>0.20522307658750527</v>
      </c>
      <c r="AT89" s="30">
        <f>IF(Riskregister!$E$13="",0,COUNTIF(BN$4:BN$53,"&lt;"&amp;AR89)*IF(AS89&lt;0.5,Riskregister!$K$13+(Riskregister!$L$13-Riskregister!$K$13)*SQRT(AS89/2),Riskregister!$L$13-(Riskregister!$L$13-Riskregister!$K$13)*SQRT((1-AS89)/2)))</f>
        <v>0</v>
      </c>
      <c r="AU89" s="30">
        <f t="shared" ca="1" si="59"/>
        <v>0.4817158361552849</v>
      </c>
      <c r="AV89" s="30">
        <f t="shared" ca="1" si="59"/>
        <v>1.057804143986496E-2</v>
      </c>
      <c r="AW89" s="30">
        <f>IF(Riskregister!$E$14="",0,COUNTIF(BO$4:BO$53,"&lt;"&amp;AU89)*IF(AV89&lt;0.5,Riskregister!$K$14+(Riskregister!$L$14-Riskregister!$K$14)*SQRT(AV89/2),Riskregister!$L$14-(Riskregister!$L$14-Riskregister!$K$14)*SQRT((1-AV89)/2)))</f>
        <v>0</v>
      </c>
      <c r="AX89" s="30">
        <f t="shared" ca="1" si="60"/>
        <v>0.96154847423514334</v>
      </c>
      <c r="AY89" s="30">
        <f t="shared" ca="1" si="60"/>
        <v>0.82495919265242423</v>
      </c>
      <c r="AZ89" s="30">
        <f>IF(Riskregister!$E$15="",0,COUNTIF(BP$4:BP$53,"&lt;"&amp;AX89)*IF(AY89&lt;0.5,Riskregister!$K$15+(Riskregister!$L$15-Riskregister!$K$15)*SQRT(AY89/2),Riskregister!$L$15-(Riskregister!$L$15-Riskregister!$K$15)*SQRT((1-AY89)/2)))</f>
        <v>0</v>
      </c>
      <c r="BA89" s="30">
        <f t="shared" ca="1" si="61"/>
        <v>0.91056177195102184</v>
      </c>
      <c r="BB89" s="30">
        <f t="shared" ca="1" si="61"/>
        <v>0.67809235865707151</v>
      </c>
      <c r="BC89" s="30">
        <f>IF(Riskregister!$E$16="",0,COUNTIF(BQ$4:BQ$53,"&lt;"&amp;BA89)*IF(BB89&lt;0.5,Riskregister!$K$16+(Riskregister!$L$16-Riskregister!$K$16)*SQRT(BB89/2),Riskregister!$L$16-(Riskregister!$L$16-Riskregister!$K$16)*SQRT((1-BB89)/2)))</f>
        <v>0</v>
      </c>
      <c r="BD89" s="30">
        <f t="shared" ca="1" si="49"/>
        <v>13564408.218680037</v>
      </c>
    </row>
    <row r="90" spans="20:56" x14ac:dyDescent="0.35">
      <c r="T90" s="30">
        <f t="shared" ca="1" si="50"/>
        <v>0.88807465317019496</v>
      </c>
      <c r="U90" s="30">
        <f t="shared" ca="1" si="50"/>
        <v>0.61131024786185739</v>
      </c>
      <c r="V90" s="30">
        <f ca="1">IF(Riskregister!$E$5="",0,COUNTIF(BF$4:BF$53,"&lt;"&amp;T90)*IF(U90&lt;0.5,Riskregister!$K$5+(Riskregister!$L$5-Riskregister!$K$5)*SQRT(U90/2),Riskregister!$L$5-(Riskregister!$L$5-Riskregister!$K$5)*SQRT((1-U90)/2)))</f>
        <v>2409716.7788532302</v>
      </c>
      <c r="W90" s="30">
        <f t="shared" ca="1" si="51"/>
        <v>0.43527919743088817</v>
      </c>
      <c r="X90" s="30">
        <f t="shared" ca="1" si="51"/>
        <v>0.62639589789589134</v>
      </c>
      <c r="Y90" s="30">
        <f ca="1">IF(Riskregister!$E$6="",0,COUNTIF(BG$4:BG$53,"&lt;"&amp;W90)*IF(X90&lt;0.5,Riskregister!$K$6+(Riskregister!$L$6-Riskregister!$K$6)*SQRT(X90/2),Riskregister!$L$6-(Riskregister!$L$6-Riskregister!$K$6)*SQRT((1-X90)/2)))</f>
        <v>2444058.297481996</v>
      </c>
      <c r="Z90" s="30">
        <f t="shared" ca="1" si="52"/>
        <v>0.178668768515576</v>
      </c>
      <c r="AA90" s="30">
        <f t="shared" ca="1" si="52"/>
        <v>0.48781157691778221</v>
      </c>
      <c r="AB90" s="30">
        <f ca="1">IF(Riskregister!$E$7="",0,COUNTIF(BH$4:BH$53,"&lt;"&amp;Z90)*IF(AA90&lt;0.5,Riskregister!$K$7+(Riskregister!$L$7-Riskregister!$K$7)*SQRT(AA90/2),Riskregister!$L$7-(Riskregister!$L$7-Riskregister!$K$7)*SQRT((1-AA90)/2)))</f>
        <v>891415.46509998362</v>
      </c>
      <c r="AC90" s="30">
        <f t="shared" ca="1" si="53"/>
        <v>0.24974351584350629</v>
      </c>
      <c r="AD90" s="30">
        <f t="shared" ca="1" si="53"/>
        <v>0.91931252939123631</v>
      </c>
      <c r="AE90" s="30">
        <f ca="1">IF(Riskregister!$E$8="",0,COUNTIF(BI$4:BI$53,"&lt;"&amp;AC90)*IF(AD90&lt;0.5,Riskregister!$K$8+(Riskregister!$L$8-Riskregister!$K$8)*SQRT(AD90/2),Riskregister!$L$8-(Riskregister!$L$8-Riskregister!$K$8)*SQRT((1-AD90)/2)))</f>
        <v>8111939.5000437144</v>
      </c>
      <c r="AF90" s="30">
        <f t="shared" ca="1" si="54"/>
        <v>0.46830834515693165</v>
      </c>
      <c r="AG90" s="30">
        <f t="shared" ca="1" si="54"/>
        <v>0.66513092744838631</v>
      </c>
      <c r="AH90" s="30">
        <f>IF(Riskregister!$E$9="",0,COUNTIF(BJ$4:BJ$53,"&lt;"&amp;AF90)*IF(AG90&lt;0.5,Riskregister!$K$9+(Riskregister!$L$9-Riskregister!$K$9)*SQRT(AG90/2),Riskregister!$L$9-(Riskregister!$L$9-Riskregister!$K$9)*SQRT((1-AG90)/2)))</f>
        <v>0</v>
      </c>
      <c r="AI90" s="30">
        <f t="shared" ca="1" si="55"/>
        <v>0.43515812948722954</v>
      </c>
      <c r="AJ90" s="30">
        <f t="shared" ca="1" si="55"/>
        <v>0.91371745338096211</v>
      </c>
      <c r="AK90" s="30">
        <f>IF(Riskregister!$E$10="",0,COUNTIF(BK$4:BK$53,"&lt;"&amp;AI90)*IF(AJ90&lt;0.5,Riskregister!$K$10+(Riskregister!$L$10-Riskregister!$K$10)*SQRT(AJ90/2),Riskregister!$L$10-(Riskregister!$L$10-Riskregister!$K$10)*SQRT((1-AJ90)/2)))</f>
        <v>0</v>
      </c>
      <c r="AL90" s="30">
        <f t="shared" ca="1" si="56"/>
        <v>0.18952500527833682</v>
      </c>
      <c r="AM90" s="30">
        <f t="shared" ca="1" si="56"/>
        <v>0.28409045469174421</v>
      </c>
      <c r="AN90" s="30">
        <f>IF(Riskregister!$E$11="",0,COUNTIF(BL$4:BL$53,"&lt;"&amp;AL90)*IF(AM90&lt;0.5,Riskregister!$K$11+(Riskregister!$L$11-Riskregister!$K$11)*SQRT(AM90/2),Riskregister!$L$11-(Riskregister!$L$11-Riskregister!$K$11)*SQRT((1-AM90)/2)))</f>
        <v>0</v>
      </c>
      <c r="AO90" s="30">
        <f t="shared" ca="1" si="57"/>
        <v>0.86714376807005067</v>
      </c>
      <c r="AP90" s="30">
        <f t="shared" ca="1" si="57"/>
        <v>0.78143099146850969</v>
      </c>
      <c r="AQ90" s="30">
        <f>IF(Riskregister!$E$12="",0,COUNTIF(BM$4:BM$53,"&lt;"&amp;AO90)*IF(AP90&lt;0.5,Riskregister!$K$12+(Riskregister!$L$12-Riskregister!$K$12)*SQRT(AP90/2),Riskregister!$L$12-(Riskregister!$L$12-Riskregister!$K$12)*SQRT((1-AP90)/2)))</f>
        <v>0</v>
      </c>
      <c r="AR90" s="30">
        <f t="shared" ca="1" si="58"/>
        <v>0.49679952950927786</v>
      </c>
      <c r="AS90" s="30">
        <f t="shared" ca="1" si="58"/>
        <v>0.66599285695250521</v>
      </c>
      <c r="AT90" s="30">
        <f>IF(Riskregister!$E$13="",0,COUNTIF(BN$4:BN$53,"&lt;"&amp;AR90)*IF(AS90&lt;0.5,Riskregister!$K$13+(Riskregister!$L$13-Riskregister!$K$13)*SQRT(AS90/2),Riskregister!$L$13-(Riskregister!$L$13-Riskregister!$K$13)*SQRT((1-AS90)/2)))</f>
        <v>0</v>
      </c>
      <c r="AU90" s="30">
        <f t="shared" ca="1" si="59"/>
        <v>0.56840864668182289</v>
      </c>
      <c r="AV90" s="30">
        <f t="shared" ca="1" si="59"/>
        <v>0.60665078778419324</v>
      </c>
      <c r="AW90" s="30">
        <f>IF(Riskregister!$E$14="",0,COUNTIF(BO$4:BO$53,"&lt;"&amp;AU90)*IF(AV90&lt;0.5,Riskregister!$K$14+(Riskregister!$L$14-Riskregister!$K$14)*SQRT(AV90/2),Riskregister!$L$14-(Riskregister!$L$14-Riskregister!$K$14)*SQRT((1-AV90)/2)))</f>
        <v>0</v>
      </c>
      <c r="AX90" s="30">
        <f t="shared" ca="1" si="60"/>
        <v>0.23651294136020329</v>
      </c>
      <c r="AY90" s="30">
        <f t="shared" ca="1" si="60"/>
        <v>0.42602029321259816</v>
      </c>
      <c r="AZ90" s="30">
        <f>IF(Riskregister!$E$15="",0,COUNTIF(BP$4:BP$53,"&lt;"&amp;AX90)*IF(AY90&lt;0.5,Riskregister!$K$15+(Riskregister!$L$15-Riskregister!$K$15)*SQRT(AY90/2),Riskregister!$L$15-(Riskregister!$L$15-Riskregister!$K$15)*SQRT((1-AY90)/2)))</f>
        <v>0</v>
      </c>
      <c r="BA90" s="30">
        <f t="shared" ca="1" si="61"/>
        <v>0.4690683309604996</v>
      </c>
      <c r="BB90" s="30">
        <f t="shared" ca="1" si="61"/>
        <v>0.66421972021272424</v>
      </c>
      <c r="BC90" s="30">
        <f>IF(Riskregister!$E$16="",0,COUNTIF(BQ$4:BQ$53,"&lt;"&amp;BA90)*IF(BB90&lt;0.5,Riskregister!$K$16+(Riskregister!$L$16-Riskregister!$K$16)*SQRT(BB90/2),Riskregister!$L$16-(Riskregister!$L$16-Riskregister!$K$16)*SQRT((1-BB90)/2)))</f>
        <v>0</v>
      </c>
      <c r="BD90" s="30">
        <f t="shared" ca="1" si="49"/>
        <v>13857130.041478924</v>
      </c>
    </row>
    <row r="91" spans="20:56" x14ac:dyDescent="0.35">
      <c r="T91" s="30">
        <f t="shared" ca="1" si="50"/>
        <v>0.25245456390281129</v>
      </c>
      <c r="U91" s="30">
        <f t="shared" ca="1" si="50"/>
        <v>0.74374245368804393</v>
      </c>
      <c r="V91" s="30">
        <f ca="1">IF(Riskregister!$E$5="",0,COUNTIF(BF$4:BF$53,"&lt;"&amp;T91)*IF(U91&lt;0.5,Riskregister!$K$5+(Riskregister!$L$5-Riskregister!$K$5)*SQRT(U91/2),Riskregister!$L$5-(Riskregister!$L$5-Riskregister!$K$5)*SQRT((1-U91)/2)))</f>
        <v>877844.28259560221</v>
      </c>
      <c r="W91" s="30">
        <f t="shared" ca="1" si="51"/>
        <v>0.70896026375938237</v>
      </c>
      <c r="X91" s="30">
        <f t="shared" ca="1" si="51"/>
        <v>0.40305804613960017</v>
      </c>
      <c r="Y91" s="30">
        <f ca="1">IF(Riskregister!$E$6="",0,COUNTIF(BG$4:BG$53,"&lt;"&amp;W91)*IF(X91&lt;0.5,Riskregister!$K$6+(Riskregister!$L$6-Riskregister!$K$6)*SQRT(X91/2),Riskregister!$L$6-(Riskregister!$L$6-Riskregister!$K$6)*SQRT((1-X91)/2)))</f>
        <v>3024167.137949727</v>
      </c>
      <c r="Z91" s="30">
        <f t="shared" ca="1" si="52"/>
        <v>9.0114354319596357E-2</v>
      </c>
      <c r="AA91" s="30">
        <f t="shared" ca="1" si="52"/>
        <v>8.2395671464787767E-3</v>
      </c>
      <c r="AB91" s="30">
        <f ca="1">IF(Riskregister!$E$7="",0,COUNTIF(BH$4:BH$53,"&lt;"&amp;Z91)*IF(AA91&lt;0.5,Riskregister!$K$7+(Riskregister!$L$7-Riskregister!$K$7)*SQRT(AA91/2),Riskregister!$L$7-(Riskregister!$L$7-Riskregister!$K$7)*SQRT((1-AA91)/2)))</f>
        <v>217394.81723023235</v>
      </c>
      <c r="AC91" s="30">
        <f t="shared" ca="1" si="53"/>
        <v>0.44679012779017546</v>
      </c>
      <c r="AD91" s="30">
        <f t="shared" ca="1" si="53"/>
        <v>0.69935440847207297</v>
      </c>
      <c r="AE91" s="30">
        <f ca="1">IF(Riskregister!$E$8="",0,COUNTIF(BI$4:BI$53,"&lt;"&amp;AC91)*IF(AD91&lt;0.5,Riskregister!$K$8+(Riskregister!$L$8-Riskregister!$K$8)*SQRT(AD91/2),Riskregister!$L$8-(Riskregister!$L$8-Riskregister!$K$8)*SQRT((1-AD91)/2)))</f>
        <v>6355480.5208774339</v>
      </c>
      <c r="AF91" s="30">
        <f t="shared" ca="1" si="54"/>
        <v>0.9581362617174759</v>
      </c>
      <c r="AG91" s="30">
        <f t="shared" ca="1" si="54"/>
        <v>0.1560040177910641</v>
      </c>
      <c r="AH91" s="30">
        <f>IF(Riskregister!$E$9="",0,COUNTIF(BJ$4:BJ$53,"&lt;"&amp;AF91)*IF(AG91&lt;0.5,Riskregister!$K$9+(Riskregister!$L$9-Riskregister!$K$9)*SQRT(AG91/2),Riskregister!$L$9-(Riskregister!$L$9-Riskregister!$K$9)*SQRT((1-AG91)/2)))</f>
        <v>0</v>
      </c>
      <c r="AI91" s="30">
        <f t="shared" ca="1" si="55"/>
        <v>0.75652415909139714</v>
      </c>
      <c r="AJ91" s="30">
        <f t="shared" ca="1" si="55"/>
        <v>0.19772009994407713</v>
      </c>
      <c r="AK91" s="30">
        <f>IF(Riskregister!$E$10="",0,COUNTIF(BK$4:BK$53,"&lt;"&amp;AI91)*IF(AJ91&lt;0.5,Riskregister!$K$10+(Riskregister!$L$10-Riskregister!$K$10)*SQRT(AJ91/2),Riskregister!$L$10-(Riskregister!$L$10-Riskregister!$K$10)*SQRT((1-AJ91)/2)))</f>
        <v>0</v>
      </c>
      <c r="AL91" s="30">
        <f t="shared" ca="1" si="56"/>
        <v>0.28266746562232392</v>
      </c>
      <c r="AM91" s="30">
        <f t="shared" ca="1" si="56"/>
        <v>0.23027129151555814</v>
      </c>
      <c r="AN91" s="30">
        <f>IF(Riskregister!$E$11="",0,COUNTIF(BL$4:BL$53,"&lt;"&amp;AL91)*IF(AM91&lt;0.5,Riskregister!$K$11+(Riskregister!$L$11-Riskregister!$K$11)*SQRT(AM91/2),Riskregister!$L$11-(Riskregister!$L$11-Riskregister!$K$11)*SQRT((1-AM91)/2)))</f>
        <v>0</v>
      </c>
      <c r="AO91" s="30">
        <f t="shared" ca="1" si="57"/>
        <v>0.14624642458863457</v>
      </c>
      <c r="AP91" s="30">
        <f t="shared" ca="1" si="57"/>
        <v>0.87417425673050797</v>
      </c>
      <c r="AQ91" s="30">
        <f>IF(Riskregister!$E$12="",0,COUNTIF(BM$4:BM$53,"&lt;"&amp;AO91)*IF(AP91&lt;0.5,Riskregister!$K$12+(Riskregister!$L$12-Riskregister!$K$12)*SQRT(AP91/2),Riskregister!$L$12-(Riskregister!$L$12-Riskregister!$K$12)*SQRT((1-AP91)/2)))</f>
        <v>0</v>
      </c>
      <c r="AR91" s="30">
        <f t="shared" ca="1" si="58"/>
        <v>0.18026539229270699</v>
      </c>
      <c r="AS91" s="30">
        <f t="shared" ca="1" si="58"/>
        <v>0.33592365794641943</v>
      </c>
      <c r="AT91" s="30">
        <f>IF(Riskregister!$E$13="",0,COUNTIF(BN$4:BN$53,"&lt;"&amp;AR91)*IF(AS91&lt;0.5,Riskregister!$K$13+(Riskregister!$L$13-Riskregister!$K$13)*SQRT(AS91/2),Riskregister!$L$13-(Riskregister!$L$13-Riskregister!$K$13)*SQRT((1-AS91)/2)))</f>
        <v>0</v>
      </c>
      <c r="AU91" s="30">
        <f t="shared" ca="1" si="59"/>
        <v>0.87568079261407294</v>
      </c>
      <c r="AV91" s="30">
        <f t="shared" ca="1" si="59"/>
        <v>0.58526108471722371</v>
      </c>
      <c r="AW91" s="30">
        <f>IF(Riskregister!$E$14="",0,COUNTIF(BO$4:BO$53,"&lt;"&amp;AU91)*IF(AV91&lt;0.5,Riskregister!$K$14+(Riskregister!$L$14-Riskregister!$K$14)*SQRT(AV91/2),Riskregister!$L$14-(Riskregister!$L$14-Riskregister!$K$14)*SQRT((1-AV91)/2)))</f>
        <v>0</v>
      </c>
      <c r="AX91" s="30">
        <f t="shared" ca="1" si="60"/>
        <v>0.63157292419363065</v>
      </c>
      <c r="AY91" s="30">
        <f t="shared" ca="1" si="60"/>
        <v>0.65276939875475082</v>
      </c>
      <c r="AZ91" s="30">
        <f>IF(Riskregister!$E$15="",0,COUNTIF(BP$4:BP$53,"&lt;"&amp;AX91)*IF(AY91&lt;0.5,Riskregister!$K$15+(Riskregister!$L$15-Riskregister!$K$15)*SQRT(AY91/2),Riskregister!$L$15-(Riskregister!$L$15-Riskregister!$K$15)*SQRT((1-AY91)/2)))</f>
        <v>0</v>
      </c>
      <c r="BA91" s="30">
        <f t="shared" ca="1" si="61"/>
        <v>0.21432796272152765</v>
      </c>
      <c r="BB91" s="30">
        <f t="shared" ca="1" si="61"/>
        <v>0.68247790809838615</v>
      </c>
      <c r="BC91" s="30">
        <f>IF(Riskregister!$E$16="",0,COUNTIF(BQ$4:BQ$53,"&lt;"&amp;BA91)*IF(BB91&lt;0.5,Riskregister!$K$16+(Riskregister!$L$16-Riskregister!$K$16)*SQRT(BB91/2),Riskregister!$L$16-(Riskregister!$L$16-Riskregister!$K$16)*SQRT((1-BB91)/2)))</f>
        <v>0</v>
      </c>
      <c r="BD91" s="30">
        <f t="shared" ca="1" si="49"/>
        <v>10474886.758652996</v>
      </c>
    </row>
    <row r="92" spans="20:56" x14ac:dyDescent="0.35">
      <c r="T92" s="30">
        <f t="shared" ca="1" si="50"/>
        <v>0.80342445350927638</v>
      </c>
      <c r="U92" s="30">
        <f t="shared" ca="1" si="50"/>
        <v>0.59168159819219379</v>
      </c>
      <c r="V92" s="30">
        <f ca="1">IF(Riskregister!$E$5="",0,COUNTIF(BF$4:BF$53,"&lt;"&amp;T92)*IF(U92&lt;0.5,Riskregister!$K$5+(Riskregister!$L$5-Riskregister!$K$5)*SQRT(U92/2),Riskregister!$L$5-(Riskregister!$L$5-Riskregister!$K$5)*SQRT((1-U92)/2)))</f>
        <v>1983360.4598600301</v>
      </c>
      <c r="W92" s="30">
        <f t="shared" ca="1" si="51"/>
        <v>0.89169803031586548</v>
      </c>
      <c r="X92" s="30">
        <f t="shared" ca="1" si="51"/>
        <v>0.2893664837459764</v>
      </c>
      <c r="Y92" s="30">
        <f ca="1">IF(Riskregister!$E$6="",0,COUNTIF(BG$4:BG$53,"&lt;"&amp;W92)*IF(X92&lt;0.5,Riskregister!$K$6+(Riskregister!$L$6-Riskregister!$K$6)*SQRT(X92/2),Riskregister!$L$6-(Riskregister!$L$6-Riskregister!$K$6)*SQRT((1-X92)/2)))</f>
        <v>3538682.0294980775</v>
      </c>
      <c r="Z92" s="30">
        <f t="shared" ca="1" si="52"/>
        <v>0.84781324574268557</v>
      </c>
      <c r="AA92" s="30">
        <f t="shared" ca="1" si="52"/>
        <v>0.68055309465498337</v>
      </c>
      <c r="AB92" s="30">
        <f ca="1">IF(Riskregister!$E$7="",0,COUNTIF(BH$4:BH$53,"&lt;"&amp;Z92)*IF(AA92&lt;0.5,Riskregister!$K$7+(Riskregister!$L$7-Riskregister!$K$7)*SQRT(AA92/2),Riskregister!$L$7-(Riskregister!$L$7-Riskregister!$K$7)*SQRT((1-AA92)/2)))</f>
        <v>2341089.3760306239</v>
      </c>
      <c r="AC92" s="30">
        <f t="shared" ca="1" si="53"/>
        <v>0.22701725291487262</v>
      </c>
      <c r="AD92" s="30">
        <f t="shared" ca="1" si="53"/>
        <v>0.81427051893959235</v>
      </c>
      <c r="AE92" s="30">
        <f ca="1">IF(Riskregister!$E$8="",0,COUNTIF(BI$4:BI$53,"&lt;"&amp;AC92)*IF(AD92&lt;0.5,Riskregister!$K$8+(Riskregister!$L$8-Riskregister!$K$8)*SQRT(AD92/2),Riskregister!$L$8-(Riskregister!$L$8-Riskregister!$K$8)*SQRT((1-AD92)/2)))</f>
        <v>3567735.3183464296</v>
      </c>
      <c r="AF92" s="30">
        <f t="shared" ca="1" si="54"/>
        <v>0.49257660292585004</v>
      </c>
      <c r="AG92" s="30">
        <f t="shared" ca="1" si="54"/>
        <v>0.65186749878960459</v>
      </c>
      <c r="AH92" s="30">
        <f>IF(Riskregister!$E$9="",0,COUNTIF(BJ$4:BJ$53,"&lt;"&amp;AF92)*IF(AG92&lt;0.5,Riskregister!$K$9+(Riskregister!$L$9-Riskregister!$K$9)*SQRT(AG92/2),Riskregister!$L$9-(Riskregister!$L$9-Riskregister!$K$9)*SQRT((1-AG92)/2)))</f>
        <v>0</v>
      </c>
      <c r="AI92" s="30">
        <f t="shared" ca="1" si="55"/>
        <v>0.75389804993333509</v>
      </c>
      <c r="AJ92" s="30">
        <f t="shared" ca="1" si="55"/>
        <v>3.3139883562201433E-2</v>
      </c>
      <c r="AK92" s="30">
        <f>IF(Riskregister!$E$10="",0,COUNTIF(BK$4:BK$53,"&lt;"&amp;AI92)*IF(AJ92&lt;0.5,Riskregister!$K$10+(Riskregister!$L$10-Riskregister!$K$10)*SQRT(AJ92/2),Riskregister!$L$10-(Riskregister!$L$10-Riskregister!$K$10)*SQRT((1-AJ92)/2)))</f>
        <v>0</v>
      </c>
      <c r="AL92" s="30">
        <f t="shared" ca="1" si="56"/>
        <v>0.24927253765632329</v>
      </c>
      <c r="AM92" s="30">
        <f t="shared" ca="1" si="56"/>
        <v>0.43148791322148805</v>
      </c>
      <c r="AN92" s="30">
        <f>IF(Riskregister!$E$11="",0,COUNTIF(BL$4:BL$53,"&lt;"&amp;AL92)*IF(AM92&lt;0.5,Riskregister!$K$11+(Riskregister!$L$11-Riskregister!$K$11)*SQRT(AM92/2),Riskregister!$L$11-(Riskregister!$L$11-Riskregister!$K$11)*SQRT((1-AM92)/2)))</f>
        <v>0</v>
      </c>
      <c r="AO92" s="30">
        <f t="shared" ca="1" si="57"/>
        <v>0.73366897657306218</v>
      </c>
      <c r="AP92" s="30">
        <f t="shared" ca="1" si="57"/>
        <v>0.87995374213893895</v>
      </c>
      <c r="AQ92" s="30">
        <f>IF(Riskregister!$E$12="",0,COUNTIF(BM$4:BM$53,"&lt;"&amp;AO92)*IF(AP92&lt;0.5,Riskregister!$K$12+(Riskregister!$L$12-Riskregister!$K$12)*SQRT(AP92/2),Riskregister!$L$12-(Riskregister!$L$12-Riskregister!$K$12)*SQRT((1-AP92)/2)))</f>
        <v>0</v>
      </c>
      <c r="AR92" s="30">
        <f t="shared" ca="1" si="58"/>
        <v>0.41468678449664098</v>
      </c>
      <c r="AS92" s="30">
        <f t="shared" ca="1" si="58"/>
        <v>0.69474333102627617</v>
      </c>
      <c r="AT92" s="30">
        <f>IF(Riskregister!$E$13="",0,COUNTIF(BN$4:BN$53,"&lt;"&amp;AR92)*IF(AS92&lt;0.5,Riskregister!$K$13+(Riskregister!$L$13-Riskregister!$K$13)*SQRT(AS92/2),Riskregister!$L$13-(Riskregister!$L$13-Riskregister!$K$13)*SQRT((1-AS92)/2)))</f>
        <v>0</v>
      </c>
      <c r="AU92" s="30">
        <f t="shared" ca="1" si="59"/>
        <v>0.93347080187203246</v>
      </c>
      <c r="AV92" s="30">
        <f t="shared" ca="1" si="59"/>
        <v>0.46438019383594042</v>
      </c>
      <c r="AW92" s="30">
        <f>IF(Riskregister!$E$14="",0,COUNTIF(BO$4:BO$53,"&lt;"&amp;AU92)*IF(AV92&lt;0.5,Riskregister!$K$14+(Riskregister!$L$14-Riskregister!$K$14)*SQRT(AV92/2),Riskregister!$L$14-(Riskregister!$L$14-Riskregister!$K$14)*SQRT((1-AV92)/2)))</f>
        <v>0</v>
      </c>
      <c r="AX92" s="30">
        <f t="shared" ca="1" si="60"/>
        <v>0.11091178221783093</v>
      </c>
      <c r="AY92" s="30">
        <f t="shared" ca="1" si="60"/>
        <v>0.91960212074013048</v>
      </c>
      <c r="AZ92" s="30">
        <f>IF(Riskregister!$E$15="",0,COUNTIF(BP$4:BP$53,"&lt;"&amp;AX92)*IF(AY92&lt;0.5,Riskregister!$K$15+(Riskregister!$L$15-Riskregister!$K$15)*SQRT(AY92/2),Riskregister!$L$15-(Riskregister!$L$15-Riskregister!$K$15)*SQRT((1-AY92)/2)))</f>
        <v>0</v>
      </c>
      <c r="BA92" s="30">
        <f t="shared" ca="1" si="61"/>
        <v>0.36304187344116268</v>
      </c>
      <c r="BB92" s="30">
        <f t="shared" ca="1" si="61"/>
        <v>0.87876716625625362</v>
      </c>
      <c r="BC92" s="30">
        <f>IF(Riskregister!$E$16="",0,COUNTIF(BQ$4:BQ$53,"&lt;"&amp;BA92)*IF(BB92&lt;0.5,Riskregister!$K$16+(Riskregister!$L$16-Riskregister!$K$16)*SQRT(BB92/2),Riskregister!$L$16-(Riskregister!$L$16-Riskregister!$K$16)*SQRT((1-BB92)/2)))</f>
        <v>0</v>
      </c>
      <c r="BD92" s="30">
        <f t="shared" ca="1" si="49"/>
        <v>11430867.183735162</v>
      </c>
    </row>
    <row r="93" spans="20:56" x14ac:dyDescent="0.35">
      <c r="T93" s="30">
        <f t="shared" ca="1" si="50"/>
        <v>7.8397140178751212E-2</v>
      </c>
      <c r="U93" s="30">
        <f t="shared" ca="1" si="50"/>
        <v>0.80833932048831092</v>
      </c>
      <c r="V93" s="30">
        <f ca="1">IF(Riskregister!$E$5="",0,COUNTIF(BF$4:BF$53,"&lt;"&amp;T93)*IF(U93&lt;0.5,Riskregister!$K$5+(Riskregister!$L$5-Riskregister!$K$5)*SQRT(U93/2),Riskregister!$L$5-(Riskregister!$L$5-Riskregister!$K$5)*SQRT((1-U93)/2)))</f>
        <v>460695.85863816354</v>
      </c>
      <c r="W93" s="30">
        <f t="shared" ca="1" si="51"/>
        <v>0.45115186707735688</v>
      </c>
      <c r="X93" s="30">
        <f t="shared" ca="1" si="51"/>
        <v>0.56752333350754958</v>
      </c>
      <c r="Y93" s="30">
        <f ca="1">IF(Riskregister!$E$6="",0,COUNTIF(BG$4:BG$53,"&lt;"&amp;W93)*IF(X93&lt;0.5,Riskregister!$K$6+(Riskregister!$L$6-Riskregister!$K$6)*SQRT(X93/2),Riskregister!$L$6-(Riskregister!$L$6-Riskregister!$K$6)*SQRT((1-X93)/2)))</f>
        <v>2325948.3882295983</v>
      </c>
      <c r="Z93" s="30">
        <f t="shared" ca="1" si="52"/>
        <v>0.87655400344344336</v>
      </c>
      <c r="AA93" s="30">
        <f t="shared" ca="1" si="52"/>
        <v>0.36395202031347251</v>
      </c>
      <c r="AB93" s="30">
        <f ca="1">IF(Riskregister!$E$7="",0,COUNTIF(BH$4:BH$53,"&lt;"&amp;Z93)*IF(AA93&lt;0.5,Riskregister!$K$7+(Riskregister!$L$7-Riskregister!$K$7)*SQRT(AA93/2),Riskregister!$L$7-(Riskregister!$L$7-Riskregister!$K$7)*SQRT((1-AA93)/2)))</f>
        <v>1793747.3574970169</v>
      </c>
      <c r="AC93" s="30">
        <f t="shared" ca="1" si="53"/>
        <v>0.436260913539115</v>
      </c>
      <c r="AD93" s="30">
        <f t="shared" ca="1" si="53"/>
        <v>0.31716313598616253</v>
      </c>
      <c r="AE93" s="30">
        <f ca="1">IF(Riskregister!$E$8="",0,COUNTIF(BI$4:BI$53,"&lt;"&amp;AC93)*IF(AD93&lt;0.5,Riskregister!$K$8+(Riskregister!$L$8-Riskregister!$K$8)*SQRT(AD93/2),Riskregister!$L$8-(Riskregister!$L$8-Riskregister!$K$8)*SQRT((1-AD93)/2)))</f>
        <v>4343296.3211411219</v>
      </c>
      <c r="AF93" s="30">
        <f t="shared" ca="1" si="54"/>
        <v>0.885929223765068</v>
      </c>
      <c r="AG93" s="30">
        <f t="shared" ca="1" si="54"/>
        <v>0.96694503247221453</v>
      </c>
      <c r="AH93" s="30">
        <f>IF(Riskregister!$E$9="",0,COUNTIF(BJ$4:BJ$53,"&lt;"&amp;AF93)*IF(AG93&lt;0.5,Riskregister!$K$9+(Riskregister!$L$9-Riskregister!$K$9)*SQRT(AG93/2),Riskregister!$L$9-(Riskregister!$L$9-Riskregister!$K$9)*SQRT((1-AG93)/2)))</f>
        <v>0</v>
      </c>
      <c r="AI93" s="30">
        <f t="shared" ca="1" si="55"/>
        <v>0.22444663542196464</v>
      </c>
      <c r="AJ93" s="30">
        <f t="shared" ca="1" si="55"/>
        <v>0.17460742125276529</v>
      </c>
      <c r="AK93" s="30">
        <f>IF(Riskregister!$E$10="",0,COUNTIF(BK$4:BK$53,"&lt;"&amp;AI93)*IF(AJ93&lt;0.5,Riskregister!$K$10+(Riskregister!$L$10-Riskregister!$K$10)*SQRT(AJ93/2),Riskregister!$L$10-(Riskregister!$L$10-Riskregister!$K$10)*SQRT((1-AJ93)/2)))</f>
        <v>0</v>
      </c>
      <c r="AL93" s="30">
        <f t="shared" ca="1" si="56"/>
        <v>0.33230213450146384</v>
      </c>
      <c r="AM93" s="30">
        <f t="shared" ca="1" si="56"/>
        <v>0.64751094579821655</v>
      </c>
      <c r="AN93" s="30">
        <f>IF(Riskregister!$E$11="",0,COUNTIF(BL$4:BL$53,"&lt;"&amp;AL93)*IF(AM93&lt;0.5,Riskregister!$K$11+(Riskregister!$L$11-Riskregister!$K$11)*SQRT(AM93/2),Riskregister!$L$11-(Riskregister!$L$11-Riskregister!$K$11)*SQRT((1-AM93)/2)))</f>
        <v>0</v>
      </c>
      <c r="AO93" s="30">
        <f t="shared" ca="1" si="57"/>
        <v>0.16304034489458419</v>
      </c>
      <c r="AP93" s="30">
        <f t="shared" ca="1" si="57"/>
        <v>0.39486639279139424</v>
      </c>
      <c r="AQ93" s="30">
        <f>IF(Riskregister!$E$12="",0,COUNTIF(BM$4:BM$53,"&lt;"&amp;AO93)*IF(AP93&lt;0.5,Riskregister!$K$12+(Riskregister!$L$12-Riskregister!$K$12)*SQRT(AP93/2),Riskregister!$L$12-(Riskregister!$L$12-Riskregister!$K$12)*SQRT((1-AP93)/2)))</f>
        <v>0</v>
      </c>
      <c r="AR93" s="30">
        <f t="shared" ca="1" si="58"/>
        <v>0.99480675517285633</v>
      </c>
      <c r="AS93" s="30">
        <f t="shared" ca="1" si="58"/>
        <v>0.94572145553031572</v>
      </c>
      <c r="AT93" s="30">
        <f>IF(Riskregister!$E$13="",0,COUNTIF(BN$4:BN$53,"&lt;"&amp;AR93)*IF(AS93&lt;0.5,Riskregister!$K$13+(Riskregister!$L$13-Riskregister!$K$13)*SQRT(AS93/2),Riskregister!$L$13-(Riskregister!$L$13-Riskregister!$K$13)*SQRT((1-AS93)/2)))</f>
        <v>0</v>
      </c>
      <c r="AU93" s="30">
        <f t="shared" ca="1" si="59"/>
        <v>0.10161677460065421</v>
      </c>
      <c r="AV93" s="30">
        <f t="shared" ca="1" si="59"/>
        <v>1.5929755208092478E-2</v>
      </c>
      <c r="AW93" s="30">
        <f>IF(Riskregister!$E$14="",0,COUNTIF(BO$4:BO$53,"&lt;"&amp;AU93)*IF(AV93&lt;0.5,Riskregister!$K$14+(Riskregister!$L$14-Riskregister!$K$14)*SQRT(AV93/2),Riskregister!$L$14-(Riskregister!$L$14-Riskregister!$K$14)*SQRT((1-AV93)/2)))</f>
        <v>0</v>
      </c>
      <c r="AX93" s="30">
        <f t="shared" ca="1" si="60"/>
        <v>0.72563303255783507</v>
      </c>
      <c r="AY93" s="30">
        <f t="shared" ca="1" si="60"/>
        <v>0.46820925922560608</v>
      </c>
      <c r="AZ93" s="30">
        <f>IF(Riskregister!$E$15="",0,COUNTIF(BP$4:BP$53,"&lt;"&amp;AX93)*IF(AY93&lt;0.5,Riskregister!$K$15+(Riskregister!$L$15-Riskregister!$K$15)*SQRT(AY93/2),Riskregister!$L$15-(Riskregister!$L$15-Riskregister!$K$15)*SQRT((1-AY93)/2)))</f>
        <v>0</v>
      </c>
      <c r="BA93" s="30">
        <f t="shared" ca="1" si="61"/>
        <v>0.29264965369467832</v>
      </c>
      <c r="BB93" s="30">
        <f t="shared" ca="1" si="61"/>
        <v>0.79857176833605537</v>
      </c>
      <c r="BC93" s="30">
        <f>IF(Riskregister!$E$16="",0,COUNTIF(BQ$4:BQ$53,"&lt;"&amp;BA93)*IF(BB93&lt;0.5,Riskregister!$K$16+(Riskregister!$L$16-Riskregister!$K$16)*SQRT(BB93/2),Riskregister!$L$16-(Riskregister!$L$16-Riskregister!$K$16)*SQRT((1-BB93)/2)))</f>
        <v>0</v>
      </c>
      <c r="BD93" s="30">
        <f t="shared" ca="1" si="49"/>
        <v>8923687.9255059008</v>
      </c>
    </row>
    <row r="94" spans="20:56" x14ac:dyDescent="0.35">
      <c r="T94" s="30">
        <f t="shared" ca="1" si="50"/>
        <v>0.99932712566762028</v>
      </c>
      <c r="U94" s="30">
        <f t="shared" ca="1" si="50"/>
        <v>0.58197028399625239</v>
      </c>
      <c r="V94" s="30">
        <f ca="1">IF(Riskregister!$E$5="",0,COUNTIF(BF$4:BF$53,"&lt;"&amp;T94)*IF(U94&lt;0.5,Riskregister!$K$5+(Riskregister!$L$5-Riskregister!$K$5)*SQRT(U94/2),Riskregister!$L$5-(Riskregister!$L$5-Riskregister!$K$5)*SQRT((1-U94)/2)))</f>
        <v>4336951.931975171</v>
      </c>
      <c r="W94" s="30">
        <f t="shared" ca="1" si="51"/>
        <v>0.23313205322698149</v>
      </c>
      <c r="X94" s="30">
        <f t="shared" ca="1" si="51"/>
        <v>0.6773474643626709</v>
      </c>
      <c r="Y94" s="30">
        <f ca="1">IF(Riskregister!$E$6="",0,COUNTIF(BG$4:BG$53,"&lt;"&amp;W94)*IF(X94&lt;0.5,Riskregister!$K$6+(Riskregister!$L$6-Riskregister!$K$6)*SQRT(X94/2),Riskregister!$L$6-(Riskregister!$L$6-Riskregister!$K$6)*SQRT((1-X94)/2)))</f>
        <v>1277022.0558464644</v>
      </c>
      <c r="Z94" s="30">
        <f t="shared" ca="1" si="52"/>
        <v>0.95910380509840987</v>
      </c>
      <c r="AA94" s="30">
        <f t="shared" ca="1" si="52"/>
        <v>0.82694022708913384</v>
      </c>
      <c r="AB94" s="30">
        <f ca="1">IF(Riskregister!$E$7="",0,COUNTIF(BH$4:BH$53,"&lt;"&amp;Z94)*IF(AA94&lt;0.5,Riskregister!$K$7+(Riskregister!$L$7-Riskregister!$K$7)*SQRT(AA94/2),Riskregister!$L$7-(Riskregister!$L$7-Riskregister!$K$7)*SQRT((1-AA94)/2)))</f>
        <v>3267485.4340955885</v>
      </c>
      <c r="AC94" s="30">
        <f t="shared" ca="1" si="53"/>
        <v>0.23959548039044609</v>
      </c>
      <c r="AD94" s="30">
        <f t="shared" ca="1" si="53"/>
        <v>0.23913742184593889</v>
      </c>
      <c r="AE94" s="30">
        <f ca="1">IF(Riskregister!$E$8="",0,COUNTIF(BI$4:BI$53,"&lt;"&amp;AC94)*IF(AD94&lt;0.5,Riskregister!$K$8+(Riskregister!$L$8-Riskregister!$K$8)*SQRT(AD94/2),Riskregister!$L$8-(Riskregister!$L$8-Riskregister!$K$8)*SQRT((1-AD94)/2)))</f>
        <v>3850398.6366526769</v>
      </c>
      <c r="AF94" s="30">
        <f t="shared" ca="1" si="54"/>
        <v>0.2556220073133485</v>
      </c>
      <c r="AG94" s="30">
        <f t="shared" ca="1" si="54"/>
        <v>0.61308068759162426</v>
      </c>
      <c r="AH94" s="30">
        <f>IF(Riskregister!$E$9="",0,COUNTIF(BJ$4:BJ$53,"&lt;"&amp;AF94)*IF(AG94&lt;0.5,Riskregister!$K$9+(Riskregister!$L$9-Riskregister!$K$9)*SQRT(AG94/2),Riskregister!$L$9-(Riskregister!$L$9-Riskregister!$K$9)*SQRT((1-AG94)/2)))</f>
        <v>0</v>
      </c>
      <c r="AI94" s="30">
        <f t="shared" ca="1" si="55"/>
        <v>0.1781056892003583</v>
      </c>
      <c r="AJ94" s="30">
        <f t="shared" ca="1" si="55"/>
        <v>0.47941675157217878</v>
      </c>
      <c r="AK94" s="30">
        <f>IF(Riskregister!$E$10="",0,COUNTIF(BK$4:BK$53,"&lt;"&amp;AI94)*IF(AJ94&lt;0.5,Riskregister!$K$10+(Riskregister!$L$10-Riskregister!$K$10)*SQRT(AJ94/2),Riskregister!$L$10-(Riskregister!$L$10-Riskregister!$K$10)*SQRT((1-AJ94)/2)))</f>
        <v>0</v>
      </c>
      <c r="AL94" s="30">
        <f t="shared" ca="1" si="56"/>
        <v>0.57894377027400601</v>
      </c>
      <c r="AM94" s="30">
        <f t="shared" ca="1" si="56"/>
        <v>0.21131988693459947</v>
      </c>
      <c r="AN94" s="30">
        <f>IF(Riskregister!$E$11="",0,COUNTIF(BL$4:BL$53,"&lt;"&amp;AL94)*IF(AM94&lt;0.5,Riskregister!$K$11+(Riskregister!$L$11-Riskregister!$K$11)*SQRT(AM94/2),Riskregister!$L$11-(Riskregister!$L$11-Riskregister!$K$11)*SQRT((1-AM94)/2)))</f>
        <v>0</v>
      </c>
      <c r="AO94" s="30">
        <f t="shared" ca="1" si="57"/>
        <v>0.76168135910130308</v>
      </c>
      <c r="AP94" s="30">
        <f t="shared" ca="1" si="57"/>
        <v>0.63818817342091383</v>
      </c>
      <c r="AQ94" s="30">
        <f>IF(Riskregister!$E$12="",0,COUNTIF(BM$4:BM$53,"&lt;"&amp;AO94)*IF(AP94&lt;0.5,Riskregister!$K$12+(Riskregister!$L$12-Riskregister!$K$12)*SQRT(AP94/2),Riskregister!$L$12-(Riskregister!$L$12-Riskregister!$K$12)*SQRT((1-AP94)/2)))</f>
        <v>0</v>
      </c>
      <c r="AR94" s="30">
        <f t="shared" ca="1" si="58"/>
        <v>0.51438011559877539</v>
      </c>
      <c r="AS94" s="30">
        <f t="shared" ca="1" si="58"/>
        <v>0.81508524093618162</v>
      </c>
      <c r="AT94" s="30">
        <f>IF(Riskregister!$E$13="",0,COUNTIF(BN$4:BN$53,"&lt;"&amp;AR94)*IF(AS94&lt;0.5,Riskregister!$K$13+(Riskregister!$L$13-Riskregister!$K$13)*SQRT(AS94/2),Riskregister!$L$13-(Riskregister!$L$13-Riskregister!$K$13)*SQRT((1-AS94)/2)))</f>
        <v>0</v>
      </c>
      <c r="AU94" s="30">
        <f t="shared" ca="1" si="59"/>
        <v>0.81392665505546891</v>
      </c>
      <c r="AV94" s="30">
        <f t="shared" ca="1" si="59"/>
        <v>4.3929590783331474E-2</v>
      </c>
      <c r="AW94" s="30">
        <f>IF(Riskregister!$E$14="",0,COUNTIF(BO$4:BO$53,"&lt;"&amp;AU94)*IF(AV94&lt;0.5,Riskregister!$K$14+(Riskregister!$L$14-Riskregister!$K$14)*SQRT(AV94/2),Riskregister!$L$14-(Riskregister!$L$14-Riskregister!$K$14)*SQRT((1-AV94)/2)))</f>
        <v>0</v>
      </c>
      <c r="AX94" s="30">
        <f t="shared" ca="1" si="60"/>
        <v>0.11383789881316397</v>
      </c>
      <c r="AY94" s="30">
        <f t="shared" ca="1" si="60"/>
        <v>0.11930513451194003</v>
      </c>
      <c r="AZ94" s="30">
        <f>IF(Riskregister!$E$15="",0,COUNTIF(BP$4:BP$53,"&lt;"&amp;AX94)*IF(AY94&lt;0.5,Riskregister!$K$15+(Riskregister!$L$15-Riskregister!$K$15)*SQRT(AY94/2),Riskregister!$L$15-(Riskregister!$L$15-Riskregister!$K$15)*SQRT((1-AY94)/2)))</f>
        <v>0</v>
      </c>
      <c r="BA94" s="30">
        <f t="shared" ca="1" si="61"/>
        <v>5.4081261435585226E-2</v>
      </c>
      <c r="BB94" s="30">
        <f t="shared" ca="1" si="61"/>
        <v>0.40875754777473849</v>
      </c>
      <c r="BC94" s="30">
        <f>IF(Riskregister!$E$16="",0,COUNTIF(BQ$4:BQ$53,"&lt;"&amp;BA94)*IF(BB94&lt;0.5,Riskregister!$K$16+(Riskregister!$L$16-Riskregister!$K$16)*SQRT(BB94/2),Riskregister!$L$16-(Riskregister!$L$16-Riskregister!$K$16)*SQRT((1-BB94)/2)))</f>
        <v>0</v>
      </c>
      <c r="BD94" s="30">
        <f t="shared" ca="1" si="49"/>
        <v>12731858.058569899</v>
      </c>
    </row>
    <row r="95" spans="20:56" x14ac:dyDescent="0.35">
      <c r="T95" s="30">
        <f t="shared" ca="1" si="50"/>
        <v>0.69830285163115136</v>
      </c>
      <c r="U95" s="30">
        <f t="shared" ca="1" si="50"/>
        <v>0.59316556855744484</v>
      </c>
      <c r="V95" s="30">
        <f ca="1">IF(Riskregister!$E$5="",0,COUNTIF(BF$4:BF$53,"&lt;"&amp;T95)*IF(U95&lt;0.5,Riskregister!$K$5+(Riskregister!$L$5-Riskregister!$K$5)*SQRT(U95/2),Riskregister!$L$5-(Riskregister!$L$5-Riskregister!$K$5)*SQRT((1-U95)/2)))</f>
        <v>1588167.6411124403</v>
      </c>
      <c r="W95" s="30">
        <f t="shared" ca="1" si="51"/>
        <v>6.4348498259172215E-2</v>
      </c>
      <c r="X95" s="30">
        <f t="shared" ca="1" si="51"/>
        <v>0.16164913317845075</v>
      </c>
      <c r="Y95" s="30">
        <f ca="1">IF(Riskregister!$E$6="",0,COUNTIF(BG$4:BG$53,"&lt;"&amp;W95)*IF(X95&lt;0.5,Riskregister!$K$6+(Riskregister!$L$6-Riskregister!$K$6)*SQRT(X95/2),Riskregister!$L$6-(Riskregister!$L$6-Riskregister!$K$6)*SQRT((1-X95)/2)))</f>
        <v>0</v>
      </c>
      <c r="Z95" s="30">
        <f t="shared" ca="1" si="52"/>
        <v>0.36720955371568598</v>
      </c>
      <c r="AA95" s="30">
        <f t="shared" ca="1" si="52"/>
        <v>0.45749103840335104</v>
      </c>
      <c r="AB95" s="30">
        <f ca="1">IF(Riskregister!$E$7="",0,COUNTIF(BH$4:BH$53,"&lt;"&amp;Z95)*IF(AA95&lt;0.5,Riskregister!$K$7+(Riskregister!$L$7-Riskregister!$K$7)*SQRT(AA95/2),Riskregister!$L$7-(Riskregister!$L$7-Riskregister!$K$7)*SQRT((1-AA95)/2)))</f>
        <v>1086978.5854818099</v>
      </c>
      <c r="AC95" s="30">
        <f t="shared" ca="1" si="53"/>
        <v>0.97169481519015266</v>
      </c>
      <c r="AD95" s="30">
        <f t="shared" ca="1" si="53"/>
        <v>1.1564979191735603E-2</v>
      </c>
      <c r="AE95" s="30">
        <f ca="1">IF(Riskregister!$E$8="",0,COUNTIF(BI$4:BI$53,"&lt;"&amp;AC95)*IF(AD95&lt;0.5,Riskregister!$K$8+(Riskregister!$L$8-Riskregister!$K$8)*SQRT(AD95/2),Riskregister!$L$8-(Riskregister!$L$8-Riskregister!$K$8)*SQRT((1-AD95)/2)))</f>
        <v>3944403.6528177038</v>
      </c>
      <c r="AF95" s="30">
        <f t="shared" ca="1" si="54"/>
        <v>0.18536468590121846</v>
      </c>
      <c r="AG95" s="30">
        <f t="shared" ca="1" si="54"/>
        <v>0.60593490590782317</v>
      </c>
      <c r="AH95" s="30">
        <f>IF(Riskregister!$E$9="",0,COUNTIF(BJ$4:BJ$53,"&lt;"&amp;AF95)*IF(AG95&lt;0.5,Riskregister!$K$9+(Riskregister!$L$9-Riskregister!$K$9)*SQRT(AG95/2),Riskregister!$L$9-(Riskregister!$L$9-Riskregister!$K$9)*SQRT((1-AG95)/2)))</f>
        <v>0</v>
      </c>
      <c r="AI95" s="30">
        <f t="shared" ca="1" si="55"/>
        <v>0.65408100251116108</v>
      </c>
      <c r="AJ95" s="30">
        <f t="shared" ca="1" si="55"/>
        <v>4.8492462406212744E-2</v>
      </c>
      <c r="AK95" s="30">
        <f>IF(Riskregister!$E$10="",0,COUNTIF(BK$4:BK$53,"&lt;"&amp;AI95)*IF(AJ95&lt;0.5,Riskregister!$K$10+(Riskregister!$L$10-Riskregister!$K$10)*SQRT(AJ95/2),Riskregister!$L$10-(Riskregister!$L$10-Riskregister!$K$10)*SQRT((1-AJ95)/2)))</f>
        <v>0</v>
      </c>
      <c r="AL95" s="30">
        <f t="shared" ca="1" si="56"/>
        <v>0.50645327699600906</v>
      </c>
      <c r="AM95" s="30">
        <f t="shared" ca="1" si="56"/>
        <v>0.47006882295537156</v>
      </c>
      <c r="AN95" s="30">
        <f>IF(Riskregister!$E$11="",0,COUNTIF(BL$4:BL$53,"&lt;"&amp;AL95)*IF(AM95&lt;0.5,Riskregister!$K$11+(Riskregister!$L$11-Riskregister!$K$11)*SQRT(AM95/2),Riskregister!$L$11-(Riskregister!$L$11-Riskregister!$K$11)*SQRT((1-AM95)/2)))</f>
        <v>0</v>
      </c>
      <c r="AO95" s="30">
        <f t="shared" ca="1" si="57"/>
        <v>0.62890286570734721</v>
      </c>
      <c r="AP95" s="30">
        <f t="shared" ca="1" si="57"/>
        <v>0.79250062201588534</v>
      </c>
      <c r="AQ95" s="30">
        <f>IF(Riskregister!$E$12="",0,COUNTIF(BM$4:BM$53,"&lt;"&amp;AO95)*IF(AP95&lt;0.5,Riskregister!$K$12+(Riskregister!$L$12-Riskregister!$K$12)*SQRT(AP95/2),Riskregister!$L$12-(Riskregister!$L$12-Riskregister!$K$12)*SQRT((1-AP95)/2)))</f>
        <v>0</v>
      </c>
      <c r="AR95" s="30">
        <f t="shared" ca="1" si="58"/>
        <v>0.71587800819121705</v>
      </c>
      <c r="AS95" s="30">
        <f t="shared" ca="1" si="58"/>
        <v>6.8693612667169779E-2</v>
      </c>
      <c r="AT95" s="30">
        <f>IF(Riskregister!$E$13="",0,COUNTIF(BN$4:BN$53,"&lt;"&amp;AR95)*IF(AS95&lt;0.5,Riskregister!$K$13+(Riskregister!$L$13-Riskregister!$K$13)*SQRT(AS95/2),Riskregister!$L$13-(Riskregister!$L$13-Riskregister!$K$13)*SQRT((1-AS95)/2)))</f>
        <v>0</v>
      </c>
      <c r="AU95" s="30">
        <f t="shared" ca="1" si="59"/>
        <v>0.94089797551124721</v>
      </c>
      <c r="AV95" s="30">
        <f t="shared" ca="1" si="59"/>
        <v>0.64581120704102379</v>
      </c>
      <c r="AW95" s="30">
        <f>IF(Riskregister!$E$14="",0,COUNTIF(BO$4:BO$53,"&lt;"&amp;AU95)*IF(AV95&lt;0.5,Riskregister!$K$14+(Riskregister!$L$14-Riskregister!$K$14)*SQRT(AV95/2),Riskregister!$L$14-(Riskregister!$L$14-Riskregister!$K$14)*SQRT((1-AV95)/2)))</f>
        <v>0</v>
      </c>
      <c r="AX95" s="30">
        <f t="shared" ca="1" si="60"/>
        <v>0.51787831865917944</v>
      </c>
      <c r="AY95" s="30">
        <f t="shared" ca="1" si="60"/>
        <v>0.43481151490204317</v>
      </c>
      <c r="AZ95" s="30">
        <f>IF(Riskregister!$E$15="",0,COUNTIF(BP$4:BP$53,"&lt;"&amp;AX95)*IF(AY95&lt;0.5,Riskregister!$K$15+(Riskregister!$L$15-Riskregister!$K$15)*SQRT(AY95/2),Riskregister!$L$15-(Riskregister!$L$15-Riskregister!$K$15)*SQRT((1-AY95)/2)))</f>
        <v>0</v>
      </c>
      <c r="BA95" s="30">
        <f t="shared" ca="1" si="61"/>
        <v>0.94893032607330563</v>
      </c>
      <c r="BB95" s="30">
        <f t="shared" ca="1" si="61"/>
        <v>0.55660263688134581</v>
      </c>
      <c r="BC95" s="30">
        <f>IF(Riskregister!$E$16="",0,COUNTIF(BQ$4:BQ$53,"&lt;"&amp;BA95)*IF(BB95&lt;0.5,Riskregister!$K$16+(Riskregister!$L$16-Riskregister!$K$16)*SQRT(BB95/2),Riskregister!$L$16-(Riskregister!$L$16-Riskregister!$K$16)*SQRT((1-BB95)/2)))</f>
        <v>0</v>
      </c>
      <c r="BD95" s="30">
        <f t="shared" ca="1" si="49"/>
        <v>6619549.8794119544</v>
      </c>
    </row>
    <row r="96" spans="20:56" x14ac:dyDescent="0.35">
      <c r="T96" s="30">
        <f t="shared" ca="1" si="50"/>
        <v>0.90711812104119705</v>
      </c>
      <c r="U96" s="30">
        <f t="shared" ca="1" si="50"/>
        <v>8.4420995995181936E-2</v>
      </c>
      <c r="V96" s="30">
        <f ca="1">IF(Riskregister!$E$5="",0,COUNTIF(BF$4:BF$53,"&lt;"&amp;T96)*IF(U96&lt;0.5,Riskregister!$K$5+(Riskregister!$L$5-Riskregister!$K$5)*SQRT(U96/2),Riskregister!$L$5-(Riskregister!$L$5-Riskregister!$K$5)*SQRT((1-U96)/2)))</f>
        <v>1454720.2271437719</v>
      </c>
      <c r="W96" s="30">
        <f t="shared" ca="1" si="51"/>
        <v>0.22874697975934866</v>
      </c>
      <c r="X96" s="30">
        <f t="shared" ca="1" si="51"/>
        <v>0.3226895775021611</v>
      </c>
      <c r="Y96" s="30">
        <f ca="1">IF(Riskregister!$E$6="",0,COUNTIF(BG$4:BG$53,"&lt;"&amp;W96)*IF(X96&lt;0.5,Riskregister!$K$6+(Riskregister!$L$6-Riskregister!$K$6)*SQRT(X96/2),Riskregister!$L$6-(Riskregister!$L$6-Riskregister!$K$6)*SQRT((1-X96)/2)))</f>
        <v>923019.44341317751</v>
      </c>
      <c r="Z96" s="30">
        <f t="shared" ca="1" si="52"/>
        <v>0.59837377849907425</v>
      </c>
      <c r="AA96" s="30">
        <f t="shared" ca="1" si="52"/>
        <v>0.84648609768074234</v>
      </c>
      <c r="AB96" s="30">
        <f ca="1">IF(Riskregister!$E$7="",0,COUNTIF(BH$4:BH$53,"&lt;"&amp;Z96)*IF(AA96&lt;0.5,Riskregister!$K$7+(Riskregister!$L$7-Riskregister!$K$7)*SQRT(AA96/2),Riskregister!$L$7-(Riskregister!$L$7-Riskregister!$K$7)*SQRT((1-AA96)/2)))</f>
        <v>2121226.4005313171</v>
      </c>
      <c r="AC96" s="30">
        <f t="shared" ca="1" si="53"/>
        <v>0.79199927992481656</v>
      </c>
      <c r="AD96" s="30">
        <f t="shared" ca="1" si="53"/>
        <v>0.9985237462701646</v>
      </c>
      <c r="AE96" s="30">
        <f ca="1">IF(Riskregister!$E$8="",0,COUNTIF(BI$4:BI$53,"&lt;"&amp;AC96)*IF(AD96&lt;0.5,Riskregister!$K$8+(Riskregister!$L$8-Riskregister!$K$8)*SQRT(AD96/2),Riskregister!$L$8-(Riskregister!$L$8-Riskregister!$K$8)*SQRT((1-AD96)/2)))</f>
        <v>19489232.382451165</v>
      </c>
      <c r="AF96" s="30">
        <f t="shared" ca="1" si="54"/>
        <v>0.90320650891165821</v>
      </c>
      <c r="AG96" s="30">
        <f t="shared" ca="1" si="54"/>
        <v>0.7214272751629488</v>
      </c>
      <c r="AH96" s="30">
        <f>IF(Riskregister!$E$9="",0,COUNTIF(BJ$4:BJ$53,"&lt;"&amp;AF96)*IF(AG96&lt;0.5,Riskregister!$K$9+(Riskregister!$L$9-Riskregister!$K$9)*SQRT(AG96/2),Riskregister!$L$9-(Riskregister!$L$9-Riskregister!$K$9)*SQRT((1-AG96)/2)))</f>
        <v>0</v>
      </c>
      <c r="AI96" s="30">
        <f t="shared" ca="1" si="55"/>
        <v>8.2223602053602129E-2</v>
      </c>
      <c r="AJ96" s="30">
        <f t="shared" ca="1" si="55"/>
        <v>0.97845842899580404</v>
      </c>
      <c r="AK96" s="30">
        <f>IF(Riskregister!$E$10="",0,COUNTIF(BK$4:BK$53,"&lt;"&amp;AI96)*IF(AJ96&lt;0.5,Riskregister!$K$10+(Riskregister!$L$10-Riskregister!$K$10)*SQRT(AJ96/2),Riskregister!$L$10-(Riskregister!$L$10-Riskregister!$K$10)*SQRT((1-AJ96)/2)))</f>
        <v>0</v>
      </c>
      <c r="AL96" s="30">
        <f t="shared" ca="1" si="56"/>
        <v>0.73656343000122348</v>
      </c>
      <c r="AM96" s="30">
        <f t="shared" ca="1" si="56"/>
        <v>7.4562963472054489E-2</v>
      </c>
      <c r="AN96" s="30">
        <f>IF(Riskregister!$E$11="",0,COUNTIF(BL$4:BL$53,"&lt;"&amp;AL96)*IF(AM96&lt;0.5,Riskregister!$K$11+(Riskregister!$L$11-Riskregister!$K$11)*SQRT(AM96/2),Riskregister!$L$11-(Riskregister!$L$11-Riskregister!$K$11)*SQRT((1-AM96)/2)))</f>
        <v>0</v>
      </c>
      <c r="AO96" s="30">
        <f t="shared" ca="1" si="57"/>
        <v>0.53746971405276578</v>
      </c>
      <c r="AP96" s="30">
        <f t="shared" ca="1" si="57"/>
        <v>0.567018898523038</v>
      </c>
      <c r="AQ96" s="30">
        <f>IF(Riskregister!$E$12="",0,COUNTIF(BM$4:BM$53,"&lt;"&amp;AO96)*IF(AP96&lt;0.5,Riskregister!$K$12+(Riskregister!$L$12-Riskregister!$K$12)*SQRT(AP96/2),Riskregister!$L$12-(Riskregister!$L$12-Riskregister!$K$12)*SQRT((1-AP96)/2)))</f>
        <v>0</v>
      </c>
      <c r="AR96" s="30">
        <f t="shared" ca="1" si="58"/>
        <v>0.59057404279411296</v>
      </c>
      <c r="AS96" s="30">
        <f t="shared" ca="1" si="58"/>
        <v>0.16695477252890412</v>
      </c>
      <c r="AT96" s="30">
        <f>IF(Riskregister!$E$13="",0,COUNTIF(BN$4:BN$53,"&lt;"&amp;AR96)*IF(AS96&lt;0.5,Riskregister!$K$13+(Riskregister!$L$13-Riskregister!$K$13)*SQRT(AS96/2),Riskregister!$L$13-(Riskregister!$L$13-Riskregister!$K$13)*SQRT((1-AS96)/2)))</f>
        <v>0</v>
      </c>
      <c r="AU96" s="30">
        <f t="shared" ca="1" si="59"/>
        <v>0.13634613290035569</v>
      </c>
      <c r="AV96" s="30">
        <f t="shared" ca="1" si="59"/>
        <v>0.35681034591324057</v>
      </c>
      <c r="AW96" s="30">
        <f>IF(Riskregister!$E$14="",0,COUNTIF(BO$4:BO$53,"&lt;"&amp;AU96)*IF(AV96&lt;0.5,Riskregister!$K$14+(Riskregister!$L$14-Riskregister!$K$14)*SQRT(AV96/2),Riskregister!$L$14-(Riskregister!$L$14-Riskregister!$K$14)*SQRT((1-AV96)/2)))</f>
        <v>0</v>
      </c>
      <c r="AX96" s="30">
        <f t="shared" ca="1" si="60"/>
        <v>0.59485678314427504</v>
      </c>
      <c r="AY96" s="30">
        <f t="shared" ca="1" si="60"/>
        <v>0.7819252436887637</v>
      </c>
      <c r="AZ96" s="30">
        <f>IF(Riskregister!$E$15="",0,COUNTIF(BP$4:BP$53,"&lt;"&amp;AX96)*IF(AY96&lt;0.5,Riskregister!$K$15+(Riskregister!$L$15-Riskregister!$K$15)*SQRT(AY96/2),Riskregister!$L$15-(Riskregister!$L$15-Riskregister!$K$15)*SQRT((1-AY96)/2)))</f>
        <v>0</v>
      </c>
      <c r="BA96" s="30">
        <f t="shared" ca="1" si="61"/>
        <v>0.27690898892671278</v>
      </c>
      <c r="BB96" s="30">
        <f t="shared" ca="1" si="61"/>
        <v>1.7417517681080907E-2</v>
      </c>
      <c r="BC96" s="30">
        <f>IF(Riskregister!$E$16="",0,COUNTIF(BQ$4:BQ$53,"&lt;"&amp;BA96)*IF(BB96&lt;0.5,Riskregister!$K$16+(Riskregister!$L$16-Riskregister!$K$16)*SQRT(BB96/2),Riskregister!$L$16-(Riskregister!$L$16-Riskregister!$K$16)*SQRT((1-BB96)/2)))</f>
        <v>0</v>
      </c>
      <c r="BD96" s="30">
        <f t="shared" ca="1" si="49"/>
        <v>23988198.453539431</v>
      </c>
    </row>
    <row r="97" spans="20:56" x14ac:dyDescent="0.35">
      <c r="T97" s="30">
        <f t="shared" ca="1" si="50"/>
        <v>0.73684022476166489</v>
      </c>
      <c r="U97" s="30">
        <f t="shared" ca="1" si="50"/>
        <v>0.39808407832408632</v>
      </c>
      <c r="V97" s="30">
        <f ca="1">IF(Riskregister!$E$5="",0,COUNTIF(BF$4:BF$53,"&lt;"&amp;T97)*IF(U97&lt;0.5,Riskregister!$K$5+(Riskregister!$L$5-Riskregister!$K$5)*SQRT(U97/2),Riskregister!$L$5-(Riskregister!$L$5-Riskregister!$K$5)*SQRT((1-U97)/2)))</f>
        <v>1753817.8735497012</v>
      </c>
      <c r="W97" s="30">
        <f t="shared" ca="1" si="51"/>
        <v>0.12441008850997448</v>
      </c>
      <c r="X97" s="30">
        <f t="shared" ca="1" si="51"/>
        <v>0.15815922039477104</v>
      </c>
      <c r="Y97" s="30">
        <f ca="1">IF(Riskregister!$E$6="",0,COUNTIF(BG$4:BG$53,"&lt;"&amp;W97)*IF(X97&lt;0.5,Riskregister!$K$6+(Riskregister!$L$6-Riskregister!$K$6)*SQRT(X97/2),Riskregister!$L$6-(Riskregister!$L$6-Riskregister!$K$6)*SQRT((1-X97)/2)))</f>
        <v>0</v>
      </c>
      <c r="Z97" s="30">
        <f t="shared" ca="1" si="52"/>
        <v>0.13131321753038083</v>
      </c>
      <c r="AA97" s="30">
        <f t="shared" ca="1" si="52"/>
        <v>0.1922053565825711</v>
      </c>
      <c r="AB97" s="30">
        <f ca="1">IF(Riskregister!$E$7="",0,COUNTIF(BH$4:BH$53,"&lt;"&amp;Z97)*IF(AA97&lt;0.5,Riskregister!$K$7+(Riskregister!$L$7-Riskregister!$K$7)*SQRT(AA97/2),Riskregister!$L$7-(Riskregister!$L$7-Riskregister!$K$7)*SQRT((1-AA97)/2)))</f>
        <v>634006.0477123789</v>
      </c>
      <c r="AC97" s="30">
        <f t="shared" ca="1" si="53"/>
        <v>0.66368662233372722</v>
      </c>
      <c r="AD97" s="30">
        <f t="shared" ca="1" si="53"/>
        <v>0.62027615200543418</v>
      </c>
      <c r="AE97" s="30">
        <f ca="1">IF(Riskregister!$E$8="",0,COUNTIF(BI$4:BI$53,"&lt;"&amp;AC97)*IF(AD97&lt;0.5,Riskregister!$K$8+(Riskregister!$L$8-Riskregister!$K$8)*SQRT(AD97/2),Riskregister!$L$8-(Riskregister!$L$8-Riskregister!$K$8)*SQRT((1-AD97)/2)))</f>
        <v>8856186.110411562</v>
      </c>
      <c r="AF97" s="30">
        <f t="shared" ca="1" si="54"/>
        <v>0.645237954184398</v>
      </c>
      <c r="AG97" s="30">
        <f t="shared" ca="1" si="54"/>
        <v>0.77181820133686974</v>
      </c>
      <c r="AH97" s="30">
        <f>IF(Riskregister!$E$9="",0,COUNTIF(BJ$4:BJ$53,"&lt;"&amp;AF97)*IF(AG97&lt;0.5,Riskregister!$K$9+(Riskregister!$L$9-Riskregister!$K$9)*SQRT(AG97/2),Riskregister!$L$9-(Riskregister!$L$9-Riskregister!$K$9)*SQRT((1-AG97)/2)))</f>
        <v>0</v>
      </c>
      <c r="AI97" s="30">
        <f t="shared" ca="1" si="55"/>
        <v>0.94299974599248415</v>
      </c>
      <c r="AJ97" s="30">
        <f t="shared" ca="1" si="55"/>
        <v>0.970882904882584</v>
      </c>
      <c r="AK97" s="30">
        <f>IF(Riskregister!$E$10="",0,COUNTIF(BK$4:BK$53,"&lt;"&amp;AI97)*IF(AJ97&lt;0.5,Riskregister!$K$10+(Riskregister!$L$10-Riskregister!$K$10)*SQRT(AJ97/2),Riskregister!$L$10-(Riskregister!$L$10-Riskregister!$K$10)*SQRT((1-AJ97)/2)))</f>
        <v>0</v>
      </c>
      <c r="AL97" s="30">
        <f t="shared" ca="1" si="56"/>
        <v>0.1843167565751207</v>
      </c>
      <c r="AM97" s="30">
        <f t="shared" ca="1" si="56"/>
        <v>0.88140179120248074</v>
      </c>
      <c r="AN97" s="30">
        <f>IF(Riskregister!$E$11="",0,COUNTIF(BL$4:BL$53,"&lt;"&amp;AL97)*IF(AM97&lt;0.5,Riskregister!$K$11+(Riskregister!$L$11-Riskregister!$K$11)*SQRT(AM97/2),Riskregister!$L$11-(Riskregister!$L$11-Riskregister!$K$11)*SQRT((1-AM97)/2)))</f>
        <v>0</v>
      </c>
      <c r="AO97" s="30">
        <f t="shared" ca="1" si="57"/>
        <v>0.81661067788310027</v>
      </c>
      <c r="AP97" s="30">
        <f t="shared" ca="1" si="57"/>
        <v>0.91413181713058778</v>
      </c>
      <c r="AQ97" s="30">
        <f>IF(Riskregister!$E$12="",0,COUNTIF(BM$4:BM$53,"&lt;"&amp;AO97)*IF(AP97&lt;0.5,Riskregister!$K$12+(Riskregister!$L$12-Riskregister!$K$12)*SQRT(AP97/2),Riskregister!$L$12-(Riskregister!$L$12-Riskregister!$K$12)*SQRT((1-AP97)/2)))</f>
        <v>0</v>
      </c>
      <c r="AR97" s="30">
        <f t="shared" ca="1" si="58"/>
        <v>0.88464110160875953</v>
      </c>
      <c r="AS97" s="30">
        <f t="shared" ca="1" si="58"/>
        <v>0.92425106692690995</v>
      </c>
      <c r="AT97" s="30">
        <f>IF(Riskregister!$E$13="",0,COUNTIF(BN$4:BN$53,"&lt;"&amp;AR97)*IF(AS97&lt;0.5,Riskregister!$K$13+(Riskregister!$L$13-Riskregister!$K$13)*SQRT(AS97/2),Riskregister!$L$13-(Riskregister!$L$13-Riskregister!$K$13)*SQRT((1-AS97)/2)))</f>
        <v>0</v>
      </c>
      <c r="AU97" s="30">
        <f t="shared" ca="1" si="59"/>
        <v>0.28128249240660896</v>
      </c>
      <c r="AV97" s="30">
        <f t="shared" ca="1" si="59"/>
        <v>0.51390856017265918</v>
      </c>
      <c r="AW97" s="30">
        <f>IF(Riskregister!$E$14="",0,COUNTIF(BO$4:BO$53,"&lt;"&amp;AU97)*IF(AV97&lt;0.5,Riskregister!$K$14+(Riskregister!$L$14-Riskregister!$K$14)*SQRT(AV97/2),Riskregister!$L$14-(Riskregister!$L$14-Riskregister!$K$14)*SQRT((1-AV97)/2)))</f>
        <v>0</v>
      </c>
      <c r="AX97" s="30">
        <f t="shared" ca="1" si="60"/>
        <v>0.28626633611127716</v>
      </c>
      <c r="AY97" s="30">
        <f t="shared" ca="1" si="60"/>
        <v>0.46824619472105555</v>
      </c>
      <c r="AZ97" s="30">
        <f>IF(Riskregister!$E$15="",0,COUNTIF(BP$4:BP$53,"&lt;"&amp;AX97)*IF(AY97&lt;0.5,Riskregister!$K$15+(Riskregister!$L$15-Riskregister!$K$15)*SQRT(AY97/2),Riskregister!$L$15-(Riskregister!$L$15-Riskregister!$K$15)*SQRT((1-AY97)/2)))</f>
        <v>0</v>
      </c>
      <c r="BA97" s="30">
        <f t="shared" ca="1" si="61"/>
        <v>0.43116335429491259</v>
      </c>
      <c r="BB97" s="30">
        <f t="shared" ca="1" si="61"/>
        <v>0.31541588096134765</v>
      </c>
      <c r="BC97" s="30">
        <f>IF(Riskregister!$E$16="",0,COUNTIF(BQ$4:BQ$53,"&lt;"&amp;BA97)*IF(BB97&lt;0.5,Riskregister!$K$16+(Riskregister!$L$16-Riskregister!$K$16)*SQRT(BB97/2),Riskregister!$L$16-(Riskregister!$L$16-Riskregister!$K$16)*SQRT((1-BB97)/2)))</f>
        <v>0</v>
      </c>
      <c r="BD97" s="30">
        <f t="shared" ca="1" si="49"/>
        <v>11244010.031673642</v>
      </c>
    </row>
    <row r="98" spans="20:56" x14ac:dyDescent="0.35">
      <c r="T98" s="30">
        <f t="shared" ca="1" si="50"/>
        <v>0.33530277798548691</v>
      </c>
      <c r="U98" s="30">
        <f t="shared" ca="1" si="50"/>
        <v>2.4869049971379509E-2</v>
      </c>
      <c r="V98" s="30">
        <f ca="1">IF(Riskregister!$E$5="",0,COUNTIF(BF$4:BF$53,"&lt;"&amp;T98)*IF(U98&lt;0.5,Riskregister!$K$5+(Riskregister!$L$5-Riskregister!$K$5)*SQRT(U98/2),Riskregister!$L$5-(Riskregister!$L$5-Riskregister!$K$5)*SQRT((1-U98)/2)))</f>
        <v>600538.77170489857</v>
      </c>
      <c r="W98" s="30">
        <f t="shared" ca="1" si="51"/>
        <v>0.7065052416707186</v>
      </c>
      <c r="X98" s="30">
        <f t="shared" ca="1" si="51"/>
        <v>0.31851689191286225</v>
      </c>
      <c r="Y98" s="30">
        <f ca="1">IF(Riskregister!$E$6="",0,COUNTIF(BG$4:BG$53,"&lt;"&amp;W98)*IF(X98&lt;0.5,Riskregister!$K$6+(Riskregister!$L$6-Riskregister!$K$6)*SQRT(X98/2),Riskregister!$L$6-(Riskregister!$L$6-Riskregister!$K$6)*SQRT((1-X98)/2)))</f>
        <v>2754988.6969748894</v>
      </c>
      <c r="Z98" s="30">
        <f t="shared" ca="1" si="52"/>
        <v>0.53708637435528472</v>
      </c>
      <c r="AA98" s="30">
        <f t="shared" ca="1" si="52"/>
        <v>4.9617343955034476E-2</v>
      </c>
      <c r="AB98" s="30">
        <f ca="1">IF(Riskregister!$E$7="",0,COUNTIF(BH$4:BH$53,"&lt;"&amp;Z98)*IF(AA98&lt;0.5,Riskregister!$K$7+(Riskregister!$L$7-Riskregister!$K$7)*SQRT(AA98/2),Riskregister!$L$7-(Riskregister!$L$7-Riskregister!$K$7)*SQRT((1-AA98)/2)))</f>
        <v>630766.14612268144</v>
      </c>
      <c r="AC98" s="30">
        <f t="shared" ca="1" si="53"/>
        <v>5.3312422698446493E-2</v>
      </c>
      <c r="AD98" s="30">
        <f t="shared" ca="1" si="53"/>
        <v>0.70713327573167761</v>
      </c>
      <c r="AE98" s="30">
        <f ca="1">IF(Riskregister!$E$8="",0,COUNTIF(BI$4:BI$53,"&lt;"&amp;AC98)*IF(AD98&lt;0.5,Riskregister!$K$8+(Riskregister!$L$8-Riskregister!$K$8)*SQRT(AD98/2),Riskregister!$L$8-(Riskregister!$L$8-Riskregister!$K$8)*SQRT((1-AD98)/2)))</f>
        <v>0</v>
      </c>
      <c r="AF98" s="30">
        <f t="shared" ca="1" si="54"/>
        <v>0.97827928092907335</v>
      </c>
      <c r="AG98" s="30">
        <f t="shared" ca="1" si="54"/>
        <v>0.94395230360595506</v>
      </c>
      <c r="AH98" s="30">
        <f>IF(Riskregister!$E$9="",0,COUNTIF(BJ$4:BJ$53,"&lt;"&amp;AF98)*IF(AG98&lt;0.5,Riskregister!$K$9+(Riskregister!$L$9-Riskregister!$K$9)*SQRT(AG98/2),Riskregister!$L$9-(Riskregister!$L$9-Riskregister!$K$9)*SQRT((1-AG98)/2)))</f>
        <v>0</v>
      </c>
      <c r="AI98" s="30">
        <f t="shared" ca="1" si="55"/>
        <v>0.22836194708008539</v>
      </c>
      <c r="AJ98" s="30">
        <f t="shared" ca="1" si="55"/>
        <v>0.53302891104590022</v>
      </c>
      <c r="AK98" s="30">
        <f>IF(Riskregister!$E$10="",0,COUNTIF(BK$4:BK$53,"&lt;"&amp;AI98)*IF(AJ98&lt;0.5,Riskregister!$K$10+(Riskregister!$L$10-Riskregister!$K$10)*SQRT(AJ98/2),Riskregister!$L$10-(Riskregister!$L$10-Riskregister!$K$10)*SQRT((1-AJ98)/2)))</f>
        <v>0</v>
      </c>
      <c r="AL98" s="30">
        <f t="shared" ca="1" si="56"/>
        <v>0.84215191981847115</v>
      </c>
      <c r="AM98" s="30">
        <f t="shared" ca="1" si="56"/>
        <v>0.31756045799631705</v>
      </c>
      <c r="AN98" s="30">
        <f>IF(Riskregister!$E$11="",0,COUNTIF(BL$4:BL$53,"&lt;"&amp;AL98)*IF(AM98&lt;0.5,Riskregister!$K$11+(Riskregister!$L$11-Riskregister!$K$11)*SQRT(AM98/2),Riskregister!$L$11-(Riskregister!$L$11-Riskregister!$K$11)*SQRT((1-AM98)/2)))</f>
        <v>0</v>
      </c>
      <c r="AO98" s="30">
        <f t="shared" ca="1" si="57"/>
        <v>0.75373461747866666</v>
      </c>
      <c r="AP98" s="30">
        <f t="shared" ca="1" si="57"/>
        <v>0.23367575357475545</v>
      </c>
      <c r="AQ98" s="30">
        <f>IF(Riskregister!$E$12="",0,COUNTIF(BM$4:BM$53,"&lt;"&amp;AO98)*IF(AP98&lt;0.5,Riskregister!$K$12+(Riskregister!$L$12-Riskregister!$K$12)*SQRT(AP98/2),Riskregister!$L$12-(Riskregister!$L$12-Riskregister!$K$12)*SQRT((1-AP98)/2)))</f>
        <v>0</v>
      </c>
      <c r="AR98" s="30">
        <f t="shared" ca="1" si="58"/>
        <v>0.78557348549260075</v>
      </c>
      <c r="AS98" s="30">
        <f t="shared" ca="1" si="58"/>
        <v>0.30350279298562388</v>
      </c>
      <c r="AT98" s="30">
        <f>IF(Riskregister!$E$13="",0,COUNTIF(BN$4:BN$53,"&lt;"&amp;AR98)*IF(AS98&lt;0.5,Riskregister!$K$13+(Riskregister!$L$13-Riskregister!$K$13)*SQRT(AS98/2),Riskregister!$L$13-(Riskregister!$L$13-Riskregister!$K$13)*SQRT((1-AS98)/2)))</f>
        <v>0</v>
      </c>
      <c r="AU98" s="30">
        <f t="shared" ca="1" si="59"/>
        <v>0.81957985937822253</v>
      </c>
      <c r="AV98" s="30">
        <f t="shared" ca="1" si="59"/>
        <v>0.19128646941560945</v>
      </c>
      <c r="AW98" s="30">
        <f>IF(Riskregister!$E$14="",0,COUNTIF(BO$4:BO$53,"&lt;"&amp;AU98)*IF(AV98&lt;0.5,Riskregister!$K$14+(Riskregister!$L$14-Riskregister!$K$14)*SQRT(AV98/2),Riskregister!$L$14-(Riskregister!$L$14-Riskregister!$K$14)*SQRT((1-AV98)/2)))</f>
        <v>0</v>
      </c>
      <c r="AX98" s="30">
        <f t="shared" ca="1" si="60"/>
        <v>4.0497058872691172E-2</v>
      </c>
      <c r="AY98" s="30">
        <f t="shared" ca="1" si="60"/>
        <v>2.174572969759192E-2</v>
      </c>
      <c r="AZ98" s="30">
        <f>IF(Riskregister!$E$15="",0,COUNTIF(BP$4:BP$53,"&lt;"&amp;AX98)*IF(AY98&lt;0.5,Riskregister!$K$15+(Riskregister!$L$15-Riskregister!$K$15)*SQRT(AY98/2),Riskregister!$L$15-(Riskregister!$L$15-Riskregister!$K$15)*SQRT((1-AY98)/2)))</f>
        <v>0</v>
      </c>
      <c r="BA98" s="30">
        <f t="shared" ca="1" si="61"/>
        <v>0.11144259966413284</v>
      </c>
      <c r="BB98" s="30">
        <f t="shared" ca="1" si="61"/>
        <v>0.94357531904415581</v>
      </c>
      <c r="BC98" s="30">
        <f>IF(Riskregister!$E$16="",0,COUNTIF(BQ$4:BQ$53,"&lt;"&amp;BA98)*IF(BB98&lt;0.5,Riskregister!$K$16+(Riskregister!$L$16-Riskregister!$K$16)*SQRT(BB98/2),Riskregister!$L$16-(Riskregister!$L$16-Riskregister!$K$16)*SQRT((1-BB98)/2)))</f>
        <v>0</v>
      </c>
      <c r="BD98" s="30">
        <f t="shared" ca="1" si="49"/>
        <v>3986293.6148024695</v>
      </c>
    </row>
    <row r="99" spans="20:56" x14ac:dyDescent="0.35">
      <c r="T99" s="30">
        <f t="shared" ca="1" si="50"/>
        <v>0.25168384756659734</v>
      </c>
      <c r="U99" s="30">
        <f t="shared" ca="1" si="50"/>
        <v>0.79267699419771454</v>
      </c>
      <c r="V99" s="30">
        <f ca="1">IF(Riskregister!$E$5="",0,COUNTIF(BF$4:BF$53,"&lt;"&amp;T99)*IF(U99&lt;0.5,Riskregister!$K$5+(Riskregister!$L$5-Riskregister!$K$5)*SQRT(U99/2),Riskregister!$L$5-(Riskregister!$L$5-Riskregister!$K$5)*SQRT((1-U99)/2)))</f>
        <v>910231.4417506177</v>
      </c>
      <c r="W99" s="30">
        <f t="shared" ca="1" si="51"/>
        <v>0.20287439940262397</v>
      </c>
      <c r="X99" s="30">
        <f t="shared" ca="1" si="51"/>
        <v>0.87204815652308443</v>
      </c>
      <c r="Y99" s="30">
        <f ca="1">IF(Riskregister!$E$6="",0,COUNTIF(BG$4:BG$53,"&lt;"&amp;W99)*IF(X99&lt;0.5,Riskregister!$K$6+(Riskregister!$L$6-Riskregister!$K$6)*SQRT(X99/2),Riskregister!$L$6-(Riskregister!$L$6-Riskregister!$K$6)*SQRT((1-X99)/2)))</f>
        <v>1544717.6849112154</v>
      </c>
      <c r="Z99" s="30">
        <f t="shared" ca="1" si="52"/>
        <v>0.72577669723449822</v>
      </c>
      <c r="AA99" s="30">
        <f t="shared" ca="1" si="52"/>
        <v>0.85990653784085525</v>
      </c>
      <c r="AB99" s="30">
        <f ca="1">IF(Riskregister!$E$7="",0,COUNTIF(BH$4:BH$53,"&lt;"&amp;Z99)*IF(AA99&lt;0.5,Riskregister!$K$7+(Riskregister!$L$7-Riskregister!$K$7)*SQRT(AA99/2),Riskregister!$L$7-(Riskregister!$L$7-Riskregister!$K$7)*SQRT((1-AA99)/2)))</f>
        <v>2458942.3965278761</v>
      </c>
      <c r="AC99" s="30">
        <f t="shared" ca="1" si="53"/>
        <v>0.64385165202827177</v>
      </c>
      <c r="AD99" s="30">
        <f t="shared" ca="1" si="53"/>
        <v>0.38492098352142645</v>
      </c>
      <c r="AE99" s="30">
        <f ca="1">IF(Riskregister!$E$8="",0,COUNTIF(BI$4:BI$53,"&lt;"&amp;AC99)*IF(AD99&lt;0.5,Riskregister!$K$8+(Riskregister!$L$8-Riskregister!$K$8)*SQRT(AD99/2),Riskregister!$L$8-(Riskregister!$L$8-Riskregister!$K$8)*SQRT((1-AD99)/2)))</f>
        <v>7085715.0247119684</v>
      </c>
      <c r="AF99" s="30">
        <f t="shared" ca="1" si="54"/>
        <v>0.62724542356593571</v>
      </c>
      <c r="AG99" s="30">
        <f t="shared" ca="1" si="54"/>
        <v>0.67045576729620615</v>
      </c>
      <c r="AH99" s="30">
        <f>IF(Riskregister!$E$9="",0,COUNTIF(BJ$4:BJ$53,"&lt;"&amp;AF99)*IF(AG99&lt;0.5,Riskregister!$K$9+(Riskregister!$L$9-Riskregister!$K$9)*SQRT(AG99/2),Riskregister!$L$9-(Riskregister!$L$9-Riskregister!$K$9)*SQRT((1-AG99)/2)))</f>
        <v>0</v>
      </c>
      <c r="AI99" s="30">
        <f t="shared" ca="1" si="55"/>
        <v>0.96305490077739053</v>
      </c>
      <c r="AJ99" s="30">
        <f t="shared" ca="1" si="55"/>
        <v>0.88377834530169808</v>
      </c>
      <c r="AK99" s="30">
        <f>IF(Riskregister!$E$10="",0,COUNTIF(BK$4:BK$53,"&lt;"&amp;AI99)*IF(AJ99&lt;0.5,Riskregister!$K$10+(Riskregister!$L$10-Riskregister!$K$10)*SQRT(AJ99/2),Riskregister!$L$10-(Riskregister!$L$10-Riskregister!$K$10)*SQRT((1-AJ99)/2)))</f>
        <v>0</v>
      </c>
      <c r="AL99" s="30">
        <f t="shared" ca="1" si="56"/>
        <v>0.19588926173613075</v>
      </c>
      <c r="AM99" s="30">
        <f t="shared" ca="1" si="56"/>
        <v>0.21241093207517037</v>
      </c>
      <c r="AN99" s="30">
        <f>IF(Riskregister!$E$11="",0,COUNTIF(BL$4:BL$53,"&lt;"&amp;AL99)*IF(AM99&lt;0.5,Riskregister!$K$11+(Riskregister!$L$11-Riskregister!$K$11)*SQRT(AM99/2),Riskregister!$L$11-(Riskregister!$L$11-Riskregister!$K$11)*SQRT((1-AM99)/2)))</f>
        <v>0</v>
      </c>
      <c r="AO99" s="30">
        <f t="shared" ca="1" si="57"/>
        <v>0.78900651678633638</v>
      </c>
      <c r="AP99" s="30">
        <f t="shared" ca="1" si="57"/>
        <v>5.6330646154765573E-2</v>
      </c>
      <c r="AQ99" s="30">
        <f>IF(Riskregister!$E$12="",0,COUNTIF(BM$4:BM$53,"&lt;"&amp;AO99)*IF(AP99&lt;0.5,Riskregister!$K$12+(Riskregister!$L$12-Riskregister!$K$12)*SQRT(AP99/2),Riskregister!$L$12-(Riskregister!$L$12-Riskregister!$K$12)*SQRT((1-AP99)/2)))</f>
        <v>0</v>
      </c>
      <c r="AR99" s="30">
        <f t="shared" ca="1" si="58"/>
        <v>7.0987996352839478E-2</v>
      </c>
      <c r="AS99" s="30">
        <f t="shared" ca="1" si="58"/>
        <v>0.79374230195376094</v>
      </c>
      <c r="AT99" s="30">
        <f>IF(Riskregister!$E$13="",0,COUNTIF(BN$4:BN$53,"&lt;"&amp;AR99)*IF(AS99&lt;0.5,Riskregister!$K$13+(Riskregister!$L$13-Riskregister!$K$13)*SQRT(AS99/2),Riskregister!$L$13-(Riskregister!$L$13-Riskregister!$K$13)*SQRT((1-AS99)/2)))</f>
        <v>0</v>
      </c>
      <c r="AU99" s="30">
        <f t="shared" ca="1" si="59"/>
        <v>0.72068755279126551</v>
      </c>
      <c r="AV99" s="30">
        <f t="shared" ca="1" si="59"/>
        <v>0.48892987926004505</v>
      </c>
      <c r="AW99" s="30">
        <f>IF(Riskregister!$E$14="",0,COUNTIF(BO$4:BO$53,"&lt;"&amp;AU99)*IF(AV99&lt;0.5,Riskregister!$K$14+(Riskregister!$L$14-Riskregister!$K$14)*SQRT(AV99/2),Riskregister!$L$14-(Riskregister!$L$14-Riskregister!$K$14)*SQRT((1-AV99)/2)))</f>
        <v>0</v>
      </c>
      <c r="AX99" s="30">
        <f t="shared" ca="1" si="60"/>
        <v>0.25207044695699743</v>
      </c>
      <c r="AY99" s="30">
        <f t="shared" ca="1" si="60"/>
        <v>0.47799772059293377</v>
      </c>
      <c r="AZ99" s="30">
        <f>IF(Riskregister!$E$15="",0,COUNTIF(BP$4:BP$53,"&lt;"&amp;AX99)*IF(AY99&lt;0.5,Riskregister!$K$15+(Riskregister!$L$15-Riskregister!$K$15)*SQRT(AY99/2),Riskregister!$L$15-(Riskregister!$L$15-Riskregister!$K$15)*SQRT((1-AY99)/2)))</f>
        <v>0</v>
      </c>
      <c r="BA99" s="30">
        <f t="shared" ca="1" si="61"/>
        <v>0.79968163367676381</v>
      </c>
      <c r="BB99" s="30">
        <f t="shared" ca="1" si="61"/>
        <v>0.32061665341970325</v>
      </c>
      <c r="BC99" s="30">
        <f>IF(Riskregister!$E$16="",0,COUNTIF(BQ$4:BQ$53,"&lt;"&amp;BA99)*IF(BB99&lt;0.5,Riskregister!$K$16+(Riskregister!$L$16-Riskregister!$K$16)*SQRT(BB99/2),Riskregister!$L$16-(Riskregister!$L$16-Riskregister!$K$16)*SQRT((1-BB99)/2)))</f>
        <v>0</v>
      </c>
      <c r="BD99" s="30">
        <f t="shared" ca="1" si="49"/>
        <v>11999606.547901679</v>
      </c>
    </row>
    <row r="100" spans="20:56" x14ac:dyDescent="0.35">
      <c r="T100" s="30">
        <f t="shared" ca="1" si="50"/>
        <v>0.98856667436060586</v>
      </c>
      <c r="U100" s="30">
        <f t="shared" ca="1" si="50"/>
        <v>0.50549919241620511</v>
      </c>
      <c r="V100" s="30">
        <f ca="1">IF(Riskregister!$E$5="",0,COUNTIF(BF$4:BF$53,"&lt;"&amp;T100)*IF(U100&lt;0.5,Riskregister!$K$5+(Riskregister!$L$5-Riskregister!$K$5)*SQRT(U100/2),Riskregister!$L$5-(Riskregister!$L$5-Riskregister!$K$5)*SQRT((1-U100)/2)))</f>
        <v>3386166.6533209365</v>
      </c>
      <c r="W100" s="30">
        <f t="shared" ca="1" si="51"/>
        <v>0.82724409882255889</v>
      </c>
      <c r="X100" s="30">
        <f t="shared" ca="1" si="51"/>
        <v>0.84591531853289248</v>
      </c>
      <c r="Y100" s="30">
        <f ca="1">IF(Riskregister!$E$6="",0,COUNTIF(BG$4:BG$53,"&lt;"&amp;W100)*IF(X100&lt;0.5,Riskregister!$K$6+(Riskregister!$L$6-Riskregister!$K$6)*SQRT(X100/2),Riskregister!$L$6-(Riskregister!$L$6-Riskregister!$K$6)*SQRT((1-X100)/2)))</f>
        <v>4501148.8880511085</v>
      </c>
      <c r="Z100" s="30">
        <f t="shared" ca="1" si="52"/>
        <v>9.9647335756248623E-2</v>
      </c>
      <c r="AA100" s="30">
        <f t="shared" ca="1" si="52"/>
        <v>0.34985698079544048</v>
      </c>
      <c r="AB100" s="30">
        <f ca="1">IF(Riskregister!$E$7="",0,COUNTIF(BH$4:BH$53,"&lt;"&amp;Z100)*IF(AA100&lt;0.5,Riskregister!$K$7+(Riskregister!$L$7-Riskregister!$K$7)*SQRT(AA100/2),Riskregister!$L$7-(Riskregister!$L$7-Riskregister!$K$7)*SQRT((1-AA100)/2)))</f>
        <v>589156.76092198165</v>
      </c>
      <c r="AC100" s="30">
        <f t="shared" ca="1" si="53"/>
        <v>0.5434267219811475</v>
      </c>
      <c r="AD100" s="30">
        <f t="shared" ca="1" si="53"/>
        <v>0.13630720199116331</v>
      </c>
      <c r="AE100" s="30">
        <f ca="1">IF(Riskregister!$E$8="",0,COUNTIF(BI$4:BI$53,"&lt;"&amp;AC100)*IF(AD100&lt;0.5,Riskregister!$K$8+(Riskregister!$L$8-Riskregister!$K$8)*SQRT(AD100/2),Riskregister!$L$8-(Riskregister!$L$8-Riskregister!$K$8)*SQRT((1-AD100)/2)))</f>
        <v>4580980.4962715553</v>
      </c>
      <c r="AF100" s="30">
        <f t="shared" ca="1" si="54"/>
        <v>0.39874399410784589</v>
      </c>
      <c r="AG100" s="30">
        <f t="shared" ca="1" si="54"/>
        <v>1.8556403245429953E-2</v>
      </c>
      <c r="AH100" s="30">
        <f>IF(Riskregister!$E$9="",0,COUNTIF(BJ$4:BJ$53,"&lt;"&amp;AF100)*IF(AG100&lt;0.5,Riskregister!$K$9+(Riskregister!$L$9-Riskregister!$K$9)*SQRT(AG100/2),Riskregister!$L$9-(Riskregister!$L$9-Riskregister!$K$9)*SQRT((1-AG100)/2)))</f>
        <v>0</v>
      </c>
      <c r="AI100" s="30">
        <f t="shared" ca="1" si="55"/>
        <v>0.92241304128412649</v>
      </c>
      <c r="AJ100" s="30">
        <f t="shared" ca="1" si="55"/>
        <v>0.96121046030012269</v>
      </c>
      <c r="AK100" s="30">
        <f>IF(Riskregister!$E$10="",0,COUNTIF(BK$4:BK$53,"&lt;"&amp;AI100)*IF(AJ100&lt;0.5,Riskregister!$K$10+(Riskregister!$L$10-Riskregister!$K$10)*SQRT(AJ100/2),Riskregister!$L$10-(Riskregister!$L$10-Riskregister!$K$10)*SQRT((1-AJ100)/2)))</f>
        <v>0</v>
      </c>
      <c r="AL100" s="30">
        <f t="shared" ca="1" si="56"/>
        <v>0.42607570877883494</v>
      </c>
      <c r="AM100" s="30">
        <f t="shared" ca="1" si="56"/>
        <v>0.30431336121952546</v>
      </c>
      <c r="AN100" s="30">
        <f>IF(Riskregister!$E$11="",0,COUNTIF(BL$4:BL$53,"&lt;"&amp;AL100)*IF(AM100&lt;0.5,Riskregister!$K$11+(Riskregister!$L$11-Riskregister!$K$11)*SQRT(AM100/2),Riskregister!$L$11-(Riskregister!$L$11-Riskregister!$K$11)*SQRT((1-AM100)/2)))</f>
        <v>0</v>
      </c>
      <c r="AO100" s="30">
        <f t="shared" ca="1" si="57"/>
        <v>0.36725624192911266</v>
      </c>
      <c r="AP100" s="30">
        <f t="shared" ca="1" si="57"/>
        <v>0.36253656135117829</v>
      </c>
      <c r="AQ100" s="30">
        <f>IF(Riskregister!$E$12="",0,COUNTIF(BM$4:BM$53,"&lt;"&amp;AO100)*IF(AP100&lt;0.5,Riskregister!$K$12+(Riskregister!$L$12-Riskregister!$K$12)*SQRT(AP100/2),Riskregister!$L$12-(Riskregister!$L$12-Riskregister!$K$12)*SQRT((1-AP100)/2)))</f>
        <v>0</v>
      </c>
      <c r="AR100" s="30">
        <f t="shared" ca="1" si="58"/>
        <v>0.17877139025307731</v>
      </c>
      <c r="AS100" s="30">
        <f t="shared" ca="1" si="58"/>
        <v>0.79887234235127791</v>
      </c>
      <c r="AT100" s="30">
        <f>IF(Riskregister!$E$13="",0,COUNTIF(BN$4:BN$53,"&lt;"&amp;AR100)*IF(AS100&lt;0.5,Riskregister!$K$13+(Riskregister!$L$13-Riskregister!$K$13)*SQRT(AS100/2),Riskregister!$L$13-(Riskregister!$L$13-Riskregister!$K$13)*SQRT((1-AS100)/2)))</f>
        <v>0</v>
      </c>
      <c r="AU100" s="30">
        <f t="shared" ca="1" si="59"/>
        <v>0.11063231627116077</v>
      </c>
      <c r="AV100" s="30">
        <f t="shared" ca="1" si="59"/>
        <v>0.46058730274412374</v>
      </c>
      <c r="AW100" s="30">
        <f>IF(Riskregister!$E$14="",0,COUNTIF(BO$4:BO$53,"&lt;"&amp;AU100)*IF(AV100&lt;0.5,Riskregister!$K$14+(Riskregister!$L$14-Riskregister!$K$14)*SQRT(AV100/2),Riskregister!$L$14-(Riskregister!$L$14-Riskregister!$K$14)*SQRT((1-AV100)/2)))</f>
        <v>0</v>
      </c>
      <c r="AX100" s="30">
        <f t="shared" ca="1" si="60"/>
        <v>0.72641603100391772</v>
      </c>
      <c r="AY100" s="30">
        <f t="shared" ca="1" si="60"/>
        <v>0.51800647501540664</v>
      </c>
      <c r="AZ100" s="30">
        <f>IF(Riskregister!$E$15="",0,COUNTIF(BP$4:BP$53,"&lt;"&amp;AX100)*IF(AY100&lt;0.5,Riskregister!$K$15+(Riskregister!$L$15-Riskregister!$K$15)*SQRT(AY100/2),Riskregister!$L$15-(Riskregister!$L$15-Riskregister!$K$15)*SQRT((1-AY100)/2)))</f>
        <v>0</v>
      </c>
      <c r="BA100" s="30">
        <f t="shared" ca="1" si="61"/>
        <v>7.7038380552161723E-2</v>
      </c>
      <c r="BB100" s="30">
        <f t="shared" ca="1" si="61"/>
        <v>0.68167291723425261</v>
      </c>
      <c r="BC100" s="30">
        <f>IF(Riskregister!$E$16="",0,COUNTIF(BQ$4:BQ$53,"&lt;"&amp;BA100)*IF(BB100&lt;0.5,Riskregister!$K$16+(Riskregister!$L$16-Riskregister!$K$16)*SQRT(BB100/2),Riskregister!$L$16-(Riskregister!$L$16-Riskregister!$K$16)*SQRT((1-BB100)/2)))</f>
        <v>0</v>
      </c>
      <c r="BD100" s="30">
        <f t="shared" ca="1" si="49"/>
        <v>13057452.798565581</v>
      </c>
    </row>
    <row r="101" spans="20:56" x14ac:dyDescent="0.35">
      <c r="T101" s="30">
        <f t="shared" ca="1" si="50"/>
        <v>0.2242713602990426</v>
      </c>
      <c r="U101" s="30">
        <f t="shared" ca="1" si="50"/>
        <v>0.53219178788619148</v>
      </c>
      <c r="V101" s="30">
        <f ca="1">IF(Riskregister!$E$5="",0,COUNTIF(BF$4:BF$53,"&lt;"&amp;T101)*IF(U101&lt;0.5,Riskregister!$K$5+(Riskregister!$L$5-Riskregister!$K$5)*SQRT(U101/2),Riskregister!$L$5-(Riskregister!$L$5-Riskregister!$K$5)*SQRT((1-U101)/2)))</f>
        <v>764727.29708136711</v>
      </c>
      <c r="W101" s="30">
        <f t="shared" ca="1" si="51"/>
        <v>0.39106501537485416</v>
      </c>
      <c r="X101" s="30">
        <f t="shared" ca="1" si="51"/>
        <v>0.45893724079370002</v>
      </c>
      <c r="Y101" s="30">
        <f ca="1">IF(Riskregister!$E$6="",0,COUNTIF(BG$4:BG$53,"&lt;"&amp;W101)*IF(X101&lt;0.5,Riskregister!$K$6+(Riskregister!$L$6-Riskregister!$K$6)*SQRT(X101/2),Riskregister!$L$6-(Riskregister!$L$6-Riskregister!$K$6)*SQRT((1-X101)/2)))</f>
        <v>1062251.8947997703</v>
      </c>
      <c r="Z101" s="30">
        <f t="shared" ca="1" si="52"/>
        <v>0.82651160951906966</v>
      </c>
      <c r="AA101" s="30">
        <f t="shared" ca="1" si="52"/>
        <v>0.60268961549610101</v>
      </c>
      <c r="AB101" s="30">
        <f ca="1">IF(Riskregister!$E$7="",0,COUNTIF(BH$4:BH$53,"&lt;"&amp;Z101)*IF(AA101&lt;0.5,Riskregister!$K$7+(Riskregister!$L$7-Riskregister!$K$7)*SQRT(AA101/2),Riskregister!$L$7-(Riskregister!$L$7-Riskregister!$K$7)*SQRT((1-AA101)/2)))</f>
        <v>2196021.3160022805</v>
      </c>
      <c r="AC101" s="30">
        <f t="shared" ca="1" si="53"/>
        <v>0.1040700699001128</v>
      </c>
      <c r="AD101" s="30">
        <f t="shared" ca="1" si="53"/>
        <v>0.76911841936204828</v>
      </c>
      <c r="AE101" s="30">
        <f ca="1">IF(Riskregister!$E$8="",0,COUNTIF(BI$4:BI$53,"&lt;"&amp;AC101)*IF(AD101&lt;0.5,Riskregister!$K$8+(Riskregister!$L$8-Riskregister!$K$8)*SQRT(AD101/2),Riskregister!$L$8-(Riskregister!$L$8-Riskregister!$K$8)*SQRT((1-AD101)/2)))</f>
        <v>3403100.7990025869</v>
      </c>
      <c r="AF101" s="30">
        <f t="shared" ca="1" si="54"/>
        <v>0.63512533985796837</v>
      </c>
      <c r="AG101" s="30">
        <f t="shared" ca="1" si="54"/>
        <v>0.17136043027411496</v>
      </c>
      <c r="AH101" s="30">
        <f>IF(Riskregister!$E$9="",0,COUNTIF(BJ$4:BJ$53,"&lt;"&amp;AF101)*IF(AG101&lt;0.5,Riskregister!$K$9+(Riskregister!$L$9-Riskregister!$K$9)*SQRT(AG101/2),Riskregister!$L$9-(Riskregister!$L$9-Riskregister!$K$9)*SQRT((1-AG101)/2)))</f>
        <v>0</v>
      </c>
      <c r="AI101" s="30">
        <f t="shared" ca="1" si="55"/>
        <v>0.45794758696757853</v>
      </c>
      <c r="AJ101" s="30">
        <f t="shared" ca="1" si="55"/>
        <v>0.54356535749777313</v>
      </c>
      <c r="AK101" s="30">
        <f>IF(Riskregister!$E$10="",0,COUNTIF(BK$4:BK$53,"&lt;"&amp;AI101)*IF(AJ101&lt;0.5,Riskregister!$K$10+(Riskregister!$L$10-Riskregister!$K$10)*SQRT(AJ101/2),Riskregister!$L$10-(Riskregister!$L$10-Riskregister!$K$10)*SQRT((1-AJ101)/2)))</f>
        <v>0</v>
      </c>
      <c r="AL101" s="30">
        <f t="shared" ca="1" si="56"/>
        <v>0.54001374274444314</v>
      </c>
      <c r="AM101" s="30">
        <f t="shared" ca="1" si="56"/>
        <v>0.6765567615753576</v>
      </c>
      <c r="AN101" s="30">
        <f>IF(Riskregister!$E$11="",0,COUNTIF(BL$4:BL$53,"&lt;"&amp;AL101)*IF(AM101&lt;0.5,Riskregister!$K$11+(Riskregister!$L$11-Riskregister!$K$11)*SQRT(AM101/2),Riskregister!$L$11-(Riskregister!$L$11-Riskregister!$K$11)*SQRT((1-AM101)/2)))</f>
        <v>0</v>
      </c>
      <c r="AO101" s="30">
        <f t="shared" ca="1" si="57"/>
        <v>0.78421433361019099</v>
      </c>
      <c r="AP101" s="30">
        <f t="shared" ca="1" si="57"/>
        <v>0.137091750336372</v>
      </c>
      <c r="AQ101" s="30">
        <f>IF(Riskregister!$E$12="",0,COUNTIF(BM$4:BM$53,"&lt;"&amp;AO101)*IF(AP101&lt;0.5,Riskregister!$K$12+(Riskregister!$L$12-Riskregister!$K$12)*SQRT(AP101/2),Riskregister!$L$12-(Riskregister!$L$12-Riskregister!$K$12)*SQRT((1-AP101)/2)))</f>
        <v>0</v>
      </c>
      <c r="AR101" s="30">
        <f t="shared" ca="1" si="58"/>
        <v>0.8417477008445241</v>
      </c>
      <c r="AS101" s="30">
        <f t="shared" ca="1" si="58"/>
        <v>0.64697638748106123</v>
      </c>
      <c r="AT101" s="30">
        <f>IF(Riskregister!$E$13="",0,COUNTIF(BN$4:BN$53,"&lt;"&amp;AR101)*IF(AS101&lt;0.5,Riskregister!$K$13+(Riskregister!$L$13-Riskregister!$K$13)*SQRT(AS101/2),Riskregister!$L$13-(Riskregister!$L$13-Riskregister!$K$13)*SQRT((1-AS101)/2)))</f>
        <v>0</v>
      </c>
      <c r="AU101" s="30">
        <f t="shared" ca="1" si="59"/>
        <v>0.39145000579518563</v>
      </c>
      <c r="AV101" s="30">
        <f t="shared" ca="1" si="59"/>
        <v>0.62135613746113949</v>
      </c>
      <c r="AW101" s="30">
        <f>IF(Riskregister!$E$14="",0,COUNTIF(BO$4:BO$53,"&lt;"&amp;AU101)*IF(AV101&lt;0.5,Riskregister!$K$14+(Riskregister!$L$14-Riskregister!$K$14)*SQRT(AV101/2),Riskregister!$L$14-(Riskregister!$L$14-Riskregister!$K$14)*SQRT((1-AV101)/2)))</f>
        <v>0</v>
      </c>
      <c r="AX101" s="30">
        <f t="shared" ca="1" si="60"/>
        <v>0.27413557463529337</v>
      </c>
      <c r="AY101" s="30">
        <f t="shared" ca="1" si="60"/>
        <v>1.2735567937591674E-2</v>
      </c>
      <c r="AZ101" s="30">
        <f>IF(Riskregister!$E$15="",0,COUNTIF(BP$4:BP$53,"&lt;"&amp;AX101)*IF(AY101&lt;0.5,Riskregister!$K$15+(Riskregister!$L$15-Riskregister!$K$15)*SQRT(AY101/2),Riskregister!$L$15-(Riskregister!$L$15-Riskregister!$K$15)*SQRT((1-AY101)/2)))</f>
        <v>0</v>
      </c>
      <c r="BA101" s="30">
        <f t="shared" ca="1" si="61"/>
        <v>0.71504725762662469</v>
      </c>
      <c r="BB101" s="30">
        <f t="shared" ca="1" si="61"/>
        <v>0.48626382787520406</v>
      </c>
      <c r="BC101" s="30">
        <f>IF(Riskregister!$E$16="",0,COUNTIF(BQ$4:BQ$53,"&lt;"&amp;BA101)*IF(BB101&lt;0.5,Riskregister!$K$16+(Riskregister!$L$16-Riskregister!$K$16)*SQRT(BB101/2),Riskregister!$L$16-(Riskregister!$L$16-Riskregister!$K$16)*SQRT((1-BB101)/2)))</f>
        <v>0</v>
      </c>
      <c r="BD101" s="30">
        <f t="shared" ca="1" si="49"/>
        <v>7426101.3068860043</v>
      </c>
    </row>
    <row r="102" spans="20:56" x14ac:dyDescent="0.35">
      <c r="T102" s="30">
        <f t="shared" ca="1" si="50"/>
        <v>0.73023244230452733</v>
      </c>
      <c r="U102" s="30">
        <f t="shared" ca="1" si="50"/>
        <v>0.93802959985527146</v>
      </c>
      <c r="V102" s="30">
        <f ca="1">IF(Riskregister!$E$5="",0,COUNTIF(BF$4:BF$53,"&lt;"&amp;T102)*IF(U102&lt;0.5,Riskregister!$K$5+(Riskregister!$L$5-Riskregister!$K$5)*SQRT(U102/2),Riskregister!$L$5-(Riskregister!$L$5-Riskregister!$K$5)*SQRT((1-U102)/2)))</f>
        <v>2603941.1970851496</v>
      </c>
      <c r="W102" s="30">
        <f t="shared" ca="1" si="51"/>
        <v>0.71898232315925892</v>
      </c>
      <c r="X102" s="30">
        <f t="shared" ca="1" si="51"/>
        <v>0.46473431842813773</v>
      </c>
      <c r="Y102" s="30">
        <f ca="1">IF(Riskregister!$E$6="",0,COUNTIF(BG$4:BG$53,"&lt;"&amp;W102)*IF(X102&lt;0.5,Riskregister!$K$6+(Riskregister!$L$6-Riskregister!$K$6)*SQRT(X102/2),Riskregister!$L$6-(Riskregister!$L$6-Riskregister!$K$6)*SQRT((1-X102)/2)))</f>
        <v>3203041.7520051897</v>
      </c>
      <c r="Z102" s="30">
        <f t="shared" ca="1" si="52"/>
        <v>0.12827535643910259</v>
      </c>
      <c r="AA102" s="30">
        <f t="shared" ca="1" si="52"/>
        <v>0.61881283202117721</v>
      </c>
      <c r="AB102" s="30">
        <f ca="1">IF(Riskregister!$E$7="",0,COUNTIF(BH$4:BH$53,"&lt;"&amp;Z102)*IF(AA102&lt;0.5,Riskregister!$K$7+(Riskregister!$L$7-Riskregister!$K$7)*SQRT(AA102/2),Riskregister!$L$7-(Riskregister!$L$7-Riskregister!$K$7)*SQRT((1-AA102)/2)))</f>
        <v>988801.64871030091</v>
      </c>
      <c r="AC102" s="30">
        <f t="shared" ca="1" si="53"/>
        <v>0.20809710443805718</v>
      </c>
      <c r="AD102" s="30">
        <f t="shared" ca="1" si="53"/>
        <v>0.9103818041349846</v>
      </c>
      <c r="AE102" s="30">
        <f ca="1">IF(Riskregister!$E$8="",0,COUNTIF(BI$4:BI$53,"&lt;"&amp;AC102)*IF(AD102&lt;0.5,Riskregister!$K$8+(Riskregister!$L$8-Riskregister!$K$8)*SQRT(AD102/2),Riskregister!$L$8-(Riskregister!$L$8-Riskregister!$K$8)*SQRT((1-AD102)/2)))</f>
        <v>4005096.5004940955</v>
      </c>
      <c r="AF102" s="30">
        <f t="shared" ca="1" si="54"/>
        <v>0.42574530708285285</v>
      </c>
      <c r="AG102" s="30">
        <f t="shared" ca="1" si="54"/>
        <v>0.45447984642410355</v>
      </c>
      <c r="AH102" s="30">
        <f>IF(Riskregister!$E$9="",0,COUNTIF(BJ$4:BJ$53,"&lt;"&amp;AF102)*IF(AG102&lt;0.5,Riskregister!$K$9+(Riskregister!$L$9-Riskregister!$K$9)*SQRT(AG102/2),Riskregister!$L$9-(Riskregister!$L$9-Riskregister!$K$9)*SQRT((1-AG102)/2)))</f>
        <v>0</v>
      </c>
      <c r="AI102" s="30">
        <f t="shared" ca="1" si="55"/>
        <v>0.85782970294069771</v>
      </c>
      <c r="AJ102" s="30">
        <f t="shared" ca="1" si="55"/>
        <v>0.60210243302829158</v>
      </c>
      <c r="AK102" s="30">
        <f>IF(Riskregister!$E$10="",0,COUNTIF(BK$4:BK$53,"&lt;"&amp;AI102)*IF(AJ102&lt;0.5,Riskregister!$K$10+(Riskregister!$L$10-Riskregister!$K$10)*SQRT(AJ102/2),Riskregister!$L$10-(Riskregister!$L$10-Riskregister!$K$10)*SQRT((1-AJ102)/2)))</f>
        <v>0</v>
      </c>
      <c r="AL102" s="30">
        <f t="shared" ca="1" si="56"/>
        <v>0.26504136141306101</v>
      </c>
      <c r="AM102" s="30">
        <f t="shared" ca="1" si="56"/>
        <v>0.33348576302126975</v>
      </c>
      <c r="AN102" s="30">
        <f>IF(Riskregister!$E$11="",0,COUNTIF(BL$4:BL$53,"&lt;"&amp;AL102)*IF(AM102&lt;0.5,Riskregister!$K$11+(Riskregister!$L$11-Riskregister!$K$11)*SQRT(AM102/2),Riskregister!$L$11-(Riskregister!$L$11-Riskregister!$K$11)*SQRT((1-AM102)/2)))</f>
        <v>0</v>
      </c>
      <c r="AO102" s="30">
        <f t="shared" ca="1" si="57"/>
        <v>0.60543348511640982</v>
      </c>
      <c r="AP102" s="30">
        <f t="shared" ca="1" si="57"/>
        <v>0.11528147638647634</v>
      </c>
      <c r="AQ102" s="30">
        <f>IF(Riskregister!$E$12="",0,COUNTIF(BM$4:BM$53,"&lt;"&amp;AO102)*IF(AP102&lt;0.5,Riskregister!$K$12+(Riskregister!$L$12-Riskregister!$K$12)*SQRT(AP102/2),Riskregister!$L$12-(Riskregister!$L$12-Riskregister!$K$12)*SQRT((1-AP102)/2)))</f>
        <v>0</v>
      </c>
      <c r="AR102" s="30">
        <f t="shared" ca="1" si="58"/>
        <v>0.72568754020025394</v>
      </c>
      <c r="AS102" s="30">
        <f t="shared" ca="1" si="58"/>
        <v>0.95529751926092088</v>
      </c>
      <c r="AT102" s="30">
        <f>IF(Riskregister!$E$13="",0,COUNTIF(BN$4:BN$53,"&lt;"&amp;AR102)*IF(AS102&lt;0.5,Riskregister!$K$13+(Riskregister!$L$13-Riskregister!$K$13)*SQRT(AS102/2),Riskregister!$L$13-(Riskregister!$L$13-Riskregister!$K$13)*SQRT((1-AS102)/2)))</f>
        <v>0</v>
      </c>
      <c r="AU102" s="30">
        <f t="shared" ca="1" si="59"/>
        <v>0.39066029954332415</v>
      </c>
      <c r="AV102" s="30">
        <f t="shared" ca="1" si="59"/>
        <v>0.93672094399705441</v>
      </c>
      <c r="AW102" s="30">
        <f>IF(Riskregister!$E$14="",0,COUNTIF(BO$4:BO$53,"&lt;"&amp;AU102)*IF(AV102&lt;0.5,Riskregister!$K$14+(Riskregister!$L$14-Riskregister!$K$14)*SQRT(AV102/2),Riskregister!$L$14-(Riskregister!$L$14-Riskregister!$K$14)*SQRT((1-AV102)/2)))</f>
        <v>0</v>
      </c>
      <c r="AX102" s="30">
        <f t="shared" ca="1" si="60"/>
        <v>0.37381920726995743</v>
      </c>
      <c r="AY102" s="30">
        <f t="shared" ca="1" si="60"/>
        <v>0.79357059748463499</v>
      </c>
      <c r="AZ102" s="30">
        <f>IF(Riskregister!$E$15="",0,COUNTIF(BP$4:BP$53,"&lt;"&amp;AX102)*IF(AY102&lt;0.5,Riskregister!$K$15+(Riskregister!$L$15-Riskregister!$K$15)*SQRT(AY102/2),Riskregister!$L$15-(Riskregister!$L$15-Riskregister!$K$15)*SQRT((1-AY102)/2)))</f>
        <v>0</v>
      </c>
      <c r="BA102" s="30">
        <f t="shared" ca="1" si="61"/>
        <v>0.22861035204133684</v>
      </c>
      <c r="BB102" s="30">
        <f t="shared" ca="1" si="61"/>
        <v>0.95428484007131054</v>
      </c>
      <c r="BC102" s="30">
        <f>IF(Riskregister!$E$16="",0,COUNTIF(BQ$4:BQ$53,"&lt;"&amp;BA102)*IF(BB102&lt;0.5,Riskregister!$K$16+(Riskregister!$L$16-Riskregister!$K$16)*SQRT(BB102/2),Riskregister!$L$16-(Riskregister!$L$16-Riskregister!$K$16)*SQRT((1-BB102)/2)))</f>
        <v>0</v>
      </c>
      <c r="BD102" s="30">
        <f t="shared" ca="1" si="49"/>
        <v>10800881.098294735</v>
      </c>
    </row>
    <row r="103" spans="20:56" x14ac:dyDescent="0.35">
      <c r="T103" s="30">
        <f t="shared" ca="1" si="50"/>
        <v>0.63611417661232861</v>
      </c>
      <c r="U103" s="30">
        <f t="shared" ca="1" si="50"/>
        <v>0.45487174752668547</v>
      </c>
      <c r="V103" s="30">
        <f ca="1">IF(Riskregister!$E$5="",0,COUNTIF(BF$4:BF$53,"&lt;"&amp;T103)*IF(U103&lt;0.5,Riskregister!$K$5+(Riskregister!$L$5-Riskregister!$K$5)*SQRT(U103/2),Riskregister!$L$5-(Riskregister!$L$5-Riskregister!$K$5)*SQRT((1-U103)/2)))</f>
        <v>1458424.2721365876</v>
      </c>
      <c r="W103" s="30">
        <f t="shared" ca="1" si="51"/>
        <v>0.52361709002211887</v>
      </c>
      <c r="X103" s="30">
        <f t="shared" ca="1" si="51"/>
        <v>0.40910598159054457</v>
      </c>
      <c r="Y103" s="30">
        <f ca="1">IF(Riskregister!$E$6="",0,COUNTIF(BG$4:BG$53,"&lt;"&amp;W103)*IF(X103&lt;0.5,Riskregister!$K$6+(Riskregister!$L$6-Riskregister!$K$6)*SQRT(X103/2),Riskregister!$L$6-(Riskregister!$L$6-Riskregister!$K$6)*SQRT((1-X103)/2)))</f>
        <v>2028191.2543392219</v>
      </c>
      <c r="Z103" s="30">
        <f t="shared" ca="1" si="52"/>
        <v>0.85973283417407731</v>
      </c>
      <c r="AA103" s="30">
        <f t="shared" ca="1" si="52"/>
        <v>0.37865132125839351</v>
      </c>
      <c r="AB103" s="30">
        <f ca="1">IF(Riskregister!$E$7="",0,COUNTIF(BH$4:BH$53,"&lt;"&amp;Z103)*IF(AA103&lt;0.5,Riskregister!$K$7+(Riskregister!$L$7-Riskregister!$K$7)*SQRT(AA103/2),Riskregister!$L$7-(Riskregister!$L$7-Riskregister!$K$7)*SQRT((1-AA103)/2)))</f>
        <v>1820614.412441809</v>
      </c>
      <c r="AC103" s="30">
        <f t="shared" ca="1" si="53"/>
        <v>9.4631296007814836E-2</v>
      </c>
      <c r="AD103" s="30">
        <f t="shared" ca="1" si="53"/>
        <v>0.59475422525849697</v>
      </c>
      <c r="AE103" s="30">
        <f ca="1">IF(Riskregister!$E$8="",0,COUNTIF(BI$4:BI$53,"&lt;"&amp;AC103)*IF(AD103&lt;0.5,Riskregister!$K$8+(Riskregister!$L$8-Riskregister!$K$8)*SQRT(AD103/2),Riskregister!$L$8-(Riskregister!$L$8-Riskregister!$K$8)*SQRT((1-AD103)/2)))</f>
        <v>2884358.3521730574</v>
      </c>
      <c r="AF103" s="30">
        <f t="shared" ca="1" si="54"/>
        <v>0.20983600846746242</v>
      </c>
      <c r="AG103" s="30">
        <f t="shared" ca="1" si="54"/>
        <v>0.72566519731831503</v>
      </c>
      <c r="AH103" s="30">
        <f>IF(Riskregister!$E$9="",0,COUNTIF(BJ$4:BJ$53,"&lt;"&amp;AF103)*IF(AG103&lt;0.5,Riskregister!$K$9+(Riskregister!$L$9-Riskregister!$K$9)*SQRT(AG103/2),Riskregister!$L$9-(Riskregister!$L$9-Riskregister!$K$9)*SQRT((1-AG103)/2)))</f>
        <v>0</v>
      </c>
      <c r="AI103" s="30">
        <f t="shared" ca="1" si="55"/>
        <v>0.5064026347489381</v>
      </c>
      <c r="AJ103" s="30">
        <f t="shared" ca="1" si="55"/>
        <v>0.46324075064022474</v>
      </c>
      <c r="AK103" s="30">
        <f>IF(Riskregister!$E$10="",0,COUNTIF(BK$4:BK$53,"&lt;"&amp;AI103)*IF(AJ103&lt;0.5,Riskregister!$K$10+(Riskregister!$L$10-Riskregister!$K$10)*SQRT(AJ103/2),Riskregister!$L$10-(Riskregister!$L$10-Riskregister!$K$10)*SQRT((1-AJ103)/2)))</f>
        <v>0</v>
      </c>
      <c r="AL103" s="30">
        <f t="shared" ca="1" si="56"/>
        <v>0.65574306562690221</v>
      </c>
      <c r="AM103" s="30">
        <f t="shared" ca="1" si="56"/>
        <v>1.2661032881380097E-2</v>
      </c>
      <c r="AN103" s="30">
        <f>IF(Riskregister!$E$11="",0,COUNTIF(BL$4:BL$53,"&lt;"&amp;AL103)*IF(AM103&lt;0.5,Riskregister!$K$11+(Riskregister!$L$11-Riskregister!$K$11)*SQRT(AM103/2),Riskregister!$L$11-(Riskregister!$L$11-Riskregister!$K$11)*SQRT((1-AM103)/2)))</f>
        <v>0</v>
      </c>
      <c r="AO103" s="30">
        <f t="shared" ca="1" si="57"/>
        <v>0.32280865654300361</v>
      </c>
      <c r="AP103" s="30">
        <f t="shared" ca="1" si="57"/>
        <v>0.48787411117878765</v>
      </c>
      <c r="AQ103" s="30">
        <f>IF(Riskregister!$E$12="",0,COUNTIF(BM$4:BM$53,"&lt;"&amp;AO103)*IF(AP103&lt;0.5,Riskregister!$K$12+(Riskregister!$L$12-Riskregister!$K$12)*SQRT(AP103/2),Riskregister!$L$12-(Riskregister!$L$12-Riskregister!$K$12)*SQRT((1-AP103)/2)))</f>
        <v>0</v>
      </c>
      <c r="AR103" s="30">
        <f t="shared" ca="1" si="58"/>
        <v>0.94078160290639046</v>
      </c>
      <c r="AS103" s="30">
        <f t="shared" ca="1" si="58"/>
        <v>0.35844199115578901</v>
      </c>
      <c r="AT103" s="30">
        <f>IF(Riskregister!$E$13="",0,COUNTIF(BN$4:BN$53,"&lt;"&amp;AR103)*IF(AS103&lt;0.5,Riskregister!$K$13+(Riskregister!$L$13-Riskregister!$K$13)*SQRT(AS103/2),Riskregister!$L$13-(Riskregister!$L$13-Riskregister!$K$13)*SQRT((1-AS103)/2)))</f>
        <v>0</v>
      </c>
      <c r="AU103" s="30">
        <f t="shared" ca="1" si="59"/>
        <v>0.72857597737300583</v>
      </c>
      <c r="AV103" s="30">
        <f t="shared" ca="1" si="59"/>
        <v>0.89001193462094574</v>
      </c>
      <c r="AW103" s="30">
        <f>IF(Riskregister!$E$14="",0,COUNTIF(BO$4:BO$53,"&lt;"&amp;AU103)*IF(AV103&lt;0.5,Riskregister!$K$14+(Riskregister!$L$14-Riskregister!$K$14)*SQRT(AV103/2),Riskregister!$L$14-(Riskregister!$L$14-Riskregister!$K$14)*SQRT((1-AV103)/2)))</f>
        <v>0</v>
      </c>
      <c r="AX103" s="30">
        <f t="shared" ca="1" si="60"/>
        <v>0.5231835050174608</v>
      </c>
      <c r="AY103" s="30">
        <f t="shared" ca="1" si="60"/>
        <v>0.51809512223014842</v>
      </c>
      <c r="AZ103" s="30">
        <f>IF(Riskregister!$E$15="",0,COUNTIF(BP$4:BP$53,"&lt;"&amp;AX103)*IF(AY103&lt;0.5,Riskregister!$K$15+(Riskregister!$L$15-Riskregister!$K$15)*SQRT(AY103/2),Riskregister!$L$15-(Riskregister!$L$15-Riskregister!$K$15)*SQRT((1-AY103)/2)))</f>
        <v>0</v>
      </c>
      <c r="BA103" s="30">
        <f t="shared" ca="1" si="61"/>
        <v>0.30622849106601036</v>
      </c>
      <c r="BB103" s="30">
        <f t="shared" ca="1" si="61"/>
        <v>0.15983525629338546</v>
      </c>
      <c r="BC103" s="30">
        <f>IF(Riskregister!$E$16="",0,COUNTIF(BQ$4:BQ$53,"&lt;"&amp;BA103)*IF(BB103&lt;0.5,Riskregister!$K$16+(Riskregister!$L$16-Riskregister!$K$16)*SQRT(BB103/2),Riskregister!$L$16-(Riskregister!$L$16-Riskregister!$K$16)*SQRT((1-BB103)/2)))</f>
        <v>0</v>
      </c>
      <c r="BD103" s="30">
        <f t="shared" ca="1" si="49"/>
        <v>8191588.2910906756</v>
      </c>
    </row>
    <row r="104" spans="20:56" x14ac:dyDescent="0.35">
      <c r="T104" s="30">
        <f t="shared" ref="T104:U123" ca="1" si="62">RAND()</f>
        <v>0.5242134211170878</v>
      </c>
      <c r="U104" s="30">
        <f t="shared" ca="1" si="62"/>
        <v>8.3743781365164582E-2</v>
      </c>
      <c r="V104" s="30">
        <f ca="1">IF(Riskregister!$E$5="",0,COUNTIF(BF$4:BF$53,"&lt;"&amp;T104)*IF(U104&lt;0.5,Riskregister!$K$5+(Riskregister!$L$5-Riskregister!$K$5)*SQRT(U104/2),Riskregister!$L$5-(Riskregister!$L$5-Riskregister!$K$5)*SQRT((1-U104)/2)))</f>
        <v>968327.19939147402</v>
      </c>
      <c r="W104" s="30">
        <f t="shared" ref="W104:X123" ca="1" si="63">RAND()</f>
        <v>0.93454030851960124</v>
      </c>
      <c r="X104" s="30">
        <f t="shared" ca="1" si="63"/>
        <v>0.79835723182965113</v>
      </c>
      <c r="Y104" s="30">
        <f ca="1">IF(Riskregister!$E$6="",0,COUNTIF(BG$4:BG$53,"&lt;"&amp;W104)*IF(X104&lt;0.5,Riskregister!$K$6+(Riskregister!$L$6-Riskregister!$K$6)*SQRT(X104/2),Riskregister!$L$6-(Riskregister!$L$6-Riskregister!$K$6)*SQRT((1-X104)/2)))</f>
        <v>5713828.4073640835</v>
      </c>
      <c r="Z104" s="30">
        <f t="shared" ref="Z104:AA123" ca="1" si="64">RAND()</f>
        <v>0.49124514411261266</v>
      </c>
      <c r="AA104" s="30">
        <f t="shared" ca="1" si="64"/>
        <v>9.5256071107188922E-2</v>
      </c>
      <c r="AB104" s="30">
        <f ca="1">IF(Riskregister!$E$7="",0,COUNTIF(BH$4:BH$53,"&lt;"&amp;Z104)*IF(AA104&lt;0.5,Riskregister!$K$7+(Riskregister!$L$7-Riskregister!$K$7)*SQRT(AA104/2),Riskregister!$L$7-(Riskregister!$L$7-Riskregister!$K$7)*SQRT((1-AA104)/2)))</f>
        <v>758300.81474000402</v>
      </c>
      <c r="AC104" s="30">
        <f t="shared" ref="AC104:AD123" ca="1" si="65">RAND()</f>
        <v>0.83330872861735705</v>
      </c>
      <c r="AD104" s="30">
        <f t="shared" ca="1" si="65"/>
        <v>0.90206678856912625</v>
      </c>
      <c r="AE104" s="30">
        <f ca="1">IF(Riskregister!$E$8="",0,COUNTIF(BI$4:BI$53,"&lt;"&amp;AC104)*IF(AD104&lt;0.5,Riskregister!$K$8+(Riskregister!$L$8-Riskregister!$K$8)*SQRT(AD104/2),Riskregister!$L$8-(Riskregister!$L$8-Riskregister!$K$8)*SQRT((1-AD104)/2)))</f>
        <v>15839860.924913205</v>
      </c>
      <c r="AF104" s="30">
        <f t="shared" ref="AF104:AG123" ca="1" si="66">RAND()</f>
        <v>0.89528779644373147</v>
      </c>
      <c r="AG104" s="30">
        <f t="shared" ca="1" si="66"/>
        <v>0.21969004470363918</v>
      </c>
      <c r="AH104" s="30">
        <f>IF(Riskregister!$E$9="",0,COUNTIF(BJ$4:BJ$53,"&lt;"&amp;AF104)*IF(AG104&lt;0.5,Riskregister!$K$9+(Riskregister!$L$9-Riskregister!$K$9)*SQRT(AG104/2),Riskregister!$L$9-(Riskregister!$L$9-Riskregister!$K$9)*SQRT((1-AG104)/2)))</f>
        <v>0</v>
      </c>
      <c r="AI104" s="30">
        <f t="shared" ref="AI104:AJ123" ca="1" si="67">RAND()</f>
        <v>0.28117496569509504</v>
      </c>
      <c r="AJ104" s="30">
        <f t="shared" ca="1" si="67"/>
        <v>0.43511492402928331</v>
      </c>
      <c r="AK104" s="30">
        <f>IF(Riskregister!$E$10="",0,COUNTIF(BK$4:BK$53,"&lt;"&amp;AI104)*IF(AJ104&lt;0.5,Riskregister!$K$10+(Riskregister!$L$10-Riskregister!$K$10)*SQRT(AJ104/2),Riskregister!$L$10-(Riskregister!$L$10-Riskregister!$K$10)*SQRT((1-AJ104)/2)))</f>
        <v>0</v>
      </c>
      <c r="AL104" s="30">
        <f t="shared" ref="AL104:AM123" ca="1" si="68">RAND()</f>
        <v>0.75564322681208729</v>
      </c>
      <c r="AM104" s="30">
        <f t="shared" ca="1" si="68"/>
        <v>0.98048288483350388</v>
      </c>
      <c r="AN104" s="30">
        <f>IF(Riskregister!$E$11="",0,COUNTIF(BL$4:BL$53,"&lt;"&amp;AL104)*IF(AM104&lt;0.5,Riskregister!$K$11+(Riskregister!$L$11-Riskregister!$K$11)*SQRT(AM104/2),Riskregister!$L$11-(Riskregister!$L$11-Riskregister!$K$11)*SQRT((1-AM104)/2)))</f>
        <v>0</v>
      </c>
      <c r="AO104" s="30">
        <f t="shared" ref="AO104:AP123" ca="1" si="69">RAND()</f>
        <v>0.88147804006379593</v>
      </c>
      <c r="AP104" s="30">
        <f t="shared" ca="1" si="69"/>
        <v>3.1013495024167059E-2</v>
      </c>
      <c r="AQ104" s="30">
        <f>IF(Riskregister!$E$12="",0,COUNTIF(BM$4:BM$53,"&lt;"&amp;AO104)*IF(AP104&lt;0.5,Riskregister!$K$12+(Riskregister!$L$12-Riskregister!$K$12)*SQRT(AP104/2),Riskregister!$L$12-(Riskregister!$L$12-Riskregister!$K$12)*SQRT((1-AP104)/2)))</f>
        <v>0</v>
      </c>
      <c r="AR104" s="30">
        <f t="shared" ref="AR104:AS123" ca="1" si="70">RAND()</f>
        <v>0.3072258197100034</v>
      </c>
      <c r="AS104" s="30">
        <f t="shared" ca="1" si="70"/>
        <v>0.46913552820889792</v>
      </c>
      <c r="AT104" s="30">
        <f>IF(Riskregister!$E$13="",0,COUNTIF(BN$4:BN$53,"&lt;"&amp;AR104)*IF(AS104&lt;0.5,Riskregister!$K$13+(Riskregister!$L$13-Riskregister!$K$13)*SQRT(AS104/2),Riskregister!$L$13-(Riskregister!$L$13-Riskregister!$K$13)*SQRT((1-AS104)/2)))</f>
        <v>0</v>
      </c>
      <c r="AU104" s="30">
        <f t="shared" ref="AU104:AV123" ca="1" si="71">RAND()</f>
        <v>0.51826685646534632</v>
      </c>
      <c r="AV104" s="30">
        <f t="shared" ca="1" si="71"/>
        <v>0.78509931506718056</v>
      </c>
      <c r="AW104" s="30">
        <f>IF(Riskregister!$E$14="",0,COUNTIF(BO$4:BO$53,"&lt;"&amp;AU104)*IF(AV104&lt;0.5,Riskregister!$K$14+(Riskregister!$L$14-Riskregister!$K$14)*SQRT(AV104/2),Riskregister!$L$14-(Riskregister!$L$14-Riskregister!$K$14)*SQRT((1-AV104)/2)))</f>
        <v>0</v>
      </c>
      <c r="AX104" s="30">
        <f t="shared" ref="AX104:AY123" ca="1" si="72">RAND()</f>
        <v>5.1383907604914514E-2</v>
      </c>
      <c r="AY104" s="30">
        <f t="shared" ca="1" si="72"/>
        <v>0.74353610023971306</v>
      </c>
      <c r="AZ104" s="30">
        <f>IF(Riskregister!$E$15="",0,COUNTIF(BP$4:BP$53,"&lt;"&amp;AX104)*IF(AY104&lt;0.5,Riskregister!$K$15+(Riskregister!$L$15-Riskregister!$K$15)*SQRT(AY104/2),Riskregister!$L$15-(Riskregister!$L$15-Riskregister!$K$15)*SQRT((1-AY104)/2)))</f>
        <v>0</v>
      </c>
      <c r="BA104" s="30">
        <f t="shared" ref="BA104:BB123" ca="1" si="73">RAND()</f>
        <v>6.5833666609710684E-2</v>
      </c>
      <c r="BB104" s="30">
        <f t="shared" ca="1" si="73"/>
        <v>9.3914014056774686E-2</v>
      </c>
      <c r="BC104" s="30">
        <f>IF(Riskregister!$E$16="",0,COUNTIF(BQ$4:BQ$53,"&lt;"&amp;BA104)*IF(BB104&lt;0.5,Riskregister!$K$16+(Riskregister!$L$16-Riskregister!$K$16)*SQRT(BB104/2),Riskregister!$L$16-(Riskregister!$L$16-Riskregister!$K$16)*SQRT((1-BB104)/2)))</f>
        <v>0</v>
      </c>
      <c r="BD104" s="30">
        <f t="shared" ca="1" si="49"/>
        <v>23280317.346408766</v>
      </c>
    </row>
    <row r="105" spans="20:56" x14ac:dyDescent="0.35">
      <c r="T105" s="30">
        <f t="shared" ca="1" si="62"/>
        <v>0.12355148265300708</v>
      </c>
      <c r="U105" s="30">
        <f t="shared" ca="1" si="62"/>
        <v>0.49363990801196822</v>
      </c>
      <c r="V105" s="30">
        <f ca="1">IF(Riskregister!$E$5="",0,COUNTIF(BF$4:BF$53,"&lt;"&amp;T105)*IF(U105&lt;0.5,Riskregister!$K$5+(Riskregister!$L$5-Riskregister!$K$5)*SQRT(U105/2),Riskregister!$L$5-(Riskregister!$L$5-Riskregister!$K$5)*SQRT((1-U105)/2)))</f>
        <v>373564.39941594412</v>
      </c>
      <c r="W105" s="30">
        <f t="shared" ca="1" si="63"/>
        <v>0.88589847546159639</v>
      </c>
      <c r="X105" s="30">
        <f t="shared" ca="1" si="63"/>
        <v>0.88377825500670393</v>
      </c>
      <c r="Y105" s="30">
        <f ca="1">IF(Riskregister!$E$6="",0,COUNTIF(BG$4:BG$53,"&lt;"&amp;W105)*IF(X105&lt;0.5,Riskregister!$K$6+(Riskregister!$L$6-Riskregister!$K$6)*SQRT(X105/2),Riskregister!$L$6-(Riskregister!$L$6-Riskregister!$K$6)*SQRT((1-X105)/2)))</f>
        <v>6264353.829196102</v>
      </c>
      <c r="Z105" s="30">
        <f t="shared" ca="1" si="64"/>
        <v>0.8588469897284341</v>
      </c>
      <c r="AA105" s="30">
        <f t="shared" ca="1" si="64"/>
        <v>0.39785788907062625</v>
      </c>
      <c r="AB105" s="30">
        <f ca="1">IF(Riskregister!$E$7="",0,COUNTIF(BH$4:BH$53,"&lt;"&amp;Z105)*IF(AA105&lt;0.5,Riskregister!$K$7+(Riskregister!$L$7-Riskregister!$K$7)*SQRT(AA105/2),Riskregister!$L$7-(Riskregister!$L$7-Riskregister!$K$7)*SQRT((1-AA105)/2)))</f>
        <v>1854945.7114606402</v>
      </c>
      <c r="AC105" s="30">
        <f t="shared" ca="1" si="65"/>
        <v>0.15391456905358314</v>
      </c>
      <c r="AD105" s="30">
        <f t="shared" ca="1" si="65"/>
        <v>0.15012531615194802</v>
      </c>
      <c r="AE105" s="30">
        <f ca="1">IF(Riskregister!$E$8="",0,COUNTIF(BI$4:BI$53,"&lt;"&amp;AC105)*IF(AD105&lt;0.5,Riskregister!$K$8+(Riskregister!$L$8-Riskregister!$K$8)*SQRT(AD105/2),Riskregister!$L$8-(Riskregister!$L$8-Riskregister!$K$8)*SQRT((1-AD105)/2)))</f>
        <v>1587685.5660052521</v>
      </c>
      <c r="AF105" s="30">
        <f t="shared" ca="1" si="66"/>
        <v>0.66688452266778853</v>
      </c>
      <c r="AG105" s="30">
        <f t="shared" ca="1" si="66"/>
        <v>2.6856473055230201E-2</v>
      </c>
      <c r="AH105" s="30">
        <f>IF(Riskregister!$E$9="",0,COUNTIF(BJ$4:BJ$53,"&lt;"&amp;AF105)*IF(AG105&lt;0.5,Riskregister!$K$9+(Riskregister!$L$9-Riskregister!$K$9)*SQRT(AG105/2),Riskregister!$L$9-(Riskregister!$L$9-Riskregister!$K$9)*SQRT((1-AG105)/2)))</f>
        <v>0</v>
      </c>
      <c r="AI105" s="30">
        <f t="shared" ca="1" si="67"/>
        <v>0.19537439367875098</v>
      </c>
      <c r="AJ105" s="30">
        <f t="shared" ca="1" si="67"/>
        <v>0.63727872705706157</v>
      </c>
      <c r="AK105" s="30">
        <f>IF(Riskregister!$E$10="",0,COUNTIF(BK$4:BK$53,"&lt;"&amp;AI105)*IF(AJ105&lt;0.5,Riskregister!$K$10+(Riskregister!$L$10-Riskregister!$K$10)*SQRT(AJ105/2),Riskregister!$L$10-(Riskregister!$L$10-Riskregister!$K$10)*SQRT((1-AJ105)/2)))</f>
        <v>0</v>
      </c>
      <c r="AL105" s="30">
        <f t="shared" ca="1" si="68"/>
        <v>0.38902467712249944</v>
      </c>
      <c r="AM105" s="30">
        <f t="shared" ca="1" si="68"/>
        <v>0.11360265367180655</v>
      </c>
      <c r="AN105" s="30">
        <f>IF(Riskregister!$E$11="",0,COUNTIF(BL$4:BL$53,"&lt;"&amp;AL105)*IF(AM105&lt;0.5,Riskregister!$K$11+(Riskregister!$L$11-Riskregister!$K$11)*SQRT(AM105/2),Riskregister!$L$11-(Riskregister!$L$11-Riskregister!$K$11)*SQRT((1-AM105)/2)))</f>
        <v>0</v>
      </c>
      <c r="AO105" s="30">
        <f t="shared" ca="1" si="69"/>
        <v>0.89301506884030868</v>
      </c>
      <c r="AP105" s="30">
        <f t="shared" ca="1" si="69"/>
        <v>0.79862465368904845</v>
      </c>
      <c r="AQ105" s="30">
        <f>IF(Riskregister!$E$12="",0,COUNTIF(BM$4:BM$53,"&lt;"&amp;AO105)*IF(AP105&lt;0.5,Riskregister!$K$12+(Riskregister!$L$12-Riskregister!$K$12)*SQRT(AP105/2),Riskregister!$L$12-(Riskregister!$L$12-Riskregister!$K$12)*SQRT((1-AP105)/2)))</f>
        <v>0</v>
      </c>
      <c r="AR105" s="30">
        <f t="shared" ca="1" si="70"/>
        <v>0.60629538437915964</v>
      </c>
      <c r="AS105" s="30">
        <f t="shared" ca="1" si="70"/>
        <v>0.48241661911151978</v>
      </c>
      <c r="AT105" s="30">
        <f>IF(Riskregister!$E$13="",0,COUNTIF(BN$4:BN$53,"&lt;"&amp;AR105)*IF(AS105&lt;0.5,Riskregister!$K$13+(Riskregister!$L$13-Riskregister!$K$13)*SQRT(AS105/2),Riskregister!$L$13-(Riskregister!$L$13-Riskregister!$K$13)*SQRT((1-AS105)/2)))</f>
        <v>0</v>
      </c>
      <c r="AU105" s="30">
        <f t="shared" ca="1" si="71"/>
        <v>0.15973508279996973</v>
      </c>
      <c r="AV105" s="30">
        <f t="shared" ca="1" si="71"/>
        <v>0.55404419544880157</v>
      </c>
      <c r="AW105" s="30">
        <f>IF(Riskregister!$E$14="",0,COUNTIF(BO$4:BO$53,"&lt;"&amp;AU105)*IF(AV105&lt;0.5,Riskregister!$K$14+(Riskregister!$L$14-Riskregister!$K$14)*SQRT(AV105/2),Riskregister!$L$14-(Riskregister!$L$14-Riskregister!$K$14)*SQRT((1-AV105)/2)))</f>
        <v>0</v>
      </c>
      <c r="AX105" s="30">
        <f t="shared" ca="1" si="72"/>
        <v>0.58571402621752577</v>
      </c>
      <c r="AY105" s="30">
        <f t="shared" ca="1" si="72"/>
        <v>0.86704539648825818</v>
      </c>
      <c r="AZ105" s="30">
        <f>IF(Riskregister!$E$15="",0,COUNTIF(BP$4:BP$53,"&lt;"&amp;AX105)*IF(AY105&lt;0.5,Riskregister!$K$15+(Riskregister!$L$15-Riskregister!$K$15)*SQRT(AY105/2),Riskregister!$L$15-(Riskregister!$L$15-Riskregister!$K$15)*SQRT((1-AY105)/2)))</f>
        <v>0</v>
      </c>
      <c r="BA105" s="30">
        <f t="shared" ca="1" si="73"/>
        <v>0.72890593805898385</v>
      </c>
      <c r="BB105" s="30">
        <f t="shared" ca="1" si="73"/>
        <v>0.81300826991806407</v>
      </c>
      <c r="BC105" s="30">
        <f>IF(Riskregister!$E$16="",0,COUNTIF(BQ$4:BQ$53,"&lt;"&amp;BA105)*IF(BB105&lt;0.5,Riskregister!$K$16+(Riskregister!$L$16-Riskregister!$K$16)*SQRT(BB105/2),Riskregister!$L$16-(Riskregister!$L$16-Riskregister!$K$16)*SQRT((1-BB105)/2)))</f>
        <v>0</v>
      </c>
      <c r="BD105" s="30">
        <f t="shared" ca="1" si="49"/>
        <v>10080549.506077938</v>
      </c>
    </row>
    <row r="106" spans="20:56" x14ac:dyDescent="0.35">
      <c r="T106" s="30">
        <f t="shared" ca="1" si="62"/>
        <v>0.37026121561403713</v>
      </c>
      <c r="U106" s="30">
        <f t="shared" ca="1" si="62"/>
        <v>0.98860194278492153</v>
      </c>
      <c r="V106" s="30">
        <f ca="1">IF(Riskregister!$E$5="",0,COUNTIF(BF$4:BF$53,"&lt;"&amp;T106)*IF(U106&lt;0.5,Riskregister!$K$5+(Riskregister!$L$5-Riskregister!$K$5)*SQRT(U106/2),Riskregister!$L$5-(Riskregister!$L$5-Riskregister!$K$5)*SQRT((1-U106)/2)))</f>
        <v>1698085.9203189262</v>
      </c>
      <c r="W106" s="30">
        <f t="shared" ca="1" si="63"/>
        <v>0.48320079047088471</v>
      </c>
      <c r="X106" s="30">
        <f t="shared" ca="1" si="63"/>
        <v>0.60880006799432385</v>
      </c>
      <c r="Y106" s="30">
        <f ca="1">IF(Riskregister!$E$6="",0,COUNTIF(BG$4:BG$53,"&lt;"&amp;W106)*IF(X106&lt;0.5,Riskregister!$K$6+(Riskregister!$L$6-Riskregister!$K$6)*SQRT(X106/2),Riskregister!$L$6-(Riskregister!$L$6-Riskregister!$K$6)*SQRT((1-X106)/2)))</f>
        <v>2407839.3424667278</v>
      </c>
      <c r="Z106" s="30">
        <f t="shared" ca="1" si="64"/>
        <v>0.88542785533421431</v>
      </c>
      <c r="AA106" s="30">
        <f t="shared" ca="1" si="64"/>
        <v>0.79056876007112153</v>
      </c>
      <c r="AB106" s="30">
        <f ca="1">IF(Riskregister!$E$7="",0,COUNTIF(BH$4:BH$53,"&lt;"&amp;Z106)*IF(AA106&lt;0.5,Riskregister!$K$7+(Riskregister!$L$7-Riskregister!$K$7)*SQRT(AA106/2),Riskregister!$L$7-(Riskregister!$L$7-Riskregister!$K$7)*SQRT((1-AA106)/2)))</f>
        <v>2580666.5221346114</v>
      </c>
      <c r="AC106" s="30">
        <f t="shared" ca="1" si="65"/>
        <v>0.78515459693952561</v>
      </c>
      <c r="AD106" s="30">
        <f t="shared" ca="1" si="65"/>
        <v>0.395393771381499</v>
      </c>
      <c r="AE106" s="30">
        <f ca="1">IF(Riskregister!$E$8="",0,COUNTIF(BI$4:BI$53,"&lt;"&amp;AC106)*IF(AD106&lt;0.5,Riskregister!$K$8+(Riskregister!$L$8-Riskregister!$K$8)*SQRT(AD106/2),Riskregister!$L$8-(Riskregister!$L$8-Riskregister!$K$8)*SQRT((1-AD106)/2)))</f>
        <v>9559066.1726378575</v>
      </c>
      <c r="AF106" s="30">
        <f t="shared" ca="1" si="66"/>
        <v>0.41078917482112354</v>
      </c>
      <c r="AG106" s="30">
        <f t="shared" ca="1" si="66"/>
        <v>8.7218264329134154E-3</v>
      </c>
      <c r="AH106" s="30">
        <f>IF(Riskregister!$E$9="",0,COUNTIF(BJ$4:BJ$53,"&lt;"&amp;AF106)*IF(AG106&lt;0.5,Riskregister!$K$9+(Riskregister!$L$9-Riskregister!$K$9)*SQRT(AG106/2),Riskregister!$L$9-(Riskregister!$L$9-Riskregister!$K$9)*SQRT((1-AG106)/2)))</f>
        <v>0</v>
      </c>
      <c r="AI106" s="30">
        <f t="shared" ca="1" si="67"/>
        <v>0.56712495828844101</v>
      </c>
      <c r="AJ106" s="30">
        <f t="shared" ca="1" si="67"/>
        <v>0.27555088992951382</v>
      </c>
      <c r="AK106" s="30">
        <f>IF(Riskregister!$E$10="",0,COUNTIF(BK$4:BK$53,"&lt;"&amp;AI106)*IF(AJ106&lt;0.5,Riskregister!$K$10+(Riskregister!$L$10-Riskregister!$K$10)*SQRT(AJ106/2),Riskregister!$L$10-(Riskregister!$L$10-Riskregister!$K$10)*SQRT((1-AJ106)/2)))</f>
        <v>0</v>
      </c>
      <c r="AL106" s="30">
        <f t="shared" ca="1" si="68"/>
        <v>3.2368352747175533E-2</v>
      </c>
      <c r="AM106" s="30">
        <f t="shared" ca="1" si="68"/>
        <v>0.30053862929126496</v>
      </c>
      <c r="AN106" s="30">
        <f>IF(Riskregister!$E$11="",0,COUNTIF(BL$4:BL$53,"&lt;"&amp;AL106)*IF(AM106&lt;0.5,Riskregister!$K$11+(Riskregister!$L$11-Riskregister!$K$11)*SQRT(AM106/2),Riskregister!$L$11-(Riskregister!$L$11-Riskregister!$K$11)*SQRT((1-AM106)/2)))</f>
        <v>0</v>
      </c>
      <c r="AO106" s="30">
        <f t="shared" ca="1" si="69"/>
        <v>0.27182327756554658</v>
      </c>
      <c r="AP106" s="30">
        <f t="shared" ca="1" si="69"/>
        <v>0.65860806472528777</v>
      </c>
      <c r="AQ106" s="30">
        <f>IF(Riskregister!$E$12="",0,COUNTIF(BM$4:BM$53,"&lt;"&amp;AO106)*IF(AP106&lt;0.5,Riskregister!$K$12+(Riskregister!$L$12-Riskregister!$K$12)*SQRT(AP106/2),Riskregister!$L$12-(Riskregister!$L$12-Riskregister!$K$12)*SQRT((1-AP106)/2)))</f>
        <v>0</v>
      </c>
      <c r="AR106" s="30">
        <f t="shared" ca="1" si="70"/>
        <v>9.1384524065981854E-2</v>
      </c>
      <c r="AS106" s="30">
        <f t="shared" ca="1" si="70"/>
        <v>0.81569811454909413</v>
      </c>
      <c r="AT106" s="30">
        <f>IF(Riskregister!$E$13="",0,COUNTIF(BN$4:BN$53,"&lt;"&amp;AR106)*IF(AS106&lt;0.5,Riskregister!$K$13+(Riskregister!$L$13-Riskregister!$K$13)*SQRT(AS106/2),Riskregister!$L$13-(Riskregister!$L$13-Riskregister!$K$13)*SQRT((1-AS106)/2)))</f>
        <v>0</v>
      </c>
      <c r="AU106" s="30">
        <f t="shared" ca="1" si="71"/>
        <v>0.78653498368242369</v>
      </c>
      <c r="AV106" s="30">
        <f t="shared" ca="1" si="71"/>
        <v>0.99680365444673169</v>
      </c>
      <c r="AW106" s="30">
        <f>IF(Riskregister!$E$14="",0,COUNTIF(BO$4:BO$53,"&lt;"&amp;AU106)*IF(AV106&lt;0.5,Riskregister!$K$14+(Riskregister!$L$14-Riskregister!$K$14)*SQRT(AV106/2),Riskregister!$L$14-(Riskregister!$L$14-Riskregister!$K$14)*SQRT((1-AV106)/2)))</f>
        <v>0</v>
      </c>
      <c r="AX106" s="30">
        <f t="shared" ca="1" si="72"/>
        <v>0.88709399466169159</v>
      </c>
      <c r="AY106" s="30">
        <f t="shared" ca="1" si="72"/>
        <v>0.84756257464423834</v>
      </c>
      <c r="AZ106" s="30">
        <f>IF(Riskregister!$E$15="",0,COUNTIF(BP$4:BP$53,"&lt;"&amp;AX106)*IF(AY106&lt;0.5,Riskregister!$K$15+(Riskregister!$L$15-Riskregister!$K$15)*SQRT(AY106/2),Riskregister!$L$15-(Riskregister!$L$15-Riskregister!$K$15)*SQRT((1-AY106)/2)))</f>
        <v>0</v>
      </c>
      <c r="BA106" s="30">
        <f t="shared" ca="1" si="73"/>
        <v>0.53958120810425603</v>
      </c>
      <c r="BB106" s="30">
        <f t="shared" ca="1" si="73"/>
        <v>0.93609584187521577</v>
      </c>
      <c r="BC106" s="30">
        <f>IF(Riskregister!$E$16="",0,COUNTIF(BQ$4:BQ$53,"&lt;"&amp;BA106)*IF(BB106&lt;0.5,Riskregister!$K$16+(Riskregister!$L$16-Riskregister!$K$16)*SQRT(BB106/2),Riskregister!$L$16-(Riskregister!$L$16-Riskregister!$K$16)*SQRT((1-BB106)/2)))</f>
        <v>0</v>
      </c>
      <c r="BD106" s="30">
        <f t="shared" ca="1" si="49"/>
        <v>16245657.957558123</v>
      </c>
    </row>
    <row r="107" spans="20:56" x14ac:dyDescent="0.35">
      <c r="T107" s="30">
        <f t="shared" ca="1" si="62"/>
        <v>0.54285311539374859</v>
      </c>
      <c r="U107" s="30">
        <f t="shared" ca="1" si="62"/>
        <v>6.2530689640648562E-2</v>
      </c>
      <c r="V107" s="30">
        <f ca="1">IF(Riskregister!$E$5="",0,COUNTIF(BF$4:BF$53,"&lt;"&amp;T107)*IF(U107&lt;0.5,Riskregister!$K$5+(Riskregister!$L$5-Riskregister!$K$5)*SQRT(U107/2),Riskregister!$L$5-(Riskregister!$L$5-Riskregister!$K$5)*SQRT((1-U107)/2)))</f>
        <v>918276.16501687758</v>
      </c>
      <c r="W107" s="30">
        <f t="shared" ca="1" si="63"/>
        <v>0.64060653883704122</v>
      </c>
      <c r="X107" s="30">
        <f t="shared" ca="1" si="63"/>
        <v>0.92801745920315148</v>
      </c>
      <c r="Y107" s="30">
        <f ca="1">IF(Riskregister!$E$6="",0,COUNTIF(BG$4:BG$53,"&lt;"&amp;W107)*IF(X107&lt;0.5,Riskregister!$K$6+(Riskregister!$L$6-Riskregister!$K$6)*SQRT(X107/2),Riskregister!$L$6-(Riskregister!$L$6-Riskregister!$K$6)*SQRT((1-X107)/2)))</f>
        <v>3317030.8466968816</v>
      </c>
      <c r="Z107" s="30">
        <f t="shared" ca="1" si="64"/>
        <v>0.12948414963779387</v>
      </c>
      <c r="AA107" s="30">
        <f t="shared" ca="1" si="64"/>
        <v>0.97958967840273947</v>
      </c>
      <c r="AB107" s="30">
        <f ca="1">IF(Riskregister!$E$7="",0,COUNTIF(BH$4:BH$53,"&lt;"&amp;Z107)*IF(AA107&lt;0.5,Riskregister!$K$7+(Riskregister!$L$7-Riskregister!$K$7)*SQRT(AA107/2),Riskregister!$L$7-(Riskregister!$L$7-Riskregister!$K$7)*SQRT((1-AA107)/2)))</f>
        <v>1458571.1657217124</v>
      </c>
      <c r="AC107" s="30">
        <f t="shared" ca="1" si="65"/>
        <v>9.6940112495480402E-2</v>
      </c>
      <c r="AD107" s="30">
        <f t="shared" ca="1" si="65"/>
        <v>0.51568921999792583</v>
      </c>
      <c r="AE107" s="30">
        <f ca="1">IF(Riskregister!$E$8="",0,COUNTIF(BI$4:BI$53,"&lt;"&amp;AC107)*IF(AD107&lt;0.5,Riskregister!$K$8+(Riskregister!$L$8-Riskregister!$K$8)*SQRT(AD107/2),Riskregister!$L$8-(Riskregister!$L$8-Riskregister!$K$8)*SQRT((1-AD107)/2)))</f>
        <v>2687163.5239120536</v>
      </c>
      <c r="AF107" s="30">
        <f t="shared" ca="1" si="66"/>
        <v>0.93544683070206558</v>
      </c>
      <c r="AG107" s="30">
        <f t="shared" ca="1" si="66"/>
        <v>3.3349505992545825E-2</v>
      </c>
      <c r="AH107" s="30">
        <f>IF(Riskregister!$E$9="",0,COUNTIF(BJ$4:BJ$53,"&lt;"&amp;AF107)*IF(AG107&lt;0.5,Riskregister!$K$9+(Riskregister!$L$9-Riskregister!$K$9)*SQRT(AG107/2),Riskregister!$L$9-(Riskregister!$L$9-Riskregister!$K$9)*SQRT((1-AG107)/2)))</f>
        <v>0</v>
      </c>
      <c r="AI107" s="30">
        <f t="shared" ca="1" si="67"/>
        <v>0.86768625159576618</v>
      </c>
      <c r="AJ107" s="30">
        <f t="shared" ca="1" si="67"/>
        <v>3.7840628954825872E-2</v>
      </c>
      <c r="AK107" s="30">
        <f>IF(Riskregister!$E$10="",0,COUNTIF(BK$4:BK$53,"&lt;"&amp;AI107)*IF(AJ107&lt;0.5,Riskregister!$K$10+(Riskregister!$L$10-Riskregister!$K$10)*SQRT(AJ107/2),Riskregister!$L$10-(Riskregister!$L$10-Riskregister!$K$10)*SQRT((1-AJ107)/2)))</f>
        <v>0</v>
      </c>
      <c r="AL107" s="30">
        <f t="shared" ca="1" si="68"/>
        <v>0.17044637124209228</v>
      </c>
      <c r="AM107" s="30">
        <f t="shared" ca="1" si="68"/>
        <v>6.1615671605340094E-2</v>
      </c>
      <c r="AN107" s="30">
        <f>IF(Riskregister!$E$11="",0,COUNTIF(BL$4:BL$53,"&lt;"&amp;AL107)*IF(AM107&lt;0.5,Riskregister!$K$11+(Riskregister!$L$11-Riskregister!$K$11)*SQRT(AM107/2),Riskregister!$L$11-(Riskregister!$L$11-Riskregister!$K$11)*SQRT((1-AM107)/2)))</f>
        <v>0</v>
      </c>
      <c r="AO107" s="30">
        <f t="shared" ca="1" si="69"/>
        <v>0.44738282182115297</v>
      </c>
      <c r="AP107" s="30">
        <f t="shared" ca="1" si="69"/>
        <v>0.86030566227932814</v>
      </c>
      <c r="AQ107" s="30">
        <f>IF(Riskregister!$E$12="",0,COUNTIF(BM$4:BM$53,"&lt;"&amp;AO107)*IF(AP107&lt;0.5,Riskregister!$K$12+(Riskregister!$L$12-Riskregister!$K$12)*SQRT(AP107/2),Riskregister!$L$12-(Riskregister!$L$12-Riskregister!$K$12)*SQRT((1-AP107)/2)))</f>
        <v>0</v>
      </c>
      <c r="AR107" s="30">
        <f t="shared" ca="1" si="70"/>
        <v>0.71613571606024817</v>
      </c>
      <c r="AS107" s="30">
        <f t="shared" ca="1" si="70"/>
        <v>0.78646044622255529</v>
      </c>
      <c r="AT107" s="30">
        <f>IF(Riskregister!$E$13="",0,COUNTIF(BN$4:BN$53,"&lt;"&amp;AR107)*IF(AS107&lt;0.5,Riskregister!$K$13+(Riskregister!$L$13-Riskregister!$K$13)*SQRT(AS107/2),Riskregister!$L$13-(Riskregister!$L$13-Riskregister!$K$13)*SQRT((1-AS107)/2)))</f>
        <v>0</v>
      </c>
      <c r="AU107" s="30">
        <f t="shared" ca="1" si="71"/>
        <v>0.26238750003048961</v>
      </c>
      <c r="AV107" s="30">
        <f t="shared" ca="1" si="71"/>
        <v>0.50182920673590936</v>
      </c>
      <c r="AW107" s="30">
        <f>IF(Riskregister!$E$14="",0,COUNTIF(BO$4:BO$53,"&lt;"&amp;AU107)*IF(AV107&lt;0.5,Riskregister!$K$14+(Riskregister!$L$14-Riskregister!$K$14)*SQRT(AV107/2),Riskregister!$L$14-(Riskregister!$L$14-Riskregister!$K$14)*SQRT((1-AV107)/2)))</f>
        <v>0</v>
      </c>
      <c r="AX107" s="30">
        <f t="shared" ca="1" si="72"/>
        <v>0.76978494500564332</v>
      </c>
      <c r="AY107" s="30">
        <f t="shared" ca="1" si="72"/>
        <v>0.60856746548636442</v>
      </c>
      <c r="AZ107" s="30">
        <f>IF(Riskregister!$E$15="",0,COUNTIF(BP$4:BP$53,"&lt;"&amp;AX107)*IF(AY107&lt;0.5,Riskregister!$K$15+(Riskregister!$L$15-Riskregister!$K$15)*SQRT(AY107/2),Riskregister!$L$15-(Riskregister!$L$15-Riskregister!$K$15)*SQRT((1-AY107)/2)))</f>
        <v>0</v>
      </c>
      <c r="BA107" s="30">
        <f t="shared" ca="1" si="73"/>
        <v>0.70872126634381827</v>
      </c>
      <c r="BB107" s="30">
        <f t="shared" ca="1" si="73"/>
        <v>0.69437986382903427</v>
      </c>
      <c r="BC107" s="30">
        <f>IF(Riskregister!$E$16="",0,COUNTIF(BQ$4:BQ$53,"&lt;"&amp;BA107)*IF(BB107&lt;0.5,Riskregister!$K$16+(Riskregister!$L$16-Riskregister!$K$16)*SQRT(BB107/2),Riskregister!$L$16-(Riskregister!$L$16-Riskregister!$K$16)*SQRT((1-BB107)/2)))</f>
        <v>0</v>
      </c>
      <c r="BD107" s="30">
        <f t="shared" ca="1" si="49"/>
        <v>8381041.7013475252</v>
      </c>
    </row>
    <row r="108" spans="20:56" x14ac:dyDescent="0.35">
      <c r="T108" s="30">
        <f t="shared" ca="1" si="62"/>
        <v>0.60443134158037048</v>
      </c>
      <c r="U108" s="30">
        <f t="shared" ca="1" si="62"/>
        <v>0.61220861691537454</v>
      </c>
      <c r="V108" s="30">
        <f ca="1">IF(Riskregister!$E$5="",0,COUNTIF(BF$4:BF$53,"&lt;"&amp;T108)*IF(U108&lt;0.5,Riskregister!$K$5+(Riskregister!$L$5-Riskregister!$K$5)*SQRT(U108/2),Riskregister!$L$5-(Riskregister!$L$5-Riskregister!$K$5)*SQRT((1-U108)/2)))</f>
        <v>1607395.4071561955</v>
      </c>
      <c r="W108" s="30">
        <f t="shared" ca="1" si="63"/>
        <v>0.42220319664543782</v>
      </c>
      <c r="X108" s="30">
        <f t="shared" ca="1" si="63"/>
        <v>0.60783102480068241</v>
      </c>
      <c r="Y108" s="30">
        <f ca="1">IF(Riskregister!$E$6="",0,COUNTIF(BG$4:BG$53,"&lt;"&amp;W108)*IF(X108&lt;0.5,Riskregister!$K$6+(Riskregister!$L$6-Riskregister!$K$6)*SQRT(X108/2),Riskregister!$L$6-(Riskregister!$L$6-Riskregister!$K$6)*SQRT((1-X108)/2)))</f>
        <v>1202934.2939111642</v>
      </c>
      <c r="Z108" s="30">
        <f t="shared" ca="1" si="64"/>
        <v>0.58364807636057536</v>
      </c>
      <c r="AA108" s="30">
        <f t="shared" ca="1" si="64"/>
        <v>0.47501820119683469</v>
      </c>
      <c r="AB108" s="30">
        <f ca="1">IF(Riskregister!$E$7="",0,COUNTIF(BH$4:BH$53,"&lt;"&amp;Z108)*IF(AA108&lt;0.5,Riskregister!$K$7+(Riskregister!$L$7-Riskregister!$K$7)*SQRT(AA108/2),Riskregister!$L$7-(Riskregister!$L$7-Riskregister!$K$7)*SQRT((1-AA108)/2)))</f>
        <v>1544005.1827115326</v>
      </c>
      <c r="AC108" s="30">
        <f t="shared" ca="1" si="65"/>
        <v>0.32413834845947165</v>
      </c>
      <c r="AD108" s="30">
        <f t="shared" ca="1" si="65"/>
        <v>0.89571676161284874</v>
      </c>
      <c r="AE108" s="30">
        <f ca="1">IF(Riskregister!$E$8="",0,COUNTIF(BI$4:BI$53,"&lt;"&amp;AC108)*IF(AD108&lt;0.5,Riskregister!$K$8+(Riskregister!$L$8-Riskregister!$K$8)*SQRT(AD108/2),Riskregister!$L$8-(Riskregister!$L$8-Riskregister!$K$8)*SQRT((1-AD108)/2)))</f>
        <v>7853553.2916132435</v>
      </c>
      <c r="AF108" s="30">
        <f t="shared" ca="1" si="66"/>
        <v>0.18523781854966059</v>
      </c>
      <c r="AG108" s="30">
        <f t="shared" ca="1" si="66"/>
        <v>0.37934697212389346</v>
      </c>
      <c r="AH108" s="30">
        <f>IF(Riskregister!$E$9="",0,COUNTIF(BJ$4:BJ$53,"&lt;"&amp;AF108)*IF(AG108&lt;0.5,Riskregister!$K$9+(Riskregister!$L$9-Riskregister!$K$9)*SQRT(AG108/2),Riskregister!$L$9-(Riskregister!$L$9-Riskregister!$K$9)*SQRT((1-AG108)/2)))</f>
        <v>0</v>
      </c>
      <c r="AI108" s="30">
        <f t="shared" ca="1" si="67"/>
        <v>0.55963451729358538</v>
      </c>
      <c r="AJ108" s="30">
        <f t="shared" ca="1" si="67"/>
        <v>0.97734736085409835</v>
      </c>
      <c r="AK108" s="30">
        <f>IF(Riskregister!$E$10="",0,COUNTIF(BK$4:BK$53,"&lt;"&amp;AI108)*IF(AJ108&lt;0.5,Riskregister!$K$10+(Riskregister!$L$10-Riskregister!$K$10)*SQRT(AJ108/2),Riskregister!$L$10-(Riskregister!$L$10-Riskregister!$K$10)*SQRT((1-AJ108)/2)))</f>
        <v>0</v>
      </c>
      <c r="AL108" s="30">
        <f t="shared" ca="1" si="68"/>
        <v>3.0968489816884603E-2</v>
      </c>
      <c r="AM108" s="30">
        <f t="shared" ca="1" si="68"/>
        <v>0.39536798247182081</v>
      </c>
      <c r="AN108" s="30">
        <f>IF(Riskregister!$E$11="",0,COUNTIF(BL$4:BL$53,"&lt;"&amp;AL108)*IF(AM108&lt;0.5,Riskregister!$K$11+(Riskregister!$L$11-Riskregister!$K$11)*SQRT(AM108/2),Riskregister!$L$11-(Riskregister!$L$11-Riskregister!$K$11)*SQRT((1-AM108)/2)))</f>
        <v>0</v>
      </c>
      <c r="AO108" s="30">
        <f t="shared" ca="1" si="69"/>
        <v>0.3753775203365699</v>
      </c>
      <c r="AP108" s="30">
        <f t="shared" ca="1" si="69"/>
        <v>0.28999884784852414</v>
      </c>
      <c r="AQ108" s="30">
        <f>IF(Riskregister!$E$12="",0,COUNTIF(BM$4:BM$53,"&lt;"&amp;AO108)*IF(AP108&lt;0.5,Riskregister!$K$12+(Riskregister!$L$12-Riskregister!$K$12)*SQRT(AP108/2),Riskregister!$L$12-(Riskregister!$L$12-Riskregister!$K$12)*SQRT((1-AP108)/2)))</f>
        <v>0</v>
      </c>
      <c r="AR108" s="30">
        <f t="shared" ca="1" si="70"/>
        <v>0.64743672135027575</v>
      </c>
      <c r="AS108" s="30">
        <f t="shared" ca="1" si="70"/>
        <v>0.27496423080218124</v>
      </c>
      <c r="AT108" s="30">
        <f>IF(Riskregister!$E$13="",0,COUNTIF(BN$4:BN$53,"&lt;"&amp;AR108)*IF(AS108&lt;0.5,Riskregister!$K$13+(Riskregister!$L$13-Riskregister!$K$13)*SQRT(AS108/2),Riskregister!$L$13-(Riskregister!$L$13-Riskregister!$K$13)*SQRT((1-AS108)/2)))</f>
        <v>0</v>
      </c>
      <c r="AU108" s="30">
        <f t="shared" ca="1" si="71"/>
        <v>0.53962528372098539</v>
      </c>
      <c r="AV108" s="30">
        <f t="shared" ca="1" si="71"/>
        <v>0.74464176184192843</v>
      </c>
      <c r="AW108" s="30">
        <f>IF(Riskregister!$E$14="",0,COUNTIF(BO$4:BO$53,"&lt;"&amp;AU108)*IF(AV108&lt;0.5,Riskregister!$K$14+(Riskregister!$L$14-Riskregister!$K$14)*SQRT(AV108/2),Riskregister!$L$14-(Riskregister!$L$14-Riskregister!$K$14)*SQRT((1-AV108)/2)))</f>
        <v>0</v>
      </c>
      <c r="AX108" s="30">
        <f t="shared" ca="1" si="72"/>
        <v>0.63397601102931478</v>
      </c>
      <c r="AY108" s="30">
        <f t="shared" ca="1" si="72"/>
        <v>0.96925086814736516</v>
      </c>
      <c r="AZ108" s="30">
        <f>IF(Riskregister!$E$15="",0,COUNTIF(BP$4:BP$53,"&lt;"&amp;AX108)*IF(AY108&lt;0.5,Riskregister!$K$15+(Riskregister!$L$15-Riskregister!$K$15)*SQRT(AY108/2),Riskregister!$L$15-(Riskregister!$L$15-Riskregister!$K$15)*SQRT((1-AY108)/2)))</f>
        <v>0</v>
      </c>
      <c r="BA108" s="30">
        <f t="shared" ca="1" si="73"/>
        <v>0.92254877772534027</v>
      </c>
      <c r="BB108" s="30">
        <f t="shared" ca="1" si="73"/>
        <v>0.19766444692341778</v>
      </c>
      <c r="BC108" s="30">
        <f>IF(Riskregister!$E$16="",0,COUNTIF(BQ$4:BQ$53,"&lt;"&amp;BA108)*IF(BB108&lt;0.5,Riskregister!$K$16+(Riskregister!$L$16-Riskregister!$K$16)*SQRT(BB108/2),Riskregister!$L$16-(Riskregister!$L$16-Riskregister!$K$16)*SQRT((1-BB108)/2)))</f>
        <v>0</v>
      </c>
      <c r="BD108" s="30">
        <f t="shared" ca="1" si="49"/>
        <v>12207888.175392136</v>
      </c>
    </row>
    <row r="109" spans="20:56" x14ac:dyDescent="0.35">
      <c r="T109" s="30">
        <f t="shared" ca="1" si="62"/>
        <v>0.62543421321676718</v>
      </c>
      <c r="U109" s="30">
        <f t="shared" ca="1" si="62"/>
        <v>0.74574090135502624</v>
      </c>
      <c r="V109" s="30">
        <f ca="1">IF(Riskregister!$E$5="",0,COUNTIF(BF$4:BF$53,"&lt;"&amp;T109)*IF(U109&lt;0.5,Riskregister!$K$5+(Riskregister!$L$5-Riskregister!$K$5)*SQRT(U109/2),Riskregister!$L$5-(Riskregister!$L$5-Riskregister!$K$5)*SQRT((1-U109)/2)))</f>
        <v>1758205.8431203526</v>
      </c>
      <c r="W109" s="30">
        <f t="shared" ca="1" si="63"/>
        <v>0.67825480213359302</v>
      </c>
      <c r="X109" s="30">
        <f t="shared" ca="1" si="63"/>
        <v>0.40580185380487965</v>
      </c>
      <c r="Y109" s="30">
        <f ca="1">IF(Riskregister!$E$6="",0,COUNTIF(BG$4:BG$53,"&lt;"&amp;W109)*IF(X109&lt;0.5,Riskregister!$K$6+(Riskregister!$L$6-Riskregister!$K$6)*SQRT(X109/2),Riskregister!$L$6-(Riskregister!$L$6-Riskregister!$K$6)*SQRT((1-X109)/2)))</f>
        <v>2021602.9146050585</v>
      </c>
      <c r="Z109" s="30">
        <f t="shared" ca="1" si="64"/>
        <v>0.73544422407665233</v>
      </c>
      <c r="AA109" s="30">
        <f t="shared" ca="1" si="64"/>
        <v>0.50363924691595308</v>
      </c>
      <c r="AB109" s="30">
        <f ca="1">IF(Riskregister!$E$7="",0,COUNTIF(BH$4:BH$53,"&lt;"&amp;Z109)*IF(AA109&lt;0.5,Riskregister!$K$7+(Riskregister!$L$7-Riskregister!$K$7)*SQRT(AA109/2),Riskregister!$L$7-(Riskregister!$L$7-Riskregister!$K$7)*SQRT((1-AA109)/2)))</f>
        <v>1805104.2504583132</v>
      </c>
      <c r="AC109" s="30">
        <f t="shared" ca="1" si="65"/>
        <v>0.84539996845427368</v>
      </c>
      <c r="AD109" s="30">
        <f t="shared" ca="1" si="65"/>
        <v>0.18900776538413555</v>
      </c>
      <c r="AE109" s="30">
        <f ca="1">IF(Riskregister!$E$8="",0,COUNTIF(BI$4:BI$53,"&lt;"&amp;AC109)*IF(AD109&lt;0.5,Riskregister!$K$8+(Riskregister!$L$8-Riskregister!$K$8)*SQRT(AD109/2),Riskregister!$L$8-(Riskregister!$L$8-Riskregister!$K$8)*SQRT((1-AD109)/2)))</f>
        <v>6979398.9565251879</v>
      </c>
      <c r="AF109" s="30">
        <f t="shared" ca="1" si="66"/>
        <v>0.70118094915450668</v>
      </c>
      <c r="AG109" s="30">
        <f t="shared" ca="1" si="66"/>
        <v>0.61318997769657602</v>
      </c>
      <c r="AH109" s="30">
        <f>IF(Riskregister!$E$9="",0,COUNTIF(BJ$4:BJ$53,"&lt;"&amp;AF109)*IF(AG109&lt;0.5,Riskregister!$K$9+(Riskregister!$L$9-Riskregister!$K$9)*SQRT(AG109/2),Riskregister!$L$9-(Riskregister!$L$9-Riskregister!$K$9)*SQRT((1-AG109)/2)))</f>
        <v>0</v>
      </c>
      <c r="AI109" s="30">
        <f t="shared" ca="1" si="67"/>
        <v>0.1626812194361098</v>
      </c>
      <c r="AJ109" s="30">
        <f t="shared" ca="1" si="67"/>
        <v>0.71466856526075517</v>
      </c>
      <c r="AK109" s="30">
        <f>IF(Riskregister!$E$10="",0,COUNTIF(BK$4:BK$53,"&lt;"&amp;AI109)*IF(AJ109&lt;0.5,Riskregister!$K$10+(Riskregister!$L$10-Riskregister!$K$10)*SQRT(AJ109/2),Riskregister!$L$10-(Riskregister!$L$10-Riskregister!$K$10)*SQRT((1-AJ109)/2)))</f>
        <v>0</v>
      </c>
      <c r="AL109" s="30">
        <f t="shared" ca="1" si="68"/>
        <v>0.18471521412176306</v>
      </c>
      <c r="AM109" s="30">
        <f t="shared" ca="1" si="68"/>
        <v>0.78208064491718132</v>
      </c>
      <c r="AN109" s="30">
        <f>IF(Riskregister!$E$11="",0,COUNTIF(BL$4:BL$53,"&lt;"&amp;AL109)*IF(AM109&lt;0.5,Riskregister!$K$11+(Riskregister!$L$11-Riskregister!$K$11)*SQRT(AM109/2),Riskregister!$L$11-(Riskregister!$L$11-Riskregister!$K$11)*SQRT((1-AM109)/2)))</f>
        <v>0</v>
      </c>
      <c r="AO109" s="30">
        <f t="shared" ca="1" si="69"/>
        <v>0.74546756584818863</v>
      </c>
      <c r="AP109" s="30">
        <f t="shared" ca="1" si="69"/>
        <v>0.84434685771771367</v>
      </c>
      <c r="AQ109" s="30">
        <f>IF(Riskregister!$E$12="",0,COUNTIF(BM$4:BM$53,"&lt;"&amp;AO109)*IF(AP109&lt;0.5,Riskregister!$K$12+(Riskregister!$L$12-Riskregister!$K$12)*SQRT(AP109/2),Riskregister!$L$12-(Riskregister!$L$12-Riskregister!$K$12)*SQRT((1-AP109)/2)))</f>
        <v>0</v>
      </c>
      <c r="AR109" s="30">
        <f t="shared" ca="1" si="70"/>
        <v>0.47477559379571743</v>
      </c>
      <c r="AS109" s="30">
        <f t="shared" ca="1" si="70"/>
        <v>0.45474548149023486</v>
      </c>
      <c r="AT109" s="30">
        <f>IF(Riskregister!$E$13="",0,COUNTIF(BN$4:BN$53,"&lt;"&amp;AR109)*IF(AS109&lt;0.5,Riskregister!$K$13+(Riskregister!$L$13-Riskregister!$K$13)*SQRT(AS109/2),Riskregister!$L$13-(Riskregister!$L$13-Riskregister!$K$13)*SQRT((1-AS109)/2)))</f>
        <v>0</v>
      </c>
      <c r="AU109" s="30">
        <f t="shared" ca="1" si="71"/>
        <v>0.99629693886074988</v>
      </c>
      <c r="AV109" s="30">
        <f t="shared" ca="1" si="71"/>
        <v>0.23455096827952859</v>
      </c>
      <c r="AW109" s="30">
        <f>IF(Riskregister!$E$14="",0,COUNTIF(BO$4:BO$53,"&lt;"&amp;AU109)*IF(AV109&lt;0.5,Riskregister!$K$14+(Riskregister!$L$14-Riskregister!$K$14)*SQRT(AV109/2),Riskregister!$L$14-(Riskregister!$L$14-Riskregister!$K$14)*SQRT((1-AV109)/2)))</f>
        <v>0</v>
      </c>
      <c r="AX109" s="30">
        <f t="shared" ca="1" si="72"/>
        <v>0.86359344575126318</v>
      </c>
      <c r="AY109" s="30">
        <f t="shared" ca="1" si="72"/>
        <v>0.93947541791507216</v>
      </c>
      <c r="AZ109" s="30">
        <f>IF(Riskregister!$E$15="",0,COUNTIF(BP$4:BP$53,"&lt;"&amp;AX109)*IF(AY109&lt;0.5,Riskregister!$K$15+(Riskregister!$L$15-Riskregister!$K$15)*SQRT(AY109/2),Riskregister!$L$15-(Riskregister!$L$15-Riskregister!$K$15)*SQRT((1-AY109)/2)))</f>
        <v>0</v>
      </c>
      <c r="BA109" s="30">
        <f t="shared" ca="1" si="73"/>
        <v>0.31286474121033347</v>
      </c>
      <c r="BB109" s="30">
        <f t="shared" ca="1" si="73"/>
        <v>0.87476819522551241</v>
      </c>
      <c r="BC109" s="30">
        <f>IF(Riskregister!$E$16="",0,COUNTIF(BQ$4:BQ$53,"&lt;"&amp;BA109)*IF(BB109&lt;0.5,Riskregister!$K$16+(Riskregister!$L$16-Riskregister!$K$16)*SQRT(BB109/2),Riskregister!$L$16-(Riskregister!$L$16-Riskregister!$K$16)*SQRT((1-BB109)/2)))</f>
        <v>0</v>
      </c>
      <c r="BD109" s="30">
        <f t="shared" ca="1" si="49"/>
        <v>12564311.964708913</v>
      </c>
    </row>
    <row r="110" spans="20:56" x14ac:dyDescent="0.35">
      <c r="T110" s="30">
        <f t="shared" ca="1" si="62"/>
        <v>0.16762005990676965</v>
      </c>
      <c r="U110" s="30">
        <f t="shared" ca="1" si="62"/>
        <v>0.50928791303566834</v>
      </c>
      <c r="V110" s="30">
        <f ca="1">IF(Riskregister!$E$5="",0,COUNTIF(BF$4:BF$53,"&lt;"&amp;T110)*IF(U110&lt;0.5,Riskregister!$K$5+(Riskregister!$L$5-Riskregister!$K$5)*SQRT(U110/2),Riskregister!$L$5-(Riskregister!$L$5-Riskregister!$K$5)*SQRT((1-U110)/2)))</f>
        <v>754199.15296115202</v>
      </c>
      <c r="W110" s="30">
        <f t="shared" ca="1" si="63"/>
        <v>0.81479889336521327</v>
      </c>
      <c r="X110" s="30">
        <f t="shared" ca="1" si="63"/>
        <v>0.18971645459375819</v>
      </c>
      <c r="Y110" s="30">
        <f ca="1">IF(Riskregister!$E$6="",0,COUNTIF(BG$4:BG$53,"&lt;"&amp;W110)*IF(X110&lt;0.5,Riskregister!$K$6+(Riskregister!$L$6-Riskregister!$K$6)*SQRT(X110/2),Riskregister!$L$6-(Riskregister!$L$6-Riskregister!$K$6)*SQRT((1-X110)/2)))</f>
        <v>2263149.3943650983</v>
      </c>
      <c r="Z110" s="30">
        <f t="shared" ca="1" si="64"/>
        <v>8.425343340465663E-2</v>
      </c>
      <c r="AA110" s="30">
        <f t="shared" ca="1" si="64"/>
        <v>0.88657492047259479</v>
      </c>
      <c r="AB110" s="30">
        <f ca="1">IF(Riskregister!$E$7="",0,COUNTIF(BH$4:BH$53,"&lt;"&amp;Z110)*IF(AA110&lt;0.5,Riskregister!$K$7+(Riskregister!$L$7-Riskregister!$K$7)*SQRT(AA110/2),Riskregister!$L$7-(Riskregister!$L$7-Riskregister!$K$7)*SQRT((1-AA110)/2)))</f>
        <v>949948.85505264695</v>
      </c>
      <c r="AC110" s="30">
        <f t="shared" ca="1" si="65"/>
        <v>0.54490001816131917</v>
      </c>
      <c r="AD110" s="30">
        <f t="shared" ca="1" si="65"/>
        <v>0.30018477898999951</v>
      </c>
      <c r="AE110" s="30">
        <f ca="1">IF(Riskregister!$E$8="",0,COUNTIF(BI$4:BI$53,"&lt;"&amp;AC110)*IF(AD110&lt;0.5,Riskregister!$K$8+(Riskregister!$L$8-Riskregister!$K$8)*SQRT(AD110/2),Riskregister!$L$8-(Riskregister!$L$8-Riskregister!$K$8)*SQRT((1-AD110)/2)))</f>
        <v>6362588.0272541977</v>
      </c>
      <c r="AF110" s="30">
        <f t="shared" ca="1" si="66"/>
        <v>1.163213023275067E-2</v>
      </c>
      <c r="AG110" s="30">
        <f t="shared" ca="1" si="66"/>
        <v>3.4216892437698987E-2</v>
      </c>
      <c r="AH110" s="30">
        <f>IF(Riskregister!$E$9="",0,COUNTIF(BJ$4:BJ$53,"&lt;"&amp;AF110)*IF(AG110&lt;0.5,Riskregister!$K$9+(Riskregister!$L$9-Riskregister!$K$9)*SQRT(AG110/2),Riskregister!$L$9-(Riskregister!$L$9-Riskregister!$K$9)*SQRT((1-AG110)/2)))</f>
        <v>0</v>
      </c>
      <c r="AI110" s="30">
        <f t="shared" ca="1" si="67"/>
        <v>2.0493750587092352E-2</v>
      </c>
      <c r="AJ110" s="30">
        <f t="shared" ca="1" si="67"/>
        <v>0.38460455465763599</v>
      </c>
      <c r="AK110" s="30">
        <f>IF(Riskregister!$E$10="",0,COUNTIF(BK$4:BK$53,"&lt;"&amp;AI110)*IF(AJ110&lt;0.5,Riskregister!$K$10+(Riskregister!$L$10-Riskregister!$K$10)*SQRT(AJ110/2),Riskregister!$L$10-(Riskregister!$L$10-Riskregister!$K$10)*SQRT((1-AJ110)/2)))</f>
        <v>0</v>
      </c>
      <c r="AL110" s="30">
        <f t="shared" ca="1" si="68"/>
        <v>0.6400151736958436</v>
      </c>
      <c r="AM110" s="30">
        <f t="shared" ca="1" si="68"/>
        <v>0.48582237874881218</v>
      </c>
      <c r="AN110" s="30">
        <f>IF(Riskregister!$E$11="",0,COUNTIF(BL$4:BL$53,"&lt;"&amp;AL110)*IF(AM110&lt;0.5,Riskregister!$K$11+(Riskregister!$L$11-Riskregister!$K$11)*SQRT(AM110/2),Riskregister!$L$11-(Riskregister!$L$11-Riskregister!$K$11)*SQRT((1-AM110)/2)))</f>
        <v>0</v>
      </c>
      <c r="AO110" s="30">
        <f t="shared" ca="1" si="69"/>
        <v>0.17103899341018569</v>
      </c>
      <c r="AP110" s="30">
        <f t="shared" ca="1" si="69"/>
        <v>0.99329866856541504</v>
      </c>
      <c r="AQ110" s="30">
        <f>IF(Riskregister!$E$12="",0,COUNTIF(BM$4:BM$53,"&lt;"&amp;AO110)*IF(AP110&lt;0.5,Riskregister!$K$12+(Riskregister!$L$12-Riskregister!$K$12)*SQRT(AP110/2),Riskregister!$L$12-(Riskregister!$L$12-Riskregister!$K$12)*SQRT((1-AP110)/2)))</f>
        <v>0</v>
      </c>
      <c r="AR110" s="30">
        <f t="shared" ca="1" si="70"/>
        <v>4.385147745445217E-2</v>
      </c>
      <c r="AS110" s="30">
        <f t="shared" ca="1" si="70"/>
        <v>0.95622263106099226</v>
      </c>
      <c r="AT110" s="30">
        <f>IF(Riskregister!$E$13="",0,COUNTIF(BN$4:BN$53,"&lt;"&amp;AR110)*IF(AS110&lt;0.5,Riskregister!$K$13+(Riskregister!$L$13-Riskregister!$K$13)*SQRT(AS110/2),Riskregister!$L$13-(Riskregister!$L$13-Riskregister!$K$13)*SQRT((1-AS110)/2)))</f>
        <v>0</v>
      </c>
      <c r="AU110" s="30">
        <f t="shared" ca="1" si="71"/>
        <v>0.90608195870775898</v>
      </c>
      <c r="AV110" s="30">
        <f t="shared" ca="1" si="71"/>
        <v>0.60894083939862975</v>
      </c>
      <c r="AW110" s="30">
        <f>IF(Riskregister!$E$14="",0,COUNTIF(BO$4:BO$53,"&lt;"&amp;AU110)*IF(AV110&lt;0.5,Riskregister!$K$14+(Riskregister!$L$14-Riskregister!$K$14)*SQRT(AV110/2),Riskregister!$L$14-(Riskregister!$L$14-Riskregister!$K$14)*SQRT((1-AV110)/2)))</f>
        <v>0</v>
      </c>
      <c r="AX110" s="30">
        <f t="shared" ca="1" si="72"/>
        <v>1.9029675324813367E-2</v>
      </c>
      <c r="AY110" s="30">
        <f t="shared" ca="1" si="72"/>
        <v>3.987004304210684E-2</v>
      </c>
      <c r="AZ110" s="30">
        <f>IF(Riskregister!$E$15="",0,COUNTIF(BP$4:BP$53,"&lt;"&amp;AX110)*IF(AY110&lt;0.5,Riskregister!$K$15+(Riskregister!$L$15-Riskregister!$K$15)*SQRT(AY110/2),Riskregister!$L$15-(Riskregister!$L$15-Riskregister!$K$15)*SQRT((1-AY110)/2)))</f>
        <v>0</v>
      </c>
      <c r="BA110" s="30">
        <f t="shared" ca="1" si="73"/>
        <v>0.34835741454456903</v>
      </c>
      <c r="BB110" s="30">
        <f t="shared" ca="1" si="73"/>
        <v>0.80560215264149238</v>
      </c>
      <c r="BC110" s="30">
        <f>IF(Riskregister!$E$16="",0,COUNTIF(BQ$4:BQ$53,"&lt;"&amp;BA110)*IF(BB110&lt;0.5,Riskregister!$K$16+(Riskregister!$L$16-Riskregister!$K$16)*SQRT(BB110/2),Riskregister!$L$16-(Riskregister!$L$16-Riskregister!$K$16)*SQRT((1-BB110)/2)))</f>
        <v>0</v>
      </c>
      <c r="BD110" s="30">
        <f t="shared" ca="1" si="49"/>
        <v>10329885.429633096</v>
      </c>
    </row>
    <row r="111" spans="20:56" x14ac:dyDescent="0.35">
      <c r="T111" s="30">
        <f t="shared" ca="1" si="62"/>
        <v>0.43519572933373885</v>
      </c>
      <c r="U111" s="30">
        <f t="shared" ca="1" si="62"/>
        <v>1.2051393975854974E-2</v>
      </c>
      <c r="V111" s="30">
        <f ca="1">IF(Riskregister!$E$5="",0,COUNTIF(BF$4:BF$53,"&lt;"&amp;T111)*IF(U111&lt;0.5,Riskregister!$K$5+(Riskregister!$L$5-Riskregister!$K$5)*SQRT(U111/2),Riskregister!$L$5-(Riskregister!$L$5-Riskregister!$K$5)*SQRT((1-U111)/2)))</f>
        <v>554794.24011126673</v>
      </c>
      <c r="W111" s="30">
        <f t="shared" ca="1" si="63"/>
        <v>0.79745507809606753</v>
      </c>
      <c r="X111" s="30">
        <f t="shared" ca="1" si="63"/>
        <v>7.5418889007095924E-2</v>
      </c>
      <c r="Y111" s="30">
        <f ca="1">IF(Riskregister!$E$6="",0,COUNTIF(BG$4:BG$53,"&lt;"&amp;W111)*IF(X111&lt;0.5,Riskregister!$K$6+(Riskregister!$L$6-Riskregister!$K$6)*SQRT(X111/2),Riskregister!$L$6-(Riskregister!$L$6-Riskregister!$K$6)*SQRT((1-X111)/2)))</f>
        <v>1648621.6675824788</v>
      </c>
      <c r="Z111" s="30">
        <f t="shared" ca="1" si="64"/>
        <v>0.44403099385541733</v>
      </c>
      <c r="AA111" s="30">
        <f t="shared" ca="1" si="64"/>
        <v>0.26126828177875061</v>
      </c>
      <c r="AB111" s="30">
        <f ca="1">IF(Riskregister!$E$7="",0,COUNTIF(BH$4:BH$53,"&lt;"&amp;Z111)*IF(AA111&lt;0.5,Riskregister!$K$7+(Riskregister!$L$7-Riskregister!$K$7)*SQRT(AA111/2),Riskregister!$L$7-(Riskregister!$L$7-Riskregister!$K$7)*SQRT((1-AA111)/2)))</f>
        <v>1059010.2511311327</v>
      </c>
      <c r="AC111" s="30">
        <f t="shared" ca="1" si="65"/>
        <v>3.3002481079394741E-2</v>
      </c>
      <c r="AD111" s="30">
        <f t="shared" ca="1" si="65"/>
        <v>0.84439534952945483</v>
      </c>
      <c r="AE111" s="30">
        <f ca="1">IF(Riskregister!$E$8="",0,COUNTIF(BI$4:BI$53,"&lt;"&amp;AC111)*IF(AD111&lt;0.5,Riskregister!$K$8+(Riskregister!$L$8-Riskregister!$K$8)*SQRT(AD111/2),Riskregister!$L$8-(Riskregister!$L$8-Riskregister!$K$8)*SQRT((1-AD111)/2)))</f>
        <v>0</v>
      </c>
      <c r="AF111" s="30">
        <f t="shared" ca="1" si="66"/>
        <v>0.96523815107306044</v>
      </c>
      <c r="AG111" s="30">
        <f t="shared" ca="1" si="66"/>
        <v>0.93846846461409916</v>
      </c>
      <c r="AH111" s="30">
        <f>IF(Riskregister!$E$9="",0,COUNTIF(BJ$4:BJ$53,"&lt;"&amp;AF111)*IF(AG111&lt;0.5,Riskregister!$K$9+(Riskregister!$L$9-Riskregister!$K$9)*SQRT(AG111/2),Riskregister!$L$9-(Riskregister!$L$9-Riskregister!$K$9)*SQRT((1-AG111)/2)))</f>
        <v>0</v>
      </c>
      <c r="AI111" s="30">
        <f t="shared" ca="1" si="67"/>
        <v>0.6514340337821426</v>
      </c>
      <c r="AJ111" s="30">
        <f t="shared" ca="1" si="67"/>
        <v>0.83331566335749541</v>
      </c>
      <c r="AK111" s="30">
        <f>IF(Riskregister!$E$10="",0,COUNTIF(BK$4:BK$53,"&lt;"&amp;AI111)*IF(AJ111&lt;0.5,Riskregister!$K$10+(Riskregister!$L$10-Riskregister!$K$10)*SQRT(AJ111/2),Riskregister!$L$10-(Riskregister!$L$10-Riskregister!$K$10)*SQRT((1-AJ111)/2)))</f>
        <v>0</v>
      </c>
      <c r="AL111" s="30">
        <f t="shared" ca="1" si="68"/>
        <v>0.97867535438552777</v>
      </c>
      <c r="AM111" s="30">
        <f t="shared" ca="1" si="68"/>
        <v>0.89025635642987655</v>
      </c>
      <c r="AN111" s="30">
        <f>IF(Riskregister!$E$11="",0,COUNTIF(BL$4:BL$53,"&lt;"&amp;AL111)*IF(AM111&lt;0.5,Riskregister!$K$11+(Riskregister!$L$11-Riskregister!$K$11)*SQRT(AM111/2),Riskregister!$L$11-(Riskregister!$L$11-Riskregister!$K$11)*SQRT((1-AM111)/2)))</f>
        <v>0</v>
      </c>
      <c r="AO111" s="30">
        <f t="shared" ca="1" si="69"/>
        <v>0.31506454650284377</v>
      </c>
      <c r="AP111" s="30">
        <f t="shared" ca="1" si="69"/>
        <v>0.61063816126513226</v>
      </c>
      <c r="AQ111" s="30">
        <f>IF(Riskregister!$E$12="",0,COUNTIF(BM$4:BM$53,"&lt;"&amp;AO111)*IF(AP111&lt;0.5,Riskregister!$K$12+(Riskregister!$L$12-Riskregister!$K$12)*SQRT(AP111/2),Riskregister!$L$12-(Riskregister!$L$12-Riskregister!$K$12)*SQRT((1-AP111)/2)))</f>
        <v>0</v>
      </c>
      <c r="AR111" s="30">
        <f t="shared" ca="1" si="70"/>
        <v>1.7221414988238037E-2</v>
      </c>
      <c r="AS111" s="30">
        <f t="shared" ca="1" si="70"/>
        <v>5.3628367997004878E-2</v>
      </c>
      <c r="AT111" s="30">
        <f>IF(Riskregister!$E$13="",0,COUNTIF(BN$4:BN$53,"&lt;"&amp;AR111)*IF(AS111&lt;0.5,Riskregister!$K$13+(Riskregister!$L$13-Riskregister!$K$13)*SQRT(AS111/2),Riskregister!$L$13-(Riskregister!$L$13-Riskregister!$K$13)*SQRT((1-AS111)/2)))</f>
        <v>0</v>
      </c>
      <c r="AU111" s="30">
        <f t="shared" ca="1" si="71"/>
        <v>0.80478701755547222</v>
      </c>
      <c r="AV111" s="30">
        <f t="shared" ca="1" si="71"/>
        <v>0.25587962350335824</v>
      </c>
      <c r="AW111" s="30">
        <f>IF(Riskregister!$E$14="",0,COUNTIF(BO$4:BO$53,"&lt;"&amp;AU111)*IF(AV111&lt;0.5,Riskregister!$K$14+(Riskregister!$L$14-Riskregister!$K$14)*SQRT(AV111/2),Riskregister!$L$14-(Riskregister!$L$14-Riskregister!$K$14)*SQRT((1-AV111)/2)))</f>
        <v>0</v>
      </c>
      <c r="AX111" s="30">
        <f t="shared" ca="1" si="72"/>
        <v>0.60487223079800556</v>
      </c>
      <c r="AY111" s="30">
        <f t="shared" ca="1" si="72"/>
        <v>0.80162793058374437</v>
      </c>
      <c r="AZ111" s="30">
        <f>IF(Riskregister!$E$15="",0,COUNTIF(BP$4:BP$53,"&lt;"&amp;AX111)*IF(AY111&lt;0.5,Riskregister!$K$15+(Riskregister!$L$15-Riskregister!$K$15)*SQRT(AY111/2),Riskregister!$L$15-(Riskregister!$L$15-Riskregister!$K$15)*SQRT((1-AY111)/2)))</f>
        <v>0</v>
      </c>
      <c r="BA111" s="30">
        <f t="shared" ca="1" si="73"/>
        <v>0.34069970632901347</v>
      </c>
      <c r="BB111" s="30">
        <f t="shared" ca="1" si="73"/>
        <v>4.1579999572246562E-3</v>
      </c>
      <c r="BC111" s="30">
        <f>IF(Riskregister!$E$16="",0,COUNTIF(BQ$4:BQ$53,"&lt;"&amp;BA111)*IF(BB111&lt;0.5,Riskregister!$K$16+(Riskregister!$L$16-Riskregister!$K$16)*SQRT(BB111/2),Riskregister!$L$16-(Riskregister!$L$16-Riskregister!$K$16)*SQRT((1-BB111)/2)))</f>
        <v>0</v>
      </c>
      <c r="BD111" s="30">
        <f t="shared" ca="1" si="49"/>
        <v>3262426.1588248783</v>
      </c>
    </row>
    <row r="112" spans="20:56" x14ac:dyDescent="0.35">
      <c r="T112" s="30">
        <f t="shared" ca="1" si="62"/>
        <v>9.7316681695949647E-2</v>
      </c>
      <c r="U112" s="30">
        <f t="shared" ca="1" si="62"/>
        <v>2.7693987176277135E-2</v>
      </c>
      <c r="V112" s="30">
        <f ca="1">IF(Riskregister!$E$5="",0,COUNTIF(BF$4:BF$53,"&lt;"&amp;T112)*IF(U112&lt;0.5,Riskregister!$K$5+(Riskregister!$L$5-Riskregister!$K$5)*SQRT(U112/2),Riskregister!$L$5-(Riskregister!$L$5-Riskregister!$K$5)*SQRT((1-U112)/2)))</f>
        <v>202952.96216075227</v>
      </c>
      <c r="W112" s="30">
        <f t="shared" ca="1" si="63"/>
        <v>0.64402477758024801</v>
      </c>
      <c r="X112" s="30">
        <f t="shared" ca="1" si="63"/>
        <v>0.72506769934921933</v>
      </c>
      <c r="Y112" s="30">
        <f ca="1">IF(Riskregister!$E$6="",0,COUNTIF(BG$4:BG$53,"&lt;"&amp;W112)*IF(X112&lt;0.5,Riskregister!$K$6+(Riskregister!$L$6-Riskregister!$K$6)*SQRT(X112/2),Riskregister!$L$6-(Riskregister!$L$6-Riskregister!$K$6)*SQRT((1-X112)/2)))</f>
        <v>2665248.5968476906</v>
      </c>
      <c r="Z112" s="30">
        <f t="shared" ca="1" si="64"/>
        <v>0.16154041452722323</v>
      </c>
      <c r="AA112" s="30">
        <f t="shared" ca="1" si="64"/>
        <v>0.844728202586702</v>
      </c>
      <c r="AB112" s="30">
        <f ca="1">IF(Riskregister!$E$7="",0,COUNTIF(BH$4:BH$53,"&lt;"&amp;Z112)*IF(AA112&lt;0.5,Riskregister!$K$7+(Riskregister!$L$7-Riskregister!$K$7)*SQRT(AA112/2),Riskregister!$L$7-(Riskregister!$L$7-Riskregister!$K$7)*SQRT((1-AA112)/2)))</f>
        <v>1209914.9304766562</v>
      </c>
      <c r="AC112" s="30">
        <f t="shared" ca="1" si="65"/>
        <v>0.67077612835097455</v>
      </c>
      <c r="AD112" s="30">
        <f t="shared" ca="1" si="65"/>
        <v>0.47007788001993533</v>
      </c>
      <c r="AE112" s="30">
        <f ca="1">IF(Riskregister!$E$8="",0,COUNTIF(BI$4:BI$53,"&lt;"&amp;AC112)*IF(AD112&lt;0.5,Riskregister!$K$8+(Riskregister!$L$8-Riskregister!$K$8)*SQRT(AD112/2),Riskregister!$L$8-(Riskregister!$L$8-Riskregister!$K$8)*SQRT((1-AD112)/2)))</f>
        <v>7735794.8816053327</v>
      </c>
      <c r="AF112" s="30">
        <f t="shared" ca="1" si="66"/>
        <v>0.99625830924493997</v>
      </c>
      <c r="AG112" s="30">
        <f t="shared" ca="1" si="66"/>
        <v>0.87074975776960295</v>
      </c>
      <c r="AH112" s="30">
        <f>IF(Riskregister!$E$9="",0,COUNTIF(BJ$4:BJ$53,"&lt;"&amp;AF112)*IF(AG112&lt;0.5,Riskregister!$K$9+(Riskregister!$L$9-Riskregister!$K$9)*SQRT(AG112/2),Riskregister!$L$9-(Riskregister!$L$9-Riskregister!$K$9)*SQRT((1-AG112)/2)))</f>
        <v>0</v>
      </c>
      <c r="AI112" s="30">
        <f t="shared" ca="1" si="67"/>
        <v>0.33196755363740682</v>
      </c>
      <c r="AJ112" s="30">
        <f t="shared" ca="1" si="67"/>
        <v>0.40380319369769324</v>
      </c>
      <c r="AK112" s="30">
        <f>IF(Riskregister!$E$10="",0,COUNTIF(BK$4:BK$53,"&lt;"&amp;AI112)*IF(AJ112&lt;0.5,Riskregister!$K$10+(Riskregister!$L$10-Riskregister!$K$10)*SQRT(AJ112/2),Riskregister!$L$10-(Riskregister!$L$10-Riskregister!$K$10)*SQRT((1-AJ112)/2)))</f>
        <v>0</v>
      </c>
      <c r="AL112" s="30">
        <f t="shared" ca="1" si="68"/>
        <v>0.15379014108213196</v>
      </c>
      <c r="AM112" s="30">
        <f t="shared" ca="1" si="68"/>
        <v>0.8969594630943637</v>
      </c>
      <c r="AN112" s="30">
        <f>IF(Riskregister!$E$11="",0,COUNTIF(BL$4:BL$53,"&lt;"&amp;AL112)*IF(AM112&lt;0.5,Riskregister!$K$11+(Riskregister!$L$11-Riskregister!$K$11)*SQRT(AM112/2),Riskregister!$L$11-(Riskregister!$L$11-Riskregister!$K$11)*SQRT((1-AM112)/2)))</f>
        <v>0</v>
      </c>
      <c r="AO112" s="30">
        <f t="shared" ca="1" si="69"/>
        <v>0.49892969878921567</v>
      </c>
      <c r="AP112" s="30">
        <f t="shared" ca="1" si="69"/>
        <v>0.59652707407407157</v>
      </c>
      <c r="AQ112" s="30">
        <f>IF(Riskregister!$E$12="",0,COUNTIF(BM$4:BM$53,"&lt;"&amp;AO112)*IF(AP112&lt;0.5,Riskregister!$K$12+(Riskregister!$L$12-Riskregister!$K$12)*SQRT(AP112/2),Riskregister!$L$12-(Riskregister!$L$12-Riskregister!$K$12)*SQRT((1-AP112)/2)))</f>
        <v>0</v>
      </c>
      <c r="AR112" s="30">
        <f t="shared" ca="1" si="70"/>
        <v>0.78471368915440987</v>
      </c>
      <c r="AS112" s="30">
        <f t="shared" ca="1" si="70"/>
        <v>5.8593128518262927E-2</v>
      </c>
      <c r="AT112" s="30">
        <f>IF(Riskregister!$E$13="",0,COUNTIF(BN$4:BN$53,"&lt;"&amp;AR112)*IF(AS112&lt;0.5,Riskregister!$K$13+(Riskregister!$L$13-Riskregister!$K$13)*SQRT(AS112/2),Riskregister!$L$13-(Riskregister!$L$13-Riskregister!$K$13)*SQRT((1-AS112)/2)))</f>
        <v>0</v>
      </c>
      <c r="AU112" s="30">
        <f t="shared" ca="1" si="71"/>
        <v>0.98062045828932076</v>
      </c>
      <c r="AV112" s="30">
        <f t="shared" ca="1" si="71"/>
        <v>0.4585645250713728</v>
      </c>
      <c r="AW112" s="30">
        <f>IF(Riskregister!$E$14="",0,COUNTIF(BO$4:BO$53,"&lt;"&amp;AU112)*IF(AV112&lt;0.5,Riskregister!$K$14+(Riskregister!$L$14-Riskregister!$K$14)*SQRT(AV112/2),Riskregister!$L$14-(Riskregister!$L$14-Riskregister!$K$14)*SQRT((1-AV112)/2)))</f>
        <v>0</v>
      </c>
      <c r="AX112" s="30">
        <f t="shared" ca="1" si="72"/>
        <v>0.63112985096827068</v>
      </c>
      <c r="AY112" s="30">
        <f t="shared" ca="1" si="72"/>
        <v>0.76703535925575972</v>
      </c>
      <c r="AZ112" s="30">
        <f>IF(Riskregister!$E$15="",0,COUNTIF(BP$4:BP$53,"&lt;"&amp;AX112)*IF(AY112&lt;0.5,Riskregister!$K$15+(Riskregister!$L$15-Riskregister!$K$15)*SQRT(AY112/2),Riskregister!$L$15-(Riskregister!$L$15-Riskregister!$K$15)*SQRT((1-AY112)/2)))</f>
        <v>0</v>
      </c>
      <c r="BA112" s="30">
        <f t="shared" ca="1" si="73"/>
        <v>0.33221897813265022</v>
      </c>
      <c r="BB112" s="30">
        <f t="shared" ca="1" si="73"/>
        <v>0.20318974145902413</v>
      </c>
      <c r="BC112" s="30">
        <f>IF(Riskregister!$E$16="",0,COUNTIF(BQ$4:BQ$53,"&lt;"&amp;BA112)*IF(BB112&lt;0.5,Riskregister!$K$16+(Riskregister!$L$16-Riskregister!$K$16)*SQRT(BB112/2),Riskregister!$L$16-(Riskregister!$L$16-Riskregister!$K$16)*SQRT((1-BB112)/2)))</f>
        <v>0</v>
      </c>
      <c r="BD112" s="30">
        <f t="shared" ca="1" si="49"/>
        <v>11813911.371090431</v>
      </c>
    </row>
    <row r="113" spans="20:56" x14ac:dyDescent="0.35">
      <c r="T113" s="30">
        <f t="shared" ca="1" si="62"/>
        <v>0.58057192302920324</v>
      </c>
      <c r="U113" s="30">
        <f t="shared" ca="1" si="62"/>
        <v>0.52762600345574029</v>
      </c>
      <c r="V113" s="30">
        <f ca="1">IF(Riskregister!$E$5="",0,COUNTIF(BF$4:BF$53,"&lt;"&amp;T113)*IF(U113&lt;0.5,Riskregister!$K$5+(Riskregister!$L$5-Riskregister!$K$5)*SQRT(U113/2),Riskregister!$L$5-(Riskregister!$L$5-Riskregister!$K$5)*SQRT((1-U113)/2)))</f>
        <v>1525216.6700252565</v>
      </c>
      <c r="W113" s="30">
        <f t="shared" ca="1" si="63"/>
        <v>0.88648156456377547</v>
      </c>
      <c r="X113" s="30">
        <f t="shared" ca="1" si="63"/>
        <v>0.12969603801167406</v>
      </c>
      <c r="Y113" s="30">
        <f ca="1">IF(Riskregister!$E$6="",0,COUNTIF(BG$4:BG$53,"&lt;"&amp;W113)*IF(X113&lt;0.5,Riskregister!$K$6+(Riskregister!$L$6-Riskregister!$K$6)*SQRT(X113/2),Riskregister!$L$6-(Riskregister!$L$6-Riskregister!$K$6)*SQRT((1-X113)/2)))</f>
        <v>2633499.7423677463</v>
      </c>
      <c r="Z113" s="30">
        <f t="shared" ca="1" si="64"/>
        <v>0.98195218344604196</v>
      </c>
      <c r="AA113" s="30">
        <f t="shared" ca="1" si="64"/>
        <v>0.30430366676407927</v>
      </c>
      <c r="AB113" s="30">
        <f ca="1">IF(Riskregister!$E$7="",0,COUNTIF(BH$4:BH$53,"&lt;"&amp;Z113)*IF(AA113&lt;0.5,Riskregister!$K$7+(Riskregister!$L$7-Riskregister!$K$7)*SQRT(AA113/2),Riskregister!$L$7-(Riskregister!$L$7-Riskregister!$K$7)*SQRT((1-AA113)/2)))</f>
        <v>2238279.0790519118</v>
      </c>
      <c r="AC113" s="30">
        <f t="shared" ca="1" si="65"/>
        <v>0.92226035059670519</v>
      </c>
      <c r="AD113" s="30">
        <f t="shared" ca="1" si="65"/>
        <v>0.71796222765963302</v>
      </c>
      <c r="AE113" s="30">
        <f ca="1">IF(Riskregister!$E$8="",0,COUNTIF(BI$4:BI$53,"&lt;"&amp;AC113)*IF(AD113&lt;0.5,Riskregister!$K$8+(Riskregister!$L$8-Riskregister!$K$8)*SQRT(AD113/2),Riskregister!$L$8-(Riskregister!$L$8-Riskregister!$K$8)*SQRT((1-AD113)/2)))</f>
        <v>16175166.863476465</v>
      </c>
      <c r="AF113" s="30">
        <f t="shared" ca="1" si="66"/>
        <v>0.90922659782205806</v>
      </c>
      <c r="AG113" s="30">
        <f t="shared" ca="1" si="66"/>
        <v>0.32405211209756646</v>
      </c>
      <c r="AH113" s="30">
        <f>IF(Riskregister!$E$9="",0,COUNTIF(BJ$4:BJ$53,"&lt;"&amp;AF113)*IF(AG113&lt;0.5,Riskregister!$K$9+(Riskregister!$L$9-Riskregister!$K$9)*SQRT(AG113/2),Riskregister!$L$9-(Riskregister!$L$9-Riskregister!$K$9)*SQRT((1-AG113)/2)))</f>
        <v>0</v>
      </c>
      <c r="AI113" s="30">
        <f t="shared" ca="1" si="67"/>
        <v>0.79181851374666679</v>
      </c>
      <c r="AJ113" s="30">
        <f t="shared" ca="1" si="67"/>
        <v>0.81113636639552855</v>
      </c>
      <c r="AK113" s="30">
        <f>IF(Riskregister!$E$10="",0,COUNTIF(BK$4:BK$53,"&lt;"&amp;AI113)*IF(AJ113&lt;0.5,Riskregister!$K$10+(Riskregister!$L$10-Riskregister!$K$10)*SQRT(AJ113/2),Riskregister!$L$10-(Riskregister!$L$10-Riskregister!$K$10)*SQRT((1-AJ113)/2)))</f>
        <v>0</v>
      </c>
      <c r="AL113" s="30">
        <f t="shared" ca="1" si="68"/>
        <v>0.40542683242405486</v>
      </c>
      <c r="AM113" s="30">
        <f t="shared" ca="1" si="68"/>
        <v>0.91317221020899819</v>
      </c>
      <c r="AN113" s="30">
        <f>IF(Riskregister!$E$11="",0,COUNTIF(BL$4:BL$53,"&lt;"&amp;AL113)*IF(AM113&lt;0.5,Riskregister!$K$11+(Riskregister!$L$11-Riskregister!$K$11)*SQRT(AM113/2),Riskregister!$L$11-(Riskregister!$L$11-Riskregister!$K$11)*SQRT((1-AM113)/2)))</f>
        <v>0</v>
      </c>
      <c r="AO113" s="30">
        <f t="shared" ca="1" si="69"/>
        <v>0.51744506582041017</v>
      </c>
      <c r="AP113" s="30">
        <f t="shared" ca="1" si="69"/>
        <v>0.87788739412333405</v>
      </c>
      <c r="AQ113" s="30">
        <f>IF(Riskregister!$E$12="",0,COUNTIF(BM$4:BM$53,"&lt;"&amp;AO113)*IF(AP113&lt;0.5,Riskregister!$K$12+(Riskregister!$L$12-Riskregister!$K$12)*SQRT(AP113/2),Riskregister!$L$12-(Riskregister!$L$12-Riskregister!$K$12)*SQRT((1-AP113)/2)))</f>
        <v>0</v>
      </c>
      <c r="AR113" s="30">
        <f t="shared" ca="1" si="70"/>
        <v>0.93064040050099839</v>
      </c>
      <c r="AS113" s="30">
        <f t="shared" ca="1" si="70"/>
        <v>0.5314297665998412</v>
      </c>
      <c r="AT113" s="30">
        <f>IF(Riskregister!$E$13="",0,COUNTIF(BN$4:BN$53,"&lt;"&amp;AR113)*IF(AS113&lt;0.5,Riskregister!$K$13+(Riskregister!$L$13-Riskregister!$K$13)*SQRT(AS113/2),Riskregister!$L$13-(Riskregister!$L$13-Riskregister!$K$13)*SQRT((1-AS113)/2)))</f>
        <v>0</v>
      </c>
      <c r="AU113" s="30">
        <f t="shared" ca="1" si="71"/>
        <v>0.94551770753582021</v>
      </c>
      <c r="AV113" s="30">
        <f t="shared" ca="1" si="71"/>
        <v>0.15437830359495008</v>
      </c>
      <c r="AW113" s="30">
        <f>IF(Riskregister!$E$14="",0,COUNTIF(BO$4:BO$53,"&lt;"&amp;AU113)*IF(AV113&lt;0.5,Riskregister!$K$14+(Riskregister!$L$14-Riskregister!$K$14)*SQRT(AV113/2),Riskregister!$L$14-(Riskregister!$L$14-Riskregister!$K$14)*SQRT((1-AV113)/2)))</f>
        <v>0</v>
      </c>
      <c r="AX113" s="30">
        <f t="shared" ca="1" si="72"/>
        <v>0.26170230464198874</v>
      </c>
      <c r="AY113" s="30">
        <f t="shared" ca="1" si="72"/>
        <v>0.83880654124625331</v>
      </c>
      <c r="AZ113" s="30">
        <f>IF(Riskregister!$E$15="",0,COUNTIF(BP$4:BP$53,"&lt;"&amp;AX113)*IF(AY113&lt;0.5,Riskregister!$K$15+(Riskregister!$L$15-Riskregister!$K$15)*SQRT(AY113/2),Riskregister!$L$15-(Riskregister!$L$15-Riskregister!$K$15)*SQRT((1-AY113)/2)))</f>
        <v>0</v>
      </c>
      <c r="BA113" s="30">
        <f t="shared" ca="1" si="73"/>
        <v>0.13722734617087928</v>
      </c>
      <c r="BB113" s="30">
        <f t="shared" ca="1" si="73"/>
        <v>0.81616674466596917</v>
      </c>
      <c r="BC113" s="30">
        <f>IF(Riskregister!$E$16="",0,COUNTIF(BQ$4:BQ$53,"&lt;"&amp;BA113)*IF(BB113&lt;0.5,Riskregister!$K$16+(Riskregister!$L$16-Riskregister!$K$16)*SQRT(BB113/2),Riskregister!$L$16-(Riskregister!$L$16-Riskregister!$K$16)*SQRT((1-BB113)/2)))</f>
        <v>0</v>
      </c>
      <c r="BD113" s="30">
        <f t="shared" ca="1" si="49"/>
        <v>22572162.354921378</v>
      </c>
    </row>
    <row r="114" spans="20:56" x14ac:dyDescent="0.35">
      <c r="T114" s="30">
        <f t="shared" ca="1" si="62"/>
        <v>0.27128677343450969</v>
      </c>
      <c r="U114" s="30">
        <f t="shared" ca="1" si="62"/>
        <v>0.26742394806369263</v>
      </c>
      <c r="V114" s="30">
        <f ca="1">IF(Riskregister!$E$5="",0,COUNTIF(BF$4:BF$53,"&lt;"&amp;T114)*IF(U114&lt;0.5,Riskregister!$K$5+(Riskregister!$L$5-Riskregister!$K$5)*SQRT(U114/2),Riskregister!$L$5-(Riskregister!$L$5-Riskregister!$K$5)*SQRT((1-U114)/2)))</f>
        <v>629099.83130623982</v>
      </c>
      <c r="W114" s="30">
        <f t="shared" ca="1" si="63"/>
        <v>0.59951065747748045</v>
      </c>
      <c r="X114" s="30">
        <f t="shared" ca="1" si="63"/>
        <v>0.40057010555076555</v>
      </c>
      <c r="Y114" s="30">
        <f ca="1">IF(Riskregister!$E$6="",0,COUNTIF(BG$4:BG$53,"&lt;"&amp;W114)*IF(X114&lt;0.5,Riskregister!$K$6+(Riskregister!$L$6-Riskregister!$K$6)*SQRT(X114/2),Riskregister!$L$6-(Riskregister!$L$6-Riskregister!$K$6)*SQRT((1-X114)/2)))</f>
        <v>2011115.8505734343</v>
      </c>
      <c r="Z114" s="30">
        <f t="shared" ca="1" si="64"/>
        <v>0.18763859901749991</v>
      </c>
      <c r="AA114" s="30">
        <f t="shared" ca="1" si="64"/>
        <v>0.72379795453281992</v>
      </c>
      <c r="AB114" s="30">
        <f ca="1">IF(Riskregister!$E$7="",0,COUNTIF(BH$4:BH$53,"&lt;"&amp;Z114)*IF(AA114&lt;0.5,Riskregister!$K$7+(Riskregister!$L$7-Riskregister!$K$7)*SQRT(AA114/2),Riskregister!$L$7-(Riskregister!$L$7-Riskregister!$K$7)*SQRT((1-AA114)/2)))</f>
        <v>1079732.7565973075</v>
      </c>
      <c r="AC114" s="30">
        <f t="shared" ca="1" si="65"/>
        <v>0.22734963929512331</v>
      </c>
      <c r="AD114" s="30">
        <f t="shared" ca="1" si="65"/>
        <v>0.94786011606331755</v>
      </c>
      <c r="AE114" s="30">
        <f ca="1">IF(Riskregister!$E$8="",0,COUNTIF(BI$4:BI$53,"&lt;"&amp;AC114)*IF(AD114&lt;0.5,Riskregister!$K$8+(Riskregister!$L$8-Riskregister!$K$8)*SQRT(AD114/2),Riskregister!$L$8-(Riskregister!$L$8-Riskregister!$K$8)*SQRT((1-AD114)/2)))</f>
        <v>4241129.1163309412</v>
      </c>
      <c r="AF114" s="30">
        <f t="shared" ca="1" si="66"/>
        <v>0.58421387752040421</v>
      </c>
      <c r="AG114" s="30">
        <f t="shared" ca="1" si="66"/>
        <v>0.42102836030635271</v>
      </c>
      <c r="AH114" s="30">
        <f>IF(Riskregister!$E$9="",0,COUNTIF(BJ$4:BJ$53,"&lt;"&amp;AF114)*IF(AG114&lt;0.5,Riskregister!$K$9+(Riskregister!$L$9-Riskregister!$K$9)*SQRT(AG114/2),Riskregister!$L$9-(Riskregister!$L$9-Riskregister!$K$9)*SQRT((1-AG114)/2)))</f>
        <v>0</v>
      </c>
      <c r="AI114" s="30">
        <f t="shared" ca="1" si="67"/>
        <v>0.16570429363087968</v>
      </c>
      <c r="AJ114" s="30">
        <f t="shared" ca="1" si="67"/>
        <v>0.35997749635069265</v>
      </c>
      <c r="AK114" s="30">
        <f>IF(Riskregister!$E$10="",0,COUNTIF(BK$4:BK$53,"&lt;"&amp;AI114)*IF(AJ114&lt;0.5,Riskregister!$K$10+(Riskregister!$L$10-Riskregister!$K$10)*SQRT(AJ114/2),Riskregister!$L$10-(Riskregister!$L$10-Riskregister!$K$10)*SQRT((1-AJ114)/2)))</f>
        <v>0</v>
      </c>
      <c r="AL114" s="30">
        <f t="shared" ca="1" si="68"/>
        <v>0.78839443461515524</v>
      </c>
      <c r="AM114" s="30">
        <f t="shared" ca="1" si="68"/>
        <v>0.51679184119835297</v>
      </c>
      <c r="AN114" s="30">
        <f>IF(Riskregister!$E$11="",0,COUNTIF(BL$4:BL$53,"&lt;"&amp;AL114)*IF(AM114&lt;0.5,Riskregister!$K$11+(Riskregister!$L$11-Riskregister!$K$11)*SQRT(AM114/2),Riskregister!$L$11-(Riskregister!$L$11-Riskregister!$K$11)*SQRT((1-AM114)/2)))</f>
        <v>0</v>
      </c>
      <c r="AO114" s="30">
        <f t="shared" ca="1" si="69"/>
        <v>0.67909820819076361</v>
      </c>
      <c r="AP114" s="30">
        <f t="shared" ca="1" si="69"/>
        <v>0.89662685428797861</v>
      </c>
      <c r="AQ114" s="30">
        <f>IF(Riskregister!$E$12="",0,COUNTIF(BM$4:BM$53,"&lt;"&amp;AO114)*IF(AP114&lt;0.5,Riskregister!$K$12+(Riskregister!$L$12-Riskregister!$K$12)*SQRT(AP114/2),Riskregister!$L$12-(Riskregister!$L$12-Riskregister!$K$12)*SQRT((1-AP114)/2)))</f>
        <v>0</v>
      </c>
      <c r="AR114" s="30">
        <f t="shared" ca="1" si="70"/>
        <v>0.93981667895677901</v>
      </c>
      <c r="AS114" s="30">
        <f t="shared" ca="1" si="70"/>
        <v>0.85812790032882558</v>
      </c>
      <c r="AT114" s="30">
        <f>IF(Riskregister!$E$13="",0,COUNTIF(BN$4:BN$53,"&lt;"&amp;AR114)*IF(AS114&lt;0.5,Riskregister!$K$13+(Riskregister!$L$13-Riskregister!$K$13)*SQRT(AS114/2),Riskregister!$L$13-(Riskregister!$L$13-Riskregister!$K$13)*SQRT((1-AS114)/2)))</f>
        <v>0</v>
      </c>
      <c r="AU114" s="30">
        <f t="shared" ca="1" si="71"/>
        <v>0.148203025790274</v>
      </c>
      <c r="AV114" s="30">
        <f t="shared" ca="1" si="71"/>
        <v>0.18357318980150705</v>
      </c>
      <c r="AW114" s="30">
        <f>IF(Riskregister!$E$14="",0,COUNTIF(BO$4:BO$53,"&lt;"&amp;AU114)*IF(AV114&lt;0.5,Riskregister!$K$14+(Riskregister!$L$14-Riskregister!$K$14)*SQRT(AV114/2),Riskregister!$L$14-(Riskregister!$L$14-Riskregister!$K$14)*SQRT((1-AV114)/2)))</f>
        <v>0</v>
      </c>
      <c r="AX114" s="30">
        <f t="shared" ca="1" si="72"/>
        <v>0.33617920613440144</v>
      </c>
      <c r="AY114" s="30">
        <f t="shared" ca="1" si="72"/>
        <v>0.36318417189480567</v>
      </c>
      <c r="AZ114" s="30">
        <f>IF(Riskregister!$E$15="",0,COUNTIF(BP$4:BP$53,"&lt;"&amp;AX114)*IF(AY114&lt;0.5,Riskregister!$K$15+(Riskregister!$L$15-Riskregister!$K$15)*SQRT(AY114/2),Riskregister!$L$15-(Riskregister!$L$15-Riskregister!$K$15)*SQRT((1-AY114)/2)))</f>
        <v>0</v>
      </c>
      <c r="BA114" s="30">
        <f t="shared" ca="1" si="73"/>
        <v>0.91805592858888818</v>
      </c>
      <c r="BB114" s="30">
        <f t="shared" ca="1" si="73"/>
        <v>0.58253031893613583</v>
      </c>
      <c r="BC114" s="30">
        <f>IF(Riskregister!$E$16="",0,COUNTIF(BQ$4:BQ$53,"&lt;"&amp;BA114)*IF(BB114&lt;0.5,Riskregister!$K$16+(Riskregister!$L$16-Riskregister!$K$16)*SQRT(BB114/2),Riskregister!$L$16-(Riskregister!$L$16-Riskregister!$K$16)*SQRT((1-BB114)/2)))</f>
        <v>0</v>
      </c>
      <c r="BD114" s="30">
        <f t="shared" ca="1" si="49"/>
        <v>7961077.5548079228</v>
      </c>
    </row>
    <row r="115" spans="20:56" x14ac:dyDescent="0.35">
      <c r="T115" s="30">
        <f t="shared" ca="1" si="62"/>
        <v>0.17190405867557701</v>
      </c>
      <c r="U115" s="30">
        <f t="shared" ca="1" si="62"/>
        <v>0.80870773432829124</v>
      </c>
      <c r="V115" s="30">
        <f ca="1">IF(Riskregister!$E$5="",0,COUNTIF(BF$4:BF$53,"&lt;"&amp;T115)*IF(U115&lt;0.5,Riskregister!$K$5+(Riskregister!$L$5-Riskregister!$K$5)*SQRT(U115/2),Riskregister!$L$5-(Riskregister!$L$5-Riskregister!$K$5)*SQRT((1-U115)/2)))</f>
        <v>921659.61917637242</v>
      </c>
      <c r="W115" s="30">
        <f t="shared" ca="1" si="63"/>
        <v>0.54268246683821197</v>
      </c>
      <c r="X115" s="30">
        <f t="shared" ca="1" si="63"/>
        <v>0.51439566818755689</v>
      </c>
      <c r="Y115" s="30">
        <f ca="1">IF(Riskregister!$E$6="",0,COUNTIF(BG$4:BG$53,"&lt;"&amp;W115)*IF(X115&lt;0.5,Riskregister!$K$6+(Riskregister!$L$6-Riskregister!$K$6)*SQRT(X115/2),Riskregister!$L$6-(Riskregister!$L$6-Riskregister!$K$6)*SQRT((1-X115)/2)))</f>
        <v>2226101.4487449876</v>
      </c>
      <c r="Z115" s="30">
        <f t="shared" ca="1" si="64"/>
        <v>0.56594952726032122</v>
      </c>
      <c r="AA115" s="30">
        <f t="shared" ca="1" si="64"/>
        <v>0.89960268232779272</v>
      </c>
      <c r="AB115" s="30">
        <f ca="1">IF(Riskregister!$E$7="",0,COUNTIF(BH$4:BH$53,"&lt;"&amp;Z115)*IF(AA115&lt;0.5,Riskregister!$K$7+(Riskregister!$L$7-Riskregister!$K$7)*SQRT(AA115/2),Riskregister!$L$7-(Riskregister!$L$7-Riskregister!$K$7)*SQRT((1-AA115)/2)))</f>
        <v>2251076.0984765631</v>
      </c>
      <c r="AC115" s="30">
        <f t="shared" ca="1" si="65"/>
        <v>0.62639954252594454</v>
      </c>
      <c r="AD115" s="30">
        <f t="shared" ca="1" si="65"/>
        <v>0.71789203460465367</v>
      </c>
      <c r="AE115" s="30">
        <f ca="1">IF(Riskregister!$E$8="",0,COUNTIF(BI$4:BI$53,"&lt;"&amp;AC115)*IF(AD115&lt;0.5,Riskregister!$K$8+(Riskregister!$L$8-Riskregister!$K$8)*SQRT(AD115/2),Riskregister!$L$8-(Riskregister!$L$8-Riskregister!$K$8)*SQRT((1-AD115)/2)))</f>
        <v>9704441.2664833553</v>
      </c>
      <c r="AF115" s="30">
        <f t="shared" ca="1" si="66"/>
        <v>0.67307181059031862</v>
      </c>
      <c r="AG115" s="30">
        <f t="shared" ca="1" si="66"/>
        <v>0.72161281074700401</v>
      </c>
      <c r="AH115" s="30">
        <f>IF(Riskregister!$E$9="",0,COUNTIF(BJ$4:BJ$53,"&lt;"&amp;AF115)*IF(AG115&lt;0.5,Riskregister!$K$9+(Riskregister!$L$9-Riskregister!$K$9)*SQRT(AG115/2),Riskregister!$L$9-(Riskregister!$L$9-Riskregister!$K$9)*SQRT((1-AG115)/2)))</f>
        <v>0</v>
      </c>
      <c r="AI115" s="30">
        <f t="shared" ca="1" si="67"/>
        <v>0.63792857719880991</v>
      </c>
      <c r="AJ115" s="30">
        <f t="shared" ca="1" si="67"/>
        <v>0.72434625143113962</v>
      </c>
      <c r="AK115" s="30">
        <f>IF(Riskregister!$E$10="",0,COUNTIF(BK$4:BK$53,"&lt;"&amp;AI115)*IF(AJ115&lt;0.5,Riskregister!$K$10+(Riskregister!$L$10-Riskregister!$K$10)*SQRT(AJ115/2),Riskregister!$L$10-(Riskregister!$L$10-Riskregister!$K$10)*SQRT((1-AJ115)/2)))</f>
        <v>0</v>
      </c>
      <c r="AL115" s="30">
        <f t="shared" ca="1" si="68"/>
        <v>0.64225789083595985</v>
      </c>
      <c r="AM115" s="30">
        <f t="shared" ca="1" si="68"/>
        <v>6.0084718211969368E-2</v>
      </c>
      <c r="AN115" s="30">
        <f>IF(Riskregister!$E$11="",0,COUNTIF(BL$4:BL$53,"&lt;"&amp;AL115)*IF(AM115&lt;0.5,Riskregister!$K$11+(Riskregister!$L$11-Riskregister!$K$11)*SQRT(AM115/2),Riskregister!$L$11-(Riskregister!$L$11-Riskregister!$K$11)*SQRT((1-AM115)/2)))</f>
        <v>0</v>
      </c>
      <c r="AO115" s="30">
        <f t="shared" ca="1" si="69"/>
        <v>0.23368442948361079</v>
      </c>
      <c r="AP115" s="30">
        <f t="shared" ca="1" si="69"/>
        <v>0.92634831897061454</v>
      </c>
      <c r="AQ115" s="30">
        <f>IF(Riskregister!$E$12="",0,COUNTIF(BM$4:BM$53,"&lt;"&amp;AO115)*IF(AP115&lt;0.5,Riskregister!$K$12+(Riskregister!$L$12-Riskregister!$K$12)*SQRT(AP115/2),Riskregister!$L$12-(Riskregister!$L$12-Riskregister!$K$12)*SQRT((1-AP115)/2)))</f>
        <v>0</v>
      </c>
      <c r="AR115" s="30">
        <f t="shared" ca="1" si="70"/>
        <v>0.76759051884509488</v>
      </c>
      <c r="AS115" s="30">
        <f t="shared" ca="1" si="70"/>
        <v>0.51983991372315186</v>
      </c>
      <c r="AT115" s="30">
        <f>IF(Riskregister!$E$13="",0,COUNTIF(BN$4:BN$53,"&lt;"&amp;AR115)*IF(AS115&lt;0.5,Riskregister!$K$13+(Riskregister!$L$13-Riskregister!$K$13)*SQRT(AS115/2),Riskregister!$L$13-(Riskregister!$L$13-Riskregister!$K$13)*SQRT((1-AS115)/2)))</f>
        <v>0</v>
      </c>
      <c r="AU115" s="30">
        <f t="shared" ca="1" si="71"/>
        <v>0.2723696599032559</v>
      </c>
      <c r="AV115" s="30">
        <f t="shared" ca="1" si="71"/>
        <v>0.21651119808128427</v>
      </c>
      <c r="AW115" s="30">
        <f>IF(Riskregister!$E$14="",0,COUNTIF(BO$4:BO$53,"&lt;"&amp;AU115)*IF(AV115&lt;0.5,Riskregister!$K$14+(Riskregister!$L$14-Riskregister!$K$14)*SQRT(AV115/2),Riskregister!$L$14-(Riskregister!$L$14-Riskregister!$K$14)*SQRT((1-AV115)/2)))</f>
        <v>0</v>
      </c>
      <c r="AX115" s="30">
        <f t="shared" ca="1" si="72"/>
        <v>0.49580156525399277</v>
      </c>
      <c r="AY115" s="30">
        <f t="shared" ca="1" si="72"/>
        <v>0.8609305905081216</v>
      </c>
      <c r="AZ115" s="30">
        <f>IF(Riskregister!$E$15="",0,COUNTIF(BP$4:BP$53,"&lt;"&amp;AX115)*IF(AY115&lt;0.5,Riskregister!$K$15+(Riskregister!$L$15-Riskregister!$K$15)*SQRT(AY115/2),Riskregister!$L$15-(Riskregister!$L$15-Riskregister!$K$15)*SQRT((1-AY115)/2)))</f>
        <v>0</v>
      </c>
      <c r="BA115" s="30">
        <f t="shared" ca="1" si="73"/>
        <v>0.11000379191661624</v>
      </c>
      <c r="BB115" s="30">
        <f t="shared" ca="1" si="73"/>
        <v>0.69114419555064921</v>
      </c>
      <c r="BC115" s="30">
        <f>IF(Riskregister!$E$16="",0,COUNTIF(BQ$4:BQ$53,"&lt;"&amp;BA115)*IF(BB115&lt;0.5,Riskregister!$K$16+(Riskregister!$L$16-Riskregister!$K$16)*SQRT(BB115/2),Riskregister!$L$16-(Riskregister!$L$16-Riskregister!$K$16)*SQRT((1-BB115)/2)))</f>
        <v>0</v>
      </c>
      <c r="BD115" s="30">
        <f t="shared" ca="1" si="49"/>
        <v>15103278.432881279</v>
      </c>
    </row>
    <row r="116" spans="20:56" x14ac:dyDescent="0.35">
      <c r="T116" s="30">
        <f t="shared" ca="1" si="62"/>
        <v>0.21127869410330802</v>
      </c>
      <c r="U116" s="30">
        <f t="shared" ca="1" si="62"/>
        <v>0.20555254707176773</v>
      </c>
      <c r="V116" s="30">
        <f ca="1">IF(Riskregister!$E$5="",0,COUNTIF(BF$4:BF$53,"&lt;"&amp;T116)*IF(U116&lt;0.5,Riskregister!$K$5+(Riskregister!$L$5-Riskregister!$K$5)*SQRT(U116/2),Riskregister!$L$5-(Riskregister!$L$5-Riskregister!$K$5)*SQRT((1-U116)/2)))</f>
        <v>588528.64946841227</v>
      </c>
      <c r="W116" s="30">
        <f t="shared" ca="1" si="63"/>
        <v>0.49850959022307684</v>
      </c>
      <c r="X116" s="30">
        <f t="shared" ca="1" si="63"/>
        <v>0.62603871264415023</v>
      </c>
      <c r="Y116" s="30">
        <f ca="1">IF(Riskregister!$E$6="",0,COUNTIF(BG$4:BG$53,"&lt;"&amp;W116)*IF(X116&lt;0.5,Riskregister!$K$6+(Riskregister!$L$6-Riskregister!$K$6)*SQRT(X116/2),Riskregister!$L$6-(Riskregister!$L$6-Riskregister!$K$6)*SQRT((1-X116)/2)))</f>
        <v>2443314.6939519513</v>
      </c>
      <c r="Z116" s="30">
        <f t="shared" ca="1" si="64"/>
        <v>6.4961923448684233E-2</v>
      </c>
      <c r="AA116" s="30">
        <f t="shared" ca="1" si="64"/>
        <v>0.6549601858034384</v>
      </c>
      <c r="AB116" s="30">
        <f ca="1">IF(Riskregister!$E$7="",0,COUNTIF(BH$4:BH$53,"&lt;"&amp;Z116)*IF(AA116&lt;0.5,Riskregister!$K$7+(Riskregister!$L$7-Riskregister!$K$7)*SQRT(AA116/2),Riskregister!$L$7-(Riskregister!$L$7-Riskregister!$K$7)*SQRT((1-AA116)/2)))</f>
        <v>763877.0843261563</v>
      </c>
      <c r="AC116" s="30">
        <f t="shared" ca="1" si="65"/>
        <v>8.2578668452200632E-2</v>
      </c>
      <c r="AD116" s="30">
        <f t="shared" ca="1" si="65"/>
        <v>0.56269851872727195</v>
      </c>
      <c r="AE116" s="30">
        <f ca="1">IF(Riskregister!$E$8="",0,COUNTIF(BI$4:BI$53,"&lt;"&amp;AC116)*IF(AD116&lt;0.5,Riskregister!$K$8+(Riskregister!$L$8-Riskregister!$K$8)*SQRT(AD116/2),Riskregister!$L$8-(Riskregister!$L$8-Riskregister!$K$8)*SQRT((1-AD116)/2)))</f>
        <v>2802275.0716576744</v>
      </c>
      <c r="AF116" s="30">
        <f t="shared" ca="1" si="66"/>
        <v>0.4347847840894683</v>
      </c>
      <c r="AG116" s="30">
        <f t="shared" ca="1" si="66"/>
        <v>0.1851262819024434</v>
      </c>
      <c r="AH116" s="30">
        <f>IF(Riskregister!$E$9="",0,COUNTIF(BJ$4:BJ$53,"&lt;"&amp;AF116)*IF(AG116&lt;0.5,Riskregister!$K$9+(Riskregister!$L$9-Riskregister!$K$9)*SQRT(AG116/2),Riskregister!$L$9-(Riskregister!$L$9-Riskregister!$K$9)*SQRT((1-AG116)/2)))</f>
        <v>0</v>
      </c>
      <c r="AI116" s="30">
        <f t="shared" ca="1" si="67"/>
        <v>0.59861813851362078</v>
      </c>
      <c r="AJ116" s="30">
        <f t="shared" ca="1" si="67"/>
        <v>0.97018124426640107</v>
      </c>
      <c r="AK116" s="30">
        <f>IF(Riskregister!$E$10="",0,COUNTIF(BK$4:BK$53,"&lt;"&amp;AI116)*IF(AJ116&lt;0.5,Riskregister!$K$10+(Riskregister!$L$10-Riskregister!$K$10)*SQRT(AJ116/2),Riskregister!$L$10-(Riskregister!$L$10-Riskregister!$K$10)*SQRT((1-AJ116)/2)))</f>
        <v>0</v>
      </c>
      <c r="AL116" s="30">
        <f t="shared" ca="1" si="68"/>
        <v>0.88184991319536343</v>
      </c>
      <c r="AM116" s="30">
        <f t="shared" ca="1" si="68"/>
        <v>0.76502315461315495</v>
      </c>
      <c r="AN116" s="30">
        <f>IF(Riskregister!$E$11="",0,COUNTIF(BL$4:BL$53,"&lt;"&amp;AL116)*IF(AM116&lt;0.5,Riskregister!$K$11+(Riskregister!$L$11-Riskregister!$K$11)*SQRT(AM116/2),Riskregister!$L$11-(Riskregister!$L$11-Riskregister!$K$11)*SQRT((1-AM116)/2)))</f>
        <v>0</v>
      </c>
      <c r="AO116" s="30">
        <f t="shared" ca="1" si="69"/>
        <v>0.84266483626705069</v>
      </c>
      <c r="AP116" s="30">
        <f t="shared" ca="1" si="69"/>
        <v>0.48796543113440305</v>
      </c>
      <c r="AQ116" s="30">
        <f>IF(Riskregister!$E$12="",0,COUNTIF(BM$4:BM$53,"&lt;"&amp;AO116)*IF(AP116&lt;0.5,Riskregister!$K$12+(Riskregister!$L$12-Riskregister!$K$12)*SQRT(AP116/2),Riskregister!$L$12-(Riskregister!$L$12-Riskregister!$K$12)*SQRT((1-AP116)/2)))</f>
        <v>0</v>
      </c>
      <c r="AR116" s="30">
        <f t="shared" ca="1" si="70"/>
        <v>0.57418982872668767</v>
      </c>
      <c r="AS116" s="30">
        <f t="shared" ca="1" si="70"/>
        <v>0.98358209324982127</v>
      </c>
      <c r="AT116" s="30">
        <f>IF(Riskregister!$E$13="",0,COUNTIF(BN$4:BN$53,"&lt;"&amp;AR116)*IF(AS116&lt;0.5,Riskregister!$K$13+(Riskregister!$L$13-Riskregister!$K$13)*SQRT(AS116/2),Riskregister!$L$13-(Riskregister!$L$13-Riskregister!$K$13)*SQRT((1-AS116)/2)))</f>
        <v>0</v>
      </c>
      <c r="AU116" s="30">
        <f t="shared" ca="1" si="71"/>
        <v>0.25502231824781674</v>
      </c>
      <c r="AV116" s="30">
        <f t="shared" ca="1" si="71"/>
        <v>0.15774005414936698</v>
      </c>
      <c r="AW116" s="30">
        <f>IF(Riskregister!$E$14="",0,COUNTIF(BO$4:BO$53,"&lt;"&amp;AU116)*IF(AV116&lt;0.5,Riskregister!$K$14+(Riskregister!$L$14-Riskregister!$K$14)*SQRT(AV116/2),Riskregister!$L$14-(Riskregister!$L$14-Riskregister!$K$14)*SQRT((1-AV116)/2)))</f>
        <v>0</v>
      </c>
      <c r="AX116" s="30">
        <f t="shared" ca="1" si="72"/>
        <v>0.45858144857675209</v>
      </c>
      <c r="AY116" s="30">
        <f t="shared" ca="1" si="72"/>
        <v>0.22781710585791792</v>
      </c>
      <c r="AZ116" s="30">
        <f>IF(Riskregister!$E$15="",0,COUNTIF(BP$4:BP$53,"&lt;"&amp;AX116)*IF(AY116&lt;0.5,Riskregister!$K$15+(Riskregister!$L$15-Riskregister!$K$15)*SQRT(AY116/2),Riskregister!$L$15-(Riskregister!$L$15-Riskregister!$K$15)*SQRT((1-AY116)/2)))</f>
        <v>0</v>
      </c>
      <c r="BA116" s="30">
        <f t="shared" ca="1" si="73"/>
        <v>0.73207794368805112</v>
      </c>
      <c r="BB116" s="30">
        <f t="shared" ca="1" si="73"/>
        <v>0.86421019110219321</v>
      </c>
      <c r="BC116" s="30">
        <f>IF(Riskregister!$E$16="",0,COUNTIF(BQ$4:BQ$53,"&lt;"&amp;BA116)*IF(BB116&lt;0.5,Riskregister!$K$16+(Riskregister!$L$16-Riskregister!$K$16)*SQRT(BB116/2),Riskregister!$L$16-(Riskregister!$L$16-Riskregister!$K$16)*SQRT((1-BB116)/2)))</f>
        <v>0</v>
      </c>
      <c r="BD116" s="30">
        <f t="shared" ca="1" si="49"/>
        <v>6597995.4994041938</v>
      </c>
    </row>
    <row r="117" spans="20:56" x14ac:dyDescent="0.35">
      <c r="T117" s="30">
        <f t="shared" ca="1" si="62"/>
        <v>0.3858387276332399</v>
      </c>
      <c r="U117" s="30">
        <f t="shared" ca="1" si="62"/>
        <v>0.20939334937041687</v>
      </c>
      <c r="V117" s="30">
        <f ca="1">IF(Riskregister!$E$5="",0,COUNTIF(BF$4:BF$53,"&lt;"&amp;T117)*IF(U117&lt;0.5,Riskregister!$K$5+(Riskregister!$L$5-Riskregister!$K$5)*SQRT(U117/2),Riskregister!$L$5-(Riskregister!$L$5-Riskregister!$K$5)*SQRT((1-U117)/2)))</f>
        <v>886817.68463947554</v>
      </c>
      <c r="W117" s="30">
        <f t="shared" ca="1" si="63"/>
        <v>0.20649963587715281</v>
      </c>
      <c r="X117" s="30">
        <f t="shared" ca="1" si="63"/>
        <v>2.9810699131432417E-2</v>
      </c>
      <c r="Y117" s="30">
        <f ca="1">IF(Riskregister!$E$6="",0,COUNTIF(BG$4:BG$53,"&lt;"&amp;W117)*IF(X117&lt;0.5,Riskregister!$K$6+(Riskregister!$L$6-Riskregister!$K$6)*SQRT(X117/2),Riskregister!$L$6-(Riskregister!$L$6-Riskregister!$K$6)*SQRT((1-X117)/2)))</f>
        <v>419757.44035850186</v>
      </c>
      <c r="Z117" s="30">
        <f t="shared" ca="1" si="64"/>
        <v>0.96129699659139745</v>
      </c>
      <c r="AA117" s="30">
        <f t="shared" ca="1" si="64"/>
        <v>0.28949495779811663</v>
      </c>
      <c r="AB117" s="30">
        <f ca="1">IF(Riskregister!$E$7="",0,COUNTIF(BH$4:BH$53,"&lt;"&amp;Z117)*IF(AA117&lt;0.5,Riskregister!$K$7+(Riskregister!$L$7-Riskregister!$K$7)*SQRT(AA117/2),Riskregister!$L$7-(Riskregister!$L$7-Riskregister!$K$7)*SQRT((1-AA117)/2)))</f>
        <v>2014759.1972680329</v>
      </c>
      <c r="AC117" s="30">
        <f t="shared" ca="1" si="65"/>
        <v>0.51439088805335387</v>
      </c>
      <c r="AD117" s="30">
        <f t="shared" ca="1" si="65"/>
        <v>0.75882454202323923</v>
      </c>
      <c r="AE117" s="30">
        <f ca="1">IF(Riskregister!$E$8="",0,COUNTIF(BI$4:BI$53,"&lt;"&amp;AC117)*IF(AD117&lt;0.5,Riskregister!$K$8+(Riskregister!$L$8-Riskregister!$K$8)*SQRT(AD117/2),Riskregister!$L$8-(Riskregister!$L$8-Riskregister!$K$8)*SQRT((1-AD117)/2)))</f>
        <v>10103670.109134812</v>
      </c>
      <c r="AF117" s="30">
        <f t="shared" ca="1" si="66"/>
        <v>0.45130193169482968</v>
      </c>
      <c r="AG117" s="30">
        <f t="shared" ca="1" si="66"/>
        <v>0.7820293175394667</v>
      </c>
      <c r="AH117" s="30">
        <f>IF(Riskregister!$E$9="",0,COUNTIF(BJ$4:BJ$53,"&lt;"&amp;AF117)*IF(AG117&lt;0.5,Riskregister!$K$9+(Riskregister!$L$9-Riskregister!$K$9)*SQRT(AG117/2),Riskregister!$L$9-(Riskregister!$L$9-Riskregister!$K$9)*SQRT((1-AG117)/2)))</f>
        <v>0</v>
      </c>
      <c r="AI117" s="30">
        <f t="shared" ca="1" si="67"/>
        <v>0.94883414874330863</v>
      </c>
      <c r="AJ117" s="30">
        <f t="shared" ca="1" si="67"/>
        <v>0.20850085302888244</v>
      </c>
      <c r="AK117" s="30">
        <f>IF(Riskregister!$E$10="",0,COUNTIF(BK$4:BK$53,"&lt;"&amp;AI117)*IF(AJ117&lt;0.5,Riskregister!$K$10+(Riskregister!$L$10-Riskregister!$K$10)*SQRT(AJ117/2),Riskregister!$L$10-(Riskregister!$L$10-Riskregister!$K$10)*SQRT((1-AJ117)/2)))</f>
        <v>0</v>
      </c>
      <c r="AL117" s="30">
        <f t="shared" ca="1" si="68"/>
        <v>0.919766510178047</v>
      </c>
      <c r="AM117" s="30">
        <f t="shared" ca="1" si="68"/>
        <v>0.86214620232856209</v>
      </c>
      <c r="AN117" s="30">
        <f>IF(Riskregister!$E$11="",0,COUNTIF(BL$4:BL$53,"&lt;"&amp;AL117)*IF(AM117&lt;0.5,Riskregister!$K$11+(Riskregister!$L$11-Riskregister!$K$11)*SQRT(AM117/2),Riskregister!$L$11-(Riskregister!$L$11-Riskregister!$K$11)*SQRT((1-AM117)/2)))</f>
        <v>0</v>
      </c>
      <c r="AO117" s="30">
        <f t="shared" ca="1" si="69"/>
        <v>0.98134684906822922</v>
      </c>
      <c r="AP117" s="30">
        <f t="shared" ca="1" si="69"/>
        <v>0.2437435524104935</v>
      </c>
      <c r="AQ117" s="30">
        <f>IF(Riskregister!$E$12="",0,COUNTIF(BM$4:BM$53,"&lt;"&amp;AO117)*IF(AP117&lt;0.5,Riskregister!$K$12+(Riskregister!$L$12-Riskregister!$K$12)*SQRT(AP117/2),Riskregister!$L$12-(Riskregister!$L$12-Riskregister!$K$12)*SQRT((1-AP117)/2)))</f>
        <v>0</v>
      </c>
      <c r="AR117" s="30">
        <f t="shared" ca="1" si="70"/>
        <v>0.62286864513762918</v>
      </c>
      <c r="AS117" s="30">
        <f t="shared" ca="1" si="70"/>
        <v>0.64623784964468922</v>
      </c>
      <c r="AT117" s="30">
        <f>IF(Riskregister!$E$13="",0,COUNTIF(BN$4:BN$53,"&lt;"&amp;AR117)*IF(AS117&lt;0.5,Riskregister!$K$13+(Riskregister!$L$13-Riskregister!$K$13)*SQRT(AS117/2),Riskregister!$L$13-(Riskregister!$L$13-Riskregister!$K$13)*SQRT((1-AS117)/2)))</f>
        <v>0</v>
      </c>
      <c r="AU117" s="30">
        <f t="shared" ca="1" si="71"/>
        <v>0.61724880900739665</v>
      </c>
      <c r="AV117" s="30">
        <f t="shared" ca="1" si="71"/>
        <v>8.4486722928601932E-2</v>
      </c>
      <c r="AW117" s="30">
        <f>IF(Riskregister!$E$14="",0,COUNTIF(BO$4:BO$53,"&lt;"&amp;AU117)*IF(AV117&lt;0.5,Riskregister!$K$14+(Riskregister!$L$14-Riskregister!$K$14)*SQRT(AV117/2),Riskregister!$L$14-(Riskregister!$L$14-Riskregister!$K$14)*SQRT((1-AV117)/2)))</f>
        <v>0</v>
      </c>
      <c r="AX117" s="30">
        <f t="shared" ca="1" si="72"/>
        <v>0.88199871694515974</v>
      </c>
      <c r="AY117" s="30">
        <f t="shared" ca="1" si="72"/>
        <v>0.18819870885127199</v>
      </c>
      <c r="AZ117" s="30">
        <f>IF(Riskregister!$E$15="",0,COUNTIF(BP$4:BP$53,"&lt;"&amp;AX117)*IF(AY117&lt;0.5,Riskregister!$K$15+(Riskregister!$L$15-Riskregister!$K$15)*SQRT(AY117/2),Riskregister!$L$15-(Riskregister!$L$15-Riskregister!$K$15)*SQRT((1-AY117)/2)))</f>
        <v>0</v>
      </c>
      <c r="BA117" s="30">
        <f t="shared" ca="1" si="73"/>
        <v>0.12796759916780043</v>
      </c>
      <c r="BB117" s="30">
        <f t="shared" ca="1" si="73"/>
        <v>6.743721212998055E-2</v>
      </c>
      <c r="BC117" s="30">
        <f>IF(Riskregister!$E$16="",0,COUNTIF(BQ$4:BQ$53,"&lt;"&amp;BA117)*IF(BB117&lt;0.5,Riskregister!$K$16+(Riskregister!$L$16-Riskregister!$K$16)*SQRT(BB117/2),Riskregister!$L$16-(Riskregister!$L$16-Riskregister!$K$16)*SQRT((1-BB117)/2)))</f>
        <v>0</v>
      </c>
      <c r="BD117" s="30">
        <f t="shared" ca="1" si="49"/>
        <v>13425004.431400822</v>
      </c>
    </row>
    <row r="118" spans="20:56" x14ac:dyDescent="0.35">
      <c r="T118" s="30">
        <f t="shared" ca="1" si="62"/>
        <v>0.38416406727231167</v>
      </c>
      <c r="U118" s="30">
        <f t="shared" ca="1" si="62"/>
        <v>0.78116805854189209</v>
      </c>
      <c r="V118" s="30">
        <f ca="1">IF(Riskregister!$E$5="",0,COUNTIF(BF$4:BF$53,"&lt;"&amp;T118)*IF(U118&lt;0.5,Riskregister!$K$5+(Riskregister!$L$5-Riskregister!$K$5)*SQRT(U118/2),Riskregister!$L$5-(Riskregister!$L$5-Riskregister!$K$5)*SQRT((1-U118)/2)))</f>
        <v>1353445.8524952424</v>
      </c>
      <c r="W118" s="30">
        <f t="shared" ca="1" si="63"/>
        <v>0.45303119587103369</v>
      </c>
      <c r="X118" s="30">
        <f t="shared" ca="1" si="63"/>
        <v>0.6608585076201402</v>
      </c>
      <c r="Y118" s="30">
        <f ca="1">IF(Riskregister!$E$6="",0,COUNTIF(BG$4:BG$53,"&lt;"&amp;W118)*IF(X118&lt;0.5,Riskregister!$K$6+(Riskregister!$L$6-Riskregister!$K$6)*SQRT(X118/2),Riskregister!$L$6-(Riskregister!$L$6-Riskregister!$K$6)*SQRT((1-X118)/2)))</f>
        <v>2517557.1273666257</v>
      </c>
      <c r="Z118" s="30">
        <f t="shared" ca="1" si="64"/>
        <v>0.40940184814321123</v>
      </c>
      <c r="AA118" s="30">
        <f t="shared" ca="1" si="64"/>
        <v>5.8891334906463699E-2</v>
      </c>
      <c r="AB118" s="30">
        <f ca="1">IF(Riskregister!$E$7="",0,COUNTIF(BH$4:BH$53,"&lt;"&amp;Z118)*IF(AA118&lt;0.5,Riskregister!$K$7+(Riskregister!$L$7-Riskregister!$K$7)*SQRT(AA118/2),Riskregister!$L$7-(Riskregister!$L$7-Riskregister!$K$7)*SQRT((1-AA118)/2)))</f>
        <v>660354.53857104736</v>
      </c>
      <c r="AC118" s="30">
        <f t="shared" ca="1" si="65"/>
        <v>7.9249734641074654E-2</v>
      </c>
      <c r="AD118" s="30">
        <f t="shared" ca="1" si="65"/>
        <v>0.39578413119481815</v>
      </c>
      <c r="AE118" s="30">
        <f ca="1">IF(Riskregister!$E$8="",0,COUNTIF(BI$4:BI$53,"&lt;"&amp;AC118)*IF(AD118&lt;0.5,Riskregister!$K$8+(Riskregister!$L$8-Riskregister!$K$8)*SQRT(AD118/2),Riskregister!$L$8-(Riskregister!$L$8-Riskregister!$K$8)*SQRT((1-AD118)/2)))</f>
        <v>2390797.8690076107</v>
      </c>
      <c r="AF118" s="30">
        <f t="shared" ca="1" si="66"/>
        <v>0.20153145212563484</v>
      </c>
      <c r="AG118" s="30">
        <f t="shared" ca="1" si="66"/>
        <v>0.43183610132595052</v>
      </c>
      <c r="AH118" s="30">
        <f>IF(Riskregister!$E$9="",0,COUNTIF(BJ$4:BJ$53,"&lt;"&amp;AF118)*IF(AG118&lt;0.5,Riskregister!$K$9+(Riskregister!$L$9-Riskregister!$K$9)*SQRT(AG118/2),Riskregister!$L$9-(Riskregister!$L$9-Riskregister!$K$9)*SQRT((1-AG118)/2)))</f>
        <v>0</v>
      </c>
      <c r="AI118" s="30">
        <f t="shared" ca="1" si="67"/>
        <v>0.6644585069562825</v>
      </c>
      <c r="AJ118" s="30">
        <f t="shared" ca="1" si="67"/>
        <v>7.3461251616684597E-2</v>
      </c>
      <c r="AK118" s="30">
        <f>IF(Riskregister!$E$10="",0,COUNTIF(BK$4:BK$53,"&lt;"&amp;AI118)*IF(AJ118&lt;0.5,Riskregister!$K$10+(Riskregister!$L$10-Riskregister!$K$10)*SQRT(AJ118/2),Riskregister!$L$10-(Riskregister!$L$10-Riskregister!$K$10)*SQRT((1-AJ118)/2)))</f>
        <v>0</v>
      </c>
      <c r="AL118" s="30">
        <f t="shared" ca="1" si="68"/>
        <v>0.24342037239198444</v>
      </c>
      <c r="AM118" s="30">
        <f t="shared" ca="1" si="68"/>
        <v>0.5436517809450383</v>
      </c>
      <c r="AN118" s="30">
        <f>IF(Riskregister!$E$11="",0,COUNTIF(BL$4:BL$53,"&lt;"&amp;AL118)*IF(AM118&lt;0.5,Riskregister!$K$11+(Riskregister!$L$11-Riskregister!$K$11)*SQRT(AM118/2),Riskregister!$L$11-(Riskregister!$L$11-Riskregister!$K$11)*SQRT((1-AM118)/2)))</f>
        <v>0</v>
      </c>
      <c r="AO118" s="30">
        <f t="shared" ca="1" si="69"/>
        <v>0.96705482479604654</v>
      </c>
      <c r="AP118" s="30">
        <f t="shared" ca="1" si="69"/>
        <v>0.46575762102020424</v>
      </c>
      <c r="AQ118" s="30">
        <f>IF(Riskregister!$E$12="",0,COUNTIF(BM$4:BM$53,"&lt;"&amp;AO118)*IF(AP118&lt;0.5,Riskregister!$K$12+(Riskregister!$L$12-Riskregister!$K$12)*SQRT(AP118/2),Riskregister!$L$12-(Riskregister!$L$12-Riskregister!$K$12)*SQRT((1-AP118)/2)))</f>
        <v>0</v>
      </c>
      <c r="AR118" s="30">
        <f t="shared" ca="1" si="70"/>
        <v>0.91145599131852117</v>
      </c>
      <c r="AS118" s="30">
        <f t="shared" ca="1" si="70"/>
        <v>0.45451024954478203</v>
      </c>
      <c r="AT118" s="30">
        <f>IF(Riskregister!$E$13="",0,COUNTIF(BN$4:BN$53,"&lt;"&amp;AR118)*IF(AS118&lt;0.5,Riskregister!$K$13+(Riskregister!$L$13-Riskregister!$K$13)*SQRT(AS118/2),Riskregister!$L$13-(Riskregister!$L$13-Riskregister!$K$13)*SQRT((1-AS118)/2)))</f>
        <v>0</v>
      </c>
      <c r="AU118" s="30">
        <f t="shared" ca="1" si="71"/>
        <v>0.8678614550149113</v>
      </c>
      <c r="AV118" s="30">
        <f t="shared" ca="1" si="71"/>
        <v>0.82912052977688488</v>
      </c>
      <c r="AW118" s="30">
        <f>IF(Riskregister!$E$14="",0,COUNTIF(BO$4:BO$53,"&lt;"&amp;AU118)*IF(AV118&lt;0.5,Riskregister!$K$14+(Riskregister!$L$14-Riskregister!$K$14)*SQRT(AV118/2),Riskregister!$L$14-(Riskregister!$L$14-Riskregister!$K$14)*SQRT((1-AV118)/2)))</f>
        <v>0</v>
      </c>
      <c r="AX118" s="30">
        <f t="shared" ca="1" si="72"/>
        <v>0.19324691092973256</v>
      </c>
      <c r="AY118" s="30">
        <f t="shared" ca="1" si="72"/>
        <v>2.4212060419691483E-2</v>
      </c>
      <c r="AZ118" s="30">
        <f>IF(Riskregister!$E$15="",0,COUNTIF(BP$4:BP$53,"&lt;"&amp;AX118)*IF(AY118&lt;0.5,Riskregister!$K$15+(Riskregister!$L$15-Riskregister!$K$15)*SQRT(AY118/2),Riskregister!$L$15-(Riskregister!$L$15-Riskregister!$K$15)*SQRT((1-AY118)/2)))</f>
        <v>0</v>
      </c>
      <c r="BA118" s="30">
        <f t="shared" ca="1" si="73"/>
        <v>0.57435026203692408</v>
      </c>
      <c r="BB118" s="30">
        <f t="shared" ca="1" si="73"/>
        <v>0.65690996707136606</v>
      </c>
      <c r="BC118" s="30">
        <f>IF(Riskregister!$E$16="",0,COUNTIF(BQ$4:BQ$53,"&lt;"&amp;BA118)*IF(BB118&lt;0.5,Riskregister!$K$16+(Riskregister!$L$16-Riskregister!$K$16)*SQRT(BB118/2),Riskregister!$L$16-(Riskregister!$L$16-Riskregister!$K$16)*SQRT((1-BB118)/2)))</f>
        <v>0</v>
      </c>
      <c r="BD118" s="30">
        <f t="shared" ca="1" si="49"/>
        <v>6922155.3874405259</v>
      </c>
    </row>
    <row r="119" spans="20:56" x14ac:dyDescent="0.35">
      <c r="T119" s="30">
        <f t="shared" ca="1" si="62"/>
        <v>0.1875627780500837</v>
      </c>
      <c r="U119" s="30">
        <f t="shared" ca="1" si="62"/>
        <v>0.27317557850266294</v>
      </c>
      <c r="V119" s="30">
        <f ca="1">IF(Riskregister!$E$5="",0,COUNTIF(BF$4:BF$53,"&lt;"&amp;T119)*IF(U119&lt;0.5,Riskregister!$K$5+(Riskregister!$L$5-Riskregister!$K$5)*SQRT(U119/2),Riskregister!$L$5-(Riskregister!$L$5-Riskregister!$K$5)*SQRT((1-U119)/2)))</f>
        <v>632620.06748477835</v>
      </c>
      <c r="W119" s="30">
        <f t="shared" ca="1" si="63"/>
        <v>0.62377990903625058</v>
      </c>
      <c r="X119" s="30">
        <f t="shared" ca="1" si="63"/>
        <v>0.30878976182552564</v>
      </c>
      <c r="Y119" s="30">
        <f ca="1">IF(Riskregister!$E$6="",0,COUNTIF(BG$4:BG$53,"&lt;"&amp;W119)*IF(X119&lt;0.5,Riskregister!$K$6+(Riskregister!$L$6-Riskregister!$K$6)*SQRT(X119/2),Riskregister!$L$6-(Riskregister!$L$6-Riskregister!$K$6)*SQRT((1-X119)/2)))</f>
        <v>1814552.1046003948</v>
      </c>
      <c r="Z119" s="30">
        <f t="shared" ca="1" si="64"/>
        <v>0.25427585190779256</v>
      </c>
      <c r="AA119" s="30">
        <f t="shared" ca="1" si="64"/>
        <v>0.84495943251948824</v>
      </c>
      <c r="AB119" s="30">
        <f ca="1">IF(Riskregister!$E$7="",0,COUNTIF(BH$4:BH$53,"&lt;"&amp;Z119)*IF(AA119&lt;0.5,Riskregister!$K$7+(Riskregister!$L$7-Riskregister!$K$7)*SQRT(AA119/2),Riskregister!$L$7-(Riskregister!$L$7-Riskregister!$K$7)*SQRT((1-AA119)/2)))</f>
        <v>1512756.8687456604</v>
      </c>
      <c r="AC119" s="30">
        <f t="shared" ca="1" si="65"/>
        <v>0.73448390542380171</v>
      </c>
      <c r="AD119" s="30">
        <f t="shared" ca="1" si="65"/>
        <v>0.85407048758514204</v>
      </c>
      <c r="AE119" s="30">
        <f ca="1">IF(Riskregister!$E$8="",0,COUNTIF(BI$4:BI$53,"&lt;"&amp;AC119)*IF(AD119&lt;0.5,Riskregister!$K$8+(Riskregister!$L$8-Riskregister!$K$8)*SQRT(AD119/2),Riskregister!$L$8-(Riskregister!$L$8-Riskregister!$K$8)*SQRT((1-AD119)/2)))</f>
        <v>14921746.025063958</v>
      </c>
      <c r="AF119" s="30">
        <f t="shared" ca="1" si="66"/>
        <v>0.30879388357705351</v>
      </c>
      <c r="AG119" s="30">
        <f t="shared" ca="1" si="66"/>
        <v>0.29804391989990564</v>
      </c>
      <c r="AH119" s="30">
        <f>IF(Riskregister!$E$9="",0,COUNTIF(BJ$4:BJ$53,"&lt;"&amp;AF119)*IF(AG119&lt;0.5,Riskregister!$K$9+(Riskregister!$L$9-Riskregister!$K$9)*SQRT(AG119/2),Riskregister!$L$9-(Riskregister!$L$9-Riskregister!$K$9)*SQRT((1-AG119)/2)))</f>
        <v>0</v>
      </c>
      <c r="AI119" s="30">
        <f t="shared" ca="1" si="67"/>
        <v>0.52895120636835935</v>
      </c>
      <c r="AJ119" s="30">
        <f t="shared" ca="1" si="67"/>
        <v>0.19646871484407336</v>
      </c>
      <c r="AK119" s="30">
        <f>IF(Riskregister!$E$10="",0,COUNTIF(BK$4:BK$53,"&lt;"&amp;AI119)*IF(AJ119&lt;0.5,Riskregister!$K$10+(Riskregister!$L$10-Riskregister!$K$10)*SQRT(AJ119/2),Riskregister!$L$10-(Riskregister!$L$10-Riskregister!$K$10)*SQRT((1-AJ119)/2)))</f>
        <v>0</v>
      </c>
      <c r="AL119" s="30">
        <f t="shared" ca="1" si="68"/>
        <v>0.52949755653278563</v>
      </c>
      <c r="AM119" s="30">
        <f t="shared" ca="1" si="68"/>
        <v>0.13320732490003606</v>
      </c>
      <c r="AN119" s="30">
        <f>IF(Riskregister!$E$11="",0,COUNTIF(BL$4:BL$53,"&lt;"&amp;AL119)*IF(AM119&lt;0.5,Riskregister!$K$11+(Riskregister!$L$11-Riskregister!$K$11)*SQRT(AM119/2),Riskregister!$L$11-(Riskregister!$L$11-Riskregister!$K$11)*SQRT((1-AM119)/2)))</f>
        <v>0</v>
      </c>
      <c r="AO119" s="30">
        <f t="shared" ca="1" si="69"/>
        <v>8.5113027656173235E-2</v>
      </c>
      <c r="AP119" s="30">
        <f t="shared" ca="1" si="69"/>
        <v>0.55446265838818865</v>
      </c>
      <c r="AQ119" s="30">
        <f>IF(Riskregister!$E$12="",0,COUNTIF(BM$4:BM$53,"&lt;"&amp;AO119)*IF(AP119&lt;0.5,Riskregister!$K$12+(Riskregister!$L$12-Riskregister!$K$12)*SQRT(AP119/2),Riskregister!$L$12-(Riskregister!$L$12-Riskregister!$K$12)*SQRT((1-AP119)/2)))</f>
        <v>0</v>
      </c>
      <c r="AR119" s="30">
        <f t="shared" ca="1" si="70"/>
        <v>0.22371986992626569</v>
      </c>
      <c r="AS119" s="30">
        <f t="shared" ca="1" si="70"/>
        <v>7.8036392280426137E-3</v>
      </c>
      <c r="AT119" s="30">
        <f>IF(Riskregister!$E$13="",0,COUNTIF(BN$4:BN$53,"&lt;"&amp;AR119)*IF(AS119&lt;0.5,Riskregister!$K$13+(Riskregister!$L$13-Riskregister!$K$13)*SQRT(AS119/2),Riskregister!$L$13-(Riskregister!$L$13-Riskregister!$K$13)*SQRT((1-AS119)/2)))</f>
        <v>0</v>
      </c>
      <c r="AU119" s="30">
        <f t="shared" ca="1" si="71"/>
        <v>0.66990740353852019</v>
      </c>
      <c r="AV119" s="30">
        <f t="shared" ca="1" si="71"/>
        <v>4.292630408039666E-2</v>
      </c>
      <c r="AW119" s="30">
        <f>IF(Riskregister!$E$14="",0,COUNTIF(BO$4:BO$53,"&lt;"&amp;AU119)*IF(AV119&lt;0.5,Riskregister!$K$14+(Riskregister!$L$14-Riskregister!$K$14)*SQRT(AV119/2),Riskregister!$L$14-(Riskregister!$L$14-Riskregister!$K$14)*SQRT((1-AV119)/2)))</f>
        <v>0</v>
      </c>
      <c r="AX119" s="30">
        <f t="shared" ca="1" si="72"/>
        <v>0.54456732110687767</v>
      </c>
      <c r="AY119" s="30">
        <f t="shared" ca="1" si="72"/>
        <v>7.1342629306847427E-2</v>
      </c>
      <c r="AZ119" s="30">
        <f>IF(Riskregister!$E$15="",0,COUNTIF(BP$4:BP$53,"&lt;"&amp;AX119)*IF(AY119&lt;0.5,Riskregister!$K$15+(Riskregister!$L$15-Riskregister!$K$15)*SQRT(AY119/2),Riskregister!$L$15-(Riskregister!$L$15-Riskregister!$K$15)*SQRT((1-AY119)/2)))</f>
        <v>0</v>
      </c>
      <c r="BA119" s="30">
        <f t="shared" ca="1" si="73"/>
        <v>0.16991852855437339</v>
      </c>
      <c r="BB119" s="30">
        <f t="shared" ca="1" si="73"/>
        <v>0.36568773594949566</v>
      </c>
      <c r="BC119" s="30">
        <f>IF(Riskregister!$E$16="",0,COUNTIF(BQ$4:BQ$53,"&lt;"&amp;BA119)*IF(BB119&lt;0.5,Riskregister!$K$16+(Riskregister!$L$16-Riskregister!$K$16)*SQRT(BB119/2),Riskregister!$L$16-(Riskregister!$L$16-Riskregister!$K$16)*SQRT((1-BB119)/2)))</f>
        <v>0</v>
      </c>
      <c r="BD119" s="30">
        <f t="shared" ca="1" si="49"/>
        <v>18881675.06589479</v>
      </c>
    </row>
    <row r="120" spans="20:56" x14ac:dyDescent="0.35">
      <c r="T120" s="30">
        <f t="shared" ca="1" si="62"/>
        <v>0.17589574384532358</v>
      </c>
      <c r="U120" s="30">
        <f t="shared" ca="1" si="62"/>
        <v>0.54106803588009911</v>
      </c>
      <c r="V120" s="30">
        <f ca="1">IF(Riskregister!$E$5="",0,COUNTIF(BF$4:BF$53,"&lt;"&amp;T120)*IF(U120&lt;0.5,Riskregister!$K$5+(Riskregister!$L$5-Riskregister!$K$5)*SQRT(U120/2),Riskregister!$L$5-(Riskregister!$L$5-Riskregister!$K$5)*SQRT((1-U120)/2)))</f>
        <v>768876.53106266656</v>
      </c>
      <c r="W120" s="30">
        <f t="shared" ca="1" si="63"/>
        <v>0.92716598914504356</v>
      </c>
      <c r="X120" s="30">
        <f t="shared" ca="1" si="63"/>
        <v>0.89130264335141673</v>
      </c>
      <c r="Y120" s="30">
        <f ca="1">IF(Riskregister!$E$6="",0,COUNTIF(BG$4:BG$53,"&lt;"&amp;W120)*IF(X120&lt;0.5,Riskregister!$K$6+(Riskregister!$L$6-Riskregister!$K$6)*SQRT(X120/2),Riskregister!$L$6-(Riskregister!$L$6-Riskregister!$K$6)*SQRT((1-X120)/2)))</f>
        <v>6321478.1847317927</v>
      </c>
      <c r="Z120" s="30">
        <f t="shared" ca="1" si="64"/>
        <v>0.60043830389749964</v>
      </c>
      <c r="AA120" s="30">
        <f t="shared" ca="1" si="64"/>
        <v>0.67554996775638265</v>
      </c>
      <c r="AB120" s="30">
        <f ca="1">IF(Riskregister!$E$7="",0,COUNTIF(BH$4:BH$53,"&lt;"&amp;Z120)*IF(AA120&lt;0.5,Riskregister!$K$7+(Riskregister!$L$7-Riskregister!$K$7)*SQRT(AA120/2),Riskregister!$L$7-(Riskregister!$L$7-Riskregister!$K$7)*SQRT((1-AA120)/2)))</f>
        <v>1813209.4146825497</v>
      </c>
      <c r="AC120" s="30">
        <f t="shared" ca="1" si="65"/>
        <v>0.33562922581441135</v>
      </c>
      <c r="AD120" s="30">
        <f t="shared" ca="1" si="65"/>
        <v>0.85056918515063784</v>
      </c>
      <c r="AE120" s="30">
        <f ca="1">IF(Riskregister!$E$8="",0,COUNTIF(BI$4:BI$53,"&lt;"&amp;AC120)*IF(AD120&lt;0.5,Riskregister!$K$8+(Riskregister!$L$8-Riskregister!$K$8)*SQRT(AD120/2),Riskregister!$L$8-(Riskregister!$L$8-Riskregister!$K$8)*SQRT((1-AD120)/2)))</f>
        <v>7430592.7920929268</v>
      </c>
      <c r="AF120" s="30">
        <f t="shared" ca="1" si="66"/>
        <v>5.2786483465021905E-2</v>
      </c>
      <c r="AG120" s="30">
        <f t="shared" ca="1" si="66"/>
        <v>0.57006417796155273</v>
      </c>
      <c r="AH120" s="30">
        <f>IF(Riskregister!$E$9="",0,COUNTIF(BJ$4:BJ$53,"&lt;"&amp;AF120)*IF(AG120&lt;0.5,Riskregister!$K$9+(Riskregister!$L$9-Riskregister!$K$9)*SQRT(AG120/2),Riskregister!$L$9-(Riskregister!$L$9-Riskregister!$K$9)*SQRT((1-AG120)/2)))</f>
        <v>0</v>
      </c>
      <c r="AI120" s="30">
        <f t="shared" ca="1" si="67"/>
        <v>0.6442298118004528</v>
      </c>
      <c r="AJ120" s="30">
        <f t="shared" ca="1" si="67"/>
        <v>6.1048661881053401E-2</v>
      </c>
      <c r="AK120" s="30">
        <f>IF(Riskregister!$E$10="",0,COUNTIF(BK$4:BK$53,"&lt;"&amp;AI120)*IF(AJ120&lt;0.5,Riskregister!$K$10+(Riskregister!$L$10-Riskregister!$K$10)*SQRT(AJ120/2),Riskregister!$L$10-(Riskregister!$L$10-Riskregister!$K$10)*SQRT((1-AJ120)/2)))</f>
        <v>0</v>
      </c>
      <c r="AL120" s="30">
        <f t="shared" ca="1" si="68"/>
        <v>0.21328624999107249</v>
      </c>
      <c r="AM120" s="30">
        <f t="shared" ca="1" si="68"/>
        <v>0.16463343454087542</v>
      </c>
      <c r="AN120" s="30">
        <f>IF(Riskregister!$E$11="",0,COUNTIF(BL$4:BL$53,"&lt;"&amp;AL120)*IF(AM120&lt;0.5,Riskregister!$K$11+(Riskregister!$L$11-Riskregister!$K$11)*SQRT(AM120/2),Riskregister!$L$11-(Riskregister!$L$11-Riskregister!$K$11)*SQRT((1-AM120)/2)))</f>
        <v>0</v>
      </c>
      <c r="AO120" s="30">
        <f t="shared" ca="1" si="69"/>
        <v>0.92453664023198545</v>
      </c>
      <c r="AP120" s="30">
        <f t="shared" ca="1" si="69"/>
        <v>0.11864472748788257</v>
      </c>
      <c r="AQ120" s="30">
        <f>IF(Riskregister!$E$12="",0,COUNTIF(BM$4:BM$53,"&lt;"&amp;AO120)*IF(AP120&lt;0.5,Riskregister!$K$12+(Riskregister!$L$12-Riskregister!$K$12)*SQRT(AP120/2),Riskregister!$L$12-(Riskregister!$L$12-Riskregister!$K$12)*SQRT((1-AP120)/2)))</f>
        <v>0</v>
      </c>
      <c r="AR120" s="30">
        <f t="shared" ca="1" si="70"/>
        <v>0.95258842533071952</v>
      </c>
      <c r="AS120" s="30">
        <f t="shared" ca="1" si="70"/>
        <v>0.70640652697474937</v>
      </c>
      <c r="AT120" s="30">
        <f>IF(Riskregister!$E$13="",0,COUNTIF(BN$4:BN$53,"&lt;"&amp;AR120)*IF(AS120&lt;0.5,Riskregister!$K$13+(Riskregister!$L$13-Riskregister!$K$13)*SQRT(AS120/2),Riskregister!$L$13-(Riskregister!$L$13-Riskregister!$K$13)*SQRT((1-AS120)/2)))</f>
        <v>0</v>
      </c>
      <c r="AU120" s="30">
        <f t="shared" ca="1" si="71"/>
        <v>7.0184350513073257E-2</v>
      </c>
      <c r="AV120" s="30">
        <f t="shared" ca="1" si="71"/>
        <v>0.63923920616806684</v>
      </c>
      <c r="AW120" s="30">
        <f>IF(Riskregister!$E$14="",0,COUNTIF(BO$4:BO$53,"&lt;"&amp;AU120)*IF(AV120&lt;0.5,Riskregister!$K$14+(Riskregister!$L$14-Riskregister!$K$14)*SQRT(AV120/2),Riskregister!$L$14-(Riskregister!$L$14-Riskregister!$K$14)*SQRT((1-AV120)/2)))</f>
        <v>0</v>
      </c>
      <c r="AX120" s="30">
        <f t="shared" ca="1" si="72"/>
        <v>0.51009509648742091</v>
      </c>
      <c r="AY120" s="30">
        <f t="shared" ca="1" si="72"/>
        <v>0.51629215319261335</v>
      </c>
      <c r="AZ120" s="30">
        <f>IF(Riskregister!$E$15="",0,COUNTIF(BP$4:BP$53,"&lt;"&amp;AX120)*IF(AY120&lt;0.5,Riskregister!$K$15+(Riskregister!$L$15-Riskregister!$K$15)*SQRT(AY120/2),Riskregister!$L$15-(Riskregister!$L$15-Riskregister!$K$15)*SQRT((1-AY120)/2)))</f>
        <v>0</v>
      </c>
      <c r="BA120" s="30">
        <f t="shared" ca="1" si="73"/>
        <v>0.96632651076705933</v>
      </c>
      <c r="BB120" s="30">
        <f t="shared" ca="1" si="73"/>
        <v>0.39665545795508295</v>
      </c>
      <c r="BC120" s="30">
        <f>IF(Riskregister!$E$16="",0,COUNTIF(BQ$4:BQ$53,"&lt;"&amp;BA120)*IF(BB120&lt;0.5,Riskregister!$K$16+(Riskregister!$L$16-Riskregister!$K$16)*SQRT(BB120/2),Riskregister!$L$16-(Riskregister!$L$16-Riskregister!$K$16)*SQRT((1-BB120)/2)))</f>
        <v>0</v>
      </c>
      <c r="BD120" s="30">
        <f t="shared" ca="1" si="49"/>
        <v>16334156.922569936</v>
      </c>
    </row>
    <row r="121" spans="20:56" x14ac:dyDescent="0.35">
      <c r="T121" s="30">
        <f t="shared" ca="1" si="62"/>
        <v>5.3801263884971307E-2</v>
      </c>
      <c r="U121" s="30">
        <f t="shared" ca="1" si="62"/>
        <v>0.8171368473721452</v>
      </c>
      <c r="V121" s="30">
        <f ca="1">IF(Riskregister!$E$5="",0,COUNTIF(BF$4:BF$53,"&lt;"&amp;T121)*IF(U121&lt;0.5,Riskregister!$K$5+(Riskregister!$L$5-Riskregister!$K$5)*SQRT(U121/2),Riskregister!$L$5-(Riskregister!$L$5-Riskregister!$K$5)*SQRT((1-U121)/2)))</f>
        <v>463930.55374710198</v>
      </c>
      <c r="W121" s="30">
        <f t="shared" ca="1" si="63"/>
        <v>0.91086998255909291</v>
      </c>
      <c r="X121" s="30">
        <f t="shared" ca="1" si="63"/>
        <v>0.87640787478624338</v>
      </c>
      <c r="Y121" s="30">
        <f ca="1">IF(Riskregister!$E$6="",0,COUNTIF(BG$4:BG$53,"&lt;"&amp;W121)*IF(X121&lt;0.5,Riskregister!$K$6+(Riskregister!$L$6-Riskregister!$K$6)*SQRT(X121/2),Riskregister!$L$6-(Riskregister!$L$6-Riskregister!$K$6)*SQRT((1-X121)/2)))</f>
        <v>6210165.4027423169</v>
      </c>
      <c r="Z121" s="30">
        <f t="shared" ca="1" si="64"/>
        <v>0.13328375273762527</v>
      </c>
      <c r="AA121" s="30">
        <f t="shared" ca="1" si="64"/>
        <v>0.13495290735255139</v>
      </c>
      <c r="AB121" s="30">
        <f ca="1">IF(Riskregister!$E$7="",0,COUNTIF(BH$4:BH$53,"&lt;"&amp;Z121)*IF(AA121&lt;0.5,Riskregister!$K$7+(Riskregister!$L$7-Riskregister!$K$7)*SQRT(AA121/2),Riskregister!$L$7-(Riskregister!$L$7-Riskregister!$K$7)*SQRT((1-AA121)/2)))</f>
        <v>563667.22316631768</v>
      </c>
      <c r="AC121" s="30">
        <f t="shared" ca="1" si="65"/>
        <v>0.1287380580305475</v>
      </c>
      <c r="AD121" s="30">
        <f t="shared" ca="1" si="65"/>
        <v>0.47365769123793988</v>
      </c>
      <c r="AE121" s="30">
        <f ca="1">IF(Riskregister!$E$8="",0,COUNTIF(BI$4:BI$53,"&lt;"&amp;AC121)*IF(AD121&lt;0.5,Riskregister!$K$8+(Riskregister!$L$8-Riskregister!$K$8)*SQRT(AD121/2),Riskregister!$L$8-(Riskregister!$L$8-Riskregister!$K$8)*SQRT((1-AD121)/2)))</f>
        <v>2587258.0089974646</v>
      </c>
      <c r="AF121" s="30">
        <f t="shared" ca="1" si="66"/>
        <v>0.90089403485266495</v>
      </c>
      <c r="AG121" s="30">
        <f t="shared" ca="1" si="66"/>
        <v>0.39565436937361409</v>
      </c>
      <c r="AH121" s="30">
        <f>IF(Riskregister!$E$9="",0,COUNTIF(BJ$4:BJ$53,"&lt;"&amp;AF121)*IF(AG121&lt;0.5,Riskregister!$K$9+(Riskregister!$L$9-Riskregister!$K$9)*SQRT(AG121/2),Riskregister!$L$9-(Riskregister!$L$9-Riskregister!$K$9)*SQRT((1-AG121)/2)))</f>
        <v>0</v>
      </c>
      <c r="AI121" s="30">
        <f t="shared" ca="1" si="67"/>
        <v>0.37927687163659296</v>
      </c>
      <c r="AJ121" s="30">
        <f t="shared" ca="1" si="67"/>
        <v>0.66974395573482748</v>
      </c>
      <c r="AK121" s="30">
        <f>IF(Riskregister!$E$10="",0,COUNTIF(BK$4:BK$53,"&lt;"&amp;AI121)*IF(AJ121&lt;0.5,Riskregister!$K$10+(Riskregister!$L$10-Riskregister!$K$10)*SQRT(AJ121/2),Riskregister!$L$10-(Riskregister!$L$10-Riskregister!$K$10)*SQRT((1-AJ121)/2)))</f>
        <v>0</v>
      </c>
      <c r="AL121" s="30">
        <f t="shared" ca="1" si="68"/>
        <v>0.34999542398096761</v>
      </c>
      <c r="AM121" s="30">
        <f t="shared" ca="1" si="68"/>
        <v>0.3186249318972999</v>
      </c>
      <c r="AN121" s="30">
        <f>IF(Riskregister!$E$11="",0,COUNTIF(BL$4:BL$53,"&lt;"&amp;AL121)*IF(AM121&lt;0.5,Riskregister!$K$11+(Riskregister!$L$11-Riskregister!$K$11)*SQRT(AM121/2),Riskregister!$L$11-(Riskregister!$L$11-Riskregister!$K$11)*SQRT((1-AM121)/2)))</f>
        <v>0</v>
      </c>
      <c r="AO121" s="30">
        <f t="shared" ca="1" si="69"/>
        <v>0.8140075036842036</v>
      </c>
      <c r="AP121" s="30">
        <f t="shared" ca="1" si="69"/>
        <v>0.53749270340878208</v>
      </c>
      <c r="AQ121" s="30">
        <f>IF(Riskregister!$E$12="",0,COUNTIF(BM$4:BM$53,"&lt;"&amp;AO121)*IF(AP121&lt;0.5,Riskregister!$K$12+(Riskregister!$L$12-Riskregister!$K$12)*SQRT(AP121/2),Riskregister!$L$12-(Riskregister!$L$12-Riskregister!$K$12)*SQRT((1-AP121)/2)))</f>
        <v>0</v>
      </c>
      <c r="AR121" s="30">
        <f t="shared" ca="1" si="70"/>
        <v>0.97249981769791238</v>
      </c>
      <c r="AS121" s="30">
        <f t="shared" ca="1" si="70"/>
        <v>0.88382329793239212</v>
      </c>
      <c r="AT121" s="30">
        <f>IF(Riskregister!$E$13="",0,COUNTIF(BN$4:BN$53,"&lt;"&amp;AR121)*IF(AS121&lt;0.5,Riskregister!$K$13+(Riskregister!$L$13-Riskregister!$K$13)*SQRT(AS121/2),Riskregister!$L$13-(Riskregister!$L$13-Riskregister!$K$13)*SQRT((1-AS121)/2)))</f>
        <v>0</v>
      </c>
      <c r="AU121" s="30">
        <f t="shared" ca="1" si="71"/>
        <v>0.8825891147925351</v>
      </c>
      <c r="AV121" s="30">
        <f t="shared" ca="1" si="71"/>
        <v>6.956538452018568E-2</v>
      </c>
      <c r="AW121" s="30">
        <f>IF(Riskregister!$E$14="",0,COUNTIF(BO$4:BO$53,"&lt;"&amp;AU121)*IF(AV121&lt;0.5,Riskregister!$K$14+(Riskregister!$L$14-Riskregister!$K$14)*SQRT(AV121/2),Riskregister!$L$14-(Riskregister!$L$14-Riskregister!$K$14)*SQRT((1-AV121)/2)))</f>
        <v>0</v>
      </c>
      <c r="AX121" s="30">
        <f t="shared" ca="1" si="72"/>
        <v>3.1869317747818426E-2</v>
      </c>
      <c r="AY121" s="30">
        <f t="shared" ca="1" si="72"/>
        <v>0.75488240225588221</v>
      </c>
      <c r="AZ121" s="30">
        <f>IF(Riskregister!$E$15="",0,COUNTIF(BP$4:BP$53,"&lt;"&amp;AX121)*IF(AY121&lt;0.5,Riskregister!$K$15+(Riskregister!$L$15-Riskregister!$K$15)*SQRT(AY121/2),Riskregister!$L$15-(Riskregister!$L$15-Riskregister!$K$15)*SQRT((1-AY121)/2)))</f>
        <v>0</v>
      </c>
      <c r="BA121" s="30">
        <f t="shared" ca="1" si="73"/>
        <v>0.62546074549130182</v>
      </c>
      <c r="BB121" s="30">
        <f t="shared" ca="1" si="73"/>
        <v>0.35044621556297895</v>
      </c>
      <c r="BC121" s="30">
        <f>IF(Riskregister!$E$16="",0,COUNTIF(BQ$4:BQ$53,"&lt;"&amp;BA121)*IF(BB121&lt;0.5,Riskregister!$K$16+(Riskregister!$L$16-Riskregister!$K$16)*SQRT(BB121/2),Riskregister!$L$16-(Riskregister!$L$16-Riskregister!$K$16)*SQRT((1-BB121)/2)))</f>
        <v>0</v>
      </c>
      <c r="BD121" s="30">
        <f t="shared" ca="1" si="49"/>
        <v>9825021.1886532009</v>
      </c>
    </row>
    <row r="122" spans="20:56" x14ac:dyDescent="0.35">
      <c r="T122" s="30">
        <f t="shared" ca="1" si="62"/>
        <v>0.53509586889842642</v>
      </c>
      <c r="U122" s="30">
        <f t="shared" ca="1" si="62"/>
        <v>0.22585933345656406</v>
      </c>
      <c r="V122" s="30">
        <f ca="1">IF(Riskregister!$E$5="",0,COUNTIF(BF$4:BF$53,"&lt;"&amp;T122)*IF(U122&lt;0.5,Riskregister!$K$5+(Riskregister!$L$5-Riskregister!$K$5)*SQRT(U122/2),Riskregister!$L$5-(Riskregister!$L$5-Riskregister!$K$5)*SQRT((1-U122)/2)))</f>
        <v>1204890.1720144195</v>
      </c>
      <c r="W122" s="30">
        <f t="shared" ca="1" si="63"/>
        <v>0.1321498182613845</v>
      </c>
      <c r="X122" s="30">
        <f t="shared" ca="1" si="63"/>
        <v>0.98822247560428977</v>
      </c>
      <c r="Y122" s="30">
        <f ca="1">IF(Riskregister!$E$6="",0,COUNTIF(BG$4:BG$53,"&lt;"&amp;W122)*IF(X122&lt;0.5,Riskregister!$K$6+(Riskregister!$L$6-Riskregister!$K$6)*SQRT(X122/2),Riskregister!$L$6-(Riskregister!$L$6-Riskregister!$K$6)*SQRT((1-X122)/2)))</f>
        <v>0</v>
      </c>
      <c r="Z122" s="30">
        <f t="shared" ca="1" si="64"/>
        <v>0.50202418855802111</v>
      </c>
      <c r="AA122" s="30">
        <f t="shared" ca="1" si="64"/>
        <v>0.73782172088488451</v>
      </c>
      <c r="AB122" s="30">
        <f ca="1">IF(Riskregister!$E$7="",0,COUNTIF(BH$4:BH$53,"&lt;"&amp;Z122)*IF(AA122&lt;0.5,Riskregister!$K$7+(Riskregister!$L$7-Riskregister!$K$7)*SQRT(AA122/2),Riskregister!$L$7-(Riskregister!$L$7-Riskregister!$K$7)*SQRT((1-AA122)/2)))</f>
        <v>1639669.0816172017</v>
      </c>
      <c r="AC122" s="30">
        <f t="shared" ca="1" si="65"/>
        <v>0.66935127579108133</v>
      </c>
      <c r="AD122" s="30">
        <f t="shared" ca="1" si="65"/>
        <v>0.98954843118569424</v>
      </c>
      <c r="AE122" s="30">
        <f ca="1">IF(Riskregister!$E$8="",0,COUNTIF(BI$4:BI$53,"&lt;"&amp;AC122)*IF(AD122&lt;0.5,Riskregister!$K$8+(Riskregister!$L$8-Riskregister!$K$8)*SQRT(AD122/2),Riskregister!$L$8-(Riskregister!$L$8-Riskregister!$K$8)*SQRT((1-AD122)/2)))</f>
        <v>13980716.821493622</v>
      </c>
      <c r="AF122" s="30">
        <f t="shared" ca="1" si="66"/>
        <v>0.27174437731745771</v>
      </c>
      <c r="AG122" s="30">
        <f t="shared" ca="1" si="66"/>
        <v>0.61867958217489982</v>
      </c>
      <c r="AH122" s="30">
        <f>IF(Riskregister!$E$9="",0,COUNTIF(BJ$4:BJ$53,"&lt;"&amp;AF122)*IF(AG122&lt;0.5,Riskregister!$K$9+(Riskregister!$L$9-Riskregister!$K$9)*SQRT(AG122/2),Riskregister!$L$9-(Riskregister!$L$9-Riskregister!$K$9)*SQRT((1-AG122)/2)))</f>
        <v>0</v>
      </c>
      <c r="AI122" s="30">
        <f t="shared" ca="1" si="67"/>
        <v>0.29436859030064844</v>
      </c>
      <c r="AJ122" s="30">
        <f t="shared" ca="1" si="67"/>
        <v>0.10855661118380888</v>
      </c>
      <c r="AK122" s="30">
        <f>IF(Riskregister!$E$10="",0,COUNTIF(BK$4:BK$53,"&lt;"&amp;AI122)*IF(AJ122&lt;0.5,Riskregister!$K$10+(Riskregister!$L$10-Riskregister!$K$10)*SQRT(AJ122/2),Riskregister!$L$10-(Riskregister!$L$10-Riskregister!$K$10)*SQRT((1-AJ122)/2)))</f>
        <v>0</v>
      </c>
      <c r="AL122" s="30">
        <f t="shared" ca="1" si="68"/>
        <v>0.24645825147971934</v>
      </c>
      <c r="AM122" s="30">
        <f t="shared" ca="1" si="68"/>
        <v>0.55611827341356435</v>
      </c>
      <c r="AN122" s="30">
        <f>IF(Riskregister!$E$11="",0,COUNTIF(BL$4:BL$53,"&lt;"&amp;AL122)*IF(AM122&lt;0.5,Riskregister!$K$11+(Riskregister!$L$11-Riskregister!$K$11)*SQRT(AM122/2),Riskregister!$L$11-(Riskregister!$L$11-Riskregister!$K$11)*SQRT((1-AM122)/2)))</f>
        <v>0</v>
      </c>
      <c r="AO122" s="30">
        <f t="shared" ca="1" si="69"/>
        <v>0.60271559133550101</v>
      </c>
      <c r="AP122" s="30">
        <f t="shared" ca="1" si="69"/>
        <v>0.90957193090744015</v>
      </c>
      <c r="AQ122" s="30">
        <f>IF(Riskregister!$E$12="",0,COUNTIF(BM$4:BM$53,"&lt;"&amp;AO122)*IF(AP122&lt;0.5,Riskregister!$K$12+(Riskregister!$L$12-Riskregister!$K$12)*SQRT(AP122/2),Riskregister!$L$12-(Riskregister!$L$12-Riskregister!$K$12)*SQRT((1-AP122)/2)))</f>
        <v>0</v>
      </c>
      <c r="AR122" s="30">
        <f t="shared" ca="1" si="70"/>
        <v>0.73124024001146848</v>
      </c>
      <c r="AS122" s="30">
        <f t="shared" ca="1" si="70"/>
        <v>0.14666799042721301</v>
      </c>
      <c r="AT122" s="30">
        <f>IF(Riskregister!$E$13="",0,COUNTIF(BN$4:BN$53,"&lt;"&amp;AR122)*IF(AS122&lt;0.5,Riskregister!$K$13+(Riskregister!$L$13-Riskregister!$K$13)*SQRT(AS122/2),Riskregister!$L$13-(Riskregister!$L$13-Riskregister!$K$13)*SQRT((1-AS122)/2)))</f>
        <v>0</v>
      </c>
      <c r="AU122" s="30">
        <f t="shared" ca="1" si="71"/>
        <v>0.93767548970060122</v>
      </c>
      <c r="AV122" s="30">
        <f t="shared" ca="1" si="71"/>
        <v>0.86003593249351595</v>
      </c>
      <c r="AW122" s="30">
        <f>IF(Riskregister!$E$14="",0,COUNTIF(BO$4:BO$53,"&lt;"&amp;AU122)*IF(AV122&lt;0.5,Riskregister!$K$14+(Riskregister!$L$14-Riskregister!$K$14)*SQRT(AV122/2),Riskregister!$L$14-(Riskregister!$L$14-Riskregister!$K$14)*SQRT((1-AV122)/2)))</f>
        <v>0</v>
      </c>
      <c r="AX122" s="30">
        <f t="shared" ca="1" si="72"/>
        <v>0.79955354636252129</v>
      </c>
      <c r="AY122" s="30">
        <f t="shared" ca="1" si="72"/>
        <v>0.82871686510272224</v>
      </c>
      <c r="AZ122" s="30">
        <f>IF(Riskregister!$E$15="",0,COUNTIF(BP$4:BP$53,"&lt;"&amp;AX122)*IF(AY122&lt;0.5,Riskregister!$K$15+(Riskregister!$L$15-Riskregister!$K$15)*SQRT(AY122/2),Riskregister!$L$15-(Riskregister!$L$15-Riskregister!$K$15)*SQRT((1-AY122)/2)))</f>
        <v>0</v>
      </c>
      <c r="BA122" s="30">
        <f t="shared" ca="1" si="73"/>
        <v>0.94819029278496303</v>
      </c>
      <c r="BB122" s="30">
        <f t="shared" ca="1" si="73"/>
        <v>0.34180144218268171</v>
      </c>
      <c r="BC122" s="30">
        <f>IF(Riskregister!$E$16="",0,COUNTIF(BQ$4:BQ$53,"&lt;"&amp;BA122)*IF(BB122&lt;0.5,Riskregister!$K$16+(Riskregister!$L$16-Riskregister!$K$16)*SQRT(BB122/2),Riskregister!$L$16-(Riskregister!$L$16-Riskregister!$K$16)*SQRT((1-BB122)/2)))</f>
        <v>0</v>
      </c>
      <c r="BD122" s="30">
        <f t="shared" ca="1" si="49"/>
        <v>16825276.075125244</v>
      </c>
    </row>
    <row r="123" spans="20:56" x14ac:dyDescent="0.35">
      <c r="T123" s="30">
        <f t="shared" ca="1" si="62"/>
        <v>0.46260188200101693</v>
      </c>
      <c r="U123" s="30">
        <f t="shared" ca="1" si="62"/>
        <v>0.84218773593386731</v>
      </c>
      <c r="V123" s="30">
        <f ca="1">IF(Riskregister!$E$5="",0,COUNTIF(BF$4:BF$53,"&lt;"&amp;T123)*IF(U123&lt;0.5,Riskregister!$K$5+(Riskregister!$L$5-Riskregister!$K$5)*SQRT(U123/2),Riskregister!$L$5-(Riskregister!$L$5-Riskregister!$K$5)*SQRT((1-U123)/2)))</f>
        <v>1420781.8231805556</v>
      </c>
      <c r="W123" s="30">
        <f t="shared" ca="1" si="63"/>
        <v>0.95619930886879245</v>
      </c>
      <c r="X123" s="30">
        <f t="shared" ca="1" si="63"/>
        <v>0.95648255469238985</v>
      </c>
      <c r="Y123" s="30">
        <f ca="1">IF(Riskregister!$E$6="",0,COUNTIF(BG$4:BG$53,"&lt;"&amp;W123)*IF(X123&lt;0.5,Riskregister!$K$6+(Riskregister!$L$6-Riskregister!$K$6)*SQRT(X123/2),Riskregister!$L$6-(Riskregister!$L$6-Riskregister!$K$6)*SQRT((1-X123)/2)))</f>
        <v>8672424.5652475301</v>
      </c>
      <c r="Z123" s="30">
        <f t="shared" ca="1" si="64"/>
        <v>6.5053935212282865E-2</v>
      </c>
      <c r="AA123" s="30">
        <f t="shared" ca="1" si="64"/>
        <v>0.9560584196969798</v>
      </c>
      <c r="AB123" s="30">
        <f ca="1">IF(Riskregister!$E$7="",0,COUNTIF(BH$4:BH$53,"&lt;"&amp;Z123)*IF(AA123&lt;0.5,Riskregister!$K$7+(Riskregister!$L$7-Riskregister!$K$7)*SQRT(AA123/2),Riskregister!$L$7-(Riskregister!$L$7-Riskregister!$K$7)*SQRT((1-AA123)/2)))</f>
        <v>1044363.2558100759</v>
      </c>
      <c r="AC123" s="30">
        <f t="shared" ca="1" si="65"/>
        <v>0.71141083588716791</v>
      </c>
      <c r="AD123" s="30">
        <f t="shared" ca="1" si="65"/>
        <v>0.93712631762742604</v>
      </c>
      <c r="AE123" s="30">
        <f ca="1">IF(Riskregister!$E$8="",0,COUNTIF(BI$4:BI$53,"&lt;"&amp;AC123)*IF(AD123&lt;0.5,Riskregister!$K$8+(Riskregister!$L$8-Riskregister!$K$8)*SQRT(AD123/2),Riskregister!$L$8-(Riskregister!$L$8-Riskregister!$K$8)*SQRT((1-AD123)/2)))</f>
        <v>16666677.761019606</v>
      </c>
      <c r="AF123" s="30">
        <f t="shared" ca="1" si="66"/>
        <v>0.45777083548368003</v>
      </c>
      <c r="AG123" s="30">
        <f t="shared" ca="1" si="66"/>
        <v>0.1820797796221959</v>
      </c>
      <c r="AH123" s="30">
        <f>IF(Riskregister!$E$9="",0,COUNTIF(BJ$4:BJ$53,"&lt;"&amp;AF123)*IF(AG123&lt;0.5,Riskregister!$K$9+(Riskregister!$L$9-Riskregister!$K$9)*SQRT(AG123/2),Riskregister!$L$9-(Riskregister!$L$9-Riskregister!$K$9)*SQRT((1-AG123)/2)))</f>
        <v>0</v>
      </c>
      <c r="AI123" s="30">
        <f t="shared" ca="1" si="67"/>
        <v>0.29828871774421584</v>
      </c>
      <c r="AJ123" s="30">
        <f t="shared" ca="1" si="67"/>
        <v>0.11167915777672877</v>
      </c>
      <c r="AK123" s="30">
        <f>IF(Riskregister!$E$10="",0,COUNTIF(BK$4:BK$53,"&lt;"&amp;AI123)*IF(AJ123&lt;0.5,Riskregister!$K$10+(Riskregister!$L$10-Riskregister!$K$10)*SQRT(AJ123/2),Riskregister!$L$10-(Riskregister!$L$10-Riskregister!$K$10)*SQRT((1-AJ123)/2)))</f>
        <v>0</v>
      </c>
      <c r="AL123" s="30">
        <f t="shared" ca="1" si="68"/>
        <v>0.37839684316092048</v>
      </c>
      <c r="AM123" s="30">
        <f t="shared" ca="1" si="68"/>
        <v>0.22408314522821238</v>
      </c>
      <c r="AN123" s="30">
        <f>IF(Riskregister!$E$11="",0,COUNTIF(BL$4:BL$53,"&lt;"&amp;AL123)*IF(AM123&lt;0.5,Riskregister!$K$11+(Riskregister!$L$11-Riskregister!$K$11)*SQRT(AM123/2),Riskregister!$L$11-(Riskregister!$L$11-Riskregister!$K$11)*SQRT((1-AM123)/2)))</f>
        <v>0</v>
      </c>
      <c r="AO123" s="30">
        <f t="shared" ca="1" si="69"/>
        <v>0.37773861281514021</v>
      </c>
      <c r="AP123" s="30">
        <f t="shared" ca="1" si="69"/>
        <v>0.24762950361161551</v>
      </c>
      <c r="AQ123" s="30">
        <f>IF(Riskregister!$E$12="",0,COUNTIF(BM$4:BM$53,"&lt;"&amp;AO123)*IF(AP123&lt;0.5,Riskregister!$K$12+(Riskregister!$L$12-Riskregister!$K$12)*SQRT(AP123/2),Riskregister!$L$12-(Riskregister!$L$12-Riskregister!$K$12)*SQRT((1-AP123)/2)))</f>
        <v>0</v>
      </c>
      <c r="AR123" s="30">
        <f t="shared" ca="1" si="70"/>
        <v>0.56590835476909318</v>
      </c>
      <c r="AS123" s="30">
        <f t="shared" ca="1" si="70"/>
        <v>0.87158602278868702</v>
      </c>
      <c r="AT123" s="30">
        <f>IF(Riskregister!$E$13="",0,COUNTIF(BN$4:BN$53,"&lt;"&amp;AR123)*IF(AS123&lt;0.5,Riskregister!$K$13+(Riskregister!$L$13-Riskregister!$K$13)*SQRT(AS123/2),Riskregister!$L$13-(Riskregister!$L$13-Riskregister!$K$13)*SQRT((1-AS123)/2)))</f>
        <v>0</v>
      </c>
      <c r="AU123" s="30">
        <f t="shared" ca="1" si="71"/>
        <v>0.31805464568991704</v>
      </c>
      <c r="AV123" s="30">
        <f t="shared" ca="1" si="71"/>
        <v>0.47591692201089031</v>
      </c>
      <c r="AW123" s="30">
        <f>IF(Riskregister!$E$14="",0,COUNTIF(BO$4:BO$53,"&lt;"&amp;AU123)*IF(AV123&lt;0.5,Riskregister!$K$14+(Riskregister!$L$14-Riskregister!$K$14)*SQRT(AV123/2),Riskregister!$L$14-(Riskregister!$L$14-Riskregister!$K$14)*SQRT((1-AV123)/2)))</f>
        <v>0</v>
      </c>
      <c r="AX123" s="30">
        <f t="shared" ca="1" si="72"/>
        <v>0.46718322538783186</v>
      </c>
      <c r="AY123" s="30">
        <f t="shared" ca="1" si="72"/>
        <v>0.81314590156714994</v>
      </c>
      <c r="AZ123" s="30">
        <f>IF(Riskregister!$E$15="",0,COUNTIF(BP$4:BP$53,"&lt;"&amp;AX123)*IF(AY123&lt;0.5,Riskregister!$K$15+(Riskregister!$L$15-Riskregister!$K$15)*SQRT(AY123/2),Riskregister!$L$15-(Riskregister!$L$15-Riskregister!$K$15)*SQRT((1-AY123)/2)))</f>
        <v>0</v>
      </c>
      <c r="BA123" s="30">
        <f t="shared" ca="1" si="73"/>
        <v>0.56964532480237007</v>
      </c>
      <c r="BB123" s="30">
        <f t="shared" ca="1" si="73"/>
        <v>0.25768511889550627</v>
      </c>
      <c r="BC123" s="30">
        <f>IF(Riskregister!$E$16="",0,COUNTIF(BQ$4:BQ$53,"&lt;"&amp;BA123)*IF(BB123&lt;0.5,Riskregister!$K$16+(Riskregister!$L$16-Riskregister!$K$16)*SQRT(BB123/2),Riskregister!$L$16-(Riskregister!$L$16-Riskregister!$K$16)*SQRT((1-BB123)/2)))</f>
        <v>0</v>
      </c>
      <c r="BD123" s="30">
        <f t="shared" ca="1" si="49"/>
        <v>27804247.405257769</v>
      </c>
    </row>
    <row r="124" spans="20:56" x14ac:dyDescent="0.35">
      <c r="T124" s="30">
        <f t="shared" ref="T124:U143" ca="1" si="74">RAND()</f>
        <v>0.89920864402587752</v>
      </c>
      <c r="U124" s="30">
        <f t="shared" ca="1" si="74"/>
        <v>0.75727860903741251</v>
      </c>
      <c r="V124" s="30">
        <f ca="1">IF(Riskregister!$E$5="",0,COUNTIF(BF$4:BF$53,"&lt;"&amp;T124)*IF(U124&lt;0.5,Riskregister!$K$5+(Riskregister!$L$5-Riskregister!$K$5)*SQRT(U124/2),Riskregister!$L$5-(Riskregister!$L$5-Riskregister!$K$5)*SQRT((1-U124)/2)))</f>
        <v>2659404.7256876994</v>
      </c>
      <c r="W124" s="30">
        <f t="shared" ref="W124:X143" ca="1" si="75">RAND()</f>
        <v>0.77876864308149607</v>
      </c>
      <c r="X124" s="30">
        <f t="shared" ca="1" si="75"/>
        <v>0.53998096537491147</v>
      </c>
      <c r="Y124" s="30">
        <f ca="1">IF(Riskregister!$E$6="",0,COUNTIF(BG$4:BG$53,"&lt;"&amp;W124)*IF(X124&lt;0.5,Riskregister!$K$6+(Riskregister!$L$6-Riskregister!$K$6)*SQRT(X124/2),Riskregister!$L$6-(Riskregister!$L$6-Riskregister!$K$6)*SQRT((1-X124)/2)))</f>
        <v>3410197.3965505036</v>
      </c>
      <c r="Z124" s="30">
        <f t="shared" ref="Z124:AA143" ca="1" si="76">RAND()</f>
        <v>0.20632066252821935</v>
      </c>
      <c r="AA124" s="30">
        <f t="shared" ca="1" si="76"/>
        <v>0.98643166629012502</v>
      </c>
      <c r="AB124" s="30">
        <f ca="1">IF(Riskregister!$E$7="",0,COUNTIF(BH$4:BH$53,"&lt;"&amp;Z124)*IF(AA124&lt;0.5,Riskregister!$K$7+(Riskregister!$L$7-Riskregister!$K$7)*SQRT(AA124/2),Riskregister!$L$7-(Riskregister!$L$7-Riskregister!$K$7)*SQRT((1-AA124)/2)))</f>
        <v>1484687.5243710487</v>
      </c>
      <c r="AC124" s="30">
        <f t="shared" ref="AC124:AD143" ca="1" si="77">RAND()</f>
        <v>0.94406950092556874</v>
      </c>
      <c r="AD124" s="30">
        <f t="shared" ca="1" si="77"/>
        <v>0.76158861598622007</v>
      </c>
      <c r="AE124" s="30">
        <f ca="1">IF(Riskregister!$E$8="",0,COUNTIF(BI$4:BI$53,"&lt;"&amp;AC124)*IF(AD124&lt;0.5,Riskregister!$K$8+(Riskregister!$L$8-Riskregister!$K$8)*SQRT(AD124/2),Riskregister!$L$8-(Riskregister!$L$8-Riskregister!$K$8)*SQRT((1-AD124)/2)))</f>
        <v>20263617.9968348</v>
      </c>
      <c r="AF124" s="30">
        <f t="shared" ref="AF124:AG143" ca="1" si="78">RAND()</f>
        <v>0.1520848444963846</v>
      </c>
      <c r="AG124" s="30">
        <f t="shared" ca="1" si="78"/>
        <v>0.4105270638616263</v>
      </c>
      <c r="AH124" s="30">
        <f>IF(Riskregister!$E$9="",0,COUNTIF(BJ$4:BJ$53,"&lt;"&amp;AF124)*IF(AG124&lt;0.5,Riskregister!$K$9+(Riskregister!$L$9-Riskregister!$K$9)*SQRT(AG124/2),Riskregister!$L$9-(Riskregister!$L$9-Riskregister!$K$9)*SQRT((1-AG124)/2)))</f>
        <v>0</v>
      </c>
      <c r="AI124" s="30">
        <f t="shared" ref="AI124:AJ143" ca="1" si="79">RAND()</f>
        <v>0.52301036537765633</v>
      </c>
      <c r="AJ124" s="30">
        <f t="shared" ca="1" si="79"/>
        <v>0.96867085946473952</v>
      </c>
      <c r="AK124" s="30">
        <f>IF(Riskregister!$E$10="",0,COUNTIF(BK$4:BK$53,"&lt;"&amp;AI124)*IF(AJ124&lt;0.5,Riskregister!$K$10+(Riskregister!$L$10-Riskregister!$K$10)*SQRT(AJ124/2),Riskregister!$L$10-(Riskregister!$L$10-Riskregister!$K$10)*SQRT((1-AJ124)/2)))</f>
        <v>0</v>
      </c>
      <c r="AL124" s="30">
        <f t="shared" ref="AL124:AM143" ca="1" si="80">RAND()</f>
        <v>0.28098730849490028</v>
      </c>
      <c r="AM124" s="30">
        <f t="shared" ca="1" si="80"/>
        <v>0.92998942181095912</v>
      </c>
      <c r="AN124" s="30">
        <f>IF(Riskregister!$E$11="",0,COUNTIF(BL$4:BL$53,"&lt;"&amp;AL124)*IF(AM124&lt;0.5,Riskregister!$K$11+(Riskregister!$L$11-Riskregister!$K$11)*SQRT(AM124/2),Riskregister!$L$11-(Riskregister!$L$11-Riskregister!$K$11)*SQRT((1-AM124)/2)))</f>
        <v>0</v>
      </c>
      <c r="AO124" s="30">
        <f t="shared" ref="AO124:AP143" ca="1" si="81">RAND()</f>
        <v>8.3686336650699134E-2</v>
      </c>
      <c r="AP124" s="30">
        <f t="shared" ca="1" si="81"/>
        <v>0.98461277441246808</v>
      </c>
      <c r="AQ124" s="30">
        <f>IF(Riskregister!$E$12="",0,COUNTIF(BM$4:BM$53,"&lt;"&amp;AO124)*IF(AP124&lt;0.5,Riskregister!$K$12+(Riskregister!$L$12-Riskregister!$K$12)*SQRT(AP124/2),Riskregister!$L$12-(Riskregister!$L$12-Riskregister!$K$12)*SQRT((1-AP124)/2)))</f>
        <v>0</v>
      </c>
      <c r="AR124" s="30">
        <f t="shared" ref="AR124:AS143" ca="1" si="82">RAND()</f>
        <v>0.71863383812423143</v>
      </c>
      <c r="AS124" s="30">
        <f t="shared" ca="1" si="82"/>
        <v>0.51991547369479763</v>
      </c>
      <c r="AT124" s="30">
        <f>IF(Riskregister!$E$13="",0,COUNTIF(BN$4:BN$53,"&lt;"&amp;AR124)*IF(AS124&lt;0.5,Riskregister!$K$13+(Riskregister!$L$13-Riskregister!$K$13)*SQRT(AS124/2),Riskregister!$L$13-(Riskregister!$L$13-Riskregister!$K$13)*SQRT((1-AS124)/2)))</f>
        <v>0</v>
      </c>
      <c r="AU124" s="30">
        <f t="shared" ref="AU124:AV143" ca="1" si="83">RAND()</f>
        <v>0.86302438004787596</v>
      </c>
      <c r="AV124" s="30">
        <f t="shared" ca="1" si="83"/>
        <v>0.86855573852052415</v>
      </c>
      <c r="AW124" s="30">
        <f>IF(Riskregister!$E$14="",0,COUNTIF(BO$4:BO$53,"&lt;"&amp;AU124)*IF(AV124&lt;0.5,Riskregister!$K$14+(Riskregister!$L$14-Riskregister!$K$14)*SQRT(AV124/2),Riskregister!$L$14-(Riskregister!$L$14-Riskregister!$K$14)*SQRT((1-AV124)/2)))</f>
        <v>0</v>
      </c>
      <c r="AX124" s="30">
        <f t="shared" ref="AX124:AY143" ca="1" si="84">RAND()</f>
        <v>4.3650151342878307E-2</v>
      </c>
      <c r="AY124" s="30">
        <f t="shared" ca="1" si="84"/>
        <v>0.58058442605629701</v>
      </c>
      <c r="AZ124" s="30">
        <f>IF(Riskregister!$E$15="",0,COUNTIF(BP$4:BP$53,"&lt;"&amp;AX124)*IF(AY124&lt;0.5,Riskregister!$K$15+(Riskregister!$L$15-Riskregister!$K$15)*SQRT(AY124/2),Riskregister!$L$15-(Riskregister!$L$15-Riskregister!$K$15)*SQRT((1-AY124)/2)))</f>
        <v>0</v>
      </c>
      <c r="BA124" s="30">
        <f t="shared" ref="BA124:BB143" ca="1" si="85">RAND()</f>
        <v>0.21141842099639363</v>
      </c>
      <c r="BB124" s="30">
        <f t="shared" ca="1" si="85"/>
        <v>0.62683777756086712</v>
      </c>
      <c r="BC124" s="30">
        <f>IF(Riskregister!$E$16="",0,COUNTIF(BQ$4:BQ$53,"&lt;"&amp;BA124)*IF(BB124&lt;0.5,Riskregister!$K$16+(Riskregister!$L$16-Riskregister!$K$16)*SQRT(BB124/2),Riskregister!$L$16-(Riskregister!$L$16-Riskregister!$K$16)*SQRT((1-BB124)/2)))</f>
        <v>0</v>
      </c>
      <c r="BD124" s="30">
        <f t="shared" ca="1" si="49"/>
        <v>27817907.64344405</v>
      </c>
    </row>
    <row r="125" spans="20:56" x14ac:dyDescent="0.35">
      <c r="T125" s="30">
        <f t="shared" ca="1" si="74"/>
        <v>0.54076083702410349</v>
      </c>
      <c r="U125" s="30">
        <f t="shared" ca="1" si="74"/>
        <v>0.52669839901470639</v>
      </c>
      <c r="V125" s="30">
        <f ca="1">IF(Riskregister!$E$5="",0,COUNTIF(BF$4:BF$53,"&lt;"&amp;T125)*IF(U125&lt;0.5,Riskregister!$K$5+(Riskregister!$L$5-Riskregister!$K$5)*SQRT(U125/2),Riskregister!$L$5-(Riskregister!$L$5-Riskregister!$K$5)*SQRT((1-U125)/2)))</f>
        <v>1524358.1819053092</v>
      </c>
      <c r="W125" s="30">
        <f t="shared" ca="1" si="75"/>
        <v>0.47237281184144775</v>
      </c>
      <c r="X125" s="30">
        <f t="shared" ca="1" si="75"/>
        <v>0.83819663129797339</v>
      </c>
      <c r="Y125" s="30">
        <f ca="1">IF(Riskregister!$E$6="",0,COUNTIF(BG$4:BG$53,"&lt;"&amp;W125)*IF(X125&lt;0.5,Riskregister!$K$6+(Riskregister!$L$6-Riskregister!$K$6)*SQRT(X125/2),Riskregister!$L$6-(Riskregister!$L$6-Riskregister!$K$6)*SQRT((1-X125)/2)))</f>
        <v>2976044.0296628317</v>
      </c>
      <c r="Z125" s="30">
        <f t="shared" ca="1" si="76"/>
        <v>4.8510700823903075E-2</v>
      </c>
      <c r="AA125" s="30">
        <f t="shared" ca="1" si="76"/>
        <v>0.27310610520276735</v>
      </c>
      <c r="AB125" s="30">
        <f ca="1">IF(Riskregister!$E$7="",0,COUNTIF(BH$4:BH$53,"&lt;"&amp;Z125)*IF(AA125&lt;0.5,Riskregister!$K$7+(Riskregister!$L$7-Riskregister!$K$7)*SQRT(AA125/2),Riskregister!$L$7-(Riskregister!$L$7-Riskregister!$K$7)*SQRT((1-AA125)/2)))</f>
        <v>358671.5983146932</v>
      </c>
      <c r="AC125" s="30">
        <f t="shared" ca="1" si="77"/>
        <v>0.86473176784705652</v>
      </c>
      <c r="AD125" s="30">
        <f t="shared" ca="1" si="77"/>
        <v>0.35000659253246258</v>
      </c>
      <c r="AE125" s="30">
        <f ca="1">IF(Riskregister!$E$8="",0,COUNTIF(BI$4:BI$53,"&lt;"&amp;AC125)*IF(AD125&lt;0.5,Riskregister!$K$8+(Riskregister!$L$8-Riskregister!$K$8)*SQRT(AD125/2),Riskregister!$L$8-(Riskregister!$L$8-Riskregister!$K$8)*SQRT((1-AD125)/2)))</f>
        <v>11330847.896444447</v>
      </c>
      <c r="AF125" s="30">
        <f t="shared" ca="1" si="78"/>
        <v>6.5692570316960186E-2</v>
      </c>
      <c r="AG125" s="30">
        <f t="shared" ca="1" si="78"/>
        <v>0.76666685799556744</v>
      </c>
      <c r="AH125" s="30">
        <f>IF(Riskregister!$E$9="",0,COUNTIF(BJ$4:BJ$53,"&lt;"&amp;AF125)*IF(AG125&lt;0.5,Riskregister!$K$9+(Riskregister!$L$9-Riskregister!$K$9)*SQRT(AG125/2),Riskregister!$L$9-(Riskregister!$L$9-Riskregister!$K$9)*SQRT((1-AG125)/2)))</f>
        <v>0</v>
      </c>
      <c r="AI125" s="30">
        <f t="shared" ca="1" si="79"/>
        <v>0.35846953219275213</v>
      </c>
      <c r="AJ125" s="30">
        <f t="shared" ca="1" si="79"/>
        <v>0.32299233159231533</v>
      </c>
      <c r="AK125" s="30">
        <f>IF(Riskregister!$E$10="",0,COUNTIF(BK$4:BK$53,"&lt;"&amp;AI125)*IF(AJ125&lt;0.5,Riskregister!$K$10+(Riskregister!$L$10-Riskregister!$K$10)*SQRT(AJ125/2),Riskregister!$L$10-(Riskregister!$L$10-Riskregister!$K$10)*SQRT((1-AJ125)/2)))</f>
        <v>0</v>
      </c>
      <c r="AL125" s="30">
        <f t="shared" ca="1" si="80"/>
        <v>9.0129575547575724E-2</v>
      </c>
      <c r="AM125" s="30">
        <f t="shared" ca="1" si="80"/>
        <v>0.26651808071281047</v>
      </c>
      <c r="AN125" s="30">
        <f>IF(Riskregister!$E$11="",0,COUNTIF(BL$4:BL$53,"&lt;"&amp;AL125)*IF(AM125&lt;0.5,Riskregister!$K$11+(Riskregister!$L$11-Riskregister!$K$11)*SQRT(AM125/2),Riskregister!$L$11-(Riskregister!$L$11-Riskregister!$K$11)*SQRT((1-AM125)/2)))</f>
        <v>0</v>
      </c>
      <c r="AO125" s="30">
        <f t="shared" ca="1" si="81"/>
        <v>0.60894328735437864</v>
      </c>
      <c r="AP125" s="30">
        <f t="shared" ca="1" si="81"/>
        <v>0.98911305984542863</v>
      </c>
      <c r="AQ125" s="30">
        <f>IF(Riskregister!$E$12="",0,COUNTIF(BM$4:BM$53,"&lt;"&amp;AO125)*IF(AP125&lt;0.5,Riskregister!$K$12+(Riskregister!$L$12-Riskregister!$K$12)*SQRT(AP125/2),Riskregister!$L$12-(Riskregister!$L$12-Riskregister!$K$12)*SQRT((1-AP125)/2)))</f>
        <v>0</v>
      </c>
      <c r="AR125" s="30">
        <f t="shared" ca="1" si="82"/>
        <v>0.4419718304464616</v>
      </c>
      <c r="AS125" s="30">
        <f t="shared" ca="1" si="82"/>
        <v>0.40374444997720571</v>
      </c>
      <c r="AT125" s="30">
        <f>IF(Riskregister!$E$13="",0,COUNTIF(BN$4:BN$53,"&lt;"&amp;AR125)*IF(AS125&lt;0.5,Riskregister!$K$13+(Riskregister!$L$13-Riskregister!$K$13)*SQRT(AS125/2),Riskregister!$L$13-(Riskregister!$L$13-Riskregister!$K$13)*SQRT((1-AS125)/2)))</f>
        <v>0</v>
      </c>
      <c r="AU125" s="30">
        <f t="shared" ca="1" si="83"/>
        <v>0.22696605727600372</v>
      </c>
      <c r="AV125" s="30">
        <f t="shared" ca="1" si="83"/>
        <v>0.91477394651330524</v>
      </c>
      <c r="AW125" s="30">
        <f>IF(Riskregister!$E$14="",0,COUNTIF(BO$4:BO$53,"&lt;"&amp;AU125)*IF(AV125&lt;0.5,Riskregister!$K$14+(Riskregister!$L$14-Riskregister!$K$14)*SQRT(AV125/2),Riskregister!$L$14-(Riskregister!$L$14-Riskregister!$K$14)*SQRT((1-AV125)/2)))</f>
        <v>0</v>
      </c>
      <c r="AX125" s="30">
        <f t="shared" ca="1" si="84"/>
        <v>0.17207980862950623</v>
      </c>
      <c r="AY125" s="30">
        <f t="shared" ca="1" si="84"/>
        <v>9.3790414424924862E-2</v>
      </c>
      <c r="AZ125" s="30">
        <f>IF(Riskregister!$E$15="",0,COUNTIF(BP$4:BP$53,"&lt;"&amp;AX125)*IF(AY125&lt;0.5,Riskregister!$K$15+(Riskregister!$L$15-Riskregister!$K$15)*SQRT(AY125/2),Riskregister!$L$15-(Riskregister!$L$15-Riskregister!$K$15)*SQRT((1-AY125)/2)))</f>
        <v>0</v>
      </c>
      <c r="BA125" s="30">
        <f t="shared" ca="1" si="85"/>
        <v>0.9231504324570956</v>
      </c>
      <c r="BB125" s="30">
        <f t="shared" ca="1" si="85"/>
        <v>0.77748532458985309</v>
      </c>
      <c r="BC125" s="30">
        <f>IF(Riskregister!$E$16="",0,COUNTIF(BQ$4:BQ$53,"&lt;"&amp;BA125)*IF(BB125&lt;0.5,Riskregister!$K$16+(Riskregister!$L$16-Riskregister!$K$16)*SQRT(BB125/2),Riskregister!$L$16-(Riskregister!$L$16-Riskregister!$K$16)*SQRT((1-BB125)/2)))</f>
        <v>0</v>
      </c>
      <c r="BD125" s="30">
        <f t="shared" ca="1" si="49"/>
        <v>16189921.706327282</v>
      </c>
    </row>
    <row r="126" spans="20:56" x14ac:dyDescent="0.35">
      <c r="T126" s="30">
        <f t="shared" ca="1" si="74"/>
        <v>0.44339353455347208</v>
      </c>
      <c r="U126" s="30">
        <f t="shared" ca="1" si="74"/>
        <v>8.88347822819886E-2</v>
      </c>
      <c r="V126" s="30">
        <f ca="1">IF(Riskregister!$E$5="",0,COUNTIF(BF$4:BF$53,"&lt;"&amp;T126)*IF(U126&lt;0.5,Riskregister!$K$5+(Riskregister!$L$5-Riskregister!$K$5)*SQRT(U126/2),Riskregister!$L$5-(Riskregister!$L$5-Riskregister!$K$5)*SQRT((1-U126)/2)))</f>
        <v>734518.35679699504</v>
      </c>
      <c r="W126" s="30">
        <f t="shared" ca="1" si="75"/>
        <v>0.75714640952706658</v>
      </c>
      <c r="X126" s="30">
        <f t="shared" ca="1" si="75"/>
        <v>0.11999268730483648</v>
      </c>
      <c r="Y126" s="30">
        <f ca="1">IF(Riskregister!$E$6="",0,COUNTIF(BG$4:BG$53,"&lt;"&amp;W126)*IF(X126&lt;0.5,Riskregister!$K$6+(Riskregister!$L$6-Riskregister!$K$6)*SQRT(X126/2),Riskregister!$L$6-(Riskregister!$L$6-Riskregister!$K$6)*SQRT((1-X126)/2)))</f>
        <v>1922684.1576523532</v>
      </c>
      <c r="Z126" s="30">
        <f t="shared" ca="1" si="76"/>
        <v>0.79770190551333797</v>
      </c>
      <c r="AA126" s="30">
        <f t="shared" ca="1" si="76"/>
        <v>0.55381992443505013</v>
      </c>
      <c r="AB126" s="30">
        <f ca="1">IF(Riskregister!$E$7="",0,COUNTIF(BH$4:BH$53,"&lt;"&amp;Z126)*IF(AA126&lt;0.5,Riskregister!$K$7+(Riskregister!$L$7-Riskregister!$K$7)*SQRT(AA126/2),Riskregister!$L$7-(Riskregister!$L$7-Riskregister!$K$7)*SQRT((1-AA126)/2)))</f>
        <v>1877492.5723404789</v>
      </c>
      <c r="AC126" s="30">
        <f t="shared" ca="1" si="77"/>
        <v>0.34737627088943501</v>
      </c>
      <c r="AD126" s="30">
        <f t="shared" ca="1" si="77"/>
        <v>0.65189721331611516</v>
      </c>
      <c r="AE126" s="30">
        <f ca="1">IF(Riskregister!$E$8="",0,COUNTIF(BI$4:BI$53,"&lt;"&amp;AC126)*IF(AD126&lt;0.5,Riskregister!$K$8+(Riskregister!$L$8-Riskregister!$K$8)*SQRT(AD126/2),Riskregister!$L$8-(Riskregister!$L$8-Riskregister!$K$8)*SQRT((1-AD126)/2)))</f>
        <v>6078370.0945022833</v>
      </c>
      <c r="AF126" s="30">
        <f t="shared" ca="1" si="78"/>
        <v>0.81125048555940882</v>
      </c>
      <c r="AG126" s="30">
        <f t="shared" ca="1" si="78"/>
        <v>0.4194078143727985</v>
      </c>
      <c r="AH126" s="30">
        <f>IF(Riskregister!$E$9="",0,COUNTIF(BJ$4:BJ$53,"&lt;"&amp;AF126)*IF(AG126&lt;0.5,Riskregister!$K$9+(Riskregister!$L$9-Riskregister!$K$9)*SQRT(AG126/2),Riskregister!$L$9-(Riskregister!$L$9-Riskregister!$K$9)*SQRT((1-AG126)/2)))</f>
        <v>0</v>
      </c>
      <c r="AI126" s="30">
        <f t="shared" ca="1" si="79"/>
        <v>0.61385945018456289</v>
      </c>
      <c r="AJ126" s="30">
        <f t="shared" ca="1" si="79"/>
        <v>0.9319190435708069</v>
      </c>
      <c r="AK126" s="30">
        <f>IF(Riskregister!$E$10="",0,COUNTIF(BK$4:BK$53,"&lt;"&amp;AI126)*IF(AJ126&lt;0.5,Riskregister!$K$10+(Riskregister!$L$10-Riskregister!$K$10)*SQRT(AJ126/2),Riskregister!$L$10-(Riskregister!$L$10-Riskregister!$K$10)*SQRT((1-AJ126)/2)))</f>
        <v>0</v>
      </c>
      <c r="AL126" s="30">
        <f t="shared" ca="1" si="80"/>
        <v>7.5162124672152997E-2</v>
      </c>
      <c r="AM126" s="30">
        <f t="shared" ca="1" si="80"/>
        <v>0.43139657491577554</v>
      </c>
      <c r="AN126" s="30">
        <f>IF(Riskregister!$E$11="",0,COUNTIF(BL$4:BL$53,"&lt;"&amp;AL126)*IF(AM126&lt;0.5,Riskregister!$K$11+(Riskregister!$L$11-Riskregister!$K$11)*SQRT(AM126/2),Riskregister!$L$11-(Riskregister!$L$11-Riskregister!$K$11)*SQRT((1-AM126)/2)))</f>
        <v>0</v>
      </c>
      <c r="AO126" s="30">
        <f t="shared" ca="1" si="81"/>
        <v>0.59478701787445221</v>
      </c>
      <c r="AP126" s="30">
        <f t="shared" ca="1" si="81"/>
        <v>0.45867132691866219</v>
      </c>
      <c r="AQ126" s="30">
        <f>IF(Riskregister!$E$12="",0,COUNTIF(BM$4:BM$53,"&lt;"&amp;AO126)*IF(AP126&lt;0.5,Riskregister!$K$12+(Riskregister!$L$12-Riskregister!$K$12)*SQRT(AP126/2),Riskregister!$L$12-(Riskregister!$L$12-Riskregister!$K$12)*SQRT((1-AP126)/2)))</f>
        <v>0</v>
      </c>
      <c r="AR126" s="30">
        <f t="shared" ca="1" si="82"/>
        <v>0.49506353972700734</v>
      </c>
      <c r="AS126" s="30">
        <f t="shared" ca="1" si="82"/>
        <v>0.49447691889465006</v>
      </c>
      <c r="AT126" s="30">
        <f>IF(Riskregister!$E$13="",0,COUNTIF(BN$4:BN$53,"&lt;"&amp;AR126)*IF(AS126&lt;0.5,Riskregister!$K$13+(Riskregister!$L$13-Riskregister!$K$13)*SQRT(AS126/2),Riskregister!$L$13-(Riskregister!$L$13-Riskregister!$K$13)*SQRT((1-AS126)/2)))</f>
        <v>0</v>
      </c>
      <c r="AU126" s="30">
        <f t="shared" ca="1" si="83"/>
        <v>0.92290139026760354</v>
      </c>
      <c r="AV126" s="30">
        <f t="shared" ca="1" si="83"/>
        <v>0.79293545675259225</v>
      </c>
      <c r="AW126" s="30">
        <f>IF(Riskregister!$E$14="",0,COUNTIF(BO$4:BO$53,"&lt;"&amp;AU126)*IF(AV126&lt;0.5,Riskregister!$K$14+(Riskregister!$L$14-Riskregister!$K$14)*SQRT(AV126/2),Riskregister!$L$14-(Riskregister!$L$14-Riskregister!$K$14)*SQRT((1-AV126)/2)))</f>
        <v>0</v>
      </c>
      <c r="AX126" s="30">
        <f t="shared" ca="1" si="84"/>
        <v>0.79524151667281118</v>
      </c>
      <c r="AY126" s="30">
        <f t="shared" ca="1" si="84"/>
        <v>0.87621590106351954</v>
      </c>
      <c r="AZ126" s="30">
        <f>IF(Riskregister!$E$15="",0,COUNTIF(BP$4:BP$53,"&lt;"&amp;AX126)*IF(AY126&lt;0.5,Riskregister!$K$15+(Riskregister!$L$15-Riskregister!$K$15)*SQRT(AY126/2),Riskregister!$L$15-(Riskregister!$L$15-Riskregister!$K$15)*SQRT((1-AY126)/2)))</f>
        <v>0</v>
      </c>
      <c r="BA126" s="30">
        <f t="shared" ca="1" si="85"/>
        <v>0.61771420927895859</v>
      </c>
      <c r="BB126" s="30">
        <f t="shared" ca="1" si="85"/>
        <v>0.91985379079517726</v>
      </c>
      <c r="BC126" s="30">
        <f>IF(Riskregister!$E$16="",0,COUNTIF(BQ$4:BQ$53,"&lt;"&amp;BA126)*IF(BB126&lt;0.5,Riskregister!$K$16+(Riskregister!$L$16-Riskregister!$K$16)*SQRT(BB126/2),Riskregister!$L$16-(Riskregister!$L$16-Riskregister!$K$16)*SQRT((1-BB126)/2)))</f>
        <v>0</v>
      </c>
      <c r="BD126" s="30">
        <f t="shared" ca="1" si="49"/>
        <v>10613065.181292109</v>
      </c>
    </row>
    <row r="127" spans="20:56" x14ac:dyDescent="0.35">
      <c r="T127" s="30">
        <f t="shared" ca="1" si="74"/>
        <v>0.99632309736524782</v>
      </c>
      <c r="U127" s="30">
        <f t="shared" ca="1" si="74"/>
        <v>0.70168994728525125</v>
      </c>
      <c r="V127" s="30">
        <f ca="1">IF(Riskregister!$E$5="",0,COUNTIF(BF$4:BF$53,"&lt;"&amp;T127)*IF(U127&lt;0.5,Riskregister!$K$5+(Riskregister!$L$5-Riskregister!$K$5)*SQRT(U127/2),Riskregister!$L$5-(Riskregister!$L$5-Riskregister!$K$5)*SQRT((1-U127)/2)))</f>
        <v>4262073.2801015945</v>
      </c>
      <c r="W127" s="30">
        <f t="shared" ca="1" si="75"/>
        <v>0.46377744859514447</v>
      </c>
      <c r="X127" s="30">
        <f t="shared" ca="1" si="75"/>
        <v>0.45797144999073314</v>
      </c>
      <c r="Y127" s="30">
        <f ca="1">IF(Riskregister!$E$6="",0,COUNTIF(BG$4:BG$53,"&lt;"&amp;W127)*IF(X127&lt;0.5,Riskregister!$K$6+(Riskregister!$L$6-Riskregister!$K$6)*SQRT(X127/2),Riskregister!$L$6-(Riskregister!$L$6-Riskregister!$K$6)*SQRT((1-X127)/2)))</f>
        <v>2122688.3049292322</v>
      </c>
      <c r="Z127" s="30">
        <f t="shared" ca="1" si="76"/>
        <v>0.96273729080603698</v>
      </c>
      <c r="AA127" s="30">
        <f t="shared" ca="1" si="76"/>
        <v>0.21960674943001535</v>
      </c>
      <c r="AB127" s="30">
        <f ca="1">IF(Riskregister!$E$7="",0,COUNTIF(BH$4:BH$53,"&lt;"&amp;Z127)*IF(AA127&lt;0.5,Riskregister!$K$7+(Riskregister!$L$7-Riskregister!$K$7)*SQRT(AA127/2),Riskregister!$L$7-(Riskregister!$L$7-Riskregister!$K$7)*SQRT((1-AA127)/2)))</f>
        <v>1825758.8023263649</v>
      </c>
      <c r="AC127" s="30">
        <f t="shared" ca="1" si="77"/>
        <v>0.3917854946541387</v>
      </c>
      <c r="AD127" s="30">
        <f t="shared" ca="1" si="77"/>
        <v>0.98853472662532682</v>
      </c>
      <c r="AE127" s="30">
        <f ca="1">IF(Riskregister!$E$8="",0,COUNTIF(BI$4:BI$53,"&lt;"&amp;AC127)*IF(AD127&lt;0.5,Riskregister!$K$8+(Riskregister!$L$8-Riskregister!$K$8)*SQRT(AD127/2),Riskregister!$L$8-(Riskregister!$L$8-Riskregister!$K$8)*SQRT((1-AD127)/2)))</f>
        <v>9288286.7307032552</v>
      </c>
      <c r="AF127" s="30">
        <f t="shared" ca="1" si="78"/>
        <v>0.33540720433020954</v>
      </c>
      <c r="AG127" s="30">
        <f t="shared" ca="1" si="78"/>
        <v>0.12726797757987507</v>
      </c>
      <c r="AH127" s="30">
        <f>IF(Riskregister!$E$9="",0,COUNTIF(BJ$4:BJ$53,"&lt;"&amp;AF127)*IF(AG127&lt;0.5,Riskregister!$K$9+(Riskregister!$L$9-Riskregister!$K$9)*SQRT(AG127/2),Riskregister!$L$9-(Riskregister!$L$9-Riskregister!$K$9)*SQRT((1-AG127)/2)))</f>
        <v>0</v>
      </c>
      <c r="AI127" s="30">
        <f t="shared" ca="1" si="79"/>
        <v>4.6316676240026333E-2</v>
      </c>
      <c r="AJ127" s="30">
        <f t="shared" ca="1" si="79"/>
        <v>0.59570778437331773</v>
      </c>
      <c r="AK127" s="30">
        <f>IF(Riskregister!$E$10="",0,COUNTIF(BK$4:BK$53,"&lt;"&amp;AI127)*IF(AJ127&lt;0.5,Riskregister!$K$10+(Riskregister!$L$10-Riskregister!$K$10)*SQRT(AJ127/2),Riskregister!$L$10-(Riskregister!$L$10-Riskregister!$K$10)*SQRT((1-AJ127)/2)))</f>
        <v>0</v>
      </c>
      <c r="AL127" s="30">
        <f t="shared" ca="1" si="80"/>
        <v>0.8932126747871304</v>
      </c>
      <c r="AM127" s="30">
        <f t="shared" ca="1" si="80"/>
        <v>0.16584455508070961</v>
      </c>
      <c r="AN127" s="30">
        <f>IF(Riskregister!$E$11="",0,COUNTIF(BL$4:BL$53,"&lt;"&amp;AL127)*IF(AM127&lt;0.5,Riskregister!$K$11+(Riskregister!$L$11-Riskregister!$K$11)*SQRT(AM127/2),Riskregister!$L$11-(Riskregister!$L$11-Riskregister!$K$11)*SQRT((1-AM127)/2)))</f>
        <v>0</v>
      </c>
      <c r="AO127" s="30">
        <f t="shared" ca="1" si="81"/>
        <v>0.26850456943913781</v>
      </c>
      <c r="AP127" s="30">
        <f t="shared" ca="1" si="81"/>
        <v>0.20683631678139003</v>
      </c>
      <c r="AQ127" s="30">
        <f>IF(Riskregister!$E$12="",0,COUNTIF(BM$4:BM$53,"&lt;"&amp;AO127)*IF(AP127&lt;0.5,Riskregister!$K$12+(Riskregister!$L$12-Riskregister!$K$12)*SQRT(AP127/2),Riskregister!$L$12-(Riskregister!$L$12-Riskregister!$K$12)*SQRT((1-AP127)/2)))</f>
        <v>0</v>
      </c>
      <c r="AR127" s="30">
        <f t="shared" ca="1" si="82"/>
        <v>0.69267008200671965</v>
      </c>
      <c r="AS127" s="30">
        <f t="shared" ca="1" si="82"/>
        <v>6.7283741838311539E-2</v>
      </c>
      <c r="AT127" s="30">
        <f>IF(Riskregister!$E$13="",0,COUNTIF(BN$4:BN$53,"&lt;"&amp;AR127)*IF(AS127&lt;0.5,Riskregister!$K$13+(Riskregister!$L$13-Riskregister!$K$13)*SQRT(AS127/2),Riskregister!$L$13-(Riskregister!$L$13-Riskregister!$K$13)*SQRT((1-AS127)/2)))</f>
        <v>0</v>
      </c>
      <c r="AU127" s="30">
        <f t="shared" ca="1" si="83"/>
        <v>0.87702931840182252</v>
      </c>
      <c r="AV127" s="30">
        <f t="shared" ca="1" si="83"/>
        <v>0.97432109718918358</v>
      </c>
      <c r="AW127" s="30">
        <f>IF(Riskregister!$E$14="",0,COUNTIF(BO$4:BO$53,"&lt;"&amp;AU127)*IF(AV127&lt;0.5,Riskregister!$K$14+(Riskregister!$L$14-Riskregister!$K$14)*SQRT(AV127/2),Riskregister!$L$14-(Riskregister!$L$14-Riskregister!$K$14)*SQRT((1-AV127)/2)))</f>
        <v>0</v>
      </c>
      <c r="AX127" s="30">
        <f t="shared" ca="1" si="84"/>
        <v>0.14116498381656728</v>
      </c>
      <c r="AY127" s="30">
        <f t="shared" ca="1" si="84"/>
        <v>0.5625266102633677</v>
      </c>
      <c r="AZ127" s="30">
        <f>IF(Riskregister!$E$15="",0,COUNTIF(BP$4:BP$53,"&lt;"&amp;AX127)*IF(AY127&lt;0.5,Riskregister!$K$15+(Riskregister!$L$15-Riskregister!$K$15)*SQRT(AY127/2),Riskregister!$L$15-(Riskregister!$L$15-Riskregister!$K$15)*SQRT((1-AY127)/2)))</f>
        <v>0</v>
      </c>
      <c r="BA127" s="30">
        <f t="shared" ca="1" si="85"/>
        <v>0.7676243145036471</v>
      </c>
      <c r="BB127" s="30">
        <f t="shared" ca="1" si="85"/>
        <v>0.63680501768535558</v>
      </c>
      <c r="BC127" s="30">
        <f>IF(Riskregister!$E$16="",0,COUNTIF(BQ$4:BQ$53,"&lt;"&amp;BA127)*IF(BB127&lt;0.5,Riskregister!$K$16+(Riskregister!$L$16-Riskregister!$K$16)*SQRT(BB127/2),Riskregister!$L$16-(Riskregister!$L$16-Riskregister!$K$16)*SQRT((1-BB127)/2)))</f>
        <v>0</v>
      </c>
      <c r="BD127" s="30">
        <f t="shared" ca="1" si="49"/>
        <v>17498807.118060447</v>
      </c>
    </row>
    <row r="128" spans="20:56" x14ac:dyDescent="0.35">
      <c r="T128" s="30">
        <f t="shared" ca="1" si="74"/>
        <v>0.12805063342855139</v>
      </c>
      <c r="U128" s="30">
        <f t="shared" ca="1" si="74"/>
        <v>0.25102975873770206</v>
      </c>
      <c r="V128" s="30">
        <f ca="1">IF(Riskregister!$E$5="",0,COUNTIF(BF$4:BF$53,"&lt;"&amp;T128)*IF(U128&lt;0.5,Riskregister!$K$5+(Riskregister!$L$5-Riskregister!$K$5)*SQRT(U128/2),Riskregister!$L$5-(Riskregister!$L$5-Riskregister!$K$5)*SQRT((1-U128)/2)))</f>
        <v>618852.71253161598</v>
      </c>
      <c r="W128" s="30">
        <f t="shared" ca="1" si="75"/>
        <v>0.17424467178453384</v>
      </c>
      <c r="X128" s="30">
        <f t="shared" ca="1" si="75"/>
        <v>0.1242186666767412</v>
      </c>
      <c r="Y128" s="30">
        <f ca="1">IF(Riskregister!$E$6="",0,COUNTIF(BG$4:BG$53,"&lt;"&amp;W128)*IF(X128&lt;0.5,Riskregister!$K$6+(Riskregister!$L$6-Riskregister!$K$6)*SQRT(X128/2),Riskregister!$L$6-(Riskregister!$L$6-Riskregister!$K$6)*SQRT((1-X128)/2)))</f>
        <v>648591.39538818703</v>
      </c>
      <c r="Z128" s="30">
        <f t="shared" ca="1" si="76"/>
        <v>0.57266764541590309</v>
      </c>
      <c r="AA128" s="30">
        <f t="shared" ca="1" si="76"/>
        <v>0.90014965756054277</v>
      </c>
      <c r="AB128" s="30">
        <f ca="1">IF(Riskregister!$E$7="",0,COUNTIF(BH$4:BH$53,"&lt;"&amp;Z128)*IF(AA128&lt;0.5,Riskregister!$K$7+(Riskregister!$L$7-Riskregister!$K$7)*SQRT(AA128/2),Riskregister!$L$7-(Riskregister!$L$7-Riskregister!$K$7)*SQRT((1-AA128)/2)))</f>
        <v>2252573.4384902199</v>
      </c>
      <c r="AC128" s="30">
        <f t="shared" ca="1" si="77"/>
        <v>0.18957659610043764</v>
      </c>
      <c r="AD128" s="30">
        <f t="shared" ca="1" si="77"/>
        <v>0.53026871858394609</v>
      </c>
      <c r="AE128" s="30">
        <f ca="1">IF(Riskregister!$E$8="",0,COUNTIF(BI$4:BI$53,"&lt;"&amp;AC128)*IF(AD128&lt;0.5,Riskregister!$K$8+(Riskregister!$L$8-Riskregister!$K$8)*SQRT(AD128/2),Riskregister!$L$8-(Riskregister!$L$8-Riskregister!$K$8)*SQRT((1-AD128)/2)))</f>
        <v>2722241.8909725477</v>
      </c>
      <c r="AF128" s="30">
        <f t="shared" ca="1" si="78"/>
        <v>9.3508800976972228E-2</v>
      </c>
      <c r="AG128" s="30">
        <f t="shared" ca="1" si="78"/>
        <v>0.64797894456621064</v>
      </c>
      <c r="AH128" s="30">
        <f>IF(Riskregister!$E$9="",0,COUNTIF(BJ$4:BJ$53,"&lt;"&amp;AF128)*IF(AG128&lt;0.5,Riskregister!$K$9+(Riskregister!$L$9-Riskregister!$K$9)*SQRT(AG128/2),Riskregister!$L$9-(Riskregister!$L$9-Riskregister!$K$9)*SQRT((1-AG128)/2)))</f>
        <v>0</v>
      </c>
      <c r="AI128" s="30">
        <f t="shared" ca="1" si="79"/>
        <v>0.15360991978427363</v>
      </c>
      <c r="AJ128" s="30">
        <f t="shared" ca="1" si="79"/>
        <v>4.3480393098980219E-3</v>
      </c>
      <c r="AK128" s="30">
        <f>IF(Riskregister!$E$10="",0,COUNTIF(BK$4:BK$53,"&lt;"&amp;AI128)*IF(AJ128&lt;0.5,Riskregister!$K$10+(Riskregister!$L$10-Riskregister!$K$10)*SQRT(AJ128/2),Riskregister!$L$10-(Riskregister!$L$10-Riskregister!$K$10)*SQRT((1-AJ128)/2)))</f>
        <v>0</v>
      </c>
      <c r="AL128" s="30">
        <f t="shared" ca="1" si="80"/>
        <v>0.60319012035081709</v>
      </c>
      <c r="AM128" s="30">
        <f t="shared" ca="1" si="80"/>
        <v>8.1670601685790101E-2</v>
      </c>
      <c r="AN128" s="30">
        <f>IF(Riskregister!$E$11="",0,COUNTIF(BL$4:BL$53,"&lt;"&amp;AL128)*IF(AM128&lt;0.5,Riskregister!$K$11+(Riskregister!$L$11-Riskregister!$K$11)*SQRT(AM128/2),Riskregister!$L$11-(Riskregister!$L$11-Riskregister!$K$11)*SQRT((1-AM128)/2)))</f>
        <v>0</v>
      </c>
      <c r="AO128" s="30">
        <f t="shared" ca="1" si="81"/>
        <v>0.53012117025405547</v>
      </c>
      <c r="AP128" s="30">
        <f t="shared" ca="1" si="81"/>
        <v>0.86009446134468281</v>
      </c>
      <c r="AQ128" s="30">
        <f>IF(Riskregister!$E$12="",0,COUNTIF(BM$4:BM$53,"&lt;"&amp;AO128)*IF(AP128&lt;0.5,Riskregister!$K$12+(Riskregister!$L$12-Riskregister!$K$12)*SQRT(AP128/2),Riskregister!$L$12-(Riskregister!$L$12-Riskregister!$K$12)*SQRT((1-AP128)/2)))</f>
        <v>0</v>
      </c>
      <c r="AR128" s="30">
        <f t="shared" ca="1" si="82"/>
        <v>0.26318460756689011</v>
      </c>
      <c r="AS128" s="30">
        <f t="shared" ca="1" si="82"/>
        <v>0.1001390574795894</v>
      </c>
      <c r="AT128" s="30">
        <f>IF(Riskregister!$E$13="",0,COUNTIF(BN$4:BN$53,"&lt;"&amp;AR128)*IF(AS128&lt;0.5,Riskregister!$K$13+(Riskregister!$L$13-Riskregister!$K$13)*SQRT(AS128/2),Riskregister!$L$13-(Riskregister!$L$13-Riskregister!$K$13)*SQRT((1-AS128)/2)))</f>
        <v>0</v>
      </c>
      <c r="AU128" s="30">
        <f t="shared" ca="1" si="83"/>
        <v>0.31593141183344775</v>
      </c>
      <c r="AV128" s="30">
        <f t="shared" ca="1" si="83"/>
        <v>0.18483385445515377</v>
      </c>
      <c r="AW128" s="30">
        <f>IF(Riskregister!$E$14="",0,COUNTIF(BO$4:BO$53,"&lt;"&amp;AU128)*IF(AV128&lt;0.5,Riskregister!$K$14+(Riskregister!$L$14-Riskregister!$K$14)*SQRT(AV128/2),Riskregister!$L$14-(Riskregister!$L$14-Riskregister!$K$14)*SQRT((1-AV128)/2)))</f>
        <v>0</v>
      </c>
      <c r="AX128" s="30">
        <f t="shared" ca="1" si="84"/>
        <v>0.36569183980601283</v>
      </c>
      <c r="AY128" s="30">
        <f t="shared" ca="1" si="84"/>
        <v>0.81627130455250563</v>
      </c>
      <c r="AZ128" s="30">
        <f>IF(Riskregister!$E$15="",0,COUNTIF(BP$4:BP$53,"&lt;"&amp;AX128)*IF(AY128&lt;0.5,Riskregister!$K$15+(Riskregister!$L$15-Riskregister!$K$15)*SQRT(AY128/2),Riskregister!$L$15-(Riskregister!$L$15-Riskregister!$K$15)*SQRT((1-AY128)/2)))</f>
        <v>0</v>
      </c>
      <c r="BA128" s="30">
        <f t="shared" ca="1" si="85"/>
        <v>0.40722833089146171</v>
      </c>
      <c r="BB128" s="30">
        <f t="shared" ca="1" si="85"/>
        <v>0.20130727965641226</v>
      </c>
      <c r="BC128" s="30">
        <f>IF(Riskregister!$E$16="",0,COUNTIF(BQ$4:BQ$53,"&lt;"&amp;BA128)*IF(BB128&lt;0.5,Riskregister!$K$16+(Riskregister!$L$16-Riskregister!$K$16)*SQRT(BB128/2),Riskregister!$L$16-(Riskregister!$L$16-Riskregister!$K$16)*SQRT((1-BB128)/2)))</f>
        <v>0</v>
      </c>
      <c r="BD128" s="30">
        <f t="shared" ca="1" si="49"/>
        <v>6242259.4373825705</v>
      </c>
    </row>
    <row r="129" spans="20:56" x14ac:dyDescent="0.35">
      <c r="T129" s="30">
        <f t="shared" ca="1" si="74"/>
        <v>0.53830488542029264</v>
      </c>
      <c r="U129" s="30">
        <f t="shared" ca="1" si="74"/>
        <v>0.89409749224911372</v>
      </c>
      <c r="V129" s="30">
        <f ca="1">IF(Riskregister!$E$5="",0,COUNTIF(BF$4:BF$53,"&lt;"&amp;T129)*IF(U129&lt;0.5,Riskregister!$K$5+(Riskregister!$L$5-Riskregister!$K$5)*SQRT(U129/2),Riskregister!$L$5-(Riskregister!$L$5-Riskregister!$K$5)*SQRT((1-U129)/2)))</f>
        <v>1985799.4899128736</v>
      </c>
      <c r="W129" s="30">
        <f t="shared" ca="1" si="75"/>
        <v>0.49097258332502802</v>
      </c>
      <c r="X129" s="30">
        <f t="shared" ca="1" si="75"/>
        <v>0.70902003661130675</v>
      </c>
      <c r="Y129" s="30">
        <f ca="1">IF(Riskregister!$E$6="",0,COUNTIF(BG$4:BG$53,"&lt;"&amp;W129)*IF(X129&lt;0.5,Riskregister!$K$6+(Riskregister!$L$6-Riskregister!$K$6)*SQRT(X129/2),Riskregister!$L$6-(Riskregister!$L$6-Riskregister!$K$6)*SQRT((1-X129)/2)))</f>
        <v>2626846.6353830928</v>
      </c>
      <c r="Z129" s="30">
        <f t="shared" ca="1" si="76"/>
        <v>0.4034829564062008</v>
      </c>
      <c r="AA129" s="30">
        <f t="shared" ca="1" si="76"/>
        <v>0.94853908519792141</v>
      </c>
      <c r="AB129" s="30">
        <f ca="1">IF(Riskregister!$E$7="",0,COUNTIF(BH$4:BH$53,"&lt;"&amp;Z129)*IF(AA129&lt;0.5,Riskregister!$K$7+(Riskregister!$L$7-Riskregister!$K$7)*SQRT(AA129/2),Riskregister!$L$7-(Riskregister!$L$7-Riskregister!$K$7)*SQRT((1-AA129)/2)))</f>
        <v>2063144.9612391358</v>
      </c>
      <c r="AC129" s="30">
        <f t="shared" ca="1" si="77"/>
        <v>0.46803489674164067</v>
      </c>
      <c r="AD129" s="30">
        <f t="shared" ca="1" si="77"/>
        <v>0.97466702441918529</v>
      </c>
      <c r="AE129" s="30">
        <f ca="1">IF(Riskregister!$E$8="",0,COUNTIF(BI$4:BI$53,"&lt;"&amp;AC129)*IF(AD129&lt;0.5,Riskregister!$K$8+(Riskregister!$L$8-Riskregister!$K$8)*SQRT(AD129/2),Riskregister!$L$8-(Riskregister!$L$8-Riskregister!$K$8)*SQRT((1-AD129)/2)))</f>
        <v>8942072.3743278123</v>
      </c>
      <c r="AF129" s="30">
        <f t="shared" ca="1" si="78"/>
        <v>5.4024528354328472E-2</v>
      </c>
      <c r="AG129" s="30">
        <f t="shared" ca="1" si="78"/>
        <v>0.69356831131794006</v>
      </c>
      <c r="AH129" s="30">
        <f>IF(Riskregister!$E$9="",0,COUNTIF(BJ$4:BJ$53,"&lt;"&amp;AF129)*IF(AG129&lt;0.5,Riskregister!$K$9+(Riskregister!$L$9-Riskregister!$K$9)*SQRT(AG129/2),Riskregister!$L$9-(Riskregister!$L$9-Riskregister!$K$9)*SQRT((1-AG129)/2)))</f>
        <v>0</v>
      </c>
      <c r="AI129" s="30">
        <f t="shared" ca="1" si="79"/>
        <v>0.56796333148110401</v>
      </c>
      <c r="AJ129" s="30">
        <f t="shared" ca="1" si="79"/>
        <v>3.9569512071679913E-4</v>
      </c>
      <c r="AK129" s="30">
        <f>IF(Riskregister!$E$10="",0,COUNTIF(BK$4:BK$53,"&lt;"&amp;AI129)*IF(AJ129&lt;0.5,Riskregister!$K$10+(Riskregister!$L$10-Riskregister!$K$10)*SQRT(AJ129/2),Riskregister!$L$10-(Riskregister!$L$10-Riskregister!$K$10)*SQRT((1-AJ129)/2)))</f>
        <v>0</v>
      </c>
      <c r="AL129" s="30">
        <f t="shared" ca="1" si="80"/>
        <v>0.60894236901281429</v>
      </c>
      <c r="AM129" s="30">
        <f t="shared" ca="1" si="80"/>
        <v>0.7611531569949731</v>
      </c>
      <c r="AN129" s="30">
        <f>IF(Riskregister!$E$11="",0,COUNTIF(BL$4:BL$53,"&lt;"&amp;AL129)*IF(AM129&lt;0.5,Riskregister!$K$11+(Riskregister!$L$11-Riskregister!$K$11)*SQRT(AM129/2),Riskregister!$L$11-(Riskregister!$L$11-Riskregister!$K$11)*SQRT((1-AM129)/2)))</f>
        <v>0</v>
      </c>
      <c r="AO129" s="30">
        <f t="shared" ca="1" si="81"/>
        <v>0.92992676204349889</v>
      </c>
      <c r="AP129" s="30">
        <f t="shared" ca="1" si="81"/>
        <v>0.52330191858530062</v>
      </c>
      <c r="AQ129" s="30">
        <f>IF(Riskregister!$E$12="",0,COUNTIF(BM$4:BM$53,"&lt;"&amp;AO129)*IF(AP129&lt;0.5,Riskregister!$K$12+(Riskregister!$L$12-Riskregister!$K$12)*SQRT(AP129/2),Riskregister!$L$12-(Riskregister!$L$12-Riskregister!$K$12)*SQRT((1-AP129)/2)))</f>
        <v>0</v>
      </c>
      <c r="AR129" s="30">
        <f t="shared" ca="1" si="82"/>
        <v>0.79963940589163751</v>
      </c>
      <c r="AS129" s="30">
        <f t="shared" ca="1" si="82"/>
        <v>0.38291047222049202</v>
      </c>
      <c r="AT129" s="30">
        <f>IF(Riskregister!$E$13="",0,COUNTIF(BN$4:BN$53,"&lt;"&amp;AR129)*IF(AS129&lt;0.5,Riskregister!$K$13+(Riskregister!$L$13-Riskregister!$K$13)*SQRT(AS129/2),Riskregister!$L$13-(Riskregister!$L$13-Riskregister!$K$13)*SQRT((1-AS129)/2)))</f>
        <v>0</v>
      </c>
      <c r="AU129" s="30">
        <f t="shared" ca="1" si="83"/>
        <v>0.67852413229737996</v>
      </c>
      <c r="AV129" s="30">
        <f t="shared" ca="1" si="83"/>
        <v>0.46192127159744067</v>
      </c>
      <c r="AW129" s="30">
        <f>IF(Riskregister!$E$14="",0,COUNTIF(BO$4:BO$53,"&lt;"&amp;AU129)*IF(AV129&lt;0.5,Riskregister!$K$14+(Riskregister!$L$14-Riskregister!$K$14)*SQRT(AV129/2),Riskregister!$L$14-(Riskregister!$L$14-Riskregister!$K$14)*SQRT((1-AV129)/2)))</f>
        <v>0</v>
      </c>
      <c r="AX129" s="30">
        <f t="shared" ca="1" si="84"/>
        <v>1.9807560973934435E-2</v>
      </c>
      <c r="AY129" s="30">
        <f t="shared" ca="1" si="84"/>
        <v>1.4513688042679829E-2</v>
      </c>
      <c r="AZ129" s="30">
        <f>IF(Riskregister!$E$15="",0,COUNTIF(BP$4:BP$53,"&lt;"&amp;AX129)*IF(AY129&lt;0.5,Riskregister!$K$15+(Riskregister!$L$15-Riskregister!$K$15)*SQRT(AY129/2),Riskregister!$L$15-(Riskregister!$L$15-Riskregister!$K$15)*SQRT((1-AY129)/2)))</f>
        <v>0</v>
      </c>
      <c r="BA129" s="30">
        <f t="shared" ca="1" si="85"/>
        <v>0.60894009458586029</v>
      </c>
      <c r="BB129" s="30">
        <f t="shared" ca="1" si="85"/>
        <v>9.4359771088256772E-2</v>
      </c>
      <c r="BC129" s="30">
        <f>IF(Riskregister!$E$16="",0,COUNTIF(BQ$4:BQ$53,"&lt;"&amp;BA129)*IF(BB129&lt;0.5,Riskregister!$K$16+(Riskregister!$L$16-Riskregister!$K$16)*SQRT(BB129/2),Riskregister!$L$16-(Riskregister!$L$16-Riskregister!$K$16)*SQRT((1-BB129)/2)))</f>
        <v>0</v>
      </c>
      <c r="BD129" s="30">
        <f t="shared" ca="1" si="49"/>
        <v>15617863.460862916</v>
      </c>
    </row>
    <row r="130" spans="20:56" x14ac:dyDescent="0.35">
      <c r="T130" s="30">
        <f t="shared" ca="1" si="74"/>
        <v>3.148367389720752E-2</v>
      </c>
      <c r="U130" s="30">
        <f t="shared" ca="1" si="74"/>
        <v>0.232324191648002</v>
      </c>
      <c r="V130" s="30">
        <f ca="1">IF(Riskregister!$E$5="",0,COUNTIF(BF$4:BF$53,"&lt;"&amp;T130)*IF(U130&lt;0.5,Riskregister!$K$5+(Riskregister!$L$5-Riskregister!$K$5)*SQRT(U130/2),Riskregister!$L$5-(Riskregister!$L$5-Riskregister!$K$5)*SQRT((1-U130)/2)))</f>
        <v>303371.52409870678</v>
      </c>
      <c r="W130" s="30">
        <f t="shared" ca="1" si="75"/>
        <v>0.56644916681198454</v>
      </c>
      <c r="X130" s="30">
        <f t="shared" ca="1" si="75"/>
        <v>0.50040637062404336</v>
      </c>
      <c r="Y130" s="30">
        <f ca="1">IF(Riskregister!$E$6="",0,COUNTIF(BG$4:BG$53,"&lt;"&amp;W130)*IF(X130&lt;0.5,Riskregister!$K$6+(Riskregister!$L$6-Riskregister!$K$6)*SQRT(X130/2),Riskregister!$L$6-(Riskregister!$L$6-Riskregister!$K$6)*SQRT((1-X130)/2)))</f>
        <v>2200731.6158070806</v>
      </c>
      <c r="Z130" s="30">
        <f t="shared" ca="1" si="76"/>
        <v>0.27576138951860285</v>
      </c>
      <c r="AA130" s="30">
        <f t="shared" ca="1" si="76"/>
        <v>0.78994667069120383</v>
      </c>
      <c r="AB130" s="30">
        <f ca="1">IF(Riskregister!$E$7="",0,COUNTIF(BH$4:BH$53,"&lt;"&amp;Z130)*IF(AA130&lt;0.5,Riskregister!$K$7+(Riskregister!$L$7-Riskregister!$K$7)*SQRT(AA130/2),Riskregister!$L$7-(Riskregister!$L$7-Riskregister!$K$7)*SQRT((1-AA130)/2)))</f>
        <v>1432863.190663757</v>
      </c>
      <c r="AC130" s="30">
        <f t="shared" ca="1" si="77"/>
        <v>8.3652789034879382E-2</v>
      </c>
      <c r="AD130" s="30">
        <f t="shared" ca="1" si="77"/>
        <v>0.45587676577696934</v>
      </c>
      <c r="AE130" s="30">
        <f ca="1">IF(Riskregister!$E$8="",0,COUNTIF(BI$4:BI$53,"&lt;"&amp;AC130)*IF(AD130&lt;0.5,Riskregister!$K$8+(Riskregister!$L$8-Riskregister!$K$8)*SQRT(AD130/2),Riskregister!$L$8-(Riskregister!$L$8-Riskregister!$K$8)*SQRT((1-AD130)/2)))</f>
        <v>2543915.9694620087</v>
      </c>
      <c r="AF130" s="30">
        <f t="shared" ca="1" si="78"/>
        <v>7.6829542661443706E-2</v>
      </c>
      <c r="AG130" s="30">
        <f t="shared" ca="1" si="78"/>
        <v>0.17909388084685185</v>
      </c>
      <c r="AH130" s="30">
        <f>IF(Riskregister!$E$9="",0,COUNTIF(BJ$4:BJ$53,"&lt;"&amp;AF130)*IF(AG130&lt;0.5,Riskregister!$K$9+(Riskregister!$L$9-Riskregister!$K$9)*SQRT(AG130/2),Riskregister!$L$9-(Riskregister!$L$9-Riskregister!$K$9)*SQRT((1-AG130)/2)))</f>
        <v>0</v>
      </c>
      <c r="AI130" s="30">
        <f t="shared" ca="1" si="79"/>
        <v>0.84068571395062641</v>
      </c>
      <c r="AJ130" s="30">
        <f t="shared" ca="1" si="79"/>
        <v>0.36633456540827869</v>
      </c>
      <c r="AK130" s="30">
        <f>IF(Riskregister!$E$10="",0,COUNTIF(BK$4:BK$53,"&lt;"&amp;AI130)*IF(AJ130&lt;0.5,Riskregister!$K$10+(Riskregister!$L$10-Riskregister!$K$10)*SQRT(AJ130/2),Riskregister!$L$10-(Riskregister!$L$10-Riskregister!$K$10)*SQRT((1-AJ130)/2)))</f>
        <v>0</v>
      </c>
      <c r="AL130" s="30">
        <f t="shared" ca="1" si="80"/>
        <v>0.15925233090674062</v>
      </c>
      <c r="AM130" s="30">
        <f t="shared" ca="1" si="80"/>
        <v>0.98668926957665348</v>
      </c>
      <c r="AN130" s="30">
        <f>IF(Riskregister!$E$11="",0,COUNTIF(BL$4:BL$53,"&lt;"&amp;AL130)*IF(AM130&lt;0.5,Riskregister!$K$11+(Riskregister!$L$11-Riskregister!$K$11)*SQRT(AM130/2),Riskregister!$L$11-(Riskregister!$L$11-Riskregister!$K$11)*SQRT((1-AM130)/2)))</f>
        <v>0</v>
      </c>
      <c r="AO130" s="30">
        <f t="shared" ca="1" si="81"/>
        <v>0.21886603286871653</v>
      </c>
      <c r="AP130" s="30">
        <f t="shared" ca="1" si="81"/>
        <v>0.25209495054429554</v>
      </c>
      <c r="AQ130" s="30">
        <f>IF(Riskregister!$E$12="",0,COUNTIF(BM$4:BM$53,"&lt;"&amp;AO130)*IF(AP130&lt;0.5,Riskregister!$K$12+(Riskregister!$L$12-Riskregister!$K$12)*SQRT(AP130/2),Riskregister!$L$12-(Riskregister!$L$12-Riskregister!$K$12)*SQRT((1-AP130)/2)))</f>
        <v>0</v>
      </c>
      <c r="AR130" s="30">
        <f t="shared" ca="1" si="82"/>
        <v>0.78177516071327846</v>
      </c>
      <c r="AS130" s="30">
        <f t="shared" ca="1" si="82"/>
        <v>0.97321381625679249</v>
      </c>
      <c r="AT130" s="30">
        <f>IF(Riskregister!$E$13="",0,COUNTIF(BN$4:BN$53,"&lt;"&amp;AR130)*IF(AS130&lt;0.5,Riskregister!$K$13+(Riskregister!$L$13-Riskregister!$K$13)*SQRT(AS130/2),Riskregister!$L$13-(Riskregister!$L$13-Riskregister!$K$13)*SQRT((1-AS130)/2)))</f>
        <v>0</v>
      </c>
      <c r="AU130" s="30">
        <f t="shared" ca="1" si="83"/>
        <v>0.27912287968297733</v>
      </c>
      <c r="AV130" s="30">
        <f t="shared" ca="1" si="83"/>
        <v>3.3278094583822804E-2</v>
      </c>
      <c r="AW130" s="30">
        <f>IF(Riskregister!$E$14="",0,COUNTIF(BO$4:BO$53,"&lt;"&amp;AU130)*IF(AV130&lt;0.5,Riskregister!$K$14+(Riskregister!$L$14-Riskregister!$K$14)*SQRT(AV130/2),Riskregister!$L$14-(Riskregister!$L$14-Riskregister!$K$14)*SQRT((1-AV130)/2)))</f>
        <v>0</v>
      </c>
      <c r="AX130" s="30">
        <f t="shared" ca="1" si="84"/>
        <v>0.68620209546347422</v>
      </c>
      <c r="AY130" s="30">
        <f t="shared" ca="1" si="84"/>
        <v>4.1482370641057642E-2</v>
      </c>
      <c r="AZ130" s="30">
        <f>IF(Riskregister!$E$15="",0,COUNTIF(BP$4:BP$53,"&lt;"&amp;AX130)*IF(AY130&lt;0.5,Riskregister!$K$15+(Riskregister!$L$15-Riskregister!$K$15)*SQRT(AY130/2),Riskregister!$L$15-(Riskregister!$L$15-Riskregister!$K$15)*SQRT((1-AY130)/2)))</f>
        <v>0</v>
      </c>
      <c r="BA130" s="30">
        <f t="shared" ca="1" si="85"/>
        <v>0.52190926494909973</v>
      </c>
      <c r="BB130" s="30">
        <f t="shared" ca="1" si="85"/>
        <v>0.78352150832779655</v>
      </c>
      <c r="BC130" s="30">
        <f>IF(Riskregister!$E$16="",0,COUNTIF(BQ$4:BQ$53,"&lt;"&amp;BA130)*IF(BB130&lt;0.5,Riskregister!$K$16+(Riskregister!$L$16-Riskregister!$K$16)*SQRT(BB130/2),Riskregister!$L$16-(Riskregister!$L$16-Riskregister!$K$16)*SQRT((1-BB130)/2)))</f>
        <v>0</v>
      </c>
      <c r="BD130" s="30">
        <f t="shared" ca="1" si="49"/>
        <v>6480882.300031554</v>
      </c>
    </row>
    <row r="131" spans="20:56" x14ac:dyDescent="0.35">
      <c r="T131" s="30">
        <f t="shared" ca="1" si="74"/>
        <v>0.38096585529214333</v>
      </c>
      <c r="U131" s="30">
        <f t="shared" ca="1" si="74"/>
        <v>0.7883480205107255</v>
      </c>
      <c r="V131" s="30">
        <f ca="1">IF(Riskregister!$E$5="",0,COUNTIF(BF$4:BF$53,"&lt;"&amp;T131)*IF(U131&lt;0.5,Riskregister!$K$5+(Riskregister!$L$5-Riskregister!$K$5)*SQRT(U131/2),Riskregister!$L$5-(Riskregister!$L$5-Riskregister!$K$5)*SQRT((1-U131)/2)))</f>
        <v>1360832.7581551631</v>
      </c>
      <c r="W131" s="30">
        <f t="shared" ca="1" si="75"/>
        <v>0.10593771979490652</v>
      </c>
      <c r="X131" s="30">
        <f t="shared" ca="1" si="75"/>
        <v>0.68747039604330906</v>
      </c>
      <c r="Y131" s="30">
        <f ca="1">IF(Riskregister!$E$6="",0,COUNTIF(BG$4:BG$53,"&lt;"&amp;W131)*IF(X131&lt;0.5,Riskregister!$K$6+(Riskregister!$L$6-Riskregister!$K$6)*SQRT(X131/2),Riskregister!$L$6-(Riskregister!$L$6-Riskregister!$K$6)*SQRT((1-X131)/2)))</f>
        <v>0</v>
      </c>
      <c r="Z131" s="30">
        <f t="shared" ca="1" si="76"/>
        <v>0.51199083777884336</v>
      </c>
      <c r="AA131" s="30">
        <f t="shared" ca="1" si="76"/>
        <v>0.98234084479505324</v>
      </c>
      <c r="AB131" s="30">
        <f ca="1">IF(Riskregister!$E$7="",0,COUNTIF(BH$4:BH$53,"&lt;"&amp;Z131)*IF(AA131&lt;0.5,Riskregister!$K$7+(Riskregister!$L$7-Riskregister!$K$7)*SQRT(AA131/2),Riskregister!$L$7-(Riskregister!$L$7-Riskregister!$K$7)*SQRT((1-AA131)/2)))</f>
        <v>2202671.7525874525</v>
      </c>
      <c r="AC131" s="30">
        <f t="shared" ca="1" si="77"/>
        <v>2.3306508913117363E-2</v>
      </c>
      <c r="AD131" s="30">
        <f t="shared" ca="1" si="77"/>
        <v>5.3172331433145925E-2</v>
      </c>
      <c r="AE131" s="30">
        <f ca="1">IF(Riskregister!$E$8="",0,COUNTIF(BI$4:BI$53,"&lt;"&amp;AC131)*IF(AD131&lt;0.5,Riskregister!$K$8+(Riskregister!$L$8-Riskregister!$K$8)*SQRT(AD131/2),Riskregister!$L$8-(Riskregister!$L$8-Riskregister!$K$8)*SQRT((1-AD131)/2)))</f>
        <v>0</v>
      </c>
      <c r="AF131" s="30">
        <f t="shared" ca="1" si="78"/>
        <v>0.87513468805789763</v>
      </c>
      <c r="AG131" s="30">
        <f t="shared" ca="1" si="78"/>
        <v>0.48558989554441323</v>
      </c>
      <c r="AH131" s="30">
        <f>IF(Riskregister!$E$9="",0,COUNTIF(BJ$4:BJ$53,"&lt;"&amp;AF131)*IF(AG131&lt;0.5,Riskregister!$K$9+(Riskregister!$L$9-Riskregister!$K$9)*SQRT(AG131/2),Riskregister!$L$9-(Riskregister!$L$9-Riskregister!$K$9)*SQRT((1-AG131)/2)))</f>
        <v>0</v>
      </c>
      <c r="AI131" s="30">
        <f t="shared" ca="1" si="79"/>
        <v>0.14295775093685092</v>
      </c>
      <c r="AJ131" s="30">
        <f t="shared" ca="1" si="79"/>
        <v>0.87437645802708364</v>
      </c>
      <c r="AK131" s="30">
        <f>IF(Riskregister!$E$10="",0,COUNTIF(BK$4:BK$53,"&lt;"&amp;AI131)*IF(AJ131&lt;0.5,Riskregister!$K$10+(Riskregister!$L$10-Riskregister!$K$10)*SQRT(AJ131/2),Riskregister!$L$10-(Riskregister!$L$10-Riskregister!$K$10)*SQRT((1-AJ131)/2)))</f>
        <v>0</v>
      </c>
      <c r="AL131" s="30">
        <f t="shared" ca="1" si="80"/>
        <v>0.90023402671821562</v>
      </c>
      <c r="AM131" s="30">
        <f t="shared" ca="1" si="80"/>
        <v>1.0519490572512669E-2</v>
      </c>
      <c r="AN131" s="30">
        <f>IF(Riskregister!$E$11="",0,COUNTIF(BL$4:BL$53,"&lt;"&amp;AL131)*IF(AM131&lt;0.5,Riskregister!$K$11+(Riskregister!$L$11-Riskregister!$K$11)*SQRT(AM131/2),Riskregister!$L$11-(Riskregister!$L$11-Riskregister!$K$11)*SQRT((1-AM131)/2)))</f>
        <v>0</v>
      </c>
      <c r="AO131" s="30">
        <f t="shared" ca="1" si="81"/>
        <v>0.48586660388407132</v>
      </c>
      <c r="AP131" s="30">
        <f t="shared" ca="1" si="81"/>
        <v>0.4421465280744129</v>
      </c>
      <c r="AQ131" s="30">
        <f>IF(Riskregister!$E$12="",0,COUNTIF(BM$4:BM$53,"&lt;"&amp;AO131)*IF(AP131&lt;0.5,Riskregister!$K$12+(Riskregister!$L$12-Riskregister!$K$12)*SQRT(AP131/2),Riskregister!$L$12-(Riskregister!$L$12-Riskregister!$K$12)*SQRT((1-AP131)/2)))</f>
        <v>0</v>
      </c>
      <c r="AR131" s="30">
        <f t="shared" ca="1" si="82"/>
        <v>0.21488657527388333</v>
      </c>
      <c r="AS131" s="30">
        <f t="shared" ca="1" si="82"/>
        <v>0.20722958868934205</v>
      </c>
      <c r="AT131" s="30">
        <f>IF(Riskregister!$E$13="",0,COUNTIF(BN$4:BN$53,"&lt;"&amp;AR131)*IF(AS131&lt;0.5,Riskregister!$K$13+(Riskregister!$L$13-Riskregister!$K$13)*SQRT(AS131/2),Riskregister!$L$13-(Riskregister!$L$13-Riskregister!$K$13)*SQRT((1-AS131)/2)))</f>
        <v>0</v>
      </c>
      <c r="AU131" s="30">
        <f t="shared" ca="1" si="83"/>
        <v>0.80611158479297995</v>
      </c>
      <c r="AV131" s="30">
        <f t="shared" ca="1" si="83"/>
        <v>0.84696393019222838</v>
      </c>
      <c r="AW131" s="30">
        <f>IF(Riskregister!$E$14="",0,COUNTIF(BO$4:BO$53,"&lt;"&amp;AU131)*IF(AV131&lt;0.5,Riskregister!$K$14+(Riskregister!$L$14-Riskregister!$K$14)*SQRT(AV131/2),Riskregister!$L$14-(Riskregister!$L$14-Riskregister!$K$14)*SQRT((1-AV131)/2)))</f>
        <v>0</v>
      </c>
      <c r="AX131" s="30">
        <f t="shared" ca="1" si="84"/>
        <v>0.21245923627702779</v>
      </c>
      <c r="AY131" s="30">
        <f t="shared" ca="1" si="84"/>
        <v>0.60950962699836886</v>
      </c>
      <c r="AZ131" s="30">
        <f>IF(Riskregister!$E$15="",0,COUNTIF(BP$4:BP$53,"&lt;"&amp;AX131)*IF(AY131&lt;0.5,Riskregister!$K$15+(Riskregister!$L$15-Riskregister!$K$15)*SQRT(AY131/2),Riskregister!$L$15-(Riskregister!$L$15-Riskregister!$K$15)*SQRT((1-AY131)/2)))</f>
        <v>0</v>
      </c>
      <c r="BA131" s="30">
        <f t="shared" ca="1" si="85"/>
        <v>0.24065575279801843</v>
      </c>
      <c r="BB131" s="30">
        <f t="shared" ca="1" si="85"/>
        <v>0.18667841910679961</v>
      </c>
      <c r="BC131" s="30">
        <f>IF(Riskregister!$E$16="",0,COUNTIF(BQ$4:BQ$53,"&lt;"&amp;BA131)*IF(BB131&lt;0.5,Riskregister!$K$16+(Riskregister!$L$16-Riskregister!$K$16)*SQRT(BB131/2),Riskregister!$L$16-(Riskregister!$L$16-Riskregister!$K$16)*SQRT((1-BB131)/2)))</f>
        <v>0</v>
      </c>
      <c r="BD131" s="30">
        <f t="shared" ca="1" si="49"/>
        <v>3563504.5107426159</v>
      </c>
    </row>
    <row r="132" spans="20:56" x14ac:dyDescent="0.35">
      <c r="T132" s="30">
        <f t="shared" ca="1" si="74"/>
        <v>0.2616931760658856</v>
      </c>
      <c r="U132" s="30">
        <f t="shared" ca="1" si="74"/>
        <v>0.80784711558491018</v>
      </c>
      <c r="V132" s="30">
        <f ca="1">IF(Riskregister!$E$5="",0,COUNTIF(BF$4:BF$53,"&lt;"&amp;T132)*IF(U132&lt;0.5,Riskregister!$K$5+(Riskregister!$L$5-Riskregister!$K$5)*SQRT(U132/2),Riskregister!$L$5-(Riskregister!$L$5-Riskregister!$K$5)*SQRT((1-U132)/2)))</f>
        <v>921034.19889149256</v>
      </c>
      <c r="W132" s="30">
        <f t="shared" ca="1" si="75"/>
        <v>0.92305724135860356</v>
      </c>
      <c r="X132" s="30">
        <f t="shared" ca="1" si="75"/>
        <v>0.29464358227063903</v>
      </c>
      <c r="Y132" s="30">
        <f ca="1">IF(Riskregister!$E$6="",0,COUNTIF(BG$4:BG$53,"&lt;"&amp;W132)*IF(X132&lt;0.5,Riskregister!$K$6+(Riskregister!$L$6-Riskregister!$K$6)*SQRT(X132/2),Riskregister!$L$6-(Riskregister!$L$6-Riskregister!$K$6)*SQRT((1-X132)/2)))</f>
        <v>3563541.505469922</v>
      </c>
      <c r="Z132" s="30">
        <f t="shared" ca="1" si="76"/>
        <v>0.81647096340438019</v>
      </c>
      <c r="AA132" s="30">
        <f t="shared" ca="1" si="76"/>
        <v>6.3507760715360573E-2</v>
      </c>
      <c r="AB132" s="30">
        <f ca="1">IF(Riskregister!$E$7="",0,COUNTIF(BH$4:BH$53,"&lt;"&amp;Z132)*IF(AA132&lt;0.5,Riskregister!$K$7+(Riskregister!$L$7-Riskregister!$K$7)*SQRT(AA132/2),Riskregister!$L$7-(Riskregister!$L$7-Riskregister!$K$7)*SQRT((1-AA132)/2)))</f>
        <v>1011317.9828306613</v>
      </c>
      <c r="AC132" s="30">
        <f t="shared" ca="1" si="77"/>
        <v>0.54982089549542279</v>
      </c>
      <c r="AD132" s="30">
        <f t="shared" ca="1" si="77"/>
        <v>0.9021561783231935</v>
      </c>
      <c r="AE132" s="30">
        <f ca="1">IF(Riskregister!$E$8="",0,COUNTIF(BI$4:BI$53,"&lt;"&amp;AC132)*IF(AD132&lt;0.5,Riskregister!$K$8+(Riskregister!$L$8-Riskregister!$K$8)*SQRT(AD132/2),Riskregister!$L$8-(Riskregister!$L$8-Riskregister!$K$8)*SQRT((1-AD132)/2)))</f>
        <v>11881319.975729644</v>
      </c>
      <c r="AF132" s="30">
        <f t="shared" ca="1" si="78"/>
        <v>0.23734468259600927</v>
      </c>
      <c r="AG132" s="30">
        <f t="shared" ca="1" si="78"/>
        <v>0.10578290709228488</v>
      </c>
      <c r="AH132" s="30">
        <f>IF(Riskregister!$E$9="",0,COUNTIF(BJ$4:BJ$53,"&lt;"&amp;AF132)*IF(AG132&lt;0.5,Riskregister!$K$9+(Riskregister!$L$9-Riskregister!$K$9)*SQRT(AG132/2),Riskregister!$L$9-(Riskregister!$L$9-Riskregister!$K$9)*SQRT((1-AG132)/2)))</f>
        <v>0</v>
      </c>
      <c r="AI132" s="30">
        <f t="shared" ca="1" si="79"/>
        <v>0.34062498696070309</v>
      </c>
      <c r="AJ132" s="30">
        <f t="shared" ca="1" si="79"/>
        <v>0.45410334477957415</v>
      </c>
      <c r="AK132" s="30">
        <f>IF(Riskregister!$E$10="",0,COUNTIF(BK$4:BK$53,"&lt;"&amp;AI132)*IF(AJ132&lt;0.5,Riskregister!$K$10+(Riskregister!$L$10-Riskregister!$K$10)*SQRT(AJ132/2),Riskregister!$L$10-(Riskregister!$L$10-Riskregister!$K$10)*SQRT((1-AJ132)/2)))</f>
        <v>0</v>
      </c>
      <c r="AL132" s="30">
        <f t="shared" ca="1" si="80"/>
        <v>0.65187124783985295</v>
      </c>
      <c r="AM132" s="30">
        <f t="shared" ca="1" si="80"/>
        <v>0.39329030783071928</v>
      </c>
      <c r="AN132" s="30">
        <f>IF(Riskregister!$E$11="",0,COUNTIF(BL$4:BL$53,"&lt;"&amp;AL132)*IF(AM132&lt;0.5,Riskregister!$K$11+(Riskregister!$L$11-Riskregister!$K$11)*SQRT(AM132/2),Riskregister!$L$11-(Riskregister!$L$11-Riskregister!$K$11)*SQRT((1-AM132)/2)))</f>
        <v>0</v>
      </c>
      <c r="AO132" s="30">
        <f t="shared" ca="1" si="81"/>
        <v>0.73871448763623504</v>
      </c>
      <c r="AP132" s="30">
        <f t="shared" ca="1" si="81"/>
        <v>6.683433243634973E-2</v>
      </c>
      <c r="AQ132" s="30">
        <f>IF(Riskregister!$E$12="",0,COUNTIF(BM$4:BM$53,"&lt;"&amp;AO132)*IF(AP132&lt;0.5,Riskregister!$K$12+(Riskregister!$L$12-Riskregister!$K$12)*SQRT(AP132/2),Riskregister!$L$12-(Riskregister!$L$12-Riskregister!$K$12)*SQRT((1-AP132)/2)))</f>
        <v>0</v>
      </c>
      <c r="AR132" s="30">
        <f t="shared" ca="1" si="82"/>
        <v>0.74215597097505381</v>
      </c>
      <c r="AS132" s="30">
        <f t="shared" ca="1" si="82"/>
        <v>0.60371318360516169</v>
      </c>
      <c r="AT132" s="30">
        <f>IF(Riskregister!$E$13="",0,COUNTIF(BN$4:BN$53,"&lt;"&amp;AR132)*IF(AS132&lt;0.5,Riskregister!$K$13+(Riskregister!$L$13-Riskregister!$K$13)*SQRT(AS132/2),Riskregister!$L$13-(Riskregister!$L$13-Riskregister!$K$13)*SQRT((1-AS132)/2)))</f>
        <v>0</v>
      </c>
      <c r="AU132" s="30">
        <f t="shared" ca="1" si="83"/>
        <v>0.57789189137266839</v>
      </c>
      <c r="AV132" s="30">
        <f t="shared" ca="1" si="83"/>
        <v>0.98805170991208879</v>
      </c>
      <c r="AW132" s="30">
        <f>IF(Riskregister!$E$14="",0,COUNTIF(BO$4:BO$53,"&lt;"&amp;AU132)*IF(AV132&lt;0.5,Riskregister!$K$14+(Riskregister!$L$14-Riskregister!$K$14)*SQRT(AV132/2),Riskregister!$L$14-(Riskregister!$L$14-Riskregister!$K$14)*SQRT((1-AV132)/2)))</f>
        <v>0</v>
      </c>
      <c r="AX132" s="30">
        <f t="shared" ca="1" si="84"/>
        <v>4.67111011066077E-2</v>
      </c>
      <c r="AY132" s="30">
        <f t="shared" ca="1" si="84"/>
        <v>0.94732669040108064</v>
      </c>
      <c r="AZ132" s="30">
        <f>IF(Riskregister!$E$15="",0,COUNTIF(BP$4:BP$53,"&lt;"&amp;AX132)*IF(AY132&lt;0.5,Riskregister!$K$15+(Riskregister!$L$15-Riskregister!$K$15)*SQRT(AY132/2),Riskregister!$L$15-(Riskregister!$L$15-Riskregister!$K$15)*SQRT((1-AY132)/2)))</f>
        <v>0</v>
      </c>
      <c r="BA132" s="30">
        <f t="shared" ca="1" si="85"/>
        <v>0.64250991585073214</v>
      </c>
      <c r="BB132" s="30">
        <f t="shared" ca="1" si="85"/>
        <v>9.7642514849125894E-2</v>
      </c>
      <c r="BC132" s="30">
        <f>IF(Riskregister!$E$16="",0,COUNTIF(BQ$4:BQ$53,"&lt;"&amp;BA132)*IF(BB132&lt;0.5,Riskregister!$K$16+(Riskregister!$L$16-Riskregister!$K$16)*SQRT(BB132/2),Riskregister!$L$16-(Riskregister!$L$16-Riskregister!$K$16)*SQRT((1-BB132)/2)))</f>
        <v>0</v>
      </c>
      <c r="BD132" s="30">
        <f t="shared" ref="BD132:BD195" ca="1" si="86">V132+Y132+AB132+AE132+AH132+AK132+AN132+AQ132+AT132+AW132+AZ132+BC132</f>
        <v>17377213.662921719</v>
      </c>
    </row>
    <row r="133" spans="20:56" x14ac:dyDescent="0.35">
      <c r="T133" s="30">
        <f t="shared" ca="1" si="74"/>
        <v>0.33789919243854249</v>
      </c>
      <c r="U133" s="30">
        <f t="shared" ca="1" si="74"/>
        <v>0.67219220505231281</v>
      </c>
      <c r="V133" s="30">
        <f ca="1">IF(Riskregister!$E$5="",0,COUNTIF(BF$4:BF$53,"&lt;"&amp;T133)*IF(U133&lt;0.5,Riskregister!$K$5+(Riskregister!$L$5-Riskregister!$K$5)*SQRT(U133/2),Riskregister!$L$5-(Riskregister!$L$5-Riskregister!$K$5)*SQRT((1-U133)/2)))</f>
        <v>1253451.8748124004</v>
      </c>
      <c r="W133" s="30">
        <f t="shared" ca="1" si="75"/>
        <v>0.5961105652351304</v>
      </c>
      <c r="X133" s="30">
        <f t="shared" ca="1" si="75"/>
        <v>7.1889310504595016E-2</v>
      </c>
      <c r="Y133" s="30">
        <f ca="1">IF(Riskregister!$E$6="",0,COUNTIF(BG$4:BG$53,"&lt;"&amp;W133)*IF(X133&lt;0.5,Riskregister!$K$6+(Riskregister!$L$6-Riskregister!$K$6)*SQRT(X133/2),Riskregister!$L$6-(Riskregister!$L$6-Riskregister!$K$6)*SQRT((1-X133)/2)))</f>
        <v>1082526.7262677527</v>
      </c>
      <c r="Z133" s="30">
        <f t="shared" ca="1" si="76"/>
        <v>5.7271873377172877E-2</v>
      </c>
      <c r="AA133" s="30">
        <f t="shared" ca="1" si="76"/>
        <v>0.8755837571463988</v>
      </c>
      <c r="AB133" s="30">
        <f ca="1">IF(Riskregister!$E$7="",0,COUNTIF(BH$4:BH$53,"&lt;"&amp;Z133)*IF(AA133&lt;0.5,Riskregister!$K$7+(Riskregister!$L$7-Riskregister!$K$7)*SQRT(AA133/2),Riskregister!$L$7-(Riskregister!$L$7-Riskregister!$K$7)*SQRT((1-AA133)/2)))</f>
        <v>938113.66230166261</v>
      </c>
      <c r="AC133" s="30">
        <f t="shared" ca="1" si="77"/>
        <v>0.95483824183276467</v>
      </c>
      <c r="AD133" s="30">
        <f t="shared" ca="1" si="77"/>
        <v>0.65402554664018253</v>
      </c>
      <c r="AE133" s="30">
        <f ca="1">IF(Riskregister!$E$8="",0,COUNTIF(BI$4:BI$53,"&lt;"&amp;AC133)*IF(AD133&lt;0.5,Riskregister!$K$8+(Riskregister!$L$8-Riskregister!$K$8)*SQRT(AD133/2),Riskregister!$L$8-(Riskregister!$L$8-Riskregister!$K$8)*SQRT((1-AD133)/2)))</f>
        <v>18271131.250417598</v>
      </c>
      <c r="AF133" s="30">
        <f t="shared" ca="1" si="78"/>
        <v>0.28252450052266942</v>
      </c>
      <c r="AG133" s="30">
        <f t="shared" ca="1" si="78"/>
        <v>0.95436310647362677</v>
      </c>
      <c r="AH133" s="30">
        <f>IF(Riskregister!$E$9="",0,COUNTIF(BJ$4:BJ$53,"&lt;"&amp;AF133)*IF(AG133&lt;0.5,Riskregister!$K$9+(Riskregister!$L$9-Riskregister!$K$9)*SQRT(AG133/2),Riskregister!$L$9-(Riskregister!$L$9-Riskregister!$K$9)*SQRT((1-AG133)/2)))</f>
        <v>0</v>
      </c>
      <c r="AI133" s="30">
        <f t="shared" ca="1" si="79"/>
        <v>0.92325068183024261</v>
      </c>
      <c r="AJ133" s="30">
        <f t="shared" ca="1" si="79"/>
        <v>0.50992070280638258</v>
      </c>
      <c r="AK133" s="30">
        <f>IF(Riskregister!$E$10="",0,COUNTIF(BK$4:BK$53,"&lt;"&amp;AI133)*IF(AJ133&lt;0.5,Riskregister!$K$10+(Riskregister!$L$10-Riskregister!$K$10)*SQRT(AJ133/2),Riskregister!$L$10-(Riskregister!$L$10-Riskregister!$K$10)*SQRT((1-AJ133)/2)))</f>
        <v>0</v>
      </c>
      <c r="AL133" s="30">
        <f t="shared" ca="1" si="80"/>
        <v>0.82117853066032809</v>
      </c>
      <c r="AM133" s="30">
        <f t="shared" ca="1" si="80"/>
        <v>0.53091858205917286</v>
      </c>
      <c r="AN133" s="30">
        <f>IF(Riskregister!$E$11="",0,COUNTIF(BL$4:BL$53,"&lt;"&amp;AL133)*IF(AM133&lt;0.5,Riskregister!$K$11+(Riskregister!$L$11-Riskregister!$K$11)*SQRT(AM133/2),Riskregister!$L$11-(Riskregister!$L$11-Riskregister!$K$11)*SQRT((1-AM133)/2)))</f>
        <v>0</v>
      </c>
      <c r="AO133" s="30">
        <f t="shared" ca="1" si="81"/>
        <v>0.98246050587559763</v>
      </c>
      <c r="AP133" s="30">
        <f t="shared" ca="1" si="81"/>
        <v>0.55253601615535308</v>
      </c>
      <c r="AQ133" s="30">
        <f>IF(Riskregister!$E$12="",0,COUNTIF(BM$4:BM$53,"&lt;"&amp;AO133)*IF(AP133&lt;0.5,Riskregister!$K$12+(Riskregister!$L$12-Riskregister!$K$12)*SQRT(AP133/2),Riskregister!$L$12-(Riskregister!$L$12-Riskregister!$K$12)*SQRT((1-AP133)/2)))</f>
        <v>0</v>
      </c>
      <c r="AR133" s="30">
        <f t="shared" ca="1" si="82"/>
        <v>0.98151446423176825</v>
      </c>
      <c r="AS133" s="30">
        <f t="shared" ca="1" si="82"/>
        <v>0.25020068443241716</v>
      </c>
      <c r="AT133" s="30">
        <f>IF(Riskregister!$E$13="",0,COUNTIF(BN$4:BN$53,"&lt;"&amp;AR133)*IF(AS133&lt;0.5,Riskregister!$K$13+(Riskregister!$L$13-Riskregister!$K$13)*SQRT(AS133/2),Riskregister!$L$13-(Riskregister!$L$13-Riskregister!$K$13)*SQRT((1-AS133)/2)))</f>
        <v>0</v>
      </c>
      <c r="AU133" s="30">
        <f t="shared" ca="1" si="83"/>
        <v>0.54014031962699749</v>
      </c>
      <c r="AV133" s="30">
        <f t="shared" ca="1" si="83"/>
        <v>0.82758866180175361</v>
      </c>
      <c r="AW133" s="30">
        <f>IF(Riskregister!$E$14="",0,COUNTIF(BO$4:BO$53,"&lt;"&amp;AU133)*IF(AV133&lt;0.5,Riskregister!$K$14+(Riskregister!$L$14-Riskregister!$K$14)*SQRT(AV133/2),Riskregister!$L$14-(Riskregister!$L$14-Riskregister!$K$14)*SQRT((1-AV133)/2)))</f>
        <v>0</v>
      </c>
      <c r="AX133" s="30">
        <f t="shared" ca="1" si="84"/>
        <v>0.5011186445306739</v>
      </c>
      <c r="AY133" s="30">
        <f t="shared" ca="1" si="84"/>
        <v>0.85260694039065055</v>
      </c>
      <c r="AZ133" s="30">
        <f>IF(Riskregister!$E$15="",0,COUNTIF(BP$4:BP$53,"&lt;"&amp;AX133)*IF(AY133&lt;0.5,Riskregister!$K$15+(Riskregister!$L$15-Riskregister!$K$15)*SQRT(AY133/2),Riskregister!$L$15-(Riskregister!$L$15-Riskregister!$K$15)*SQRT((1-AY133)/2)))</f>
        <v>0</v>
      </c>
      <c r="BA133" s="30">
        <f t="shared" ca="1" si="85"/>
        <v>0.64019436419688147</v>
      </c>
      <c r="BB133" s="30">
        <f t="shared" ca="1" si="85"/>
        <v>0.5230302708039174</v>
      </c>
      <c r="BC133" s="30">
        <f>IF(Riskregister!$E$16="",0,COUNTIF(BQ$4:BQ$53,"&lt;"&amp;BA133)*IF(BB133&lt;0.5,Riskregister!$K$16+(Riskregister!$L$16-Riskregister!$K$16)*SQRT(BB133/2),Riskregister!$L$16-(Riskregister!$L$16-Riskregister!$K$16)*SQRT((1-BB133)/2)))</f>
        <v>0</v>
      </c>
      <c r="BD133" s="30">
        <f t="shared" ca="1" si="86"/>
        <v>21545223.513799414</v>
      </c>
    </row>
    <row r="134" spans="20:56" x14ac:dyDescent="0.35">
      <c r="T134" s="30">
        <f t="shared" ca="1" si="74"/>
        <v>0.87006559035370201</v>
      </c>
      <c r="U134" s="30">
        <f t="shared" ca="1" si="74"/>
        <v>0.44941538449555585</v>
      </c>
      <c r="V134" s="30">
        <f ca="1">IF(Riskregister!$E$5="",0,COUNTIF(BF$4:BF$53,"&lt;"&amp;T134)*IF(U134&lt;0.5,Riskregister!$K$5+(Riskregister!$L$5-Riskregister!$K$5)*SQRT(U134/2),Riskregister!$L$5-(Riskregister!$L$5-Riskregister!$K$5)*SQRT((1-U134)/2)))</f>
        <v>2179890.2595481775</v>
      </c>
      <c r="W134" s="30">
        <f t="shared" ca="1" si="75"/>
        <v>0.53551701652982364</v>
      </c>
      <c r="X134" s="30">
        <f t="shared" ca="1" si="75"/>
        <v>0.87674814189055206</v>
      </c>
      <c r="Y134" s="30">
        <f ca="1">IF(Riskregister!$E$6="",0,COUNTIF(BG$4:BG$53,"&lt;"&amp;W134)*IF(X134&lt;0.5,Riskregister!$K$6+(Riskregister!$L$6-Riskregister!$K$6)*SQRT(X134/2),Riskregister!$L$6-(Riskregister!$L$6-Riskregister!$K$6)*SQRT((1-X134)/2)))</f>
        <v>3106315.4692234946</v>
      </c>
      <c r="Z134" s="30">
        <f t="shared" ca="1" si="76"/>
        <v>0.81305151221187133</v>
      </c>
      <c r="AA134" s="30">
        <f t="shared" ca="1" si="76"/>
        <v>6.5494102148473954E-2</v>
      </c>
      <c r="AB134" s="30">
        <f ca="1">IF(Riskregister!$E$7="",0,COUNTIF(BH$4:BH$53,"&lt;"&amp;Z134)*IF(AA134&lt;0.5,Riskregister!$K$7+(Riskregister!$L$7-Riskregister!$K$7)*SQRT(AA134/2),Riskregister!$L$7-(Riskregister!$L$7-Riskregister!$K$7)*SQRT((1-AA134)/2)))</f>
        <v>906692.09626953711</v>
      </c>
      <c r="AC134" s="30">
        <f t="shared" ca="1" si="77"/>
        <v>0.25040882405359166</v>
      </c>
      <c r="AD134" s="30">
        <f t="shared" ca="1" si="77"/>
        <v>0.64579762160693044</v>
      </c>
      <c r="AE134" s="30">
        <f ca="1">IF(Riskregister!$E$8="",0,COUNTIF(BI$4:BI$53,"&lt;"&amp;AC134)*IF(AD134&lt;0.5,Riskregister!$K$8+(Riskregister!$L$8-Riskregister!$K$8)*SQRT(AD134/2),Riskregister!$L$8-(Riskregister!$L$8-Riskregister!$K$8)*SQRT((1-AD134)/2)))</f>
        <v>6044161.1411224278</v>
      </c>
      <c r="AF134" s="30">
        <f t="shared" ca="1" si="78"/>
        <v>0.73723639897758975</v>
      </c>
      <c r="AG134" s="30">
        <f t="shared" ca="1" si="78"/>
        <v>4.946448784947266E-2</v>
      </c>
      <c r="AH134" s="30">
        <f>IF(Riskregister!$E$9="",0,COUNTIF(BJ$4:BJ$53,"&lt;"&amp;AF134)*IF(AG134&lt;0.5,Riskregister!$K$9+(Riskregister!$L$9-Riskregister!$K$9)*SQRT(AG134/2),Riskregister!$L$9-(Riskregister!$L$9-Riskregister!$K$9)*SQRT((1-AG134)/2)))</f>
        <v>0</v>
      </c>
      <c r="AI134" s="30">
        <f t="shared" ca="1" si="79"/>
        <v>0.93274387713575535</v>
      </c>
      <c r="AJ134" s="30">
        <f t="shared" ca="1" si="79"/>
        <v>9.782165834869716E-2</v>
      </c>
      <c r="AK134" s="30">
        <f>IF(Riskregister!$E$10="",0,COUNTIF(BK$4:BK$53,"&lt;"&amp;AI134)*IF(AJ134&lt;0.5,Riskregister!$K$10+(Riskregister!$L$10-Riskregister!$K$10)*SQRT(AJ134/2),Riskregister!$L$10-(Riskregister!$L$10-Riskregister!$K$10)*SQRT((1-AJ134)/2)))</f>
        <v>0</v>
      </c>
      <c r="AL134" s="30">
        <f t="shared" ca="1" si="80"/>
        <v>0.94679749230766252</v>
      </c>
      <c r="AM134" s="30">
        <f t="shared" ca="1" si="80"/>
        <v>0.80257120530263548</v>
      </c>
      <c r="AN134" s="30">
        <f>IF(Riskregister!$E$11="",0,COUNTIF(BL$4:BL$53,"&lt;"&amp;AL134)*IF(AM134&lt;0.5,Riskregister!$K$11+(Riskregister!$L$11-Riskregister!$K$11)*SQRT(AM134/2),Riskregister!$L$11-(Riskregister!$L$11-Riskregister!$K$11)*SQRT((1-AM134)/2)))</f>
        <v>0</v>
      </c>
      <c r="AO134" s="30">
        <f t="shared" ca="1" si="81"/>
        <v>0.23119432714005439</v>
      </c>
      <c r="AP134" s="30">
        <f t="shared" ca="1" si="81"/>
        <v>0.34278646269064617</v>
      </c>
      <c r="AQ134" s="30">
        <f>IF(Riskregister!$E$12="",0,COUNTIF(BM$4:BM$53,"&lt;"&amp;AO134)*IF(AP134&lt;0.5,Riskregister!$K$12+(Riskregister!$L$12-Riskregister!$K$12)*SQRT(AP134/2),Riskregister!$L$12-(Riskregister!$L$12-Riskregister!$K$12)*SQRT((1-AP134)/2)))</f>
        <v>0</v>
      </c>
      <c r="AR134" s="30">
        <f t="shared" ca="1" si="82"/>
        <v>0.88299818804433805</v>
      </c>
      <c r="AS134" s="30">
        <f t="shared" ca="1" si="82"/>
        <v>0.24773993652877235</v>
      </c>
      <c r="AT134" s="30">
        <f>IF(Riskregister!$E$13="",0,COUNTIF(BN$4:BN$53,"&lt;"&amp;AR134)*IF(AS134&lt;0.5,Riskregister!$K$13+(Riskregister!$L$13-Riskregister!$K$13)*SQRT(AS134/2),Riskregister!$L$13-(Riskregister!$L$13-Riskregister!$K$13)*SQRT((1-AS134)/2)))</f>
        <v>0</v>
      </c>
      <c r="AU134" s="30">
        <f t="shared" ca="1" si="83"/>
        <v>0.92934927568765791</v>
      </c>
      <c r="AV134" s="30">
        <f t="shared" ca="1" si="83"/>
        <v>0.44729474447941053</v>
      </c>
      <c r="AW134" s="30">
        <f>IF(Riskregister!$E$14="",0,COUNTIF(BO$4:BO$53,"&lt;"&amp;AU134)*IF(AV134&lt;0.5,Riskregister!$K$14+(Riskregister!$L$14-Riskregister!$K$14)*SQRT(AV134/2),Riskregister!$L$14-(Riskregister!$L$14-Riskregister!$K$14)*SQRT((1-AV134)/2)))</f>
        <v>0</v>
      </c>
      <c r="AX134" s="30">
        <f t="shared" ca="1" si="84"/>
        <v>0.97754288477980855</v>
      </c>
      <c r="AY134" s="30">
        <f t="shared" ca="1" si="84"/>
        <v>0.72360844040772065</v>
      </c>
      <c r="AZ134" s="30">
        <f>IF(Riskregister!$E$15="",0,COUNTIF(BP$4:BP$53,"&lt;"&amp;AX134)*IF(AY134&lt;0.5,Riskregister!$K$15+(Riskregister!$L$15-Riskregister!$K$15)*SQRT(AY134/2),Riskregister!$L$15-(Riskregister!$L$15-Riskregister!$K$15)*SQRT((1-AY134)/2)))</f>
        <v>0</v>
      </c>
      <c r="BA134" s="30">
        <f t="shared" ca="1" si="85"/>
        <v>0.83919480517328493</v>
      </c>
      <c r="BB134" s="30">
        <f t="shared" ca="1" si="85"/>
        <v>0.38104712558409515</v>
      </c>
      <c r="BC134" s="30">
        <f>IF(Riskregister!$E$16="",0,COUNTIF(BQ$4:BQ$53,"&lt;"&amp;BA134)*IF(BB134&lt;0.5,Riskregister!$K$16+(Riskregister!$L$16-Riskregister!$K$16)*SQRT(BB134/2),Riskregister!$L$16-(Riskregister!$L$16-Riskregister!$K$16)*SQRT((1-BB134)/2)))</f>
        <v>0</v>
      </c>
      <c r="BD134" s="30">
        <f t="shared" ca="1" si="86"/>
        <v>12237058.966163635</v>
      </c>
    </row>
    <row r="135" spans="20:56" x14ac:dyDescent="0.35">
      <c r="T135" s="30">
        <f t="shared" ca="1" si="74"/>
        <v>0.78811742862926271</v>
      </c>
      <c r="U135" s="30">
        <f t="shared" ca="1" si="74"/>
        <v>0.91952832823078867</v>
      </c>
      <c r="V135" s="30">
        <f ca="1">IF(Riskregister!$E$5="",0,COUNTIF(BF$4:BF$53,"&lt;"&amp;T135)*IF(U135&lt;0.5,Riskregister!$K$5+(Riskregister!$L$5-Riskregister!$K$5)*SQRT(U135/2),Riskregister!$L$5-(Riskregister!$L$5-Riskregister!$K$5)*SQRT((1-U135)/2)))</f>
        <v>2548675.3727461617</v>
      </c>
      <c r="W135" s="30">
        <f t="shared" ca="1" si="75"/>
        <v>0.4115065683036504</v>
      </c>
      <c r="X135" s="30">
        <f t="shared" ca="1" si="75"/>
        <v>0.63511900934740706</v>
      </c>
      <c r="Y135" s="30">
        <f ca="1">IF(Riskregister!$E$6="",0,COUNTIF(BG$4:BG$53,"&lt;"&amp;W135)*IF(X135&lt;0.5,Riskregister!$K$6+(Riskregister!$L$6-Riskregister!$K$6)*SQRT(X135/2),Riskregister!$L$6-(Riskregister!$L$6-Riskregister!$K$6)*SQRT((1-X135)/2)))</f>
        <v>1231165.0340565925</v>
      </c>
      <c r="Z135" s="30">
        <f t="shared" ca="1" si="76"/>
        <v>0.24179753315972508</v>
      </c>
      <c r="AA135" s="30">
        <f t="shared" ca="1" si="76"/>
        <v>0.13879051556845712</v>
      </c>
      <c r="AB135" s="30">
        <f ca="1">IF(Riskregister!$E$7="",0,COUNTIF(BH$4:BH$53,"&lt;"&amp;Z135)*IF(AA135&lt;0.5,Riskregister!$K$7+(Riskregister!$L$7-Riskregister!$K$7)*SQRT(AA135/2),Riskregister!$L$7-(Riskregister!$L$7-Riskregister!$K$7)*SQRT((1-AA135)/2)))</f>
        <v>568801.71536624932</v>
      </c>
      <c r="AC135" s="30">
        <f t="shared" ca="1" si="77"/>
        <v>2.4334986995953822E-2</v>
      </c>
      <c r="AD135" s="30">
        <f t="shared" ca="1" si="77"/>
        <v>0.52188244930451499</v>
      </c>
      <c r="AE135" s="30">
        <f ca="1">IF(Riskregister!$E$8="",0,COUNTIF(BI$4:BI$53,"&lt;"&amp;AC135)*IF(AD135&lt;0.5,Riskregister!$K$8+(Riskregister!$L$8-Riskregister!$K$8)*SQRT(AD135/2),Riskregister!$L$8-(Riskregister!$L$8-Riskregister!$K$8)*SQRT((1-AD135)/2)))</f>
        <v>0</v>
      </c>
      <c r="AF135" s="30">
        <f t="shared" ca="1" si="78"/>
        <v>0.7268016564594626</v>
      </c>
      <c r="AG135" s="30">
        <f t="shared" ca="1" si="78"/>
        <v>0.80529634755061952</v>
      </c>
      <c r="AH135" s="30">
        <f>IF(Riskregister!$E$9="",0,COUNTIF(BJ$4:BJ$53,"&lt;"&amp;AF135)*IF(AG135&lt;0.5,Riskregister!$K$9+(Riskregister!$L$9-Riskregister!$K$9)*SQRT(AG135/2),Riskregister!$L$9-(Riskregister!$L$9-Riskregister!$K$9)*SQRT((1-AG135)/2)))</f>
        <v>0</v>
      </c>
      <c r="AI135" s="30">
        <f t="shared" ca="1" si="79"/>
        <v>0.12799592582869745</v>
      </c>
      <c r="AJ135" s="30">
        <f t="shared" ca="1" si="79"/>
        <v>3.7385154431192058E-3</v>
      </c>
      <c r="AK135" s="30">
        <f>IF(Riskregister!$E$10="",0,COUNTIF(BK$4:BK$53,"&lt;"&amp;AI135)*IF(AJ135&lt;0.5,Riskregister!$K$10+(Riskregister!$L$10-Riskregister!$K$10)*SQRT(AJ135/2),Riskregister!$L$10-(Riskregister!$L$10-Riskregister!$K$10)*SQRT((1-AJ135)/2)))</f>
        <v>0</v>
      </c>
      <c r="AL135" s="30">
        <f t="shared" ca="1" si="80"/>
        <v>0.52433250054131009</v>
      </c>
      <c r="AM135" s="30">
        <f t="shared" ca="1" si="80"/>
        <v>0.28444697299447974</v>
      </c>
      <c r="AN135" s="30">
        <f>IF(Riskregister!$E$11="",0,COUNTIF(BL$4:BL$53,"&lt;"&amp;AL135)*IF(AM135&lt;0.5,Riskregister!$K$11+(Riskregister!$L$11-Riskregister!$K$11)*SQRT(AM135/2),Riskregister!$L$11-(Riskregister!$L$11-Riskregister!$K$11)*SQRT((1-AM135)/2)))</f>
        <v>0</v>
      </c>
      <c r="AO135" s="30">
        <f t="shared" ca="1" si="81"/>
        <v>0.22675610999792961</v>
      </c>
      <c r="AP135" s="30">
        <f t="shared" ca="1" si="81"/>
        <v>0.4315911497391367</v>
      </c>
      <c r="AQ135" s="30">
        <f>IF(Riskregister!$E$12="",0,COUNTIF(BM$4:BM$53,"&lt;"&amp;AO135)*IF(AP135&lt;0.5,Riskregister!$K$12+(Riskregister!$L$12-Riskregister!$K$12)*SQRT(AP135/2),Riskregister!$L$12-(Riskregister!$L$12-Riskregister!$K$12)*SQRT((1-AP135)/2)))</f>
        <v>0</v>
      </c>
      <c r="AR135" s="30">
        <f t="shared" ca="1" si="82"/>
        <v>0.16653764770289559</v>
      </c>
      <c r="AS135" s="30">
        <f t="shared" ca="1" si="82"/>
        <v>0.12414546117152259</v>
      </c>
      <c r="AT135" s="30">
        <f>IF(Riskregister!$E$13="",0,COUNTIF(BN$4:BN$53,"&lt;"&amp;AR135)*IF(AS135&lt;0.5,Riskregister!$K$13+(Riskregister!$L$13-Riskregister!$K$13)*SQRT(AS135/2),Riskregister!$L$13-(Riskregister!$L$13-Riskregister!$K$13)*SQRT((1-AS135)/2)))</f>
        <v>0</v>
      </c>
      <c r="AU135" s="30">
        <f t="shared" ca="1" si="83"/>
        <v>0.59702544530240853</v>
      </c>
      <c r="AV135" s="30">
        <f t="shared" ca="1" si="83"/>
        <v>0.13042433690651145</v>
      </c>
      <c r="AW135" s="30">
        <f>IF(Riskregister!$E$14="",0,COUNTIF(BO$4:BO$53,"&lt;"&amp;AU135)*IF(AV135&lt;0.5,Riskregister!$K$14+(Riskregister!$L$14-Riskregister!$K$14)*SQRT(AV135/2),Riskregister!$L$14-(Riskregister!$L$14-Riskregister!$K$14)*SQRT((1-AV135)/2)))</f>
        <v>0</v>
      </c>
      <c r="AX135" s="30">
        <f t="shared" ca="1" si="84"/>
        <v>0.65012339257753349</v>
      </c>
      <c r="AY135" s="30">
        <f t="shared" ca="1" si="84"/>
        <v>0.81599266651444791</v>
      </c>
      <c r="AZ135" s="30">
        <f>IF(Riskregister!$E$15="",0,COUNTIF(BP$4:BP$53,"&lt;"&amp;AX135)*IF(AY135&lt;0.5,Riskregister!$K$15+(Riskregister!$L$15-Riskregister!$K$15)*SQRT(AY135/2),Riskregister!$L$15-(Riskregister!$L$15-Riskregister!$K$15)*SQRT((1-AY135)/2)))</f>
        <v>0</v>
      </c>
      <c r="BA135" s="30">
        <f t="shared" ca="1" si="85"/>
        <v>0.97875278480213612</v>
      </c>
      <c r="BB135" s="30">
        <f t="shared" ca="1" si="85"/>
        <v>0.4697077564111628</v>
      </c>
      <c r="BC135" s="30">
        <f>IF(Riskregister!$E$16="",0,COUNTIF(BQ$4:BQ$53,"&lt;"&amp;BA135)*IF(BB135&lt;0.5,Riskregister!$K$16+(Riskregister!$L$16-Riskregister!$K$16)*SQRT(BB135/2),Riskregister!$L$16-(Riskregister!$L$16-Riskregister!$K$16)*SQRT((1-BB135)/2)))</f>
        <v>0</v>
      </c>
      <c r="BD135" s="30">
        <f t="shared" ca="1" si="86"/>
        <v>4348642.1221690029</v>
      </c>
    </row>
    <row r="136" spans="20:56" x14ac:dyDescent="0.35">
      <c r="T136" s="30">
        <f t="shared" ca="1" si="74"/>
        <v>0.36286467962863933</v>
      </c>
      <c r="U136" s="30">
        <f t="shared" ca="1" si="74"/>
        <v>0.92952233174236976</v>
      </c>
      <c r="V136" s="30">
        <f ca="1">IF(Riskregister!$E$5="",0,COUNTIF(BF$4:BF$53,"&lt;"&amp;T136)*IF(U136&lt;0.5,Riskregister!$K$5+(Riskregister!$L$5-Riskregister!$K$5)*SQRT(U136/2),Riskregister!$L$5-(Riskregister!$L$5-Riskregister!$K$5)*SQRT((1-U136)/2)))</f>
        <v>1546577.8715270397</v>
      </c>
      <c r="W136" s="30">
        <f t="shared" ca="1" si="75"/>
        <v>0.48972578382180498</v>
      </c>
      <c r="X136" s="30">
        <f t="shared" ca="1" si="75"/>
        <v>0.50514634531138203</v>
      </c>
      <c r="Y136" s="30">
        <f ca="1">IF(Riskregister!$E$6="",0,COUNTIF(BG$4:BG$53,"&lt;"&amp;W136)*IF(X136&lt;0.5,Riskregister!$K$6+(Riskregister!$L$6-Riskregister!$K$6)*SQRT(X136/2),Riskregister!$L$6-(Riskregister!$L$6-Riskregister!$K$6)*SQRT((1-X136)/2)))</f>
        <v>2209287.3814086625</v>
      </c>
      <c r="Z136" s="30">
        <f t="shared" ca="1" si="76"/>
        <v>0.65017890572564707</v>
      </c>
      <c r="AA136" s="30">
        <f t="shared" ca="1" si="76"/>
        <v>0.47710988189579173</v>
      </c>
      <c r="AB136" s="30">
        <f ca="1">IF(Riskregister!$E$7="",0,COUNTIF(BH$4:BH$53,"&lt;"&amp;Z136)*IF(AA136&lt;0.5,Riskregister!$K$7+(Riskregister!$L$7-Riskregister!$K$7)*SQRT(AA136/2),Riskregister!$L$7-(Riskregister!$L$7-Riskregister!$K$7)*SQRT((1-AA136)/2)))</f>
        <v>1546631.1181979787</v>
      </c>
      <c r="AC136" s="30">
        <f t="shared" ca="1" si="77"/>
        <v>0.4802147875569367</v>
      </c>
      <c r="AD136" s="30">
        <f t="shared" ca="1" si="77"/>
        <v>3.1128102880885522E-2</v>
      </c>
      <c r="AE136" s="30">
        <f ca="1">IF(Riskregister!$E$8="",0,COUNTIF(BI$4:BI$53,"&lt;"&amp;AC136)*IF(AD136&lt;0.5,Riskregister!$K$8+(Riskregister!$L$8-Riskregister!$K$8)*SQRT(AD136/2),Riskregister!$L$8-(Riskregister!$L$8-Riskregister!$K$8)*SQRT((1-AD136)/2)))</f>
        <v>2659059.1425175066</v>
      </c>
      <c r="AF136" s="30">
        <f t="shared" ca="1" si="78"/>
        <v>0.10205830768367252</v>
      </c>
      <c r="AG136" s="30">
        <f t="shared" ca="1" si="78"/>
        <v>0.21437548175882093</v>
      </c>
      <c r="AH136" s="30">
        <f>IF(Riskregister!$E$9="",0,COUNTIF(BJ$4:BJ$53,"&lt;"&amp;AF136)*IF(AG136&lt;0.5,Riskregister!$K$9+(Riskregister!$L$9-Riskregister!$K$9)*SQRT(AG136/2),Riskregister!$L$9-(Riskregister!$L$9-Riskregister!$K$9)*SQRT((1-AG136)/2)))</f>
        <v>0</v>
      </c>
      <c r="AI136" s="30">
        <f t="shared" ca="1" si="79"/>
        <v>0.2158871385501222</v>
      </c>
      <c r="AJ136" s="30">
        <f t="shared" ca="1" si="79"/>
        <v>0.82754259935724861</v>
      </c>
      <c r="AK136" s="30">
        <f>IF(Riskregister!$E$10="",0,COUNTIF(BK$4:BK$53,"&lt;"&amp;AI136)*IF(AJ136&lt;0.5,Riskregister!$K$10+(Riskregister!$L$10-Riskregister!$K$10)*SQRT(AJ136/2),Riskregister!$L$10-(Riskregister!$L$10-Riskregister!$K$10)*SQRT((1-AJ136)/2)))</f>
        <v>0</v>
      </c>
      <c r="AL136" s="30">
        <f t="shared" ca="1" si="80"/>
        <v>0.35242725398353647</v>
      </c>
      <c r="AM136" s="30">
        <f t="shared" ca="1" si="80"/>
        <v>0.19221535293616343</v>
      </c>
      <c r="AN136" s="30">
        <f>IF(Riskregister!$E$11="",0,COUNTIF(BL$4:BL$53,"&lt;"&amp;AL136)*IF(AM136&lt;0.5,Riskregister!$K$11+(Riskregister!$L$11-Riskregister!$K$11)*SQRT(AM136/2),Riskregister!$L$11-(Riskregister!$L$11-Riskregister!$K$11)*SQRT((1-AM136)/2)))</f>
        <v>0</v>
      </c>
      <c r="AO136" s="30">
        <f t="shared" ca="1" si="81"/>
        <v>0.47137054330047035</v>
      </c>
      <c r="AP136" s="30">
        <f t="shared" ca="1" si="81"/>
        <v>0.82416879002559862</v>
      </c>
      <c r="AQ136" s="30">
        <f>IF(Riskregister!$E$12="",0,COUNTIF(BM$4:BM$53,"&lt;"&amp;AO136)*IF(AP136&lt;0.5,Riskregister!$K$12+(Riskregister!$L$12-Riskregister!$K$12)*SQRT(AP136/2),Riskregister!$L$12-(Riskregister!$L$12-Riskregister!$K$12)*SQRT((1-AP136)/2)))</f>
        <v>0</v>
      </c>
      <c r="AR136" s="30">
        <f t="shared" ca="1" si="82"/>
        <v>0.71548805691027983</v>
      </c>
      <c r="AS136" s="30">
        <f t="shared" ca="1" si="82"/>
        <v>0.25929552278465273</v>
      </c>
      <c r="AT136" s="30">
        <f>IF(Riskregister!$E$13="",0,COUNTIF(BN$4:BN$53,"&lt;"&amp;AR136)*IF(AS136&lt;0.5,Riskregister!$K$13+(Riskregister!$L$13-Riskregister!$K$13)*SQRT(AS136/2),Riskregister!$L$13-(Riskregister!$L$13-Riskregister!$K$13)*SQRT((1-AS136)/2)))</f>
        <v>0</v>
      </c>
      <c r="AU136" s="30">
        <f t="shared" ca="1" si="83"/>
        <v>0.36003964012931433</v>
      </c>
      <c r="AV136" s="30">
        <f t="shared" ca="1" si="83"/>
        <v>0.80730326400444563</v>
      </c>
      <c r="AW136" s="30">
        <f>IF(Riskregister!$E$14="",0,COUNTIF(BO$4:BO$53,"&lt;"&amp;AU136)*IF(AV136&lt;0.5,Riskregister!$K$14+(Riskregister!$L$14-Riskregister!$K$14)*SQRT(AV136/2),Riskregister!$L$14-(Riskregister!$L$14-Riskregister!$K$14)*SQRT((1-AV136)/2)))</f>
        <v>0</v>
      </c>
      <c r="AX136" s="30">
        <f t="shared" ca="1" si="84"/>
        <v>0.18073580398257483</v>
      </c>
      <c r="AY136" s="30">
        <f t="shared" ca="1" si="84"/>
        <v>8.4367440083234491E-2</v>
      </c>
      <c r="AZ136" s="30">
        <f>IF(Riskregister!$E$15="",0,COUNTIF(BP$4:BP$53,"&lt;"&amp;AX136)*IF(AY136&lt;0.5,Riskregister!$K$15+(Riskregister!$L$15-Riskregister!$K$15)*SQRT(AY136/2),Riskregister!$L$15-(Riskregister!$L$15-Riskregister!$K$15)*SQRT((1-AY136)/2)))</f>
        <v>0</v>
      </c>
      <c r="BA136" s="30">
        <f t="shared" ca="1" si="85"/>
        <v>0.52057588238065333</v>
      </c>
      <c r="BB136" s="30">
        <f t="shared" ca="1" si="85"/>
        <v>3.137853224327869E-2</v>
      </c>
      <c r="BC136" s="30">
        <f>IF(Riskregister!$E$16="",0,COUNTIF(BQ$4:BQ$53,"&lt;"&amp;BA136)*IF(BB136&lt;0.5,Riskregister!$K$16+(Riskregister!$L$16-Riskregister!$K$16)*SQRT(BB136/2),Riskregister!$L$16-(Riskregister!$L$16-Riskregister!$K$16)*SQRT((1-BB136)/2)))</f>
        <v>0</v>
      </c>
      <c r="BD136" s="30">
        <f t="shared" ca="1" si="86"/>
        <v>7961555.5136511866</v>
      </c>
    </row>
    <row r="137" spans="20:56" x14ac:dyDescent="0.35">
      <c r="T137" s="30">
        <f t="shared" ca="1" si="74"/>
        <v>0.19351510221037238</v>
      </c>
      <c r="U137" s="30">
        <f t="shared" ca="1" si="74"/>
        <v>0.84864045164284208</v>
      </c>
      <c r="V137" s="30">
        <f ca="1">IF(Riskregister!$E$5="",0,COUNTIF(BF$4:BF$53,"&lt;"&amp;T137)*IF(U137&lt;0.5,Riskregister!$K$5+(Riskregister!$L$5-Riskregister!$K$5)*SQRT(U137/2),Riskregister!$L$5-(Riskregister!$L$5-Riskregister!$K$5)*SQRT((1-U137)/2)))</f>
        <v>952410.38574962609</v>
      </c>
      <c r="W137" s="30">
        <f t="shared" ca="1" si="75"/>
        <v>0.45583842606827385</v>
      </c>
      <c r="X137" s="30">
        <f t="shared" ca="1" si="75"/>
        <v>0.70813354210070534</v>
      </c>
      <c r="Y137" s="30">
        <f ca="1">IF(Riskregister!$E$6="",0,COUNTIF(BG$4:BG$53,"&lt;"&amp;W137)*IF(X137&lt;0.5,Riskregister!$K$6+(Riskregister!$L$6-Riskregister!$K$6)*SQRT(X137/2),Riskregister!$L$6-(Riskregister!$L$6-Riskregister!$K$6)*SQRT((1-X137)/2)))</f>
        <v>2624756.5134902732</v>
      </c>
      <c r="Z137" s="30">
        <f t="shared" ca="1" si="76"/>
        <v>4.0923872581100085E-3</v>
      </c>
      <c r="AA137" s="30">
        <f t="shared" ca="1" si="76"/>
        <v>0.70069273120921405</v>
      </c>
      <c r="AB137" s="30">
        <f ca="1">IF(Riskregister!$E$7="",0,COUNTIF(BH$4:BH$53,"&lt;"&amp;Z137)*IF(AA137&lt;0.5,Riskregister!$K$7+(Riskregister!$L$7-Riskregister!$K$7)*SQRT(AA137/2),Riskregister!$L$7-(Riskregister!$L$7-Riskregister!$K$7)*SQRT((1-AA137)/2)))</f>
        <v>264602.1779590394</v>
      </c>
      <c r="AC137" s="30">
        <f t="shared" ca="1" si="77"/>
        <v>5.6437838391289685E-2</v>
      </c>
      <c r="AD137" s="30">
        <f t="shared" ca="1" si="77"/>
        <v>0.56496622872805202</v>
      </c>
      <c r="AE137" s="30">
        <f ca="1">IF(Riskregister!$E$8="",0,COUNTIF(BI$4:BI$53,"&lt;"&amp;AC137)*IF(AD137&lt;0.5,Riskregister!$K$8+(Riskregister!$L$8-Riskregister!$K$8)*SQRT(AD137/2),Riskregister!$L$8-(Riskregister!$L$8-Riskregister!$K$8)*SQRT((1-AD137)/2)))</f>
        <v>0</v>
      </c>
      <c r="AF137" s="30">
        <f t="shared" ca="1" si="78"/>
        <v>0.45146433485305204</v>
      </c>
      <c r="AG137" s="30">
        <f t="shared" ca="1" si="78"/>
        <v>0.9915802272571238</v>
      </c>
      <c r="AH137" s="30">
        <f>IF(Riskregister!$E$9="",0,COUNTIF(BJ$4:BJ$53,"&lt;"&amp;AF137)*IF(AG137&lt;0.5,Riskregister!$K$9+(Riskregister!$L$9-Riskregister!$K$9)*SQRT(AG137/2),Riskregister!$L$9-(Riskregister!$L$9-Riskregister!$K$9)*SQRT((1-AG137)/2)))</f>
        <v>0</v>
      </c>
      <c r="AI137" s="30">
        <f t="shared" ca="1" si="79"/>
        <v>0.71741361714795293</v>
      </c>
      <c r="AJ137" s="30">
        <f t="shared" ca="1" si="79"/>
        <v>0.21414251150133012</v>
      </c>
      <c r="AK137" s="30">
        <f>IF(Riskregister!$E$10="",0,COUNTIF(BK$4:BK$53,"&lt;"&amp;AI137)*IF(AJ137&lt;0.5,Riskregister!$K$10+(Riskregister!$L$10-Riskregister!$K$10)*SQRT(AJ137/2),Riskregister!$L$10-(Riskregister!$L$10-Riskregister!$K$10)*SQRT((1-AJ137)/2)))</f>
        <v>0</v>
      </c>
      <c r="AL137" s="30">
        <f t="shared" ca="1" si="80"/>
        <v>0.40699188721282697</v>
      </c>
      <c r="AM137" s="30">
        <f t="shared" ca="1" si="80"/>
        <v>0.73310702988180432</v>
      </c>
      <c r="AN137" s="30">
        <f>IF(Riskregister!$E$11="",0,COUNTIF(BL$4:BL$53,"&lt;"&amp;AL137)*IF(AM137&lt;0.5,Riskregister!$K$11+(Riskregister!$L$11-Riskregister!$K$11)*SQRT(AM137/2),Riskregister!$L$11-(Riskregister!$L$11-Riskregister!$K$11)*SQRT((1-AM137)/2)))</f>
        <v>0</v>
      </c>
      <c r="AO137" s="30">
        <f t="shared" ca="1" si="81"/>
        <v>0.93285475634733184</v>
      </c>
      <c r="AP137" s="30">
        <f t="shared" ca="1" si="81"/>
        <v>6.0511767185836951E-2</v>
      </c>
      <c r="AQ137" s="30">
        <f>IF(Riskregister!$E$12="",0,COUNTIF(BM$4:BM$53,"&lt;"&amp;AO137)*IF(AP137&lt;0.5,Riskregister!$K$12+(Riskregister!$L$12-Riskregister!$K$12)*SQRT(AP137/2),Riskregister!$L$12-(Riskregister!$L$12-Riskregister!$K$12)*SQRT((1-AP137)/2)))</f>
        <v>0</v>
      </c>
      <c r="AR137" s="30">
        <f t="shared" ca="1" si="82"/>
        <v>4.5940305765578171E-2</v>
      </c>
      <c r="AS137" s="30">
        <f t="shared" ca="1" si="82"/>
        <v>0.37596077722337373</v>
      </c>
      <c r="AT137" s="30">
        <f>IF(Riskregister!$E$13="",0,COUNTIF(BN$4:BN$53,"&lt;"&amp;AR137)*IF(AS137&lt;0.5,Riskregister!$K$13+(Riskregister!$L$13-Riskregister!$K$13)*SQRT(AS137/2),Riskregister!$L$13-(Riskregister!$L$13-Riskregister!$K$13)*SQRT((1-AS137)/2)))</f>
        <v>0</v>
      </c>
      <c r="AU137" s="30">
        <f t="shared" ca="1" si="83"/>
        <v>0.25550987154291938</v>
      </c>
      <c r="AV137" s="30">
        <f t="shared" ca="1" si="83"/>
        <v>0.88909598814898361</v>
      </c>
      <c r="AW137" s="30">
        <f>IF(Riskregister!$E$14="",0,COUNTIF(BO$4:BO$53,"&lt;"&amp;AU137)*IF(AV137&lt;0.5,Riskregister!$K$14+(Riskregister!$L$14-Riskregister!$K$14)*SQRT(AV137/2),Riskregister!$L$14-(Riskregister!$L$14-Riskregister!$K$14)*SQRT((1-AV137)/2)))</f>
        <v>0</v>
      </c>
      <c r="AX137" s="30">
        <f t="shared" ca="1" si="84"/>
        <v>0.63281007410628942</v>
      </c>
      <c r="AY137" s="30">
        <f t="shared" ca="1" si="84"/>
        <v>0.55546042050788547</v>
      </c>
      <c r="AZ137" s="30">
        <f>IF(Riskregister!$E$15="",0,COUNTIF(BP$4:BP$53,"&lt;"&amp;AX137)*IF(AY137&lt;0.5,Riskregister!$K$15+(Riskregister!$L$15-Riskregister!$K$15)*SQRT(AY137/2),Riskregister!$L$15-(Riskregister!$L$15-Riskregister!$K$15)*SQRT((1-AY137)/2)))</f>
        <v>0</v>
      </c>
      <c r="BA137" s="30">
        <f t="shared" ca="1" si="85"/>
        <v>0.42761387636801429</v>
      </c>
      <c r="BB137" s="30">
        <f t="shared" ca="1" si="85"/>
        <v>0.84812972224089889</v>
      </c>
      <c r="BC137" s="30">
        <f>IF(Riskregister!$E$16="",0,COUNTIF(BQ$4:BQ$53,"&lt;"&amp;BA137)*IF(BB137&lt;0.5,Riskregister!$K$16+(Riskregister!$L$16-Riskregister!$K$16)*SQRT(BB137/2),Riskregister!$L$16-(Riskregister!$L$16-Riskregister!$K$16)*SQRT((1-BB137)/2)))</f>
        <v>0</v>
      </c>
      <c r="BD137" s="30">
        <f t="shared" ca="1" si="86"/>
        <v>3841769.0771989385</v>
      </c>
    </row>
    <row r="138" spans="20:56" x14ac:dyDescent="0.35">
      <c r="T138" s="30">
        <f t="shared" ca="1" si="74"/>
        <v>0.37107652585152218</v>
      </c>
      <c r="U138" s="30">
        <f t="shared" ca="1" si="74"/>
        <v>0.14232198978678867</v>
      </c>
      <c r="V138" s="30">
        <f ca="1">IF(Riskregister!$E$5="",0,COUNTIF(BF$4:BF$53,"&lt;"&amp;T138)*IF(U138&lt;0.5,Riskregister!$K$5+(Riskregister!$L$5-Riskregister!$K$5)*SQRT(U138/2),Riskregister!$L$5-(Riskregister!$L$5-Riskregister!$K$5)*SQRT((1-U138)/2)))</f>
        <v>810126.24618765456</v>
      </c>
      <c r="W138" s="30">
        <f t="shared" ca="1" si="75"/>
        <v>0.35516124690648754</v>
      </c>
      <c r="X138" s="30">
        <f t="shared" ca="1" si="75"/>
        <v>0.20131605476127046</v>
      </c>
      <c r="Y138" s="30">
        <f ca="1">IF(Riskregister!$E$6="",0,COUNTIF(BG$4:BG$53,"&lt;"&amp;W138)*IF(X138&lt;0.5,Riskregister!$K$6+(Riskregister!$L$6-Riskregister!$K$6)*SQRT(X138/2),Riskregister!$L$6-(Riskregister!$L$6-Riskregister!$K$6)*SQRT((1-X138)/2)))</f>
        <v>771079.68683298316</v>
      </c>
      <c r="Z138" s="30">
        <f t="shared" ca="1" si="76"/>
        <v>0.61245435471147025</v>
      </c>
      <c r="AA138" s="30">
        <f t="shared" ca="1" si="76"/>
        <v>0.20331571095576839</v>
      </c>
      <c r="AB138" s="30">
        <f ca="1">IF(Riskregister!$E$7="",0,COUNTIF(BH$4:BH$53,"&lt;"&amp;Z138)*IF(AA138&lt;0.5,Riskregister!$K$7+(Riskregister!$L$7-Riskregister!$K$7)*SQRT(AA138/2),Riskregister!$L$7-(Riskregister!$L$7-Riskregister!$K$7)*SQRT((1-AA138)/2)))</f>
        <v>1131153.8116824368</v>
      </c>
      <c r="AC138" s="30">
        <f t="shared" ca="1" si="77"/>
        <v>4.3625584358388703E-2</v>
      </c>
      <c r="AD138" s="30">
        <f t="shared" ca="1" si="77"/>
        <v>0.99127275375258916</v>
      </c>
      <c r="AE138" s="30">
        <f ca="1">IF(Riskregister!$E$8="",0,COUNTIF(BI$4:BI$53,"&lt;"&amp;AC138)*IF(AD138&lt;0.5,Riskregister!$K$8+(Riskregister!$L$8-Riskregister!$K$8)*SQRT(AD138/2),Riskregister!$L$8-(Riskregister!$L$8-Riskregister!$K$8)*SQRT((1-AD138)/2)))</f>
        <v>0</v>
      </c>
      <c r="AF138" s="30">
        <f t="shared" ca="1" si="78"/>
        <v>0.79557480967645644</v>
      </c>
      <c r="AG138" s="30">
        <f t="shared" ca="1" si="78"/>
        <v>0.82492510020517285</v>
      </c>
      <c r="AH138" s="30">
        <f>IF(Riskregister!$E$9="",0,COUNTIF(BJ$4:BJ$53,"&lt;"&amp;AF138)*IF(AG138&lt;0.5,Riskregister!$K$9+(Riskregister!$L$9-Riskregister!$K$9)*SQRT(AG138/2),Riskregister!$L$9-(Riskregister!$L$9-Riskregister!$K$9)*SQRT((1-AG138)/2)))</f>
        <v>0</v>
      </c>
      <c r="AI138" s="30">
        <f t="shared" ca="1" si="79"/>
        <v>0.24688695432097885</v>
      </c>
      <c r="AJ138" s="30">
        <f t="shared" ca="1" si="79"/>
        <v>0.43517136716512472</v>
      </c>
      <c r="AK138" s="30">
        <f>IF(Riskregister!$E$10="",0,COUNTIF(BK$4:BK$53,"&lt;"&amp;AI138)*IF(AJ138&lt;0.5,Riskregister!$K$10+(Riskregister!$L$10-Riskregister!$K$10)*SQRT(AJ138/2),Riskregister!$L$10-(Riskregister!$L$10-Riskregister!$K$10)*SQRT((1-AJ138)/2)))</f>
        <v>0</v>
      </c>
      <c r="AL138" s="30">
        <f t="shared" ca="1" si="80"/>
        <v>6.1218318056535215E-2</v>
      </c>
      <c r="AM138" s="30">
        <f t="shared" ca="1" si="80"/>
        <v>0.60263656486169803</v>
      </c>
      <c r="AN138" s="30">
        <f>IF(Riskregister!$E$11="",0,COUNTIF(BL$4:BL$53,"&lt;"&amp;AL138)*IF(AM138&lt;0.5,Riskregister!$K$11+(Riskregister!$L$11-Riskregister!$K$11)*SQRT(AM138/2),Riskregister!$L$11-(Riskregister!$L$11-Riskregister!$K$11)*SQRT((1-AM138)/2)))</f>
        <v>0</v>
      </c>
      <c r="AO138" s="30">
        <f t="shared" ca="1" si="81"/>
        <v>0.64212134052362346</v>
      </c>
      <c r="AP138" s="30">
        <f t="shared" ca="1" si="81"/>
        <v>0.33349522932760167</v>
      </c>
      <c r="AQ138" s="30">
        <f>IF(Riskregister!$E$12="",0,COUNTIF(BM$4:BM$53,"&lt;"&amp;AO138)*IF(AP138&lt;0.5,Riskregister!$K$12+(Riskregister!$L$12-Riskregister!$K$12)*SQRT(AP138/2),Riskregister!$L$12-(Riskregister!$L$12-Riskregister!$K$12)*SQRT((1-AP138)/2)))</f>
        <v>0</v>
      </c>
      <c r="AR138" s="30">
        <f t="shared" ca="1" si="82"/>
        <v>0.45286055929642366</v>
      </c>
      <c r="AS138" s="30">
        <f t="shared" ca="1" si="82"/>
        <v>0.43792702476445466</v>
      </c>
      <c r="AT138" s="30">
        <f>IF(Riskregister!$E$13="",0,COUNTIF(BN$4:BN$53,"&lt;"&amp;AR138)*IF(AS138&lt;0.5,Riskregister!$K$13+(Riskregister!$L$13-Riskregister!$K$13)*SQRT(AS138/2),Riskregister!$L$13-(Riskregister!$L$13-Riskregister!$K$13)*SQRT((1-AS138)/2)))</f>
        <v>0</v>
      </c>
      <c r="AU138" s="30">
        <f t="shared" ca="1" si="83"/>
        <v>0.8412060573189355</v>
      </c>
      <c r="AV138" s="30">
        <f t="shared" ca="1" si="83"/>
        <v>0.2529983681402117</v>
      </c>
      <c r="AW138" s="30">
        <f>IF(Riskregister!$E$14="",0,COUNTIF(BO$4:BO$53,"&lt;"&amp;AU138)*IF(AV138&lt;0.5,Riskregister!$K$14+(Riskregister!$L$14-Riskregister!$K$14)*SQRT(AV138/2),Riskregister!$L$14-(Riskregister!$L$14-Riskregister!$K$14)*SQRT((1-AV138)/2)))</f>
        <v>0</v>
      </c>
      <c r="AX138" s="30">
        <f t="shared" ca="1" si="84"/>
        <v>0.45991570789195813</v>
      </c>
      <c r="AY138" s="30">
        <f t="shared" ca="1" si="84"/>
        <v>5.7529670998613169E-2</v>
      </c>
      <c r="AZ138" s="30">
        <f>IF(Riskregister!$E$15="",0,COUNTIF(BP$4:BP$53,"&lt;"&amp;AX138)*IF(AY138&lt;0.5,Riskregister!$K$15+(Riskregister!$L$15-Riskregister!$K$15)*SQRT(AY138/2),Riskregister!$L$15-(Riskregister!$L$15-Riskregister!$K$15)*SQRT((1-AY138)/2)))</f>
        <v>0</v>
      </c>
      <c r="BA138" s="30">
        <f t="shared" ca="1" si="85"/>
        <v>0.71099813594644456</v>
      </c>
      <c r="BB138" s="30">
        <f t="shared" ca="1" si="85"/>
        <v>0.54156486194015541</v>
      </c>
      <c r="BC138" s="30">
        <f>IF(Riskregister!$E$16="",0,COUNTIF(BQ$4:BQ$53,"&lt;"&amp;BA138)*IF(BB138&lt;0.5,Riskregister!$K$16+(Riskregister!$L$16-Riskregister!$K$16)*SQRT(BB138/2),Riskregister!$L$16-(Riskregister!$L$16-Riskregister!$K$16)*SQRT((1-BB138)/2)))</f>
        <v>0</v>
      </c>
      <c r="BD138" s="30">
        <f t="shared" ca="1" si="86"/>
        <v>2712359.7447030749</v>
      </c>
    </row>
    <row r="139" spans="20:56" x14ac:dyDescent="0.35">
      <c r="T139" s="30">
        <f t="shared" ca="1" si="74"/>
        <v>0.63225495397041409</v>
      </c>
      <c r="U139" s="30">
        <f t="shared" ca="1" si="74"/>
        <v>0.59144425175110105</v>
      </c>
      <c r="V139" s="30">
        <f ca="1">IF(Riskregister!$E$5="",0,COUNTIF(BF$4:BF$53,"&lt;"&amp;T139)*IF(U139&lt;0.5,Riskregister!$K$5+(Riskregister!$L$5-Riskregister!$K$5)*SQRT(U139/2),Riskregister!$L$5-(Riskregister!$L$5-Riskregister!$K$5)*SQRT((1-U139)/2)))</f>
        <v>1586452.0222118327</v>
      </c>
      <c r="W139" s="30">
        <f t="shared" ca="1" si="75"/>
        <v>0.51407808216679307</v>
      </c>
      <c r="X139" s="30">
        <f t="shared" ca="1" si="75"/>
        <v>0.26638552758736145</v>
      </c>
      <c r="Y139" s="30">
        <f ca="1">IF(Riskregister!$E$6="",0,COUNTIF(BG$4:BG$53,"&lt;"&amp;W139)*IF(X139&lt;0.5,Riskregister!$K$6+(Riskregister!$L$6-Riskregister!$K$6)*SQRT(X139/2),Riskregister!$L$6-(Riskregister!$L$6-Riskregister!$K$6)*SQRT((1-X139)/2)))</f>
        <v>1713841.0173099721</v>
      </c>
      <c r="Z139" s="30">
        <f t="shared" ca="1" si="76"/>
        <v>0.55458500263243038</v>
      </c>
      <c r="AA139" s="30">
        <f t="shared" ca="1" si="76"/>
        <v>0.38502807624796143</v>
      </c>
      <c r="AB139" s="30">
        <f ca="1">IF(Riskregister!$E$7="",0,COUNTIF(BH$4:BH$53,"&lt;"&amp;Z139)*IF(AA139&lt;0.5,Riskregister!$K$7+(Riskregister!$L$7-Riskregister!$K$7)*SQRT(AA139/2),Riskregister!$L$7-(Riskregister!$L$7-Riskregister!$K$7)*SQRT((1-AA139)/2)))</f>
        <v>1221404.8557104282</v>
      </c>
      <c r="AC139" s="30">
        <f t="shared" ca="1" si="77"/>
        <v>0.40143035313701836</v>
      </c>
      <c r="AD139" s="30">
        <f t="shared" ca="1" si="77"/>
        <v>0.82238133511241618</v>
      </c>
      <c r="AE139" s="30">
        <f ca="1">IF(Riskregister!$E$8="",0,COUNTIF(BI$4:BI$53,"&lt;"&amp;AC139)*IF(AD139&lt;0.5,Riskregister!$K$8+(Riskregister!$L$8-Riskregister!$K$8)*SQRT(AD139/2),Riskregister!$L$8-(Riskregister!$L$8-Riskregister!$K$8)*SQRT((1-AD139)/2)))</f>
        <v>7198715.8989610765</v>
      </c>
      <c r="AF139" s="30">
        <f t="shared" ca="1" si="78"/>
        <v>0.22329730012814908</v>
      </c>
      <c r="AG139" s="30">
        <f t="shared" ca="1" si="78"/>
        <v>0.92217735205006612</v>
      </c>
      <c r="AH139" s="30">
        <f>IF(Riskregister!$E$9="",0,COUNTIF(BJ$4:BJ$53,"&lt;"&amp;AF139)*IF(AG139&lt;0.5,Riskregister!$K$9+(Riskregister!$L$9-Riskregister!$K$9)*SQRT(AG139/2),Riskregister!$L$9-(Riskregister!$L$9-Riskregister!$K$9)*SQRT((1-AG139)/2)))</f>
        <v>0</v>
      </c>
      <c r="AI139" s="30">
        <f t="shared" ca="1" si="79"/>
        <v>0.50525740787918583</v>
      </c>
      <c r="AJ139" s="30">
        <f t="shared" ca="1" si="79"/>
        <v>0.9103910025053128</v>
      </c>
      <c r="AK139" s="30">
        <f>IF(Riskregister!$E$10="",0,COUNTIF(BK$4:BK$53,"&lt;"&amp;AI139)*IF(AJ139&lt;0.5,Riskregister!$K$10+(Riskregister!$L$10-Riskregister!$K$10)*SQRT(AJ139/2),Riskregister!$L$10-(Riskregister!$L$10-Riskregister!$K$10)*SQRT((1-AJ139)/2)))</f>
        <v>0</v>
      </c>
      <c r="AL139" s="30">
        <f t="shared" ca="1" si="80"/>
        <v>0.72554487354453945</v>
      </c>
      <c r="AM139" s="30">
        <f t="shared" ca="1" si="80"/>
        <v>0.11808317838327864</v>
      </c>
      <c r="AN139" s="30">
        <f>IF(Riskregister!$E$11="",0,COUNTIF(BL$4:BL$53,"&lt;"&amp;AL139)*IF(AM139&lt;0.5,Riskregister!$K$11+(Riskregister!$L$11-Riskregister!$K$11)*SQRT(AM139/2),Riskregister!$L$11-(Riskregister!$L$11-Riskregister!$K$11)*SQRT((1-AM139)/2)))</f>
        <v>0</v>
      </c>
      <c r="AO139" s="30">
        <f t="shared" ca="1" si="81"/>
        <v>0.16996553225471012</v>
      </c>
      <c r="AP139" s="30">
        <f t="shared" ca="1" si="81"/>
        <v>0.12181041174818041</v>
      </c>
      <c r="AQ139" s="30">
        <f>IF(Riskregister!$E$12="",0,COUNTIF(BM$4:BM$53,"&lt;"&amp;AO139)*IF(AP139&lt;0.5,Riskregister!$K$12+(Riskregister!$L$12-Riskregister!$K$12)*SQRT(AP139/2),Riskregister!$L$12-(Riskregister!$L$12-Riskregister!$K$12)*SQRT((1-AP139)/2)))</f>
        <v>0</v>
      </c>
      <c r="AR139" s="30">
        <f t="shared" ca="1" si="82"/>
        <v>0.27729818470664647</v>
      </c>
      <c r="AS139" s="30">
        <f t="shared" ca="1" si="82"/>
        <v>0.82653419200445222</v>
      </c>
      <c r="AT139" s="30">
        <f>IF(Riskregister!$E$13="",0,COUNTIF(BN$4:BN$53,"&lt;"&amp;AR139)*IF(AS139&lt;0.5,Riskregister!$K$13+(Riskregister!$L$13-Riskregister!$K$13)*SQRT(AS139/2),Riskregister!$L$13-(Riskregister!$L$13-Riskregister!$K$13)*SQRT((1-AS139)/2)))</f>
        <v>0</v>
      </c>
      <c r="AU139" s="30">
        <f t="shared" ca="1" si="83"/>
        <v>0.61395113255362188</v>
      </c>
      <c r="AV139" s="30">
        <f t="shared" ca="1" si="83"/>
        <v>0.88139964359635325</v>
      </c>
      <c r="AW139" s="30">
        <f>IF(Riskregister!$E$14="",0,COUNTIF(BO$4:BO$53,"&lt;"&amp;AU139)*IF(AV139&lt;0.5,Riskregister!$K$14+(Riskregister!$L$14-Riskregister!$K$14)*SQRT(AV139/2),Riskregister!$L$14-(Riskregister!$L$14-Riskregister!$K$14)*SQRT((1-AV139)/2)))</f>
        <v>0</v>
      </c>
      <c r="AX139" s="30">
        <f t="shared" ca="1" si="84"/>
        <v>0.22045464469051512</v>
      </c>
      <c r="AY139" s="30">
        <f t="shared" ca="1" si="84"/>
        <v>0.91607942078003357</v>
      </c>
      <c r="AZ139" s="30">
        <f>IF(Riskregister!$E$15="",0,COUNTIF(BP$4:BP$53,"&lt;"&amp;AX139)*IF(AY139&lt;0.5,Riskregister!$K$15+(Riskregister!$L$15-Riskregister!$K$15)*SQRT(AY139/2),Riskregister!$L$15-(Riskregister!$L$15-Riskregister!$K$15)*SQRT((1-AY139)/2)))</f>
        <v>0</v>
      </c>
      <c r="BA139" s="30">
        <f t="shared" ca="1" si="85"/>
        <v>0.99265878857248369</v>
      </c>
      <c r="BB139" s="30">
        <f t="shared" ca="1" si="85"/>
        <v>0.40461722042120107</v>
      </c>
      <c r="BC139" s="30">
        <f>IF(Riskregister!$E$16="",0,COUNTIF(BQ$4:BQ$53,"&lt;"&amp;BA139)*IF(BB139&lt;0.5,Riskregister!$K$16+(Riskregister!$L$16-Riskregister!$K$16)*SQRT(BB139/2),Riskregister!$L$16-(Riskregister!$L$16-Riskregister!$K$16)*SQRT((1-BB139)/2)))</f>
        <v>0</v>
      </c>
      <c r="BD139" s="30">
        <f t="shared" ca="1" si="86"/>
        <v>11720413.794193309</v>
      </c>
    </row>
    <row r="140" spans="20:56" x14ac:dyDescent="0.35">
      <c r="T140" s="30">
        <f t="shared" ca="1" si="74"/>
        <v>0.10623754476319747</v>
      </c>
      <c r="U140" s="30">
        <f t="shared" ca="1" si="74"/>
        <v>0.21401288890534353</v>
      </c>
      <c r="V140" s="30">
        <f ca="1">IF(Riskregister!$E$5="",0,COUNTIF(BF$4:BF$53,"&lt;"&amp;T140)*IF(U140&lt;0.5,Riskregister!$K$5+(Riskregister!$L$5-Riskregister!$K$5)*SQRT(U140/2),Riskregister!$L$5-(Riskregister!$L$5-Riskregister!$K$5)*SQRT((1-U140)/2)))</f>
        <v>297203.27782242501</v>
      </c>
      <c r="W140" s="30">
        <f t="shared" ca="1" si="75"/>
        <v>0.72755963755435582</v>
      </c>
      <c r="X140" s="30">
        <f t="shared" ca="1" si="75"/>
        <v>0.852189255525862</v>
      </c>
      <c r="Y140" s="30">
        <f ca="1">IF(Riskregister!$E$6="",0,COUNTIF(BG$4:BG$53,"&lt;"&amp;W140)*IF(X140&lt;0.5,Riskregister!$K$6+(Riskregister!$L$6-Riskregister!$K$6)*SQRT(X140/2),Riskregister!$L$6-(Riskregister!$L$6-Riskregister!$K$6)*SQRT((1-X140)/2)))</f>
        <v>4531980.7036578394</v>
      </c>
      <c r="Z140" s="30">
        <f t="shared" ca="1" si="76"/>
        <v>0.63222330789011327</v>
      </c>
      <c r="AA140" s="30">
        <f t="shared" ca="1" si="76"/>
        <v>0.80600863411423096</v>
      </c>
      <c r="AB140" s="30">
        <f ca="1">IF(Riskregister!$E$7="",0,COUNTIF(BH$4:BH$53,"&lt;"&amp;Z140)*IF(AA140&lt;0.5,Riskregister!$K$7+(Riskregister!$L$7-Riskregister!$K$7)*SQRT(AA140/2),Riskregister!$L$7-(Riskregister!$L$7-Riskregister!$K$7)*SQRT((1-AA140)/2)))</f>
        <v>2036968.816584365</v>
      </c>
      <c r="AC140" s="30">
        <f t="shared" ca="1" si="77"/>
        <v>0.41042577924991319</v>
      </c>
      <c r="AD140" s="30">
        <f t="shared" ca="1" si="77"/>
        <v>0.71567345895692203</v>
      </c>
      <c r="AE140" s="30">
        <f ca="1">IF(Riskregister!$E$8="",0,COUNTIF(BI$4:BI$53,"&lt;"&amp;AC140)*IF(AD140&lt;0.5,Riskregister!$K$8+(Riskregister!$L$8-Riskregister!$K$8)*SQRT(AD140/2),Riskregister!$L$8-(Riskregister!$L$8-Riskregister!$K$8)*SQRT((1-AD140)/2)))</f>
        <v>6455772.7805227861</v>
      </c>
      <c r="AF140" s="30">
        <f t="shared" ca="1" si="78"/>
        <v>0.33278989078752896</v>
      </c>
      <c r="AG140" s="30">
        <f t="shared" ca="1" si="78"/>
        <v>0.80710695681388611</v>
      </c>
      <c r="AH140" s="30">
        <f>IF(Riskregister!$E$9="",0,COUNTIF(BJ$4:BJ$53,"&lt;"&amp;AF140)*IF(AG140&lt;0.5,Riskregister!$K$9+(Riskregister!$L$9-Riskregister!$K$9)*SQRT(AG140/2),Riskregister!$L$9-(Riskregister!$L$9-Riskregister!$K$9)*SQRT((1-AG140)/2)))</f>
        <v>0</v>
      </c>
      <c r="AI140" s="30">
        <f t="shared" ca="1" si="79"/>
        <v>0.15358942356800476</v>
      </c>
      <c r="AJ140" s="30">
        <f t="shared" ca="1" si="79"/>
        <v>0.69801088080426243</v>
      </c>
      <c r="AK140" s="30">
        <f>IF(Riskregister!$E$10="",0,COUNTIF(BK$4:BK$53,"&lt;"&amp;AI140)*IF(AJ140&lt;0.5,Riskregister!$K$10+(Riskregister!$L$10-Riskregister!$K$10)*SQRT(AJ140/2),Riskregister!$L$10-(Riskregister!$L$10-Riskregister!$K$10)*SQRT((1-AJ140)/2)))</f>
        <v>0</v>
      </c>
      <c r="AL140" s="30">
        <f t="shared" ca="1" si="80"/>
        <v>0.84254973351955897</v>
      </c>
      <c r="AM140" s="30">
        <f t="shared" ca="1" si="80"/>
        <v>0.26154775138532327</v>
      </c>
      <c r="AN140" s="30">
        <f>IF(Riskregister!$E$11="",0,COUNTIF(BL$4:BL$53,"&lt;"&amp;AL140)*IF(AM140&lt;0.5,Riskregister!$K$11+(Riskregister!$L$11-Riskregister!$K$11)*SQRT(AM140/2),Riskregister!$L$11-(Riskregister!$L$11-Riskregister!$K$11)*SQRT((1-AM140)/2)))</f>
        <v>0</v>
      </c>
      <c r="AO140" s="30">
        <f t="shared" ca="1" si="81"/>
        <v>0.83349648194788784</v>
      </c>
      <c r="AP140" s="30">
        <f t="shared" ca="1" si="81"/>
        <v>0.10011028550812284</v>
      </c>
      <c r="AQ140" s="30">
        <f>IF(Riskregister!$E$12="",0,COUNTIF(BM$4:BM$53,"&lt;"&amp;AO140)*IF(AP140&lt;0.5,Riskregister!$K$12+(Riskregister!$L$12-Riskregister!$K$12)*SQRT(AP140/2),Riskregister!$L$12-(Riskregister!$L$12-Riskregister!$K$12)*SQRT((1-AP140)/2)))</f>
        <v>0</v>
      </c>
      <c r="AR140" s="30">
        <f t="shared" ca="1" si="82"/>
        <v>0.23255249257462063</v>
      </c>
      <c r="AS140" s="30">
        <f t="shared" ca="1" si="82"/>
        <v>0.38337839453292466</v>
      </c>
      <c r="AT140" s="30">
        <f>IF(Riskregister!$E$13="",0,COUNTIF(BN$4:BN$53,"&lt;"&amp;AR140)*IF(AS140&lt;0.5,Riskregister!$K$13+(Riskregister!$L$13-Riskregister!$K$13)*SQRT(AS140/2),Riskregister!$L$13-(Riskregister!$L$13-Riskregister!$K$13)*SQRT((1-AS140)/2)))</f>
        <v>0</v>
      </c>
      <c r="AU140" s="30">
        <f t="shared" ca="1" si="83"/>
        <v>0.13293016819115944</v>
      </c>
      <c r="AV140" s="30">
        <f t="shared" ca="1" si="83"/>
        <v>0.56767892100134942</v>
      </c>
      <c r="AW140" s="30">
        <f>IF(Riskregister!$E$14="",0,COUNTIF(BO$4:BO$53,"&lt;"&amp;AU140)*IF(AV140&lt;0.5,Riskregister!$K$14+(Riskregister!$L$14-Riskregister!$K$14)*SQRT(AV140/2),Riskregister!$L$14-(Riskregister!$L$14-Riskregister!$K$14)*SQRT((1-AV140)/2)))</f>
        <v>0</v>
      </c>
      <c r="AX140" s="30">
        <f t="shared" ca="1" si="84"/>
        <v>0.40186791164973146</v>
      </c>
      <c r="AY140" s="30">
        <f t="shared" ca="1" si="84"/>
        <v>0.80288135183423071</v>
      </c>
      <c r="AZ140" s="30">
        <f>IF(Riskregister!$E$15="",0,COUNTIF(BP$4:BP$53,"&lt;"&amp;AX140)*IF(AY140&lt;0.5,Riskregister!$K$15+(Riskregister!$L$15-Riskregister!$K$15)*SQRT(AY140/2),Riskregister!$L$15-(Riskregister!$L$15-Riskregister!$K$15)*SQRT((1-AY140)/2)))</f>
        <v>0</v>
      </c>
      <c r="BA140" s="30">
        <f t="shared" ca="1" si="85"/>
        <v>0.46471729638598569</v>
      </c>
      <c r="BB140" s="30">
        <f t="shared" ca="1" si="85"/>
        <v>0.87864551752745257</v>
      </c>
      <c r="BC140" s="30">
        <f>IF(Riskregister!$E$16="",0,COUNTIF(BQ$4:BQ$53,"&lt;"&amp;BA140)*IF(BB140&lt;0.5,Riskregister!$K$16+(Riskregister!$L$16-Riskregister!$K$16)*SQRT(BB140/2),Riskregister!$L$16-(Riskregister!$L$16-Riskregister!$K$16)*SQRT((1-BB140)/2)))</f>
        <v>0</v>
      </c>
      <c r="BD140" s="30">
        <f t="shared" ca="1" si="86"/>
        <v>13321925.578587415</v>
      </c>
    </row>
    <row r="141" spans="20:56" x14ac:dyDescent="0.35">
      <c r="T141" s="30">
        <f t="shared" ca="1" si="74"/>
        <v>0.3062703346834752</v>
      </c>
      <c r="U141" s="30">
        <f t="shared" ca="1" si="74"/>
        <v>0.32037081144438129</v>
      </c>
      <c r="V141" s="30">
        <f ca="1">IF(Riskregister!$E$5="",0,COUNTIF(BF$4:BF$53,"&lt;"&amp;T141)*IF(U141&lt;0.5,Riskregister!$K$5+(Riskregister!$L$5-Riskregister!$K$5)*SQRT(U141/2),Riskregister!$L$5-(Riskregister!$L$5-Riskregister!$K$5)*SQRT((1-U141)/2)))</f>
        <v>990312.78157072363</v>
      </c>
      <c r="W141" s="30">
        <f t="shared" ca="1" si="75"/>
        <v>0.36018197925590245</v>
      </c>
      <c r="X141" s="30">
        <f t="shared" ca="1" si="75"/>
        <v>0.72570073536811719</v>
      </c>
      <c r="Y141" s="30">
        <f ca="1">IF(Riskregister!$E$6="",0,COUNTIF(BG$4:BG$53,"&lt;"&amp;W141)*IF(X141&lt;0.5,Riskregister!$K$6+(Riskregister!$L$6-Riskregister!$K$6)*SQRT(X141/2),Riskregister!$L$6-(Riskregister!$L$6-Riskregister!$K$6)*SQRT((1-X141)/2)))</f>
        <v>1333393.0628146371</v>
      </c>
      <c r="Z141" s="30">
        <f t="shared" ca="1" si="76"/>
        <v>9.3505785236753902E-2</v>
      </c>
      <c r="AA141" s="30">
        <f t="shared" ca="1" si="76"/>
        <v>0.65455103232329337</v>
      </c>
      <c r="AB141" s="30">
        <f ca="1">IF(Riskregister!$E$7="",0,COUNTIF(BH$4:BH$53,"&lt;"&amp;Z141)*IF(AA141&lt;0.5,Riskregister!$K$7+(Riskregister!$L$7-Riskregister!$K$7)*SQRT(AA141/2),Riskregister!$L$7-(Riskregister!$L$7-Riskregister!$K$7)*SQRT((1-AA141)/2)))</f>
        <v>763618.58033162716</v>
      </c>
      <c r="AC141" s="30">
        <f t="shared" ca="1" si="77"/>
        <v>0.4888195637143361</v>
      </c>
      <c r="AD141" s="30">
        <f t="shared" ca="1" si="77"/>
        <v>0.64415297052759568</v>
      </c>
      <c r="AE141" s="30">
        <f ca="1">IF(Riskregister!$E$8="",0,COUNTIF(BI$4:BI$53,"&lt;"&amp;AC141)*IF(AD141&lt;0.5,Riskregister!$K$8+(Riskregister!$L$8-Riskregister!$K$8)*SQRT(AD141/2),Riskregister!$L$8-(Riskregister!$L$8-Riskregister!$K$8)*SQRT((1-AD141)/2)))</f>
        <v>9052481.6969845034</v>
      </c>
      <c r="AF141" s="30">
        <f t="shared" ca="1" si="78"/>
        <v>0.5099499047523528</v>
      </c>
      <c r="AG141" s="30">
        <f t="shared" ca="1" si="78"/>
        <v>0.73326219013976945</v>
      </c>
      <c r="AH141" s="30">
        <f>IF(Riskregister!$E$9="",0,COUNTIF(BJ$4:BJ$53,"&lt;"&amp;AF141)*IF(AG141&lt;0.5,Riskregister!$K$9+(Riskregister!$L$9-Riskregister!$K$9)*SQRT(AG141/2),Riskregister!$L$9-(Riskregister!$L$9-Riskregister!$K$9)*SQRT((1-AG141)/2)))</f>
        <v>0</v>
      </c>
      <c r="AI141" s="30">
        <f t="shared" ca="1" si="79"/>
        <v>0.37891230960668965</v>
      </c>
      <c r="AJ141" s="30">
        <f t="shared" ca="1" si="79"/>
        <v>0.79488684763677186</v>
      </c>
      <c r="AK141" s="30">
        <f>IF(Riskregister!$E$10="",0,COUNTIF(BK$4:BK$53,"&lt;"&amp;AI141)*IF(AJ141&lt;0.5,Riskregister!$K$10+(Riskregister!$L$10-Riskregister!$K$10)*SQRT(AJ141/2),Riskregister!$L$10-(Riskregister!$L$10-Riskregister!$K$10)*SQRT((1-AJ141)/2)))</f>
        <v>0</v>
      </c>
      <c r="AL141" s="30">
        <f t="shared" ca="1" si="80"/>
        <v>0.76126004111043277</v>
      </c>
      <c r="AM141" s="30">
        <f t="shared" ca="1" si="80"/>
        <v>1.7945563617416393E-4</v>
      </c>
      <c r="AN141" s="30">
        <f>IF(Riskregister!$E$11="",0,COUNTIF(BL$4:BL$53,"&lt;"&amp;AL141)*IF(AM141&lt;0.5,Riskregister!$K$11+(Riskregister!$L$11-Riskregister!$K$11)*SQRT(AM141/2),Riskregister!$L$11-(Riskregister!$L$11-Riskregister!$K$11)*SQRT((1-AM141)/2)))</f>
        <v>0</v>
      </c>
      <c r="AO141" s="30">
        <f t="shared" ca="1" si="81"/>
        <v>0.27041292550989526</v>
      </c>
      <c r="AP141" s="30">
        <f t="shared" ca="1" si="81"/>
        <v>0.83546095892215499</v>
      </c>
      <c r="AQ141" s="30">
        <f>IF(Riskregister!$E$12="",0,COUNTIF(BM$4:BM$53,"&lt;"&amp;AO141)*IF(AP141&lt;0.5,Riskregister!$K$12+(Riskregister!$L$12-Riskregister!$K$12)*SQRT(AP141/2),Riskregister!$L$12-(Riskregister!$L$12-Riskregister!$K$12)*SQRT((1-AP141)/2)))</f>
        <v>0</v>
      </c>
      <c r="AR141" s="30">
        <f t="shared" ca="1" si="82"/>
        <v>0.39757834275910209</v>
      </c>
      <c r="AS141" s="30">
        <f t="shared" ca="1" si="82"/>
        <v>0.58983441438974227</v>
      </c>
      <c r="AT141" s="30">
        <f>IF(Riskregister!$E$13="",0,COUNTIF(BN$4:BN$53,"&lt;"&amp;AR141)*IF(AS141&lt;0.5,Riskregister!$K$13+(Riskregister!$L$13-Riskregister!$K$13)*SQRT(AS141/2),Riskregister!$L$13-(Riskregister!$L$13-Riskregister!$K$13)*SQRT((1-AS141)/2)))</f>
        <v>0</v>
      </c>
      <c r="AU141" s="30">
        <f t="shared" ca="1" si="83"/>
        <v>0.1705853499051696</v>
      </c>
      <c r="AV141" s="30">
        <f t="shared" ca="1" si="83"/>
        <v>0.68022018819437369</v>
      </c>
      <c r="AW141" s="30">
        <f>IF(Riskregister!$E$14="",0,COUNTIF(BO$4:BO$53,"&lt;"&amp;AU141)*IF(AV141&lt;0.5,Riskregister!$K$14+(Riskregister!$L$14-Riskregister!$K$14)*SQRT(AV141/2),Riskregister!$L$14-(Riskregister!$L$14-Riskregister!$K$14)*SQRT((1-AV141)/2)))</f>
        <v>0</v>
      </c>
      <c r="AX141" s="30">
        <f t="shared" ca="1" si="84"/>
        <v>0.70294527435681387</v>
      </c>
      <c r="AY141" s="30">
        <f t="shared" ca="1" si="84"/>
        <v>0.64904256880871658</v>
      </c>
      <c r="AZ141" s="30">
        <f>IF(Riskregister!$E$15="",0,COUNTIF(BP$4:BP$53,"&lt;"&amp;AX141)*IF(AY141&lt;0.5,Riskregister!$K$15+(Riskregister!$L$15-Riskregister!$K$15)*SQRT(AY141/2),Riskregister!$L$15-(Riskregister!$L$15-Riskregister!$K$15)*SQRT((1-AY141)/2)))</f>
        <v>0</v>
      </c>
      <c r="BA141" s="30">
        <f t="shared" ca="1" si="85"/>
        <v>0.95528050174717216</v>
      </c>
      <c r="BB141" s="30">
        <f t="shared" ca="1" si="85"/>
        <v>0.84415964980512337</v>
      </c>
      <c r="BC141" s="30">
        <f>IF(Riskregister!$E$16="",0,COUNTIF(BQ$4:BQ$53,"&lt;"&amp;BA141)*IF(BB141&lt;0.5,Riskregister!$K$16+(Riskregister!$L$16-Riskregister!$K$16)*SQRT(BB141/2),Riskregister!$L$16-(Riskregister!$L$16-Riskregister!$K$16)*SQRT((1-BB141)/2)))</f>
        <v>0</v>
      </c>
      <c r="BD141" s="30">
        <f t="shared" ca="1" si="86"/>
        <v>12139806.121701492</v>
      </c>
    </row>
    <row r="142" spans="20:56" x14ac:dyDescent="0.35">
      <c r="T142" s="30">
        <f t="shared" ca="1" si="74"/>
        <v>0.89690455815561199</v>
      </c>
      <c r="U142" s="30">
        <f t="shared" ca="1" si="74"/>
        <v>0.70648483675085816</v>
      </c>
      <c r="V142" s="30">
        <f ca="1">IF(Riskregister!$E$5="",0,COUNTIF(BF$4:BF$53,"&lt;"&amp;T142)*IF(U142&lt;0.5,Riskregister!$K$5+(Riskregister!$L$5-Riskregister!$K$5)*SQRT(U142/2),Riskregister!$L$5-(Riskregister!$L$5-Riskregister!$K$5)*SQRT((1-U142)/2)))</f>
        <v>2565658.2914514556</v>
      </c>
      <c r="W142" s="30">
        <f t="shared" ca="1" si="75"/>
        <v>0.75199386673277246</v>
      </c>
      <c r="X142" s="30">
        <f t="shared" ca="1" si="75"/>
        <v>0.4728092879709499</v>
      </c>
      <c r="Y142" s="30">
        <f ca="1">IF(Riskregister!$E$6="",0,COUNTIF(BG$4:BG$53,"&lt;"&amp;W142)*IF(X142&lt;0.5,Riskregister!$K$6+(Riskregister!$L$6-Riskregister!$K$6)*SQRT(X142/2),Riskregister!$L$6-(Riskregister!$L$6-Riskregister!$K$6)*SQRT((1-X142)/2)))</f>
        <v>3225558.877385241</v>
      </c>
      <c r="Z142" s="30">
        <f t="shared" ca="1" si="76"/>
        <v>0.43455858952680371</v>
      </c>
      <c r="AA142" s="30">
        <f t="shared" ca="1" si="76"/>
        <v>0.21141863775523151</v>
      </c>
      <c r="AB142" s="30">
        <f ca="1">IF(Riskregister!$E$7="",0,COUNTIF(BH$4:BH$53,"&lt;"&amp;Z142)*IF(AA142&lt;0.5,Riskregister!$K$7+(Riskregister!$L$7-Riskregister!$K$7)*SQRT(AA142/2),Riskregister!$L$7-(Riskregister!$L$7-Riskregister!$K$7)*SQRT((1-AA142)/2)))</f>
        <v>982772.360490878</v>
      </c>
      <c r="AC142" s="30">
        <f t="shared" ca="1" si="77"/>
        <v>0.81049091161053555</v>
      </c>
      <c r="AD142" s="30">
        <f t="shared" ca="1" si="77"/>
        <v>0.24172354840139043</v>
      </c>
      <c r="AE142" s="30">
        <f ca="1">IF(Riskregister!$E$8="",0,COUNTIF(BI$4:BI$53,"&lt;"&amp;AC142)*IF(AD142&lt;0.5,Riskregister!$K$8+(Riskregister!$L$8-Riskregister!$K$8)*SQRT(AD142/2),Riskregister!$L$8-(Riskregister!$L$8-Riskregister!$K$8)*SQRT((1-AD142)/2)))</f>
        <v>7735853.8442573613</v>
      </c>
      <c r="AF142" s="30">
        <f t="shared" ca="1" si="78"/>
        <v>0.86314067912133596</v>
      </c>
      <c r="AG142" s="30">
        <f t="shared" ca="1" si="78"/>
        <v>0.5562166533865982</v>
      </c>
      <c r="AH142" s="30">
        <f>IF(Riskregister!$E$9="",0,COUNTIF(BJ$4:BJ$53,"&lt;"&amp;AF142)*IF(AG142&lt;0.5,Riskregister!$K$9+(Riskregister!$L$9-Riskregister!$K$9)*SQRT(AG142/2),Riskregister!$L$9-(Riskregister!$L$9-Riskregister!$K$9)*SQRT((1-AG142)/2)))</f>
        <v>0</v>
      </c>
      <c r="AI142" s="30">
        <f t="shared" ca="1" si="79"/>
        <v>0.53249239326341224</v>
      </c>
      <c r="AJ142" s="30">
        <f t="shared" ca="1" si="79"/>
        <v>0.68056037975884676</v>
      </c>
      <c r="AK142" s="30">
        <f>IF(Riskregister!$E$10="",0,COUNTIF(BK$4:BK$53,"&lt;"&amp;AI142)*IF(AJ142&lt;0.5,Riskregister!$K$10+(Riskregister!$L$10-Riskregister!$K$10)*SQRT(AJ142/2),Riskregister!$L$10-(Riskregister!$L$10-Riskregister!$K$10)*SQRT((1-AJ142)/2)))</f>
        <v>0</v>
      </c>
      <c r="AL142" s="30">
        <f t="shared" ca="1" si="80"/>
        <v>0.86275463427382426</v>
      </c>
      <c r="AM142" s="30">
        <f t="shared" ca="1" si="80"/>
        <v>0.75952793804913077</v>
      </c>
      <c r="AN142" s="30">
        <f>IF(Riskregister!$E$11="",0,COUNTIF(BL$4:BL$53,"&lt;"&amp;AL142)*IF(AM142&lt;0.5,Riskregister!$K$11+(Riskregister!$L$11-Riskregister!$K$11)*SQRT(AM142/2),Riskregister!$L$11-(Riskregister!$L$11-Riskregister!$K$11)*SQRT((1-AM142)/2)))</f>
        <v>0</v>
      </c>
      <c r="AO142" s="30">
        <f t="shared" ca="1" si="81"/>
        <v>0.45478506664013163</v>
      </c>
      <c r="AP142" s="30">
        <f t="shared" ca="1" si="81"/>
        <v>0.50255702301604965</v>
      </c>
      <c r="AQ142" s="30">
        <f>IF(Riskregister!$E$12="",0,COUNTIF(BM$4:BM$53,"&lt;"&amp;AO142)*IF(AP142&lt;0.5,Riskregister!$K$12+(Riskregister!$L$12-Riskregister!$K$12)*SQRT(AP142/2),Riskregister!$L$12-(Riskregister!$L$12-Riskregister!$K$12)*SQRT((1-AP142)/2)))</f>
        <v>0</v>
      </c>
      <c r="AR142" s="30">
        <f t="shared" ca="1" si="82"/>
        <v>0.4920311642067895</v>
      </c>
      <c r="AS142" s="30">
        <f t="shared" ca="1" si="82"/>
        <v>0.18855518887745892</v>
      </c>
      <c r="AT142" s="30">
        <f>IF(Riskregister!$E$13="",0,COUNTIF(BN$4:BN$53,"&lt;"&amp;AR142)*IF(AS142&lt;0.5,Riskregister!$K$13+(Riskregister!$L$13-Riskregister!$K$13)*SQRT(AS142/2),Riskregister!$L$13-(Riskregister!$L$13-Riskregister!$K$13)*SQRT((1-AS142)/2)))</f>
        <v>0</v>
      </c>
      <c r="AU142" s="30">
        <f t="shared" ca="1" si="83"/>
        <v>0.7093808755437635</v>
      </c>
      <c r="AV142" s="30">
        <f t="shared" ca="1" si="83"/>
        <v>0.99305727114874287</v>
      </c>
      <c r="AW142" s="30">
        <f>IF(Riskregister!$E$14="",0,COUNTIF(BO$4:BO$53,"&lt;"&amp;AU142)*IF(AV142&lt;0.5,Riskregister!$K$14+(Riskregister!$L$14-Riskregister!$K$14)*SQRT(AV142/2),Riskregister!$L$14-(Riskregister!$L$14-Riskregister!$K$14)*SQRT((1-AV142)/2)))</f>
        <v>0</v>
      </c>
      <c r="AX142" s="30">
        <f t="shared" ca="1" si="84"/>
        <v>0.81769951897188464</v>
      </c>
      <c r="AY142" s="30">
        <f t="shared" ca="1" si="84"/>
        <v>0.35954831757488948</v>
      </c>
      <c r="AZ142" s="30">
        <f>IF(Riskregister!$E$15="",0,COUNTIF(BP$4:BP$53,"&lt;"&amp;AX142)*IF(AY142&lt;0.5,Riskregister!$K$15+(Riskregister!$L$15-Riskregister!$K$15)*SQRT(AY142/2),Riskregister!$L$15-(Riskregister!$L$15-Riskregister!$K$15)*SQRT((1-AY142)/2)))</f>
        <v>0</v>
      </c>
      <c r="BA142" s="30">
        <f t="shared" ca="1" si="85"/>
        <v>0.88595416395212567</v>
      </c>
      <c r="BB142" s="30">
        <f t="shared" ca="1" si="85"/>
        <v>0.19267942392324577</v>
      </c>
      <c r="BC142" s="30">
        <f>IF(Riskregister!$E$16="",0,COUNTIF(BQ$4:BQ$53,"&lt;"&amp;BA142)*IF(BB142&lt;0.5,Riskregister!$K$16+(Riskregister!$L$16-Riskregister!$K$16)*SQRT(BB142/2),Riskregister!$L$16-(Riskregister!$L$16-Riskregister!$K$16)*SQRT((1-BB142)/2)))</f>
        <v>0</v>
      </c>
      <c r="BD142" s="30">
        <f t="shared" ca="1" si="86"/>
        <v>14509843.373584935</v>
      </c>
    </row>
    <row r="143" spans="20:56" x14ac:dyDescent="0.35">
      <c r="T143" s="30">
        <f t="shared" ca="1" si="74"/>
        <v>0.93957208661026115</v>
      </c>
      <c r="U143" s="30">
        <f t="shared" ca="1" si="74"/>
        <v>0.74348192893330933</v>
      </c>
      <c r="V143" s="30">
        <f ca="1">IF(Riskregister!$E$5="",0,COUNTIF(BF$4:BF$53,"&lt;"&amp;T143)*IF(U143&lt;0.5,Riskregister!$K$5+(Riskregister!$L$5-Riskregister!$K$5)*SQRT(U143/2),Riskregister!$L$5-(Riskregister!$L$5-Riskregister!$K$5)*SQRT((1-U143)/2)))</f>
        <v>3071881.9742244966</v>
      </c>
      <c r="W143" s="30">
        <f t="shared" ca="1" si="75"/>
        <v>9.8956529248516611E-2</v>
      </c>
      <c r="X143" s="30">
        <f t="shared" ca="1" si="75"/>
        <v>0.36776467438802984</v>
      </c>
      <c r="Y143" s="30">
        <f ca="1">IF(Riskregister!$E$6="",0,COUNTIF(BG$4:BG$53,"&lt;"&amp;W143)*IF(X143&lt;0.5,Riskregister!$K$6+(Riskregister!$L$6-Riskregister!$K$6)*SQRT(X143/2),Riskregister!$L$6-(Riskregister!$L$6-Riskregister!$K$6)*SQRT((1-X143)/2)))</f>
        <v>0</v>
      </c>
      <c r="Z143" s="30">
        <f t="shared" ca="1" si="76"/>
        <v>0.3017785053957287</v>
      </c>
      <c r="AA143" s="30">
        <f t="shared" ca="1" si="76"/>
        <v>0.94202991805295422</v>
      </c>
      <c r="AB143" s="30">
        <f ca="1">IF(Riskregister!$E$7="",0,COUNTIF(BH$4:BH$53,"&lt;"&amp;Z143)*IF(AA143&lt;0.5,Riskregister!$K$7+(Riskregister!$L$7-Riskregister!$K$7)*SQRT(AA143/2),Riskregister!$L$7-(Riskregister!$L$7-Riskregister!$K$7)*SQRT((1-AA143)/2)))</f>
        <v>1702062.6106353654</v>
      </c>
      <c r="AC143" s="30">
        <f t="shared" ca="1" si="77"/>
        <v>0.98192109422454266</v>
      </c>
      <c r="AD143" s="30">
        <f t="shared" ca="1" si="77"/>
        <v>0.66601900357151023</v>
      </c>
      <c r="AE143" s="30">
        <f ca="1">IF(Riskregister!$E$8="",0,COUNTIF(BI$4:BI$53,"&lt;"&amp;AC143)*IF(AD143&lt;0.5,Riskregister!$K$8+(Riskregister!$L$8-Riskregister!$K$8)*SQRT(AD143/2),Riskregister!$L$8-(Riskregister!$L$8-Riskregister!$K$8)*SQRT((1-AD143)/2)))</f>
        <v>21555589.073072754</v>
      </c>
      <c r="AF143" s="30">
        <f t="shared" ca="1" si="78"/>
        <v>0.93641461025652095</v>
      </c>
      <c r="AG143" s="30">
        <f t="shared" ca="1" si="78"/>
        <v>0.31316769366028285</v>
      </c>
      <c r="AH143" s="30">
        <f>IF(Riskregister!$E$9="",0,COUNTIF(BJ$4:BJ$53,"&lt;"&amp;AF143)*IF(AG143&lt;0.5,Riskregister!$K$9+(Riskregister!$L$9-Riskregister!$K$9)*SQRT(AG143/2),Riskregister!$L$9-(Riskregister!$L$9-Riskregister!$K$9)*SQRT((1-AG143)/2)))</f>
        <v>0</v>
      </c>
      <c r="AI143" s="30">
        <f t="shared" ca="1" si="79"/>
        <v>3.8090369903127974E-2</v>
      </c>
      <c r="AJ143" s="30">
        <f t="shared" ca="1" si="79"/>
        <v>0.799967637055921</v>
      </c>
      <c r="AK143" s="30">
        <f>IF(Riskregister!$E$10="",0,COUNTIF(BK$4:BK$53,"&lt;"&amp;AI143)*IF(AJ143&lt;0.5,Riskregister!$K$10+(Riskregister!$L$10-Riskregister!$K$10)*SQRT(AJ143/2),Riskregister!$L$10-(Riskregister!$L$10-Riskregister!$K$10)*SQRT((1-AJ143)/2)))</f>
        <v>0</v>
      </c>
      <c r="AL143" s="30">
        <f t="shared" ca="1" si="80"/>
        <v>0.67286907664457618</v>
      </c>
      <c r="AM143" s="30">
        <f t="shared" ca="1" si="80"/>
        <v>0.7974040165951386</v>
      </c>
      <c r="AN143" s="30">
        <f>IF(Riskregister!$E$11="",0,COUNTIF(BL$4:BL$53,"&lt;"&amp;AL143)*IF(AM143&lt;0.5,Riskregister!$K$11+(Riskregister!$L$11-Riskregister!$K$11)*SQRT(AM143/2),Riskregister!$L$11-(Riskregister!$L$11-Riskregister!$K$11)*SQRT((1-AM143)/2)))</f>
        <v>0</v>
      </c>
      <c r="AO143" s="30">
        <f t="shared" ca="1" si="81"/>
        <v>0.97827871314371495</v>
      </c>
      <c r="AP143" s="30">
        <f t="shared" ca="1" si="81"/>
        <v>0.17187940669818791</v>
      </c>
      <c r="AQ143" s="30">
        <f>IF(Riskregister!$E$12="",0,COUNTIF(BM$4:BM$53,"&lt;"&amp;AO143)*IF(AP143&lt;0.5,Riskregister!$K$12+(Riskregister!$L$12-Riskregister!$K$12)*SQRT(AP143/2),Riskregister!$L$12-(Riskregister!$L$12-Riskregister!$K$12)*SQRT((1-AP143)/2)))</f>
        <v>0</v>
      </c>
      <c r="AR143" s="30">
        <f t="shared" ca="1" si="82"/>
        <v>0.72825246349995243</v>
      </c>
      <c r="AS143" s="30">
        <f t="shared" ca="1" si="82"/>
        <v>0.39929191645067641</v>
      </c>
      <c r="AT143" s="30">
        <f>IF(Riskregister!$E$13="",0,COUNTIF(BN$4:BN$53,"&lt;"&amp;AR143)*IF(AS143&lt;0.5,Riskregister!$K$13+(Riskregister!$L$13-Riskregister!$K$13)*SQRT(AS143/2),Riskregister!$L$13-(Riskregister!$L$13-Riskregister!$K$13)*SQRT((1-AS143)/2)))</f>
        <v>0</v>
      </c>
      <c r="AU143" s="30">
        <f t="shared" ca="1" si="83"/>
        <v>0.33544194755273804</v>
      </c>
      <c r="AV143" s="30">
        <f t="shared" ca="1" si="83"/>
        <v>1.0095908995873759E-2</v>
      </c>
      <c r="AW143" s="30">
        <f>IF(Riskregister!$E$14="",0,COUNTIF(BO$4:BO$53,"&lt;"&amp;AU143)*IF(AV143&lt;0.5,Riskregister!$K$14+(Riskregister!$L$14-Riskregister!$K$14)*SQRT(AV143/2),Riskregister!$L$14-(Riskregister!$L$14-Riskregister!$K$14)*SQRT((1-AV143)/2)))</f>
        <v>0</v>
      </c>
      <c r="AX143" s="30">
        <f t="shared" ca="1" si="84"/>
        <v>0.6038948855418701</v>
      </c>
      <c r="AY143" s="30">
        <f t="shared" ca="1" si="84"/>
        <v>0.42883412241430097</v>
      </c>
      <c r="AZ143" s="30">
        <f>IF(Riskregister!$E$15="",0,COUNTIF(BP$4:BP$53,"&lt;"&amp;AX143)*IF(AY143&lt;0.5,Riskregister!$K$15+(Riskregister!$L$15-Riskregister!$K$15)*SQRT(AY143/2),Riskregister!$L$15-(Riskregister!$L$15-Riskregister!$K$15)*SQRT((1-AY143)/2)))</f>
        <v>0</v>
      </c>
      <c r="BA143" s="30">
        <f t="shared" ca="1" si="85"/>
        <v>0.56026396756478858</v>
      </c>
      <c r="BB143" s="30">
        <f t="shared" ca="1" si="85"/>
        <v>0.58663598927121219</v>
      </c>
      <c r="BC143" s="30">
        <f>IF(Riskregister!$E$16="",0,COUNTIF(BQ$4:BQ$53,"&lt;"&amp;BA143)*IF(BB143&lt;0.5,Riskregister!$K$16+(Riskregister!$L$16-Riskregister!$K$16)*SQRT(BB143/2),Riskregister!$L$16-(Riskregister!$L$16-Riskregister!$K$16)*SQRT((1-BB143)/2)))</f>
        <v>0</v>
      </c>
      <c r="BD143" s="30">
        <f t="shared" ca="1" si="86"/>
        <v>26329533.657932617</v>
      </c>
    </row>
    <row r="144" spans="20:56" x14ac:dyDescent="0.35">
      <c r="T144" s="30">
        <f t="shared" ref="T144:U163" ca="1" si="87">RAND()</f>
        <v>0.83107179863283376</v>
      </c>
      <c r="U144" s="30">
        <f t="shared" ca="1" si="87"/>
        <v>0.96008105160310386</v>
      </c>
      <c r="V144" s="30">
        <f ca="1">IF(Riskregister!$E$5="",0,COUNTIF(BF$4:BF$53,"&lt;"&amp;T144)*IF(U144&lt;0.5,Riskregister!$K$5+(Riskregister!$L$5-Riskregister!$K$5)*SQRT(U144/2),Riskregister!$L$5-(Riskregister!$L$5-Riskregister!$K$5)*SQRT((1-U144)/2)))</f>
        <v>2682124.4927182286</v>
      </c>
      <c r="W144" s="30">
        <f t="shared" ref="W144:X163" ca="1" si="88">RAND()</f>
        <v>0.34433082472231258</v>
      </c>
      <c r="X144" s="30">
        <f t="shared" ca="1" si="88"/>
        <v>7.4425580108005485E-2</v>
      </c>
      <c r="Y144" s="30">
        <f ca="1">IF(Riskregister!$E$6="",0,COUNTIF(BG$4:BG$53,"&lt;"&amp;W144)*IF(X144&lt;0.5,Riskregister!$K$6+(Riskregister!$L$6-Riskregister!$K$6)*SQRT(X144/2),Riskregister!$L$6-(Riskregister!$L$6-Riskregister!$K$6)*SQRT((1-X144)/2)))</f>
        <v>547231.1042734636</v>
      </c>
      <c r="Z144" s="30">
        <f t="shared" ref="Z144:AA163" ca="1" si="89">RAND()</f>
        <v>0.21237376327299995</v>
      </c>
      <c r="AA144" s="30">
        <f t="shared" ca="1" si="89"/>
        <v>0.7375457938176988</v>
      </c>
      <c r="AB144" s="30">
        <f ca="1">IF(Riskregister!$E$7="",0,COUNTIF(BH$4:BH$53,"&lt;"&amp;Z144)*IF(AA144&lt;0.5,Riskregister!$K$7+(Riskregister!$L$7-Riskregister!$K$7)*SQRT(AA144/2),Riskregister!$L$7-(Riskregister!$L$7-Riskregister!$K$7)*SQRT((1-AA144)/2)))</f>
        <v>1092846.0568440238</v>
      </c>
      <c r="AC144" s="30">
        <f t="shared" ref="AC144:AD163" ca="1" si="90">RAND()</f>
        <v>7.7550462959441457E-2</v>
      </c>
      <c r="AD144" s="30">
        <f t="shared" ca="1" si="90"/>
        <v>0.2637971854225144</v>
      </c>
      <c r="AE144" s="30">
        <f ca="1">IF(Riskregister!$E$8="",0,COUNTIF(BI$4:BI$53,"&lt;"&amp;AC144)*IF(AD144&lt;0.5,Riskregister!$K$8+(Riskregister!$L$8-Riskregister!$K$8)*SQRT(AD144/2),Riskregister!$L$8-(Riskregister!$L$8-Riskregister!$K$8)*SQRT((1-AD144)/2)))</f>
        <v>2006938.754903547</v>
      </c>
      <c r="AF144" s="30">
        <f t="shared" ref="AF144:AG163" ca="1" si="91">RAND()</f>
        <v>0.83347810282318457</v>
      </c>
      <c r="AG144" s="30">
        <f t="shared" ca="1" si="91"/>
        <v>0.70224999537859401</v>
      </c>
      <c r="AH144" s="30">
        <f>IF(Riskregister!$E$9="",0,COUNTIF(BJ$4:BJ$53,"&lt;"&amp;AF144)*IF(AG144&lt;0.5,Riskregister!$K$9+(Riskregister!$L$9-Riskregister!$K$9)*SQRT(AG144/2),Riskregister!$L$9-(Riskregister!$L$9-Riskregister!$K$9)*SQRT((1-AG144)/2)))</f>
        <v>0</v>
      </c>
      <c r="AI144" s="30">
        <f t="shared" ref="AI144:AJ163" ca="1" si="92">RAND()</f>
        <v>0.64939772925896544</v>
      </c>
      <c r="AJ144" s="30">
        <f t="shared" ca="1" si="92"/>
        <v>0.37988608988397299</v>
      </c>
      <c r="AK144" s="30">
        <f>IF(Riskregister!$E$10="",0,COUNTIF(BK$4:BK$53,"&lt;"&amp;AI144)*IF(AJ144&lt;0.5,Riskregister!$K$10+(Riskregister!$L$10-Riskregister!$K$10)*SQRT(AJ144/2),Riskregister!$L$10-(Riskregister!$L$10-Riskregister!$K$10)*SQRT((1-AJ144)/2)))</f>
        <v>0</v>
      </c>
      <c r="AL144" s="30">
        <f t="shared" ref="AL144:AM163" ca="1" si="93">RAND()</f>
        <v>0.64439454667273188</v>
      </c>
      <c r="AM144" s="30">
        <f t="shared" ca="1" si="93"/>
        <v>0.11688838598711337</v>
      </c>
      <c r="AN144" s="30">
        <f>IF(Riskregister!$E$11="",0,COUNTIF(BL$4:BL$53,"&lt;"&amp;AL144)*IF(AM144&lt;0.5,Riskregister!$K$11+(Riskregister!$L$11-Riskregister!$K$11)*SQRT(AM144/2),Riskregister!$L$11-(Riskregister!$L$11-Riskregister!$K$11)*SQRT((1-AM144)/2)))</f>
        <v>0</v>
      </c>
      <c r="AO144" s="30">
        <f t="shared" ref="AO144:AP163" ca="1" si="94">RAND()</f>
        <v>0.87178673959211994</v>
      </c>
      <c r="AP144" s="30">
        <f t="shared" ca="1" si="94"/>
        <v>0.6732927900778547</v>
      </c>
      <c r="AQ144" s="30">
        <f>IF(Riskregister!$E$12="",0,COUNTIF(BM$4:BM$53,"&lt;"&amp;AO144)*IF(AP144&lt;0.5,Riskregister!$K$12+(Riskregister!$L$12-Riskregister!$K$12)*SQRT(AP144/2),Riskregister!$L$12-(Riskregister!$L$12-Riskregister!$K$12)*SQRT((1-AP144)/2)))</f>
        <v>0</v>
      </c>
      <c r="AR144" s="30">
        <f t="shared" ref="AR144:AS163" ca="1" si="95">RAND()</f>
        <v>0.98707392510532732</v>
      </c>
      <c r="AS144" s="30">
        <f t="shared" ca="1" si="95"/>
        <v>0.42767756840636684</v>
      </c>
      <c r="AT144" s="30">
        <f>IF(Riskregister!$E$13="",0,COUNTIF(BN$4:BN$53,"&lt;"&amp;AR144)*IF(AS144&lt;0.5,Riskregister!$K$13+(Riskregister!$L$13-Riskregister!$K$13)*SQRT(AS144/2),Riskregister!$L$13-(Riskregister!$L$13-Riskregister!$K$13)*SQRT((1-AS144)/2)))</f>
        <v>0</v>
      </c>
      <c r="AU144" s="30">
        <f t="shared" ref="AU144:AV163" ca="1" si="96">RAND()</f>
        <v>0.70326364390277207</v>
      </c>
      <c r="AV144" s="30">
        <f t="shared" ca="1" si="96"/>
        <v>0.96327928849508826</v>
      </c>
      <c r="AW144" s="30">
        <f>IF(Riskregister!$E$14="",0,COUNTIF(BO$4:BO$53,"&lt;"&amp;AU144)*IF(AV144&lt;0.5,Riskregister!$K$14+(Riskregister!$L$14-Riskregister!$K$14)*SQRT(AV144/2),Riskregister!$L$14-(Riskregister!$L$14-Riskregister!$K$14)*SQRT((1-AV144)/2)))</f>
        <v>0</v>
      </c>
      <c r="AX144" s="30">
        <f t="shared" ref="AX144:AY163" ca="1" si="97">RAND()</f>
        <v>0.14840283961618705</v>
      </c>
      <c r="AY144" s="30">
        <f t="shared" ca="1" si="97"/>
        <v>0.69582838733946473</v>
      </c>
      <c r="AZ144" s="30">
        <f>IF(Riskregister!$E$15="",0,COUNTIF(BP$4:BP$53,"&lt;"&amp;AX144)*IF(AY144&lt;0.5,Riskregister!$K$15+(Riskregister!$L$15-Riskregister!$K$15)*SQRT(AY144/2),Riskregister!$L$15-(Riskregister!$L$15-Riskregister!$K$15)*SQRT((1-AY144)/2)))</f>
        <v>0</v>
      </c>
      <c r="BA144" s="30">
        <f t="shared" ref="BA144:BB163" ca="1" si="98">RAND()</f>
        <v>0.96903543975516726</v>
      </c>
      <c r="BB144" s="30">
        <f t="shared" ca="1" si="98"/>
        <v>1.1864390592602025E-2</v>
      </c>
      <c r="BC144" s="30">
        <f>IF(Riskregister!$E$16="",0,COUNTIF(BQ$4:BQ$53,"&lt;"&amp;BA144)*IF(BB144&lt;0.5,Riskregister!$K$16+(Riskregister!$L$16-Riskregister!$K$16)*SQRT(BB144/2),Riskregister!$L$16-(Riskregister!$L$16-Riskregister!$K$16)*SQRT((1-BB144)/2)))</f>
        <v>0</v>
      </c>
      <c r="BD144" s="30">
        <f t="shared" ca="1" si="86"/>
        <v>6329140.4087392632</v>
      </c>
    </row>
    <row r="145" spans="20:56" x14ac:dyDescent="0.35">
      <c r="T145" s="30">
        <f t="shared" ca="1" si="87"/>
        <v>0.31536794200550566</v>
      </c>
      <c r="U145" s="30">
        <f t="shared" ca="1" si="87"/>
        <v>0.84907094248598758</v>
      </c>
      <c r="V145" s="30">
        <f ca="1">IF(Riskregister!$E$5="",0,COUNTIF(BF$4:BF$53,"&lt;"&amp;T145)*IF(U145&lt;0.5,Riskregister!$K$5+(Riskregister!$L$5-Riskregister!$K$5)*SQRT(U145/2),Riskregister!$L$5-(Riskregister!$L$5-Riskregister!$K$5)*SQRT((1-U145)/2)))</f>
        <v>1429144.0931309792</v>
      </c>
      <c r="W145" s="30">
        <f t="shared" ca="1" si="88"/>
        <v>0.39024503430951574</v>
      </c>
      <c r="X145" s="30">
        <f t="shared" ca="1" si="88"/>
        <v>0.74972253011209278</v>
      </c>
      <c r="Y145" s="30">
        <f ca="1">IF(Riskregister!$E$6="",0,COUNTIF(BG$4:BG$53,"&lt;"&amp;W145)*IF(X145&lt;0.5,Riskregister!$K$6+(Riskregister!$L$6-Riskregister!$K$6)*SQRT(X145/2),Riskregister!$L$6-(Riskregister!$L$6-Riskregister!$K$6)*SQRT((1-X145)/2)))</f>
        <v>1363250.8333586846</v>
      </c>
      <c r="Z145" s="30">
        <f t="shared" ca="1" si="89"/>
        <v>0.55600000064769173</v>
      </c>
      <c r="AA145" s="30">
        <f t="shared" ca="1" si="89"/>
        <v>0.46041793399200637</v>
      </c>
      <c r="AB145" s="30">
        <f ca="1">IF(Riskregister!$E$7="",0,COUNTIF(BH$4:BH$53,"&lt;"&amp;Z145)*IF(AA145&lt;0.5,Riskregister!$K$7+(Riskregister!$L$7-Riskregister!$K$7)*SQRT(AA145/2),Riskregister!$L$7-(Riskregister!$L$7-Riskregister!$K$7)*SQRT((1-AA145)/2)))</f>
        <v>1307582.0286469851</v>
      </c>
      <c r="AC145" s="30">
        <f t="shared" ca="1" si="90"/>
        <v>0.5546574448941386</v>
      </c>
      <c r="AD145" s="30">
        <f t="shared" ca="1" si="90"/>
        <v>0.21406836246674654</v>
      </c>
      <c r="AE145" s="30">
        <f ca="1">IF(Riskregister!$E$8="",0,COUNTIF(BI$4:BI$53,"&lt;"&amp;AC145)*IF(AD145&lt;0.5,Riskregister!$K$8+(Riskregister!$L$8-Riskregister!$K$8)*SQRT(AD145/2),Riskregister!$L$8-(Riskregister!$L$8-Riskregister!$K$8)*SQRT((1-AD145)/2)))</f>
        <v>5512967.1114161368</v>
      </c>
      <c r="AF145" s="30">
        <f t="shared" ca="1" si="91"/>
        <v>4.3505348999796301E-2</v>
      </c>
      <c r="AG145" s="30">
        <f t="shared" ca="1" si="91"/>
        <v>0.93785276012953722</v>
      </c>
      <c r="AH145" s="30">
        <f>IF(Riskregister!$E$9="",0,COUNTIF(BJ$4:BJ$53,"&lt;"&amp;AF145)*IF(AG145&lt;0.5,Riskregister!$K$9+(Riskregister!$L$9-Riskregister!$K$9)*SQRT(AG145/2),Riskregister!$L$9-(Riskregister!$L$9-Riskregister!$K$9)*SQRT((1-AG145)/2)))</f>
        <v>0</v>
      </c>
      <c r="AI145" s="30">
        <f t="shared" ca="1" si="92"/>
        <v>9.4236658496510861E-2</v>
      </c>
      <c r="AJ145" s="30">
        <f t="shared" ca="1" si="92"/>
        <v>0.9194471094751091</v>
      </c>
      <c r="AK145" s="30">
        <f>IF(Riskregister!$E$10="",0,COUNTIF(BK$4:BK$53,"&lt;"&amp;AI145)*IF(AJ145&lt;0.5,Riskregister!$K$10+(Riskregister!$L$10-Riskregister!$K$10)*SQRT(AJ145/2),Riskregister!$L$10-(Riskregister!$L$10-Riskregister!$K$10)*SQRT((1-AJ145)/2)))</f>
        <v>0</v>
      </c>
      <c r="AL145" s="30">
        <f t="shared" ca="1" si="93"/>
        <v>0.22550511283216434</v>
      </c>
      <c r="AM145" s="30">
        <f t="shared" ca="1" si="93"/>
        <v>0.17295743857156287</v>
      </c>
      <c r="AN145" s="30">
        <f>IF(Riskregister!$E$11="",0,COUNTIF(BL$4:BL$53,"&lt;"&amp;AL145)*IF(AM145&lt;0.5,Riskregister!$K$11+(Riskregister!$L$11-Riskregister!$K$11)*SQRT(AM145/2),Riskregister!$L$11-(Riskregister!$L$11-Riskregister!$K$11)*SQRT((1-AM145)/2)))</f>
        <v>0</v>
      </c>
      <c r="AO145" s="30">
        <f t="shared" ca="1" si="94"/>
        <v>0.28921428871557364</v>
      </c>
      <c r="AP145" s="30">
        <f t="shared" ca="1" si="94"/>
        <v>0.7309592227789723</v>
      </c>
      <c r="AQ145" s="30">
        <f>IF(Riskregister!$E$12="",0,COUNTIF(BM$4:BM$53,"&lt;"&amp;AO145)*IF(AP145&lt;0.5,Riskregister!$K$12+(Riskregister!$L$12-Riskregister!$K$12)*SQRT(AP145/2),Riskregister!$L$12-(Riskregister!$L$12-Riskregister!$K$12)*SQRT((1-AP145)/2)))</f>
        <v>0</v>
      </c>
      <c r="AR145" s="30">
        <f t="shared" ca="1" si="95"/>
        <v>0.83847706316410675</v>
      </c>
      <c r="AS145" s="30">
        <f t="shared" ca="1" si="95"/>
        <v>0.49830390813614867</v>
      </c>
      <c r="AT145" s="30">
        <f>IF(Riskregister!$E$13="",0,COUNTIF(BN$4:BN$53,"&lt;"&amp;AR145)*IF(AS145&lt;0.5,Riskregister!$K$13+(Riskregister!$L$13-Riskregister!$K$13)*SQRT(AS145/2),Riskregister!$L$13-(Riskregister!$L$13-Riskregister!$K$13)*SQRT((1-AS145)/2)))</f>
        <v>0</v>
      </c>
      <c r="AU145" s="30">
        <f t="shared" ca="1" si="96"/>
        <v>8.8110698625499917E-2</v>
      </c>
      <c r="AV145" s="30">
        <f t="shared" ca="1" si="96"/>
        <v>0.97267785217893665</v>
      </c>
      <c r="AW145" s="30">
        <f>IF(Riskregister!$E$14="",0,COUNTIF(BO$4:BO$53,"&lt;"&amp;AU145)*IF(AV145&lt;0.5,Riskregister!$K$14+(Riskregister!$L$14-Riskregister!$K$14)*SQRT(AV145/2),Riskregister!$L$14-(Riskregister!$L$14-Riskregister!$K$14)*SQRT((1-AV145)/2)))</f>
        <v>0</v>
      </c>
      <c r="AX145" s="30">
        <f t="shared" ca="1" si="97"/>
        <v>0.88055617907640982</v>
      </c>
      <c r="AY145" s="30">
        <f t="shared" ca="1" si="97"/>
        <v>0.30433190025343515</v>
      </c>
      <c r="AZ145" s="30">
        <f>IF(Riskregister!$E$15="",0,COUNTIF(BP$4:BP$53,"&lt;"&amp;AX145)*IF(AY145&lt;0.5,Riskregister!$K$15+(Riskregister!$L$15-Riskregister!$K$15)*SQRT(AY145/2),Riskregister!$L$15-(Riskregister!$L$15-Riskregister!$K$15)*SQRT((1-AY145)/2)))</f>
        <v>0</v>
      </c>
      <c r="BA145" s="30">
        <f t="shared" ca="1" si="98"/>
        <v>0.29252359406213924</v>
      </c>
      <c r="BB145" s="30">
        <f t="shared" ca="1" si="98"/>
        <v>0.456513397028942</v>
      </c>
      <c r="BC145" s="30">
        <f>IF(Riskregister!$E$16="",0,COUNTIF(BQ$4:BQ$53,"&lt;"&amp;BA145)*IF(BB145&lt;0.5,Riskregister!$K$16+(Riskregister!$L$16-Riskregister!$K$16)*SQRT(BB145/2),Riskregister!$L$16-(Riskregister!$L$16-Riskregister!$K$16)*SQRT((1-BB145)/2)))</f>
        <v>0</v>
      </c>
      <c r="BD145" s="30">
        <f t="shared" ca="1" si="86"/>
        <v>9612944.0665527862</v>
      </c>
    </row>
    <row r="146" spans="20:56" x14ac:dyDescent="0.35">
      <c r="T146" s="30">
        <f t="shared" ca="1" si="87"/>
        <v>0.87489310846918522</v>
      </c>
      <c r="U146" s="30">
        <f t="shared" ca="1" si="87"/>
        <v>0.40735688003390091</v>
      </c>
      <c r="V146" s="30">
        <f ca="1">IF(Riskregister!$E$5="",0,COUNTIF(BF$4:BF$53,"&lt;"&amp;T146)*IF(U146&lt;0.5,Riskregister!$K$5+(Riskregister!$L$5-Riskregister!$K$5)*SQRT(U146/2),Riskregister!$L$5-(Riskregister!$L$5-Riskregister!$K$5)*SQRT((1-U146)/2)))</f>
        <v>2118530.1915519238</v>
      </c>
      <c r="W146" s="30">
        <f t="shared" ca="1" si="88"/>
        <v>0.63190672575066809</v>
      </c>
      <c r="X146" s="30">
        <f t="shared" ca="1" si="88"/>
        <v>7.8372166864714599E-2</v>
      </c>
      <c r="Y146" s="30">
        <f ca="1">IF(Riskregister!$E$6="",0,COUNTIF(BG$4:BG$53,"&lt;"&amp;W146)*IF(X146&lt;0.5,Riskregister!$K$6+(Riskregister!$L$6-Riskregister!$K$6)*SQRT(X146/2),Riskregister!$L$6-(Riskregister!$L$6-Riskregister!$K$6)*SQRT((1-X146)/2)))</f>
        <v>1112637.1034989343</v>
      </c>
      <c r="Z146" s="30">
        <f t="shared" ca="1" si="89"/>
        <v>0.61762891124451602</v>
      </c>
      <c r="AA146" s="30">
        <f t="shared" ca="1" si="89"/>
        <v>0.88778300253276365</v>
      </c>
      <c r="AB146" s="30">
        <f ca="1">IF(Riskregister!$E$7="",0,COUNTIF(BH$4:BH$53,"&lt;"&amp;Z146)*IF(AA146&lt;0.5,Riskregister!$K$7+(Riskregister!$L$7-Riskregister!$K$7)*SQRT(AA146/2),Riskregister!$L$7-(Riskregister!$L$7-Riskregister!$K$7)*SQRT((1-AA146)/2)))</f>
        <v>2219662.8017707784</v>
      </c>
      <c r="AC146" s="30">
        <f t="shared" ca="1" si="90"/>
        <v>0.81248384233165916</v>
      </c>
      <c r="AD146" s="30">
        <f t="shared" ca="1" si="90"/>
        <v>0.25472682448571393</v>
      </c>
      <c r="AE146" s="30">
        <f ca="1">IF(Riskregister!$E$8="",0,COUNTIF(BI$4:BI$53,"&lt;"&amp;AC146)*IF(AD146&lt;0.5,Riskregister!$K$8+(Riskregister!$L$8-Riskregister!$K$8)*SQRT(AD146/2),Riskregister!$L$8-(Riskregister!$L$8-Riskregister!$K$8)*SQRT((1-AD146)/2)))</f>
        <v>7909346.0503327278</v>
      </c>
      <c r="AF146" s="30">
        <f t="shared" ca="1" si="91"/>
        <v>0.42322354539458762</v>
      </c>
      <c r="AG146" s="30">
        <f t="shared" ca="1" si="91"/>
        <v>4.8165636366614306E-2</v>
      </c>
      <c r="AH146" s="30">
        <f>IF(Riskregister!$E$9="",0,COUNTIF(BJ$4:BJ$53,"&lt;"&amp;AF146)*IF(AG146&lt;0.5,Riskregister!$K$9+(Riskregister!$L$9-Riskregister!$K$9)*SQRT(AG146/2),Riskregister!$L$9-(Riskregister!$L$9-Riskregister!$K$9)*SQRT((1-AG146)/2)))</f>
        <v>0</v>
      </c>
      <c r="AI146" s="30">
        <f t="shared" ca="1" si="92"/>
        <v>0.84395386520298477</v>
      </c>
      <c r="AJ146" s="30">
        <f t="shared" ca="1" si="92"/>
        <v>0.70535332668080031</v>
      </c>
      <c r="AK146" s="30">
        <f>IF(Riskregister!$E$10="",0,COUNTIF(BK$4:BK$53,"&lt;"&amp;AI146)*IF(AJ146&lt;0.5,Riskregister!$K$10+(Riskregister!$L$10-Riskregister!$K$10)*SQRT(AJ146/2),Riskregister!$L$10-(Riskregister!$L$10-Riskregister!$K$10)*SQRT((1-AJ146)/2)))</f>
        <v>0</v>
      </c>
      <c r="AL146" s="30">
        <f t="shared" ca="1" si="93"/>
        <v>0.1578361818877182</v>
      </c>
      <c r="AM146" s="30">
        <f t="shared" ca="1" si="93"/>
        <v>7.7106726024599559E-2</v>
      </c>
      <c r="AN146" s="30">
        <f>IF(Riskregister!$E$11="",0,COUNTIF(BL$4:BL$53,"&lt;"&amp;AL146)*IF(AM146&lt;0.5,Riskregister!$K$11+(Riskregister!$L$11-Riskregister!$K$11)*SQRT(AM146/2),Riskregister!$L$11-(Riskregister!$L$11-Riskregister!$K$11)*SQRT((1-AM146)/2)))</f>
        <v>0</v>
      </c>
      <c r="AO146" s="30">
        <f t="shared" ca="1" si="94"/>
        <v>0.83974437641601141</v>
      </c>
      <c r="AP146" s="30">
        <f t="shared" ca="1" si="94"/>
        <v>0.54769634582136573</v>
      </c>
      <c r="AQ146" s="30">
        <f>IF(Riskregister!$E$12="",0,COUNTIF(BM$4:BM$53,"&lt;"&amp;AO146)*IF(AP146&lt;0.5,Riskregister!$K$12+(Riskregister!$L$12-Riskregister!$K$12)*SQRT(AP146/2),Riskregister!$L$12-(Riskregister!$L$12-Riskregister!$K$12)*SQRT((1-AP146)/2)))</f>
        <v>0</v>
      </c>
      <c r="AR146" s="30">
        <f t="shared" ca="1" si="95"/>
        <v>0.14985595015619435</v>
      </c>
      <c r="AS146" s="30">
        <f t="shared" ca="1" si="95"/>
        <v>0.12347567279918414</v>
      </c>
      <c r="AT146" s="30">
        <f>IF(Riskregister!$E$13="",0,COUNTIF(BN$4:BN$53,"&lt;"&amp;AR146)*IF(AS146&lt;0.5,Riskregister!$K$13+(Riskregister!$L$13-Riskregister!$K$13)*SQRT(AS146/2),Riskregister!$L$13-(Riskregister!$L$13-Riskregister!$K$13)*SQRT((1-AS146)/2)))</f>
        <v>0</v>
      </c>
      <c r="AU146" s="30">
        <f t="shared" ca="1" si="96"/>
        <v>0.83602622421841255</v>
      </c>
      <c r="AV146" s="30">
        <f t="shared" ca="1" si="96"/>
        <v>8.8071331414543153E-3</v>
      </c>
      <c r="AW146" s="30">
        <f>IF(Riskregister!$E$14="",0,COUNTIF(BO$4:BO$53,"&lt;"&amp;AU146)*IF(AV146&lt;0.5,Riskregister!$K$14+(Riskregister!$L$14-Riskregister!$K$14)*SQRT(AV146/2),Riskregister!$L$14-(Riskregister!$L$14-Riskregister!$K$14)*SQRT((1-AV146)/2)))</f>
        <v>0</v>
      </c>
      <c r="AX146" s="30">
        <f t="shared" ca="1" si="97"/>
        <v>0.95906890962628022</v>
      </c>
      <c r="AY146" s="30">
        <f t="shared" ca="1" si="97"/>
        <v>0.27214455955358341</v>
      </c>
      <c r="AZ146" s="30">
        <f>IF(Riskregister!$E$15="",0,COUNTIF(BP$4:BP$53,"&lt;"&amp;AX146)*IF(AY146&lt;0.5,Riskregister!$K$15+(Riskregister!$L$15-Riskregister!$K$15)*SQRT(AY146/2),Riskregister!$L$15-(Riskregister!$L$15-Riskregister!$K$15)*SQRT((1-AY146)/2)))</f>
        <v>0</v>
      </c>
      <c r="BA146" s="30">
        <f t="shared" ca="1" si="98"/>
        <v>0.10469412479191931</v>
      </c>
      <c r="BB146" s="30">
        <f t="shared" ca="1" si="98"/>
        <v>0.16977065772765487</v>
      </c>
      <c r="BC146" s="30">
        <f>IF(Riskregister!$E$16="",0,COUNTIF(BQ$4:BQ$53,"&lt;"&amp;BA146)*IF(BB146&lt;0.5,Riskregister!$K$16+(Riskregister!$L$16-Riskregister!$K$16)*SQRT(BB146/2),Riskregister!$L$16-(Riskregister!$L$16-Riskregister!$K$16)*SQRT((1-BB146)/2)))</f>
        <v>0</v>
      </c>
      <c r="BD146" s="30">
        <f t="shared" ca="1" si="86"/>
        <v>13360176.147154365</v>
      </c>
    </row>
    <row r="147" spans="20:56" x14ac:dyDescent="0.35">
      <c r="T147" s="30">
        <f t="shared" ca="1" si="87"/>
        <v>0.33533576633289031</v>
      </c>
      <c r="U147" s="30">
        <f t="shared" ca="1" si="87"/>
        <v>0.69749413172738095</v>
      </c>
      <c r="V147" s="30">
        <f ca="1">IF(Riskregister!$E$5="",0,COUNTIF(BF$4:BF$53,"&lt;"&amp;T147)*IF(U147&lt;0.5,Riskregister!$K$5+(Riskregister!$L$5-Riskregister!$K$5)*SQRT(U147/2),Riskregister!$L$5-(Riskregister!$L$5-Riskregister!$K$5)*SQRT((1-U147)/2)))</f>
        <v>1274968.1224311956</v>
      </c>
      <c r="W147" s="30">
        <f t="shared" ca="1" si="88"/>
        <v>0.85933080305114029</v>
      </c>
      <c r="X147" s="30">
        <f t="shared" ca="1" si="88"/>
        <v>0.26225283917056263</v>
      </c>
      <c r="Y147" s="30">
        <f ca="1">IF(Riskregister!$E$6="",0,COUNTIF(BG$4:BG$53,"&lt;"&amp;W147)*IF(X147&lt;0.5,Riskregister!$K$6+(Riskregister!$L$6-Riskregister!$K$6)*SQRT(X147/2),Riskregister!$L$6-(Riskregister!$L$6-Riskregister!$K$6)*SQRT((1-X147)/2)))</f>
        <v>2555414.6350855622</v>
      </c>
      <c r="Z147" s="30">
        <f t="shared" ca="1" si="89"/>
        <v>0.6141027670058975</v>
      </c>
      <c r="AA147" s="30">
        <f t="shared" ca="1" si="89"/>
        <v>0.91860856014967596</v>
      </c>
      <c r="AB147" s="30">
        <f ca="1">IF(Riskregister!$E$7="",0,COUNTIF(BH$4:BH$53,"&lt;"&amp;Z147)*IF(AA147&lt;0.5,Riskregister!$K$7+(Riskregister!$L$7-Riskregister!$K$7)*SQRT(AA147/2),Riskregister!$L$7-(Riskregister!$L$7-Riskregister!$K$7)*SQRT((1-AA147)/2)))</f>
        <v>2305757.0851789727</v>
      </c>
      <c r="AC147" s="30">
        <f t="shared" ca="1" si="90"/>
        <v>0.30769074169073807</v>
      </c>
      <c r="AD147" s="30">
        <f t="shared" ca="1" si="90"/>
        <v>0.86954168685420208</v>
      </c>
      <c r="AE147" s="30">
        <f ca="1">IF(Riskregister!$E$8="",0,COUNTIF(BI$4:BI$53,"&lt;"&amp;AC147)*IF(AD147&lt;0.5,Riskregister!$K$8+(Riskregister!$L$8-Riskregister!$K$8)*SQRT(AD147/2),Riskregister!$L$8-(Riskregister!$L$8-Riskregister!$K$8)*SQRT((1-AD147)/2)))</f>
        <v>7599240.0630672481</v>
      </c>
      <c r="AF147" s="30">
        <f t="shared" ca="1" si="91"/>
        <v>0.96575410830736697</v>
      </c>
      <c r="AG147" s="30">
        <f t="shared" ca="1" si="91"/>
        <v>0.37240908273776363</v>
      </c>
      <c r="AH147" s="30">
        <f>IF(Riskregister!$E$9="",0,COUNTIF(BJ$4:BJ$53,"&lt;"&amp;AF147)*IF(AG147&lt;0.5,Riskregister!$K$9+(Riskregister!$L$9-Riskregister!$K$9)*SQRT(AG147/2),Riskregister!$L$9-(Riskregister!$L$9-Riskregister!$K$9)*SQRT((1-AG147)/2)))</f>
        <v>0</v>
      </c>
      <c r="AI147" s="30">
        <f t="shared" ca="1" si="92"/>
        <v>0.39067697310648142</v>
      </c>
      <c r="AJ147" s="30">
        <f t="shared" ca="1" si="92"/>
        <v>0.30329240140666491</v>
      </c>
      <c r="AK147" s="30">
        <f>IF(Riskregister!$E$10="",0,COUNTIF(BK$4:BK$53,"&lt;"&amp;AI147)*IF(AJ147&lt;0.5,Riskregister!$K$10+(Riskregister!$L$10-Riskregister!$K$10)*SQRT(AJ147/2),Riskregister!$L$10-(Riskregister!$L$10-Riskregister!$K$10)*SQRT((1-AJ147)/2)))</f>
        <v>0</v>
      </c>
      <c r="AL147" s="30">
        <f t="shared" ca="1" si="93"/>
        <v>0.83220304665778011</v>
      </c>
      <c r="AM147" s="30">
        <f t="shared" ca="1" si="93"/>
        <v>0.54944246081482007</v>
      </c>
      <c r="AN147" s="30">
        <f>IF(Riskregister!$E$11="",0,COUNTIF(BL$4:BL$53,"&lt;"&amp;AL147)*IF(AM147&lt;0.5,Riskregister!$K$11+(Riskregister!$L$11-Riskregister!$K$11)*SQRT(AM147/2),Riskregister!$L$11-(Riskregister!$L$11-Riskregister!$K$11)*SQRT((1-AM147)/2)))</f>
        <v>0</v>
      </c>
      <c r="AO147" s="30">
        <f t="shared" ca="1" si="94"/>
        <v>0.42000294151225348</v>
      </c>
      <c r="AP147" s="30">
        <f t="shared" ca="1" si="94"/>
        <v>0.78958596681363791</v>
      </c>
      <c r="AQ147" s="30">
        <f>IF(Riskregister!$E$12="",0,COUNTIF(BM$4:BM$53,"&lt;"&amp;AO147)*IF(AP147&lt;0.5,Riskregister!$K$12+(Riskregister!$L$12-Riskregister!$K$12)*SQRT(AP147/2),Riskregister!$L$12-(Riskregister!$L$12-Riskregister!$K$12)*SQRT((1-AP147)/2)))</f>
        <v>0</v>
      </c>
      <c r="AR147" s="30">
        <f t="shared" ca="1" si="95"/>
        <v>0.36695063058191979</v>
      </c>
      <c r="AS147" s="30">
        <f t="shared" ca="1" si="95"/>
        <v>0.49381609261575199</v>
      </c>
      <c r="AT147" s="30">
        <f>IF(Riskregister!$E$13="",0,COUNTIF(BN$4:BN$53,"&lt;"&amp;AR147)*IF(AS147&lt;0.5,Riskregister!$K$13+(Riskregister!$L$13-Riskregister!$K$13)*SQRT(AS147/2),Riskregister!$L$13-(Riskregister!$L$13-Riskregister!$K$13)*SQRT((1-AS147)/2)))</f>
        <v>0</v>
      </c>
      <c r="AU147" s="30">
        <f t="shared" ca="1" si="96"/>
        <v>0.51361226967075957</v>
      </c>
      <c r="AV147" s="30">
        <f t="shared" ca="1" si="96"/>
        <v>0.52366790685824738</v>
      </c>
      <c r="AW147" s="30">
        <f>IF(Riskregister!$E$14="",0,COUNTIF(BO$4:BO$53,"&lt;"&amp;AU147)*IF(AV147&lt;0.5,Riskregister!$K$14+(Riskregister!$L$14-Riskregister!$K$14)*SQRT(AV147/2),Riskregister!$L$14-(Riskregister!$L$14-Riskregister!$K$14)*SQRT((1-AV147)/2)))</f>
        <v>0</v>
      </c>
      <c r="AX147" s="30">
        <f t="shared" ca="1" si="97"/>
        <v>0.54207680494250376</v>
      </c>
      <c r="AY147" s="30">
        <f t="shared" ca="1" si="97"/>
        <v>0.75374775326782228</v>
      </c>
      <c r="AZ147" s="30">
        <f>IF(Riskregister!$E$15="",0,COUNTIF(BP$4:BP$53,"&lt;"&amp;AX147)*IF(AY147&lt;0.5,Riskregister!$K$15+(Riskregister!$L$15-Riskregister!$K$15)*SQRT(AY147/2),Riskregister!$L$15-(Riskregister!$L$15-Riskregister!$K$15)*SQRT((1-AY147)/2)))</f>
        <v>0</v>
      </c>
      <c r="BA147" s="30">
        <f t="shared" ca="1" si="98"/>
        <v>0.30828553039413409</v>
      </c>
      <c r="BB147" s="30">
        <f t="shared" ca="1" si="98"/>
        <v>0.16780858519403929</v>
      </c>
      <c r="BC147" s="30">
        <f>IF(Riskregister!$E$16="",0,COUNTIF(BQ$4:BQ$53,"&lt;"&amp;BA147)*IF(BB147&lt;0.5,Riskregister!$K$16+(Riskregister!$L$16-Riskregister!$K$16)*SQRT(BB147/2),Riskregister!$L$16-(Riskregister!$L$16-Riskregister!$K$16)*SQRT((1-BB147)/2)))</f>
        <v>0</v>
      </c>
      <c r="BD147" s="30">
        <f t="shared" ca="1" si="86"/>
        <v>13735379.905762978</v>
      </c>
    </row>
    <row r="148" spans="20:56" x14ac:dyDescent="0.35">
      <c r="T148" s="30">
        <f t="shared" ca="1" si="87"/>
        <v>0.70013384387258348</v>
      </c>
      <c r="U148" s="30">
        <f t="shared" ca="1" si="87"/>
        <v>0.52447610705507697</v>
      </c>
      <c r="V148" s="30">
        <f ca="1">IF(Riskregister!$E$5="",0,COUNTIF(BF$4:BF$53,"&lt;"&amp;T148)*IF(U148&lt;0.5,Riskregister!$K$5+(Riskregister!$L$5-Riskregister!$K$5)*SQRT(U148/2),Riskregister!$L$5-(Riskregister!$L$5-Riskregister!$K$5)*SQRT((1-U148)/2)))</f>
        <v>1522304.8897420156</v>
      </c>
      <c r="W148" s="30">
        <f t="shared" ca="1" si="88"/>
        <v>8.9483743018181627E-4</v>
      </c>
      <c r="X148" s="30">
        <f t="shared" ca="1" si="88"/>
        <v>0.95805750317592986</v>
      </c>
      <c r="Y148" s="30">
        <f ca="1">IF(Riskregister!$E$6="",0,COUNTIF(BG$4:BG$53,"&lt;"&amp;W148)*IF(X148&lt;0.5,Riskregister!$K$6+(Riskregister!$L$6-Riskregister!$K$6)*SQRT(X148/2),Riskregister!$L$6-(Riskregister!$L$6-Riskregister!$K$6)*SQRT((1-X148)/2)))</f>
        <v>0</v>
      </c>
      <c r="Z148" s="30">
        <f t="shared" ca="1" si="89"/>
        <v>0.279508586532216</v>
      </c>
      <c r="AA148" s="30">
        <f t="shared" ca="1" si="89"/>
        <v>5.7324936225955359E-2</v>
      </c>
      <c r="AB148" s="30">
        <f ca="1">IF(Riskregister!$E$7="",0,COUNTIF(BH$4:BH$53,"&lt;"&amp;Z148)*IF(AA148&lt;0.5,Riskregister!$K$7+(Riskregister!$L$7-Riskregister!$K$7)*SQRT(AA148/2),Riskregister!$L$7-(Riskregister!$L$7-Riskregister!$K$7)*SQRT((1-AA148)/2)))</f>
        <v>546274.88688040059</v>
      </c>
      <c r="AC148" s="30">
        <f t="shared" ca="1" si="90"/>
        <v>0.65592513505544858</v>
      </c>
      <c r="AD148" s="30">
        <f t="shared" ca="1" si="90"/>
        <v>0.33876663662483109</v>
      </c>
      <c r="AE148" s="30">
        <f ca="1">IF(Riskregister!$E$8="",0,COUNTIF(BI$4:BI$53,"&lt;"&amp;AC148)*IF(AD148&lt;0.5,Riskregister!$K$8+(Riskregister!$L$8-Riskregister!$K$8)*SQRT(AD148/2),Riskregister!$L$8-(Riskregister!$L$8-Riskregister!$K$8)*SQRT((1-AD148)/2)))</f>
        <v>6703024.858958588</v>
      </c>
      <c r="AF148" s="30">
        <f t="shared" ca="1" si="91"/>
        <v>0.13094675545628964</v>
      </c>
      <c r="AG148" s="30">
        <f t="shared" ca="1" si="91"/>
        <v>0.66324688138009147</v>
      </c>
      <c r="AH148" s="30">
        <f>IF(Riskregister!$E$9="",0,COUNTIF(BJ$4:BJ$53,"&lt;"&amp;AF148)*IF(AG148&lt;0.5,Riskregister!$K$9+(Riskregister!$L$9-Riskregister!$K$9)*SQRT(AG148/2),Riskregister!$L$9-(Riskregister!$L$9-Riskregister!$K$9)*SQRT((1-AG148)/2)))</f>
        <v>0</v>
      </c>
      <c r="AI148" s="30">
        <f t="shared" ca="1" si="92"/>
        <v>0.65063632325893894</v>
      </c>
      <c r="AJ148" s="30">
        <f t="shared" ca="1" si="92"/>
        <v>0.37826951090463912</v>
      </c>
      <c r="AK148" s="30">
        <f>IF(Riskregister!$E$10="",0,COUNTIF(BK$4:BK$53,"&lt;"&amp;AI148)*IF(AJ148&lt;0.5,Riskregister!$K$10+(Riskregister!$L$10-Riskregister!$K$10)*SQRT(AJ148/2),Riskregister!$L$10-(Riskregister!$L$10-Riskregister!$K$10)*SQRT((1-AJ148)/2)))</f>
        <v>0</v>
      </c>
      <c r="AL148" s="30">
        <f t="shared" ca="1" si="93"/>
        <v>0.78716317438323546</v>
      </c>
      <c r="AM148" s="30">
        <f t="shared" ca="1" si="93"/>
        <v>0.93339461970013149</v>
      </c>
      <c r="AN148" s="30">
        <f>IF(Riskregister!$E$11="",0,COUNTIF(BL$4:BL$53,"&lt;"&amp;AL148)*IF(AM148&lt;0.5,Riskregister!$K$11+(Riskregister!$L$11-Riskregister!$K$11)*SQRT(AM148/2),Riskregister!$L$11-(Riskregister!$L$11-Riskregister!$K$11)*SQRT((1-AM148)/2)))</f>
        <v>0</v>
      </c>
      <c r="AO148" s="30">
        <f t="shared" ca="1" si="94"/>
        <v>0.77161745086267697</v>
      </c>
      <c r="AP148" s="30">
        <f t="shared" ca="1" si="94"/>
        <v>0.66426945288810713</v>
      </c>
      <c r="AQ148" s="30">
        <f>IF(Riskregister!$E$12="",0,COUNTIF(BM$4:BM$53,"&lt;"&amp;AO148)*IF(AP148&lt;0.5,Riskregister!$K$12+(Riskregister!$L$12-Riskregister!$K$12)*SQRT(AP148/2),Riskregister!$L$12-(Riskregister!$L$12-Riskregister!$K$12)*SQRT((1-AP148)/2)))</f>
        <v>0</v>
      </c>
      <c r="AR148" s="30">
        <f t="shared" ca="1" si="95"/>
        <v>0.84998318535512607</v>
      </c>
      <c r="AS148" s="30">
        <f t="shared" ca="1" si="95"/>
        <v>0.13565722830603966</v>
      </c>
      <c r="AT148" s="30">
        <f>IF(Riskregister!$E$13="",0,COUNTIF(BN$4:BN$53,"&lt;"&amp;AR148)*IF(AS148&lt;0.5,Riskregister!$K$13+(Riskregister!$L$13-Riskregister!$K$13)*SQRT(AS148/2),Riskregister!$L$13-(Riskregister!$L$13-Riskregister!$K$13)*SQRT((1-AS148)/2)))</f>
        <v>0</v>
      </c>
      <c r="AU148" s="30">
        <f t="shared" ca="1" si="96"/>
        <v>0.66233851654821729</v>
      </c>
      <c r="AV148" s="30">
        <f t="shared" ca="1" si="96"/>
        <v>0.52377095308551203</v>
      </c>
      <c r="AW148" s="30">
        <f>IF(Riskregister!$E$14="",0,COUNTIF(BO$4:BO$53,"&lt;"&amp;AU148)*IF(AV148&lt;0.5,Riskregister!$K$14+(Riskregister!$L$14-Riskregister!$K$14)*SQRT(AV148/2),Riskregister!$L$14-(Riskregister!$L$14-Riskregister!$K$14)*SQRT((1-AV148)/2)))</f>
        <v>0</v>
      </c>
      <c r="AX148" s="30">
        <f t="shared" ca="1" si="97"/>
        <v>0.42311856461491781</v>
      </c>
      <c r="AY148" s="30">
        <f t="shared" ca="1" si="97"/>
        <v>0.16236772918071585</v>
      </c>
      <c r="AZ148" s="30">
        <f>IF(Riskregister!$E$15="",0,COUNTIF(BP$4:BP$53,"&lt;"&amp;AX148)*IF(AY148&lt;0.5,Riskregister!$K$15+(Riskregister!$L$15-Riskregister!$K$15)*SQRT(AY148/2),Riskregister!$L$15-(Riskregister!$L$15-Riskregister!$K$15)*SQRT((1-AY148)/2)))</f>
        <v>0</v>
      </c>
      <c r="BA148" s="30">
        <f t="shared" ca="1" si="98"/>
        <v>0.47997898374742798</v>
      </c>
      <c r="BB148" s="30">
        <f t="shared" ca="1" si="98"/>
        <v>0.93338622521277348</v>
      </c>
      <c r="BC148" s="30">
        <f>IF(Riskregister!$E$16="",0,COUNTIF(BQ$4:BQ$53,"&lt;"&amp;BA148)*IF(BB148&lt;0.5,Riskregister!$K$16+(Riskregister!$L$16-Riskregister!$K$16)*SQRT(BB148/2),Riskregister!$L$16-(Riskregister!$L$16-Riskregister!$K$16)*SQRT((1-BB148)/2)))</f>
        <v>0</v>
      </c>
      <c r="BD148" s="30">
        <f t="shared" ca="1" si="86"/>
        <v>8771604.6355810035</v>
      </c>
    </row>
    <row r="149" spans="20:56" x14ac:dyDescent="0.35">
      <c r="T149" s="30">
        <f t="shared" ca="1" si="87"/>
        <v>0.6350186582364199</v>
      </c>
      <c r="U149" s="30">
        <f t="shared" ca="1" si="87"/>
        <v>0.70373262884622534</v>
      </c>
      <c r="V149" s="30">
        <f ca="1">IF(Riskregister!$E$5="",0,COUNTIF(BF$4:BF$53,"&lt;"&amp;T149)*IF(U149&lt;0.5,Riskregister!$K$5+(Riskregister!$L$5-Riskregister!$K$5)*SQRT(U149/2),Riskregister!$L$5-(Riskregister!$L$5-Riskregister!$K$5)*SQRT((1-U149)/2)))</f>
        <v>1707213.4951739353</v>
      </c>
      <c r="W149" s="30">
        <f t="shared" ca="1" si="88"/>
        <v>0.4463282530950704</v>
      </c>
      <c r="X149" s="30">
        <f t="shared" ca="1" si="88"/>
        <v>0.6320808957725772</v>
      </c>
      <c r="Y149" s="30">
        <f ca="1">IF(Riskregister!$E$6="",0,COUNTIF(BG$4:BG$53,"&lt;"&amp;W149)*IF(X149&lt;0.5,Riskregister!$K$6+(Riskregister!$L$6-Riskregister!$K$6)*SQRT(X149/2),Riskregister!$L$6-(Riskregister!$L$6-Riskregister!$K$6)*SQRT((1-X149)/2)))</f>
        <v>2455941.7772008404</v>
      </c>
      <c r="Z149" s="30">
        <f t="shared" ca="1" si="89"/>
        <v>0.33062158494702332</v>
      </c>
      <c r="AA149" s="30">
        <f t="shared" ca="1" si="89"/>
        <v>0.57538390568816555</v>
      </c>
      <c r="AB149" s="30">
        <f ca="1">IF(Riskregister!$E$7="",0,COUNTIF(BH$4:BH$53,"&lt;"&amp;Z149)*IF(AA149&lt;0.5,Riskregister!$K$7+(Riskregister!$L$7-Riskregister!$K$7)*SQRT(AA149/2),Riskregister!$L$7-(Riskregister!$L$7-Riskregister!$K$7)*SQRT((1-AA149)/2)))</f>
        <v>1193654.2959654359</v>
      </c>
      <c r="AC149" s="30">
        <f t="shared" ca="1" si="90"/>
        <v>0.80620802718125506</v>
      </c>
      <c r="AD149" s="30">
        <f t="shared" ca="1" si="90"/>
        <v>0.40545774436005244</v>
      </c>
      <c r="AE149" s="30">
        <f ca="1">IF(Riskregister!$E$8="",0,COUNTIF(BI$4:BI$53,"&lt;"&amp;AC149)*IF(AD149&lt;0.5,Riskregister!$K$8+(Riskregister!$L$8-Riskregister!$K$8)*SQRT(AD149/2),Riskregister!$L$8-(Riskregister!$L$8-Riskregister!$K$8)*SQRT((1-AD149)/2)))</f>
        <v>9664779.5354225542</v>
      </c>
      <c r="AF149" s="30">
        <f t="shared" ca="1" si="91"/>
        <v>0.8997426244448794</v>
      </c>
      <c r="AG149" s="30">
        <f t="shared" ca="1" si="91"/>
        <v>5.7588969550387725E-2</v>
      </c>
      <c r="AH149" s="30">
        <f>IF(Riskregister!$E$9="",0,COUNTIF(BJ$4:BJ$53,"&lt;"&amp;AF149)*IF(AG149&lt;0.5,Riskregister!$K$9+(Riskregister!$L$9-Riskregister!$K$9)*SQRT(AG149/2),Riskregister!$L$9-(Riskregister!$L$9-Riskregister!$K$9)*SQRT((1-AG149)/2)))</f>
        <v>0</v>
      </c>
      <c r="AI149" s="30">
        <f t="shared" ca="1" si="92"/>
        <v>0.65050264059700558</v>
      </c>
      <c r="AJ149" s="30">
        <f t="shared" ca="1" si="92"/>
        <v>0.10137596907174551</v>
      </c>
      <c r="AK149" s="30">
        <f>IF(Riskregister!$E$10="",0,COUNTIF(BK$4:BK$53,"&lt;"&amp;AI149)*IF(AJ149&lt;0.5,Riskregister!$K$10+(Riskregister!$L$10-Riskregister!$K$10)*SQRT(AJ149/2),Riskregister!$L$10-(Riskregister!$L$10-Riskregister!$K$10)*SQRT((1-AJ149)/2)))</f>
        <v>0</v>
      </c>
      <c r="AL149" s="30">
        <f t="shared" ca="1" si="93"/>
        <v>0.80016057314948286</v>
      </c>
      <c r="AM149" s="30">
        <f t="shared" ca="1" si="93"/>
        <v>0.30854443377345053</v>
      </c>
      <c r="AN149" s="30">
        <f>IF(Riskregister!$E$11="",0,COUNTIF(BL$4:BL$53,"&lt;"&amp;AL149)*IF(AM149&lt;0.5,Riskregister!$K$11+(Riskregister!$L$11-Riskregister!$K$11)*SQRT(AM149/2),Riskregister!$L$11-(Riskregister!$L$11-Riskregister!$K$11)*SQRT((1-AM149)/2)))</f>
        <v>0</v>
      </c>
      <c r="AO149" s="30">
        <f t="shared" ca="1" si="94"/>
        <v>0.51006246589004078</v>
      </c>
      <c r="AP149" s="30">
        <f t="shared" ca="1" si="94"/>
        <v>0.86913421830074422</v>
      </c>
      <c r="AQ149" s="30">
        <f>IF(Riskregister!$E$12="",0,COUNTIF(BM$4:BM$53,"&lt;"&amp;AO149)*IF(AP149&lt;0.5,Riskregister!$K$12+(Riskregister!$L$12-Riskregister!$K$12)*SQRT(AP149/2),Riskregister!$L$12-(Riskregister!$L$12-Riskregister!$K$12)*SQRT((1-AP149)/2)))</f>
        <v>0</v>
      </c>
      <c r="AR149" s="30">
        <f t="shared" ca="1" si="95"/>
        <v>0.75647145871347876</v>
      </c>
      <c r="AS149" s="30">
        <f t="shared" ca="1" si="95"/>
        <v>0.60529827680838277</v>
      </c>
      <c r="AT149" s="30">
        <f>IF(Riskregister!$E$13="",0,COUNTIF(BN$4:BN$53,"&lt;"&amp;AR149)*IF(AS149&lt;0.5,Riskregister!$K$13+(Riskregister!$L$13-Riskregister!$K$13)*SQRT(AS149/2),Riskregister!$L$13-(Riskregister!$L$13-Riskregister!$K$13)*SQRT((1-AS149)/2)))</f>
        <v>0</v>
      </c>
      <c r="AU149" s="30">
        <f t="shared" ca="1" si="96"/>
        <v>0.60543922084802315</v>
      </c>
      <c r="AV149" s="30">
        <f t="shared" ca="1" si="96"/>
        <v>0.93299777660681671</v>
      </c>
      <c r="AW149" s="30">
        <f>IF(Riskregister!$E$14="",0,COUNTIF(BO$4:BO$53,"&lt;"&amp;AU149)*IF(AV149&lt;0.5,Riskregister!$K$14+(Riskregister!$L$14-Riskregister!$K$14)*SQRT(AV149/2),Riskregister!$L$14-(Riskregister!$L$14-Riskregister!$K$14)*SQRT((1-AV149)/2)))</f>
        <v>0</v>
      </c>
      <c r="AX149" s="30">
        <f t="shared" ca="1" si="97"/>
        <v>0.81286056744290791</v>
      </c>
      <c r="AY149" s="30">
        <f t="shared" ca="1" si="97"/>
        <v>0.67052928828060532</v>
      </c>
      <c r="AZ149" s="30">
        <f>IF(Riskregister!$E$15="",0,COUNTIF(BP$4:BP$53,"&lt;"&amp;AX149)*IF(AY149&lt;0.5,Riskregister!$K$15+(Riskregister!$L$15-Riskregister!$K$15)*SQRT(AY149/2),Riskregister!$L$15-(Riskregister!$L$15-Riskregister!$K$15)*SQRT((1-AY149)/2)))</f>
        <v>0</v>
      </c>
      <c r="BA149" s="30">
        <f t="shared" ca="1" si="98"/>
        <v>0.48721110021385083</v>
      </c>
      <c r="BB149" s="30">
        <f t="shared" ca="1" si="98"/>
        <v>0.42340969496267744</v>
      </c>
      <c r="BC149" s="30">
        <f>IF(Riskregister!$E$16="",0,COUNTIF(BQ$4:BQ$53,"&lt;"&amp;BA149)*IF(BB149&lt;0.5,Riskregister!$K$16+(Riskregister!$L$16-Riskregister!$K$16)*SQRT(BB149/2),Riskregister!$L$16-(Riskregister!$L$16-Riskregister!$K$16)*SQRT((1-BB149)/2)))</f>
        <v>0</v>
      </c>
      <c r="BD149" s="30">
        <f t="shared" ca="1" si="86"/>
        <v>15021589.103762766</v>
      </c>
    </row>
    <row r="150" spans="20:56" x14ac:dyDescent="0.35">
      <c r="T150" s="30">
        <f t="shared" ca="1" si="87"/>
        <v>0.60997242161530885</v>
      </c>
      <c r="U150" s="30">
        <f t="shared" ca="1" si="87"/>
        <v>6.6112273475879002E-3</v>
      </c>
      <c r="V150" s="30">
        <f ca="1">IF(Riskregister!$E$5="",0,COUNTIF(BF$4:BF$53,"&lt;"&amp;T150)*IF(U150&lt;0.5,Riskregister!$K$5+(Riskregister!$L$5-Riskregister!$K$5)*SQRT(U150/2),Riskregister!$L$5-(Riskregister!$L$5-Riskregister!$K$5)*SQRT((1-U150)/2)))</f>
        <v>703490.03963228734</v>
      </c>
      <c r="W150" s="30">
        <f t="shared" ca="1" si="88"/>
        <v>0.327941761988084</v>
      </c>
      <c r="X150" s="30">
        <f t="shared" ca="1" si="88"/>
        <v>6.9990102288280398E-2</v>
      </c>
      <c r="Y150" s="30">
        <f ca="1">IF(Riskregister!$E$6="",0,COUNTIF(BG$4:BG$53,"&lt;"&amp;W150)*IF(X150&lt;0.5,Riskregister!$K$6+(Riskregister!$L$6-Riskregister!$K$6)*SQRT(X150/2),Riskregister!$L$6-(Riskregister!$L$6-Riskregister!$K$6)*SQRT((1-X150)/2)))</f>
        <v>536725.35649548913</v>
      </c>
      <c r="Z150" s="30">
        <f t="shared" ca="1" si="89"/>
        <v>0.57142362982505379</v>
      </c>
      <c r="AA150" s="30">
        <f t="shared" ca="1" si="89"/>
        <v>0.30360429086113705</v>
      </c>
      <c r="AB150" s="30">
        <f ca="1">IF(Riskregister!$E$7="",0,COUNTIF(BH$4:BH$53,"&lt;"&amp;Z150)*IF(AA150&lt;0.5,Riskregister!$K$7+(Riskregister!$L$7-Riskregister!$K$7)*SQRT(AA150/2),Riskregister!$L$7-(Riskregister!$L$7-Riskregister!$K$7)*SQRT((1-AA150)/2)))</f>
        <v>1304563.9726843811</v>
      </c>
      <c r="AC150" s="30">
        <f t="shared" ca="1" si="90"/>
        <v>0.39354461470672086</v>
      </c>
      <c r="AD150" s="30">
        <f t="shared" ca="1" si="90"/>
        <v>0.28948759066590501</v>
      </c>
      <c r="AE150" s="30">
        <f ca="1">IF(Riskregister!$E$8="",0,COUNTIF(BI$4:BI$53,"&lt;"&amp;AC150)*IF(AD150&lt;0.5,Riskregister!$K$8+(Riskregister!$L$8-Riskregister!$K$8)*SQRT(AD150/2),Riskregister!$L$8-(Riskregister!$L$8-Riskregister!$K$8)*SQRT((1-AD150)/2)))</f>
        <v>4176249.6774721541</v>
      </c>
      <c r="AF150" s="30">
        <f t="shared" ca="1" si="91"/>
        <v>0.66350454852234619</v>
      </c>
      <c r="AG150" s="30">
        <f t="shared" ca="1" si="91"/>
        <v>0.50070126888544098</v>
      </c>
      <c r="AH150" s="30">
        <f>IF(Riskregister!$E$9="",0,COUNTIF(BJ$4:BJ$53,"&lt;"&amp;AF150)*IF(AG150&lt;0.5,Riskregister!$K$9+(Riskregister!$L$9-Riskregister!$K$9)*SQRT(AG150/2),Riskregister!$L$9-(Riskregister!$L$9-Riskregister!$K$9)*SQRT((1-AG150)/2)))</f>
        <v>0</v>
      </c>
      <c r="AI150" s="30">
        <f t="shared" ca="1" si="92"/>
        <v>9.8965342356322594E-2</v>
      </c>
      <c r="AJ150" s="30">
        <f t="shared" ca="1" si="92"/>
        <v>0.59490041379830794</v>
      </c>
      <c r="AK150" s="30">
        <f>IF(Riskregister!$E$10="",0,COUNTIF(BK$4:BK$53,"&lt;"&amp;AI150)*IF(AJ150&lt;0.5,Riskregister!$K$10+(Riskregister!$L$10-Riskregister!$K$10)*SQRT(AJ150/2),Riskregister!$L$10-(Riskregister!$L$10-Riskregister!$K$10)*SQRT((1-AJ150)/2)))</f>
        <v>0</v>
      </c>
      <c r="AL150" s="30">
        <f t="shared" ca="1" si="93"/>
        <v>0.52875514470751461</v>
      </c>
      <c r="AM150" s="30">
        <f t="shared" ca="1" si="93"/>
        <v>0.68619789581742774</v>
      </c>
      <c r="AN150" s="30">
        <f>IF(Riskregister!$E$11="",0,COUNTIF(BL$4:BL$53,"&lt;"&amp;AL150)*IF(AM150&lt;0.5,Riskregister!$K$11+(Riskregister!$L$11-Riskregister!$K$11)*SQRT(AM150/2),Riskregister!$L$11-(Riskregister!$L$11-Riskregister!$K$11)*SQRT((1-AM150)/2)))</f>
        <v>0</v>
      </c>
      <c r="AO150" s="30">
        <f t="shared" ca="1" si="94"/>
        <v>0.8896270563688552</v>
      </c>
      <c r="AP150" s="30">
        <f t="shared" ca="1" si="94"/>
        <v>0.93069876304332977</v>
      </c>
      <c r="AQ150" s="30">
        <f>IF(Riskregister!$E$12="",0,COUNTIF(BM$4:BM$53,"&lt;"&amp;AO150)*IF(AP150&lt;0.5,Riskregister!$K$12+(Riskregister!$L$12-Riskregister!$K$12)*SQRT(AP150/2),Riskregister!$L$12-(Riskregister!$L$12-Riskregister!$K$12)*SQRT((1-AP150)/2)))</f>
        <v>0</v>
      </c>
      <c r="AR150" s="30">
        <f t="shared" ca="1" si="95"/>
        <v>0.65551229321947879</v>
      </c>
      <c r="AS150" s="30">
        <f t="shared" ca="1" si="95"/>
        <v>0.11502608179734297</v>
      </c>
      <c r="AT150" s="30">
        <f>IF(Riskregister!$E$13="",0,COUNTIF(BN$4:BN$53,"&lt;"&amp;AR150)*IF(AS150&lt;0.5,Riskregister!$K$13+(Riskregister!$L$13-Riskregister!$K$13)*SQRT(AS150/2),Riskregister!$L$13-(Riskregister!$L$13-Riskregister!$K$13)*SQRT((1-AS150)/2)))</f>
        <v>0</v>
      </c>
      <c r="AU150" s="30">
        <f t="shared" ca="1" si="96"/>
        <v>0.38839126090381537</v>
      </c>
      <c r="AV150" s="30">
        <f t="shared" ca="1" si="96"/>
        <v>0.28654666821391139</v>
      </c>
      <c r="AW150" s="30">
        <f>IF(Riskregister!$E$14="",0,COUNTIF(BO$4:BO$53,"&lt;"&amp;AU150)*IF(AV150&lt;0.5,Riskregister!$K$14+(Riskregister!$L$14-Riskregister!$K$14)*SQRT(AV150/2),Riskregister!$L$14-(Riskregister!$L$14-Riskregister!$K$14)*SQRT((1-AV150)/2)))</f>
        <v>0</v>
      </c>
      <c r="AX150" s="30">
        <f t="shared" ca="1" si="97"/>
        <v>0.85333349766874844</v>
      </c>
      <c r="AY150" s="30">
        <f t="shared" ca="1" si="97"/>
        <v>0.60805692663543864</v>
      </c>
      <c r="AZ150" s="30">
        <f>IF(Riskregister!$E$15="",0,COUNTIF(BP$4:BP$53,"&lt;"&amp;AX150)*IF(AY150&lt;0.5,Riskregister!$K$15+(Riskregister!$L$15-Riskregister!$K$15)*SQRT(AY150/2),Riskregister!$L$15-(Riskregister!$L$15-Riskregister!$K$15)*SQRT((1-AY150)/2)))</f>
        <v>0</v>
      </c>
      <c r="BA150" s="30">
        <f t="shared" ca="1" si="98"/>
        <v>0.76390761462503931</v>
      </c>
      <c r="BB150" s="30">
        <f t="shared" ca="1" si="98"/>
        <v>0.12114683716720487</v>
      </c>
      <c r="BC150" s="30">
        <f>IF(Riskregister!$E$16="",0,COUNTIF(BQ$4:BQ$53,"&lt;"&amp;BA150)*IF(BB150&lt;0.5,Riskregister!$K$16+(Riskregister!$L$16-Riskregister!$K$16)*SQRT(BB150/2),Riskregister!$L$16-(Riskregister!$L$16-Riskregister!$K$16)*SQRT((1-BB150)/2)))</f>
        <v>0</v>
      </c>
      <c r="BD150" s="30">
        <f t="shared" ca="1" si="86"/>
        <v>6721029.0462843124</v>
      </c>
    </row>
    <row r="151" spans="20:56" x14ac:dyDescent="0.35">
      <c r="T151" s="30">
        <f t="shared" ca="1" si="87"/>
        <v>0.87737542590201834</v>
      </c>
      <c r="U151" s="30">
        <f t="shared" ca="1" si="87"/>
        <v>0.92256410379473364</v>
      </c>
      <c r="V151" s="30">
        <f ca="1">IF(Riskregister!$E$5="",0,COUNTIF(BF$4:BF$53,"&lt;"&amp;T151)*IF(U151&lt;0.5,Riskregister!$K$5+(Riskregister!$L$5-Riskregister!$K$5)*SQRT(U151/2),Riskregister!$L$5-(Riskregister!$L$5-Riskregister!$K$5)*SQRT((1-U151)/2)))</f>
        <v>3068724.3261091318</v>
      </c>
      <c r="W151" s="30">
        <f t="shared" ca="1" si="88"/>
        <v>0.10342463863471818</v>
      </c>
      <c r="X151" s="30">
        <f t="shared" ca="1" si="88"/>
        <v>0.78888218274054789</v>
      </c>
      <c r="Y151" s="30">
        <f ca="1">IF(Riskregister!$E$6="",0,COUNTIF(BG$4:BG$53,"&lt;"&amp;W151)*IF(X151&lt;0.5,Riskregister!$K$6+(Riskregister!$L$6-Riskregister!$K$6)*SQRT(X151/2),Riskregister!$L$6-(Riskregister!$L$6-Riskregister!$K$6)*SQRT((1-X151)/2)))</f>
        <v>0</v>
      </c>
      <c r="Z151" s="30">
        <f t="shared" ca="1" si="89"/>
        <v>0.99764403934225621</v>
      </c>
      <c r="AA151" s="30">
        <f t="shared" ca="1" si="89"/>
        <v>0.27325406972416255</v>
      </c>
      <c r="AB151" s="30">
        <f ca="1">IF(Riskregister!$E$7="",0,COUNTIF(BH$4:BH$53,"&lt;"&amp;Z151)*IF(AA151&lt;0.5,Riskregister!$K$7+(Riskregister!$L$7-Riskregister!$K$7)*SQRT(AA151/2),Riskregister!$L$7-(Riskregister!$L$7-Riskregister!$K$7)*SQRT((1-AA151)/2)))</f>
        <v>2511191.6262611672</v>
      </c>
      <c r="AC151" s="30">
        <f t="shared" ca="1" si="90"/>
        <v>0.13451477791856481</v>
      </c>
      <c r="AD151" s="30">
        <f t="shared" ca="1" si="90"/>
        <v>0.73264772477385864</v>
      </c>
      <c r="AE151" s="30">
        <f ca="1">IF(Riskregister!$E$8="",0,COUNTIF(BI$4:BI$53,"&lt;"&amp;AC151)*IF(AD151&lt;0.5,Riskregister!$K$8+(Riskregister!$L$8-Riskregister!$K$8)*SQRT(AD151/2),Riskregister!$L$8-(Riskregister!$L$8-Riskregister!$K$8)*SQRT((1-AD151)/2)))</f>
        <v>3281597.8701500827</v>
      </c>
      <c r="AF151" s="30">
        <f t="shared" ca="1" si="91"/>
        <v>0.35408407299988742</v>
      </c>
      <c r="AG151" s="30">
        <f t="shared" ca="1" si="91"/>
        <v>0.8838971161823006</v>
      </c>
      <c r="AH151" s="30">
        <f>IF(Riskregister!$E$9="",0,COUNTIF(BJ$4:BJ$53,"&lt;"&amp;AF151)*IF(AG151&lt;0.5,Riskregister!$K$9+(Riskregister!$L$9-Riskregister!$K$9)*SQRT(AG151/2),Riskregister!$L$9-(Riskregister!$L$9-Riskregister!$K$9)*SQRT((1-AG151)/2)))</f>
        <v>0</v>
      </c>
      <c r="AI151" s="30">
        <f t="shared" ca="1" si="92"/>
        <v>7.1154801109428956E-2</v>
      </c>
      <c r="AJ151" s="30">
        <f t="shared" ca="1" si="92"/>
        <v>0.60135799969057357</v>
      </c>
      <c r="AK151" s="30">
        <f>IF(Riskregister!$E$10="",0,COUNTIF(BK$4:BK$53,"&lt;"&amp;AI151)*IF(AJ151&lt;0.5,Riskregister!$K$10+(Riskregister!$L$10-Riskregister!$K$10)*SQRT(AJ151/2),Riskregister!$L$10-(Riskregister!$L$10-Riskregister!$K$10)*SQRT((1-AJ151)/2)))</f>
        <v>0</v>
      </c>
      <c r="AL151" s="30">
        <f t="shared" ca="1" si="93"/>
        <v>0.10113883868363416</v>
      </c>
      <c r="AM151" s="30">
        <f t="shared" ca="1" si="93"/>
        <v>0.3220522684146131</v>
      </c>
      <c r="AN151" s="30">
        <f>IF(Riskregister!$E$11="",0,COUNTIF(BL$4:BL$53,"&lt;"&amp;AL151)*IF(AM151&lt;0.5,Riskregister!$K$11+(Riskregister!$L$11-Riskregister!$K$11)*SQRT(AM151/2),Riskregister!$L$11-(Riskregister!$L$11-Riskregister!$K$11)*SQRT((1-AM151)/2)))</f>
        <v>0</v>
      </c>
      <c r="AO151" s="30">
        <f t="shared" ca="1" si="94"/>
        <v>0.73358990330522489</v>
      </c>
      <c r="AP151" s="30">
        <f t="shared" ca="1" si="94"/>
        <v>0.14482553323298442</v>
      </c>
      <c r="AQ151" s="30">
        <f>IF(Riskregister!$E$12="",0,COUNTIF(BM$4:BM$53,"&lt;"&amp;AO151)*IF(AP151&lt;0.5,Riskregister!$K$12+(Riskregister!$L$12-Riskregister!$K$12)*SQRT(AP151/2),Riskregister!$L$12-(Riskregister!$L$12-Riskregister!$K$12)*SQRT((1-AP151)/2)))</f>
        <v>0</v>
      </c>
      <c r="AR151" s="30">
        <f t="shared" ca="1" si="95"/>
        <v>0.31887870964492371</v>
      </c>
      <c r="AS151" s="30">
        <f t="shared" ca="1" si="95"/>
        <v>0.16922019632772611</v>
      </c>
      <c r="AT151" s="30">
        <f>IF(Riskregister!$E$13="",0,COUNTIF(BN$4:BN$53,"&lt;"&amp;AR151)*IF(AS151&lt;0.5,Riskregister!$K$13+(Riskregister!$L$13-Riskregister!$K$13)*SQRT(AS151/2),Riskregister!$L$13-(Riskregister!$L$13-Riskregister!$K$13)*SQRT((1-AS151)/2)))</f>
        <v>0</v>
      </c>
      <c r="AU151" s="30">
        <f t="shared" ca="1" si="96"/>
        <v>7.1711940799340179E-2</v>
      </c>
      <c r="AV151" s="30">
        <f t="shared" ca="1" si="96"/>
        <v>0.45315882072730318</v>
      </c>
      <c r="AW151" s="30">
        <f>IF(Riskregister!$E$14="",0,COUNTIF(BO$4:BO$53,"&lt;"&amp;AU151)*IF(AV151&lt;0.5,Riskregister!$K$14+(Riskregister!$L$14-Riskregister!$K$14)*SQRT(AV151/2),Riskregister!$L$14-(Riskregister!$L$14-Riskregister!$K$14)*SQRT((1-AV151)/2)))</f>
        <v>0</v>
      </c>
      <c r="AX151" s="30">
        <f t="shared" ca="1" si="97"/>
        <v>0.68067006110653261</v>
      </c>
      <c r="AY151" s="30">
        <f t="shared" ca="1" si="97"/>
        <v>0.11154513296103308</v>
      </c>
      <c r="AZ151" s="30">
        <f>IF(Riskregister!$E$15="",0,COUNTIF(BP$4:BP$53,"&lt;"&amp;AX151)*IF(AY151&lt;0.5,Riskregister!$K$15+(Riskregister!$L$15-Riskregister!$K$15)*SQRT(AY151/2),Riskregister!$L$15-(Riskregister!$L$15-Riskregister!$K$15)*SQRT((1-AY151)/2)))</f>
        <v>0</v>
      </c>
      <c r="BA151" s="30">
        <f t="shared" ca="1" si="98"/>
        <v>0.78621745329469095</v>
      </c>
      <c r="BB151" s="30">
        <f t="shared" ca="1" si="98"/>
        <v>3.4667299301022969E-2</v>
      </c>
      <c r="BC151" s="30">
        <f>IF(Riskregister!$E$16="",0,COUNTIF(BQ$4:BQ$53,"&lt;"&amp;BA151)*IF(BB151&lt;0.5,Riskregister!$K$16+(Riskregister!$L$16-Riskregister!$K$16)*SQRT(BB151/2),Riskregister!$L$16-(Riskregister!$L$16-Riskregister!$K$16)*SQRT((1-BB151)/2)))</f>
        <v>0</v>
      </c>
      <c r="BD151" s="30">
        <f t="shared" ca="1" si="86"/>
        <v>8861513.8225203827</v>
      </c>
    </row>
    <row r="152" spans="20:56" x14ac:dyDescent="0.35">
      <c r="T152" s="30">
        <f t="shared" ca="1" si="87"/>
        <v>0.97074888681646954</v>
      </c>
      <c r="U152" s="30">
        <f t="shared" ca="1" si="87"/>
        <v>0.5549360790125738</v>
      </c>
      <c r="V152" s="30">
        <f ca="1">IF(Riskregister!$E$5="",0,COUNTIF(BF$4:BF$53,"&lt;"&amp;T152)*IF(U152&lt;0.5,Riskregister!$K$5+(Riskregister!$L$5-Riskregister!$K$5)*SQRT(U152/2),Riskregister!$L$5-(Riskregister!$L$5-Riskregister!$K$5)*SQRT((1-U152)/2)))</f>
        <v>3101761.4396091104</v>
      </c>
      <c r="W152" s="30">
        <f t="shared" ca="1" si="88"/>
        <v>0.55457117256168609</v>
      </c>
      <c r="X152" s="30">
        <f t="shared" ca="1" si="88"/>
        <v>0.55612809140668829</v>
      </c>
      <c r="Y152" s="30">
        <f ca="1">IF(Riskregister!$E$6="",0,COUNTIF(BG$4:BG$53,"&lt;"&amp;W152)*IF(X152&lt;0.5,Riskregister!$K$6+(Riskregister!$L$6-Riskregister!$K$6)*SQRT(X152/2),Riskregister!$L$6-(Riskregister!$L$6-Riskregister!$K$6)*SQRT((1-X152)/2)))</f>
        <v>2304037.1561603537</v>
      </c>
      <c r="Z152" s="30">
        <f t="shared" ca="1" si="89"/>
        <v>0.54483688174292988</v>
      </c>
      <c r="AA152" s="30">
        <f t="shared" ca="1" si="89"/>
        <v>0.9865022625120512</v>
      </c>
      <c r="AB152" s="30">
        <f ca="1">IF(Riskregister!$E$7="",0,COUNTIF(BH$4:BH$53,"&lt;"&amp;Z152)*IF(AA152&lt;0.5,Riskregister!$K$7+(Riskregister!$L$7-Riskregister!$K$7)*SQRT(AA152/2),Riskregister!$L$7-(Riskregister!$L$7-Riskregister!$K$7)*SQRT((1-AA152)/2)))</f>
        <v>2227481.852662025</v>
      </c>
      <c r="AC152" s="30">
        <f t="shared" ca="1" si="90"/>
        <v>0.38999472263701618</v>
      </c>
      <c r="AD152" s="30">
        <f t="shared" ca="1" si="90"/>
        <v>0.85615397125976422</v>
      </c>
      <c r="AE152" s="30">
        <f ca="1">IF(Riskregister!$E$8="",0,COUNTIF(BI$4:BI$53,"&lt;"&amp;AC152)*IF(AD152&lt;0.5,Riskregister!$K$8+(Riskregister!$L$8-Riskregister!$K$8)*SQRT(AD152/2),Riskregister!$L$8-(Riskregister!$L$8-Riskregister!$K$8)*SQRT((1-AD152)/2)))</f>
        <v>7479064.1519975923</v>
      </c>
      <c r="AF152" s="30">
        <f t="shared" ca="1" si="91"/>
        <v>0.24610731318579815</v>
      </c>
      <c r="AG152" s="30">
        <f t="shared" ca="1" si="91"/>
        <v>0.97186743161447198</v>
      </c>
      <c r="AH152" s="30">
        <f>IF(Riskregister!$E$9="",0,COUNTIF(BJ$4:BJ$53,"&lt;"&amp;AF152)*IF(AG152&lt;0.5,Riskregister!$K$9+(Riskregister!$L$9-Riskregister!$K$9)*SQRT(AG152/2),Riskregister!$L$9-(Riskregister!$L$9-Riskregister!$K$9)*SQRT((1-AG152)/2)))</f>
        <v>0</v>
      </c>
      <c r="AI152" s="30">
        <f t="shared" ca="1" si="92"/>
        <v>0.67943928938697773</v>
      </c>
      <c r="AJ152" s="30">
        <f t="shared" ca="1" si="92"/>
        <v>0.47543899845902682</v>
      </c>
      <c r="AK152" s="30">
        <f>IF(Riskregister!$E$10="",0,COUNTIF(BK$4:BK$53,"&lt;"&amp;AI152)*IF(AJ152&lt;0.5,Riskregister!$K$10+(Riskregister!$L$10-Riskregister!$K$10)*SQRT(AJ152/2),Riskregister!$L$10-(Riskregister!$L$10-Riskregister!$K$10)*SQRT((1-AJ152)/2)))</f>
        <v>0</v>
      </c>
      <c r="AL152" s="30">
        <f t="shared" ca="1" si="93"/>
        <v>4.4083388485031016E-2</v>
      </c>
      <c r="AM152" s="30">
        <f t="shared" ca="1" si="93"/>
        <v>0.27982715657603674</v>
      </c>
      <c r="AN152" s="30">
        <f>IF(Riskregister!$E$11="",0,COUNTIF(BL$4:BL$53,"&lt;"&amp;AL152)*IF(AM152&lt;0.5,Riskregister!$K$11+(Riskregister!$L$11-Riskregister!$K$11)*SQRT(AM152/2),Riskregister!$L$11-(Riskregister!$L$11-Riskregister!$K$11)*SQRT((1-AM152)/2)))</f>
        <v>0</v>
      </c>
      <c r="AO152" s="30">
        <f t="shared" ca="1" si="94"/>
        <v>0.36730913398936227</v>
      </c>
      <c r="AP152" s="30">
        <f t="shared" ca="1" si="94"/>
        <v>0.7497609983824004</v>
      </c>
      <c r="AQ152" s="30">
        <f>IF(Riskregister!$E$12="",0,COUNTIF(BM$4:BM$53,"&lt;"&amp;AO152)*IF(AP152&lt;0.5,Riskregister!$K$12+(Riskregister!$L$12-Riskregister!$K$12)*SQRT(AP152/2),Riskregister!$L$12-(Riskregister!$L$12-Riskregister!$K$12)*SQRT((1-AP152)/2)))</f>
        <v>0</v>
      </c>
      <c r="AR152" s="30">
        <f t="shared" ca="1" si="95"/>
        <v>0.76950062006214215</v>
      </c>
      <c r="AS152" s="30">
        <f t="shared" ca="1" si="95"/>
        <v>0.52876558716430921</v>
      </c>
      <c r="AT152" s="30">
        <f>IF(Riskregister!$E$13="",0,COUNTIF(BN$4:BN$53,"&lt;"&amp;AR152)*IF(AS152&lt;0.5,Riskregister!$K$13+(Riskregister!$L$13-Riskregister!$K$13)*SQRT(AS152/2),Riskregister!$L$13-(Riskregister!$L$13-Riskregister!$K$13)*SQRT((1-AS152)/2)))</f>
        <v>0</v>
      </c>
      <c r="AU152" s="30">
        <f t="shared" ca="1" si="96"/>
        <v>0.62782402407301252</v>
      </c>
      <c r="AV152" s="30">
        <f t="shared" ca="1" si="96"/>
        <v>0.25491987537349525</v>
      </c>
      <c r="AW152" s="30">
        <f>IF(Riskregister!$E$14="",0,COUNTIF(BO$4:BO$53,"&lt;"&amp;AU152)*IF(AV152&lt;0.5,Riskregister!$K$14+(Riskregister!$L$14-Riskregister!$K$14)*SQRT(AV152/2),Riskregister!$L$14-(Riskregister!$L$14-Riskregister!$K$14)*SQRT((1-AV152)/2)))</f>
        <v>0</v>
      </c>
      <c r="AX152" s="30">
        <f t="shared" ca="1" si="97"/>
        <v>0.91482321257510613</v>
      </c>
      <c r="AY152" s="30">
        <f t="shared" ca="1" si="97"/>
        <v>0.82991045402448249</v>
      </c>
      <c r="AZ152" s="30">
        <f>IF(Riskregister!$E$15="",0,COUNTIF(BP$4:BP$53,"&lt;"&amp;AX152)*IF(AY152&lt;0.5,Riskregister!$K$15+(Riskregister!$L$15-Riskregister!$K$15)*SQRT(AY152/2),Riskregister!$L$15-(Riskregister!$L$15-Riskregister!$K$15)*SQRT((1-AY152)/2)))</f>
        <v>0</v>
      </c>
      <c r="BA152" s="30">
        <f t="shared" ca="1" si="98"/>
        <v>0.27153553700064303</v>
      </c>
      <c r="BB152" s="30">
        <f t="shared" ca="1" si="98"/>
        <v>0.24459341053867945</v>
      </c>
      <c r="BC152" s="30">
        <f>IF(Riskregister!$E$16="",0,COUNTIF(BQ$4:BQ$53,"&lt;"&amp;BA152)*IF(BB152&lt;0.5,Riskregister!$K$16+(Riskregister!$L$16-Riskregister!$K$16)*SQRT(BB152/2),Riskregister!$L$16-(Riskregister!$L$16-Riskregister!$K$16)*SQRT((1-BB152)/2)))</f>
        <v>0</v>
      </c>
      <c r="BD152" s="30">
        <f t="shared" ca="1" si="86"/>
        <v>15112344.60042908</v>
      </c>
    </row>
    <row r="153" spans="20:56" x14ac:dyDescent="0.35">
      <c r="T153" s="30">
        <f t="shared" ca="1" si="87"/>
        <v>9.1805084588723052E-3</v>
      </c>
      <c r="U153" s="30">
        <f t="shared" ca="1" si="87"/>
        <v>0.80522793775755364</v>
      </c>
      <c r="V153" s="30">
        <f ca="1">IF(Riskregister!$E$5="",0,COUNTIF(BF$4:BF$53,"&lt;"&amp;T153)*IF(U153&lt;0.5,Riskregister!$K$5+(Riskregister!$L$5-Riskregister!$K$5)*SQRT(U153/2),Riskregister!$L$5-(Riskregister!$L$5-Riskregister!$K$5)*SQRT((1-U153)/2)))</f>
        <v>0</v>
      </c>
      <c r="W153" s="30">
        <f t="shared" ca="1" si="88"/>
        <v>2.0019230342410599E-2</v>
      </c>
      <c r="X153" s="30">
        <f t="shared" ca="1" si="88"/>
        <v>0.29434040042881549</v>
      </c>
      <c r="Y153" s="30">
        <f ca="1">IF(Riskregister!$E$6="",0,COUNTIF(BG$4:BG$53,"&lt;"&amp;W153)*IF(X153&lt;0.5,Riskregister!$K$6+(Riskregister!$L$6-Riskregister!$K$6)*SQRT(X153/2),Riskregister!$L$6-(Riskregister!$L$6-Riskregister!$K$6)*SQRT((1-X153)/2)))</f>
        <v>0</v>
      </c>
      <c r="Z153" s="30">
        <f t="shared" ca="1" si="89"/>
        <v>0.67598612764072263</v>
      </c>
      <c r="AA153" s="30">
        <f t="shared" ca="1" si="89"/>
        <v>0.53600880691373309</v>
      </c>
      <c r="AB153" s="30">
        <f ca="1">IF(Riskregister!$E$7="",0,COUNTIF(BH$4:BH$53,"&lt;"&amp;Z153)*IF(AA153&lt;0.5,Riskregister!$K$7+(Riskregister!$L$7-Riskregister!$K$7)*SQRT(AA153/2),Riskregister!$L$7-(Riskregister!$L$7-Riskregister!$K$7)*SQRT((1-AA153)/2)))</f>
        <v>1619934.9305016445</v>
      </c>
      <c r="AC153" s="30">
        <f t="shared" ca="1" si="90"/>
        <v>0.17026659213782436</v>
      </c>
      <c r="AD153" s="30">
        <f t="shared" ca="1" si="90"/>
        <v>0.60693254023626386</v>
      </c>
      <c r="AE153" s="30">
        <f ca="1">IF(Riskregister!$E$8="",0,COUNTIF(BI$4:BI$53,"&lt;"&amp;AC153)*IF(AD153&lt;0.5,Riskregister!$K$8+(Riskregister!$L$8-Riskregister!$K$8)*SQRT(AD153/2),Riskregister!$L$8-(Riskregister!$L$8-Riskregister!$K$8)*SQRT((1-AD153)/2)))</f>
        <v>2916390.1293451153</v>
      </c>
      <c r="AF153" s="30">
        <f t="shared" ca="1" si="91"/>
        <v>0.41439856934024499</v>
      </c>
      <c r="AG153" s="30">
        <f t="shared" ca="1" si="91"/>
        <v>5.3563056790583152E-2</v>
      </c>
      <c r="AH153" s="30">
        <f>IF(Riskregister!$E$9="",0,COUNTIF(BJ$4:BJ$53,"&lt;"&amp;AF153)*IF(AG153&lt;0.5,Riskregister!$K$9+(Riskregister!$L$9-Riskregister!$K$9)*SQRT(AG153/2),Riskregister!$L$9-(Riskregister!$L$9-Riskregister!$K$9)*SQRT((1-AG153)/2)))</f>
        <v>0</v>
      </c>
      <c r="AI153" s="30">
        <f t="shared" ca="1" si="92"/>
        <v>0.47233831648012325</v>
      </c>
      <c r="AJ153" s="30">
        <f t="shared" ca="1" si="92"/>
        <v>0.9726961330524182</v>
      </c>
      <c r="AK153" s="30">
        <f>IF(Riskregister!$E$10="",0,COUNTIF(BK$4:BK$53,"&lt;"&amp;AI153)*IF(AJ153&lt;0.5,Riskregister!$K$10+(Riskregister!$L$10-Riskregister!$K$10)*SQRT(AJ153/2),Riskregister!$L$10-(Riskregister!$L$10-Riskregister!$K$10)*SQRT((1-AJ153)/2)))</f>
        <v>0</v>
      </c>
      <c r="AL153" s="30">
        <f t="shared" ca="1" si="93"/>
        <v>0.70110674966315056</v>
      </c>
      <c r="AM153" s="30">
        <f t="shared" ca="1" si="93"/>
        <v>0.80255832825616558</v>
      </c>
      <c r="AN153" s="30">
        <f>IF(Riskregister!$E$11="",0,COUNTIF(BL$4:BL$53,"&lt;"&amp;AL153)*IF(AM153&lt;0.5,Riskregister!$K$11+(Riskregister!$L$11-Riskregister!$K$11)*SQRT(AM153/2),Riskregister!$L$11-(Riskregister!$L$11-Riskregister!$K$11)*SQRT((1-AM153)/2)))</f>
        <v>0</v>
      </c>
      <c r="AO153" s="30">
        <f t="shared" ca="1" si="94"/>
        <v>0.12372737291057756</v>
      </c>
      <c r="AP153" s="30">
        <f t="shared" ca="1" si="94"/>
        <v>0.23578596887578773</v>
      </c>
      <c r="AQ153" s="30">
        <f>IF(Riskregister!$E$12="",0,COUNTIF(BM$4:BM$53,"&lt;"&amp;AO153)*IF(AP153&lt;0.5,Riskregister!$K$12+(Riskregister!$L$12-Riskregister!$K$12)*SQRT(AP153/2),Riskregister!$L$12-(Riskregister!$L$12-Riskregister!$K$12)*SQRT((1-AP153)/2)))</f>
        <v>0</v>
      </c>
      <c r="AR153" s="30">
        <f t="shared" ca="1" si="95"/>
        <v>0.886318761096759</v>
      </c>
      <c r="AS153" s="30">
        <f t="shared" ca="1" si="95"/>
        <v>0.34239472844783536</v>
      </c>
      <c r="AT153" s="30">
        <f>IF(Riskregister!$E$13="",0,COUNTIF(BN$4:BN$53,"&lt;"&amp;AR153)*IF(AS153&lt;0.5,Riskregister!$K$13+(Riskregister!$L$13-Riskregister!$K$13)*SQRT(AS153/2),Riskregister!$L$13-(Riskregister!$L$13-Riskregister!$K$13)*SQRT((1-AS153)/2)))</f>
        <v>0</v>
      </c>
      <c r="AU153" s="30">
        <f t="shared" ca="1" si="96"/>
        <v>0.55211646178523976</v>
      </c>
      <c r="AV153" s="30">
        <f t="shared" ca="1" si="96"/>
        <v>0.7529698605133317</v>
      </c>
      <c r="AW153" s="30">
        <f>IF(Riskregister!$E$14="",0,COUNTIF(BO$4:BO$53,"&lt;"&amp;AU153)*IF(AV153&lt;0.5,Riskregister!$K$14+(Riskregister!$L$14-Riskregister!$K$14)*SQRT(AV153/2),Riskregister!$L$14-(Riskregister!$L$14-Riskregister!$K$14)*SQRT((1-AV153)/2)))</f>
        <v>0</v>
      </c>
      <c r="AX153" s="30">
        <f t="shared" ca="1" si="97"/>
        <v>0.38031028073554218</v>
      </c>
      <c r="AY153" s="30">
        <f t="shared" ca="1" si="97"/>
        <v>3.0182291631500324E-2</v>
      </c>
      <c r="AZ153" s="30">
        <f>IF(Riskregister!$E$15="",0,COUNTIF(BP$4:BP$53,"&lt;"&amp;AX153)*IF(AY153&lt;0.5,Riskregister!$K$15+(Riskregister!$L$15-Riskregister!$K$15)*SQRT(AY153/2),Riskregister!$L$15-(Riskregister!$L$15-Riskregister!$K$15)*SQRT((1-AY153)/2)))</f>
        <v>0</v>
      </c>
      <c r="BA153" s="30">
        <f t="shared" ca="1" si="98"/>
        <v>0.26820464895833507</v>
      </c>
      <c r="BB153" s="30">
        <f t="shared" ca="1" si="98"/>
        <v>0.65742454340206724</v>
      </c>
      <c r="BC153" s="30">
        <f>IF(Riskregister!$E$16="",0,COUNTIF(BQ$4:BQ$53,"&lt;"&amp;BA153)*IF(BB153&lt;0.5,Riskregister!$K$16+(Riskregister!$L$16-Riskregister!$K$16)*SQRT(BB153/2),Riskregister!$L$16-(Riskregister!$L$16-Riskregister!$K$16)*SQRT((1-BB153)/2)))</f>
        <v>0</v>
      </c>
      <c r="BD153" s="30">
        <f t="shared" ca="1" si="86"/>
        <v>4536325.0598467598</v>
      </c>
    </row>
    <row r="154" spans="20:56" x14ac:dyDescent="0.35">
      <c r="T154" s="30">
        <f t="shared" ca="1" si="87"/>
        <v>0.29422696928824277</v>
      </c>
      <c r="U154" s="30">
        <f t="shared" ca="1" si="87"/>
        <v>0.6648441988671967</v>
      </c>
      <c r="V154" s="30">
        <f ca="1">IF(Riskregister!$E$5="",0,COUNTIF(BF$4:BF$53,"&lt;"&amp;T154)*IF(U154&lt;0.5,Riskregister!$K$5+(Riskregister!$L$5-Riskregister!$K$5)*SQRT(U154/2),Riskregister!$L$5-(Riskregister!$L$5-Riskregister!$K$5)*SQRT((1-U154)/2)))</f>
        <v>831573.48160211742</v>
      </c>
      <c r="W154" s="30">
        <f t="shared" ca="1" si="88"/>
        <v>0.13270124643745052</v>
      </c>
      <c r="X154" s="30">
        <f t="shared" ca="1" si="88"/>
        <v>0.136501232865615</v>
      </c>
      <c r="Y154" s="30">
        <f ca="1">IF(Riskregister!$E$6="",0,COUNTIF(BG$4:BG$53,"&lt;"&amp;W154)*IF(X154&lt;0.5,Riskregister!$K$6+(Riskregister!$L$6-Riskregister!$K$6)*SQRT(X154/2),Riskregister!$L$6-(Riskregister!$L$6-Riskregister!$K$6)*SQRT((1-X154)/2)))</f>
        <v>0</v>
      </c>
      <c r="Z154" s="30">
        <f t="shared" ca="1" si="89"/>
        <v>0.26158329572494321</v>
      </c>
      <c r="AA154" s="30">
        <f t="shared" ca="1" si="89"/>
        <v>0.14145804576180043</v>
      </c>
      <c r="AB154" s="30">
        <f ca="1">IF(Riskregister!$E$7="",0,COUNTIF(BH$4:BH$53,"&lt;"&amp;Z154)*IF(AA154&lt;0.5,Riskregister!$K$7+(Riskregister!$L$7-Riskregister!$K$7)*SQRT(AA154/2),Riskregister!$L$7-(Riskregister!$L$7-Riskregister!$K$7)*SQRT((1-AA154)/2)))</f>
        <v>715411.25101651426</v>
      </c>
      <c r="AC154" s="30">
        <f t="shared" ca="1" si="90"/>
        <v>0.13799086330303245</v>
      </c>
      <c r="AD154" s="30">
        <f t="shared" ca="1" si="90"/>
        <v>0.9728054323504487</v>
      </c>
      <c r="AE154" s="30">
        <f ca="1">IF(Riskregister!$E$8="",0,COUNTIF(BI$4:BI$53,"&lt;"&amp;AC154)*IF(AD154&lt;0.5,Riskregister!$K$8+(Riskregister!$L$8-Riskregister!$K$8)*SQRT(AD154/2),Riskregister!$L$8-(Riskregister!$L$8-Riskregister!$K$8)*SQRT((1-AD154)/2)))</f>
        <v>4451945.2584920973</v>
      </c>
      <c r="AF154" s="30">
        <f t="shared" ca="1" si="91"/>
        <v>0.23473662415132546</v>
      </c>
      <c r="AG154" s="30">
        <f t="shared" ca="1" si="91"/>
        <v>0.59623502593006683</v>
      </c>
      <c r="AH154" s="30">
        <f>IF(Riskregister!$E$9="",0,COUNTIF(BJ$4:BJ$53,"&lt;"&amp;AF154)*IF(AG154&lt;0.5,Riskregister!$K$9+(Riskregister!$L$9-Riskregister!$K$9)*SQRT(AG154/2),Riskregister!$L$9-(Riskregister!$L$9-Riskregister!$K$9)*SQRT((1-AG154)/2)))</f>
        <v>0</v>
      </c>
      <c r="AI154" s="30">
        <f t="shared" ca="1" si="92"/>
        <v>0.53149484797138602</v>
      </c>
      <c r="AJ154" s="30">
        <f t="shared" ca="1" si="92"/>
        <v>0.12823642873531815</v>
      </c>
      <c r="AK154" s="30">
        <f>IF(Riskregister!$E$10="",0,COUNTIF(BK$4:BK$53,"&lt;"&amp;AI154)*IF(AJ154&lt;0.5,Riskregister!$K$10+(Riskregister!$L$10-Riskregister!$K$10)*SQRT(AJ154/2),Riskregister!$L$10-(Riskregister!$L$10-Riskregister!$K$10)*SQRT((1-AJ154)/2)))</f>
        <v>0</v>
      </c>
      <c r="AL154" s="30">
        <f t="shared" ca="1" si="93"/>
        <v>0.67484599309616133</v>
      </c>
      <c r="AM154" s="30">
        <f t="shared" ca="1" si="93"/>
        <v>0.90340728583878782</v>
      </c>
      <c r="AN154" s="30">
        <f>IF(Riskregister!$E$11="",0,COUNTIF(BL$4:BL$53,"&lt;"&amp;AL154)*IF(AM154&lt;0.5,Riskregister!$K$11+(Riskregister!$L$11-Riskregister!$K$11)*SQRT(AM154/2),Riskregister!$L$11-(Riskregister!$L$11-Riskregister!$K$11)*SQRT((1-AM154)/2)))</f>
        <v>0</v>
      </c>
      <c r="AO154" s="30">
        <f t="shared" ca="1" si="94"/>
        <v>0.57414331309241207</v>
      </c>
      <c r="AP154" s="30">
        <f t="shared" ca="1" si="94"/>
        <v>1.7959353757666219E-2</v>
      </c>
      <c r="AQ154" s="30">
        <f>IF(Riskregister!$E$12="",0,COUNTIF(BM$4:BM$53,"&lt;"&amp;AO154)*IF(AP154&lt;0.5,Riskregister!$K$12+(Riskregister!$L$12-Riskregister!$K$12)*SQRT(AP154/2),Riskregister!$L$12-(Riskregister!$L$12-Riskregister!$K$12)*SQRT((1-AP154)/2)))</f>
        <v>0</v>
      </c>
      <c r="AR154" s="30">
        <f t="shared" ca="1" si="95"/>
        <v>0.69219173147106772</v>
      </c>
      <c r="AS154" s="30">
        <f t="shared" ca="1" si="95"/>
        <v>0.55181013190230377</v>
      </c>
      <c r="AT154" s="30">
        <f>IF(Riskregister!$E$13="",0,COUNTIF(BN$4:BN$53,"&lt;"&amp;AR154)*IF(AS154&lt;0.5,Riskregister!$K$13+(Riskregister!$L$13-Riskregister!$K$13)*SQRT(AS154/2),Riskregister!$L$13-(Riskregister!$L$13-Riskregister!$K$13)*SQRT((1-AS154)/2)))</f>
        <v>0</v>
      </c>
      <c r="AU154" s="30">
        <f t="shared" ca="1" si="96"/>
        <v>0.94995308260700362</v>
      </c>
      <c r="AV154" s="30">
        <f t="shared" ca="1" si="96"/>
        <v>0.7864121542112521</v>
      </c>
      <c r="AW154" s="30">
        <f>IF(Riskregister!$E$14="",0,COUNTIF(BO$4:BO$53,"&lt;"&amp;AU154)*IF(AV154&lt;0.5,Riskregister!$K$14+(Riskregister!$L$14-Riskregister!$K$14)*SQRT(AV154/2),Riskregister!$L$14-(Riskregister!$L$14-Riskregister!$K$14)*SQRT((1-AV154)/2)))</f>
        <v>0</v>
      </c>
      <c r="AX154" s="30">
        <f t="shared" ca="1" si="97"/>
        <v>6.5339938722343893E-2</v>
      </c>
      <c r="AY154" s="30">
        <f t="shared" ca="1" si="97"/>
        <v>0.12163451165299155</v>
      </c>
      <c r="AZ154" s="30">
        <f>IF(Riskregister!$E$15="",0,COUNTIF(BP$4:BP$53,"&lt;"&amp;AX154)*IF(AY154&lt;0.5,Riskregister!$K$15+(Riskregister!$L$15-Riskregister!$K$15)*SQRT(AY154/2),Riskregister!$L$15-(Riskregister!$L$15-Riskregister!$K$15)*SQRT((1-AY154)/2)))</f>
        <v>0</v>
      </c>
      <c r="BA154" s="30">
        <f t="shared" ca="1" si="98"/>
        <v>0.12890484845344263</v>
      </c>
      <c r="BB154" s="30">
        <f t="shared" ca="1" si="98"/>
        <v>0.23223803338467408</v>
      </c>
      <c r="BC154" s="30">
        <f>IF(Riskregister!$E$16="",0,COUNTIF(BQ$4:BQ$53,"&lt;"&amp;BA154)*IF(BB154&lt;0.5,Riskregister!$K$16+(Riskregister!$L$16-Riskregister!$K$16)*SQRT(BB154/2),Riskregister!$L$16-(Riskregister!$L$16-Riskregister!$K$16)*SQRT((1-BB154)/2)))</f>
        <v>0</v>
      </c>
      <c r="BD154" s="30">
        <f t="shared" ca="1" si="86"/>
        <v>5998929.9911107291</v>
      </c>
    </row>
    <row r="155" spans="20:56" x14ac:dyDescent="0.35">
      <c r="T155" s="30">
        <f t="shared" ca="1" si="87"/>
        <v>0.58437910556832706</v>
      </c>
      <c r="U155" s="30">
        <f t="shared" ca="1" si="87"/>
        <v>0.76505664057646494</v>
      </c>
      <c r="V155" s="30">
        <f ca="1">IF(Riskregister!$E$5="",0,COUNTIF(BF$4:BF$53,"&lt;"&amp;T155)*IF(U155&lt;0.5,Riskregister!$K$5+(Riskregister!$L$5-Riskregister!$K$5)*SQRT(U155/2),Riskregister!$L$5-(Riskregister!$L$5-Riskregister!$K$5)*SQRT((1-U155)/2)))</f>
        <v>1783065.4473397306</v>
      </c>
      <c r="W155" s="30">
        <f t="shared" ca="1" si="88"/>
        <v>0.89594934622288636</v>
      </c>
      <c r="X155" s="30">
        <f t="shared" ca="1" si="88"/>
        <v>0.37627099341599546</v>
      </c>
      <c r="Y155" s="30">
        <f ca="1">IF(Riskregister!$E$6="",0,COUNTIF(BG$4:BG$53,"&lt;"&amp;W155)*IF(X155&lt;0.5,Riskregister!$K$6+(Riskregister!$L$6-Riskregister!$K$6)*SQRT(X155/2),Riskregister!$L$6-(Riskregister!$L$6-Riskregister!$K$6)*SQRT((1-X155)/2)))</f>
        <v>3922970.4048137572</v>
      </c>
      <c r="Z155" s="30">
        <f t="shared" ca="1" si="89"/>
        <v>0.68555997005068703</v>
      </c>
      <c r="AA155" s="30">
        <f t="shared" ca="1" si="89"/>
        <v>0.59646258591430401</v>
      </c>
      <c r="AB155" s="30">
        <f ca="1">IF(Riskregister!$E$7="",0,COUNTIF(BH$4:BH$53,"&lt;"&amp;Z155)*IF(AA155&lt;0.5,Riskregister!$K$7+(Riskregister!$L$7-Riskregister!$K$7)*SQRT(AA155/2),Riskregister!$L$7-(Riskregister!$L$7-Riskregister!$K$7)*SQRT((1-AA155)/2)))</f>
        <v>1699492.5424947385</v>
      </c>
      <c r="AC155" s="30">
        <f t="shared" ca="1" si="90"/>
        <v>0.59801808977034432</v>
      </c>
      <c r="AD155" s="30">
        <f t="shared" ca="1" si="90"/>
        <v>0.53271797849022773</v>
      </c>
      <c r="AE155" s="30">
        <f ca="1">IF(Riskregister!$E$8="",0,COUNTIF(BI$4:BI$53,"&lt;"&amp;AC155)*IF(AD155&lt;0.5,Riskregister!$K$8+(Riskregister!$L$8-Riskregister!$K$8)*SQRT(AD155/2),Riskregister!$L$8-(Riskregister!$L$8-Riskregister!$K$8)*SQRT((1-AD155)/2)))</f>
        <v>8184563.8915635841</v>
      </c>
      <c r="AF155" s="30">
        <f t="shared" ca="1" si="91"/>
        <v>3.5702631924152128E-2</v>
      </c>
      <c r="AG155" s="30">
        <f t="shared" ca="1" si="91"/>
        <v>0.65587047696113332</v>
      </c>
      <c r="AH155" s="30">
        <f>IF(Riskregister!$E$9="",0,COUNTIF(BJ$4:BJ$53,"&lt;"&amp;AF155)*IF(AG155&lt;0.5,Riskregister!$K$9+(Riskregister!$L$9-Riskregister!$K$9)*SQRT(AG155/2),Riskregister!$L$9-(Riskregister!$L$9-Riskregister!$K$9)*SQRT((1-AG155)/2)))</f>
        <v>0</v>
      </c>
      <c r="AI155" s="30">
        <f t="shared" ca="1" si="92"/>
        <v>0.40819756437064214</v>
      </c>
      <c r="AJ155" s="30">
        <f t="shared" ca="1" si="92"/>
        <v>0.75462036145144717</v>
      </c>
      <c r="AK155" s="30">
        <f>IF(Riskregister!$E$10="",0,COUNTIF(BK$4:BK$53,"&lt;"&amp;AI155)*IF(AJ155&lt;0.5,Riskregister!$K$10+(Riskregister!$L$10-Riskregister!$K$10)*SQRT(AJ155/2),Riskregister!$L$10-(Riskregister!$L$10-Riskregister!$K$10)*SQRT((1-AJ155)/2)))</f>
        <v>0</v>
      </c>
      <c r="AL155" s="30">
        <f t="shared" ca="1" si="93"/>
        <v>0.70628265469353724</v>
      </c>
      <c r="AM155" s="30">
        <f t="shared" ca="1" si="93"/>
        <v>0.7919639792915466</v>
      </c>
      <c r="AN155" s="30">
        <f>IF(Riskregister!$E$11="",0,COUNTIF(BL$4:BL$53,"&lt;"&amp;AL155)*IF(AM155&lt;0.5,Riskregister!$K$11+(Riskregister!$L$11-Riskregister!$K$11)*SQRT(AM155/2),Riskregister!$L$11-(Riskregister!$L$11-Riskregister!$K$11)*SQRT((1-AM155)/2)))</f>
        <v>0</v>
      </c>
      <c r="AO155" s="30">
        <f t="shared" ca="1" si="94"/>
        <v>0.95389461067049708</v>
      </c>
      <c r="AP155" s="30">
        <f t="shared" ca="1" si="94"/>
        <v>0.18608480234233671</v>
      </c>
      <c r="AQ155" s="30">
        <f>IF(Riskregister!$E$12="",0,COUNTIF(BM$4:BM$53,"&lt;"&amp;AO155)*IF(AP155&lt;0.5,Riskregister!$K$12+(Riskregister!$L$12-Riskregister!$K$12)*SQRT(AP155/2),Riskregister!$L$12-(Riskregister!$L$12-Riskregister!$K$12)*SQRT((1-AP155)/2)))</f>
        <v>0</v>
      </c>
      <c r="AR155" s="30">
        <f t="shared" ca="1" si="95"/>
        <v>0.76400689309860692</v>
      </c>
      <c r="AS155" s="30">
        <f t="shared" ca="1" si="95"/>
        <v>0.29875725876589043</v>
      </c>
      <c r="AT155" s="30">
        <f>IF(Riskregister!$E$13="",0,COUNTIF(BN$4:BN$53,"&lt;"&amp;AR155)*IF(AS155&lt;0.5,Riskregister!$K$13+(Riskregister!$L$13-Riskregister!$K$13)*SQRT(AS155/2),Riskregister!$L$13-(Riskregister!$L$13-Riskregister!$K$13)*SQRT((1-AS155)/2)))</f>
        <v>0</v>
      </c>
      <c r="AU155" s="30">
        <f t="shared" ca="1" si="96"/>
        <v>0.48138576708052905</v>
      </c>
      <c r="AV155" s="30">
        <f t="shared" ca="1" si="96"/>
        <v>0.64840093969884038</v>
      </c>
      <c r="AW155" s="30">
        <f>IF(Riskregister!$E$14="",0,COUNTIF(BO$4:BO$53,"&lt;"&amp;AU155)*IF(AV155&lt;0.5,Riskregister!$K$14+(Riskregister!$L$14-Riskregister!$K$14)*SQRT(AV155/2),Riskregister!$L$14-(Riskregister!$L$14-Riskregister!$K$14)*SQRT((1-AV155)/2)))</f>
        <v>0</v>
      </c>
      <c r="AX155" s="30">
        <f t="shared" ca="1" si="97"/>
        <v>0.60601259545856023</v>
      </c>
      <c r="AY155" s="30">
        <f t="shared" ca="1" si="97"/>
        <v>0.19662559987362893</v>
      </c>
      <c r="AZ155" s="30">
        <f>IF(Riskregister!$E$15="",0,COUNTIF(BP$4:BP$53,"&lt;"&amp;AX155)*IF(AY155&lt;0.5,Riskregister!$K$15+(Riskregister!$L$15-Riskregister!$K$15)*SQRT(AY155/2),Riskregister!$L$15-(Riskregister!$L$15-Riskregister!$K$15)*SQRT((1-AY155)/2)))</f>
        <v>0</v>
      </c>
      <c r="BA155" s="30">
        <f t="shared" ca="1" si="98"/>
        <v>1.2601584768498708E-2</v>
      </c>
      <c r="BB155" s="30">
        <f t="shared" ca="1" si="98"/>
        <v>0.77245941958726494</v>
      </c>
      <c r="BC155" s="30">
        <f>IF(Riskregister!$E$16="",0,COUNTIF(BQ$4:BQ$53,"&lt;"&amp;BA155)*IF(BB155&lt;0.5,Riskregister!$K$16+(Riskregister!$L$16-Riskregister!$K$16)*SQRT(BB155/2),Riskregister!$L$16-(Riskregister!$L$16-Riskregister!$K$16)*SQRT((1-BB155)/2)))</f>
        <v>0</v>
      </c>
      <c r="BD155" s="30">
        <f t="shared" ca="1" si="86"/>
        <v>15590092.286211811</v>
      </c>
    </row>
    <row r="156" spans="20:56" x14ac:dyDescent="0.35">
      <c r="T156" s="30">
        <f t="shared" ca="1" si="87"/>
        <v>0.88061234180523973</v>
      </c>
      <c r="U156" s="30">
        <f t="shared" ca="1" si="87"/>
        <v>0.17265108864367795</v>
      </c>
      <c r="V156" s="30">
        <f ca="1">IF(Riskregister!$E$5="",0,COUNTIF(BF$4:BF$53,"&lt;"&amp;T156)*IF(U156&lt;0.5,Riskregister!$K$5+(Riskregister!$L$5-Riskregister!$K$5)*SQRT(U156/2),Riskregister!$L$5-(Riskregister!$L$5-Riskregister!$K$5)*SQRT((1-U156)/2)))</f>
        <v>1693292.6434212069</v>
      </c>
      <c r="W156" s="30">
        <f t="shared" ca="1" si="88"/>
        <v>0.71290439723519117</v>
      </c>
      <c r="X156" s="30">
        <f t="shared" ca="1" si="88"/>
        <v>0.52192153222479121</v>
      </c>
      <c r="Y156" s="30">
        <f ca="1">IF(Riskregister!$E$6="",0,COUNTIF(BG$4:BG$53,"&lt;"&amp;W156)*IF(X156&lt;0.5,Riskregister!$K$6+(Riskregister!$L$6-Riskregister!$K$6)*SQRT(X156/2),Riskregister!$L$6-(Riskregister!$L$6-Riskregister!$K$6)*SQRT((1-X156)/2)))</f>
        <v>3359851.5079332101</v>
      </c>
      <c r="Z156" s="30">
        <f t="shared" ca="1" si="89"/>
        <v>0.94081685577420959</v>
      </c>
      <c r="AA156" s="30">
        <f t="shared" ca="1" si="89"/>
        <v>7.1789470223260543E-2</v>
      </c>
      <c r="AB156" s="30">
        <f ca="1">IF(Riskregister!$E$7="",0,COUNTIF(BH$4:BH$53,"&lt;"&amp;Z156)*IF(AA156&lt;0.5,Riskregister!$K$7+(Riskregister!$L$7-Riskregister!$K$7)*SQRT(AA156/2),Riskregister!$L$7-(Riskregister!$L$7-Riskregister!$K$7)*SQRT((1-AA156)/2)))</f>
        <v>1163106.7071878184</v>
      </c>
      <c r="AC156" s="30">
        <f t="shared" ca="1" si="90"/>
        <v>0.91545095143379995</v>
      </c>
      <c r="AD156" s="30">
        <f t="shared" ca="1" si="90"/>
        <v>0.1080929083540989</v>
      </c>
      <c r="AE156" s="30">
        <f ca="1">IF(Riskregister!$E$8="",0,COUNTIF(BI$4:BI$53,"&lt;"&amp;AC156)*IF(AD156&lt;0.5,Riskregister!$K$8+(Riskregister!$L$8-Riskregister!$K$8)*SQRT(AD156/2),Riskregister!$L$8-(Riskregister!$L$8-Riskregister!$K$8)*SQRT((1-AD156)/2)))</f>
        <v>6963254.9198509455</v>
      </c>
      <c r="AF156" s="30">
        <f t="shared" ca="1" si="91"/>
        <v>0.62638198669166978</v>
      </c>
      <c r="AG156" s="30">
        <f t="shared" ca="1" si="91"/>
        <v>0.83595191568551619</v>
      </c>
      <c r="AH156" s="30">
        <f>IF(Riskregister!$E$9="",0,COUNTIF(BJ$4:BJ$53,"&lt;"&amp;AF156)*IF(AG156&lt;0.5,Riskregister!$K$9+(Riskregister!$L$9-Riskregister!$K$9)*SQRT(AG156/2),Riskregister!$L$9-(Riskregister!$L$9-Riskregister!$K$9)*SQRT((1-AG156)/2)))</f>
        <v>0</v>
      </c>
      <c r="AI156" s="30">
        <f t="shared" ca="1" si="92"/>
        <v>0.22524139028199619</v>
      </c>
      <c r="AJ156" s="30">
        <f t="shared" ca="1" si="92"/>
        <v>0.21926665607854834</v>
      </c>
      <c r="AK156" s="30">
        <f>IF(Riskregister!$E$10="",0,COUNTIF(BK$4:BK$53,"&lt;"&amp;AI156)*IF(AJ156&lt;0.5,Riskregister!$K$10+(Riskregister!$L$10-Riskregister!$K$10)*SQRT(AJ156/2),Riskregister!$L$10-(Riskregister!$L$10-Riskregister!$K$10)*SQRT((1-AJ156)/2)))</f>
        <v>0</v>
      </c>
      <c r="AL156" s="30">
        <f t="shared" ca="1" si="93"/>
        <v>6.7471075240257528E-2</v>
      </c>
      <c r="AM156" s="30">
        <f t="shared" ca="1" si="93"/>
        <v>8.6836405079418588E-2</v>
      </c>
      <c r="AN156" s="30">
        <f>IF(Riskregister!$E$11="",0,COUNTIF(BL$4:BL$53,"&lt;"&amp;AL156)*IF(AM156&lt;0.5,Riskregister!$K$11+(Riskregister!$L$11-Riskregister!$K$11)*SQRT(AM156/2),Riskregister!$L$11-(Riskregister!$L$11-Riskregister!$K$11)*SQRT((1-AM156)/2)))</f>
        <v>0</v>
      </c>
      <c r="AO156" s="30">
        <f t="shared" ca="1" si="94"/>
        <v>0.7744104386540388</v>
      </c>
      <c r="AP156" s="30">
        <f t="shared" ca="1" si="94"/>
        <v>0.94471008861330874</v>
      </c>
      <c r="AQ156" s="30">
        <f>IF(Riskregister!$E$12="",0,COUNTIF(BM$4:BM$53,"&lt;"&amp;AO156)*IF(AP156&lt;0.5,Riskregister!$K$12+(Riskregister!$L$12-Riskregister!$K$12)*SQRT(AP156/2),Riskregister!$L$12-(Riskregister!$L$12-Riskregister!$K$12)*SQRT((1-AP156)/2)))</f>
        <v>0</v>
      </c>
      <c r="AR156" s="30">
        <f t="shared" ca="1" si="95"/>
        <v>0.6328951983287443</v>
      </c>
      <c r="AS156" s="30">
        <f t="shared" ca="1" si="95"/>
        <v>0.45335099384171929</v>
      </c>
      <c r="AT156" s="30">
        <f>IF(Riskregister!$E$13="",0,COUNTIF(BN$4:BN$53,"&lt;"&amp;AR156)*IF(AS156&lt;0.5,Riskregister!$K$13+(Riskregister!$L$13-Riskregister!$K$13)*SQRT(AS156/2),Riskregister!$L$13-(Riskregister!$L$13-Riskregister!$K$13)*SQRT((1-AS156)/2)))</f>
        <v>0</v>
      </c>
      <c r="AU156" s="30">
        <f t="shared" ca="1" si="96"/>
        <v>0.72026312621520217</v>
      </c>
      <c r="AV156" s="30">
        <f t="shared" ca="1" si="96"/>
        <v>0.24509285725856478</v>
      </c>
      <c r="AW156" s="30">
        <f>IF(Riskregister!$E$14="",0,COUNTIF(BO$4:BO$53,"&lt;"&amp;AU156)*IF(AV156&lt;0.5,Riskregister!$K$14+(Riskregister!$L$14-Riskregister!$K$14)*SQRT(AV156/2),Riskregister!$L$14-(Riskregister!$L$14-Riskregister!$K$14)*SQRT((1-AV156)/2)))</f>
        <v>0</v>
      </c>
      <c r="AX156" s="30">
        <f t="shared" ca="1" si="97"/>
        <v>0.93003832975520639</v>
      </c>
      <c r="AY156" s="30">
        <f t="shared" ca="1" si="97"/>
        <v>0.54390302173132221</v>
      </c>
      <c r="AZ156" s="30">
        <f>IF(Riskregister!$E$15="",0,COUNTIF(BP$4:BP$53,"&lt;"&amp;AX156)*IF(AY156&lt;0.5,Riskregister!$K$15+(Riskregister!$L$15-Riskregister!$K$15)*SQRT(AY156/2),Riskregister!$L$15-(Riskregister!$L$15-Riskregister!$K$15)*SQRT((1-AY156)/2)))</f>
        <v>0</v>
      </c>
      <c r="BA156" s="30">
        <f t="shared" ca="1" si="98"/>
        <v>0.54454329118451639</v>
      </c>
      <c r="BB156" s="30">
        <f t="shared" ca="1" si="98"/>
        <v>0.65682541005126516</v>
      </c>
      <c r="BC156" s="30">
        <f>IF(Riskregister!$E$16="",0,COUNTIF(BQ$4:BQ$53,"&lt;"&amp;BA156)*IF(BB156&lt;0.5,Riskregister!$K$16+(Riskregister!$L$16-Riskregister!$K$16)*SQRT(BB156/2),Riskregister!$L$16-(Riskregister!$L$16-Riskregister!$K$16)*SQRT((1-BB156)/2)))</f>
        <v>0</v>
      </c>
      <c r="BD156" s="30">
        <f t="shared" ca="1" si="86"/>
        <v>13179505.778393181</v>
      </c>
    </row>
    <row r="157" spans="20:56" x14ac:dyDescent="0.35">
      <c r="T157" s="30">
        <f t="shared" ca="1" si="87"/>
        <v>0.69362879451879222</v>
      </c>
      <c r="U157" s="30">
        <f t="shared" ca="1" si="87"/>
        <v>0.72472979363468748</v>
      </c>
      <c r="V157" s="30">
        <f ca="1">IF(Riskregister!$E$5="",0,COUNTIF(BF$4:BF$53,"&lt;"&amp;T157)*IF(U157&lt;0.5,Riskregister!$K$5+(Riskregister!$L$5-Riskregister!$K$5)*SQRT(U157/2),Riskregister!$L$5-(Riskregister!$L$5-Riskregister!$K$5)*SQRT((1-U157)/2)))</f>
        <v>1732214.3051009506</v>
      </c>
      <c r="W157" s="30">
        <f t="shared" ca="1" si="88"/>
        <v>0.91543648981925418</v>
      </c>
      <c r="X157" s="30">
        <f t="shared" ca="1" si="88"/>
        <v>0.50625972799687402</v>
      </c>
      <c r="Y157" s="30">
        <f ca="1">IF(Riskregister!$E$6="",0,COUNTIF(BG$4:BG$53,"&lt;"&amp;W157)*IF(X157&lt;0.5,Riskregister!$K$6+(Riskregister!$L$6-Riskregister!$K$6)*SQRT(X157/2),Riskregister!$L$6-(Riskregister!$L$6-Riskregister!$K$6)*SQRT((1-X157)/2)))</f>
        <v>4422605.9973325524</v>
      </c>
      <c r="Z157" s="30">
        <f t="shared" ca="1" si="89"/>
        <v>0.27720562651390135</v>
      </c>
      <c r="AA157" s="30">
        <f t="shared" ca="1" si="89"/>
        <v>0.15013491686446989</v>
      </c>
      <c r="AB157" s="30">
        <f ca="1">IF(Riskregister!$E$7="",0,COUNTIF(BH$4:BH$53,"&lt;"&amp;Z157)*IF(AA157&lt;0.5,Riskregister!$K$7+(Riskregister!$L$7-Riskregister!$K$7)*SQRT(AA157/2),Riskregister!$L$7-(Riskregister!$L$7-Riskregister!$K$7)*SQRT((1-AA157)/2)))</f>
        <v>729472.7223197578</v>
      </c>
      <c r="AC157" s="30">
        <f t="shared" ca="1" si="90"/>
        <v>0.97618923192440987</v>
      </c>
      <c r="AD157" s="30">
        <f t="shared" ca="1" si="90"/>
        <v>0.50064537303351164</v>
      </c>
      <c r="AE157" s="30">
        <f ca="1">IF(Riskregister!$E$8="",0,COUNTIF(BI$4:BI$53,"&lt;"&amp;AC157)*IF(AD157&lt;0.5,Riskregister!$K$8+(Riskregister!$L$8-Riskregister!$K$8)*SQRT(AD157/2),Riskregister!$L$8-(Riskregister!$L$8-Riskregister!$K$8)*SQRT((1-AD157)/2)))</f>
        <v>18560619.814378694</v>
      </c>
      <c r="AF157" s="30">
        <f t="shared" ca="1" si="91"/>
        <v>0.8296379001980172</v>
      </c>
      <c r="AG157" s="30">
        <f t="shared" ca="1" si="91"/>
        <v>0.97476298439470677</v>
      </c>
      <c r="AH157" s="30">
        <f>IF(Riskregister!$E$9="",0,COUNTIF(BJ$4:BJ$53,"&lt;"&amp;AF157)*IF(AG157&lt;0.5,Riskregister!$K$9+(Riskregister!$L$9-Riskregister!$K$9)*SQRT(AG157/2),Riskregister!$L$9-(Riskregister!$L$9-Riskregister!$K$9)*SQRT((1-AG157)/2)))</f>
        <v>0</v>
      </c>
      <c r="AI157" s="30">
        <f t="shared" ca="1" si="92"/>
        <v>0.2049820698793734</v>
      </c>
      <c r="AJ157" s="30">
        <f t="shared" ca="1" si="92"/>
        <v>0.88864128079874871</v>
      </c>
      <c r="AK157" s="30">
        <f>IF(Riskregister!$E$10="",0,COUNTIF(BK$4:BK$53,"&lt;"&amp;AI157)*IF(AJ157&lt;0.5,Riskregister!$K$10+(Riskregister!$L$10-Riskregister!$K$10)*SQRT(AJ157/2),Riskregister!$L$10-(Riskregister!$L$10-Riskregister!$K$10)*SQRT((1-AJ157)/2)))</f>
        <v>0</v>
      </c>
      <c r="AL157" s="30">
        <f t="shared" ca="1" si="93"/>
        <v>0.21388276892004954</v>
      </c>
      <c r="AM157" s="30">
        <f t="shared" ca="1" si="93"/>
        <v>0.98785389543151769</v>
      </c>
      <c r="AN157" s="30">
        <f>IF(Riskregister!$E$11="",0,COUNTIF(BL$4:BL$53,"&lt;"&amp;AL157)*IF(AM157&lt;0.5,Riskregister!$K$11+(Riskregister!$L$11-Riskregister!$K$11)*SQRT(AM157/2),Riskregister!$L$11-(Riskregister!$L$11-Riskregister!$K$11)*SQRT((1-AM157)/2)))</f>
        <v>0</v>
      </c>
      <c r="AO157" s="30">
        <f t="shared" ca="1" si="94"/>
        <v>0.90897133470391134</v>
      </c>
      <c r="AP157" s="30">
        <f t="shared" ca="1" si="94"/>
        <v>0.70024152760553948</v>
      </c>
      <c r="AQ157" s="30">
        <f>IF(Riskregister!$E$12="",0,COUNTIF(BM$4:BM$53,"&lt;"&amp;AO157)*IF(AP157&lt;0.5,Riskregister!$K$12+(Riskregister!$L$12-Riskregister!$K$12)*SQRT(AP157/2),Riskregister!$L$12-(Riskregister!$L$12-Riskregister!$K$12)*SQRT((1-AP157)/2)))</f>
        <v>0</v>
      </c>
      <c r="AR157" s="30">
        <f t="shared" ca="1" si="95"/>
        <v>9.8555084181368269E-2</v>
      </c>
      <c r="AS157" s="30">
        <f t="shared" ca="1" si="95"/>
        <v>0.32376164149200659</v>
      </c>
      <c r="AT157" s="30">
        <f>IF(Riskregister!$E$13="",0,COUNTIF(BN$4:BN$53,"&lt;"&amp;AR157)*IF(AS157&lt;0.5,Riskregister!$K$13+(Riskregister!$L$13-Riskregister!$K$13)*SQRT(AS157/2),Riskregister!$L$13-(Riskregister!$L$13-Riskregister!$K$13)*SQRT((1-AS157)/2)))</f>
        <v>0</v>
      </c>
      <c r="AU157" s="30">
        <f t="shared" ca="1" si="96"/>
        <v>0.58339731573270204</v>
      </c>
      <c r="AV157" s="30">
        <f t="shared" ca="1" si="96"/>
        <v>0.19339021951493174</v>
      </c>
      <c r="AW157" s="30">
        <f>IF(Riskregister!$E$14="",0,COUNTIF(BO$4:BO$53,"&lt;"&amp;AU157)*IF(AV157&lt;0.5,Riskregister!$K$14+(Riskregister!$L$14-Riskregister!$K$14)*SQRT(AV157/2),Riskregister!$L$14-(Riskregister!$L$14-Riskregister!$K$14)*SQRT((1-AV157)/2)))</f>
        <v>0</v>
      </c>
      <c r="AX157" s="30">
        <f t="shared" ca="1" si="97"/>
        <v>0.21781837251175262</v>
      </c>
      <c r="AY157" s="30">
        <f t="shared" ca="1" si="97"/>
        <v>0.30927961357911948</v>
      </c>
      <c r="AZ157" s="30">
        <f>IF(Riskregister!$E$15="",0,COUNTIF(BP$4:BP$53,"&lt;"&amp;AX157)*IF(AY157&lt;0.5,Riskregister!$K$15+(Riskregister!$L$15-Riskregister!$K$15)*SQRT(AY157/2),Riskregister!$L$15-(Riskregister!$L$15-Riskregister!$K$15)*SQRT((1-AY157)/2)))</f>
        <v>0</v>
      </c>
      <c r="BA157" s="30">
        <f t="shared" ca="1" si="98"/>
        <v>7.0292726951010742E-2</v>
      </c>
      <c r="BB157" s="30">
        <f t="shared" ca="1" si="98"/>
        <v>0.85284964114823558</v>
      </c>
      <c r="BC157" s="30">
        <f>IF(Riskregister!$E$16="",0,COUNTIF(BQ$4:BQ$53,"&lt;"&amp;BA157)*IF(BB157&lt;0.5,Riskregister!$K$16+(Riskregister!$L$16-Riskregister!$K$16)*SQRT(BB157/2),Riskregister!$L$16-(Riskregister!$L$16-Riskregister!$K$16)*SQRT((1-BB157)/2)))</f>
        <v>0</v>
      </c>
      <c r="BD157" s="30">
        <f t="shared" ca="1" si="86"/>
        <v>25444912.839131955</v>
      </c>
    </row>
    <row r="158" spans="20:56" x14ac:dyDescent="0.35">
      <c r="T158" s="30">
        <f t="shared" ca="1" si="87"/>
        <v>0.90799517503481808</v>
      </c>
      <c r="U158" s="30">
        <f t="shared" ca="1" si="87"/>
        <v>0.86739855446989211</v>
      </c>
      <c r="V158" s="30">
        <f ca="1">IF(Riskregister!$E$5="",0,COUNTIF(BF$4:BF$53,"&lt;"&amp;T158)*IF(U158&lt;0.5,Riskregister!$K$5+(Riskregister!$L$5-Riskregister!$K$5)*SQRT(U158/2),Riskregister!$L$5-(Riskregister!$L$5-Riskregister!$K$5)*SQRT((1-U158)/2)))</f>
        <v>2904778.9783405256</v>
      </c>
      <c r="W158" s="30">
        <f t="shared" ca="1" si="88"/>
        <v>0.50498841896213342</v>
      </c>
      <c r="X158" s="30">
        <f t="shared" ca="1" si="88"/>
        <v>0.22954949973207217</v>
      </c>
      <c r="Y158" s="30">
        <f ca="1">IF(Riskregister!$E$6="",0,COUNTIF(BG$4:BG$53,"&lt;"&amp;W158)*IF(X158&lt;0.5,Riskregister!$K$6+(Riskregister!$L$6-Riskregister!$K$6)*SQRT(X158/2),Riskregister!$L$6-(Riskregister!$L$6-Riskregister!$K$6)*SQRT((1-X158)/2)))</f>
        <v>1619623.2033967818</v>
      </c>
      <c r="Z158" s="30">
        <f t="shared" ca="1" si="89"/>
        <v>0.64860314514985484</v>
      </c>
      <c r="AA158" s="30">
        <f t="shared" ca="1" si="89"/>
        <v>0.28501180039085505</v>
      </c>
      <c r="AB158" s="30">
        <f ca="1">IF(Riskregister!$E$7="",0,COUNTIF(BH$4:BH$53,"&lt;"&amp;Z158)*IF(AA158&lt;0.5,Riskregister!$K$7+(Riskregister!$L$7-Riskregister!$K$7)*SQRT(AA158/2),Riskregister!$L$7-(Riskregister!$L$7-Riskregister!$K$7)*SQRT((1-AA158)/2)))</f>
        <v>1274873.8648718828</v>
      </c>
      <c r="AC158" s="30">
        <f t="shared" ca="1" si="90"/>
        <v>0.40684529292568972</v>
      </c>
      <c r="AD158" s="30">
        <f t="shared" ca="1" si="90"/>
        <v>0.73619318075308049</v>
      </c>
      <c r="AE158" s="30">
        <f ca="1">IF(Riskregister!$E$8="",0,COUNTIF(BI$4:BI$53,"&lt;"&amp;AC158)*IF(AD158&lt;0.5,Riskregister!$K$8+(Riskregister!$L$8-Riskregister!$K$8)*SQRT(AD158/2),Riskregister!$L$8-(Riskregister!$L$8-Riskregister!$K$8)*SQRT((1-AD158)/2)))</f>
        <v>6586060.1536745112</v>
      </c>
      <c r="AF158" s="30">
        <f t="shared" ca="1" si="91"/>
        <v>0.1257945827642869</v>
      </c>
      <c r="AG158" s="30">
        <f t="shared" ca="1" si="91"/>
        <v>0.14238344053270902</v>
      </c>
      <c r="AH158" s="30">
        <f>IF(Riskregister!$E$9="",0,COUNTIF(BJ$4:BJ$53,"&lt;"&amp;AF158)*IF(AG158&lt;0.5,Riskregister!$K$9+(Riskregister!$L$9-Riskregister!$K$9)*SQRT(AG158/2),Riskregister!$L$9-(Riskregister!$L$9-Riskregister!$K$9)*SQRT((1-AG158)/2)))</f>
        <v>0</v>
      </c>
      <c r="AI158" s="30">
        <f t="shared" ca="1" si="92"/>
        <v>0.27683414193223377</v>
      </c>
      <c r="AJ158" s="30">
        <f t="shared" ca="1" si="92"/>
        <v>0.46367728357521187</v>
      </c>
      <c r="AK158" s="30">
        <f>IF(Riskregister!$E$10="",0,COUNTIF(BK$4:BK$53,"&lt;"&amp;AI158)*IF(AJ158&lt;0.5,Riskregister!$K$10+(Riskregister!$L$10-Riskregister!$K$10)*SQRT(AJ158/2),Riskregister!$L$10-(Riskregister!$L$10-Riskregister!$K$10)*SQRT((1-AJ158)/2)))</f>
        <v>0</v>
      </c>
      <c r="AL158" s="30">
        <f t="shared" ca="1" si="93"/>
        <v>0.31333605223575223</v>
      </c>
      <c r="AM158" s="30">
        <f t="shared" ca="1" si="93"/>
        <v>0.52871608262376768</v>
      </c>
      <c r="AN158" s="30">
        <f>IF(Riskregister!$E$11="",0,COUNTIF(BL$4:BL$53,"&lt;"&amp;AL158)*IF(AM158&lt;0.5,Riskregister!$K$11+(Riskregister!$L$11-Riskregister!$K$11)*SQRT(AM158/2),Riskregister!$L$11-(Riskregister!$L$11-Riskregister!$K$11)*SQRT((1-AM158)/2)))</f>
        <v>0</v>
      </c>
      <c r="AO158" s="30">
        <f t="shared" ca="1" si="94"/>
        <v>0.24773050951603826</v>
      </c>
      <c r="AP158" s="30">
        <f t="shared" ca="1" si="94"/>
        <v>0.81627159510277636</v>
      </c>
      <c r="AQ158" s="30">
        <f>IF(Riskregister!$E$12="",0,COUNTIF(BM$4:BM$53,"&lt;"&amp;AO158)*IF(AP158&lt;0.5,Riskregister!$K$12+(Riskregister!$L$12-Riskregister!$K$12)*SQRT(AP158/2),Riskregister!$L$12-(Riskregister!$L$12-Riskregister!$K$12)*SQRT((1-AP158)/2)))</f>
        <v>0</v>
      </c>
      <c r="AR158" s="30">
        <f t="shared" ca="1" si="95"/>
        <v>0.71188690526865284</v>
      </c>
      <c r="AS158" s="30">
        <f t="shared" ca="1" si="95"/>
        <v>0.38035201379156935</v>
      </c>
      <c r="AT158" s="30">
        <f>IF(Riskregister!$E$13="",0,COUNTIF(BN$4:BN$53,"&lt;"&amp;AR158)*IF(AS158&lt;0.5,Riskregister!$K$13+(Riskregister!$L$13-Riskregister!$K$13)*SQRT(AS158/2),Riskregister!$L$13-(Riskregister!$L$13-Riskregister!$K$13)*SQRT((1-AS158)/2)))</f>
        <v>0</v>
      </c>
      <c r="AU158" s="30">
        <f t="shared" ca="1" si="96"/>
        <v>0.66189973941929658</v>
      </c>
      <c r="AV158" s="30">
        <f t="shared" ca="1" si="96"/>
        <v>0.77391068037302857</v>
      </c>
      <c r="AW158" s="30">
        <f>IF(Riskregister!$E$14="",0,COUNTIF(BO$4:BO$53,"&lt;"&amp;AU158)*IF(AV158&lt;0.5,Riskregister!$K$14+(Riskregister!$L$14-Riskregister!$K$14)*SQRT(AV158/2),Riskregister!$L$14-(Riskregister!$L$14-Riskregister!$K$14)*SQRT((1-AV158)/2)))</f>
        <v>0</v>
      </c>
      <c r="AX158" s="30">
        <f t="shared" ca="1" si="97"/>
        <v>0.25806876226206998</v>
      </c>
      <c r="AY158" s="30">
        <f t="shared" ca="1" si="97"/>
        <v>0.46804560184343313</v>
      </c>
      <c r="AZ158" s="30">
        <f>IF(Riskregister!$E$15="",0,COUNTIF(BP$4:BP$53,"&lt;"&amp;AX158)*IF(AY158&lt;0.5,Riskregister!$K$15+(Riskregister!$L$15-Riskregister!$K$15)*SQRT(AY158/2),Riskregister!$L$15-(Riskregister!$L$15-Riskregister!$K$15)*SQRT((1-AY158)/2)))</f>
        <v>0</v>
      </c>
      <c r="BA158" s="30">
        <f t="shared" ca="1" si="98"/>
        <v>0.74245845276072964</v>
      </c>
      <c r="BB158" s="30">
        <f t="shared" ca="1" si="98"/>
        <v>0.2434052753845245</v>
      </c>
      <c r="BC158" s="30">
        <f>IF(Riskregister!$E$16="",0,COUNTIF(BQ$4:BQ$53,"&lt;"&amp;BA158)*IF(BB158&lt;0.5,Riskregister!$K$16+(Riskregister!$L$16-Riskregister!$K$16)*SQRT(BB158/2),Riskregister!$L$16-(Riskregister!$L$16-Riskregister!$K$16)*SQRT((1-BB158)/2)))</f>
        <v>0</v>
      </c>
      <c r="BD158" s="30">
        <f t="shared" ca="1" si="86"/>
        <v>12385336.200283702</v>
      </c>
    </row>
    <row r="159" spans="20:56" x14ac:dyDescent="0.35">
      <c r="T159" s="30">
        <f t="shared" ca="1" si="87"/>
        <v>0.6258195766560849</v>
      </c>
      <c r="U159" s="30">
        <f t="shared" ca="1" si="87"/>
        <v>0.58188295472031037</v>
      </c>
      <c r="V159" s="30">
        <f ca="1">IF(Riskregister!$E$5="",0,COUNTIF(BF$4:BF$53,"&lt;"&amp;T159)*IF(U159&lt;0.5,Riskregister!$K$5+(Riskregister!$L$5-Riskregister!$K$5)*SQRT(U159/2),Riskregister!$L$5-(Riskregister!$L$5-Riskregister!$K$5)*SQRT((1-U159)/2)))</f>
        <v>1576987.4767944918</v>
      </c>
      <c r="W159" s="30">
        <f t="shared" ca="1" si="88"/>
        <v>0.14918420102583196</v>
      </c>
      <c r="X159" s="30">
        <f t="shared" ca="1" si="88"/>
        <v>9.984834006603871E-2</v>
      </c>
      <c r="Y159" s="30">
        <f ca="1">IF(Riskregister!$E$6="",0,COUNTIF(BG$4:BG$53,"&lt;"&amp;W159)*IF(X159&lt;0.5,Riskregister!$K$6+(Riskregister!$L$6-Riskregister!$K$6)*SQRT(X159/2),Riskregister!$L$6-(Riskregister!$L$6-Riskregister!$K$6)*SQRT((1-X159)/2)))</f>
        <v>602186.9104122892</v>
      </c>
      <c r="Z159" s="30">
        <f t="shared" ca="1" si="89"/>
        <v>3.8250461065394203E-2</v>
      </c>
      <c r="AA159" s="30">
        <f t="shared" ca="1" si="89"/>
        <v>0.71102489793394186</v>
      </c>
      <c r="AB159" s="30">
        <f ca="1">IF(Riskregister!$E$7="",0,COUNTIF(BH$4:BH$53,"&lt;"&amp;Z159)*IF(AA159&lt;0.5,Riskregister!$K$7+(Riskregister!$L$7-Riskregister!$K$7)*SQRT(AA159/2),Riskregister!$L$7-(Riskregister!$L$7-Riskregister!$K$7)*SQRT((1-AA159)/2)))</f>
        <v>533919.3731099834</v>
      </c>
      <c r="AC159" s="30">
        <f t="shared" ca="1" si="90"/>
        <v>0.86245150455138542</v>
      </c>
      <c r="AD159" s="30">
        <f t="shared" ca="1" si="90"/>
        <v>6.8193726266509325E-2</v>
      </c>
      <c r="AE159" s="30">
        <f ca="1">IF(Riskregister!$E$8="",0,COUNTIF(BI$4:BI$53,"&lt;"&amp;AC159)*IF(AD159&lt;0.5,Riskregister!$K$8+(Riskregister!$L$8-Riskregister!$K$8)*SQRT(AD159/2),Riskregister!$L$8-(Riskregister!$L$8-Riskregister!$K$8)*SQRT((1-AD159)/2)))</f>
        <v>5839353.9456167771</v>
      </c>
      <c r="AF159" s="30">
        <f t="shared" ca="1" si="91"/>
        <v>0.24544441127508465</v>
      </c>
      <c r="AG159" s="30">
        <f t="shared" ca="1" si="91"/>
        <v>0.26545257020107071</v>
      </c>
      <c r="AH159" s="30">
        <f>IF(Riskregister!$E$9="",0,COUNTIF(BJ$4:BJ$53,"&lt;"&amp;AF159)*IF(AG159&lt;0.5,Riskregister!$K$9+(Riskregister!$L$9-Riskregister!$K$9)*SQRT(AG159/2),Riskregister!$L$9-(Riskregister!$L$9-Riskregister!$K$9)*SQRT((1-AG159)/2)))</f>
        <v>0</v>
      </c>
      <c r="AI159" s="30">
        <f t="shared" ca="1" si="92"/>
        <v>0.32933345849977358</v>
      </c>
      <c r="AJ159" s="30">
        <f t="shared" ca="1" si="92"/>
        <v>0.65799048706257579</v>
      </c>
      <c r="AK159" s="30">
        <f>IF(Riskregister!$E$10="",0,COUNTIF(BK$4:BK$53,"&lt;"&amp;AI159)*IF(AJ159&lt;0.5,Riskregister!$K$10+(Riskregister!$L$10-Riskregister!$K$10)*SQRT(AJ159/2),Riskregister!$L$10-(Riskregister!$L$10-Riskregister!$K$10)*SQRT((1-AJ159)/2)))</f>
        <v>0</v>
      </c>
      <c r="AL159" s="30">
        <f t="shared" ca="1" si="93"/>
        <v>3.8666577050682882E-2</v>
      </c>
      <c r="AM159" s="30">
        <f t="shared" ca="1" si="93"/>
        <v>0.70114217115910027</v>
      </c>
      <c r="AN159" s="30">
        <f>IF(Riskregister!$E$11="",0,COUNTIF(BL$4:BL$53,"&lt;"&amp;AL159)*IF(AM159&lt;0.5,Riskregister!$K$11+(Riskregister!$L$11-Riskregister!$K$11)*SQRT(AM159/2),Riskregister!$L$11-(Riskregister!$L$11-Riskregister!$K$11)*SQRT((1-AM159)/2)))</f>
        <v>0</v>
      </c>
      <c r="AO159" s="30">
        <f t="shared" ca="1" si="94"/>
        <v>0.26422395996552139</v>
      </c>
      <c r="AP159" s="30">
        <f t="shared" ca="1" si="94"/>
        <v>0.58736718516310982</v>
      </c>
      <c r="AQ159" s="30">
        <f>IF(Riskregister!$E$12="",0,COUNTIF(BM$4:BM$53,"&lt;"&amp;AO159)*IF(AP159&lt;0.5,Riskregister!$K$12+(Riskregister!$L$12-Riskregister!$K$12)*SQRT(AP159/2),Riskregister!$L$12-(Riskregister!$L$12-Riskregister!$K$12)*SQRT((1-AP159)/2)))</f>
        <v>0</v>
      </c>
      <c r="AR159" s="30">
        <f t="shared" ca="1" si="95"/>
        <v>0.16736069221428429</v>
      </c>
      <c r="AS159" s="30">
        <f t="shared" ca="1" si="95"/>
        <v>0.72202212376006336</v>
      </c>
      <c r="AT159" s="30">
        <f>IF(Riskregister!$E$13="",0,COUNTIF(BN$4:BN$53,"&lt;"&amp;AR159)*IF(AS159&lt;0.5,Riskregister!$K$13+(Riskregister!$L$13-Riskregister!$K$13)*SQRT(AS159/2),Riskregister!$L$13-(Riskregister!$L$13-Riskregister!$K$13)*SQRT((1-AS159)/2)))</f>
        <v>0</v>
      </c>
      <c r="AU159" s="30">
        <f t="shared" ca="1" si="96"/>
        <v>0.24646037907984641</v>
      </c>
      <c r="AV159" s="30">
        <f t="shared" ca="1" si="96"/>
        <v>0.5067492424737603</v>
      </c>
      <c r="AW159" s="30">
        <f>IF(Riskregister!$E$14="",0,COUNTIF(BO$4:BO$53,"&lt;"&amp;AU159)*IF(AV159&lt;0.5,Riskregister!$K$14+(Riskregister!$L$14-Riskregister!$K$14)*SQRT(AV159/2),Riskregister!$L$14-(Riskregister!$L$14-Riskregister!$K$14)*SQRT((1-AV159)/2)))</f>
        <v>0</v>
      </c>
      <c r="AX159" s="30">
        <f t="shared" ca="1" si="97"/>
        <v>0.57139789539622954</v>
      </c>
      <c r="AY159" s="30">
        <f t="shared" ca="1" si="97"/>
        <v>0.59433779514937379</v>
      </c>
      <c r="AZ159" s="30">
        <f>IF(Riskregister!$E$15="",0,COUNTIF(BP$4:BP$53,"&lt;"&amp;AX159)*IF(AY159&lt;0.5,Riskregister!$K$15+(Riskregister!$L$15-Riskregister!$K$15)*SQRT(AY159/2),Riskregister!$L$15-(Riskregister!$L$15-Riskregister!$K$15)*SQRT((1-AY159)/2)))</f>
        <v>0</v>
      </c>
      <c r="BA159" s="30">
        <f t="shared" ca="1" si="98"/>
        <v>0.79144944467060718</v>
      </c>
      <c r="BB159" s="30">
        <f t="shared" ca="1" si="98"/>
        <v>0.95563988678905676</v>
      </c>
      <c r="BC159" s="30">
        <f>IF(Riskregister!$E$16="",0,COUNTIF(BQ$4:BQ$53,"&lt;"&amp;BA159)*IF(BB159&lt;0.5,Riskregister!$K$16+(Riskregister!$L$16-Riskregister!$K$16)*SQRT(BB159/2),Riskregister!$L$16-(Riskregister!$L$16-Riskregister!$K$16)*SQRT((1-BB159)/2)))</f>
        <v>0</v>
      </c>
      <c r="BD159" s="30">
        <f t="shared" ca="1" si="86"/>
        <v>8552447.7059335411</v>
      </c>
    </row>
    <row r="160" spans="20:56" x14ac:dyDescent="0.35">
      <c r="T160" s="30">
        <f t="shared" ca="1" si="87"/>
        <v>0.97254089868289029</v>
      </c>
      <c r="U160" s="30">
        <f t="shared" ca="1" si="87"/>
        <v>0.51954836992202047</v>
      </c>
      <c r="V160" s="30">
        <f ca="1">IF(Riskregister!$E$5="",0,COUNTIF(BF$4:BF$53,"&lt;"&amp;T160)*IF(U160&lt;0.5,Riskregister!$K$5+(Riskregister!$L$5-Riskregister!$K$5)*SQRT(U160/2),Riskregister!$L$5-(Riskregister!$L$5-Riskregister!$K$5)*SQRT((1-U160)/2)))</f>
        <v>3035537.8828364415</v>
      </c>
      <c r="W160" s="30">
        <f t="shared" ca="1" si="88"/>
        <v>0.57168963016718444</v>
      </c>
      <c r="X160" s="30">
        <f t="shared" ca="1" si="88"/>
        <v>0.80295574023032501</v>
      </c>
      <c r="Y160" s="30">
        <f ca="1">IF(Riskregister!$E$6="",0,COUNTIF(BG$4:BG$53,"&lt;"&amp;W160)*IF(X160&lt;0.5,Riskregister!$K$6+(Riskregister!$L$6-Riskregister!$K$6)*SQRT(X160/2),Riskregister!$L$6-(Riskregister!$L$6-Riskregister!$K$6)*SQRT((1-X160)/2)))</f>
        <v>2870023.5386046777</v>
      </c>
      <c r="Z160" s="30">
        <f t="shared" ca="1" si="89"/>
        <v>0.45498491635211302</v>
      </c>
      <c r="AA160" s="30">
        <f t="shared" ca="1" si="89"/>
        <v>0.93139605837947792</v>
      </c>
      <c r="AB160" s="30">
        <f ca="1">IF(Riskregister!$E$7="",0,COUNTIF(BH$4:BH$53,"&lt;"&amp;Z160)*IF(AA160&lt;0.5,Riskregister!$K$7+(Riskregister!$L$7-Riskregister!$K$7)*SQRT(AA160/2),Riskregister!$L$7-(Riskregister!$L$7-Riskregister!$K$7)*SQRT((1-AA160)/2)))</f>
        <v>2011063.3839900757</v>
      </c>
      <c r="AC160" s="30">
        <f t="shared" ca="1" si="90"/>
        <v>0.56722613417627221</v>
      </c>
      <c r="AD160" s="30">
        <f t="shared" ca="1" si="90"/>
        <v>0.79361499124164203</v>
      </c>
      <c r="AE160" s="30">
        <f ca="1">IF(Riskregister!$E$8="",0,COUNTIF(BI$4:BI$53,"&lt;"&amp;AC160)*IF(AD160&lt;0.5,Riskregister!$K$8+(Riskregister!$L$8-Riskregister!$K$8)*SQRT(AD160/2),Riskregister!$L$8-(Riskregister!$L$8-Riskregister!$K$8)*SQRT((1-AD160)/2)))</f>
        <v>10470573.789581668</v>
      </c>
      <c r="AF160" s="30">
        <f t="shared" ca="1" si="91"/>
        <v>0.5242089409428482</v>
      </c>
      <c r="AG160" s="30">
        <f t="shared" ca="1" si="91"/>
        <v>9.0338090818118277E-2</v>
      </c>
      <c r="AH160" s="30">
        <f>IF(Riskregister!$E$9="",0,COUNTIF(BJ$4:BJ$53,"&lt;"&amp;AF160)*IF(AG160&lt;0.5,Riskregister!$K$9+(Riskregister!$L$9-Riskregister!$K$9)*SQRT(AG160/2),Riskregister!$L$9-(Riskregister!$L$9-Riskregister!$K$9)*SQRT((1-AG160)/2)))</f>
        <v>0</v>
      </c>
      <c r="AI160" s="30">
        <f t="shared" ca="1" si="92"/>
        <v>1.0033908501222211E-2</v>
      </c>
      <c r="AJ160" s="30">
        <f t="shared" ca="1" si="92"/>
        <v>0.76875741163542632</v>
      </c>
      <c r="AK160" s="30">
        <f>IF(Riskregister!$E$10="",0,COUNTIF(BK$4:BK$53,"&lt;"&amp;AI160)*IF(AJ160&lt;0.5,Riskregister!$K$10+(Riskregister!$L$10-Riskregister!$K$10)*SQRT(AJ160/2),Riskregister!$L$10-(Riskregister!$L$10-Riskregister!$K$10)*SQRT((1-AJ160)/2)))</f>
        <v>0</v>
      </c>
      <c r="AL160" s="30">
        <f t="shared" ca="1" si="93"/>
        <v>0.53291357118089955</v>
      </c>
      <c r="AM160" s="30">
        <f t="shared" ca="1" si="93"/>
        <v>1.0111279238582904E-2</v>
      </c>
      <c r="AN160" s="30">
        <f>IF(Riskregister!$E$11="",0,COUNTIF(BL$4:BL$53,"&lt;"&amp;AL160)*IF(AM160&lt;0.5,Riskregister!$K$11+(Riskregister!$L$11-Riskregister!$K$11)*SQRT(AM160/2),Riskregister!$L$11-(Riskregister!$L$11-Riskregister!$K$11)*SQRT((1-AM160)/2)))</f>
        <v>0</v>
      </c>
      <c r="AO160" s="30">
        <f t="shared" ca="1" si="94"/>
        <v>0.70709616132856279</v>
      </c>
      <c r="AP160" s="30">
        <f t="shared" ca="1" si="94"/>
        <v>8.7939907292378772E-2</v>
      </c>
      <c r="AQ160" s="30">
        <f>IF(Riskregister!$E$12="",0,COUNTIF(BM$4:BM$53,"&lt;"&amp;AO160)*IF(AP160&lt;0.5,Riskregister!$K$12+(Riskregister!$L$12-Riskregister!$K$12)*SQRT(AP160/2),Riskregister!$L$12-(Riskregister!$L$12-Riskregister!$K$12)*SQRT((1-AP160)/2)))</f>
        <v>0</v>
      </c>
      <c r="AR160" s="30">
        <f t="shared" ca="1" si="95"/>
        <v>0.20029874290482308</v>
      </c>
      <c r="AS160" s="30">
        <f t="shared" ca="1" si="95"/>
        <v>0.28501639498257403</v>
      </c>
      <c r="AT160" s="30">
        <f>IF(Riskregister!$E$13="",0,COUNTIF(BN$4:BN$53,"&lt;"&amp;AR160)*IF(AS160&lt;0.5,Riskregister!$K$13+(Riskregister!$L$13-Riskregister!$K$13)*SQRT(AS160/2),Riskregister!$L$13-(Riskregister!$L$13-Riskregister!$K$13)*SQRT((1-AS160)/2)))</f>
        <v>0</v>
      </c>
      <c r="AU160" s="30">
        <f t="shared" ca="1" si="96"/>
        <v>6.107114951976611E-2</v>
      </c>
      <c r="AV160" s="30">
        <f t="shared" ca="1" si="96"/>
        <v>0.94110710606203085</v>
      </c>
      <c r="AW160" s="30">
        <f>IF(Riskregister!$E$14="",0,COUNTIF(BO$4:BO$53,"&lt;"&amp;AU160)*IF(AV160&lt;0.5,Riskregister!$K$14+(Riskregister!$L$14-Riskregister!$K$14)*SQRT(AV160/2),Riskregister!$L$14-(Riskregister!$L$14-Riskregister!$K$14)*SQRT((1-AV160)/2)))</f>
        <v>0</v>
      </c>
      <c r="AX160" s="30">
        <f t="shared" ca="1" si="97"/>
        <v>0.33232743819134791</v>
      </c>
      <c r="AY160" s="30">
        <f t="shared" ca="1" si="97"/>
        <v>0.93899483625179303</v>
      </c>
      <c r="AZ160" s="30">
        <f>IF(Riskregister!$E$15="",0,COUNTIF(BP$4:BP$53,"&lt;"&amp;AX160)*IF(AY160&lt;0.5,Riskregister!$K$15+(Riskregister!$L$15-Riskregister!$K$15)*SQRT(AY160/2),Riskregister!$L$15-(Riskregister!$L$15-Riskregister!$K$15)*SQRT((1-AY160)/2)))</f>
        <v>0</v>
      </c>
      <c r="BA160" s="30">
        <f t="shared" ca="1" si="98"/>
        <v>0.38471685412106627</v>
      </c>
      <c r="BB160" s="30">
        <f t="shared" ca="1" si="98"/>
        <v>0.46231171684244154</v>
      </c>
      <c r="BC160" s="30">
        <f>IF(Riskregister!$E$16="",0,COUNTIF(BQ$4:BQ$53,"&lt;"&amp;BA160)*IF(BB160&lt;0.5,Riskregister!$K$16+(Riskregister!$L$16-Riskregister!$K$16)*SQRT(BB160/2),Riskregister!$L$16-(Riskregister!$L$16-Riskregister!$K$16)*SQRT((1-BB160)/2)))</f>
        <v>0</v>
      </c>
      <c r="BD160" s="30">
        <f t="shared" ca="1" si="86"/>
        <v>18387198.595012862</v>
      </c>
    </row>
    <row r="161" spans="20:56" x14ac:dyDescent="0.35">
      <c r="T161" s="30">
        <f t="shared" ca="1" si="87"/>
        <v>0.82432082854260036</v>
      </c>
      <c r="U161" s="30">
        <f t="shared" ca="1" si="87"/>
        <v>9.9413849367830154E-2</v>
      </c>
      <c r="V161" s="30">
        <f ca="1">IF(Riskregister!$E$5="",0,COUNTIF(BF$4:BF$53,"&lt;"&amp;T161)*IF(U161&lt;0.5,Riskregister!$K$5+(Riskregister!$L$5-Riskregister!$K$5)*SQRT(U161/2),Riskregister!$L$5-(Riskregister!$L$5-Riskregister!$K$5)*SQRT((1-U161)/2)))</f>
        <v>1251638.6211331023</v>
      </c>
      <c r="W161" s="30">
        <f t="shared" ca="1" si="88"/>
        <v>0.97025127682491585</v>
      </c>
      <c r="X161" s="30">
        <f t="shared" ca="1" si="88"/>
        <v>0.20804926913692956</v>
      </c>
      <c r="Y161" s="30">
        <f ca="1">IF(Riskregister!$E$6="",0,COUNTIF(BG$4:BG$53,"&lt;"&amp;W161)*IF(X161&lt;0.5,Riskregister!$K$6+(Riskregister!$L$6-Riskregister!$K$6)*SQRT(X161/2),Riskregister!$L$6-(Riskregister!$L$6-Riskregister!$K$6)*SQRT((1-X161)/2)))</f>
        <v>3902756.5175270294</v>
      </c>
      <c r="Z161" s="30">
        <f t="shared" ca="1" si="89"/>
        <v>1.8871615250416029E-2</v>
      </c>
      <c r="AA161" s="30">
        <f t="shared" ca="1" si="89"/>
        <v>0.11307835553292378</v>
      </c>
      <c r="AB161" s="30">
        <f ca="1">IF(Riskregister!$E$7="",0,COUNTIF(BH$4:BH$53,"&lt;"&amp;Z161)*IF(AA161&lt;0.5,Riskregister!$K$7+(Riskregister!$L$7-Riskregister!$K$7)*SQRT(AA161/2),Riskregister!$L$7-(Riskregister!$L$7-Riskregister!$K$7)*SQRT((1-AA161)/2)))</f>
        <v>266445.77827498759</v>
      </c>
      <c r="AC161" s="30">
        <f t="shared" ca="1" si="90"/>
        <v>0.55707630109731521</v>
      </c>
      <c r="AD161" s="30">
        <f t="shared" ca="1" si="90"/>
        <v>0.26019505147290223</v>
      </c>
      <c r="AE161" s="30">
        <f ca="1">IF(Riskregister!$E$8="",0,COUNTIF(BI$4:BI$53,"&lt;"&amp;AC161)*IF(AD161&lt;0.5,Riskregister!$K$8+(Riskregister!$L$8-Riskregister!$K$8)*SQRT(AD161/2),Riskregister!$L$8-(Riskregister!$L$8-Riskregister!$K$8)*SQRT((1-AD161)/2)))</f>
        <v>5985733.8793593841</v>
      </c>
      <c r="AF161" s="30">
        <f t="shared" ca="1" si="91"/>
        <v>2.0822068076059908E-2</v>
      </c>
      <c r="AG161" s="30">
        <f t="shared" ca="1" si="91"/>
        <v>0.30581602679659259</v>
      </c>
      <c r="AH161" s="30">
        <f>IF(Riskregister!$E$9="",0,COUNTIF(BJ$4:BJ$53,"&lt;"&amp;AF161)*IF(AG161&lt;0.5,Riskregister!$K$9+(Riskregister!$L$9-Riskregister!$K$9)*SQRT(AG161/2),Riskregister!$L$9-(Riskregister!$L$9-Riskregister!$K$9)*SQRT((1-AG161)/2)))</f>
        <v>0</v>
      </c>
      <c r="AI161" s="30">
        <f t="shared" ca="1" si="92"/>
        <v>0.45933813072339347</v>
      </c>
      <c r="AJ161" s="30">
        <f t="shared" ca="1" si="92"/>
        <v>0.22725412301883685</v>
      </c>
      <c r="AK161" s="30">
        <f>IF(Riskregister!$E$10="",0,COUNTIF(BK$4:BK$53,"&lt;"&amp;AI161)*IF(AJ161&lt;0.5,Riskregister!$K$10+(Riskregister!$L$10-Riskregister!$K$10)*SQRT(AJ161/2),Riskregister!$L$10-(Riskregister!$L$10-Riskregister!$K$10)*SQRT((1-AJ161)/2)))</f>
        <v>0</v>
      </c>
      <c r="AL161" s="30">
        <f t="shared" ca="1" si="93"/>
        <v>0.70366923420407368</v>
      </c>
      <c r="AM161" s="30">
        <f t="shared" ca="1" si="93"/>
        <v>5.54291881937784E-2</v>
      </c>
      <c r="AN161" s="30">
        <f>IF(Riskregister!$E$11="",0,COUNTIF(BL$4:BL$53,"&lt;"&amp;AL161)*IF(AM161&lt;0.5,Riskregister!$K$11+(Riskregister!$L$11-Riskregister!$K$11)*SQRT(AM161/2),Riskregister!$L$11-(Riskregister!$L$11-Riskregister!$K$11)*SQRT((1-AM161)/2)))</f>
        <v>0</v>
      </c>
      <c r="AO161" s="30">
        <f t="shared" ca="1" si="94"/>
        <v>0.12074497526838357</v>
      </c>
      <c r="AP161" s="30">
        <f t="shared" ca="1" si="94"/>
        <v>0.25787487271289111</v>
      </c>
      <c r="AQ161" s="30">
        <f>IF(Riskregister!$E$12="",0,COUNTIF(BM$4:BM$53,"&lt;"&amp;AO161)*IF(AP161&lt;0.5,Riskregister!$K$12+(Riskregister!$L$12-Riskregister!$K$12)*SQRT(AP161/2),Riskregister!$L$12-(Riskregister!$L$12-Riskregister!$K$12)*SQRT((1-AP161)/2)))</f>
        <v>0</v>
      </c>
      <c r="AR161" s="30">
        <f t="shared" ca="1" si="95"/>
        <v>0.27121172296736507</v>
      </c>
      <c r="AS161" s="30">
        <f t="shared" ca="1" si="95"/>
        <v>4.0641652577503851E-2</v>
      </c>
      <c r="AT161" s="30">
        <f>IF(Riskregister!$E$13="",0,COUNTIF(BN$4:BN$53,"&lt;"&amp;AR161)*IF(AS161&lt;0.5,Riskregister!$K$13+(Riskregister!$L$13-Riskregister!$K$13)*SQRT(AS161/2),Riskregister!$L$13-(Riskregister!$L$13-Riskregister!$K$13)*SQRT((1-AS161)/2)))</f>
        <v>0</v>
      </c>
      <c r="AU161" s="30">
        <f t="shared" ca="1" si="96"/>
        <v>0.59859690103234375</v>
      </c>
      <c r="AV161" s="30">
        <f t="shared" ca="1" si="96"/>
        <v>0.60461476808992787</v>
      </c>
      <c r="AW161" s="30">
        <f>IF(Riskregister!$E$14="",0,COUNTIF(BO$4:BO$53,"&lt;"&amp;AU161)*IF(AV161&lt;0.5,Riskregister!$K$14+(Riskregister!$L$14-Riskregister!$K$14)*SQRT(AV161/2),Riskregister!$L$14-(Riskregister!$L$14-Riskregister!$K$14)*SQRT((1-AV161)/2)))</f>
        <v>0</v>
      </c>
      <c r="AX161" s="30">
        <f t="shared" ca="1" si="97"/>
        <v>0.63118864059003499</v>
      </c>
      <c r="AY161" s="30">
        <f t="shared" ca="1" si="97"/>
        <v>0.29526666089408338</v>
      </c>
      <c r="AZ161" s="30">
        <f>IF(Riskregister!$E$15="",0,COUNTIF(BP$4:BP$53,"&lt;"&amp;AX161)*IF(AY161&lt;0.5,Riskregister!$K$15+(Riskregister!$L$15-Riskregister!$K$15)*SQRT(AY161/2),Riskregister!$L$15-(Riskregister!$L$15-Riskregister!$K$15)*SQRT((1-AY161)/2)))</f>
        <v>0</v>
      </c>
      <c r="BA161" s="30">
        <f t="shared" ca="1" si="98"/>
        <v>0.24894933913029282</v>
      </c>
      <c r="BB161" s="30">
        <f t="shared" ca="1" si="98"/>
        <v>0.6205988543244455</v>
      </c>
      <c r="BC161" s="30">
        <f>IF(Riskregister!$E$16="",0,COUNTIF(BQ$4:BQ$53,"&lt;"&amp;BA161)*IF(BB161&lt;0.5,Riskregister!$K$16+(Riskregister!$L$16-Riskregister!$K$16)*SQRT(BB161/2),Riskregister!$L$16-(Riskregister!$L$16-Riskregister!$K$16)*SQRT((1-BB161)/2)))</f>
        <v>0</v>
      </c>
      <c r="BD161" s="30">
        <f t="shared" ca="1" si="86"/>
        <v>11406574.796294503</v>
      </c>
    </row>
    <row r="162" spans="20:56" x14ac:dyDescent="0.35">
      <c r="T162" s="30">
        <f t="shared" ca="1" si="87"/>
        <v>0.84191952451015206</v>
      </c>
      <c r="U162" s="30">
        <f t="shared" ca="1" si="87"/>
        <v>0.28390545420548019</v>
      </c>
      <c r="V162" s="30">
        <f ca="1">IF(Riskregister!$E$5="",0,COUNTIF(BF$4:BF$53,"&lt;"&amp;T162)*IF(U162&lt;0.5,Riskregister!$K$5+(Riskregister!$L$5-Riskregister!$K$5)*SQRT(U162/2),Riskregister!$L$5-(Riskregister!$L$5-Riskregister!$K$5)*SQRT((1-U162)/2)))</f>
        <v>1597723.8235166108</v>
      </c>
      <c r="W162" s="30">
        <f t="shared" ca="1" si="88"/>
        <v>0.79355060889289963</v>
      </c>
      <c r="X162" s="30">
        <f t="shared" ca="1" si="88"/>
        <v>5.4816480309957671E-2</v>
      </c>
      <c r="Y162" s="30">
        <f ca="1">IF(Riskregister!$E$6="",0,COUNTIF(BG$4:BG$53,"&lt;"&amp;W162)*IF(X162&lt;0.5,Riskregister!$K$6+(Riskregister!$L$6-Riskregister!$K$6)*SQRT(X162/2),Riskregister!$L$6-(Riskregister!$L$6-Riskregister!$K$6)*SQRT((1-X162)/2)))</f>
        <v>1493993.4467987909</v>
      </c>
      <c r="Z162" s="30">
        <f t="shared" ca="1" si="89"/>
        <v>7.8652958424367814E-2</v>
      </c>
      <c r="AA162" s="30">
        <f t="shared" ca="1" si="89"/>
        <v>0.17373233308601521</v>
      </c>
      <c r="AB162" s="30">
        <f ca="1">IF(Riskregister!$E$7="",0,COUNTIF(BH$4:BH$53,"&lt;"&amp;Z162)*IF(AA162&lt;0.5,Riskregister!$K$7+(Riskregister!$L$7-Riskregister!$K$7)*SQRT(AA162/2),Riskregister!$L$7-(Riskregister!$L$7-Riskregister!$K$7)*SQRT((1-AA162)/2)))</f>
        <v>459467.20119209052</v>
      </c>
      <c r="AC162" s="30">
        <f t="shared" ca="1" si="90"/>
        <v>0.73527012034186978</v>
      </c>
      <c r="AD162" s="30">
        <f t="shared" ca="1" si="90"/>
        <v>0.98299783006702457</v>
      </c>
      <c r="AE162" s="30">
        <f ca="1">IF(Riskregister!$E$8="",0,COUNTIF(BI$4:BI$53,"&lt;"&amp;AC162)*IF(AD162&lt;0.5,Riskregister!$K$8+(Riskregister!$L$8-Riskregister!$K$8)*SQRT(AD162/2),Riskregister!$L$8-(Riskregister!$L$8-Riskregister!$K$8)*SQRT((1-AD162)/2)))</f>
        <v>18266615.025288548</v>
      </c>
      <c r="AF162" s="30">
        <f t="shared" ca="1" si="91"/>
        <v>0.20551046762055059</v>
      </c>
      <c r="AG162" s="30">
        <f t="shared" ca="1" si="91"/>
        <v>0.60790161962941636</v>
      </c>
      <c r="AH162" s="30">
        <f>IF(Riskregister!$E$9="",0,COUNTIF(BJ$4:BJ$53,"&lt;"&amp;AF162)*IF(AG162&lt;0.5,Riskregister!$K$9+(Riskregister!$L$9-Riskregister!$K$9)*SQRT(AG162/2),Riskregister!$L$9-(Riskregister!$L$9-Riskregister!$K$9)*SQRT((1-AG162)/2)))</f>
        <v>0</v>
      </c>
      <c r="AI162" s="30">
        <f t="shared" ca="1" si="92"/>
        <v>0.53737442542720437</v>
      </c>
      <c r="AJ162" s="30">
        <f t="shared" ca="1" si="92"/>
        <v>0.25588287635224183</v>
      </c>
      <c r="AK162" s="30">
        <f>IF(Riskregister!$E$10="",0,COUNTIF(BK$4:BK$53,"&lt;"&amp;AI162)*IF(AJ162&lt;0.5,Riskregister!$K$10+(Riskregister!$L$10-Riskregister!$K$10)*SQRT(AJ162/2),Riskregister!$L$10-(Riskregister!$L$10-Riskregister!$K$10)*SQRT((1-AJ162)/2)))</f>
        <v>0</v>
      </c>
      <c r="AL162" s="30">
        <f t="shared" ca="1" si="93"/>
        <v>0.73952587691406313</v>
      </c>
      <c r="AM162" s="30">
        <f t="shared" ca="1" si="93"/>
        <v>0.47243837880698947</v>
      </c>
      <c r="AN162" s="30">
        <f>IF(Riskregister!$E$11="",0,COUNTIF(BL$4:BL$53,"&lt;"&amp;AL162)*IF(AM162&lt;0.5,Riskregister!$K$11+(Riskregister!$L$11-Riskregister!$K$11)*SQRT(AM162/2),Riskregister!$L$11-(Riskregister!$L$11-Riskregister!$K$11)*SQRT((1-AM162)/2)))</f>
        <v>0</v>
      </c>
      <c r="AO162" s="30">
        <f t="shared" ca="1" si="94"/>
        <v>0.83748969258330952</v>
      </c>
      <c r="AP162" s="30">
        <f t="shared" ca="1" si="94"/>
        <v>0.46083096571356075</v>
      </c>
      <c r="AQ162" s="30">
        <f>IF(Riskregister!$E$12="",0,COUNTIF(BM$4:BM$53,"&lt;"&amp;AO162)*IF(AP162&lt;0.5,Riskregister!$K$12+(Riskregister!$L$12-Riskregister!$K$12)*SQRT(AP162/2),Riskregister!$L$12-(Riskregister!$L$12-Riskregister!$K$12)*SQRT((1-AP162)/2)))</f>
        <v>0</v>
      </c>
      <c r="AR162" s="30">
        <f t="shared" ca="1" si="95"/>
        <v>0.78829498268280151</v>
      </c>
      <c r="AS162" s="30">
        <f t="shared" ca="1" si="95"/>
        <v>1.4902903719480332E-3</v>
      </c>
      <c r="AT162" s="30">
        <f>IF(Riskregister!$E$13="",0,COUNTIF(BN$4:BN$53,"&lt;"&amp;AR162)*IF(AS162&lt;0.5,Riskregister!$K$13+(Riskregister!$L$13-Riskregister!$K$13)*SQRT(AS162/2),Riskregister!$L$13-(Riskregister!$L$13-Riskregister!$K$13)*SQRT((1-AS162)/2)))</f>
        <v>0</v>
      </c>
      <c r="AU162" s="30">
        <f t="shared" ca="1" si="96"/>
        <v>0.14193161835450729</v>
      </c>
      <c r="AV162" s="30">
        <f t="shared" ca="1" si="96"/>
        <v>0.87014605562534764</v>
      </c>
      <c r="AW162" s="30">
        <f>IF(Riskregister!$E$14="",0,COUNTIF(BO$4:BO$53,"&lt;"&amp;AU162)*IF(AV162&lt;0.5,Riskregister!$K$14+(Riskregister!$L$14-Riskregister!$K$14)*SQRT(AV162/2),Riskregister!$L$14-(Riskregister!$L$14-Riskregister!$K$14)*SQRT((1-AV162)/2)))</f>
        <v>0</v>
      </c>
      <c r="AX162" s="30">
        <f t="shared" ca="1" si="97"/>
        <v>0.43321762956160526</v>
      </c>
      <c r="AY162" s="30">
        <f t="shared" ca="1" si="97"/>
        <v>0.43218004002200394</v>
      </c>
      <c r="AZ162" s="30">
        <f>IF(Riskregister!$E$15="",0,COUNTIF(BP$4:BP$53,"&lt;"&amp;AX162)*IF(AY162&lt;0.5,Riskregister!$K$15+(Riskregister!$L$15-Riskregister!$K$15)*SQRT(AY162/2),Riskregister!$L$15-(Riskregister!$L$15-Riskregister!$K$15)*SQRT((1-AY162)/2)))</f>
        <v>0</v>
      </c>
      <c r="BA162" s="30">
        <f t="shared" ca="1" si="98"/>
        <v>0.95347513577912035</v>
      </c>
      <c r="BB162" s="30">
        <f t="shared" ca="1" si="98"/>
        <v>0.875087240046034</v>
      </c>
      <c r="BC162" s="30">
        <f>IF(Riskregister!$E$16="",0,COUNTIF(BQ$4:BQ$53,"&lt;"&amp;BA162)*IF(BB162&lt;0.5,Riskregister!$K$16+(Riskregister!$L$16-Riskregister!$K$16)*SQRT(BB162/2),Riskregister!$L$16-(Riskregister!$L$16-Riskregister!$K$16)*SQRT((1-BB162)/2)))</f>
        <v>0</v>
      </c>
      <c r="BD162" s="30">
        <f t="shared" ca="1" si="86"/>
        <v>21817799.496796042</v>
      </c>
    </row>
    <row r="163" spans="20:56" x14ac:dyDescent="0.35">
      <c r="T163" s="30">
        <f t="shared" ca="1" si="87"/>
        <v>0.29117129170796252</v>
      </c>
      <c r="U163" s="30">
        <f t="shared" ca="1" si="87"/>
        <v>0.62794545233472576</v>
      </c>
      <c r="V163" s="30">
        <f ca="1">IF(Riskregister!$E$5="",0,COUNTIF(BF$4:BF$53,"&lt;"&amp;T163)*IF(U163&lt;0.5,Riskregister!$K$5+(Riskregister!$L$5-Riskregister!$K$5)*SQRT(U163/2),Riskregister!$L$5-(Riskregister!$L$5-Riskregister!$K$5)*SQRT((1-U163)/2)))</f>
        <v>811822.08743356343</v>
      </c>
      <c r="W163" s="30">
        <f t="shared" ca="1" si="88"/>
        <v>7.497239915083509E-2</v>
      </c>
      <c r="X163" s="30">
        <f t="shared" ca="1" si="88"/>
        <v>0.33539623619324355</v>
      </c>
      <c r="Y163" s="30">
        <f ca="1">IF(Riskregister!$E$6="",0,COUNTIF(BG$4:BG$53,"&lt;"&amp;W163)*IF(X163&lt;0.5,Riskregister!$K$6+(Riskregister!$L$6-Riskregister!$K$6)*SQRT(X163/2),Riskregister!$L$6-(Riskregister!$L$6-Riskregister!$K$6)*SQRT((1-X163)/2)))</f>
        <v>0</v>
      </c>
      <c r="Z163" s="30">
        <f t="shared" ca="1" si="89"/>
        <v>0.73389799670219447</v>
      </c>
      <c r="AA163" s="30">
        <f t="shared" ca="1" si="89"/>
        <v>0.79302400410234253</v>
      </c>
      <c r="AB163" s="30">
        <f ca="1">IF(Riskregister!$E$7="",0,COUNTIF(BH$4:BH$53,"&lt;"&amp;Z163)*IF(AA163&lt;0.5,Riskregister!$K$7+(Riskregister!$L$7-Riskregister!$K$7)*SQRT(AA163/2),Riskregister!$L$7-(Riskregister!$L$7-Riskregister!$K$7)*SQRT((1-AA163)/2)))</f>
        <v>2299252.5859494144</v>
      </c>
      <c r="AC163" s="30">
        <f t="shared" ca="1" si="90"/>
        <v>0.98669527075858809</v>
      </c>
      <c r="AD163" s="30">
        <f t="shared" ca="1" si="90"/>
        <v>0.11393865690635907</v>
      </c>
      <c r="AE163" s="30">
        <f ca="1">IF(Riskregister!$E$8="",0,COUNTIF(BI$4:BI$53,"&lt;"&amp;AC163)*IF(AD163&lt;0.5,Riskregister!$K$8+(Riskregister!$L$8-Riskregister!$K$8)*SQRT(AD163/2),Riskregister!$L$8-(Riskregister!$L$8-Riskregister!$K$8)*SQRT((1-AD163)/2)))</f>
        <v>9952653.7432263028</v>
      </c>
      <c r="AF163" s="30">
        <f t="shared" ca="1" si="91"/>
        <v>0.59374510142209502</v>
      </c>
      <c r="AG163" s="30">
        <f t="shared" ca="1" si="91"/>
        <v>0.97746037032963595</v>
      </c>
      <c r="AH163" s="30">
        <f>IF(Riskregister!$E$9="",0,COUNTIF(BJ$4:BJ$53,"&lt;"&amp;AF163)*IF(AG163&lt;0.5,Riskregister!$K$9+(Riskregister!$L$9-Riskregister!$K$9)*SQRT(AG163/2),Riskregister!$L$9-(Riskregister!$L$9-Riskregister!$K$9)*SQRT((1-AG163)/2)))</f>
        <v>0</v>
      </c>
      <c r="AI163" s="30">
        <f t="shared" ca="1" si="92"/>
        <v>3.3513834681196508E-2</v>
      </c>
      <c r="AJ163" s="30">
        <f t="shared" ca="1" si="92"/>
        <v>0.21305988623399996</v>
      </c>
      <c r="AK163" s="30">
        <f>IF(Riskregister!$E$10="",0,COUNTIF(BK$4:BK$53,"&lt;"&amp;AI163)*IF(AJ163&lt;0.5,Riskregister!$K$10+(Riskregister!$L$10-Riskregister!$K$10)*SQRT(AJ163/2),Riskregister!$L$10-(Riskregister!$L$10-Riskregister!$K$10)*SQRT((1-AJ163)/2)))</f>
        <v>0</v>
      </c>
      <c r="AL163" s="30">
        <f t="shared" ca="1" si="93"/>
        <v>4.4244259078465964E-2</v>
      </c>
      <c r="AM163" s="30">
        <f t="shared" ca="1" si="93"/>
        <v>0.41178599225884649</v>
      </c>
      <c r="AN163" s="30">
        <f>IF(Riskregister!$E$11="",0,COUNTIF(BL$4:BL$53,"&lt;"&amp;AL163)*IF(AM163&lt;0.5,Riskregister!$K$11+(Riskregister!$L$11-Riskregister!$K$11)*SQRT(AM163/2),Riskregister!$L$11-(Riskregister!$L$11-Riskregister!$K$11)*SQRT((1-AM163)/2)))</f>
        <v>0</v>
      </c>
      <c r="AO163" s="30">
        <f t="shared" ca="1" si="94"/>
        <v>0.60316597656447613</v>
      </c>
      <c r="AP163" s="30">
        <f t="shared" ca="1" si="94"/>
        <v>0.15078487912311767</v>
      </c>
      <c r="AQ163" s="30">
        <f>IF(Riskregister!$E$12="",0,COUNTIF(BM$4:BM$53,"&lt;"&amp;AO163)*IF(AP163&lt;0.5,Riskregister!$K$12+(Riskregister!$L$12-Riskregister!$K$12)*SQRT(AP163/2),Riskregister!$L$12-(Riskregister!$L$12-Riskregister!$K$12)*SQRT((1-AP163)/2)))</f>
        <v>0</v>
      </c>
      <c r="AR163" s="30">
        <f t="shared" ca="1" si="95"/>
        <v>5.5231023216822384E-2</v>
      </c>
      <c r="AS163" s="30">
        <f t="shared" ca="1" si="95"/>
        <v>0.73521122940117623</v>
      </c>
      <c r="AT163" s="30">
        <f>IF(Riskregister!$E$13="",0,COUNTIF(BN$4:BN$53,"&lt;"&amp;AR163)*IF(AS163&lt;0.5,Riskregister!$K$13+(Riskregister!$L$13-Riskregister!$K$13)*SQRT(AS163/2),Riskregister!$L$13-(Riskregister!$L$13-Riskregister!$K$13)*SQRT((1-AS163)/2)))</f>
        <v>0</v>
      </c>
      <c r="AU163" s="30">
        <f t="shared" ca="1" si="96"/>
        <v>0.69518704279380295</v>
      </c>
      <c r="AV163" s="30">
        <f t="shared" ca="1" si="96"/>
        <v>0.29874631258918782</v>
      </c>
      <c r="AW163" s="30">
        <f>IF(Riskregister!$E$14="",0,COUNTIF(BO$4:BO$53,"&lt;"&amp;AU163)*IF(AV163&lt;0.5,Riskregister!$K$14+(Riskregister!$L$14-Riskregister!$K$14)*SQRT(AV163/2),Riskregister!$L$14-(Riskregister!$L$14-Riskregister!$K$14)*SQRT((1-AV163)/2)))</f>
        <v>0</v>
      </c>
      <c r="AX163" s="30">
        <f t="shared" ca="1" si="97"/>
        <v>0.51640614781497618</v>
      </c>
      <c r="AY163" s="30">
        <f t="shared" ca="1" si="97"/>
        <v>0.99512241444459026</v>
      </c>
      <c r="AZ163" s="30">
        <f>IF(Riskregister!$E$15="",0,COUNTIF(BP$4:BP$53,"&lt;"&amp;AX163)*IF(AY163&lt;0.5,Riskregister!$K$15+(Riskregister!$L$15-Riskregister!$K$15)*SQRT(AY163/2),Riskregister!$L$15-(Riskregister!$L$15-Riskregister!$K$15)*SQRT((1-AY163)/2)))</f>
        <v>0</v>
      </c>
      <c r="BA163" s="30">
        <f t="shared" ca="1" si="98"/>
        <v>0.6576011099798299</v>
      </c>
      <c r="BB163" s="30">
        <f t="shared" ca="1" si="98"/>
        <v>0.92429690497631367</v>
      </c>
      <c r="BC163" s="30">
        <f>IF(Riskregister!$E$16="",0,COUNTIF(BQ$4:BQ$53,"&lt;"&amp;BA163)*IF(BB163&lt;0.5,Riskregister!$K$16+(Riskregister!$L$16-Riskregister!$K$16)*SQRT(BB163/2),Riskregister!$L$16-(Riskregister!$L$16-Riskregister!$K$16)*SQRT((1-BB163)/2)))</f>
        <v>0</v>
      </c>
      <c r="BD163" s="30">
        <f t="shared" ca="1" si="86"/>
        <v>13063728.41660928</v>
      </c>
    </row>
    <row r="164" spans="20:56" x14ac:dyDescent="0.35">
      <c r="T164" s="30">
        <f t="shared" ref="T164:U183" ca="1" si="99">RAND()</f>
        <v>4.0013686280259364E-2</v>
      </c>
      <c r="U164" s="30">
        <f t="shared" ca="1" si="99"/>
        <v>0.19069224364686033</v>
      </c>
      <c r="V164" s="30">
        <f ca="1">IF(Riskregister!$E$5="",0,COUNTIF(BF$4:BF$53,"&lt;"&amp;T164)*IF(U164&lt;0.5,Riskregister!$K$5+(Riskregister!$L$5-Riskregister!$K$5)*SQRT(U164/2),Riskregister!$L$5-(Riskregister!$L$5-Riskregister!$K$5)*SQRT((1-U164)/2)))</f>
        <v>288951.75302688556</v>
      </c>
      <c r="W164" s="30">
        <f t="shared" ref="W164:X183" ca="1" si="100">RAND()</f>
        <v>6.6842018740944642E-3</v>
      </c>
      <c r="X164" s="30">
        <f t="shared" ca="1" si="100"/>
        <v>0.54311506327015091</v>
      </c>
      <c r="Y164" s="30">
        <f ca="1">IF(Riskregister!$E$6="",0,COUNTIF(BG$4:BG$53,"&lt;"&amp;W164)*IF(X164&lt;0.5,Riskregister!$K$6+(Riskregister!$L$6-Riskregister!$K$6)*SQRT(X164/2),Riskregister!$L$6-(Riskregister!$L$6-Riskregister!$K$6)*SQRT((1-X164)/2)))</f>
        <v>0</v>
      </c>
      <c r="Z164" s="30">
        <f t="shared" ref="Z164:AA183" ca="1" si="101">RAND()</f>
        <v>0.708356166139673</v>
      </c>
      <c r="AA164" s="30">
        <f t="shared" ca="1" si="101"/>
        <v>0.79098831090399124</v>
      </c>
      <c r="AB164" s="30">
        <f ca="1">IF(Riskregister!$E$7="",0,COUNTIF(BH$4:BH$53,"&lt;"&amp;Z164)*IF(AA164&lt;0.5,Riskregister!$K$7+(Riskregister!$L$7-Riskregister!$K$7)*SQRT(AA164/2),Riskregister!$L$7-(Riskregister!$L$7-Riskregister!$K$7)*SQRT((1-AA164)/2)))</f>
        <v>2294833.8156689932</v>
      </c>
      <c r="AC164" s="30">
        <f t="shared" ref="AC164:AD183" ca="1" si="102">RAND()</f>
        <v>0.37529286993184008</v>
      </c>
      <c r="AD164" s="30">
        <f t="shared" ca="1" si="102"/>
        <v>0.23504148609621889</v>
      </c>
      <c r="AE164" s="30">
        <f ca="1">IF(Riskregister!$E$8="",0,COUNTIF(BI$4:BI$53,"&lt;"&amp;AC164)*IF(AD164&lt;0.5,Riskregister!$K$8+(Riskregister!$L$8-Riskregister!$K$8)*SQRT(AD164/2),Riskregister!$L$8-(Riskregister!$L$8-Riskregister!$K$8)*SQRT((1-AD164)/2)))</f>
        <v>3822442.0639836104</v>
      </c>
      <c r="AF164" s="30">
        <f t="shared" ref="AF164:AG183" ca="1" si="103">RAND()</f>
        <v>0.29581545192114045</v>
      </c>
      <c r="AG164" s="30">
        <f t="shared" ca="1" si="103"/>
        <v>0.85634547160629737</v>
      </c>
      <c r="AH164" s="30">
        <f>IF(Riskregister!$E$9="",0,COUNTIF(BJ$4:BJ$53,"&lt;"&amp;AF164)*IF(AG164&lt;0.5,Riskregister!$K$9+(Riskregister!$L$9-Riskregister!$K$9)*SQRT(AG164/2),Riskregister!$L$9-(Riskregister!$L$9-Riskregister!$K$9)*SQRT((1-AG164)/2)))</f>
        <v>0</v>
      </c>
      <c r="AI164" s="30">
        <f t="shared" ref="AI164:AJ183" ca="1" si="104">RAND()</f>
        <v>0.69707818194395421</v>
      </c>
      <c r="AJ164" s="30">
        <f t="shared" ca="1" si="104"/>
        <v>0.53102719997339598</v>
      </c>
      <c r="AK164" s="30">
        <f>IF(Riskregister!$E$10="",0,COUNTIF(BK$4:BK$53,"&lt;"&amp;AI164)*IF(AJ164&lt;0.5,Riskregister!$K$10+(Riskregister!$L$10-Riskregister!$K$10)*SQRT(AJ164/2),Riskregister!$L$10-(Riskregister!$L$10-Riskregister!$K$10)*SQRT((1-AJ164)/2)))</f>
        <v>0</v>
      </c>
      <c r="AL164" s="30">
        <f t="shared" ref="AL164:AM183" ca="1" si="105">RAND()</f>
        <v>0.70399871074988685</v>
      </c>
      <c r="AM164" s="30">
        <f t="shared" ca="1" si="105"/>
        <v>0.65035764163733323</v>
      </c>
      <c r="AN164" s="30">
        <f>IF(Riskregister!$E$11="",0,COUNTIF(BL$4:BL$53,"&lt;"&amp;AL164)*IF(AM164&lt;0.5,Riskregister!$K$11+(Riskregister!$L$11-Riskregister!$K$11)*SQRT(AM164/2),Riskregister!$L$11-(Riskregister!$L$11-Riskregister!$K$11)*SQRT((1-AM164)/2)))</f>
        <v>0</v>
      </c>
      <c r="AO164" s="30">
        <f t="shared" ref="AO164:AP183" ca="1" si="106">RAND()</f>
        <v>0.12519024181903882</v>
      </c>
      <c r="AP164" s="30">
        <f t="shared" ca="1" si="106"/>
        <v>0.70135893191705567</v>
      </c>
      <c r="AQ164" s="30">
        <f>IF(Riskregister!$E$12="",0,COUNTIF(BM$4:BM$53,"&lt;"&amp;AO164)*IF(AP164&lt;0.5,Riskregister!$K$12+(Riskregister!$L$12-Riskregister!$K$12)*SQRT(AP164/2),Riskregister!$L$12-(Riskregister!$L$12-Riskregister!$K$12)*SQRT((1-AP164)/2)))</f>
        <v>0</v>
      </c>
      <c r="AR164" s="30">
        <f t="shared" ref="AR164:AS183" ca="1" si="107">RAND()</f>
        <v>0.81356995543166621</v>
      </c>
      <c r="AS164" s="30">
        <f t="shared" ca="1" si="107"/>
        <v>0.30049789771811519</v>
      </c>
      <c r="AT164" s="30">
        <f>IF(Riskregister!$E$13="",0,COUNTIF(BN$4:BN$53,"&lt;"&amp;AR164)*IF(AS164&lt;0.5,Riskregister!$K$13+(Riskregister!$L$13-Riskregister!$K$13)*SQRT(AS164/2),Riskregister!$L$13-(Riskregister!$L$13-Riskregister!$K$13)*SQRT((1-AS164)/2)))</f>
        <v>0</v>
      </c>
      <c r="AU164" s="30">
        <f t="shared" ref="AU164:AV183" ca="1" si="108">RAND()</f>
        <v>0.6249303582784097</v>
      </c>
      <c r="AV164" s="30">
        <f t="shared" ca="1" si="108"/>
        <v>0.62209019031663959</v>
      </c>
      <c r="AW164" s="30">
        <f>IF(Riskregister!$E$14="",0,COUNTIF(BO$4:BO$53,"&lt;"&amp;AU164)*IF(AV164&lt;0.5,Riskregister!$K$14+(Riskregister!$L$14-Riskregister!$K$14)*SQRT(AV164/2),Riskregister!$L$14-(Riskregister!$L$14-Riskregister!$K$14)*SQRT((1-AV164)/2)))</f>
        <v>0</v>
      </c>
      <c r="AX164" s="30">
        <f t="shared" ref="AX164:AY183" ca="1" si="109">RAND()</f>
        <v>0.4426105939599051</v>
      </c>
      <c r="AY164" s="30">
        <f t="shared" ca="1" si="109"/>
        <v>4.4297845460962826E-2</v>
      </c>
      <c r="AZ164" s="30">
        <f>IF(Riskregister!$E$15="",0,COUNTIF(BP$4:BP$53,"&lt;"&amp;AX164)*IF(AY164&lt;0.5,Riskregister!$K$15+(Riskregister!$L$15-Riskregister!$K$15)*SQRT(AY164/2),Riskregister!$L$15-(Riskregister!$L$15-Riskregister!$K$15)*SQRT((1-AY164)/2)))</f>
        <v>0</v>
      </c>
      <c r="BA164" s="30">
        <f t="shared" ref="BA164:BB183" ca="1" si="110">RAND()</f>
        <v>0.77705068902638486</v>
      </c>
      <c r="BB164" s="30">
        <f t="shared" ca="1" si="110"/>
        <v>0.62369289256031935</v>
      </c>
      <c r="BC164" s="30">
        <f>IF(Riskregister!$E$16="",0,COUNTIF(BQ$4:BQ$53,"&lt;"&amp;BA164)*IF(BB164&lt;0.5,Riskregister!$K$16+(Riskregister!$L$16-Riskregister!$K$16)*SQRT(BB164/2),Riskregister!$L$16-(Riskregister!$L$16-Riskregister!$K$16)*SQRT((1-BB164)/2)))</f>
        <v>0</v>
      </c>
      <c r="BD164" s="30">
        <f t="shared" ca="1" si="86"/>
        <v>6406227.6326794885</v>
      </c>
    </row>
    <row r="165" spans="20:56" x14ac:dyDescent="0.35">
      <c r="T165" s="30">
        <f t="shared" ca="1" si="99"/>
        <v>0.69609040793768562</v>
      </c>
      <c r="U165" s="30">
        <f t="shared" ca="1" si="99"/>
        <v>0.60087683171202533</v>
      </c>
      <c r="V165" s="30">
        <f ca="1">IF(Riskregister!$E$5="",0,COUNTIF(BF$4:BF$53,"&lt;"&amp;T165)*IF(U165&lt;0.5,Riskregister!$K$5+(Riskregister!$L$5-Riskregister!$K$5)*SQRT(U165/2),Riskregister!$L$5-(Riskregister!$L$5-Riskregister!$K$5)*SQRT((1-U165)/2)))</f>
        <v>1595898.3070366541</v>
      </c>
      <c r="W165" s="30">
        <f t="shared" ca="1" si="100"/>
        <v>0.68258692273155286</v>
      </c>
      <c r="X165" s="30">
        <f t="shared" ca="1" si="100"/>
        <v>0.59134106079859849</v>
      </c>
      <c r="Y165" s="30">
        <f ca="1">IF(Riskregister!$E$6="",0,COUNTIF(BG$4:BG$53,"&lt;"&amp;W165)*IF(X165&lt;0.5,Riskregister!$K$6+(Riskregister!$L$6-Riskregister!$K$6)*SQRT(X165/2),Riskregister!$L$6-(Riskregister!$L$6-Riskregister!$K$6)*SQRT((1-X165)/2)))</f>
        <v>2372698.5755475163</v>
      </c>
      <c r="Z165" s="30">
        <f t="shared" ca="1" si="101"/>
        <v>8.5247793170613817E-2</v>
      </c>
      <c r="AA165" s="30">
        <f t="shared" ca="1" si="101"/>
        <v>2.3953635885024527E-2</v>
      </c>
      <c r="AB165" s="30">
        <f ca="1">IF(Riskregister!$E$7="",0,COUNTIF(BH$4:BH$53,"&lt;"&amp;Z165)*IF(AA165&lt;0.5,Riskregister!$K$7+(Riskregister!$L$7-Riskregister!$K$7)*SQRT(AA165/2),Riskregister!$L$7-(Riskregister!$L$7-Riskregister!$K$7)*SQRT((1-AA165)/2)))</f>
        <v>264910.5816781891</v>
      </c>
      <c r="AC165" s="30">
        <f t="shared" ca="1" si="102"/>
        <v>0.64797873128541905</v>
      </c>
      <c r="AD165" s="30">
        <f t="shared" ca="1" si="102"/>
        <v>0.97367868390724777</v>
      </c>
      <c r="AE165" s="30">
        <f ca="1">IF(Riskregister!$E$8="",0,COUNTIF(BI$4:BI$53,"&lt;"&amp;AC165)*IF(AD165&lt;0.5,Riskregister!$K$8+(Riskregister!$L$8-Riskregister!$K$8)*SQRT(AD165/2),Riskregister!$L$8-(Riskregister!$L$8-Riskregister!$K$8)*SQRT((1-AD165)/2)))</f>
        <v>13382449.250811577</v>
      </c>
      <c r="AF165" s="30">
        <f t="shared" ca="1" si="103"/>
        <v>0.24423292564940757</v>
      </c>
      <c r="AG165" s="30">
        <f t="shared" ca="1" si="103"/>
        <v>0.61337278623839886</v>
      </c>
      <c r="AH165" s="30">
        <f>IF(Riskregister!$E$9="",0,COUNTIF(BJ$4:BJ$53,"&lt;"&amp;AF165)*IF(AG165&lt;0.5,Riskregister!$K$9+(Riskregister!$L$9-Riskregister!$K$9)*SQRT(AG165/2),Riskregister!$L$9-(Riskregister!$L$9-Riskregister!$K$9)*SQRT((1-AG165)/2)))</f>
        <v>0</v>
      </c>
      <c r="AI165" s="30">
        <f t="shared" ca="1" si="104"/>
        <v>0.64159697475607924</v>
      </c>
      <c r="AJ165" s="30">
        <f t="shared" ca="1" si="104"/>
        <v>0.226436144583815</v>
      </c>
      <c r="AK165" s="30">
        <f>IF(Riskregister!$E$10="",0,COUNTIF(BK$4:BK$53,"&lt;"&amp;AI165)*IF(AJ165&lt;0.5,Riskregister!$K$10+(Riskregister!$L$10-Riskregister!$K$10)*SQRT(AJ165/2),Riskregister!$L$10-(Riskregister!$L$10-Riskregister!$K$10)*SQRT((1-AJ165)/2)))</f>
        <v>0</v>
      </c>
      <c r="AL165" s="30">
        <f t="shared" ca="1" si="105"/>
        <v>0.2047919973145933</v>
      </c>
      <c r="AM165" s="30">
        <f t="shared" ca="1" si="105"/>
        <v>0.25889640595478602</v>
      </c>
      <c r="AN165" s="30">
        <f>IF(Riskregister!$E$11="",0,COUNTIF(BL$4:BL$53,"&lt;"&amp;AL165)*IF(AM165&lt;0.5,Riskregister!$K$11+(Riskregister!$L$11-Riskregister!$K$11)*SQRT(AM165/2),Riskregister!$L$11-(Riskregister!$L$11-Riskregister!$K$11)*SQRT((1-AM165)/2)))</f>
        <v>0</v>
      </c>
      <c r="AO165" s="30">
        <f t="shared" ca="1" si="106"/>
        <v>0.38389166123763807</v>
      </c>
      <c r="AP165" s="30">
        <f t="shared" ca="1" si="106"/>
        <v>0.740529006998488</v>
      </c>
      <c r="AQ165" s="30">
        <f>IF(Riskregister!$E$12="",0,COUNTIF(BM$4:BM$53,"&lt;"&amp;AO165)*IF(AP165&lt;0.5,Riskregister!$K$12+(Riskregister!$L$12-Riskregister!$K$12)*SQRT(AP165/2),Riskregister!$L$12-(Riskregister!$L$12-Riskregister!$K$12)*SQRT((1-AP165)/2)))</f>
        <v>0</v>
      </c>
      <c r="AR165" s="30">
        <f t="shared" ca="1" si="107"/>
        <v>0.72339803650991852</v>
      </c>
      <c r="AS165" s="30">
        <f t="shared" ca="1" si="107"/>
        <v>0.99536436303859932</v>
      </c>
      <c r="AT165" s="30">
        <f>IF(Riskregister!$E$13="",0,COUNTIF(BN$4:BN$53,"&lt;"&amp;AR165)*IF(AS165&lt;0.5,Riskregister!$K$13+(Riskregister!$L$13-Riskregister!$K$13)*SQRT(AS165/2),Riskregister!$L$13-(Riskregister!$L$13-Riskregister!$K$13)*SQRT((1-AS165)/2)))</f>
        <v>0</v>
      </c>
      <c r="AU165" s="30">
        <f t="shared" ca="1" si="108"/>
        <v>0.55310460370027759</v>
      </c>
      <c r="AV165" s="30">
        <f t="shared" ca="1" si="108"/>
        <v>0.59439949075209364</v>
      </c>
      <c r="AW165" s="30">
        <f>IF(Riskregister!$E$14="",0,COUNTIF(BO$4:BO$53,"&lt;"&amp;AU165)*IF(AV165&lt;0.5,Riskregister!$K$14+(Riskregister!$L$14-Riskregister!$K$14)*SQRT(AV165/2),Riskregister!$L$14-(Riskregister!$L$14-Riskregister!$K$14)*SQRT((1-AV165)/2)))</f>
        <v>0</v>
      </c>
      <c r="AX165" s="30">
        <f t="shared" ca="1" si="109"/>
        <v>4.5828231988683021E-2</v>
      </c>
      <c r="AY165" s="30">
        <f t="shared" ca="1" si="109"/>
        <v>0.21873313605174338</v>
      </c>
      <c r="AZ165" s="30">
        <f>IF(Riskregister!$E$15="",0,COUNTIF(BP$4:BP$53,"&lt;"&amp;AX165)*IF(AY165&lt;0.5,Riskregister!$K$15+(Riskregister!$L$15-Riskregister!$K$15)*SQRT(AY165/2),Riskregister!$L$15-(Riskregister!$L$15-Riskregister!$K$15)*SQRT((1-AY165)/2)))</f>
        <v>0</v>
      </c>
      <c r="BA165" s="30">
        <f t="shared" ca="1" si="110"/>
        <v>0.25999890375431278</v>
      </c>
      <c r="BB165" s="30">
        <f t="shared" ca="1" si="110"/>
        <v>0.26789233496839726</v>
      </c>
      <c r="BC165" s="30">
        <f>IF(Riskregister!$E$16="",0,COUNTIF(BQ$4:BQ$53,"&lt;"&amp;BA165)*IF(BB165&lt;0.5,Riskregister!$K$16+(Riskregister!$L$16-Riskregister!$K$16)*SQRT(BB165/2),Riskregister!$L$16-(Riskregister!$L$16-Riskregister!$K$16)*SQRT((1-BB165)/2)))</f>
        <v>0</v>
      </c>
      <c r="BD165" s="30">
        <f t="shared" ca="1" si="86"/>
        <v>17615956.715073936</v>
      </c>
    </row>
    <row r="166" spans="20:56" x14ac:dyDescent="0.35">
      <c r="T166" s="30">
        <f t="shared" ca="1" si="99"/>
        <v>0.95132292894976678</v>
      </c>
      <c r="U166" s="30">
        <f t="shared" ca="1" si="99"/>
        <v>0.72955960453648439</v>
      </c>
      <c r="V166" s="30">
        <f ca="1">IF(Riskregister!$E$5="",0,COUNTIF(BF$4:BF$53,"&lt;"&amp;T166)*IF(U166&lt;0.5,Riskregister!$K$5+(Riskregister!$L$5-Riskregister!$K$5)*SQRT(U166/2),Riskregister!$L$5-(Riskregister!$L$5-Riskregister!$K$5)*SQRT((1-U166)/2)))</f>
        <v>3041672.5799699952</v>
      </c>
      <c r="W166" s="30">
        <f t="shared" ca="1" si="100"/>
        <v>0.75322564418793758</v>
      </c>
      <c r="X166" s="30">
        <f t="shared" ca="1" si="100"/>
        <v>0.33978794847788019</v>
      </c>
      <c r="Y166" s="30">
        <f ca="1">IF(Riskregister!$E$6="",0,COUNTIF(BG$4:BG$53,"&lt;"&amp;W166)*IF(X166&lt;0.5,Riskregister!$K$6+(Riskregister!$L$6-Riskregister!$K$6)*SQRT(X166/2),Riskregister!$L$6-(Riskregister!$L$6-Riskregister!$K$6)*SQRT((1-X166)/2)))</f>
        <v>2825782.6238892903</v>
      </c>
      <c r="Z166" s="30">
        <f t="shared" ca="1" si="101"/>
        <v>0.81850326265552109</v>
      </c>
      <c r="AA166" s="30">
        <f t="shared" ca="1" si="101"/>
        <v>0.65725282919935857</v>
      </c>
      <c r="AB166" s="30">
        <f ca="1">IF(Riskregister!$E$7="",0,COUNTIF(BH$4:BH$53,"&lt;"&amp;Z166)*IF(AA166&lt;0.5,Riskregister!$K$7+(Riskregister!$L$7-Riskregister!$K$7)*SQRT(AA166/2),Riskregister!$L$7-(Riskregister!$L$7-Riskregister!$K$7)*SQRT((1-AA166)/2)))</f>
        <v>2295985.2757216725</v>
      </c>
      <c r="AC166" s="30">
        <f t="shared" ca="1" si="102"/>
        <v>0.62302732910982139</v>
      </c>
      <c r="AD166" s="30">
        <f t="shared" ca="1" si="102"/>
        <v>0.19977189070827006</v>
      </c>
      <c r="AE166" s="30">
        <f ca="1">IF(Riskregister!$E$8="",0,COUNTIF(BI$4:BI$53,"&lt;"&amp;AC166)*IF(AD166&lt;0.5,Riskregister!$K$8+(Riskregister!$L$8-Riskregister!$K$8)*SQRT(AD166/2),Riskregister!$L$8-(Riskregister!$L$8-Riskregister!$K$8)*SQRT((1-AD166)/2)))</f>
        <v>5356268.0345616089</v>
      </c>
      <c r="AF166" s="30">
        <f t="shared" ca="1" si="103"/>
        <v>0.98402890165660839</v>
      </c>
      <c r="AG166" s="30">
        <f t="shared" ca="1" si="103"/>
        <v>0.84297818133910463</v>
      </c>
      <c r="AH166" s="30">
        <f>IF(Riskregister!$E$9="",0,COUNTIF(BJ$4:BJ$53,"&lt;"&amp;AF166)*IF(AG166&lt;0.5,Riskregister!$K$9+(Riskregister!$L$9-Riskregister!$K$9)*SQRT(AG166/2),Riskregister!$L$9-(Riskregister!$L$9-Riskregister!$K$9)*SQRT((1-AG166)/2)))</f>
        <v>0</v>
      </c>
      <c r="AI166" s="30">
        <f t="shared" ca="1" si="104"/>
        <v>0.14514799535923739</v>
      </c>
      <c r="AJ166" s="30">
        <f t="shared" ca="1" si="104"/>
        <v>0.15088237468282384</v>
      </c>
      <c r="AK166" s="30">
        <f>IF(Riskregister!$E$10="",0,COUNTIF(BK$4:BK$53,"&lt;"&amp;AI166)*IF(AJ166&lt;0.5,Riskregister!$K$10+(Riskregister!$L$10-Riskregister!$K$10)*SQRT(AJ166/2),Riskregister!$L$10-(Riskregister!$L$10-Riskregister!$K$10)*SQRT((1-AJ166)/2)))</f>
        <v>0</v>
      </c>
      <c r="AL166" s="30">
        <f t="shared" ca="1" si="105"/>
        <v>0.72669672114753536</v>
      </c>
      <c r="AM166" s="30">
        <f t="shared" ca="1" si="105"/>
        <v>0.71616362558699254</v>
      </c>
      <c r="AN166" s="30">
        <f>IF(Riskregister!$E$11="",0,COUNTIF(BL$4:BL$53,"&lt;"&amp;AL166)*IF(AM166&lt;0.5,Riskregister!$K$11+(Riskregister!$L$11-Riskregister!$K$11)*SQRT(AM166/2),Riskregister!$L$11-(Riskregister!$L$11-Riskregister!$K$11)*SQRT((1-AM166)/2)))</f>
        <v>0</v>
      </c>
      <c r="AO166" s="30">
        <f t="shared" ca="1" si="106"/>
        <v>0.53847933959201499</v>
      </c>
      <c r="AP166" s="30">
        <f t="shared" ca="1" si="106"/>
        <v>0.35583612218120486</v>
      </c>
      <c r="AQ166" s="30">
        <f>IF(Riskregister!$E$12="",0,COUNTIF(BM$4:BM$53,"&lt;"&amp;AO166)*IF(AP166&lt;0.5,Riskregister!$K$12+(Riskregister!$L$12-Riskregister!$K$12)*SQRT(AP166/2),Riskregister!$L$12-(Riskregister!$L$12-Riskregister!$K$12)*SQRT((1-AP166)/2)))</f>
        <v>0</v>
      </c>
      <c r="AR166" s="30">
        <f t="shared" ca="1" si="107"/>
        <v>0.72649675268194192</v>
      </c>
      <c r="AS166" s="30">
        <f t="shared" ca="1" si="107"/>
        <v>0.44329923105330593</v>
      </c>
      <c r="AT166" s="30">
        <f>IF(Riskregister!$E$13="",0,COUNTIF(BN$4:BN$53,"&lt;"&amp;AR166)*IF(AS166&lt;0.5,Riskregister!$K$13+(Riskregister!$L$13-Riskregister!$K$13)*SQRT(AS166/2),Riskregister!$L$13-(Riskregister!$L$13-Riskregister!$K$13)*SQRT((1-AS166)/2)))</f>
        <v>0</v>
      </c>
      <c r="AU166" s="30">
        <f t="shared" ca="1" si="108"/>
        <v>0.34948214958866031</v>
      </c>
      <c r="AV166" s="30">
        <f t="shared" ca="1" si="108"/>
        <v>0.87938888217369315</v>
      </c>
      <c r="AW166" s="30">
        <f>IF(Riskregister!$E$14="",0,COUNTIF(BO$4:BO$53,"&lt;"&amp;AU166)*IF(AV166&lt;0.5,Riskregister!$K$14+(Riskregister!$L$14-Riskregister!$K$14)*SQRT(AV166/2),Riskregister!$L$14-(Riskregister!$L$14-Riskregister!$K$14)*SQRT((1-AV166)/2)))</f>
        <v>0</v>
      </c>
      <c r="AX166" s="30">
        <f t="shared" ca="1" si="109"/>
        <v>0.91578797516372634</v>
      </c>
      <c r="AY166" s="30">
        <f t="shared" ca="1" si="109"/>
        <v>1.061349165574399E-2</v>
      </c>
      <c r="AZ166" s="30">
        <f>IF(Riskregister!$E$15="",0,COUNTIF(BP$4:BP$53,"&lt;"&amp;AX166)*IF(AY166&lt;0.5,Riskregister!$K$15+(Riskregister!$L$15-Riskregister!$K$15)*SQRT(AY166/2),Riskregister!$L$15-(Riskregister!$L$15-Riskregister!$K$15)*SQRT((1-AY166)/2)))</f>
        <v>0</v>
      </c>
      <c r="BA166" s="30">
        <f t="shared" ca="1" si="110"/>
        <v>0.74763287918106736</v>
      </c>
      <c r="BB166" s="30">
        <f t="shared" ca="1" si="110"/>
        <v>0.32730110722114569</v>
      </c>
      <c r="BC166" s="30">
        <f>IF(Riskregister!$E$16="",0,COUNTIF(BQ$4:BQ$53,"&lt;"&amp;BA166)*IF(BB166&lt;0.5,Riskregister!$K$16+(Riskregister!$L$16-Riskregister!$K$16)*SQRT(BB166/2),Riskregister!$L$16-(Riskregister!$L$16-Riskregister!$K$16)*SQRT((1-BB166)/2)))</f>
        <v>0</v>
      </c>
      <c r="BD166" s="30">
        <f t="shared" ca="1" si="86"/>
        <v>13519708.514142565</v>
      </c>
    </row>
    <row r="167" spans="20:56" x14ac:dyDescent="0.35">
      <c r="T167" s="30">
        <f t="shared" ca="1" si="99"/>
        <v>0.78681398681020775</v>
      </c>
      <c r="U167" s="30">
        <f t="shared" ca="1" si="99"/>
        <v>0.8176516777099766</v>
      </c>
      <c r="V167" s="30">
        <f ca="1">IF(Riskregister!$E$5="",0,COUNTIF(BF$4:BF$53,"&lt;"&amp;T167)*IF(U167&lt;0.5,Riskregister!$K$5+(Riskregister!$L$5-Riskregister!$K$5)*SQRT(U167/2),Riskregister!$L$5-(Riskregister!$L$5-Riskregister!$K$5)*SQRT((1-U167)/2)))</f>
        <v>2320611.1637680368</v>
      </c>
      <c r="W167" s="30">
        <f t="shared" ca="1" si="100"/>
        <v>0.10595564905346733</v>
      </c>
      <c r="X167" s="30">
        <f t="shared" ca="1" si="100"/>
        <v>0.91321532797702765</v>
      </c>
      <c r="Y167" s="30">
        <f ca="1">IF(Riskregister!$E$6="",0,COUNTIF(BG$4:BG$53,"&lt;"&amp;W167)*IF(X167&lt;0.5,Riskregister!$K$6+(Riskregister!$L$6-Riskregister!$K$6)*SQRT(X167/2),Riskregister!$L$6-(Riskregister!$L$6-Riskregister!$K$6)*SQRT((1-X167)/2)))</f>
        <v>0</v>
      </c>
      <c r="Z167" s="30">
        <f t="shared" ca="1" si="101"/>
        <v>0.70525542139992958</v>
      </c>
      <c r="AA167" s="30">
        <f t="shared" ca="1" si="101"/>
        <v>0.63623234539652862</v>
      </c>
      <c r="AB167" s="30">
        <f ca="1">IF(Riskregister!$E$7="",0,COUNTIF(BH$4:BH$53,"&lt;"&amp;Z167)*IF(AA167&lt;0.5,Riskregister!$K$7+(Riskregister!$L$7-Riskregister!$K$7)*SQRT(AA167/2),Riskregister!$L$7-(Riskregister!$L$7-Riskregister!$K$7)*SQRT((1-AA167)/2)))</f>
        <v>2005860.4746322113</v>
      </c>
      <c r="AC167" s="30">
        <f t="shared" ca="1" si="102"/>
        <v>4.65913420349926E-2</v>
      </c>
      <c r="AD167" s="30">
        <f t="shared" ca="1" si="102"/>
        <v>0.62503995512628263</v>
      </c>
      <c r="AE167" s="30">
        <f ca="1">IF(Riskregister!$E$8="",0,COUNTIF(BI$4:BI$53,"&lt;"&amp;AC167)*IF(AD167&lt;0.5,Riskregister!$K$8+(Riskregister!$L$8-Riskregister!$K$8)*SQRT(AD167/2),Riskregister!$L$8-(Riskregister!$L$8-Riskregister!$K$8)*SQRT((1-AD167)/2)))</f>
        <v>0</v>
      </c>
      <c r="AF167" s="30">
        <f t="shared" ca="1" si="103"/>
        <v>0.26157545665423176</v>
      </c>
      <c r="AG167" s="30">
        <f t="shared" ca="1" si="103"/>
        <v>0.91724373689651328</v>
      </c>
      <c r="AH167" s="30">
        <f>IF(Riskregister!$E$9="",0,COUNTIF(BJ$4:BJ$53,"&lt;"&amp;AF167)*IF(AG167&lt;0.5,Riskregister!$K$9+(Riskregister!$L$9-Riskregister!$K$9)*SQRT(AG167/2),Riskregister!$L$9-(Riskregister!$L$9-Riskregister!$K$9)*SQRT((1-AG167)/2)))</f>
        <v>0</v>
      </c>
      <c r="AI167" s="30">
        <f t="shared" ca="1" si="104"/>
        <v>0.59932619871932524</v>
      </c>
      <c r="AJ167" s="30">
        <f t="shared" ca="1" si="104"/>
        <v>4.9005087648340218E-2</v>
      </c>
      <c r="AK167" s="30">
        <f>IF(Riskregister!$E$10="",0,COUNTIF(BK$4:BK$53,"&lt;"&amp;AI167)*IF(AJ167&lt;0.5,Riskregister!$K$10+(Riskregister!$L$10-Riskregister!$K$10)*SQRT(AJ167/2),Riskregister!$L$10-(Riskregister!$L$10-Riskregister!$K$10)*SQRT((1-AJ167)/2)))</f>
        <v>0</v>
      </c>
      <c r="AL167" s="30">
        <f t="shared" ca="1" si="105"/>
        <v>0.3263420848986085</v>
      </c>
      <c r="AM167" s="30">
        <f t="shared" ca="1" si="105"/>
        <v>0.66895238334945606</v>
      </c>
      <c r="AN167" s="30">
        <f>IF(Riskregister!$E$11="",0,COUNTIF(BL$4:BL$53,"&lt;"&amp;AL167)*IF(AM167&lt;0.5,Riskregister!$K$11+(Riskregister!$L$11-Riskregister!$K$11)*SQRT(AM167/2),Riskregister!$L$11-(Riskregister!$L$11-Riskregister!$K$11)*SQRT((1-AM167)/2)))</f>
        <v>0</v>
      </c>
      <c r="AO167" s="30">
        <f t="shared" ca="1" si="106"/>
        <v>0.78851196219337449</v>
      </c>
      <c r="AP167" s="30">
        <f t="shared" ca="1" si="106"/>
        <v>0.41620191817883867</v>
      </c>
      <c r="AQ167" s="30">
        <f>IF(Riskregister!$E$12="",0,COUNTIF(BM$4:BM$53,"&lt;"&amp;AO167)*IF(AP167&lt;0.5,Riskregister!$K$12+(Riskregister!$L$12-Riskregister!$K$12)*SQRT(AP167/2),Riskregister!$L$12-(Riskregister!$L$12-Riskregister!$K$12)*SQRT((1-AP167)/2)))</f>
        <v>0</v>
      </c>
      <c r="AR167" s="30">
        <f t="shared" ca="1" si="107"/>
        <v>0.57046046238762615</v>
      </c>
      <c r="AS167" s="30">
        <f t="shared" ca="1" si="107"/>
        <v>0.76952012326984554</v>
      </c>
      <c r="AT167" s="30">
        <f>IF(Riskregister!$E$13="",0,COUNTIF(BN$4:BN$53,"&lt;"&amp;AR167)*IF(AS167&lt;0.5,Riskregister!$K$13+(Riskregister!$L$13-Riskregister!$K$13)*SQRT(AS167/2),Riskregister!$L$13-(Riskregister!$L$13-Riskregister!$K$13)*SQRT((1-AS167)/2)))</f>
        <v>0</v>
      </c>
      <c r="AU167" s="30">
        <f t="shared" ca="1" si="108"/>
        <v>4.7435539012905648E-2</v>
      </c>
      <c r="AV167" s="30">
        <f t="shared" ca="1" si="108"/>
        <v>0.52551179262103354</v>
      </c>
      <c r="AW167" s="30">
        <f>IF(Riskregister!$E$14="",0,COUNTIF(BO$4:BO$53,"&lt;"&amp;AU167)*IF(AV167&lt;0.5,Riskregister!$K$14+(Riskregister!$L$14-Riskregister!$K$14)*SQRT(AV167/2),Riskregister!$L$14-(Riskregister!$L$14-Riskregister!$K$14)*SQRT((1-AV167)/2)))</f>
        <v>0</v>
      </c>
      <c r="AX167" s="30">
        <f t="shared" ca="1" si="109"/>
        <v>0.8024946119741837</v>
      </c>
      <c r="AY167" s="30">
        <f t="shared" ca="1" si="109"/>
        <v>0.78536754245277263</v>
      </c>
      <c r="AZ167" s="30">
        <f>IF(Riskregister!$E$15="",0,COUNTIF(BP$4:BP$53,"&lt;"&amp;AX167)*IF(AY167&lt;0.5,Riskregister!$K$15+(Riskregister!$L$15-Riskregister!$K$15)*SQRT(AY167/2),Riskregister!$L$15-(Riskregister!$L$15-Riskregister!$K$15)*SQRT((1-AY167)/2)))</f>
        <v>0</v>
      </c>
      <c r="BA167" s="30">
        <f t="shared" ca="1" si="110"/>
        <v>0.94396157954249293</v>
      </c>
      <c r="BB167" s="30">
        <f t="shared" ca="1" si="110"/>
        <v>0.65934095424406802</v>
      </c>
      <c r="BC167" s="30">
        <f>IF(Riskregister!$E$16="",0,COUNTIF(BQ$4:BQ$53,"&lt;"&amp;BA167)*IF(BB167&lt;0.5,Riskregister!$K$16+(Riskregister!$L$16-Riskregister!$K$16)*SQRT(BB167/2),Riskregister!$L$16-(Riskregister!$L$16-Riskregister!$K$16)*SQRT((1-BB167)/2)))</f>
        <v>0</v>
      </c>
      <c r="BD167" s="30">
        <f t="shared" ca="1" si="86"/>
        <v>4326471.6384002483</v>
      </c>
    </row>
    <row r="168" spans="20:56" x14ac:dyDescent="0.35">
      <c r="T168" s="30">
        <f t="shared" ca="1" si="99"/>
        <v>0.52225239511153554</v>
      </c>
      <c r="U168" s="30">
        <f t="shared" ca="1" si="99"/>
        <v>0.45229270767080842</v>
      </c>
      <c r="V168" s="30">
        <f ca="1">IF(Riskregister!$E$5="",0,COUNTIF(BF$4:BF$53,"&lt;"&amp;T168)*IF(U168&lt;0.5,Riskregister!$K$5+(Riskregister!$L$5-Riskregister!$K$5)*SQRT(U168/2),Riskregister!$L$5-(Riskregister!$L$5-Riskregister!$K$5)*SQRT((1-U168)/2)))</f>
        <v>1455987.2583319857</v>
      </c>
      <c r="W168" s="30">
        <f t="shared" ca="1" si="100"/>
        <v>9.1843459384144066E-2</v>
      </c>
      <c r="X168" s="30">
        <f t="shared" ca="1" si="100"/>
        <v>4.0355144838388313E-2</v>
      </c>
      <c r="Y168" s="30">
        <f ca="1">IF(Riskregister!$E$6="",0,COUNTIF(BG$4:BG$53,"&lt;"&amp;W168)*IF(X168&lt;0.5,Riskregister!$K$6+(Riskregister!$L$6-Riskregister!$K$6)*SQRT(X168/2),Riskregister!$L$6-(Riskregister!$L$6-Riskregister!$K$6)*SQRT((1-X168)/2)))</f>
        <v>0</v>
      </c>
      <c r="Z168" s="30">
        <f t="shared" ca="1" si="101"/>
        <v>0.56200559490614843</v>
      </c>
      <c r="AA168" s="30">
        <f t="shared" ca="1" si="101"/>
        <v>0.8414619726601118</v>
      </c>
      <c r="AB168" s="30">
        <f ca="1">IF(Riskregister!$E$7="",0,COUNTIF(BH$4:BH$53,"&lt;"&amp;Z168)*IF(AA168&lt;0.5,Riskregister!$K$7+(Riskregister!$L$7-Riskregister!$K$7)*SQRT(AA168/2),Riskregister!$L$7-(Riskregister!$L$7-Riskregister!$K$7)*SQRT((1-AA168)/2)))</f>
        <v>2110208.5427074069</v>
      </c>
      <c r="AC168" s="30">
        <f t="shared" ca="1" si="102"/>
        <v>0.27395722518861265</v>
      </c>
      <c r="AD168" s="30">
        <f t="shared" ca="1" si="102"/>
        <v>0.27825773819384725</v>
      </c>
      <c r="AE168" s="30">
        <f ca="1">IF(Riskregister!$E$8="",0,COUNTIF(BI$4:BI$53,"&lt;"&amp;AC168)*IF(AD168&lt;0.5,Riskregister!$K$8+(Riskregister!$L$8-Riskregister!$K$8)*SQRT(AD168/2),Riskregister!$L$8-(Riskregister!$L$8-Riskregister!$K$8)*SQRT((1-AD168)/2)))</f>
        <v>4106198.3505506604</v>
      </c>
      <c r="AF168" s="30">
        <f t="shared" ca="1" si="103"/>
        <v>0.30593790558768386</v>
      </c>
      <c r="AG168" s="30">
        <f t="shared" ca="1" si="103"/>
        <v>0.76459039023491937</v>
      </c>
      <c r="AH168" s="30">
        <f>IF(Riskregister!$E$9="",0,COUNTIF(BJ$4:BJ$53,"&lt;"&amp;AF168)*IF(AG168&lt;0.5,Riskregister!$K$9+(Riskregister!$L$9-Riskregister!$K$9)*SQRT(AG168/2),Riskregister!$L$9-(Riskregister!$L$9-Riskregister!$K$9)*SQRT((1-AG168)/2)))</f>
        <v>0</v>
      </c>
      <c r="AI168" s="30">
        <f t="shared" ca="1" si="104"/>
        <v>0.49576340720740442</v>
      </c>
      <c r="AJ168" s="30">
        <f t="shared" ca="1" si="104"/>
        <v>0.41691008095758153</v>
      </c>
      <c r="AK168" s="30">
        <f>IF(Riskregister!$E$10="",0,COUNTIF(BK$4:BK$53,"&lt;"&amp;AI168)*IF(AJ168&lt;0.5,Riskregister!$K$10+(Riskregister!$L$10-Riskregister!$K$10)*SQRT(AJ168/2),Riskregister!$L$10-(Riskregister!$L$10-Riskregister!$K$10)*SQRT((1-AJ168)/2)))</f>
        <v>0</v>
      </c>
      <c r="AL168" s="30">
        <f t="shared" ca="1" si="105"/>
        <v>0.12993036201225205</v>
      </c>
      <c r="AM168" s="30">
        <f t="shared" ca="1" si="105"/>
        <v>0.79672020478022787</v>
      </c>
      <c r="AN168" s="30">
        <f>IF(Riskregister!$E$11="",0,COUNTIF(BL$4:BL$53,"&lt;"&amp;AL168)*IF(AM168&lt;0.5,Riskregister!$K$11+(Riskregister!$L$11-Riskregister!$K$11)*SQRT(AM168/2),Riskregister!$L$11-(Riskregister!$L$11-Riskregister!$K$11)*SQRT((1-AM168)/2)))</f>
        <v>0</v>
      </c>
      <c r="AO168" s="30">
        <f t="shared" ca="1" si="106"/>
        <v>0.4426835012178657</v>
      </c>
      <c r="AP168" s="30">
        <f t="shared" ca="1" si="106"/>
        <v>0.5249113777366966</v>
      </c>
      <c r="AQ168" s="30">
        <f>IF(Riskregister!$E$12="",0,COUNTIF(BM$4:BM$53,"&lt;"&amp;AO168)*IF(AP168&lt;0.5,Riskregister!$K$12+(Riskregister!$L$12-Riskregister!$K$12)*SQRT(AP168/2),Riskregister!$L$12-(Riskregister!$L$12-Riskregister!$K$12)*SQRT((1-AP168)/2)))</f>
        <v>0</v>
      </c>
      <c r="AR168" s="30">
        <f t="shared" ca="1" si="107"/>
        <v>0.62422152307331724</v>
      </c>
      <c r="AS168" s="30">
        <f t="shared" ca="1" si="107"/>
        <v>0.9040936131396905</v>
      </c>
      <c r="AT168" s="30">
        <f>IF(Riskregister!$E$13="",0,COUNTIF(BN$4:BN$53,"&lt;"&amp;AR168)*IF(AS168&lt;0.5,Riskregister!$K$13+(Riskregister!$L$13-Riskregister!$K$13)*SQRT(AS168/2),Riskregister!$L$13-(Riskregister!$L$13-Riskregister!$K$13)*SQRT((1-AS168)/2)))</f>
        <v>0</v>
      </c>
      <c r="AU168" s="30">
        <f t="shared" ca="1" si="108"/>
        <v>0.52394101974828389</v>
      </c>
      <c r="AV168" s="30">
        <f t="shared" ca="1" si="108"/>
        <v>0.56163161554800756</v>
      </c>
      <c r="AW168" s="30">
        <f>IF(Riskregister!$E$14="",0,COUNTIF(BO$4:BO$53,"&lt;"&amp;AU168)*IF(AV168&lt;0.5,Riskregister!$K$14+(Riskregister!$L$14-Riskregister!$K$14)*SQRT(AV168/2),Riskregister!$L$14-(Riskregister!$L$14-Riskregister!$K$14)*SQRT((1-AV168)/2)))</f>
        <v>0</v>
      </c>
      <c r="AX168" s="30">
        <f t="shared" ca="1" si="109"/>
        <v>0.62864246415713554</v>
      </c>
      <c r="AY168" s="30">
        <f t="shared" ca="1" si="109"/>
        <v>0.11148215920037463</v>
      </c>
      <c r="AZ168" s="30">
        <f>IF(Riskregister!$E$15="",0,COUNTIF(BP$4:BP$53,"&lt;"&amp;AX168)*IF(AY168&lt;0.5,Riskregister!$K$15+(Riskregister!$L$15-Riskregister!$K$15)*SQRT(AY168/2),Riskregister!$L$15-(Riskregister!$L$15-Riskregister!$K$15)*SQRT((1-AY168)/2)))</f>
        <v>0</v>
      </c>
      <c r="BA168" s="30">
        <f t="shared" ca="1" si="110"/>
        <v>0.14418791240873674</v>
      </c>
      <c r="BB168" s="30">
        <f t="shared" ca="1" si="110"/>
        <v>0.52121610370974747</v>
      </c>
      <c r="BC168" s="30">
        <f>IF(Riskregister!$E$16="",0,COUNTIF(BQ$4:BQ$53,"&lt;"&amp;BA168)*IF(BB168&lt;0.5,Riskregister!$K$16+(Riskregister!$L$16-Riskregister!$K$16)*SQRT(BB168/2),Riskregister!$L$16-(Riskregister!$L$16-Riskregister!$K$16)*SQRT((1-BB168)/2)))</f>
        <v>0</v>
      </c>
      <c r="BD168" s="30">
        <f t="shared" ca="1" si="86"/>
        <v>7672394.151590053</v>
      </c>
    </row>
    <row r="169" spans="20:56" x14ac:dyDescent="0.35">
      <c r="T169" s="30">
        <f t="shared" ca="1" si="99"/>
        <v>0.71422419157338313</v>
      </c>
      <c r="U169" s="30">
        <f t="shared" ca="1" si="99"/>
        <v>0.48724442229551368</v>
      </c>
      <c r="V169" s="30">
        <f ca="1">IF(Riskregister!$E$5="",0,COUNTIF(BF$4:BF$53,"&lt;"&amp;T169)*IF(U169&lt;0.5,Riskregister!$K$5+(Riskregister!$L$5-Riskregister!$K$5)*SQRT(U169/2),Riskregister!$L$5-(Riskregister!$L$5-Riskregister!$K$5)*SQRT((1-U169)/2)))</f>
        <v>1860557.2672922001</v>
      </c>
      <c r="W169" s="30">
        <f t="shared" ca="1" si="100"/>
        <v>0.3833497154049772</v>
      </c>
      <c r="X169" s="30">
        <f t="shared" ca="1" si="100"/>
        <v>0.37067620280634239</v>
      </c>
      <c r="Y169" s="30">
        <f ca="1">IF(Riskregister!$E$6="",0,COUNTIF(BG$4:BG$53,"&lt;"&amp;W169)*IF(X169&lt;0.5,Riskregister!$K$6+(Riskregister!$L$6-Riskregister!$K$6)*SQRT(X169/2),Riskregister!$L$6-(Riskregister!$L$6-Riskregister!$K$6)*SQRT((1-X169)/2)))</f>
        <v>974916.41390944517</v>
      </c>
      <c r="Z169" s="30">
        <f t="shared" ca="1" si="101"/>
        <v>0.99244616366765082</v>
      </c>
      <c r="AA169" s="30">
        <f t="shared" ca="1" si="101"/>
        <v>0.40614705697736497</v>
      </c>
      <c r="AB169" s="30">
        <f ca="1">IF(Riskregister!$E$7="",0,COUNTIF(BH$4:BH$53,"&lt;"&amp;Z169)*IF(AA169&lt;0.5,Riskregister!$K$7+(Riskregister!$L$7-Riskregister!$K$7)*SQRT(AA169/2),Riskregister!$L$7-(Riskregister!$L$7-Riskregister!$K$7)*SQRT((1-AA169)/2)))</f>
        <v>2700397.4550162097</v>
      </c>
      <c r="AC169" s="30">
        <f t="shared" ca="1" si="102"/>
        <v>0.312084106401332</v>
      </c>
      <c r="AD169" s="30">
        <f t="shared" ca="1" si="102"/>
        <v>0.48502219902195443</v>
      </c>
      <c r="AE169" s="30">
        <f ca="1">IF(Riskregister!$E$8="",0,COUNTIF(BI$4:BI$53,"&lt;"&amp;AC169)*IF(AD169&lt;0.5,Riskregister!$K$8+(Riskregister!$L$8-Riskregister!$K$8)*SQRT(AD169/2),Riskregister!$L$8-(Riskregister!$L$8-Riskregister!$K$8)*SQRT((1-AD169)/2)))</f>
        <v>5229069.1021834994</v>
      </c>
      <c r="AF169" s="30">
        <f t="shared" ca="1" si="103"/>
        <v>0.36969233329256657</v>
      </c>
      <c r="AG169" s="30">
        <f t="shared" ca="1" si="103"/>
        <v>0.62937328919333768</v>
      </c>
      <c r="AH169" s="30">
        <f>IF(Riskregister!$E$9="",0,COUNTIF(BJ$4:BJ$53,"&lt;"&amp;AF169)*IF(AG169&lt;0.5,Riskregister!$K$9+(Riskregister!$L$9-Riskregister!$K$9)*SQRT(AG169/2),Riskregister!$L$9-(Riskregister!$L$9-Riskregister!$K$9)*SQRT((1-AG169)/2)))</f>
        <v>0</v>
      </c>
      <c r="AI169" s="30">
        <f t="shared" ca="1" si="104"/>
        <v>0.2042142610907246</v>
      </c>
      <c r="AJ169" s="30">
        <f t="shared" ca="1" si="104"/>
        <v>0.10207226447577167</v>
      </c>
      <c r="AK169" s="30">
        <f>IF(Riskregister!$E$10="",0,COUNTIF(BK$4:BK$53,"&lt;"&amp;AI169)*IF(AJ169&lt;0.5,Riskregister!$K$10+(Riskregister!$L$10-Riskregister!$K$10)*SQRT(AJ169/2),Riskregister!$L$10-(Riskregister!$L$10-Riskregister!$K$10)*SQRT((1-AJ169)/2)))</f>
        <v>0</v>
      </c>
      <c r="AL169" s="30">
        <f t="shared" ca="1" si="105"/>
        <v>0.25454388796539063</v>
      </c>
      <c r="AM169" s="30">
        <f t="shared" ca="1" si="105"/>
        <v>0.23013457077607669</v>
      </c>
      <c r="AN169" s="30">
        <f>IF(Riskregister!$E$11="",0,COUNTIF(BL$4:BL$53,"&lt;"&amp;AL169)*IF(AM169&lt;0.5,Riskregister!$K$11+(Riskregister!$L$11-Riskregister!$K$11)*SQRT(AM169/2),Riskregister!$L$11-(Riskregister!$L$11-Riskregister!$K$11)*SQRT((1-AM169)/2)))</f>
        <v>0</v>
      </c>
      <c r="AO169" s="30">
        <f t="shared" ca="1" si="106"/>
        <v>6.5409085993448191E-2</v>
      </c>
      <c r="AP169" s="30">
        <f t="shared" ca="1" si="106"/>
        <v>0.35848328462211043</v>
      </c>
      <c r="AQ169" s="30">
        <f>IF(Riskregister!$E$12="",0,COUNTIF(BM$4:BM$53,"&lt;"&amp;AO169)*IF(AP169&lt;0.5,Riskregister!$K$12+(Riskregister!$L$12-Riskregister!$K$12)*SQRT(AP169/2),Riskregister!$L$12-(Riskregister!$L$12-Riskregister!$K$12)*SQRT((1-AP169)/2)))</f>
        <v>0</v>
      </c>
      <c r="AR169" s="30">
        <f t="shared" ca="1" si="107"/>
        <v>0.25870275712726598</v>
      </c>
      <c r="AS169" s="30">
        <f t="shared" ca="1" si="107"/>
        <v>0.66319029473959767</v>
      </c>
      <c r="AT169" s="30">
        <f>IF(Riskregister!$E$13="",0,COUNTIF(BN$4:BN$53,"&lt;"&amp;AR169)*IF(AS169&lt;0.5,Riskregister!$K$13+(Riskregister!$L$13-Riskregister!$K$13)*SQRT(AS169/2),Riskregister!$L$13-(Riskregister!$L$13-Riskregister!$K$13)*SQRT((1-AS169)/2)))</f>
        <v>0</v>
      </c>
      <c r="AU169" s="30">
        <f t="shared" ca="1" si="108"/>
        <v>0.88412760736987539</v>
      </c>
      <c r="AV169" s="30">
        <f t="shared" ca="1" si="108"/>
        <v>0.99630000581063427</v>
      </c>
      <c r="AW169" s="30">
        <f>IF(Riskregister!$E$14="",0,COUNTIF(BO$4:BO$53,"&lt;"&amp;AU169)*IF(AV169&lt;0.5,Riskregister!$K$14+(Riskregister!$L$14-Riskregister!$K$14)*SQRT(AV169/2),Riskregister!$L$14-(Riskregister!$L$14-Riskregister!$K$14)*SQRT((1-AV169)/2)))</f>
        <v>0</v>
      </c>
      <c r="AX169" s="30">
        <f t="shared" ca="1" si="109"/>
        <v>6.0610606428790903E-2</v>
      </c>
      <c r="AY169" s="30">
        <f t="shared" ca="1" si="109"/>
        <v>6.2654736976326175E-2</v>
      </c>
      <c r="AZ169" s="30">
        <f>IF(Riskregister!$E$15="",0,COUNTIF(BP$4:BP$53,"&lt;"&amp;AX169)*IF(AY169&lt;0.5,Riskregister!$K$15+(Riskregister!$L$15-Riskregister!$K$15)*SQRT(AY169/2),Riskregister!$L$15-(Riskregister!$L$15-Riskregister!$K$15)*SQRT((1-AY169)/2)))</f>
        <v>0</v>
      </c>
      <c r="BA169" s="30">
        <f t="shared" ca="1" si="110"/>
        <v>4.9746721415989015E-2</v>
      </c>
      <c r="BB169" s="30">
        <f t="shared" ca="1" si="110"/>
        <v>3.6699417804840206E-2</v>
      </c>
      <c r="BC169" s="30">
        <f>IF(Riskregister!$E$16="",0,COUNTIF(BQ$4:BQ$53,"&lt;"&amp;BA169)*IF(BB169&lt;0.5,Riskregister!$K$16+(Riskregister!$L$16-Riskregister!$K$16)*SQRT(BB169/2),Riskregister!$L$16-(Riskregister!$L$16-Riskregister!$K$16)*SQRT((1-BB169)/2)))</f>
        <v>0</v>
      </c>
      <c r="BD169" s="30">
        <f t="shared" ca="1" si="86"/>
        <v>10764940.238401353</v>
      </c>
    </row>
    <row r="170" spans="20:56" x14ac:dyDescent="0.35">
      <c r="T170" s="30">
        <f t="shared" ca="1" si="99"/>
        <v>0.76473219103122847</v>
      </c>
      <c r="U170" s="30">
        <f t="shared" ca="1" si="99"/>
        <v>0.61279424654784354</v>
      </c>
      <c r="V170" s="30">
        <f ca="1">IF(Riskregister!$E$5="",0,COUNTIF(BF$4:BF$53,"&lt;"&amp;T170)*IF(U170&lt;0.5,Riskregister!$K$5+(Riskregister!$L$5-Riskregister!$K$5)*SQRT(U170/2),Riskregister!$L$5-(Riskregister!$L$5-Riskregister!$K$5)*SQRT((1-U170)/2)))</f>
        <v>2009992.6447617821</v>
      </c>
      <c r="W170" s="30">
        <f t="shared" ca="1" si="100"/>
        <v>0.22838746631771445</v>
      </c>
      <c r="X170" s="30">
        <f t="shared" ca="1" si="100"/>
        <v>8.2998378922687133E-2</v>
      </c>
      <c r="Y170" s="30">
        <f ca="1">IF(Riskregister!$E$6="",0,COUNTIF(BG$4:BG$53,"&lt;"&amp;W170)*IF(X170&lt;0.5,Riskregister!$K$6+(Riskregister!$L$6-Riskregister!$K$6)*SQRT(X170/2),Riskregister!$L$6-(Riskregister!$L$6-Riskregister!$K$6)*SQRT((1-X170)/2)))</f>
        <v>566684.29725685436</v>
      </c>
      <c r="Z170" s="30">
        <f t="shared" ca="1" si="101"/>
        <v>0.75488521542029974</v>
      </c>
      <c r="AA170" s="30">
        <f t="shared" ca="1" si="101"/>
        <v>0.16293735275157772</v>
      </c>
      <c r="AB170" s="30">
        <f ca="1">IF(Riskregister!$E$7="",0,COUNTIF(BH$4:BH$53,"&lt;"&amp;Z170)*IF(AA170&lt;0.5,Riskregister!$K$7+(Riskregister!$L$7-Riskregister!$K$7)*SQRT(AA170/2),Riskregister!$L$7-(Riskregister!$L$7-Riskregister!$K$7)*SQRT((1-AA170)/2)))</f>
        <v>1199196.1103422516</v>
      </c>
      <c r="AC170" s="30">
        <f t="shared" ca="1" si="102"/>
        <v>0.47626921127395938</v>
      </c>
      <c r="AD170" s="30">
        <f t="shared" ca="1" si="102"/>
        <v>0.23032245988093059</v>
      </c>
      <c r="AE170" s="30">
        <f ca="1">IF(Riskregister!$E$8="",0,COUNTIF(BI$4:BI$53,"&lt;"&amp;AC170)*IF(AD170&lt;0.5,Riskregister!$K$8+(Riskregister!$L$8-Riskregister!$K$8)*SQRT(AD170/2),Riskregister!$L$8-(Riskregister!$L$8-Riskregister!$K$8)*SQRT((1-AD170)/2)))</f>
        <v>5684893.3242512215</v>
      </c>
      <c r="AF170" s="30">
        <f t="shared" ca="1" si="103"/>
        <v>6.1524182639352998E-2</v>
      </c>
      <c r="AG170" s="30">
        <f t="shared" ca="1" si="103"/>
        <v>0.1590058210118438</v>
      </c>
      <c r="AH170" s="30">
        <f>IF(Riskregister!$E$9="",0,COUNTIF(BJ$4:BJ$53,"&lt;"&amp;AF170)*IF(AG170&lt;0.5,Riskregister!$K$9+(Riskregister!$L$9-Riskregister!$K$9)*SQRT(AG170/2),Riskregister!$L$9-(Riskregister!$L$9-Riskregister!$K$9)*SQRT((1-AG170)/2)))</f>
        <v>0</v>
      </c>
      <c r="AI170" s="30">
        <f t="shared" ca="1" si="104"/>
        <v>0.67379064782701925</v>
      </c>
      <c r="AJ170" s="30">
        <f t="shared" ca="1" si="104"/>
        <v>0.83110710526370379</v>
      </c>
      <c r="AK170" s="30">
        <f>IF(Riskregister!$E$10="",0,COUNTIF(BK$4:BK$53,"&lt;"&amp;AI170)*IF(AJ170&lt;0.5,Riskregister!$K$10+(Riskregister!$L$10-Riskregister!$K$10)*SQRT(AJ170/2),Riskregister!$L$10-(Riskregister!$L$10-Riskregister!$K$10)*SQRT((1-AJ170)/2)))</f>
        <v>0</v>
      </c>
      <c r="AL170" s="30">
        <f t="shared" ca="1" si="105"/>
        <v>0.50727326742735157</v>
      </c>
      <c r="AM170" s="30">
        <f t="shared" ca="1" si="105"/>
        <v>0.16499636884853019</v>
      </c>
      <c r="AN170" s="30">
        <f>IF(Riskregister!$E$11="",0,COUNTIF(BL$4:BL$53,"&lt;"&amp;AL170)*IF(AM170&lt;0.5,Riskregister!$K$11+(Riskregister!$L$11-Riskregister!$K$11)*SQRT(AM170/2),Riskregister!$L$11-(Riskregister!$L$11-Riskregister!$K$11)*SQRT((1-AM170)/2)))</f>
        <v>0</v>
      </c>
      <c r="AO170" s="30">
        <f t="shared" ca="1" si="106"/>
        <v>0.95546305463937509</v>
      </c>
      <c r="AP170" s="30">
        <f t="shared" ca="1" si="106"/>
        <v>0.52857567764290725</v>
      </c>
      <c r="AQ170" s="30">
        <f>IF(Riskregister!$E$12="",0,COUNTIF(BM$4:BM$53,"&lt;"&amp;AO170)*IF(AP170&lt;0.5,Riskregister!$K$12+(Riskregister!$L$12-Riskregister!$K$12)*SQRT(AP170/2),Riskregister!$L$12-(Riskregister!$L$12-Riskregister!$K$12)*SQRT((1-AP170)/2)))</f>
        <v>0</v>
      </c>
      <c r="AR170" s="30">
        <f t="shared" ca="1" si="107"/>
        <v>0.24059961620699111</v>
      </c>
      <c r="AS170" s="30">
        <f t="shared" ca="1" si="107"/>
        <v>0.34897059260216046</v>
      </c>
      <c r="AT170" s="30">
        <f>IF(Riskregister!$E$13="",0,COUNTIF(BN$4:BN$53,"&lt;"&amp;AR170)*IF(AS170&lt;0.5,Riskregister!$K$13+(Riskregister!$L$13-Riskregister!$K$13)*SQRT(AS170/2),Riskregister!$L$13-(Riskregister!$L$13-Riskregister!$K$13)*SQRT((1-AS170)/2)))</f>
        <v>0</v>
      </c>
      <c r="AU170" s="30">
        <f t="shared" ca="1" si="108"/>
        <v>0.29651103237660947</v>
      </c>
      <c r="AV170" s="30">
        <f t="shared" ca="1" si="108"/>
        <v>0.60782473209583088</v>
      </c>
      <c r="AW170" s="30">
        <f>IF(Riskregister!$E$14="",0,COUNTIF(BO$4:BO$53,"&lt;"&amp;AU170)*IF(AV170&lt;0.5,Riskregister!$K$14+(Riskregister!$L$14-Riskregister!$K$14)*SQRT(AV170/2),Riskregister!$L$14-(Riskregister!$L$14-Riskregister!$K$14)*SQRT((1-AV170)/2)))</f>
        <v>0</v>
      </c>
      <c r="AX170" s="30">
        <f t="shared" ca="1" si="109"/>
        <v>0.66934408037487914</v>
      </c>
      <c r="AY170" s="30">
        <f t="shared" ca="1" si="109"/>
        <v>0.20963018775097142</v>
      </c>
      <c r="AZ170" s="30">
        <f>IF(Riskregister!$E$15="",0,COUNTIF(BP$4:BP$53,"&lt;"&amp;AX170)*IF(AY170&lt;0.5,Riskregister!$K$15+(Riskregister!$L$15-Riskregister!$K$15)*SQRT(AY170/2),Riskregister!$L$15-(Riskregister!$L$15-Riskregister!$K$15)*SQRT((1-AY170)/2)))</f>
        <v>0</v>
      </c>
      <c r="BA170" s="30">
        <f t="shared" ca="1" si="110"/>
        <v>0.10840096643706632</v>
      </c>
      <c r="BB170" s="30">
        <f t="shared" ca="1" si="110"/>
        <v>0.55016692358968866</v>
      </c>
      <c r="BC170" s="30">
        <f>IF(Riskregister!$E$16="",0,COUNTIF(BQ$4:BQ$53,"&lt;"&amp;BA170)*IF(BB170&lt;0.5,Riskregister!$K$16+(Riskregister!$L$16-Riskregister!$K$16)*SQRT(BB170/2),Riskregister!$L$16-(Riskregister!$L$16-Riskregister!$K$16)*SQRT((1-BB170)/2)))</f>
        <v>0</v>
      </c>
      <c r="BD170" s="30">
        <f t="shared" ca="1" si="86"/>
        <v>9460766.3766121101</v>
      </c>
    </row>
    <row r="171" spans="20:56" x14ac:dyDescent="0.35">
      <c r="T171" s="30">
        <f t="shared" ca="1" si="99"/>
        <v>0.13817849867892207</v>
      </c>
      <c r="U171" s="30">
        <f t="shared" ca="1" si="99"/>
        <v>0.39779101061133981</v>
      </c>
      <c r="V171" s="30">
        <f ca="1">IF(Riskregister!$E$5="",0,COUNTIF(BF$4:BF$53,"&lt;"&amp;T171)*IF(U171&lt;0.5,Riskregister!$K$5+(Riskregister!$L$5-Riskregister!$K$5)*SQRT(U171/2),Riskregister!$L$5-(Riskregister!$L$5-Riskregister!$K$5)*SQRT((1-U171)/2)))</f>
        <v>701379.32096408831</v>
      </c>
      <c r="W171" s="30">
        <f t="shared" ca="1" si="100"/>
        <v>0.20869898784367702</v>
      </c>
      <c r="X171" s="30">
        <f t="shared" ca="1" si="100"/>
        <v>0.58109228138914182</v>
      </c>
      <c r="Y171" s="30">
        <f ca="1">IF(Riskregister!$E$6="",0,COUNTIF(BG$4:BG$53,"&lt;"&amp;W171)*IF(X171&lt;0.5,Riskregister!$K$6+(Riskregister!$L$6-Riskregister!$K$6)*SQRT(X171/2),Riskregister!$L$6-(Riskregister!$L$6-Riskregister!$K$6)*SQRT((1-X171)/2)))</f>
        <v>1176209.6722165341</v>
      </c>
      <c r="Z171" s="30">
        <f t="shared" ca="1" si="101"/>
        <v>0.77644033631075826</v>
      </c>
      <c r="AA171" s="30">
        <f t="shared" ca="1" si="101"/>
        <v>0.64044356948423375</v>
      </c>
      <c r="AB171" s="30">
        <f ca="1">IF(Riskregister!$E$7="",0,COUNTIF(BH$4:BH$53,"&lt;"&amp;Z171)*IF(AA171&lt;0.5,Riskregister!$K$7+(Riskregister!$L$7-Riskregister!$K$7)*SQRT(AA171/2),Riskregister!$L$7-(Riskregister!$L$7-Riskregister!$K$7)*SQRT((1-AA171)/2)))</f>
        <v>2012792.6854917868</v>
      </c>
      <c r="AC171" s="30">
        <f t="shared" ca="1" si="102"/>
        <v>0.69410594275259607</v>
      </c>
      <c r="AD171" s="30">
        <f t="shared" ca="1" si="102"/>
        <v>0.65113158324358889</v>
      </c>
      <c r="AE171" s="30">
        <f ca="1">IF(Riskregister!$E$8="",0,COUNTIF(BI$4:BI$53,"&lt;"&amp;AC171)*IF(AD171&lt;0.5,Riskregister!$K$8+(Riskregister!$L$8-Riskregister!$K$8)*SQRT(AD171/2),Riskregister!$L$8-(Riskregister!$L$8-Riskregister!$K$8)*SQRT((1-AD171)/2)))</f>
        <v>12148119.549484152</v>
      </c>
      <c r="AF171" s="30">
        <f t="shared" ca="1" si="103"/>
        <v>0.32563610991145886</v>
      </c>
      <c r="AG171" s="30">
        <f t="shared" ca="1" si="103"/>
        <v>0.57135086192003992</v>
      </c>
      <c r="AH171" s="30">
        <f>IF(Riskregister!$E$9="",0,COUNTIF(BJ$4:BJ$53,"&lt;"&amp;AF171)*IF(AG171&lt;0.5,Riskregister!$K$9+(Riskregister!$L$9-Riskregister!$K$9)*SQRT(AG171/2),Riskregister!$L$9-(Riskregister!$L$9-Riskregister!$K$9)*SQRT((1-AG171)/2)))</f>
        <v>0</v>
      </c>
      <c r="AI171" s="30">
        <f t="shared" ca="1" si="104"/>
        <v>0.30514664044941309</v>
      </c>
      <c r="AJ171" s="30">
        <f t="shared" ca="1" si="104"/>
        <v>0.41792337356165177</v>
      </c>
      <c r="AK171" s="30">
        <f>IF(Riskregister!$E$10="",0,COUNTIF(BK$4:BK$53,"&lt;"&amp;AI171)*IF(AJ171&lt;0.5,Riskregister!$K$10+(Riskregister!$L$10-Riskregister!$K$10)*SQRT(AJ171/2),Riskregister!$L$10-(Riskregister!$L$10-Riskregister!$K$10)*SQRT((1-AJ171)/2)))</f>
        <v>0</v>
      </c>
      <c r="AL171" s="30">
        <f t="shared" ca="1" si="105"/>
        <v>5.6949228024601894E-2</v>
      </c>
      <c r="AM171" s="30">
        <f t="shared" ca="1" si="105"/>
        <v>0.41212093380256931</v>
      </c>
      <c r="AN171" s="30">
        <f>IF(Riskregister!$E$11="",0,COUNTIF(BL$4:BL$53,"&lt;"&amp;AL171)*IF(AM171&lt;0.5,Riskregister!$K$11+(Riskregister!$L$11-Riskregister!$K$11)*SQRT(AM171/2),Riskregister!$L$11-(Riskregister!$L$11-Riskregister!$K$11)*SQRT((1-AM171)/2)))</f>
        <v>0</v>
      </c>
      <c r="AO171" s="30">
        <f t="shared" ca="1" si="106"/>
        <v>0.17758688711184345</v>
      </c>
      <c r="AP171" s="30">
        <f t="shared" ca="1" si="106"/>
        <v>0.80758624987192473</v>
      </c>
      <c r="AQ171" s="30">
        <f>IF(Riskregister!$E$12="",0,COUNTIF(BM$4:BM$53,"&lt;"&amp;AO171)*IF(AP171&lt;0.5,Riskregister!$K$12+(Riskregister!$L$12-Riskregister!$K$12)*SQRT(AP171/2),Riskregister!$L$12-(Riskregister!$L$12-Riskregister!$K$12)*SQRT((1-AP171)/2)))</f>
        <v>0</v>
      </c>
      <c r="AR171" s="30">
        <f t="shared" ca="1" si="107"/>
        <v>8.8896546040438618E-2</v>
      </c>
      <c r="AS171" s="30">
        <f t="shared" ca="1" si="107"/>
        <v>0.69257020751170273</v>
      </c>
      <c r="AT171" s="30">
        <f>IF(Riskregister!$E$13="",0,COUNTIF(BN$4:BN$53,"&lt;"&amp;AR171)*IF(AS171&lt;0.5,Riskregister!$K$13+(Riskregister!$L$13-Riskregister!$K$13)*SQRT(AS171/2),Riskregister!$L$13-(Riskregister!$L$13-Riskregister!$K$13)*SQRT((1-AS171)/2)))</f>
        <v>0</v>
      </c>
      <c r="AU171" s="30">
        <f t="shared" ca="1" si="108"/>
        <v>0.43872107777293556</v>
      </c>
      <c r="AV171" s="30">
        <f t="shared" ca="1" si="108"/>
        <v>0.39210238777134332</v>
      </c>
      <c r="AW171" s="30">
        <f>IF(Riskregister!$E$14="",0,COUNTIF(BO$4:BO$53,"&lt;"&amp;AU171)*IF(AV171&lt;0.5,Riskregister!$K$14+(Riskregister!$L$14-Riskregister!$K$14)*SQRT(AV171/2),Riskregister!$L$14-(Riskregister!$L$14-Riskregister!$K$14)*SQRT((1-AV171)/2)))</f>
        <v>0</v>
      </c>
      <c r="AX171" s="30">
        <f t="shared" ca="1" si="109"/>
        <v>0.77671787754139177</v>
      </c>
      <c r="AY171" s="30">
        <f t="shared" ca="1" si="109"/>
        <v>0.23969022666434292</v>
      </c>
      <c r="AZ171" s="30">
        <f>IF(Riskregister!$E$15="",0,COUNTIF(BP$4:BP$53,"&lt;"&amp;AX171)*IF(AY171&lt;0.5,Riskregister!$K$15+(Riskregister!$L$15-Riskregister!$K$15)*SQRT(AY171/2),Riskregister!$L$15-(Riskregister!$L$15-Riskregister!$K$15)*SQRT((1-AY171)/2)))</f>
        <v>0</v>
      </c>
      <c r="BA171" s="30">
        <f t="shared" ca="1" si="110"/>
        <v>0.84633235950769936</v>
      </c>
      <c r="BB171" s="30">
        <f t="shared" ca="1" si="110"/>
        <v>0.44444728266822109</v>
      </c>
      <c r="BC171" s="30">
        <f>IF(Riskregister!$E$16="",0,COUNTIF(BQ$4:BQ$53,"&lt;"&amp;BA171)*IF(BB171&lt;0.5,Riskregister!$K$16+(Riskregister!$L$16-Riskregister!$K$16)*SQRT(BB171/2),Riskregister!$L$16-(Riskregister!$L$16-Riskregister!$K$16)*SQRT((1-BB171)/2)))</f>
        <v>0</v>
      </c>
      <c r="BD171" s="30">
        <f t="shared" ca="1" si="86"/>
        <v>16038501.228156561</v>
      </c>
    </row>
    <row r="172" spans="20:56" x14ac:dyDescent="0.35">
      <c r="T172" s="30">
        <f t="shared" ca="1" si="99"/>
        <v>0.90066339850985189</v>
      </c>
      <c r="U172" s="30">
        <f t="shared" ca="1" si="99"/>
        <v>0.64447529512738833</v>
      </c>
      <c r="V172" s="30">
        <f ca="1">IF(Riskregister!$E$5="",0,COUNTIF(BF$4:BF$53,"&lt;"&amp;T172)*IF(U172&lt;0.5,Riskregister!$K$5+(Riskregister!$L$5-Riskregister!$K$5)*SQRT(U172/2),Riskregister!$L$5-(Riskregister!$L$5-Riskregister!$K$5)*SQRT((1-U172)/2)))</f>
        <v>2461629.4323636657</v>
      </c>
      <c r="W172" s="30">
        <f t="shared" ca="1" si="100"/>
        <v>0.44888963757734668</v>
      </c>
      <c r="X172" s="30">
        <f t="shared" ca="1" si="100"/>
        <v>1.2579301890622729E-2</v>
      </c>
      <c r="Y172" s="30">
        <f ca="1">IF(Riskregister!$E$6="",0,COUNTIF(BG$4:BG$53,"&lt;"&amp;W172)*IF(X172&lt;0.5,Riskregister!$K$6+(Riskregister!$L$6-Riskregister!$K$6)*SQRT(X172/2),Riskregister!$L$6-(Riskregister!$L$6-Riskregister!$K$6)*SQRT((1-X172)/2)))</f>
        <v>685506.35063205741</v>
      </c>
      <c r="Z172" s="30">
        <f t="shared" ca="1" si="101"/>
        <v>5.8271600855526073E-2</v>
      </c>
      <c r="AA172" s="30">
        <f t="shared" ca="1" si="101"/>
        <v>0.15376288342456923</v>
      </c>
      <c r="AB172" s="30">
        <f ca="1">IF(Riskregister!$E$7="",0,COUNTIF(BH$4:BH$53,"&lt;"&amp;Z172)*IF(AA172&lt;0.5,Riskregister!$K$7+(Riskregister!$L$7-Riskregister!$K$7)*SQRT(AA172/2),Riskregister!$L$7-(Riskregister!$L$7-Riskregister!$K$7)*SQRT((1-AA172)/2)))</f>
        <v>441138.78046009911</v>
      </c>
      <c r="AC172" s="30">
        <f t="shared" ca="1" si="102"/>
        <v>0.7414415257197764</v>
      </c>
      <c r="AD172" s="30">
        <f t="shared" ca="1" si="102"/>
        <v>0.18822142407569542</v>
      </c>
      <c r="AE172" s="30">
        <f ca="1">IF(Riskregister!$E$8="",0,COUNTIF(BI$4:BI$53,"&lt;"&amp;AC172)*IF(AD172&lt;0.5,Riskregister!$K$8+(Riskregister!$L$8-Riskregister!$K$8)*SQRT(AD172/2),Riskregister!$L$8-(Riskregister!$L$8-Riskregister!$K$8)*SQRT((1-AD172)/2)))</f>
        <v>6967364.2214322565</v>
      </c>
      <c r="AF172" s="30">
        <f t="shared" ca="1" si="103"/>
        <v>0.10020057189710774</v>
      </c>
      <c r="AG172" s="30">
        <f t="shared" ca="1" si="103"/>
        <v>0.98447918413213054</v>
      </c>
      <c r="AH172" s="30">
        <f>IF(Riskregister!$E$9="",0,COUNTIF(BJ$4:BJ$53,"&lt;"&amp;AF172)*IF(AG172&lt;0.5,Riskregister!$K$9+(Riskregister!$L$9-Riskregister!$K$9)*SQRT(AG172/2),Riskregister!$L$9-(Riskregister!$L$9-Riskregister!$K$9)*SQRT((1-AG172)/2)))</f>
        <v>0</v>
      </c>
      <c r="AI172" s="30">
        <f t="shared" ca="1" si="104"/>
        <v>0.98699506898756262</v>
      </c>
      <c r="AJ172" s="30">
        <f t="shared" ca="1" si="104"/>
        <v>0.95697206167717153</v>
      </c>
      <c r="AK172" s="30">
        <f>IF(Riskregister!$E$10="",0,COUNTIF(BK$4:BK$53,"&lt;"&amp;AI172)*IF(AJ172&lt;0.5,Riskregister!$K$10+(Riskregister!$L$10-Riskregister!$K$10)*SQRT(AJ172/2),Riskregister!$L$10-(Riskregister!$L$10-Riskregister!$K$10)*SQRT((1-AJ172)/2)))</f>
        <v>0</v>
      </c>
      <c r="AL172" s="30">
        <f t="shared" ca="1" si="105"/>
        <v>0.45997703346109042</v>
      </c>
      <c r="AM172" s="30">
        <f t="shared" ca="1" si="105"/>
        <v>0.6395356287105548</v>
      </c>
      <c r="AN172" s="30">
        <f>IF(Riskregister!$E$11="",0,COUNTIF(BL$4:BL$53,"&lt;"&amp;AL172)*IF(AM172&lt;0.5,Riskregister!$K$11+(Riskregister!$L$11-Riskregister!$K$11)*SQRT(AM172/2),Riskregister!$L$11-(Riskregister!$L$11-Riskregister!$K$11)*SQRT((1-AM172)/2)))</f>
        <v>0</v>
      </c>
      <c r="AO172" s="30">
        <f t="shared" ca="1" si="106"/>
        <v>0.20657222637045125</v>
      </c>
      <c r="AP172" s="30">
        <f t="shared" ca="1" si="106"/>
        <v>0.6665365902102528</v>
      </c>
      <c r="AQ172" s="30">
        <f>IF(Riskregister!$E$12="",0,COUNTIF(BM$4:BM$53,"&lt;"&amp;AO172)*IF(AP172&lt;0.5,Riskregister!$K$12+(Riskregister!$L$12-Riskregister!$K$12)*SQRT(AP172/2),Riskregister!$L$12-(Riskregister!$L$12-Riskregister!$K$12)*SQRT((1-AP172)/2)))</f>
        <v>0</v>
      </c>
      <c r="AR172" s="30">
        <f t="shared" ca="1" si="107"/>
        <v>7.5075142978259346E-2</v>
      </c>
      <c r="AS172" s="30">
        <f t="shared" ca="1" si="107"/>
        <v>0.37664276874625024</v>
      </c>
      <c r="AT172" s="30">
        <f>IF(Riskregister!$E$13="",0,COUNTIF(BN$4:BN$53,"&lt;"&amp;AR172)*IF(AS172&lt;0.5,Riskregister!$K$13+(Riskregister!$L$13-Riskregister!$K$13)*SQRT(AS172/2),Riskregister!$L$13-(Riskregister!$L$13-Riskregister!$K$13)*SQRT((1-AS172)/2)))</f>
        <v>0</v>
      </c>
      <c r="AU172" s="30">
        <f t="shared" ca="1" si="108"/>
        <v>0.36634376336114982</v>
      </c>
      <c r="AV172" s="30">
        <f t="shared" ca="1" si="108"/>
        <v>0.80624678569301345</v>
      </c>
      <c r="AW172" s="30">
        <f>IF(Riskregister!$E$14="",0,COUNTIF(BO$4:BO$53,"&lt;"&amp;AU172)*IF(AV172&lt;0.5,Riskregister!$K$14+(Riskregister!$L$14-Riskregister!$K$14)*SQRT(AV172/2),Riskregister!$L$14-(Riskregister!$L$14-Riskregister!$K$14)*SQRT((1-AV172)/2)))</f>
        <v>0</v>
      </c>
      <c r="AX172" s="30">
        <f t="shared" ca="1" si="109"/>
        <v>0.59001509581895339</v>
      </c>
      <c r="AY172" s="30">
        <f t="shared" ca="1" si="109"/>
        <v>0.60328616088380183</v>
      </c>
      <c r="AZ172" s="30">
        <f>IF(Riskregister!$E$15="",0,COUNTIF(BP$4:BP$53,"&lt;"&amp;AX172)*IF(AY172&lt;0.5,Riskregister!$K$15+(Riskregister!$L$15-Riskregister!$K$15)*SQRT(AY172/2),Riskregister!$L$15-(Riskregister!$L$15-Riskregister!$K$15)*SQRT((1-AY172)/2)))</f>
        <v>0</v>
      </c>
      <c r="BA172" s="30">
        <f t="shared" ca="1" si="110"/>
        <v>0.93985913280445843</v>
      </c>
      <c r="BB172" s="30">
        <f t="shared" ca="1" si="110"/>
        <v>0.2614800233160508</v>
      </c>
      <c r="BC172" s="30">
        <f>IF(Riskregister!$E$16="",0,COUNTIF(BQ$4:BQ$53,"&lt;"&amp;BA172)*IF(BB172&lt;0.5,Riskregister!$K$16+(Riskregister!$L$16-Riskregister!$K$16)*SQRT(BB172/2),Riskregister!$L$16-(Riskregister!$L$16-Riskregister!$K$16)*SQRT((1-BB172)/2)))</f>
        <v>0</v>
      </c>
      <c r="BD172" s="30">
        <f t="shared" ca="1" si="86"/>
        <v>10555638.784888079</v>
      </c>
    </row>
    <row r="173" spans="20:56" x14ac:dyDescent="0.35">
      <c r="T173" s="30">
        <f t="shared" ca="1" si="99"/>
        <v>0.10513800158801812</v>
      </c>
      <c r="U173" s="30">
        <f t="shared" ca="1" si="99"/>
        <v>0.77433805850159487</v>
      </c>
      <c r="V173" s="30">
        <f ca="1">IF(Riskregister!$E$5="",0,COUNTIF(BF$4:BF$53,"&lt;"&amp;T173)*IF(U173&lt;0.5,Riskregister!$K$5+(Riskregister!$L$5-Riskregister!$K$5)*SQRT(U173/2),Riskregister!$L$5-(Riskregister!$L$5-Riskregister!$K$5)*SQRT((1-U173)/2)))</f>
        <v>448843.55264589761</v>
      </c>
      <c r="W173" s="30">
        <f t="shared" ca="1" si="100"/>
        <v>0.6704001430339348</v>
      </c>
      <c r="X173" s="30">
        <f t="shared" ca="1" si="100"/>
        <v>0.35669030688585235</v>
      </c>
      <c r="Y173" s="30">
        <f ca="1">IF(Riskregister!$E$6="",0,COUNTIF(BG$4:BG$53,"&lt;"&amp;W173)*IF(X173&lt;0.5,Riskregister!$K$6+(Riskregister!$L$6-Riskregister!$K$6)*SQRT(X173/2),Riskregister!$L$6-(Riskregister!$L$6-Riskregister!$K$6)*SQRT((1-X173)/2)))</f>
        <v>1920313.5165551621</v>
      </c>
      <c r="Z173" s="30">
        <f t="shared" ca="1" si="101"/>
        <v>0.76952822075226868</v>
      </c>
      <c r="AA173" s="30">
        <f t="shared" ca="1" si="101"/>
        <v>0.61954618257196825</v>
      </c>
      <c r="AB173" s="30">
        <f ca="1">IF(Riskregister!$E$7="",0,COUNTIF(BH$4:BH$53,"&lt;"&amp;Z173)*IF(AA173&lt;0.5,Riskregister!$K$7+(Riskregister!$L$7-Riskregister!$K$7)*SQRT(AA173/2),Riskregister!$L$7-(Riskregister!$L$7-Riskregister!$K$7)*SQRT((1-AA173)/2)))</f>
        <v>1978779.7232612437</v>
      </c>
      <c r="AC173" s="30">
        <f t="shared" ca="1" si="102"/>
        <v>0.72731580537241847</v>
      </c>
      <c r="AD173" s="30">
        <f t="shared" ca="1" si="102"/>
        <v>0.14682338047128118</v>
      </c>
      <c r="AE173" s="30">
        <f ca="1">IF(Riskregister!$E$8="",0,COUNTIF(BI$4:BI$53,"&lt;"&amp;AC173)*IF(AD173&lt;0.5,Riskregister!$K$8+(Riskregister!$L$8-Riskregister!$K$8)*SQRT(AD173/2),Riskregister!$L$8-(Riskregister!$L$8-Riskregister!$K$8)*SQRT((1-AD173)/2)))</f>
        <v>6293783.2498924425</v>
      </c>
      <c r="AF173" s="30">
        <f t="shared" ca="1" si="103"/>
        <v>0.24272792831728651</v>
      </c>
      <c r="AG173" s="30">
        <f t="shared" ca="1" si="103"/>
        <v>0.26120088305203981</v>
      </c>
      <c r="AH173" s="30">
        <f>IF(Riskregister!$E$9="",0,COUNTIF(BJ$4:BJ$53,"&lt;"&amp;AF173)*IF(AG173&lt;0.5,Riskregister!$K$9+(Riskregister!$L$9-Riskregister!$K$9)*SQRT(AG173/2),Riskregister!$L$9-(Riskregister!$L$9-Riskregister!$K$9)*SQRT((1-AG173)/2)))</f>
        <v>0</v>
      </c>
      <c r="AI173" s="30">
        <f t="shared" ca="1" si="104"/>
        <v>0.29745258413291631</v>
      </c>
      <c r="AJ173" s="30">
        <f t="shared" ca="1" si="104"/>
        <v>0.24954418792589661</v>
      </c>
      <c r="AK173" s="30">
        <f>IF(Riskregister!$E$10="",0,COUNTIF(BK$4:BK$53,"&lt;"&amp;AI173)*IF(AJ173&lt;0.5,Riskregister!$K$10+(Riskregister!$L$10-Riskregister!$K$10)*SQRT(AJ173/2),Riskregister!$L$10-(Riskregister!$L$10-Riskregister!$K$10)*SQRT((1-AJ173)/2)))</f>
        <v>0</v>
      </c>
      <c r="AL173" s="30">
        <f t="shared" ca="1" si="105"/>
        <v>0.91078111766024716</v>
      </c>
      <c r="AM173" s="30">
        <f t="shared" ca="1" si="105"/>
        <v>0.84281597412925724</v>
      </c>
      <c r="AN173" s="30">
        <f>IF(Riskregister!$E$11="",0,COUNTIF(BL$4:BL$53,"&lt;"&amp;AL173)*IF(AM173&lt;0.5,Riskregister!$K$11+(Riskregister!$L$11-Riskregister!$K$11)*SQRT(AM173/2),Riskregister!$L$11-(Riskregister!$L$11-Riskregister!$K$11)*SQRT((1-AM173)/2)))</f>
        <v>0</v>
      </c>
      <c r="AO173" s="30">
        <f t="shared" ca="1" si="106"/>
        <v>6.2686446711625043E-3</v>
      </c>
      <c r="AP173" s="30">
        <f t="shared" ca="1" si="106"/>
        <v>0.45001517433628946</v>
      </c>
      <c r="AQ173" s="30">
        <f>IF(Riskregister!$E$12="",0,COUNTIF(BM$4:BM$53,"&lt;"&amp;AO173)*IF(AP173&lt;0.5,Riskregister!$K$12+(Riskregister!$L$12-Riskregister!$K$12)*SQRT(AP173/2),Riskregister!$L$12-(Riskregister!$L$12-Riskregister!$K$12)*SQRT((1-AP173)/2)))</f>
        <v>0</v>
      </c>
      <c r="AR173" s="30">
        <f t="shared" ca="1" si="107"/>
        <v>0.55935309194550753</v>
      </c>
      <c r="AS173" s="30">
        <f t="shared" ca="1" si="107"/>
        <v>0.27064720487533767</v>
      </c>
      <c r="AT173" s="30">
        <f>IF(Riskregister!$E$13="",0,COUNTIF(BN$4:BN$53,"&lt;"&amp;AR173)*IF(AS173&lt;0.5,Riskregister!$K$13+(Riskregister!$L$13-Riskregister!$K$13)*SQRT(AS173/2),Riskregister!$L$13-(Riskregister!$L$13-Riskregister!$K$13)*SQRT((1-AS173)/2)))</f>
        <v>0</v>
      </c>
      <c r="AU173" s="30">
        <f t="shared" ca="1" si="108"/>
        <v>0.89141160443894152</v>
      </c>
      <c r="AV173" s="30">
        <f t="shared" ca="1" si="108"/>
        <v>0.46427910438408793</v>
      </c>
      <c r="AW173" s="30">
        <f>IF(Riskregister!$E$14="",0,COUNTIF(BO$4:BO$53,"&lt;"&amp;AU173)*IF(AV173&lt;0.5,Riskregister!$K$14+(Riskregister!$L$14-Riskregister!$K$14)*SQRT(AV173/2),Riskregister!$L$14-(Riskregister!$L$14-Riskregister!$K$14)*SQRT((1-AV173)/2)))</f>
        <v>0</v>
      </c>
      <c r="AX173" s="30">
        <f t="shared" ca="1" si="109"/>
        <v>0.4389721562357185</v>
      </c>
      <c r="AY173" s="30">
        <f t="shared" ca="1" si="109"/>
        <v>0.13602246860624323</v>
      </c>
      <c r="AZ173" s="30">
        <f>IF(Riskregister!$E$15="",0,COUNTIF(BP$4:BP$53,"&lt;"&amp;AX173)*IF(AY173&lt;0.5,Riskregister!$K$15+(Riskregister!$L$15-Riskregister!$K$15)*SQRT(AY173/2),Riskregister!$L$15-(Riskregister!$L$15-Riskregister!$K$15)*SQRT((1-AY173)/2)))</f>
        <v>0</v>
      </c>
      <c r="BA173" s="30">
        <f t="shared" ca="1" si="110"/>
        <v>0.61557483201117658</v>
      </c>
      <c r="BB173" s="30">
        <f t="shared" ca="1" si="110"/>
        <v>0.72688148382527062</v>
      </c>
      <c r="BC173" s="30">
        <f>IF(Riskregister!$E$16="",0,COUNTIF(BQ$4:BQ$53,"&lt;"&amp;BA173)*IF(BB173&lt;0.5,Riskregister!$K$16+(Riskregister!$L$16-Riskregister!$K$16)*SQRT(BB173/2),Riskregister!$L$16-(Riskregister!$L$16-Riskregister!$K$16)*SQRT((1-BB173)/2)))</f>
        <v>0</v>
      </c>
      <c r="BD173" s="30">
        <f t="shared" ca="1" si="86"/>
        <v>10641720.042354746</v>
      </c>
    </row>
    <row r="174" spans="20:56" x14ac:dyDescent="0.35">
      <c r="T174" s="30">
        <f t="shared" ca="1" si="99"/>
        <v>0.47767780305197538</v>
      </c>
      <c r="U174" s="30">
        <f t="shared" ca="1" si="99"/>
        <v>0.33530093716250975</v>
      </c>
      <c r="V174" s="30">
        <f ca="1">IF(Riskregister!$E$5="",0,COUNTIF(BF$4:BF$53,"&lt;"&amp;T174)*IF(U174&lt;0.5,Riskregister!$K$5+(Riskregister!$L$5-Riskregister!$K$5)*SQRT(U174/2),Riskregister!$L$5-(Riskregister!$L$5-Riskregister!$K$5)*SQRT((1-U174)/2)))</f>
        <v>1002759.4223433346</v>
      </c>
      <c r="W174" s="30">
        <f t="shared" ca="1" si="100"/>
        <v>0.44637440283209695</v>
      </c>
      <c r="X174" s="30">
        <f t="shared" ca="1" si="100"/>
        <v>0.24436430244205165</v>
      </c>
      <c r="Y174" s="30">
        <f ca="1">IF(Riskregister!$E$6="",0,COUNTIF(BG$4:BG$53,"&lt;"&amp;W174)*IF(X174&lt;0.5,Riskregister!$K$6+(Riskregister!$L$6-Riskregister!$K$6)*SQRT(X174/2),Riskregister!$L$6-(Riskregister!$L$6-Riskregister!$K$6)*SQRT((1-X174)/2)))</f>
        <v>1658364.2874082588</v>
      </c>
      <c r="Z174" s="30">
        <f t="shared" ca="1" si="101"/>
        <v>0.34101286954294352</v>
      </c>
      <c r="AA174" s="30">
        <f t="shared" ca="1" si="101"/>
        <v>0.1668020360251441</v>
      </c>
      <c r="AB174" s="30">
        <f ca="1">IF(Riskregister!$E$7="",0,COUNTIF(BH$4:BH$53,"&lt;"&amp;Z174)*IF(AA174&lt;0.5,Riskregister!$K$7+(Riskregister!$L$7-Riskregister!$K$7)*SQRT(AA174/2),Riskregister!$L$7-(Riskregister!$L$7-Riskregister!$K$7)*SQRT((1-AA174)/2)))</f>
        <v>755386.60218045139</v>
      </c>
      <c r="AC174" s="30">
        <f t="shared" ca="1" si="102"/>
        <v>0.28476552002080502</v>
      </c>
      <c r="AD174" s="30">
        <f t="shared" ca="1" si="102"/>
        <v>0.69585323192780013</v>
      </c>
      <c r="AE174" s="30">
        <f ca="1">IF(Riskregister!$E$8="",0,COUNTIF(BI$4:BI$53,"&lt;"&amp;AC174)*IF(AD174&lt;0.5,Riskregister!$K$8+(Riskregister!$L$8-Riskregister!$K$8)*SQRT(AD174/2),Riskregister!$L$8-(Riskregister!$L$8-Riskregister!$K$8)*SQRT((1-AD174)/2)))</f>
        <v>6334320.7705215411</v>
      </c>
      <c r="AF174" s="30">
        <f t="shared" ca="1" si="103"/>
        <v>0.51155602762541819</v>
      </c>
      <c r="AG174" s="30">
        <f t="shared" ca="1" si="103"/>
        <v>0.88628696448527267</v>
      </c>
      <c r="AH174" s="30">
        <f>IF(Riskregister!$E$9="",0,COUNTIF(BJ$4:BJ$53,"&lt;"&amp;AF174)*IF(AG174&lt;0.5,Riskregister!$K$9+(Riskregister!$L$9-Riskregister!$K$9)*SQRT(AG174/2),Riskregister!$L$9-(Riskregister!$L$9-Riskregister!$K$9)*SQRT((1-AG174)/2)))</f>
        <v>0</v>
      </c>
      <c r="AI174" s="30">
        <f t="shared" ca="1" si="104"/>
        <v>0.58783885670922742</v>
      </c>
      <c r="AJ174" s="30">
        <f t="shared" ca="1" si="104"/>
        <v>0.15696214753731053</v>
      </c>
      <c r="AK174" s="30">
        <f>IF(Riskregister!$E$10="",0,COUNTIF(BK$4:BK$53,"&lt;"&amp;AI174)*IF(AJ174&lt;0.5,Riskregister!$K$10+(Riskregister!$L$10-Riskregister!$K$10)*SQRT(AJ174/2),Riskregister!$L$10-(Riskregister!$L$10-Riskregister!$K$10)*SQRT((1-AJ174)/2)))</f>
        <v>0</v>
      </c>
      <c r="AL174" s="30">
        <f t="shared" ca="1" si="105"/>
        <v>0.94781478567163269</v>
      </c>
      <c r="AM174" s="30">
        <f t="shared" ca="1" si="105"/>
        <v>0.30560048031069043</v>
      </c>
      <c r="AN174" s="30">
        <f>IF(Riskregister!$E$11="",0,COUNTIF(BL$4:BL$53,"&lt;"&amp;AL174)*IF(AM174&lt;0.5,Riskregister!$K$11+(Riskregister!$L$11-Riskregister!$K$11)*SQRT(AM174/2),Riskregister!$L$11-(Riskregister!$L$11-Riskregister!$K$11)*SQRT((1-AM174)/2)))</f>
        <v>0</v>
      </c>
      <c r="AO174" s="30">
        <f t="shared" ca="1" si="106"/>
        <v>0.95902691027830855</v>
      </c>
      <c r="AP174" s="30">
        <f t="shared" ca="1" si="106"/>
        <v>0.61665542136375207</v>
      </c>
      <c r="AQ174" s="30">
        <f>IF(Riskregister!$E$12="",0,COUNTIF(BM$4:BM$53,"&lt;"&amp;AO174)*IF(AP174&lt;0.5,Riskregister!$K$12+(Riskregister!$L$12-Riskregister!$K$12)*SQRT(AP174/2),Riskregister!$L$12-(Riskregister!$L$12-Riskregister!$K$12)*SQRT((1-AP174)/2)))</f>
        <v>0</v>
      </c>
      <c r="AR174" s="30">
        <f t="shared" ca="1" si="107"/>
        <v>0.22586708381545617</v>
      </c>
      <c r="AS174" s="30">
        <f t="shared" ca="1" si="107"/>
        <v>0.97438992101956856</v>
      </c>
      <c r="AT174" s="30">
        <f>IF(Riskregister!$E$13="",0,COUNTIF(BN$4:BN$53,"&lt;"&amp;AR174)*IF(AS174&lt;0.5,Riskregister!$K$13+(Riskregister!$L$13-Riskregister!$K$13)*SQRT(AS174/2),Riskregister!$L$13-(Riskregister!$L$13-Riskregister!$K$13)*SQRT((1-AS174)/2)))</f>
        <v>0</v>
      </c>
      <c r="AU174" s="30">
        <f t="shared" ca="1" si="108"/>
        <v>0.77435216376837568</v>
      </c>
      <c r="AV174" s="30">
        <f t="shared" ca="1" si="108"/>
        <v>0.74496385887479788</v>
      </c>
      <c r="AW174" s="30">
        <f>IF(Riskregister!$E$14="",0,COUNTIF(BO$4:BO$53,"&lt;"&amp;AU174)*IF(AV174&lt;0.5,Riskregister!$K$14+(Riskregister!$L$14-Riskregister!$K$14)*SQRT(AV174/2),Riskregister!$L$14-(Riskregister!$L$14-Riskregister!$K$14)*SQRT((1-AV174)/2)))</f>
        <v>0</v>
      </c>
      <c r="AX174" s="30">
        <f t="shared" ca="1" si="109"/>
        <v>6.9828410853167711E-4</v>
      </c>
      <c r="AY174" s="30">
        <f t="shared" ca="1" si="109"/>
        <v>0.58789071773128698</v>
      </c>
      <c r="AZ174" s="30">
        <f>IF(Riskregister!$E$15="",0,COUNTIF(BP$4:BP$53,"&lt;"&amp;AX174)*IF(AY174&lt;0.5,Riskregister!$K$15+(Riskregister!$L$15-Riskregister!$K$15)*SQRT(AY174/2),Riskregister!$L$15-(Riskregister!$L$15-Riskregister!$K$15)*SQRT((1-AY174)/2)))</f>
        <v>0</v>
      </c>
      <c r="BA174" s="30">
        <f t="shared" ca="1" si="110"/>
        <v>0.42388853508667812</v>
      </c>
      <c r="BB174" s="30">
        <f t="shared" ca="1" si="110"/>
        <v>0.94282818351127029</v>
      </c>
      <c r="BC174" s="30">
        <f>IF(Riskregister!$E$16="",0,COUNTIF(BQ$4:BQ$53,"&lt;"&amp;BA174)*IF(BB174&lt;0.5,Riskregister!$K$16+(Riskregister!$L$16-Riskregister!$K$16)*SQRT(BB174/2),Riskregister!$L$16-(Riskregister!$L$16-Riskregister!$K$16)*SQRT((1-BB174)/2)))</f>
        <v>0</v>
      </c>
      <c r="BD174" s="30">
        <f t="shared" ca="1" si="86"/>
        <v>9750831.0824535862</v>
      </c>
    </row>
    <row r="175" spans="20:56" x14ac:dyDescent="0.35">
      <c r="T175" s="30">
        <f t="shared" ca="1" si="99"/>
        <v>0.50314683623560619</v>
      </c>
      <c r="U175" s="30">
        <f t="shared" ca="1" si="99"/>
        <v>0.33291524956741325</v>
      </c>
      <c r="V175" s="30">
        <f ca="1">IF(Riskregister!$E$5="",0,COUNTIF(BF$4:BF$53,"&lt;"&amp;T175)*IF(U175&lt;0.5,Riskregister!$K$5+(Riskregister!$L$5-Riskregister!$K$5)*SQRT(U175/2),Riskregister!$L$5-(Riskregister!$L$5-Riskregister!$K$5)*SQRT((1-U175)/2)))</f>
        <v>1000789.4526661757</v>
      </c>
      <c r="W175" s="30">
        <f t="shared" ca="1" si="100"/>
        <v>0.15825216333676906</v>
      </c>
      <c r="X175" s="30">
        <f t="shared" ca="1" si="100"/>
        <v>0.84114650047315642</v>
      </c>
      <c r="Y175" s="30">
        <f ca="1">IF(Riskregister!$E$6="",0,COUNTIF(BG$4:BG$53,"&lt;"&amp;W175)*IF(X175&lt;0.5,Riskregister!$K$6+(Riskregister!$L$6-Riskregister!$K$6)*SQRT(X175/2),Riskregister!$L$6-(Riskregister!$L$6-Riskregister!$K$6)*SQRT((1-X175)/2)))</f>
        <v>1492710.4680426703</v>
      </c>
      <c r="Z175" s="30">
        <f t="shared" ca="1" si="101"/>
        <v>0.31390832848585037</v>
      </c>
      <c r="AA175" s="30">
        <f t="shared" ca="1" si="101"/>
        <v>0.25674474245686751</v>
      </c>
      <c r="AB175" s="30">
        <f ca="1">IF(Riskregister!$E$7="",0,COUNTIF(BH$4:BH$53,"&lt;"&amp;Z175)*IF(AA175&lt;0.5,Riskregister!$K$7+(Riskregister!$L$7-Riskregister!$K$7)*SQRT(AA175/2),Riskregister!$L$7-(Riskregister!$L$7-Riskregister!$K$7)*SQRT((1-AA175)/2)))</f>
        <v>877009.08038646332</v>
      </c>
      <c r="AC175" s="30">
        <f t="shared" ca="1" si="102"/>
        <v>0.27971962775368531</v>
      </c>
      <c r="AD175" s="30">
        <f t="shared" ca="1" si="102"/>
        <v>0.59515798118495755</v>
      </c>
      <c r="AE175" s="30">
        <f ca="1">IF(Riskregister!$E$8="",0,COUNTIF(BI$4:BI$53,"&lt;"&amp;AC175)*IF(AD175&lt;0.5,Riskregister!$K$8+(Riskregister!$L$8-Riskregister!$K$8)*SQRT(AD175/2),Riskregister!$L$8-(Riskregister!$L$8-Riskregister!$K$8)*SQRT((1-AD175)/2)))</f>
        <v>5770825.0933251092</v>
      </c>
      <c r="AF175" s="30">
        <f t="shared" ca="1" si="103"/>
        <v>0.76541662874975214</v>
      </c>
      <c r="AG175" s="30">
        <f t="shared" ca="1" si="103"/>
        <v>0.7351688353993926</v>
      </c>
      <c r="AH175" s="30">
        <f>IF(Riskregister!$E$9="",0,COUNTIF(BJ$4:BJ$53,"&lt;"&amp;AF175)*IF(AG175&lt;0.5,Riskregister!$K$9+(Riskregister!$L$9-Riskregister!$K$9)*SQRT(AG175/2),Riskregister!$L$9-(Riskregister!$L$9-Riskregister!$K$9)*SQRT((1-AG175)/2)))</f>
        <v>0</v>
      </c>
      <c r="AI175" s="30">
        <f t="shared" ca="1" si="104"/>
        <v>0.24721410458355719</v>
      </c>
      <c r="AJ175" s="30">
        <f t="shared" ca="1" si="104"/>
        <v>0.37637728555364303</v>
      </c>
      <c r="AK175" s="30">
        <f>IF(Riskregister!$E$10="",0,COUNTIF(BK$4:BK$53,"&lt;"&amp;AI175)*IF(AJ175&lt;0.5,Riskregister!$K$10+(Riskregister!$L$10-Riskregister!$K$10)*SQRT(AJ175/2),Riskregister!$L$10-(Riskregister!$L$10-Riskregister!$K$10)*SQRT((1-AJ175)/2)))</f>
        <v>0</v>
      </c>
      <c r="AL175" s="30">
        <f t="shared" ca="1" si="105"/>
        <v>0.44710185734824603</v>
      </c>
      <c r="AM175" s="30">
        <f t="shared" ca="1" si="105"/>
        <v>0.72454814856637018</v>
      </c>
      <c r="AN175" s="30">
        <f>IF(Riskregister!$E$11="",0,COUNTIF(BL$4:BL$53,"&lt;"&amp;AL175)*IF(AM175&lt;0.5,Riskregister!$K$11+(Riskregister!$L$11-Riskregister!$K$11)*SQRT(AM175/2),Riskregister!$L$11-(Riskregister!$L$11-Riskregister!$K$11)*SQRT((1-AM175)/2)))</f>
        <v>0</v>
      </c>
      <c r="AO175" s="30">
        <f t="shared" ca="1" si="106"/>
        <v>0.36303823669527235</v>
      </c>
      <c r="AP175" s="30">
        <f t="shared" ca="1" si="106"/>
        <v>0.61893650576035719</v>
      </c>
      <c r="AQ175" s="30">
        <f>IF(Riskregister!$E$12="",0,COUNTIF(BM$4:BM$53,"&lt;"&amp;AO175)*IF(AP175&lt;0.5,Riskregister!$K$12+(Riskregister!$L$12-Riskregister!$K$12)*SQRT(AP175/2),Riskregister!$L$12-(Riskregister!$L$12-Riskregister!$K$12)*SQRT((1-AP175)/2)))</f>
        <v>0</v>
      </c>
      <c r="AR175" s="30">
        <f t="shared" ca="1" si="107"/>
        <v>0.25052603548304986</v>
      </c>
      <c r="AS175" s="30">
        <f t="shared" ca="1" si="107"/>
        <v>0.17548760992791301</v>
      </c>
      <c r="AT175" s="30">
        <f>IF(Riskregister!$E$13="",0,COUNTIF(BN$4:BN$53,"&lt;"&amp;AR175)*IF(AS175&lt;0.5,Riskregister!$K$13+(Riskregister!$L$13-Riskregister!$K$13)*SQRT(AS175/2),Riskregister!$L$13-(Riskregister!$L$13-Riskregister!$K$13)*SQRT((1-AS175)/2)))</f>
        <v>0</v>
      </c>
      <c r="AU175" s="30">
        <f t="shared" ca="1" si="108"/>
        <v>5.2178968383518987E-2</v>
      </c>
      <c r="AV175" s="30">
        <f t="shared" ca="1" si="108"/>
        <v>0.22665859462482796</v>
      </c>
      <c r="AW175" s="30">
        <f>IF(Riskregister!$E$14="",0,COUNTIF(BO$4:BO$53,"&lt;"&amp;AU175)*IF(AV175&lt;0.5,Riskregister!$K$14+(Riskregister!$L$14-Riskregister!$K$14)*SQRT(AV175/2),Riskregister!$L$14-(Riskregister!$L$14-Riskregister!$K$14)*SQRT((1-AV175)/2)))</f>
        <v>0</v>
      </c>
      <c r="AX175" s="30">
        <f t="shared" ca="1" si="109"/>
        <v>0.84691116161755353</v>
      </c>
      <c r="AY175" s="30">
        <f t="shared" ca="1" si="109"/>
        <v>0.22712863129368932</v>
      </c>
      <c r="AZ175" s="30">
        <f>IF(Riskregister!$E$15="",0,COUNTIF(BP$4:BP$53,"&lt;"&amp;AX175)*IF(AY175&lt;0.5,Riskregister!$K$15+(Riskregister!$L$15-Riskregister!$K$15)*SQRT(AY175/2),Riskregister!$L$15-(Riskregister!$L$15-Riskregister!$K$15)*SQRT((1-AY175)/2)))</f>
        <v>0</v>
      </c>
      <c r="BA175" s="30">
        <f t="shared" ca="1" si="110"/>
        <v>0.91822048740814166</v>
      </c>
      <c r="BB175" s="30">
        <f t="shared" ca="1" si="110"/>
        <v>4.6994894613442639E-2</v>
      </c>
      <c r="BC175" s="30">
        <f>IF(Riskregister!$E$16="",0,COUNTIF(BQ$4:BQ$53,"&lt;"&amp;BA175)*IF(BB175&lt;0.5,Riskregister!$K$16+(Riskregister!$L$16-Riskregister!$K$16)*SQRT(BB175/2),Riskregister!$L$16-(Riskregister!$L$16-Riskregister!$K$16)*SQRT((1-BB175)/2)))</f>
        <v>0</v>
      </c>
      <c r="BD175" s="30">
        <f t="shared" ca="1" si="86"/>
        <v>9141334.0944204181</v>
      </c>
    </row>
    <row r="176" spans="20:56" x14ac:dyDescent="0.35">
      <c r="T176" s="30">
        <f t="shared" ca="1" si="99"/>
        <v>0.22226363566374363</v>
      </c>
      <c r="U176" s="30">
        <f t="shared" ca="1" si="99"/>
        <v>0.17418603392551513</v>
      </c>
      <c r="V176" s="30">
        <f ca="1">IF(Riskregister!$E$5="",0,COUNTIF(BF$4:BF$53,"&lt;"&amp;T176)*IF(U176&lt;0.5,Riskregister!$K$5+(Riskregister!$L$5-Riskregister!$K$5)*SQRT(U176/2),Riskregister!$L$5-(Riskregister!$L$5-Riskregister!$K$5)*SQRT((1-U176)/2)))</f>
        <v>565603.73442373436</v>
      </c>
      <c r="W176" s="30">
        <f t="shared" ca="1" si="100"/>
        <v>0.81746592501024973</v>
      </c>
      <c r="X176" s="30">
        <f t="shared" ca="1" si="100"/>
        <v>0.99718259229527084</v>
      </c>
      <c r="Y176" s="30">
        <f ca="1">IF(Riskregister!$E$6="",0,COUNTIF(BG$4:BG$53,"&lt;"&amp;W176)*IF(X176&lt;0.5,Riskregister!$K$6+(Riskregister!$L$6-Riskregister!$K$6)*SQRT(X176/2),Riskregister!$L$6-(Riskregister!$L$6-Riskregister!$K$6)*SQRT((1-X176)/2)))</f>
        <v>5797323.3996363888</v>
      </c>
      <c r="Z176" s="30">
        <f t="shared" ca="1" si="101"/>
        <v>0.35050481246483567</v>
      </c>
      <c r="AA176" s="30">
        <f t="shared" ca="1" si="101"/>
        <v>0.11084806612180886</v>
      </c>
      <c r="AB176" s="30">
        <f ca="1">IF(Riskregister!$E$7="",0,COUNTIF(BH$4:BH$53,"&lt;"&amp;Z176)*IF(AA176&lt;0.5,Riskregister!$K$7+(Riskregister!$L$7-Riskregister!$K$7)*SQRT(AA176/2),Riskregister!$L$7-(Riskregister!$L$7-Riskregister!$K$7)*SQRT((1-AA176)/2)))</f>
        <v>661990.41402564174</v>
      </c>
      <c r="AC176" s="30">
        <f t="shared" ca="1" si="102"/>
        <v>0.89835123900862879</v>
      </c>
      <c r="AD176" s="30">
        <f t="shared" ca="1" si="102"/>
        <v>0.664274797202692</v>
      </c>
      <c r="AE176" s="30">
        <f ca="1">IF(Riskregister!$E$8="",0,COUNTIF(BI$4:BI$53,"&lt;"&amp;AC176)*IF(AD176&lt;0.5,Riskregister!$K$8+(Riskregister!$L$8-Riskregister!$K$8)*SQRT(AD176/2),Riskregister!$L$8-(Riskregister!$L$8-Riskregister!$K$8)*SQRT((1-AD176)/2)))</f>
        <v>15371805.900252806</v>
      </c>
      <c r="AF176" s="30">
        <f t="shared" ca="1" si="103"/>
        <v>5.8028959340729491E-2</v>
      </c>
      <c r="AG176" s="30">
        <f t="shared" ca="1" si="103"/>
        <v>2.867950002452424E-2</v>
      </c>
      <c r="AH176" s="30">
        <f>IF(Riskregister!$E$9="",0,COUNTIF(BJ$4:BJ$53,"&lt;"&amp;AF176)*IF(AG176&lt;0.5,Riskregister!$K$9+(Riskregister!$L$9-Riskregister!$K$9)*SQRT(AG176/2),Riskregister!$L$9-(Riskregister!$L$9-Riskregister!$K$9)*SQRT((1-AG176)/2)))</f>
        <v>0</v>
      </c>
      <c r="AI176" s="30">
        <f t="shared" ca="1" si="104"/>
        <v>0.61264430325432839</v>
      </c>
      <c r="AJ176" s="30">
        <f t="shared" ca="1" si="104"/>
        <v>0.40168136851220448</v>
      </c>
      <c r="AK176" s="30">
        <f>IF(Riskregister!$E$10="",0,COUNTIF(BK$4:BK$53,"&lt;"&amp;AI176)*IF(AJ176&lt;0.5,Riskregister!$K$10+(Riskregister!$L$10-Riskregister!$K$10)*SQRT(AJ176/2),Riskregister!$L$10-(Riskregister!$L$10-Riskregister!$K$10)*SQRT((1-AJ176)/2)))</f>
        <v>0</v>
      </c>
      <c r="AL176" s="30">
        <f t="shared" ca="1" si="105"/>
        <v>0.41728272178803283</v>
      </c>
      <c r="AM176" s="30">
        <f t="shared" ca="1" si="105"/>
        <v>0.36171156993547648</v>
      </c>
      <c r="AN176" s="30">
        <f>IF(Riskregister!$E$11="",0,COUNTIF(BL$4:BL$53,"&lt;"&amp;AL176)*IF(AM176&lt;0.5,Riskregister!$K$11+(Riskregister!$L$11-Riskregister!$K$11)*SQRT(AM176/2),Riskregister!$L$11-(Riskregister!$L$11-Riskregister!$K$11)*SQRT((1-AM176)/2)))</f>
        <v>0</v>
      </c>
      <c r="AO176" s="30">
        <f t="shared" ca="1" si="106"/>
        <v>0.33286652592956967</v>
      </c>
      <c r="AP176" s="30">
        <f t="shared" ca="1" si="106"/>
        <v>0.65252585346546266</v>
      </c>
      <c r="AQ176" s="30">
        <f>IF(Riskregister!$E$12="",0,COUNTIF(BM$4:BM$53,"&lt;"&amp;AO176)*IF(AP176&lt;0.5,Riskregister!$K$12+(Riskregister!$L$12-Riskregister!$K$12)*SQRT(AP176/2),Riskregister!$L$12-(Riskregister!$L$12-Riskregister!$K$12)*SQRT((1-AP176)/2)))</f>
        <v>0</v>
      </c>
      <c r="AR176" s="30">
        <f t="shared" ca="1" si="107"/>
        <v>0.41349121376024167</v>
      </c>
      <c r="AS176" s="30">
        <f t="shared" ca="1" si="107"/>
        <v>0.17640972267401367</v>
      </c>
      <c r="AT176" s="30">
        <f>IF(Riskregister!$E$13="",0,COUNTIF(BN$4:BN$53,"&lt;"&amp;AR176)*IF(AS176&lt;0.5,Riskregister!$K$13+(Riskregister!$L$13-Riskregister!$K$13)*SQRT(AS176/2),Riskregister!$L$13-(Riskregister!$L$13-Riskregister!$K$13)*SQRT((1-AS176)/2)))</f>
        <v>0</v>
      </c>
      <c r="AU176" s="30">
        <f t="shared" ca="1" si="108"/>
        <v>4.5065737180099985E-2</v>
      </c>
      <c r="AV176" s="30">
        <f t="shared" ca="1" si="108"/>
        <v>0.99569922790032339</v>
      </c>
      <c r="AW176" s="30">
        <f>IF(Riskregister!$E$14="",0,COUNTIF(BO$4:BO$53,"&lt;"&amp;AU176)*IF(AV176&lt;0.5,Riskregister!$K$14+(Riskregister!$L$14-Riskregister!$K$14)*SQRT(AV176/2),Riskregister!$L$14-(Riskregister!$L$14-Riskregister!$K$14)*SQRT((1-AV176)/2)))</f>
        <v>0</v>
      </c>
      <c r="AX176" s="30">
        <f t="shared" ca="1" si="109"/>
        <v>0.84420929953866974</v>
      </c>
      <c r="AY176" s="30">
        <f t="shared" ca="1" si="109"/>
        <v>0.12540017592526354</v>
      </c>
      <c r="AZ176" s="30">
        <f>IF(Riskregister!$E$15="",0,COUNTIF(BP$4:BP$53,"&lt;"&amp;AX176)*IF(AY176&lt;0.5,Riskregister!$K$15+(Riskregister!$L$15-Riskregister!$K$15)*SQRT(AY176/2),Riskregister!$L$15-(Riskregister!$L$15-Riskregister!$K$15)*SQRT((1-AY176)/2)))</f>
        <v>0</v>
      </c>
      <c r="BA176" s="30">
        <f t="shared" ca="1" si="110"/>
        <v>0.26212109517414905</v>
      </c>
      <c r="BB176" s="30">
        <f t="shared" ca="1" si="110"/>
        <v>0.73230946885688353</v>
      </c>
      <c r="BC176" s="30">
        <f>IF(Riskregister!$E$16="",0,COUNTIF(BQ$4:BQ$53,"&lt;"&amp;BA176)*IF(BB176&lt;0.5,Riskregister!$K$16+(Riskregister!$L$16-Riskregister!$K$16)*SQRT(BB176/2),Riskregister!$L$16-(Riskregister!$L$16-Riskregister!$K$16)*SQRT((1-BB176)/2)))</f>
        <v>0</v>
      </c>
      <c r="BD176" s="30">
        <f t="shared" ca="1" si="86"/>
        <v>22396723.448338572</v>
      </c>
    </row>
    <row r="177" spans="20:56" x14ac:dyDescent="0.35">
      <c r="T177" s="30">
        <f t="shared" ca="1" si="99"/>
        <v>0.44212274117420458</v>
      </c>
      <c r="U177" s="30">
        <f t="shared" ca="1" si="99"/>
        <v>8.2185947276960269E-2</v>
      </c>
      <c r="V177" s="30">
        <f ca="1">IF(Riskregister!$E$5="",0,COUNTIF(BF$4:BF$53,"&lt;"&amp;T177)*IF(U177&lt;0.5,Riskregister!$K$5+(Riskregister!$L$5-Riskregister!$K$5)*SQRT(U177/2),Riskregister!$L$5-(Riskregister!$L$5-Riskregister!$K$5)*SQRT((1-U177)/2)))</f>
        <v>723663.92611400213</v>
      </c>
      <c r="W177" s="30">
        <f t="shared" ca="1" si="100"/>
        <v>0.48580566696435068</v>
      </c>
      <c r="X177" s="30">
        <f t="shared" ca="1" si="100"/>
        <v>0.1040290015380666</v>
      </c>
      <c r="Y177" s="30">
        <f ca="1">IF(Riskregister!$E$6="",0,COUNTIF(BG$4:BG$53,"&lt;"&amp;W177)*IF(X177&lt;0.5,Riskregister!$K$6+(Riskregister!$L$6-Riskregister!$K$6)*SQRT(X177/2),Riskregister!$L$6-(Riskregister!$L$6-Riskregister!$K$6)*SQRT((1-X177)/2)))</f>
        <v>1221040.7602346377</v>
      </c>
      <c r="Z177" s="30">
        <f t="shared" ca="1" si="101"/>
        <v>0.34318897922318559</v>
      </c>
      <c r="AA177" s="30">
        <f t="shared" ca="1" si="101"/>
        <v>0.9053759988501604</v>
      </c>
      <c r="AB177" s="30">
        <f ca="1">IF(Riskregister!$E$7="",0,COUNTIF(BH$4:BH$53,"&lt;"&amp;Z177)*IF(AA177&lt;0.5,Riskregister!$K$7+(Riskregister!$L$7-Riskregister!$K$7)*SQRT(AA177/2),Riskregister!$L$7-(Riskregister!$L$7-Riskregister!$K$7)*SQRT((1-AA177)/2)))</f>
        <v>1619351.8662062143</v>
      </c>
      <c r="AC177" s="30">
        <f t="shared" ca="1" si="102"/>
        <v>0.11763871002427939</v>
      </c>
      <c r="AD177" s="30">
        <f t="shared" ca="1" si="102"/>
        <v>0.7731536827420481</v>
      </c>
      <c r="AE177" s="30">
        <f ca="1">IF(Riskregister!$E$8="",0,COUNTIF(BI$4:BI$53,"&lt;"&amp;AC177)*IF(AD177&lt;0.5,Riskregister!$K$8+(Riskregister!$L$8-Riskregister!$K$8)*SQRT(AD177/2),Riskregister!$L$8-(Riskregister!$L$8-Riskregister!$K$8)*SQRT((1-AD177)/2)))</f>
        <v>3417117.3214309029</v>
      </c>
      <c r="AF177" s="30">
        <f t="shared" ca="1" si="103"/>
        <v>0.12656240225357784</v>
      </c>
      <c r="AG177" s="30">
        <f t="shared" ca="1" si="103"/>
        <v>0.63883835985071202</v>
      </c>
      <c r="AH177" s="30">
        <f>IF(Riskregister!$E$9="",0,COUNTIF(BJ$4:BJ$53,"&lt;"&amp;AF177)*IF(AG177&lt;0.5,Riskregister!$K$9+(Riskregister!$L$9-Riskregister!$K$9)*SQRT(AG177/2),Riskregister!$L$9-(Riskregister!$L$9-Riskregister!$K$9)*SQRT((1-AG177)/2)))</f>
        <v>0</v>
      </c>
      <c r="AI177" s="30">
        <f t="shared" ca="1" si="104"/>
        <v>8.3947175269618146E-2</v>
      </c>
      <c r="AJ177" s="30">
        <f t="shared" ca="1" si="104"/>
        <v>0.75885015837795378</v>
      </c>
      <c r="AK177" s="30">
        <f>IF(Riskregister!$E$10="",0,COUNTIF(BK$4:BK$53,"&lt;"&amp;AI177)*IF(AJ177&lt;0.5,Riskregister!$K$10+(Riskregister!$L$10-Riskregister!$K$10)*SQRT(AJ177/2),Riskregister!$L$10-(Riskregister!$L$10-Riskregister!$K$10)*SQRT((1-AJ177)/2)))</f>
        <v>0</v>
      </c>
      <c r="AL177" s="30">
        <f t="shared" ca="1" si="105"/>
        <v>0.59589552247627253</v>
      </c>
      <c r="AM177" s="30">
        <f t="shared" ca="1" si="105"/>
        <v>0.4262690455239817</v>
      </c>
      <c r="AN177" s="30">
        <f>IF(Riskregister!$E$11="",0,COUNTIF(BL$4:BL$53,"&lt;"&amp;AL177)*IF(AM177&lt;0.5,Riskregister!$K$11+(Riskregister!$L$11-Riskregister!$K$11)*SQRT(AM177/2),Riskregister!$L$11-(Riskregister!$L$11-Riskregister!$K$11)*SQRT((1-AM177)/2)))</f>
        <v>0</v>
      </c>
      <c r="AO177" s="30">
        <f t="shared" ca="1" si="106"/>
        <v>5.1090580647720762E-2</v>
      </c>
      <c r="AP177" s="30">
        <f t="shared" ca="1" si="106"/>
        <v>0.61917083262653949</v>
      </c>
      <c r="AQ177" s="30">
        <f>IF(Riskregister!$E$12="",0,COUNTIF(BM$4:BM$53,"&lt;"&amp;AO177)*IF(AP177&lt;0.5,Riskregister!$K$12+(Riskregister!$L$12-Riskregister!$K$12)*SQRT(AP177/2),Riskregister!$L$12-(Riskregister!$L$12-Riskregister!$K$12)*SQRT((1-AP177)/2)))</f>
        <v>0</v>
      </c>
      <c r="AR177" s="30">
        <f t="shared" ca="1" si="107"/>
        <v>5.7415022762395296E-2</v>
      </c>
      <c r="AS177" s="30">
        <f t="shared" ca="1" si="107"/>
        <v>9.9392354727418697E-2</v>
      </c>
      <c r="AT177" s="30">
        <f>IF(Riskregister!$E$13="",0,COUNTIF(BN$4:BN$53,"&lt;"&amp;AR177)*IF(AS177&lt;0.5,Riskregister!$K$13+(Riskregister!$L$13-Riskregister!$K$13)*SQRT(AS177/2),Riskregister!$L$13-(Riskregister!$L$13-Riskregister!$K$13)*SQRT((1-AS177)/2)))</f>
        <v>0</v>
      </c>
      <c r="AU177" s="30">
        <f t="shared" ca="1" si="108"/>
        <v>0.42177617618528829</v>
      </c>
      <c r="AV177" s="30">
        <f t="shared" ca="1" si="108"/>
        <v>0.77929430136089395</v>
      </c>
      <c r="AW177" s="30">
        <f>IF(Riskregister!$E$14="",0,COUNTIF(BO$4:BO$53,"&lt;"&amp;AU177)*IF(AV177&lt;0.5,Riskregister!$K$14+(Riskregister!$L$14-Riskregister!$K$14)*SQRT(AV177/2),Riskregister!$L$14-(Riskregister!$L$14-Riskregister!$K$14)*SQRT((1-AV177)/2)))</f>
        <v>0</v>
      </c>
      <c r="AX177" s="30">
        <f t="shared" ca="1" si="109"/>
        <v>0.47645637882877601</v>
      </c>
      <c r="AY177" s="30">
        <f t="shared" ca="1" si="109"/>
        <v>0.98216101222801633</v>
      </c>
      <c r="AZ177" s="30">
        <f>IF(Riskregister!$E$15="",0,COUNTIF(BP$4:BP$53,"&lt;"&amp;AX177)*IF(AY177&lt;0.5,Riskregister!$K$15+(Riskregister!$L$15-Riskregister!$K$15)*SQRT(AY177/2),Riskregister!$L$15-(Riskregister!$L$15-Riskregister!$K$15)*SQRT((1-AY177)/2)))</f>
        <v>0</v>
      </c>
      <c r="BA177" s="30">
        <f t="shared" ca="1" si="110"/>
        <v>0.33041660231833914</v>
      </c>
      <c r="BB177" s="30">
        <f t="shared" ca="1" si="110"/>
        <v>0.65277524288449218</v>
      </c>
      <c r="BC177" s="30">
        <f>IF(Riskregister!$E$16="",0,COUNTIF(BQ$4:BQ$53,"&lt;"&amp;BA177)*IF(BB177&lt;0.5,Riskregister!$K$16+(Riskregister!$L$16-Riskregister!$K$16)*SQRT(BB177/2),Riskregister!$L$16-(Riskregister!$L$16-Riskregister!$K$16)*SQRT((1-BB177)/2)))</f>
        <v>0</v>
      </c>
      <c r="BD177" s="30">
        <f t="shared" ca="1" si="86"/>
        <v>6981173.8739857571</v>
      </c>
    </row>
    <row r="178" spans="20:56" x14ac:dyDescent="0.35">
      <c r="T178" s="30">
        <f t="shared" ca="1" si="99"/>
        <v>0.15503704479960856</v>
      </c>
      <c r="U178" s="30">
        <f t="shared" ca="1" si="99"/>
        <v>0.12303636508313787</v>
      </c>
      <c r="V178" s="30">
        <f ca="1">IF(Riskregister!$E$5="",0,COUNTIF(BF$4:BF$53,"&lt;"&amp;T178)*IF(U178&lt;0.5,Riskregister!$K$5+(Riskregister!$L$5-Riskregister!$K$5)*SQRT(U178/2),Riskregister!$L$5-(Riskregister!$L$5-Riskregister!$K$5)*SQRT((1-U178)/2)))</f>
        <v>523225.73296703683</v>
      </c>
      <c r="W178" s="30">
        <f t="shared" ca="1" si="100"/>
        <v>0.76195411205868924</v>
      </c>
      <c r="X178" s="30">
        <f t="shared" ca="1" si="100"/>
        <v>0.4297454340172745</v>
      </c>
      <c r="Y178" s="30">
        <f ca="1">IF(Riskregister!$E$6="",0,COUNTIF(BG$4:BG$53,"&lt;"&amp;W178)*IF(X178&lt;0.5,Riskregister!$K$6+(Riskregister!$L$6-Riskregister!$K$6)*SQRT(X178/2),Riskregister!$L$6-(Riskregister!$L$6-Riskregister!$K$6)*SQRT((1-X178)/2)))</f>
        <v>3103135.7190475832</v>
      </c>
      <c r="Z178" s="30">
        <f t="shared" ca="1" si="101"/>
        <v>0.66261696589683605</v>
      </c>
      <c r="AA178" s="30">
        <f t="shared" ca="1" si="101"/>
        <v>3.1088685072832356E-2</v>
      </c>
      <c r="AB178" s="30">
        <f ca="1">IF(Riskregister!$E$7="",0,COUNTIF(BH$4:BH$53,"&lt;"&amp;Z178)*IF(AA178&lt;0.5,Riskregister!$K$7+(Riskregister!$L$7-Riskregister!$K$7)*SQRT(AA178/2),Riskregister!$L$7-(Riskregister!$L$7-Riskregister!$K$7)*SQRT((1-AA178)/2)))</f>
        <v>655458.534133257</v>
      </c>
      <c r="AC178" s="30">
        <f t="shared" ca="1" si="102"/>
        <v>0.64761738375315481</v>
      </c>
      <c r="AD178" s="30">
        <f t="shared" ca="1" si="102"/>
        <v>7.2178935788534182E-2</v>
      </c>
      <c r="AE178" s="30">
        <f ca="1">IF(Riskregister!$E$8="",0,COUNTIF(BI$4:BI$53,"&lt;"&amp;AC178)*IF(AD178&lt;0.5,Riskregister!$K$8+(Riskregister!$L$8-Riskregister!$K$8)*SQRT(AD178/2),Riskregister!$L$8-(Riskregister!$L$8-Riskregister!$K$8)*SQRT((1-AD178)/2)))</f>
        <v>3578609.1749374783</v>
      </c>
      <c r="AF178" s="30">
        <f t="shared" ca="1" si="103"/>
        <v>0.25160046424530402</v>
      </c>
      <c r="AG178" s="30">
        <f t="shared" ca="1" si="103"/>
        <v>0.6516899356497271</v>
      </c>
      <c r="AH178" s="30">
        <f>IF(Riskregister!$E$9="",0,COUNTIF(BJ$4:BJ$53,"&lt;"&amp;AF178)*IF(AG178&lt;0.5,Riskregister!$K$9+(Riskregister!$L$9-Riskregister!$K$9)*SQRT(AG178/2),Riskregister!$L$9-(Riskregister!$L$9-Riskregister!$K$9)*SQRT((1-AG178)/2)))</f>
        <v>0</v>
      </c>
      <c r="AI178" s="30">
        <f t="shared" ca="1" si="104"/>
        <v>9.6867316670556147E-2</v>
      </c>
      <c r="AJ178" s="30">
        <f t="shared" ca="1" si="104"/>
        <v>0.62856916241799965</v>
      </c>
      <c r="AK178" s="30">
        <f>IF(Riskregister!$E$10="",0,COUNTIF(BK$4:BK$53,"&lt;"&amp;AI178)*IF(AJ178&lt;0.5,Riskregister!$K$10+(Riskregister!$L$10-Riskregister!$K$10)*SQRT(AJ178/2),Riskregister!$L$10-(Riskregister!$L$10-Riskregister!$K$10)*SQRT((1-AJ178)/2)))</f>
        <v>0</v>
      </c>
      <c r="AL178" s="30">
        <f t="shared" ca="1" si="105"/>
        <v>0.78879190298598145</v>
      </c>
      <c r="AM178" s="30">
        <f t="shared" ca="1" si="105"/>
        <v>0.692281480299903</v>
      </c>
      <c r="AN178" s="30">
        <f>IF(Riskregister!$E$11="",0,COUNTIF(BL$4:BL$53,"&lt;"&amp;AL178)*IF(AM178&lt;0.5,Riskregister!$K$11+(Riskregister!$L$11-Riskregister!$K$11)*SQRT(AM178/2),Riskregister!$L$11-(Riskregister!$L$11-Riskregister!$K$11)*SQRT((1-AM178)/2)))</f>
        <v>0</v>
      </c>
      <c r="AO178" s="30">
        <f t="shared" ca="1" si="106"/>
        <v>0.97512075874123993</v>
      </c>
      <c r="AP178" s="30">
        <f t="shared" ca="1" si="106"/>
        <v>0.7580670361755405</v>
      </c>
      <c r="AQ178" s="30">
        <f>IF(Riskregister!$E$12="",0,COUNTIF(BM$4:BM$53,"&lt;"&amp;AO178)*IF(AP178&lt;0.5,Riskregister!$K$12+(Riskregister!$L$12-Riskregister!$K$12)*SQRT(AP178/2),Riskregister!$L$12-(Riskregister!$L$12-Riskregister!$K$12)*SQRT((1-AP178)/2)))</f>
        <v>0</v>
      </c>
      <c r="AR178" s="30">
        <f t="shared" ca="1" si="107"/>
        <v>0.1728154846509653</v>
      </c>
      <c r="AS178" s="30">
        <f t="shared" ca="1" si="107"/>
        <v>0.91583341997558421</v>
      </c>
      <c r="AT178" s="30">
        <f>IF(Riskregister!$E$13="",0,COUNTIF(BN$4:BN$53,"&lt;"&amp;AR178)*IF(AS178&lt;0.5,Riskregister!$K$13+(Riskregister!$L$13-Riskregister!$K$13)*SQRT(AS178/2),Riskregister!$L$13-(Riskregister!$L$13-Riskregister!$K$13)*SQRT((1-AS178)/2)))</f>
        <v>0</v>
      </c>
      <c r="AU178" s="30">
        <f t="shared" ca="1" si="108"/>
        <v>0.73931868550314483</v>
      </c>
      <c r="AV178" s="30">
        <f t="shared" ca="1" si="108"/>
        <v>0.87011691495423327</v>
      </c>
      <c r="AW178" s="30">
        <f>IF(Riskregister!$E$14="",0,COUNTIF(BO$4:BO$53,"&lt;"&amp;AU178)*IF(AV178&lt;0.5,Riskregister!$K$14+(Riskregister!$L$14-Riskregister!$K$14)*SQRT(AV178/2),Riskregister!$L$14-(Riskregister!$L$14-Riskregister!$K$14)*SQRT((1-AV178)/2)))</f>
        <v>0</v>
      </c>
      <c r="AX178" s="30">
        <f t="shared" ca="1" si="109"/>
        <v>0.55050810818087259</v>
      </c>
      <c r="AY178" s="30">
        <f t="shared" ca="1" si="109"/>
        <v>1.4540680907292769E-2</v>
      </c>
      <c r="AZ178" s="30">
        <f>IF(Riskregister!$E$15="",0,COUNTIF(BP$4:BP$53,"&lt;"&amp;AX178)*IF(AY178&lt;0.5,Riskregister!$K$15+(Riskregister!$L$15-Riskregister!$K$15)*SQRT(AY178/2),Riskregister!$L$15-(Riskregister!$L$15-Riskregister!$K$15)*SQRT((1-AY178)/2)))</f>
        <v>0</v>
      </c>
      <c r="BA178" s="30">
        <f t="shared" ca="1" si="110"/>
        <v>0.52588452342056091</v>
      </c>
      <c r="BB178" s="30">
        <f t="shared" ca="1" si="110"/>
        <v>0.9355893000935358</v>
      </c>
      <c r="BC178" s="30">
        <f>IF(Riskregister!$E$16="",0,COUNTIF(BQ$4:BQ$53,"&lt;"&amp;BA178)*IF(BB178&lt;0.5,Riskregister!$K$16+(Riskregister!$L$16-Riskregister!$K$16)*SQRT(BB178/2),Riskregister!$L$16-(Riskregister!$L$16-Riskregister!$K$16)*SQRT((1-BB178)/2)))</f>
        <v>0</v>
      </c>
      <c r="BD178" s="30">
        <f t="shared" ca="1" si="86"/>
        <v>7860429.1610853551</v>
      </c>
    </row>
    <row r="179" spans="20:56" x14ac:dyDescent="0.35">
      <c r="T179" s="30">
        <f t="shared" ca="1" si="99"/>
        <v>0.40123451134169197</v>
      </c>
      <c r="U179" s="30">
        <f t="shared" ca="1" si="99"/>
        <v>0.36267051410977602</v>
      </c>
      <c r="V179" s="30">
        <f ca="1">IF(Riskregister!$E$5="",0,COUNTIF(BF$4:BF$53,"&lt;"&amp;T179)*IF(U179&lt;0.5,Riskregister!$K$5+(Riskregister!$L$5-Riskregister!$K$5)*SQRT(U179/2),Riskregister!$L$5-(Riskregister!$L$5-Riskregister!$K$5)*SQRT((1-U179)/2)))</f>
        <v>1024876.9485572833</v>
      </c>
      <c r="W179" s="30">
        <f t="shared" ca="1" si="100"/>
        <v>0.44584850334509063</v>
      </c>
      <c r="X179" s="30">
        <f t="shared" ca="1" si="100"/>
        <v>0.85904532692367508</v>
      </c>
      <c r="Y179" s="30">
        <f ca="1">IF(Riskregister!$E$6="",0,COUNTIF(BG$4:BG$53,"&lt;"&amp;W179)*IF(X179&lt;0.5,Riskregister!$K$6+(Riskregister!$L$6-Riskregister!$K$6)*SQRT(X179/2),Riskregister!$L$6-(Riskregister!$L$6-Riskregister!$K$6)*SQRT((1-X179)/2)))</f>
        <v>3044287.5529038114</v>
      </c>
      <c r="Z179" s="30">
        <f t="shared" ca="1" si="101"/>
        <v>0.28040551395155255</v>
      </c>
      <c r="AA179" s="30">
        <f t="shared" ca="1" si="101"/>
        <v>0.11581818675848388</v>
      </c>
      <c r="AB179" s="30">
        <f ca="1">IF(Riskregister!$E$7="",0,COUNTIF(BH$4:BH$53,"&lt;"&amp;Z179)*IF(AA179&lt;0.5,Riskregister!$K$7+(Riskregister!$L$7-Riskregister!$K$7)*SQRT(AA179/2),Riskregister!$L$7-(Riskregister!$L$7-Riskregister!$K$7)*SQRT((1-AA179)/2)))</f>
        <v>671125.39518999378</v>
      </c>
      <c r="AC179" s="30">
        <f t="shared" ca="1" si="102"/>
        <v>9.0418448659268735E-2</v>
      </c>
      <c r="AD179" s="30">
        <f t="shared" ca="1" si="102"/>
        <v>0.99337372902813847</v>
      </c>
      <c r="AE179" s="30">
        <f ca="1">IF(Riskregister!$E$8="",0,COUNTIF(BI$4:BI$53,"&lt;"&amp;AC179)*IF(AD179&lt;0.5,Riskregister!$K$8+(Riskregister!$L$8-Riskregister!$K$8)*SQRT(AD179/2),Riskregister!$L$8-(Riskregister!$L$8-Riskregister!$K$8)*SQRT((1-AD179)/2)))</f>
        <v>4729468.7395434482</v>
      </c>
      <c r="AF179" s="30">
        <f t="shared" ca="1" si="103"/>
        <v>0.32458892815090379</v>
      </c>
      <c r="AG179" s="30">
        <f t="shared" ca="1" si="103"/>
        <v>0.69371485984343662</v>
      </c>
      <c r="AH179" s="30">
        <f>IF(Riskregister!$E$9="",0,COUNTIF(BJ$4:BJ$53,"&lt;"&amp;AF179)*IF(AG179&lt;0.5,Riskregister!$K$9+(Riskregister!$L$9-Riskregister!$K$9)*SQRT(AG179/2),Riskregister!$L$9-(Riskregister!$L$9-Riskregister!$K$9)*SQRT((1-AG179)/2)))</f>
        <v>0</v>
      </c>
      <c r="AI179" s="30">
        <f t="shared" ca="1" si="104"/>
        <v>0.88122742666843257</v>
      </c>
      <c r="AJ179" s="30">
        <f t="shared" ca="1" si="104"/>
        <v>0.99633849430909704</v>
      </c>
      <c r="AK179" s="30">
        <f>IF(Riskregister!$E$10="",0,COUNTIF(BK$4:BK$53,"&lt;"&amp;AI179)*IF(AJ179&lt;0.5,Riskregister!$K$10+(Riskregister!$L$10-Riskregister!$K$10)*SQRT(AJ179/2),Riskregister!$L$10-(Riskregister!$L$10-Riskregister!$K$10)*SQRT((1-AJ179)/2)))</f>
        <v>0</v>
      </c>
      <c r="AL179" s="30">
        <f t="shared" ca="1" si="105"/>
        <v>0.82276237166466115</v>
      </c>
      <c r="AM179" s="30">
        <f t="shared" ca="1" si="105"/>
        <v>7.6067798018791821E-3</v>
      </c>
      <c r="AN179" s="30">
        <f>IF(Riskregister!$E$11="",0,COUNTIF(BL$4:BL$53,"&lt;"&amp;AL179)*IF(AM179&lt;0.5,Riskregister!$K$11+(Riskregister!$L$11-Riskregister!$K$11)*SQRT(AM179/2),Riskregister!$L$11-(Riskregister!$L$11-Riskregister!$K$11)*SQRT((1-AM179)/2)))</f>
        <v>0</v>
      </c>
      <c r="AO179" s="30">
        <f t="shared" ca="1" si="106"/>
        <v>0.90848672323053903</v>
      </c>
      <c r="AP179" s="30">
        <f t="shared" ca="1" si="106"/>
        <v>0.25365952688411908</v>
      </c>
      <c r="AQ179" s="30">
        <f>IF(Riskregister!$E$12="",0,COUNTIF(BM$4:BM$53,"&lt;"&amp;AO179)*IF(AP179&lt;0.5,Riskregister!$K$12+(Riskregister!$L$12-Riskregister!$K$12)*SQRT(AP179/2),Riskregister!$L$12-(Riskregister!$L$12-Riskregister!$K$12)*SQRT((1-AP179)/2)))</f>
        <v>0</v>
      </c>
      <c r="AR179" s="30">
        <f t="shared" ca="1" si="107"/>
        <v>0.46732136581842165</v>
      </c>
      <c r="AS179" s="30">
        <f t="shared" ca="1" si="107"/>
        <v>0.50749302679511277</v>
      </c>
      <c r="AT179" s="30">
        <f>IF(Riskregister!$E$13="",0,COUNTIF(BN$4:BN$53,"&lt;"&amp;AR179)*IF(AS179&lt;0.5,Riskregister!$K$13+(Riskregister!$L$13-Riskregister!$K$13)*SQRT(AS179/2),Riskregister!$L$13-(Riskregister!$L$13-Riskregister!$K$13)*SQRT((1-AS179)/2)))</f>
        <v>0</v>
      </c>
      <c r="AU179" s="30">
        <f t="shared" ca="1" si="108"/>
        <v>0.61460036379465088</v>
      </c>
      <c r="AV179" s="30">
        <f t="shared" ca="1" si="108"/>
        <v>2.7738987643142865E-2</v>
      </c>
      <c r="AW179" s="30">
        <f>IF(Riskregister!$E$14="",0,COUNTIF(BO$4:BO$53,"&lt;"&amp;AU179)*IF(AV179&lt;0.5,Riskregister!$K$14+(Riskregister!$L$14-Riskregister!$K$14)*SQRT(AV179/2),Riskregister!$L$14-(Riskregister!$L$14-Riskregister!$K$14)*SQRT((1-AV179)/2)))</f>
        <v>0</v>
      </c>
      <c r="AX179" s="30">
        <f t="shared" ca="1" si="109"/>
        <v>0.8390860236621609</v>
      </c>
      <c r="AY179" s="30">
        <f t="shared" ca="1" si="109"/>
        <v>0.5386499664782699</v>
      </c>
      <c r="AZ179" s="30">
        <f>IF(Riskregister!$E$15="",0,COUNTIF(BP$4:BP$53,"&lt;"&amp;AX179)*IF(AY179&lt;0.5,Riskregister!$K$15+(Riskregister!$L$15-Riskregister!$K$15)*SQRT(AY179/2),Riskregister!$L$15-(Riskregister!$L$15-Riskregister!$K$15)*SQRT((1-AY179)/2)))</f>
        <v>0</v>
      </c>
      <c r="BA179" s="30">
        <f t="shared" ca="1" si="110"/>
        <v>0.58796766795397504</v>
      </c>
      <c r="BB179" s="30">
        <f t="shared" ca="1" si="110"/>
        <v>0.69698283698892716</v>
      </c>
      <c r="BC179" s="30">
        <f>IF(Riskregister!$E$16="",0,COUNTIF(BQ$4:BQ$53,"&lt;"&amp;BA179)*IF(BB179&lt;0.5,Riskregister!$K$16+(Riskregister!$L$16-Riskregister!$K$16)*SQRT(BB179/2),Riskregister!$L$16-(Riskregister!$L$16-Riskregister!$K$16)*SQRT((1-BB179)/2)))</f>
        <v>0</v>
      </c>
      <c r="BD179" s="30">
        <f t="shared" ca="1" si="86"/>
        <v>9469758.6361945365</v>
      </c>
    </row>
    <row r="180" spans="20:56" x14ac:dyDescent="0.35">
      <c r="T180" s="30">
        <f t="shared" ca="1" si="99"/>
        <v>8.0850727252483323E-2</v>
      </c>
      <c r="U180" s="30">
        <f t="shared" ca="1" si="99"/>
        <v>0.80870980051845753</v>
      </c>
      <c r="V180" s="30">
        <f ca="1">IF(Riskregister!$E$5="",0,COUNTIF(BF$4:BF$53,"&lt;"&amp;T180)*IF(U180&lt;0.5,Riskregister!$K$5+(Riskregister!$L$5-Riskregister!$K$5)*SQRT(U180/2),Riskregister!$L$5-(Riskregister!$L$5-Riskregister!$K$5)*SQRT((1-U180)/2)))</f>
        <v>460830.56119425438</v>
      </c>
      <c r="W180" s="30">
        <f t="shared" ca="1" si="100"/>
        <v>0.33520723197078728</v>
      </c>
      <c r="X180" s="30">
        <f t="shared" ca="1" si="100"/>
        <v>0.26415462279539814</v>
      </c>
      <c r="Y180" s="30">
        <f ca="1">IF(Riskregister!$E$6="",0,COUNTIF(BG$4:BG$53,"&lt;"&amp;W180)*IF(X180&lt;0.5,Riskregister!$K$6+(Riskregister!$L$6-Riskregister!$K$6)*SQRT(X180/2),Riskregister!$L$6-(Riskregister!$L$6-Riskregister!$K$6)*SQRT((1-X180)/2)))</f>
        <v>854163.96180815785</v>
      </c>
      <c r="Z180" s="30">
        <f t="shared" ca="1" si="101"/>
        <v>0.72950177212945511</v>
      </c>
      <c r="AA180" s="30">
        <f t="shared" ca="1" si="101"/>
        <v>0.41789327036005453</v>
      </c>
      <c r="AB180" s="30">
        <f ca="1">IF(Riskregister!$E$7="",0,COUNTIF(BH$4:BH$53,"&lt;"&amp;Z180)*IF(AA180&lt;0.5,Riskregister!$K$7+(Riskregister!$L$7-Riskregister!$K$7)*SQRT(AA180/2),Riskregister!$L$7-(Riskregister!$L$7-Riskregister!$K$7)*SQRT((1-AA180)/2)))</f>
        <v>1679899.0662592945</v>
      </c>
      <c r="AC180" s="30">
        <f t="shared" ca="1" si="102"/>
        <v>0.71752079680836356</v>
      </c>
      <c r="AD180" s="30">
        <f t="shared" ca="1" si="102"/>
        <v>0.1135357628446092</v>
      </c>
      <c r="AE180" s="30">
        <f ca="1">IF(Riskregister!$E$8="",0,COUNTIF(BI$4:BI$53,"&lt;"&amp;AC180)*IF(AD180&lt;0.5,Riskregister!$K$8+(Riskregister!$L$8-Riskregister!$K$8)*SQRT(AD180/2),Riskregister!$L$8-(Riskregister!$L$8-Riskregister!$K$8)*SQRT((1-AD180)/2)))</f>
        <v>5679290.1234346656</v>
      </c>
      <c r="AF180" s="30">
        <f t="shared" ca="1" si="103"/>
        <v>0.72942905402684632</v>
      </c>
      <c r="AG180" s="30">
        <f t="shared" ca="1" si="103"/>
        <v>2.9809338072206426E-2</v>
      </c>
      <c r="AH180" s="30">
        <f>IF(Riskregister!$E$9="",0,COUNTIF(BJ$4:BJ$53,"&lt;"&amp;AF180)*IF(AG180&lt;0.5,Riskregister!$K$9+(Riskregister!$L$9-Riskregister!$K$9)*SQRT(AG180/2),Riskregister!$L$9-(Riskregister!$L$9-Riskregister!$K$9)*SQRT((1-AG180)/2)))</f>
        <v>0</v>
      </c>
      <c r="AI180" s="30">
        <f t="shared" ca="1" si="104"/>
        <v>0.26121737405675038</v>
      </c>
      <c r="AJ180" s="30">
        <f t="shared" ca="1" si="104"/>
        <v>0.17723906882696094</v>
      </c>
      <c r="AK180" s="30">
        <f>IF(Riskregister!$E$10="",0,COUNTIF(BK$4:BK$53,"&lt;"&amp;AI180)*IF(AJ180&lt;0.5,Riskregister!$K$10+(Riskregister!$L$10-Riskregister!$K$10)*SQRT(AJ180/2),Riskregister!$L$10-(Riskregister!$L$10-Riskregister!$K$10)*SQRT((1-AJ180)/2)))</f>
        <v>0</v>
      </c>
      <c r="AL180" s="30">
        <f t="shared" ca="1" si="105"/>
        <v>0.56027861418663394</v>
      </c>
      <c r="AM180" s="30">
        <f t="shared" ca="1" si="105"/>
        <v>0.13271864068486483</v>
      </c>
      <c r="AN180" s="30">
        <f>IF(Riskregister!$E$11="",0,COUNTIF(BL$4:BL$53,"&lt;"&amp;AL180)*IF(AM180&lt;0.5,Riskregister!$K$11+(Riskregister!$L$11-Riskregister!$K$11)*SQRT(AM180/2),Riskregister!$L$11-(Riskregister!$L$11-Riskregister!$K$11)*SQRT((1-AM180)/2)))</f>
        <v>0</v>
      </c>
      <c r="AO180" s="30">
        <f t="shared" ca="1" si="106"/>
        <v>0.18918995370977554</v>
      </c>
      <c r="AP180" s="30">
        <f t="shared" ca="1" si="106"/>
        <v>0.28792364987939867</v>
      </c>
      <c r="AQ180" s="30">
        <f>IF(Riskregister!$E$12="",0,COUNTIF(BM$4:BM$53,"&lt;"&amp;AO180)*IF(AP180&lt;0.5,Riskregister!$K$12+(Riskregister!$L$12-Riskregister!$K$12)*SQRT(AP180/2),Riskregister!$L$12-(Riskregister!$L$12-Riskregister!$K$12)*SQRT((1-AP180)/2)))</f>
        <v>0</v>
      </c>
      <c r="AR180" s="30">
        <f t="shared" ca="1" si="107"/>
        <v>8.4360026143404099E-4</v>
      </c>
      <c r="AS180" s="30">
        <f t="shared" ca="1" si="107"/>
        <v>0.80029911591515557</v>
      </c>
      <c r="AT180" s="30">
        <f>IF(Riskregister!$E$13="",0,COUNTIF(BN$4:BN$53,"&lt;"&amp;AR180)*IF(AS180&lt;0.5,Riskregister!$K$13+(Riskregister!$L$13-Riskregister!$K$13)*SQRT(AS180/2),Riskregister!$L$13-(Riskregister!$L$13-Riskregister!$K$13)*SQRT((1-AS180)/2)))</f>
        <v>0</v>
      </c>
      <c r="AU180" s="30">
        <f t="shared" ca="1" si="108"/>
        <v>0.44587410684718964</v>
      </c>
      <c r="AV180" s="30">
        <f t="shared" ca="1" si="108"/>
        <v>0.52181440549243241</v>
      </c>
      <c r="AW180" s="30">
        <f>IF(Riskregister!$E$14="",0,COUNTIF(BO$4:BO$53,"&lt;"&amp;AU180)*IF(AV180&lt;0.5,Riskregister!$K$14+(Riskregister!$L$14-Riskregister!$K$14)*SQRT(AV180/2),Riskregister!$L$14-(Riskregister!$L$14-Riskregister!$K$14)*SQRT((1-AV180)/2)))</f>
        <v>0</v>
      </c>
      <c r="AX180" s="30">
        <f t="shared" ca="1" si="109"/>
        <v>0.99717118797093651</v>
      </c>
      <c r="AY180" s="30">
        <f t="shared" ca="1" si="109"/>
        <v>0.97997678225902951</v>
      </c>
      <c r="AZ180" s="30">
        <f>IF(Riskregister!$E$15="",0,COUNTIF(BP$4:BP$53,"&lt;"&amp;AX180)*IF(AY180&lt;0.5,Riskregister!$K$15+(Riskregister!$L$15-Riskregister!$K$15)*SQRT(AY180/2),Riskregister!$L$15-(Riskregister!$L$15-Riskregister!$K$15)*SQRT((1-AY180)/2)))</f>
        <v>0</v>
      </c>
      <c r="BA180" s="30">
        <f t="shared" ca="1" si="110"/>
        <v>0.70103384093946441</v>
      </c>
      <c r="BB180" s="30">
        <f t="shared" ca="1" si="110"/>
        <v>0.66205817879311601</v>
      </c>
      <c r="BC180" s="30">
        <f>IF(Riskregister!$E$16="",0,COUNTIF(BQ$4:BQ$53,"&lt;"&amp;BA180)*IF(BB180&lt;0.5,Riskregister!$K$16+(Riskregister!$L$16-Riskregister!$K$16)*SQRT(BB180/2),Riskregister!$L$16-(Riskregister!$L$16-Riskregister!$K$16)*SQRT((1-BB180)/2)))</f>
        <v>0</v>
      </c>
      <c r="BD180" s="30">
        <f t="shared" ca="1" si="86"/>
        <v>8674183.7126963735</v>
      </c>
    </row>
    <row r="181" spans="20:56" x14ac:dyDescent="0.35">
      <c r="T181" s="30">
        <f t="shared" ca="1" si="99"/>
        <v>0.11167705078748169</v>
      </c>
      <c r="U181" s="30">
        <f t="shared" ca="1" si="99"/>
        <v>0.7813388543586085</v>
      </c>
      <c r="V181" s="30">
        <f ca="1">IF(Riskregister!$E$5="",0,COUNTIF(BF$4:BF$53,"&lt;"&amp;T181)*IF(U181&lt;0.5,Riskregister!$K$5+(Riskregister!$L$5-Riskregister!$K$5)*SQRT(U181/2),Riskregister!$L$5-(Riskregister!$L$5-Riskregister!$K$5)*SQRT((1-U181)/2)))</f>
        <v>451206.71723430895</v>
      </c>
      <c r="W181" s="30">
        <f t="shared" ca="1" si="100"/>
        <v>0.25977759252333188</v>
      </c>
      <c r="X181" s="30">
        <f t="shared" ca="1" si="100"/>
        <v>0.61093388017238237</v>
      </c>
      <c r="Y181" s="30">
        <f ca="1">IF(Riskregister!$E$6="",0,COUNTIF(BG$4:BG$53,"&lt;"&amp;W181)*IF(X181&lt;0.5,Riskregister!$K$6+(Riskregister!$L$6-Riskregister!$K$6)*SQRT(X181/2),Riskregister!$L$6-(Riskregister!$L$6-Riskregister!$K$6)*SQRT((1-X181)/2)))</f>
        <v>1206093.7623870559</v>
      </c>
      <c r="Z181" s="30">
        <f t="shared" ca="1" si="101"/>
        <v>0.10803386232964374</v>
      </c>
      <c r="AA181" s="30">
        <f t="shared" ca="1" si="101"/>
        <v>0.86177220916490316</v>
      </c>
      <c r="AB181" s="30">
        <f ca="1">IF(Riskregister!$E$7="",0,COUNTIF(BH$4:BH$53,"&lt;"&amp;Z181)*IF(AA181&lt;0.5,Riskregister!$K$7+(Riskregister!$L$7-Riskregister!$K$7)*SQRT(AA181/2),Riskregister!$L$7-(Riskregister!$L$7-Riskregister!$K$7)*SQRT((1-AA181)/2)))</f>
        <v>923960.02155874763</v>
      </c>
      <c r="AC181" s="30">
        <f t="shared" ca="1" si="102"/>
        <v>0.12744582151423456</v>
      </c>
      <c r="AD181" s="30">
        <f t="shared" ca="1" si="102"/>
        <v>0.13928957053197133</v>
      </c>
      <c r="AE181" s="30">
        <f ca="1">IF(Riskregister!$E$8="",0,COUNTIF(BI$4:BI$53,"&lt;"&amp;AC181)*IF(AD181&lt;0.5,Riskregister!$K$8+(Riskregister!$L$8-Riskregister!$K$8)*SQRT(AD181/2),Riskregister!$L$8-(Riskregister!$L$8-Riskregister!$K$8)*SQRT((1-AD181)/2)))</f>
        <v>1540344.0274881897</v>
      </c>
      <c r="AF181" s="30">
        <f t="shared" ca="1" si="103"/>
        <v>0.84545785327346978</v>
      </c>
      <c r="AG181" s="30">
        <f t="shared" ca="1" si="103"/>
        <v>0.8877443492771816</v>
      </c>
      <c r="AH181" s="30">
        <f>IF(Riskregister!$E$9="",0,COUNTIF(BJ$4:BJ$53,"&lt;"&amp;AF181)*IF(AG181&lt;0.5,Riskregister!$K$9+(Riskregister!$L$9-Riskregister!$K$9)*SQRT(AG181/2),Riskregister!$L$9-(Riskregister!$L$9-Riskregister!$K$9)*SQRT((1-AG181)/2)))</f>
        <v>0</v>
      </c>
      <c r="AI181" s="30">
        <f t="shared" ca="1" si="104"/>
        <v>0.53213257926126611</v>
      </c>
      <c r="AJ181" s="30">
        <f t="shared" ca="1" si="104"/>
        <v>0.10543099647121423</v>
      </c>
      <c r="AK181" s="30">
        <f>IF(Riskregister!$E$10="",0,COUNTIF(BK$4:BK$53,"&lt;"&amp;AI181)*IF(AJ181&lt;0.5,Riskregister!$K$10+(Riskregister!$L$10-Riskregister!$K$10)*SQRT(AJ181/2),Riskregister!$L$10-(Riskregister!$L$10-Riskregister!$K$10)*SQRT((1-AJ181)/2)))</f>
        <v>0</v>
      </c>
      <c r="AL181" s="30">
        <f t="shared" ca="1" si="105"/>
        <v>0.70474989858626369</v>
      </c>
      <c r="AM181" s="30">
        <f t="shared" ca="1" si="105"/>
        <v>0.92729163164348416</v>
      </c>
      <c r="AN181" s="30">
        <f>IF(Riskregister!$E$11="",0,COUNTIF(BL$4:BL$53,"&lt;"&amp;AL181)*IF(AM181&lt;0.5,Riskregister!$K$11+(Riskregister!$L$11-Riskregister!$K$11)*SQRT(AM181/2),Riskregister!$L$11-(Riskregister!$L$11-Riskregister!$K$11)*SQRT((1-AM181)/2)))</f>
        <v>0</v>
      </c>
      <c r="AO181" s="30">
        <f t="shared" ca="1" si="106"/>
        <v>0.98448463427951083</v>
      </c>
      <c r="AP181" s="30">
        <f t="shared" ca="1" si="106"/>
        <v>4.4865567724443167E-2</v>
      </c>
      <c r="AQ181" s="30">
        <f>IF(Riskregister!$E$12="",0,COUNTIF(BM$4:BM$53,"&lt;"&amp;AO181)*IF(AP181&lt;0.5,Riskregister!$K$12+(Riskregister!$L$12-Riskregister!$K$12)*SQRT(AP181/2),Riskregister!$L$12-(Riskregister!$L$12-Riskregister!$K$12)*SQRT((1-AP181)/2)))</f>
        <v>0</v>
      </c>
      <c r="AR181" s="30">
        <f t="shared" ca="1" si="107"/>
        <v>0.54673271045996363</v>
      </c>
      <c r="AS181" s="30">
        <f t="shared" ca="1" si="107"/>
        <v>0.39279802189580204</v>
      </c>
      <c r="AT181" s="30">
        <f>IF(Riskregister!$E$13="",0,COUNTIF(BN$4:BN$53,"&lt;"&amp;AR181)*IF(AS181&lt;0.5,Riskregister!$K$13+(Riskregister!$L$13-Riskregister!$K$13)*SQRT(AS181/2),Riskregister!$L$13-(Riskregister!$L$13-Riskregister!$K$13)*SQRT((1-AS181)/2)))</f>
        <v>0</v>
      </c>
      <c r="AU181" s="30">
        <f t="shared" ca="1" si="108"/>
        <v>0.77883532913719944</v>
      </c>
      <c r="AV181" s="30">
        <f t="shared" ca="1" si="108"/>
        <v>0.90119384766895472</v>
      </c>
      <c r="AW181" s="30">
        <f>IF(Riskregister!$E$14="",0,COUNTIF(BO$4:BO$53,"&lt;"&amp;AU181)*IF(AV181&lt;0.5,Riskregister!$K$14+(Riskregister!$L$14-Riskregister!$K$14)*SQRT(AV181/2),Riskregister!$L$14-(Riskregister!$L$14-Riskregister!$K$14)*SQRT((1-AV181)/2)))</f>
        <v>0</v>
      </c>
      <c r="AX181" s="30">
        <f t="shared" ca="1" si="109"/>
        <v>0.14699942772084085</v>
      </c>
      <c r="AY181" s="30">
        <f t="shared" ca="1" si="109"/>
        <v>0.35705756542502054</v>
      </c>
      <c r="AZ181" s="30">
        <f>IF(Riskregister!$E$15="",0,COUNTIF(BP$4:BP$53,"&lt;"&amp;AX181)*IF(AY181&lt;0.5,Riskregister!$K$15+(Riskregister!$L$15-Riskregister!$K$15)*SQRT(AY181/2),Riskregister!$L$15-(Riskregister!$L$15-Riskregister!$K$15)*SQRT((1-AY181)/2)))</f>
        <v>0</v>
      </c>
      <c r="BA181" s="30">
        <f t="shared" ca="1" si="110"/>
        <v>0.30433518504890544</v>
      </c>
      <c r="BB181" s="30">
        <f t="shared" ca="1" si="110"/>
        <v>0.85094360450394291</v>
      </c>
      <c r="BC181" s="30">
        <f>IF(Riskregister!$E$16="",0,COUNTIF(BQ$4:BQ$53,"&lt;"&amp;BA181)*IF(BB181&lt;0.5,Riskregister!$K$16+(Riskregister!$L$16-Riskregister!$K$16)*SQRT(BB181/2),Riskregister!$L$16-(Riskregister!$L$16-Riskregister!$K$16)*SQRT((1-BB181)/2)))</f>
        <v>0</v>
      </c>
      <c r="BD181" s="30">
        <f t="shared" ca="1" si="86"/>
        <v>4121604.5286683021</v>
      </c>
    </row>
    <row r="182" spans="20:56" x14ac:dyDescent="0.35">
      <c r="T182" s="30">
        <f t="shared" ca="1" si="99"/>
        <v>0.92771439761361818</v>
      </c>
      <c r="U182" s="30">
        <f t="shared" ca="1" si="99"/>
        <v>0.49083458841388827</v>
      </c>
      <c r="V182" s="30">
        <f ca="1">IF(Riskregister!$E$5="",0,COUNTIF(BF$4:BF$53,"&lt;"&amp;T182)*IF(U182&lt;0.5,Riskregister!$K$5+(Riskregister!$L$5-Riskregister!$K$5)*SQRT(U182/2),Riskregister!$L$5-(Riskregister!$L$5-Riskregister!$K$5)*SQRT((1-U182)/2)))</f>
        <v>2610497.7096325401</v>
      </c>
      <c r="W182" s="30">
        <f t="shared" ca="1" si="100"/>
        <v>8.6568866533023425E-2</v>
      </c>
      <c r="X182" s="30">
        <f t="shared" ca="1" si="100"/>
        <v>0.9882875082079664</v>
      </c>
      <c r="Y182" s="30">
        <f ca="1">IF(Riskregister!$E$6="",0,COUNTIF(BG$4:BG$53,"&lt;"&amp;W182)*IF(X182&lt;0.5,Riskregister!$K$6+(Riskregister!$L$6-Riskregister!$K$6)*SQRT(X182/2),Riskregister!$L$6-(Riskregister!$L$6-Riskregister!$K$6)*SQRT((1-X182)/2)))</f>
        <v>0</v>
      </c>
      <c r="Z182" s="30">
        <f t="shared" ca="1" si="101"/>
        <v>0.97465466412175805</v>
      </c>
      <c r="AA182" s="30">
        <f t="shared" ca="1" si="101"/>
        <v>0.14196276498012195</v>
      </c>
      <c r="AB182" s="30">
        <f ca="1">IF(Riskregister!$E$7="",0,COUNTIF(BH$4:BH$53,"&lt;"&amp;Z182)*IF(AA182&lt;0.5,Riskregister!$K$7+(Riskregister!$L$7-Riskregister!$K$7)*SQRT(AA182/2),Riskregister!$L$7-(Riskregister!$L$7-Riskregister!$K$7)*SQRT((1-AA182)/2)))</f>
        <v>1718977.920749411</v>
      </c>
      <c r="AC182" s="30">
        <f t="shared" ca="1" si="102"/>
        <v>0.52280981802418436</v>
      </c>
      <c r="AD182" s="30">
        <f t="shared" ca="1" si="102"/>
        <v>0.64039294499513011</v>
      </c>
      <c r="AE182" s="30">
        <f ca="1">IF(Riskregister!$E$8="",0,COUNTIF(BI$4:BI$53,"&lt;"&amp;AC182)*IF(AD182&lt;0.5,Riskregister!$K$8+(Riskregister!$L$8-Riskregister!$K$8)*SQRT(AD182/2),Riskregister!$L$8-(Riskregister!$L$8-Riskregister!$K$8)*SQRT((1-AD182)/2)))</f>
        <v>9021142.3078685775</v>
      </c>
      <c r="AF182" s="30">
        <f t="shared" ca="1" si="103"/>
        <v>7.6526003370703255E-2</v>
      </c>
      <c r="AG182" s="30">
        <f t="shared" ca="1" si="103"/>
        <v>0.96772482271194515</v>
      </c>
      <c r="AH182" s="30">
        <f>IF(Riskregister!$E$9="",0,COUNTIF(BJ$4:BJ$53,"&lt;"&amp;AF182)*IF(AG182&lt;0.5,Riskregister!$K$9+(Riskregister!$L$9-Riskregister!$K$9)*SQRT(AG182/2),Riskregister!$L$9-(Riskregister!$L$9-Riskregister!$K$9)*SQRT((1-AG182)/2)))</f>
        <v>0</v>
      </c>
      <c r="AI182" s="30">
        <f t="shared" ca="1" si="104"/>
        <v>0.66362403178260476</v>
      </c>
      <c r="AJ182" s="30">
        <f t="shared" ca="1" si="104"/>
        <v>0.19179124697718275</v>
      </c>
      <c r="AK182" s="30">
        <f>IF(Riskregister!$E$10="",0,COUNTIF(BK$4:BK$53,"&lt;"&amp;AI182)*IF(AJ182&lt;0.5,Riskregister!$K$10+(Riskregister!$L$10-Riskregister!$K$10)*SQRT(AJ182/2),Riskregister!$L$10-(Riskregister!$L$10-Riskregister!$K$10)*SQRT((1-AJ182)/2)))</f>
        <v>0</v>
      </c>
      <c r="AL182" s="30">
        <f t="shared" ca="1" si="105"/>
        <v>7.3162893704494691E-2</v>
      </c>
      <c r="AM182" s="30">
        <f t="shared" ca="1" si="105"/>
        <v>0.9005321783887601</v>
      </c>
      <c r="AN182" s="30">
        <f>IF(Riskregister!$E$11="",0,COUNTIF(BL$4:BL$53,"&lt;"&amp;AL182)*IF(AM182&lt;0.5,Riskregister!$K$11+(Riskregister!$L$11-Riskregister!$K$11)*SQRT(AM182/2),Riskregister!$L$11-(Riskregister!$L$11-Riskregister!$K$11)*SQRT((1-AM182)/2)))</f>
        <v>0</v>
      </c>
      <c r="AO182" s="30">
        <f t="shared" ca="1" si="106"/>
        <v>0.22608497513926551</v>
      </c>
      <c r="AP182" s="30">
        <f t="shared" ca="1" si="106"/>
        <v>9.5312654549702835E-2</v>
      </c>
      <c r="AQ182" s="30">
        <f>IF(Riskregister!$E$12="",0,COUNTIF(BM$4:BM$53,"&lt;"&amp;AO182)*IF(AP182&lt;0.5,Riskregister!$K$12+(Riskregister!$L$12-Riskregister!$K$12)*SQRT(AP182/2),Riskregister!$L$12-(Riskregister!$L$12-Riskregister!$K$12)*SQRT((1-AP182)/2)))</f>
        <v>0</v>
      </c>
      <c r="AR182" s="30">
        <f t="shared" ca="1" si="107"/>
        <v>3.0009433075401382E-2</v>
      </c>
      <c r="AS182" s="30">
        <f t="shared" ca="1" si="107"/>
        <v>9.9187000386419144E-2</v>
      </c>
      <c r="AT182" s="30">
        <f>IF(Riskregister!$E$13="",0,COUNTIF(BN$4:BN$53,"&lt;"&amp;AR182)*IF(AS182&lt;0.5,Riskregister!$K$13+(Riskregister!$L$13-Riskregister!$K$13)*SQRT(AS182/2),Riskregister!$L$13-(Riskregister!$L$13-Riskregister!$K$13)*SQRT((1-AS182)/2)))</f>
        <v>0</v>
      </c>
      <c r="AU182" s="30">
        <f t="shared" ca="1" si="108"/>
        <v>0.42494359976846019</v>
      </c>
      <c r="AV182" s="30">
        <f t="shared" ca="1" si="108"/>
        <v>0.33359917252551108</v>
      </c>
      <c r="AW182" s="30">
        <f>IF(Riskregister!$E$14="",0,COUNTIF(BO$4:BO$53,"&lt;"&amp;AU182)*IF(AV182&lt;0.5,Riskregister!$K$14+(Riskregister!$L$14-Riskregister!$K$14)*SQRT(AV182/2),Riskregister!$L$14-(Riskregister!$L$14-Riskregister!$K$14)*SQRT((1-AV182)/2)))</f>
        <v>0</v>
      </c>
      <c r="AX182" s="30">
        <f t="shared" ca="1" si="109"/>
        <v>0.12596292547277133</v>
      </c>
      <c r="AY182" s="30">
        <f t="shared" ca="1" si="109"/>
        <v>0.54403100773897839</v>
      </c>
      <c r="AZ182" s="30">
        <f>IF(Riskregister!$E$15="",0,COUNTIF(BP$4:BP$53,"&lt;"&amp;AX182)*IF(AY182&lt;0.5,Riskregister!$K$15+(Riskregister!$L$15-Riskregister!$K$15)*SQRT(AY182/2),Riskregister!$L$15-(Riskregister!$L$15-Riskregister!$K$15)*SQRT((1-AY182)/2)))</f>
        <v>0</v>
      </c>
      <c r="BA182" s="30">
        <f t="shared" ca="1" si="110"/>
        <v>0.70591013098818334</v>
      </c>
      <c r="BB182" s="30">
        <f t="shared" ca="1" si="110"/>
        <v>0.56248965947489205</v>
      </c>
      <c r="BC182" s="30">
        <f>IF(Riskregister!$E$16="",0,COUNTIF(BQ$4:BQ$53,"&lt;"&amp;BA182)*IF(BB182&lt;0.5,Riskregister!$K$16+(Riskregister!$L$16-Riskregister!$K$16)*SQRT(BB182/2),Riskregister!$L$16-(Riskregister!$L$16-Riskregister!$K$16)*SQRT((1-BB182)/2)))</f>
        <v>0</v>
      </c>
      <c r="BD182" s="30">
        <f t="shared" ca="1" si="86"/>
        <v>13350617.938250529</v>
      </c>
    </row>
    <row r="183" spans="20:56" x14ac:dyDescent="0.35">
      <c r="T183" s="30">
        <f t="shared" ca="1" si="99"/>
        <v>0.59942407614691873</v>
      </c>
      <c r="U183" s="30">
        <f t="shared" ca="1" si="99"/>
        <v>0.49370104960768668</v>
      </c>
      <c r="V183" s="30">
        <f ca="1">IF(Riskregister!$E$5="",0,COUNTIF(BF$4:BF$53,"&lt;"&amp;T183)*IF(U183&lt;0.5,Riskregister!$K$5+(Riskregister!$L$5-Riskregister!$K$5)*SQRT(U183/2),Riskregister!$L$5-(Riskregister!$L$5-Riskregister!$K$5)*SQRT((1-U183)/2)))</f>
        <v>1494312.976739381</v>
      </c>
      <c r="W183" s="30">
        <f t="shared" ca="1" si="100"/>
        <v>0.89472571737863216</v>
      </c>
      <c r="X183" s="30">
        <f t="shared" ca="1" si="100"/>
        <v>0.81452446929010769</v>
      </c>
      <c r="Y183" s="30">
        <f ca="1">IF(Riskregister!$E$6="",0,COUNTIF(BG$4:BG$53,"&lt;"&amp;W183)*IF(X183&lt;0.5,Riskregister!$K$6+(Riskregister!$L$6-Riskregister!$K$6)*SQRT(X183/2),Riskregister!$L$6-(Riskregister!$L$6-Riskregister!$K$6)*SQRT((1-X183)/2)))</f>
        <v>5807392.9316905849</v>
      </c>
      <c r="Z183" s="30">
        <f t="shared" ca="1" si="101"/>
        <v>0.22305627488656621</v>
      </c>
      <c r="AA183" s="30">
        <f t="shared" ca="1" si="101"/>
        <v>0.29940382773241458</v>
      </c>
      <c r="AB183" s="30">
        <f ca="1">IF(Riskregister!$E$7="",0,COUNTIF(BH$4:BH$53,"&lt;"&amp;Z183)*IF(AA183&lt;0.5,Riskregister!$K$7+(Riskregister!$L$7-Riskregister!$K$7)*SQRT(AA183/2),Riskregister!$L$7-(Riskregister!$L$7-Riskregister!$K$7)*SQRT((1-AA183)/2)))</f>
        <v>741678.64198043314</v>
      </c>
      <c r="AC183" s="30">
        <f t="shared" ca="1" si="102"/>
        <v>0.33306030038062673</v>
      </c>
      <c r="AD183" s="30">
        <f t="shared" ca="1" si="102"/>
        <v>0.16690770176628089</v>
      </c>
      <c r="AE183" s="30">
        <f ca="1">IF(Riskregister!$E$8="",0,COUNTIF(BI$4:BI$53,"&lt;"&amp;AC183)*IF(AD183&lt;0.5,Riskregister!$K$8+(Riskregister!$L$8-Riskregister!$K$8)*SQRT(AD183/2),Riskregister!$L$8-(Riskregister!$L$8-Riskregister!$K$8)*SQRT((1-AD183)/2)))</f>
        <v>3315507.7359555229</v>
      </c>
      <c r="AF183" s="30">
        <f t="shared" ca="1" si="103"/>
        <v>0.15701992928289465</v>
      </c>
      <c r="AG183" s="30">
        <f t="shared" ca="1" si="103"/>
        <v>0.71059106828731577</v>
      </c>
      <c r="AH183" s="30">
        <f>IF(Riskregister!$E$9="",0,COUNTIF(BJ$4:BJ$53,"&lt;"&amp;AF183)*IF(AG183&lt;0.5,Riskregister!$K$9+(Riskregister!$L$9-Riskregister!$K$9)*SQRT(AG183/2),Riskregister!$L$9-(Riskregister!$L$9-Riskregister!$K$9)*SQRT((1-AG183)/2)))</f>
        <v>0</v>
      </c>
      <c r="AI183" s="30">
        <f t="shared" ca="1" si="104"/>
        <v>0.69699006983824063</v>
      </c>
      <c r="AJ183" s="30">
        <f t="shared" ca="1" si="104"/>
        <v>0.3897261512054917</v>
      </c>
      <c r="AK183" s="30">
        <f>IF(Riskregister!$E$10="",0,COUNTIF(BK$4:BK$53,"&lt;"&amp;AI183)*IF(AJ183&lt;0.5,Riskregister!$K$10+(Riskregister!$L$10-Riskregister!$K$10)*SQRT(AJ183/2),Riskregister!$L$10-(Riskregister!$L$10-Riskregister!$K$10)*SQRT((1-AJ183)/2)))</f>
        <v>0</v>
      </c>
      <c r="AL183" s="30">
        <f t="shared" ca="1" si="105"/>
        <v>0.51933675907152155</v>
      </c>
      <c r="AM183" s="30">
        <f t="shared" ca="1" si="105"/>
        <v>0.42906201512017017</v>
      </c>
      <c r="AN183" s="30">
        <f>IF(Riskregister!$E$11="",0,COUNTIF(BL$4:BL$53,"&lt;"&amp;AL183)*IF(AM183&lt;0.5,Riskregister!$K$11+(Riskregister!$L$11-Riskregister!$K$11)*SQRT(AM183/2),Riskregister!$L$11-(Riskregister!$L$11-Riskregister!$K$11)*SQRT((1-AM183)/2)))</f>
        <v>0</v>
      </c>
      <c r="AO183" s="30">
        <f t="shared" ca="1" si="106"/>
        <v>0.15018826619394288</v>
      </c>
      <c r="AP183" s="30">
        <f t="shared" ca="1" si="106"/>
        <v>0.75858856354103932</v>
      </c>
      <c r="AQ183" s="30">
        <f>IF(Riskregister!$E$12="",0,COUNTIF(BM$4:BM$53,"&lt;"&amp;AO183)*IF(AP183&lt;0.5,Riskregister!$K$12+(Riskregister!$L$12-Riskregister!$K$12)*SQRT(AP183/2),Riskregister!$L$12-(Riskregister!$L$12-Riskregister!$K$12)*SQRT((1-AP183)/2)))</f>
        <v>0</v>
      </c>
      <c r="AR183" s="30">
        <f t="shared" ca="1" si="107"/>
        <v>0.13040652952980247</v>
      </c>
      <c r="AS183" s="30">
        <f t="shared" ca="1" si="107"/>
        <v>0.70646931790423628</v>
      </c>
      <c r="AT183" s="30">
        <f>IF(Riskregister!$E$13="",0,COUNTIF(BN$4:BN$53,"&lt;"&amp;AR183)*IF(AS183&lt;0.5,Riskregister!$K$13+(Riskregister!$L$13-Riskregister!$K$13)*SQRT(AS183/2),Riskregister!$L$13-(Riskregister!$L$13-Riskregister!$K$13)*SQRT((1-AS183)/2)))</f>
        <v>0</v>
      </c>
      <c r="AU183" s="30">
        <f t="shared" ca="1" si="108"/>
        <v>0.35118050014000357</v>
      </c>
      <c r="AV183" s="30">
        <f t="shared" ca="1" si="108"/>
        <v>0.6130039252083288</v>
      </c>
      <c r="AW183" s="30">
        <f>IF(Riskregister!$E$14="",0,COUNTIF(BO$4:BO$53,"&lt;"&amp;AU183)*IF(AV183&lt;0.5,Riskregister!$K$14+(Riskregister!$L$14-Riskregister!$K$14)*SQRT(AV183/2),Riskregister!$L$14-(Riskregister!$L$14-Riskregister!$K$14)*SQRT((1-AV183)/2)))</f>
        <v>0</v>
      </c>
      <c r="AX183" s="30">
        <f t="shared" ca="1" si="109"/>
        <v>0.88740997954539236</v>
      </c>
      <c r="AY183" s="30">
        <f t="shared" ca="1" si="109"/>
        <v>0.54736122726137115</v>
      </c>
      <c r="AZ183" s="30">
        <f>IF(Riskregister!$E$15="",0,COUNTIF(BP$4:BP$53,"&lt;"&amp;AX183)*IF(AY183&lt;0.5,Riskregister!$K$15+(Riskregister!$L$15-Riskregister!$K$15)*SQRT(AY183/2),Riskregister!$L$15-(Riskregister!$L$15-Riskregister!$K$15)*SQRT((1-AY183)/2)))</f>
        <v>0</v>
      </c>
      <c r="BA183" s="30">
        <f t="shared" ca="1" si="110"/>
        <v>0.26743192078128952</v>
      </c>
      <c r="BB183" s="30">
        <f t="shared" ca="1" si="110"/>
        <v>5.9269725365408976E-2</v>
      </c>
      <c r="BC183" s="30">
        <f>IF(Riskregister!$E$16="",0,COUNTIF(BQ$4:BQ$53,"&lt;"&amp;BA183)*IF(BB183&lt;0.5,Riskregister!$K$16+(Riskregister!$L$16-Riskregister!$K$16)*SQRT(BB183/2),Riskregister!$L$16-(Riskregister!$L$16-Riskregister!$K$16)*SQRT((1-BB183)/2)))</f>
        <v>0</v>
      </c>
      <c r="BD183" s="30">
        <f t="shared" ca="1" si="86"/>
        <v>11358892.286365921</v>
      </c>
    </row>
    <row r="184" spans="20:56" x14ac:dyDescent="0.35">
      <c r="T184" s="30">
        <f t="shared" ref="T184:U203" ca="1" si="111">RAND()</f>
        <v>0.83625345151927921</v>
      </c>
      <c r="U184" s="30">
        <f t="shared" ca="1" si="111"/>
        <v>0.38879541749846647</v>
      </c>
      <c r="V184" s="30">
        <f ca="1">IF(Riskregister!$E$5="",0,COUNTIF(BF$4:BF$53,"&lt;"&amp;T184)*IF(U184&lt;0.5,Riskregister!$K$5+(Riskregister!$L$5-Riskregister!$K$5)*SQRT(U184/2),Riskregister!$L$5-(Riskregister!$L$5-Riskregister!$K$5)*SQRT((1-U184)/2)))</f>
        <v>1742037.499564907</v>
      </c>
      <c r="W184" s="30">
        <f t="shared" ref="W184:X203" ca="1" si="112">RAND()</f>
        <v>0.20754871411870346</v>
      </c>
      <c r="X184" s="30">
        <f t="shared" ca="1" si="112"/>
        <v>0.76564754285856129</v>
      </c>
      <c r="Y184" s="30">
        <f ca="1">IF(Riskregister!$E$6="",0,COUNTIF(BG$4:BG$53,"&lt;"&amp;W184)*IF(X184&lt;0.5,Riskregister!$K$6+(Riskregister!$L$6-Riskregister!$K$6)*SQRT(X184/2),Riskregister!$L$6-(Riskregister!$L$6-Riskregister!$K$6)*SQRT((1-X184)/2)))</f>
        <v>1383841.7568764249</v>
      </c>
      <c r="Z184" s="30">
        <f t="shared" ref="Z184:AA203" ca="1" si="113">RAND()</f>
        <v>9.8653214052242033E-2</v>
      </c>
      <c r="AA184" s="30">
        <f t="shared" ca="1" si="113"/>
        <v>0.56487550244257534</v>
      </c>
      <c r="AB184" s="30">
        <f ca="1">IF(Riskregister!$E$7="",0,COUNTIF(BH$4:BH$53,"&lt;"&amp;Z184)*IF(AA184&lt;0.5,Riskregister!$K$7+(Riskregister!$L$7-Riskregister!$K$7)*SQRT(AA184/2),Riskregister!$L$7-(Riskregister!$L$7-Riskregister!$K$7)*SQRT((1-AA184)/2)))</f>
        <v>710242.53014524595</v>
      </c>
      <c r="AC184" s="30">
        <f t="shared" ref="AC184:AD203" ca="1" si="114">RAND()</f>
        <v>0.58157878598111667</v>
      </c>
      <c r="AD184" s="30">
        <f t="shared" ca="1" si="114"/>
        <v>0.40819642518345189</v>
      </c>
      <c r="AE184" s="30">
        <f ca="1">IF(Riskregister!$E$8="",0,COUNTIF(BI$4:BI$53,"&lt;"&amp;AC184)*IF(AD184&lt;0.5,Riskregister!$K$8+(Riskregister!$L$8-Riskregister!$K$8)*SQRT(AD184/2),Riskregister!$L$8-(Riskregister!$L$8-Riskregister!$K$8)*SQRT((1-AD184)/2)))</f>
        <v>7269989.4541012421</v>
      </c>
      <c r="AF184" s="30">
        <f t="shared" ref="AF184:AG203" ca="1" si="115">RAND()</f>
        <v>0.98248516003453135</v>
      </c>
      <c r="AG184" s="30">
        <f t="shared" ca="1" si="115"/>
        <v>0.31841706593530106</v>
      </c>
      <c r="AH184" s="30">
        <f>IF(Riskregister!$E$9="",0,COUNTIF(BJ$4:BJ$53,"&lt;"&amp;AF184)*IF(AG184&lt;0.5,Riskregister!$K$9+(Riskregister!$L$9-Riskregister!$K$9)*SQRT(AG184/2),Riskregister!$L$9-(Riskregister!$L$9-Riskregister!$K$9)*SQRT((1-AG184)/2)))</f>
        <v>0</v>
      </c>
      <c r="AI184" s="30">
        <f t="shared" ref="AI184:AJ203" ca="1" si="116">RAND()</f>
        <v>0.69488357351809815</v>
      </c>
      <c r="AJ184" s="30">
        <f t="shared" ca="1" si="116"/>
        <v>0.64094905421916948</v>
      </c>
      <c r="AK184" s="30">
        <f>IF(Riskregister!$E$10="",0,COUNTIF(BK$4:BK$53,"&lt;"&amp;AI184)*IF(AJ184&lt;0.5,Riskregister!$K$10+(Riskregister!$L$10-Riskregister!$K$10)*SQRT(AJ184/2),Riskregister!$L$10-(Riskregister!$L$10-Riskregister!$K$10)*SQRT((1-AJ184)/2)))</f>
        <v>0</v>
      </c>
      <c r="AL184" s="30">
        <f t="shared" ref="AL184:AM203" ca="1" si="117">RAND()</f>
        <v>0.44675113076074913</v>
      </c>
      <c r="AM184" s="30">
        <f t="shared" ca="1" si="117"/>
        <v>0.25369238686583995</v>
      </c>
      <c r="AN184" s="30">
        <f>IF(Riskregister!$E$11="",0,COUNTIF(BL$4:BL$53,"&lt;"&amp;AL184)*IF(AM184&lt;0.5,Riskregister!$K$11+(Riskregister!$L$11-Riskregister!$K$11)*SQRT(AM184/2),Riskregister!$L$11-(Riskregister!$L$11-Riskregister!$K$11)*SQRT((1-AM184)/2)))</f>
        <v>0</v>
      </c>
      <c r="AO184" s="30">
        <f t="shared" ref="AO184:AP203" ca="1" si="118">RAND()</f>
        <v>0.77819081443292804</v>
      </c>
      <c r="AP184" s="30">
        <f t="shared" ca="1" si="118"/>
        <v>0.31086708779374217</v>
      </c>
      <c r="AQ184" s="30">
        <f>IF(Riskregister!$E$12="",0,COUNTIF(BM$4:BM$53,"&lt;"&amp;AO184)*IF(AP184&lt;0.5,Riskregister!$K$12+(Riskregister!$L$12-Riskregister!$K$12)*SQRT(AP184/2),Riskregister!$L$12-(Riskregister!$L$12-Riskregister!$K$12)*SQRT((1-AP184)/2)))</f>
        <v>0</v>
      </c>
      <c r="AR184" s="30">
        <f t="shared" ref="AR184:AS203" ca="1" si="119">RAND()</f>
        <v>0.63090841908751805</v>
      </c>
      <c r="AS184" s="30">
        <f t="shared" ca="1" si="119"/>
        <v>0.15113373108953443</v>
      </c>
      <c r="AT184" s="30">
        <f>IF(Riskregister!$E$13="",0,COUNTIF(BN$4:BN$53,"&lt;"&amp;AR184)*IF(AS184&lt;0.5,Riskregister!$K$13+(Riskregister!$L$13-Riskregister!$K$13)*SQRT(AS184/2),Riskregister!$L$13-(Riskregister!$L$13-Riskregister!$K$13)*SQRT((1-AS184)/2)))</f>
        <v>0</v>
      </c>
      <c r="AU184" s="30">
        <f t="shared" ref="AU184:AV203" ca="1" si="120">RAND()</f>
        <v>0.70480455861098412</v>
      </c>
      <c r="AV184" s="30">
        <f t="shared" ca="1" si="120"/>
        <v>0.16052612108386188</v>
      </c>
      <c r="AW184" s="30">
        <f>IF(Riskregister!$E$14="",0,COUNTIF(BO$4:BO$53,"&lt;"&amp;AU184)*IF(AV184&lt;0.5,Riskregister!$K$14+(Riskregister!$L$14-Riskregister!$K$14)*SQRT(AV184/2),Riskregister!$L$14-(Riskregister!$L$14-Riskregister!$K$14)*SQRT((1-AV184)/2)))</f>
        <v>0</v>
      </c>
      <c r="AX184" s="30">
        <f t="shared" ref="AX184:AY203" ca="1" si="121">RAND()</f>
        <v>0.10907537361687736</v>
      </c>
      <c r="AY184" s="30">
        <f t="shared" ca="1" si="121"/>
        <v>8.2895862733280978E-2</v>
      </c>
      <c r="AZ184" s="30">
        <f>IF(Riskregister!$E$15="",0,COUNTIF(BP$4:BP$53,"&lt;"&amp;AX184)*IF(AY184&lt;0.5,Riskregister!$K$15+(Riskregister!$L$15-Riskregister!$K$15)*SQRT(AY184/2),Riskregister!$L$15-(Riskregister!$L$15-Riskregister!$K$15)*SQRT((1-AY184)/2)))</f>
        <v>0</v>
      </c>
      <c r="BA184" s="30">
        <f t="shared" ref="BA184:BB203" ca="1" si="122">RAND()</f>
        <v>0.242208109607712</v>
      </c>
      <c r="BB184" s="30">
        <f t="shared" ca="1" si="122"/>
        <v>0.83120203521803315</v>
      </c>
      <c r="BC184" s="30">
        <f>IF(Riskregister!$E$16="",0,COUNTIF(BQ$4:BQ$53,"&lt;"&amp;BA184)*IF(BB184&lt;0.5,Riskregister!$K$16+(Riskregister!$L$16-Riskregister!$K$16)*SQRT(BB184/2),Riskregister!$L$16-(Riskregister!$L$16-Riskregister!$K$16)*SQRT((1-BB184)/2)))</f>
        <v>0</v>
      </c>
      <c r="BD184" s="30">
        <f t="shared" ca="1" si="86"/>
        <v>11106111.240687821</v>
      </c>
    </row>
    <row r="185" spans="20:56" x14ac:dyDescent="0.35">
      <c r="T185" s="30">
        <f t="shared" ca="1" si="111"/>
        <v>3.1879207788297892E-2</v>
      </c>
      <c r="U185" s="30">
        <f t="shared" ca="1" si="111"/>
        <v>0.80477326236553381</v>
      </c>
      <c r="V185" s="30">
        <f ca="1">IF(Riskregister!$E$5="",0,COUNTIF(BF$4:BF$53,"&lt;"&amp;T185)*IF(U185&lt;0.5,Riskregister!$K$5+(Riskregister!$L$5-Riskregister!$K$5)*SQRT(U185/2),Riskregister!$L$5-(Riskregister!$L$5-Riskregister!$K$5)*SQRT((1-U185)/2)))</f>
        <v>459405.87784160499</v>
      </c>
      <c r="W185" s="30">
        <f t="shared" ca="1" si="112"/>
        <v>0.8549007526562139</v>
      </c>
      <c r="X185" s="30">
        <f t="shared" ca="1" si="112"/>
        <v>0.27264705035338599</v>
      </c>
      <c r="Y185" s="30">
        <f ca="1">IF(Riskregister!$E$6="",0,COUNTIF(BG$4:BG$53,"&lt;"&amp;W185)*IF(X185&lt;0.5,Riskregister!$K$6+(Riskregister!$L$6-Riskregister!$K$6)*SQRT(X185/2),Riskregister!$L$6-(Riskregister!$L$6-Riskregister!$K$6)*SQRT((1-X185)/2)))</f>
        <v>2593788.8539542919</v>
      </c>
      <c r="Z185" s="30">
        <f t="shared" ca="1" si="113"/>
        <v>0.87946231477162773</v>
      </c>
      <c r="AA185" s="30">
        <f t="shared" ca="1" si="113"/>
        <v>0.60832690100952147</v>
      </c>
      <c r="AB185" s="30">
        <f ca="1">IF(Riskregister!$E$7="",0,COUNTIF(BH$4:BH$53,"&lt;"&amp;Z185)*IF(AA185&lt;0.5,Riskregister!$K$7+(Riskregister!$L$7-Riskregister!$K$7)*SQRT(AA185/2),Riskregister!$L$7-(Riskregister!$L$7-Riskregister!$K$7)*SQRT((1-AA185)/2)))</f>
        <v>2206017.1585107255</v>
      </c>
      <c r="AC185" s="30">
        <f t="shared" ca="1" si="114"/>
        <v>0.56204682063539713</v>
      </c>
      <c r="AD185" s="30">
        <f t="shared" ca="1" si="114"/>
        <v>0.50233602602527727</v>
      </c>
      <c r="AE185" s="30">
        <f ca="1">IF(Riskregister!$E$8="",0,COUNTIF(BI$4:BI$53,"&lt;"&amp;AC185)*IF(AD185&lt;0.5,Riskregister!$K$8+(Riskregister!$L$8-Riskregister!$K$8)*SQRT(AD185/2),Riskregister!$L$8-(Riskregister!$L$8-Riskregister!$K$8)*SQRT((1-AD185)/2)))</f>
        <v>7966488.2645326238</v>
      </c>
      <c r="AF185" s="30">
        <f t="shared" ca="1" si="115"/>
        <v>0.59235255079732851</v>
      </c>
      <c r="AG185" s="30">
        <f t="shared" ca="1" si="115"/>
        <v>0.7726791206322523</v>
      </c>
      <c r="AH185" s="30">
        <f>IF(Riskregister!$E$9="",0,COUNTIF(BJ$4:BJ$53,"&lt;"&amp;AF185)*IF(AG185&lt;0.5,Riskregister!$K$9+(Riskregister!$L$9-Riskregister!$K$9)*SQRT(AG185/2),Riskregister!$L$9-(Riskregister!$L$9-Riskregister!$K$9)*SQRT((1-AG185)/2)))</f>
        <v>0</v>
      </c>
      <c r="AI185" s="30">
        <f t="shared" ca="1" si="116"/>
        <v>0.45271877760566925</v>
      </c>
      <c r="AJ185" s="30">
        <f t="shared" ca="1" si="116"/>
        <v>0.20281341450689327</v>
      </c>
      <c r="AK185" s="30">
        <f>IF(Riskregister!$E$10="",0,COUNTIF(BK$4:BK$53,"&lt;"&amp;AI185)*IF(AJ185&lt;0.5,Riskregister!$K$10+(Riskregister!$L$10-Riskregister!$K$10)*SQRT(AJ185/2),Riskregister!$L$10-(Riskregister!$L$10-Riskregister!$K$10)*SQRT((1-AJ185)/2)))</f>
        <v>0</v>
      </c>
      <c r="AL185" s="30">
        <f t="shared" ca="1" si="117"/>
        <v>0.52081243462214244</v>
      </c>
      <c r="AM185" s="30">
        <f t="shared" ca="1" si="117"/>
        <v>0.88362551940479983</v>
      </c>
      <c r="AN185" s="30">
        <f>IF(Riskregister!$E$11="",0,COUNTIF(BL$4:BL$53,"&lt;"&amp;AL185)*IF(AM185&lt;0.5,Riskregister!$K$11+(Riskregister!$L$11-Riskregister!$K$11)*SQRT(AM185/2),Riskregister!$L$11-(Riskregister!$L$11-Riskregister!$K$11)*SQRT((1-AM185)/2)))</f>
        <v>0</v>
      </c>
      <c r="AO185" s="30">
        <f t="shared" ca="1" si="118"/>
        <v>0.6483615074905309</v>
      </c>
      <c r="AP185" s="30">
        <f t="shared" ca="1" si="118"/>
        <v>0.11959654337026915</v>
      </c>
      <c r="AQ185" s="30">
        <f>IF(Riskregister!$E$12="",0,COUNTIF(BM$4:BM$53,"&lt;"&amp;AO185)*IF(AP185&lt;0.5,Riskregister!$K$12+(Riskregister!$L$12-Riskregister!$K$12)*SQRT(AP185/2),Riskregister!$L$12-(Riskregister!$L$12-Riskregister!$K$12)*SQRT((1-AP185)/2)))</f>
        <v>0</v>
      </c>
      <c r="AR185" s="30">
        <f t="shared" ca="1" si="119"/>
        <v>0.67614171548086266</v>
      </c>
      <c r="AS185" s="30">
        <f t="shared" ca="1" si="119"/>
        <v>0.64439185959336664</v>
      </c>
      <c r="AT185" s="30">
        <f>IF(Riskregister!$E$13="",0,COUNTIF(BN$4:BN$53,"&lt;"&amp;AR185)*IF(AS185&lt;0.5,Riskregister!$K$13+(Riskregister!$L$13-Riskregister!$K$13)*SQRT(AS185/2),Riskregister!$L$13-(Riskregister!$L$13-Riskregister!$K$13)*SQRT((1-AS185)/2)))</f>
        <v>0</v>
      </c>
      <c r="AU185" s="30">
        <f t="shared" ca="1" si="120"/>
        <v>0.93085408542098202</v>
      </c>
      <c r="AV185" s="30">
        <f t="shared" ca="1" si="120"/>
        <v>0.71193271918420276</v>
      </c>
      <c r="AW185" s="30">
        <f>IF(Riskregister!$E$14="",0,COUNTIF(BO$4:BO$53,"&lt;"&amp;AU185)*IF(AV185&lt;0.5,Riskregister!$K$14+(Riskregister!$L$14-Riskregister!$K$14)*SQRT(AV185/2),Riskregister!$L$14-(Riskregister!$L$14-Riskregister!$K$14)*SQRT((1-AV185)/2)))</f>
        <v>0</v>
      </c>
      <c r="AX185" s="30">
        <f t="shared" ca="1" si="121"/>
        <v>0.12254861813643159</v>
      </c>
      <c r="AY185" s="30">
        <f t="shared" ca="1" si="121"/>
        <v>5.6884999699355121E-2</v>
      </c>
      <c r="AZ185" s="30">
        <f>IF(Riskregister!$E$15="",0,COUNTIF(BP$4:BP$53,"&lt;"&amp;AX185)*IF(AY185&lt;0.5,Riskregister!$K$15+(Riskregister!$L$15-Riskregister!$K$15)*SQRT(AY185/2),Riskregister!$L$15-(Riskregister!$L$15-Riskregister!$K$15)*SQRT((1-AY185)/2)))</f>
        <v>0</v>
      </c>
      <c r="BA185" s="30">
        <f t="shared" ca="1" si="122"/>
        <v>0.67445639350295605</v>
      </c>
      <c r="BB185" s="30">
        <f t="shared" ca="1" si="122"/>
        <v>0.19336698040164502</v>
      </c>
      <c r="BC185" s="30">
        <f>IF(Riskregister!$E$16="",0,COUNTIF(BQ$4:BQ$53,"&lt;"&amp;BA185)*IF(BB185&lt;0.5,Riskregister!$K$16+(Riskregister!$L$16-Riskregister!$K$16)*SQRT(BB185/2),Riskregister!$L$16-(Riskregister!$L$16-Riskregister!$K$16)*SQRT((1-BB185)/2)))</f>
        <v>0</v>
      </c>
      <c r="BD185" s="30">
        <f t="shared" ca="1" si="86"/>
        <v>13225700.154839246</v>
      </c>
    </row>
    <row r="186" spans="20:56" x14ac:dyDescent="0.35">
      <c r="T186" s="30">
        <f t="shared" ca="1" si="111"/>
        <v>0.81156508424264773</v>
      </c>
      <c r="U186" s="30">
        <f t="shared" ca="1" si="111"/>
        <v>0.67582448443272525</v>
      </c>
      <c r="V186" s="30">
        <f ca="1">IF(Riskregister!$E$5="",0,COUNTIF(BF$4:BF$53,"&lt;"&amp;T186)*IF(U186&lt;0.5,Riskregister!$K$5+(Riskregister!$L$5-Riskregister!$K$5)*SQRT(U186/2),Riskregister!$L$5-(Riskregister!$L$5-Riskregister!$K$5)*SQRT((1-U186)/2)))</f>
        <v>2094147.2118607438</v>
      </c>
      <c r="W186" s="30">
        <f t="shared" ca="1" si="112"/>
        <v>7.1552658951688497E-2</v>
      </c>
      <c r="X186" s="30">
        <f t="shared" ca="1" si="112"/>
        <v>0.90597375710496431</v>
      </c>
      <c r="Y186" s="30">
        <f ca="1">IF(Riskregister!$E$6="",0,COUNTIF(BG$4:BG$53,"&lt;"&amp;W186)*IF(X186&lt;0.5,Riskregister!$K$6+(Riskregister!$L$6-Riskregister!$K$6)*SQRT(X186/2),Riskregister!$L$6-(Riskregister!$L$6-Riskregister!$K$6)*SQRT((1-X186)/2)))</f>
        <v>0</v>
      </c>
      <c r="Z186" s="30">
        <f t="shared" ca="1" si="113"/>
        <v>0.68651230099448834</v>
      </c>
      <c r="AA186" s="30">
        <f t="shared" ca="1" si="113"/>
        <v>0.68010157774261415</v>
      </c>
      <c r="AB186" s="30">
        <f ca="1">IF(Riskregister!$E$7="",0,COUNTIF(BH$4:BH$53,"&lt;"&amp;Z186)*IF(AA186&lt;0.5,Riskregister!$K$7+(Riskregister!$L$7-Riskregister!$K$7)*SQRT(AA186/2),Riskregister!$L$7-(Riskregister!$L$7-Riskregister!$K$7)*SQRT((1-AA186)/2)))</f>
        <v>1820155.5532636933</v>
      </c>
      <c r="AC186" s="30">
        <f t="shared" ca="1" si="114"/>
        <v>0.93934734860781899</v>
      </c>
      <c r="AD186" s="30">
        <f t="shared" ca="1" si="114"/>
        <v>0.99566344167584986</v>
      </c>
      <c r="AE186" s="30">
        <f ca="1">IF(Riskregister!$E$8="",0,COUNTIF(BI$4:BI$53,"&lt;"&amp;AC186)*IF(AD186&lt;0.5,Riskregister!$K$8+(Riskregister!$L$8-Riskregister!$K$8)*SQRT(AD186/2),Riskregister!$L$8-(Riskregister!$L$8-Riskregister!$K$8)*SQRT((1-AD186)/2)))</f>
        <v>28686873.07511856</v>
      </c>
      <c r="AF186" s="30">
        <f t="shared" ca="1" si="115"/>
        <v>5.1760341434015866E-2</v>
      </c>
      <c r="AG186" s="30">
        <f t="shared" ca="1" si="115"/>
        <v>0.39621985964049211</v>
      </c>
      <c r="AH186" s="30">
        <f>IF(Riskregister!$E$9="",0,COUNTIF(BJ$4:BJ$53,"&lt;"&amp;AF186)*IF(AG186&lt;0.5,Riskregister!$K$9+(Riskregister!$L$9-Riskregister!$K$9)*SQRT(AG186/2),Riskregister!$L$9-(Riskregister!$L$9-Riskregister!$K$9)*SQRT((1-AG186)/2)))</f>
        <v>0</v>
      </c>
      <c r="AI186" s="30">
        <f t="shared" ca="1" si="116"/>
        <v>0.93627040856159471</v>
      </c>
      <c r="AJ186" s="30">
        <f t="shared" ca="1" si="116"/>
        <v>0.35842870864114462</v>
      </c>
      <c r="AK186" s="30">
        <f>IF(Riskregister!$E$10="",0,COUNTIF(BK$4:BK$53,"&lt;"&amp;AI186)*IF(AJ186&lt;0.5,Riskregister!$K$10+(Riskregister!$L$10-Riskregister!$K$10)*SQRT(AJ186/2),Riskregister!$L$10-(Riskregister!$L$10-Riskregister!$K$10)*SQRT((1-AJ186)/2)))</f>
        <v>0</v>
      </c>
      <c r="AL186" s="30">
        <f t="shared" ca="1" si="117"/>
        <v>9.0514043330306881E-2</v>
      </c>
      <c r="AM186" s="30">
        <f t="shared" ca="1" si="117"/>
        <v>0.67649089521956329</v>
      </c>
      <c r="AN186" s="30">
        <f>IF(Riskregister!$E$11="",0,COUNTIF(BL$4:BL$53,"&lt;"&amp;AL186)*IF(AM186&lt;0.5,Riskregister!$K$11+(Riskregister!$L$11-Riskregister!$K$11)*SQRT(AM186/2),Riskregister!$L$11-(Riskregister!$L$11-Riskregister!$K$11)*SQRT((1-AM186)/2)))</f>
        <v>0</v>
      </c>
      <c r="AO186" s="30">
        <f t="shared" ca="1" si="118"/>
        <v>0.39776754602089803</v>
      </c>
      <c r="AP186" s="30">
        <f t="shared" ca="1" si="118"/>
        <v>0.93535614706260151</v>
      </c>
      <c r="AQ186" s="30">
        <f>IF(Riskregister!$E$12="",0,COUNTIF(BM$4:BM$53,"&lt;"&amp;AO186)*IF(AP186&lt;0.5,Riskregister!$K$12+(Riskregister!$L$12-Riskregister!$K$12)*SQRT(AP186/2),Riskregister!$L$12-(Riskregister!$L$12-Riskregister!$K$12)*SQRT((1-AP186)/2)))</f>
        <v>0</v>
      </c>
      <c r="AR186" s="30">
        <f t="shared" ca="1" si="119"/>
        <v>0.41072604499175869</v>
      </c>
      <c r="AS186" s="30">
        <f t="shared" ca="1" si="119"/>
        <v>0.63464249378047244</v>
      </c>
      <c r="AT186" s="30">
        <f>IF(Riskregister!$E$13="",0,COUNTIF(BN$4:BN$53,"&lt;"&amp;AR186)*IF(AS186&lt;0.5,Riskregister!$K$13+(Riskregister!$L$13-Riskregister!$K$13)*SQRT(AS186/2),Riskregister!$L$13-(Riskregister!$L$13-Riskregister!$K$13)*SQRT((1-AS186)/2)))</f>
        <v>0</v>
      </c>
      <c r="AU186" s="30">
        <f t="shared" ca="1" si="120"/>
        <v>0.314132400469606</v>
      </c>
      <c r="AV186" s="30">
        <f t="shared" ca="1" si="120"/>
        <v>0.6253622429971103</v>
      </c>
      <c r="AW186" s="30">
        <f>IF(Riskregister!$E$14="",0,COUNTIF(BO$4:BO$53,"&lt;"&amp;AU186)*IF(AV186&lt;0.5,Riskregister!$K$14+(Riskregister!$L$14-Riskregister!$K$14)*SQRT(AV186/2),Riskregister!$L$14-(Riskregister!$L$14-Riskregister!$K$14)*SQRT((1-AV186)/2)))</f>
        <v>0</v>
      </c>
      <c r="AX186" s="30">
        <f t="shared" ca="1" si="121"/>
        <v>0.63731449172163346</v>
      </c>
      <c r="AY186" s="30">
        <f t="shared" ca="1" si="121"/>
        <v>0.58089407711628949</v>
      </c>
      <c r="AZ186" s="30">
        <f>IF(Riskregister!$E$15="",0,COUNTIF(BP$4:BP$53,"&lt;"&amp;AX186)*IF(AY186&lt;0.5,Riskregister!$K$15+(Riskregister!$L$15-Riskregister!$K$15)*SQRT(AY186/2),Riskregister!$L$15-(Riskregister!$L$15-Riskregister!$K$15)*SQRT((1-AY186)/2)))</f>
        <v>0</v>
      </c>
      <c r="BA186" s="30">
        <f t="shared" ca="1" si="122"/>
        <v>0.83357602261000563</v>
      </c>
      <c r="BB186" s="30">
        <f t="shared" ca="1" si="122"/>
        <v>0.59606448263270528</v>
      </c>
      <c r="BC186" s="30">
        <f>IF(Riskregister!$E$16="",0,COUNTIF(BQ$4:BQ$53,"&lt;"&amp;BA186)*IF(BB186&lt;0.5,Riskregister!$K$16+(Riskregister!$L$16-Riskregister!$K$16)*SQRT(BB186/2),Riskregister!$L$16-(Riskregister!$L$16-Riskregister!$K$16)*SQRT((1-BB186)/2)))</f>
        <v>0</v>
      </c>
      <c r="BD186" s="30">
        <f t="shared" ca="1" si="86"/>
        <v>32601175.840242997</v>
      </c>
    </row>
    <row r="187" spans="20:56" x14ac:dyDescent="0.35">
      <c r="T187" s="30">
        <f t="shared" ca="1" si="111"/>
        <v>0.53214352132680531</v>
      </c>
      <c r="U187" s="30">
        <f t="shared" ca="1" si="111"/>
        <v>0.51148014964802568</v>
      </c>
      <c r="V187" s="30">
        <f ca="1">IF(Riskregister!$E$5="",0,COUNTIF(BF$4:BF$53,"&lt;"&amp;T187)*IF(U187&lt;0.5,Riskregister!$K$5+(Riskregister!$L$5-Riskregister!$K$5)*SQRT(U187/2),Riskregister!$L$5-(Riskregister!$L$5-Riskregister!$K$5)*SQRT((1-U187)/2)))</f>
        <v>1510392.1326954227</v>
      </c>
      <c r="W187" s="30">
        <f t="shared" ca="1" si="112"/>
        <v>0.89175248780067184</v>
      </c>
      <c r="X187" s="30">
        <f t="shared" ca="1" si="112"/>
        <v>0.43831420146378519</v>
      </c>
      <c r="Y187" s="30">
        <f ca="1">IF(Riskregister!$E$6="",0,COUNTIF(BG$4:BG$53,"&lt;"&amp;W187)*IF(X187&lt;0.5,Riskregister!$K$6+(Riskregister!$L$6-Riskregister!$K$6)*SQRT(X187/2),Riskregister!$L$6-(Riskregister!$L$6-Riskregister!$K$6)*SQRT((1-X187)/2)))</f>
        <v>4170623.6962825311</v>
      </c>
      <c r="Z187" s="30">
        <f t="shared" ca="1" si="113"/>
        <v>1.950220033863459E-2</v>
      </c>
      <c r="AA187" s="30">
        <f t="shared" ca="1" si="113"/>
        <v>0.2058719937379011</v>
      </c>
      <c r="AB187" s="30">
        <f ca="1">IF(Riskregister!$E$7="",0,COUNTIF(BH$4:BH$53,"&lt;"&amp;Z187)*IF(AA187&lt;0.5,Riskregister!$K$7+(Riskregister!$L$7-Riskregister!$K$7)*SQRT(AA187/2),Riskregister!$L$7-(Riskregister!$L$7-Riskregister!$K$7)*SQRT((1-AA187)/2)))</f>
        <v>324585.48142252152</v>
      </c>
      <c r="AC187" s="30">
        <f t="shared" ca="1" si="114"/>
        <v>0.46289515744625398</v>
      </c>
      <c r="AD187" s="30">
        <f t="shared" ca="1" si="114"/>
        <v>5.3945925563064878E-2</v>
      </c>
      <c r="AE187" s="30">
        <f ca="1">IF(Riskregister!$E$8="",0,COUNTIF(BI$4:BI$53,"&lt;"&amp;AC187)*IF(AD187&lt;0.5,Riskregister!$K$8+(Riskregister!$L$8-Riskregister!$K$8)*SQRT(AD187/2),Riskregister!$L$8-(Riskregister!$L$8-Riskregister!$K$8)*SQRT((1-AD187)/2)))</f>
        <v>2143804.0650860481</v>
      </c>
      <c r="AF187" s="30">
        <f t="shared" ca="1" si="115"/>
        <v>0.64325523174180488</v>
      </c>
      <c r="AG187" s="30">
        <f t="shared" ca="1" si="115"/>
        <v>0.45935745174208975</v>
      </c>
      <c r="AH187" s="30">
        <f>IF(Riskregister!$E$9="",0,COUNTIF(BJ$4:BJ$53,"&lt;"&amp;AF187)*IF(AG187&lt;0.5,Riskregister!$K$9+(Riskregister!$L$9-Riskregister!$K$9)*SQRT(AG187/2),Riskregister!$L$9-(Riskregister!$L$9-Riskregister!$K$9)*SQRT((1-AG187)/2)))</f>
        <v>0</v>
      </c>
      <c r="AI187" s="30">
        <f t="shared" ca="1" si="116"/>
        <v>0.65712384348314679</v>
      </c>
      <c r="AJ187" s="30">
        <f t="shared" ca="1" si="116"/>
        <v>0.50822869070398013</v>
      </c>
      <c r="AK187" s="30">
        <f>IF(Riskregister!$E$10="",0,COUNTIF(BK$4:BK$53,"&lt;"&amp;AI187)*IF(AJ187&lt;0.5,Riskregister!$K$10+(Riskregister!$L$10-Riskregister!$K$10)*SQRT(AJ187/2),Riskregister!$L$10-(Riskregister!$L$10-Riskregister!$K$10)*SQRT((1-AJ187)/2)))</f>
        <v>0</v>
      </c>
      <c r="AL187" s="30">
        <f t="shared" ca="1" si="117"/>
        <v>0.48557949737650263</v>
      </c>
      <c r="AM187" s="30">
        <f t="shared" ca="1" si="117"/>
        <v>8.36240477300354E-3</v>
      </c>
      <c r="AN187" s="30">
        <f>IF(Riskregister!$E$11="",0,COUNTIF(BL$4:BL$53,"&lt;"&amp;AL187)*IF(AM187&lt;0.5,Riskregister!$K$11+(Riskregister!$L$11-Riskregister!$K$11)*SQRT(AM187/2),Riskregister!$L$11-(Riskregister!$L$11-Riskregister!$K$11)*SQRT((1-AM187)/2)))</f>
        <v>0</v>
      </c>
      <c r="AO187" s="30">
        <f t="shared" ca="1" si="118"/>
        <v>0.47440009827329255</v>
      </c>
      <c r="AP187" s="30">
        <f t="shared" ca="1" si="118"/>
        <v>0.37331724549885215</v>
      </c>
      <c r="AQ187" s="30">
        <f>IF(Riskregister!$E$12="",0,COUNTIF(BM$4:BM$53,"&lt;"&amp;AO187)*IF(AP187&lt;0.5,Riskregister!$K$12+(Riskregister!$L$12-Riskregister!$K$12)*SQRT(AP187/2),Riskregister!$L$12-(Riskregister!$L$12-Riskregister!$K$12)*SQRT((1-AP187)/2)))</f>
        <v>0</v>
      </c>
      <c r="AR187" s="30">
        <f t="shared" ca="1" si="119"/>
        <v>0.65966088661462585</v>
      </c>
      <c r="AS187" s="30">
        <f t="shared" ca="1" si="119"/>
        <v>0.60485580083210133</v>
      </c>
      <c r="AT187" s="30">
        <f>IF(Riskregister!$E$13="",0,COUNTIF(BN$4:BN$53,"&lt;"&amp;AR187)*IF(AS187&lt;0.5,Riskregister!$K$13+(Riskregister!$L$13-Riskregister!$K$13)*SQRT(AS187/2),Riskregister!$L$13-(Riskregister!$L$13-Riskregister!$K$13)*SQRT((1-AS187)/2)))</f>
        <v>0</v>
      </c>
      <c r="AU187" s="30">
        <f t="shared" ca="1" si="120"/>
        <v>0.72027801571960259</v>
      </c>
      <c r="AV187" s="30">
        <f t="shared" ca="1" si="120"/>
        <v>0.50578420932262158</v>
      </c>
      <c r="AW187" s="30">
        <f>IF(Riskregister!$E$14="",0,COUNTIF(BO$4:BO$53,"&lt;"&amp;AU187)*IF(AV187&lt;0.5,Riskregister!$K$14+(Riskregister!$L$14-Riskregister!$K$14)*SQRT(AV187/2),Riskregister!$L$14-(Riskregister!$L$14-Riskregister!$K$14)*SQRT((1-AV187)/2)))</f>
        <v>0</v>
      </c>
      <c r="AX187" s="30">
        <f t="shared" ca="1" si="121"/>
        <v>0.30037916555670752</v>
      </c>
      <c r="AY187" s="30">
        <f t="shared" ca="1" si="121"/>
        <v>0.39620019666697803</v>
      </c>
      <c r="AZ187" s="30">
        <f>IF(Riskregister!$E$15="",0,COUNTIF(BP$4:BP$53,"&lt;"&amp;AX187)*IF(AY187&lt;0.5,Riskregister!$K$15+(Riskregister!$L$15-Riskregister!$K$15)*SQRT(AY187/2),Riskregister!$L$15-(Riskregister!$L$15-Riskregister!$K$15)*SQRT((1-AY187)/2)))</f>
        <v>0</v>
      </c>
      <c r="BA187" s="30">
        <f t="shared" ca="1" si="122"/>
        <v>0.67751039462301321</v>
      </c>
      <c r="BB187" s="30">
        <f t="shared" ca="1" si="122"/>
        <v>0.56288480453788603</v>
      </c>
      <c r="BC187" s="30">
        <f>IF(Riskregister!$E$16="",0,COUNTIF(BQ$4:BQ$53,"&lt;"&amp;BA187)*IF(BB187&lt;0.5,Riskregister!$K$16+(Riskregister!$L$16-Riskregister!$K$16)*SQRT(BB187/2),Riskregister!$L$16-(Riskregister!$L$16-Riskregister!$K$16)*SQRT((1-BB187)/2)))</f>
        <v>0</v>
      </c>
      <c r="BD187" s="30">
        <f t="shared" ca="1" si="86"/>
        <v>8149405.3754865229</v>
      </c>
    </row>
    <row r="188" spans="20:56" x14ac:dyDescent="0.35">
      <c r="T188" s="30">
        <f t="shared" ca="1" si="111"/>
        <v>0.68815169228038675</v>
      </c>
      <c r="U188" s="30">
        <f t="shared" ca="1" si="111"/>
        <v>0.85985877832366997</v>
      </c>
      <c r="V188" s="30">
        <f ca="1">IF(Riskregister!$E$5="",0,COUNTIF(BF$4:BF$53,"&lt;"&amp;T188)*IF(U188&lt;0.5,Riskregister!$K$5+(Riskregister!$L$5-Riskregister!$K$5)*SQRT(U188/2),Riskregister!$L$5-(Riskregister!$L$5-Riskregister!$K$5)*SQRT((1-U188)/2)))</f>
        <v>1923524.6290565957</v>
      </c>
      <c r="W188" s="30">
        <f t="shared" ca="1" si="112"/>
        <v>0.67670422596523261</v>
      </c>
      <c r="X188" s="30">
        <f t="shared" ca="1" si="112"/>
        <v>0.57557138856446433</v>
      </c>
      <c r="Y188" s="30">
        <f ca="1">IF(Riskregister!$E$6="",0,COUNTIF(BG$4:BG$53,"&lt;"&amp;W188)*IF(X188&lt;0.5,Riskregister!$K$6+(Riskregister!$L$6-Riskregister!$K$6)*SQRT(X188/2),Riskregister!$L$6-(Riskregister!$L$6-Riskregister!$K$6)*SQRT((1-X188)/2)))</f>
        <v>2341597.9371388038</v>
      </c>
      <c r="Z188" s="30">
        <f t="shared" ca="1" si="113"/>
        <v>0.32388960759680863</v>
      </c>
      <c r="AA188" s="30">
        <f t="shared" ca="1" si="113"/>
        <v>0.41136086094358093</v>
      </c>
      <c r="AB188" s="30">
        <f ca="1">IF(Riskregister!$E$7="",0,COUNTIF(BH$4:BH$53,"&lt;"&amp;Z188)*IF(AA188&lt;0.5,Riskregister!$K$7+(Riskregister!$L$7-Riskregister!$K$7)*SQRT(AA188/2),Riskregister!$L$7-(Riskregister!$L$7-Riskregister!$K$7)*SQRT((1-AA188)/2)))</f>
        <v>1043660.0773126101</v>
      </c>
      <c r="AC188" s="30">
        <f t="shared" ca="1" si="114"/>
        <v>0.27376012287417861</v>
      </c>
      <c r="AD188" s="30">
        <f t="shared" ca="1" si="114"/>
        <v>0.36393939609260118</v>
      </c>
      <c r="AE188" s="30">
        <f ca="1">IF(Riskregister!$E$8="",0,COUNTIF(BI$4:BI$53,"&lt;"&amp;AC188)*IF(AD188&lt;0.5,Riskregister!$K$8+(Riskregister!$L$8-Riskregister!$K$8)*SQRT(AD188/2),Riskregister!$L$8-(Riskregister!$L$8-Riskregister!$K$8)*SQRT((1-AD188)/2)))</f>
        <v>4609843.2038386632</v>
      </c>
      <c r="AF188" s="30">
        <f t="shared" ca="1" si="115"/>
        <v>0.69825081332950234</v>
      </c>
      <c r="AG188" s="30">
        <f t="shared" ca="1" si="115"/>
        <v>0.88889217934392817</v>
      </c>
      <c r="AH188" s="30">
        <f>IF(Riskregister!$E$9="",0,COUNTIF(BJ$4:BJ$53,"&lt;"&amp;AF188)*IF(AG188&lt;0.5,Riskregister!$K$9+(Riskregister!$L$9-Riskregister!$K$9)*SQRT(AG188/2),Riskregister!$L$9-(Riskregister!$L$9-Riskregister!$K$9)*SQRT((1-AG188)/2)))</f>
        <v>0</v>
      </c>
      <c r="AI188" s="30">
        <f t="shared" ca="1" si="116"/>
        <v>0.32310978206269891</v>
      </c>
      <c r="AJ188" s="30">
        <f t="shared" ca="1" si="116"/>
        <v>0.91499255128478385</v>
      </c>
      <c r="AK188" s="30">
        <f>IF(Riskregister!$E$10="",0,COUNTIF(BK$4:BK$53,"&lt;"&amp;AI188)*IF(AJ188&lt;0.5,Riskregister!$K$10+(Riskregister!$L$10-Riskregister!$K$10)*SQRT(AJ188/2),Riskregister!$L$10-(Riskregister!$L$10-Riskregister!$K$10)*SQRT((1-AJ188)/2)))</f>
        <v>0</v>
      </c>
      <c r="AL188" s="30">
        <f t="shared" ca="1" si="117"/>
        <v>0.54159399904879735</v>
      </c>
      <c r="AM188" s="30">
        <f t="shared" ca="1" si="117"/>
        <v>0.562273814512537</v>
      </c>
      <c r="AN188" s="30">
        <f>IF(Riskregister!$E$11="",0,COUNTIF(BL$4:BL$53,"&lt;"&amp;AL188)*IF(AM188&lt;0.5,Riskregister!$K$11+(Riskregister!$L$11-Riskregister!$K$11)*SQRT(AM188/2),Riskregister!$L$11-(Riskregister!$L$11-Riskregister!$K$11)*SQRT((1-AM188)/2)))</f>
        <v>0</v>
      </c>
      <c r="AO188" s="30">
        <f t="shared" ca="1" si="118"/>
        <v>0.75272106200168565</v>
      </c>
      <c r="AP188" s="30">
        <f t="shared" ca="1" si="118"/>
        <v>0.17954994621173737</v>
      </c>
      <c r="AQ188" s="30">
        <f>IF(Riskregister!$E$12="",0,COUNTIF(BM$4:BM$53,"&lt;"&amp;AO188)*IF(AP188&lt;0.5,Riskregister!$K$12+(Riskregister!$L$12-Riskregister!$K$12)*SQRT(AP188/2),Riskregister!$L$12-(Riskregister!$L$12-Riskregister!$K$12)*SQRT((1-AP188)/2)))</f>
        <v>0</v>
      </c>
      <c r="AR188" s="30">
        <f t="shared" ca="1" si="119"/>
        <v>4.0856650814905859E-2</v>
      </c>
      <c r="AS188" s="30">
        <f t="shared" ca="1" si="119"/>
        <v>0.92605535084051227</v>
      </c>
      <c r="AT188" s="30">
        <f>IF(Riskregister!$E$13="",0,COUNTIF(BN$4:BN$53,"&lt;"&amp;AR188)*IF(AS188&lt;0.5,Riskregister!$K$13+(Riskregister!$L$13-Riskregister!$K$13)*SQRT(AS188/2),Riskregister!$L$13-(Riskregister!$L$13-Riskregister!$K$13)*SQRT((1-AS188)/2)))</f>
        <v>0</v>
      </c>
      <c r="AU188" s="30">
        <f t="shared" ca="1" si="120"/>
        <v>0.35543641174692775</v>
      </c>
      <c r="AV188" s="30">
        <f t="shared" ca="1" si="120"/>
        <v>0.5795238691563781</v>
      </c>
      <c r="AW188" s="30">
        <f>IF(Riskregister!$E$14="",0,COUNTIF(BO$4:BO$53,"&lt;"&amp;AU188)*IF(AV188&lt;0.5,Riskregister!$K$14+(Riskregister!$L$14-Riskregister!$K$14)*SQRT(AV188/2),Riskregister!$L$14-(Riskregister!$L$14-Riskregister!$K$14)*SQRT((1-AV188)/2)))</f>
        <v>0</v>
      </c>
      <c r="AX188" s="30">
        <f t="shared" ca="1" si="121"/>
        <v>0.20418536295582601</v>
      </c>
      <c r="AY188" s="30">
        <f t="shared" ca="1" si="121"/>
        <v>0.28393014438192199</v>
      </c>
      <c r="AZ188" s="30">
        <f>IF(Riskregister!$E$15="",0,COUNTIF(BP$4:BP$53,"&lt;"&amp;AX188)*IF(AY188&lt;0.5,Riskregister!$K$15+(Riskregister!$L$15-Riskregister!$K$15)*SQRT(AY188/2),Riskregister!$L$15-(Riskregister!$L$15-Riskregister!$K$15)*SQRT((1-AY188)/2)))</f>
        <v>0</v>
      </c>
      <c r="BA188" s="30">
        <f t="shared" ca="1" si="122"/>
        <v>0.73202763572654406</v>
      </c>
      <c r="BB188" s="30">
        <f t="shared" ca="1" si="122"/>
        <v>0.68600951163121493</v>
      </c>
      <c r="BC188" s="30">
        <f>IF(Riskregister!$E$16="",0,COUNTIF(BQ$4:BQ$53,"&lt;"&amp;BA188)*IF(BB188&lt;0.5,Riskregister!$K$16+(Riskregister!$L$16-Riskregister!$K$16)*SQRT(BB188/2),Riskregister!$L$16-(Riskregister!$L$16-Riskregister!$K$16)*SQRT((1-BB188)/2)))</f>
        <v>0</v>
      </c>
      <c r="BD188" s="30">
        <f t="shared" ca="1" si="86"/>
        <v>9918625.8473466728</v>
      </c>
    </row>
    <row r="189" spans="20:56" x14ac:dyDescent="0.35">
      <c r="T189" s="30">
        <f t="shared" ca="1" si="111"/>
        <v>0.74884871055675661</v>
      </c>
      <c r="U189" s="30">
        <f t="shared" ca="1" si="111"/>
        <v>0.32233415729426451</v>
      </c>
      <c r="V189" s="30">
        <f ca="1">IF(Riskregister!$E$5="",0,COUNTIF(BF$4:BF$53,"&lt;"&amp;T189)*IF(U189&lt;0.5,Riskregister!$K$5+(Riskregister!$L$5-Riskregister!$K$5)*SQRT(U189/2),Riskregister!$L$5-(Riskregister!$L$5-Riskregister!$K$5)*SQRT((1-U189)/2)))</f>
        <v>1653276.4447560376</v>
      </c>
      <c r="W189" s="30">
        <f t="shared" ca="1" si="112"/>
        <v>0.77262540479093589</v>
      </c>
      <c r="X189" s="30">
        <f t="shared" ca="1" si="112"/>
        <v>0.25845099276310202</v>
      </c>
      <c r="Y189" s="30">
        <f ca="1">IF(Riskregister!$E$6="",0,COUNTIF(BG$4:BG$53,"&lt;"&amp;W189)*IF(X189&lt;0.5,Riskregister!$K$6+(Riskregister!$L$6-Riskregister!$K$6)*SQRT(X189/2),Riskregister!$L$6-(Riskregister!$L$6-Riskregister!$K$6)*SQRT((1-X189)/2)))</f>
        <v>2541189.1908018724</v>
      </c>
      <c r="Z189" s="30">
        <f t="shared" ca="1" si="113"/>
        <v>0.17495585555284654</v>
      </c>
      <c r="AA189" s="30">
        <f t="shared" ca="1" si="113"/>
        <v>0.62819836315499378</v>
      </c>
      <c r="AB189" s="30">
        <f ca="1">IF(Riskregister!$E$7="",0,COUNTIF(BH$4:BH$53,"&lt;"&amp;Z189)*IF(AA189&lt;0.5,Riskregister!$K$7+(Riskregister!$L$7-Riskregister!$K$7)*SQRT(AA189/2),Riskregister!$L$7-(Riskregister!$L$7-Riskregister!$K$7)*SQRT((1-AA189)/2)))</f>
        <v>996372.95942932938</v>
      </c>
      <c r="AC189" s="30">
        <f t="shared" ca="1" si="114"/>
        <v>0.8275914732501185</v>
      </c>
      <c r="AD189" s="30">
        <f t="shared" ca="1" si="114"/>
        <v>0.93826589507647973</v>
      </c>
      <c r="AE189" s="30">
        <f ca="1">IF(Riskregister!$E$8="",0,COUNTIF(BI$4:BI$53,"&lt;"&amp;AC189)*IF(AD189&lt;0.5,Riskregister!$K$8+(Riskregister!$L$8-Riskregister!$K$8)*SQRT(AD189/2),Riskregister!$L$8-(Riskregister!$L$8-Riskregister!$K$8)*SQRT((1-AD189)/2)))</f>
        <v>16697023.914394096</v>
      </c>
      <c r="AF189" s="30">
        <f t="shared" ca="1" si="115"/>
        <v>0.86509564231655556</v>
      </c>
      <c r="AG189" s="30">
        <f t="shared" ca="1" si="115"/>
        <v>0.92230519466123628</v>
      </c>
      <c r="AH189" s="30">
        <f>IF(Riskregister!$E$9="",0,COUNTIF(BJ$4:BJ$53,"&lt;"&amp;AF189)*IF(AG189&lt;0.5,Riskregister!$K$9+(Riskregister!$L$9-Riskregister!$K$9)*SQRT(AG189/2),Riskregister!$L$9-(Riskregister!$L$9-Riskregister!$K$9)*SQRT((1-AG189)/2)))</f>
        <v>0</v>
      </c>
      <c r="AI189" s="30">
        <f t="shared" ca="1" si="116"/>
        <v>0.88117953495274026</v>
      </c>
      <c r="AJ189" s="30">
        <f t="shared" ca="1" si="116"/>
        <v>1.4547180851199992E-2</v>
      </c>
      <c r="AK189" s="30">
        <f>IF(Riskregister!$E$10="",0,COUNTIF(BK$4:BK$53,"&lt;"&amp;AI189)*IF(AJ189&lt;0.5,Riskregister!$K$10+(Riskregister!$L$10-Riskregister!$K$10)*SQRT(AJ189/2),Riskregister!$L$10-(Riskregister!$L$10-Riskregister!$K$10)*SQRT((1-AJ189)/2)))</f>
        <v>0</v>
      </c>
      <c r="AL189" s="30">
        <f t="shared" ca="1" si="117"/>
        <v>0.17193575137280537</v>
      </c>
      <c r="AM189" s="30">
        <f t="shared" ca="1" si="117"/>
        <v>0.96703521680658255</v>
      </c>
      <c r="AN189" s="30">
        <f>IF(Riskregister!$E$11="",0,COUNTIF(BL$4:BL$53,"&lt;"&amp;AL189)*IF(AM189&lt;0.5,Riskregister!$K$11+(Riskregister!$L$11-Riskregister!$K$11)*SQRT(AM189/2),Riskregister!$L$11-(Riskregister!$L$11-Riskregister!$K$11)*SQRT((1-AM189)/2)))</f>
        <v>0</v>
      </c>
      <c r="AO189" s="30">
        <f t="shared" ca="1" si="118"/>
        <v>0.87141074707312538</v>
      </c>
      <c r="AP189" s="30">
        <f t="shared" ca="1" si="118"/>
        <v>0.15712478120611062</v>
      </c>
      <c r="AQ189" s="30">
        <f>IF(Riskregister!$E$12="",0,COUNTIF(BM$4:BM$53,"&lt;"&amp;AO189)*IF(AP189&lt;0.5,Riskregister!$K$12+(Riskregister!$L$12-Riskregister!$K$12)*SQRT(AP189/2),Riskregister!$L$12-(Riskregister!$L$12-Riskregister!$K$12)*SQRT((1-AP189)/2)))</f>
        <v>0</v>
      </c>
      <c r="AR189" s="30">
        <f t="shared" ca="1" si="119"/>
        <v>0.33029083878706733</v>
      </c>
      <c r="AS189" s="30">
        <f t="shared" ca="1" si="119"/>
        <v>0.53073763096705773</v>
      </c>
      <c r="AT189" s="30">
        <f>IF(Riskregister!$E$13="",0,COUNTIF(BN$4:BN$53,"&lt;"&amp;AR189)*IF(AS189&lt;0.5,Riskregister!$K$13+(Riskregister!$L$13-Riskregister!$K$13)*SQRT(AS189/2),Riskregister!$L$13-(Riskregister!$L$13-Riskregister!$K$13)*SQRT((1-AS189)/2)))</f>
        <v>0</v>
      </c>
      <c r="AU189" s="30">
        <f t="shared" ca="1" si="120"/>
        <v>0.44096141394201449</v>
      </c>
      <c r="AV189" s="30">
        <f t="shared" ca="1" si="120"/>
        <v>0.57318747571785389</v>
      </c>
      <c r="AW189" s="30">
        <f>IF(Riskregister!$E$14="",0,COUNTIF(BO$4:BO$53,"&lt;"&amp;AU189)*IF(AV189&lt;0.5,Riskregister!$K$14+(Riskregister!$L$14-Riskregister!$K$14)*SQRT(AV189/2),Riskregister!$L$14-(Riskregister!$L$14-Riskregister!$K$14)*SQRT((1-AV189)/2)))</f>
        <v>0</v>
      </c>
      <c r="AX189" s="30">
        <f t="shared" ca="1" si="121"/>
        <v>0.22311615139414132</v>
      </c>
      <c r="AY189" s="30">
        <f t="shared" ca="1" si="121"/>
        <v>0.98119706298779541</v>
      </c>
      <c r="AZ189" s="30">
        <f>IF(Riskregister!$E$15="",0,COUNTIF(BP$4:BP$53,"&lt;"&amp;AX189)*IF(AY189&lt;0.5,Riskregister!$K$15+(Riskregister!$L$15-Riskregister!$K$15)*SQRT(AY189/2),Riskregister!$L$15-(Riskregister!$L$15-Riskregister!$K$15)*SQRT((1-AY189)/2)))</f>
        <v>0</v>
      </c>
      <c r="BA189" s="30">
        <f t="shared" ca="1" si="122"/>
        <v>0.11555956466917117</v>
      </c>
      <c r="BB189" s="30">
        <f t="shared" ca="1" si="122"/>
        <v>0.87447700681121421</v>
      </c>
      <c r="BC189" s="30">
        <f>IF(Riskregister!$E$16="",0,COUNTIF(BQ$4:BQ$53,"&lt;"&amp;BA189)*IF(BB189&lt;0.5,Riskregister!$K$16+(Riskregister!$L$16-Riskregister!$K$16)*SQRT(BB189/2),Riskregister!$L$16-(Riskregister!$L$16-Riskregister!$K$16)*SQRT((1-BB189)/2)))</f>
        <v>0</v>
      </c>
      <c r="BD189" s="30">
        <f t="shared" ca="1" si="86"/>
        <v>21887862.509381335</v>
      </c>
    </row>
    <row r="190" spans="20:56" x14ac:dyDescent="0.35">
      <c r="T190" s="30">
        <f t="shared" ca="1" si="111"/>
        <v>0.8189414737025531</v>
      </c>
      <c r="U190" s="30">
        <f t="shared" ca="1" si="111"/>
        <v>0.18101091881457443</v>
      </c>
      <c r="V190" s="30">
        <f ca="1">IF(Riskregister!$E$5="",0,COUNTIF(BF$4:BF$53,"&lt;"&amp;T190)*IF(U190&lt;0.5,Riskregister!$K$5+(Riskregister!$L$5-Riskregister!$K$5)*SQRT(U190/2),Riskregister!$L$5-(Riskregister!$L$5-Riskregister!$K$5)*SQRT((1-U190)/2)))</f>
        <v>1426892.8188785813</v>
      </c>
      <c r="W190" s="30">
        <f t="shared" ca="1" si="112"/>
        <v>0.97093126619198344</v>
      </c>
      <c r="X190" s="30">
        <f t="shared" ca="1" si="112"/>
        <v>0.40355205845674869</v>
      </c>
      <c r="Y190" s="30">
        <f ca="1">IF(Riskregister!$E$6="",0,COUNTIF(BG$4:BG$53,"&lt;"&amp;W190)*IF(X190&lt;0.5,Riskregister!$K$6+(Riskregister!$L$6-Riskregister!$K$6)*SQRT(X190/2),Riskregister!$L$6-(Riskregister!$L$6-Riskregister!$K$6)*SQRT((1-X190)/2)))</f>
        <v>5042753.8099046201</v>
      </c>
      <c r="Z190" s="30">
        <f t="shared" ca="1" si="113"/>
        <v>0.83364134468908313</v>
      </c>
      <c r="AA190" s="30">
        <f t="shared" ca="1" si="113"/>
        <v>0.9732036105352766</v>
      </c>
      <c r="AB190" s="30">
        <f ca="1">IF(Riskregister!$E$7="",0,COUNTIF(BH$4:BH$53,"&lt;"&amp;Z190)*IF(AA190&lt;0.5,Riskregister!$K$7+(Riskregister!$L$7-Riskregister!$K$7)*SQRT(AA190/2),Riskregister!$L$7-(Riskregister!$L$7-Riskregister!$K$7)*SQRT((1-AA190)/2)))</f>
        <v>3235385.700730403</v>
      </c>
      <c r="AC190" s="30">
        <f t="shared" ca="1" si="114"/>
        <v>0.32509928650922659</v>
      </c>
      <c r="AD190" s="30">
        <f t="shared" ca="1" si="114"/>
        <v>0.35695991558009876</v>
      </c>
      <c r="AE190" s="30">
        <f ca="1">IF(Riskregister!$E$8="",0,COUNTIF(BI$4:BI$53,"&lt;"&amp;AC190)*IF(AD190&lt;0.5,Riskregister!$K$8+(Riskregister!$L$8-Riskregister!$K$8)*SQRT(AD190/2),Riskregister!$L$8-(Riskregister!$L$8-Riskregister!$K$8)*SQRT((1-AD190)/2)))</f>
        <v>4571207.5078405011</v>
      </c>
      <c r="AF190" s="30">
        <f t="shared" ca="1" si="115"/>
        <v>0.98335441619690034</v>
      </c>
      <c r="AG190" s="30">
        <f t="shared" ca="1" si="115"/>
        <v>0.80511651759150638</v>
      </c>
      <c r="AH190" s="30">
        <f>IF(Riskregister!$E$9="",0,COUNTIF(BJ$4:BJ$53,"&lt;"&amp;AF190)*IF(AG190&lt;0.5,Riskregister!$K$9+(Riskregister!$L$9-Riskregister!$K$9)*SQRT(AG190/2),Riskregister!$L$9-(Riskregister!$L$9-Riskregister!$K$9)*SQRT((1-AG190)/2)))</f>
        <v>0</v>
      </c>
      <c r="AI190" s="30">
        <f t="shared" ca="1" si="116"/>
        <v>0.22004377810055453</v>
      </c>
      <c r="AJ190" s="30">
        <f t="shared" ca="1" si="116"/>
        <v>0.91535364846438849</v>
      </c>
      <c r="AK190" s="30">
        <f>IF(Riskregister!$E$10="",0,COUNTIF(BK$4:BK$53,"&lt;"&amp;AI190)*IF(AJ190&lt;0.5,Riskregister!$K$10+(Riskregister!$L$10-Riskregister!$K$10)*SQRT(AJ190/2),Riskregister!$L$10-(Riskregister!$L$10-Riskregister!$K$10)*SQRT((1-AJ190)/2)))</f>
        <v>0</v>
      </c>
      <c r="AL190" s="30">
        <f t="shared" ca="1" si="117"/>
        <v>0.7306077628217188</v>
      </c>
      <c r="AM190" s="30">
        <f t="shared" ca="1" si="117"/>
        <v>0.93700459390442825</v>
      </c>
      <c r="AN190" s="30">
        <f>IF(Riskregister!$E$11="",0,COUNTIF(BL$4:BL$53,"&lt;"&amp;AL190)*IF(AM190&lt;0.5,Riskregister!$K$11+(Riskregister!$L$11-Riskregister!$K$11)*SQRT(AM190/2),Riskregister!$L$11-(Riskregister!$L$11-Riskregister!$K$11)*SQRT((1-AM190)/2)))</f>
        <v>0</v>
      </c>
      <c r="AO190" s="30">
        <f t="shared" ca="1" si="118"/>
        <v>0.48061432330991172</v>
      </c>
      <c r="AP190" s="30">
        <f t="shared" ca="1" si="118"/>
        <v>6.1983401344265276E-2</v>
      </c>
      <c r="AQ190" s="30">
        <f>IF(Riskregister!$E$12="",0,COUNTIF(BM$4:BM$53,"&lt;"&amp;AO190)*IF(AP190&lt;0.5,Riskregister!$K$12+(Riskregister!$L$12-Riskregister!$K$12)*SQRT(AP190/2),Riskregister!$L$12-(Riskregister!$L$12-Riskregister!$K$12)*SQRT((1-AP190)/2)))</f>
        <v>0</v>
      </c>
      <c r="AR190" s="30">
        <f t="shared" ca="1" si="119"/>
        <v>0.60416018548802641</v>
      </c>
      <c r="AS190" s="30">
        <f t="shared" ca="1" si="119"/>
        <v>0.43977676220502937</v>
      </c>
      <c r="AT190" s="30">
        <f>IF(Riskregister!$E$13="",0,COUNTIF(BN$4:BN$53,"&lt;"&amp;AR190)*IF(AS190&lt;0.5,Riskregister!$K$13+(Riskregister!$L$13-Riskregister!$K$13)*SQRT(AS190/2),Riskregister!$L$13-(Riskregister!$L$13-Riskregister!$K$13)*SQRT((1-AS190)/2)))</f>
        <v>0</v>
      </c>
      <c r="AU190" s="30">
        <f t="shared" ca="1" si="120"/>
        <v>6.0088656690647335E-2</v>
      </c>
      <c r="AV190" s="30">
        <f t="shared" ca="1" si="120"/>
        <v>0.32365776930313217</v>
      </c>
      <c r="AW190" s="30">
        <f>IF(Riskregister!$E$14="",0,COUNTIF(BO$4:BO$53,"&lt;"&amp;AU190)*IF(AV190&lt;0.5,Riskregister!$K$14+(Riskregister!$L$14-Riskregister!$K$14)*SQRT(AV190/2),Riskregister!$L$14-(Riskregister!$L$14-Riskregister!$K$14)*SQRT((1-AV190)/2)))</f>
        <v>0</v>
      </c>
      <c r="AX190" s="30">
        <f t="shared" ca="1" si="121"/>
        <v>0.52630324732903755</v>
      </c>
      <c r="AY190" s="30">
        <f t="shared" ca="1" si="121"/>
        <v>0.61215194311258914</v>
      </c>
      <c r="AZ190" s="30">
        <f>IF(Riskregister!$E$15="",0,COUNTIF(BP$4:BP$53,"&lt;"&amp;AX190)*IF(AY190&lt;0.5,Riskregister!$K$15+(Riskregister!$L$15-Riskregister!$K$15)*SQRT(AY190/2),Riskregister!$L$15-(Riskregister!$L$15-Riskregister!$K$15)*SQRT((1-AY190)/2)))</f>
        <v>0</v>
      </c>
      <c r="BA190" s="30">
        <f t="shared" ca="1" si="122"/>
        <v>0.93214945605818533</v>
      </c>
      <c r="BB190" s="30">
        <f t="shared" ca="1" si="122"/>
        <v>0.84107269940151641</v>
      </c>
      <c r="BC190" s="30">
        <f>IF(Riskregister!$E$16="",0,COUNTIF(BQ$4:BQ$53,"&lt;"&amp;BA190)*IF(BB190&lt;0.5,Riskregister!$K$16+(Riskregister!$L$16-Riskregister!$K$16)*SQRT(BB190/2),Riskregister!$L$16-(Riskregister!$L$16-Riskregister!$K$16)*SQRT((1-BB190)/2)))</f>
        <v>0</v>
      </c>
      <c r="BD190" s="30">
        <f t="shared" ca="1" si="86"/>
        <v>14276239.837354107</v>
      </c>
    </row>
    <row r="191" spans="20:56" x14ac:dyDescent="0.35">
      <c r="T191" s="30">
        <f t="shared" ca="1" si="111"/>
        <v>0.4403683743275898</v>
      </c>
      <c r="U191" s="30">
        <f t="shared" ca="1" si="111"/>
        <v>0.35777628320271315</v>
      </c>
      <c r="V191" s="30">
        <f ca="1">IF(Riskregister!$E$5="",0,COUNTIF(BF$4:BF$53,"&lt;"&amp;T191)*IF(U191&lt;0.5,Riskregister!$K$5+(Riskregister!$L$5-Riskregister!$K$5)*SQRT(U191/2),Riskregister!$L$5-(Riskregister!$L$5-Riskregister!$K$5)*SQRT((1-U191)/2)))</f>
        <v>1020984.7967051945</v>
      </c>
      <c r="W191" s="30">
        <f t="shared" ca="1" si="112"/>
        <v>0.67918165702100264</v>
      </c>
      <c r="X191" s="30">
        <f t="shared" ca="1" si="112"/>
        <v>0.21287633420640395</v>
      </c>
      <c r="Y191" s="30">
        <f ca="1">IF(Riskregister!$E$6="",0,COUNTIF(BG$4:BG$53,"&lt;"&amp;W191)*IF(X191&lt;0.5,Riskregister!$K$6+(Riskregister!$L$6-Riskregister!$K$6)*SQRT(X191/2),Riskregister!$L$6-(Riskregister!$L$6-Riskregister!$K$6)*SQRT((1-X191)/2)))</f>
        <v>1574495.0598693455</v>
      </c>
      <c r="Z191" s="30">
        <f t="shared" ca="1" si="113"/>
        <v>0.88841017029277292</v>
      </c>
      <c r="AA191" s="30">
        <f t="shared" ca="1" si="113"/>
        <v>0.90567156467872756</v>
      </c>
      <c r="AB191" s="30">
        <f ca="1">IF(Riskregister!$E$7="",0,COUNTIF(BH$4:BH$53,"&lt;"&amp;Z191)*IF(AA191&lt;0.5,Riskregister!$K$7+(Riskregister!$L$7-Riskregister!$K$7)*SQRT(AA191/2),Riskregister!$L$7-(Riskregister!$L$7-Riskregister!$K$7)*SQRT((1-AA191)/2)))</f>
        <v>2915904.2832047087</v>
      </c>
      <c r="AC191" s="30">
        <f t="shared" ca="1" si="114"/>
        <v>0.57761185975934404</v>
      </c>
      <c r="AD191" s="30">
        <f t="shared" ca="1" si="114"/>
        <v>0.13956242636242155</v>
      </c>
      <c r="AE191" s="30">
        <f ca="1">IF(Riskregister!$E$8="",0,COUNTIF(BI$4:BI$53,"&lt;"&amp;AC191)*IF(AD191&lt;0.5,Riskregister!$K$8+(Riskregister!$L$8-Riskregister!$K$8)*SQRT(AD191/2),Riskregister!$L$8-(Riskregister!$L$8-Riskregister!$K$8)*SQRT((1-AD191)/2)))</f>
        <v>4624674.8841417702</v>
      </c>
      <c r="AF191" s="30">
        <f t="shared" ca="1" si="115"/>
        <v>0.40017159688415216</v>
      </c>
      <c r="AG191" s="30">
        <f t="shared" ca="1" si="115"/>
        <v>0.97545250644824566</v>
      </c>
      <c r="AH191" s="30">
        <f>IF(Riskregister!$E$9="",0,COUNTIF(BJ$4:BJ$53,"&lt;"&amp;AF191)*IF(AG191&lt;0.5,Riskregister!$K$9+(Riskregister!$L$9-Riskregister!$K$9)*SQRT(AG191/2),Riskregister!$L$9-(Riskregister!$L$9-Riskregister!$K$9)*SQRT((1-AG191)/2)))</f>
        <v>0</v>
      </c>
      <c r="AI191" s="30">
        <f t="shared" ca="1" si="116"/>
        <v>0.2961131800586273</v>
      </c>
      <c r="AJ191" s="30">
        <f t="shared" ca="1" si="116"/>
        <v>0.57110688150512801</v>
      </c>
      <c r="AK191" s="30">
        <f>IF(Riskregister!$E$10="",0,COUNTIF(BK$4:BK$53,"&lt;"&amp;AI191)*IF(AJ191&lt;0.5,Riskregister!$K$10+(Riskregister!$L$10-Riskregister!$K$10)*SQRT(AJ191/2),Riskregister!$L$10-(Riskregister!$L$10-Riskregister!$K$10)*SQRT((1-AJ191)/2)))</f>
        <v>0</v>
      </c>
      <c r="AL191" s="30">
        <f t="shared" ca="1" si="117"/>
        <v>0.66576264458232137</v>
      </c>
      <c r="AM191" s="30">
        <f t="shared" ca="1" si="117"/>
        <v>0.6222963396537522</v>
      </c>
      <c r="AN191" s="30">
        <f>IF(Riskregister!$E$11="",0,COUNTIF(BL$4:BL$53,"&lt;"&amp;AL191)*IF(AM191&lt;0.5,Riskregister!$K$11+(Riskregister!$L$11-Riskregister!$K$11)*SQRT(AM191/2),Riskregister!$L$11-(Riskregister!$L$11-Riskregister!$K$11)*SQRT((1-AM191)/2)))</f>
        <v>0</v>
      </c>
      <c r="AO191" s="30">
        <f t="shared" ca="1" si="118"/>
        <v>0.6231587748194467</v>
      </c>
      <c r="AP191" s="30">
        <f t="shared" ca="1" si="118"/>
        <v>0.40556201453492169</v>
      </c>
      <c r="AQ191" s="30">
        <f>IF(Riskregister!$E$12="",0,COUNTIF(BM$4:BM$53,"&lt;"&amp;AO191)*IF(AP191&lt;0.5,Riskregister!$K$12+(Riskregister!$L$12-Riskregister!$K$12)*SQRT(AP191/2),Riskregister!$L$12-(Riskregister!$L$12-Riskregister!$K$12)*SQRT((1-AP191)/2)))</f>
        <v>0</v>
      </c>
      <c r="AR191" s="30">
        <f t="shared" ca="1" si="119"/>
        <v>0.41974341257716796</v>
      </c>
      <c r="AS191" s="30">
        <f t="shared" ca="1" si="119"/>
        <v>0.71337498280171019</v>
      </c>
      <c r="AT191" s="30">
        <f>IF(Riskregister!$E$13="",0,COUNTIF(BN$4:BN$53,"&lt;"&amp;AR191)*IF(AS191&lt;0.5,Riskregister!$K$13+(Riskregister!$L$13-Riskregister!$K$13)*SQRT(AS191/2),Riskregister!$L$13-(Riskregister!$L$13-Riskregister!$K$13)*SQRT((1-AS191)/2)))</f>
        <v>0</v>
      </c>
      <c r="AU191" s="30">
        <f t="shared" ca="1" si="120"/>
        <v>0.83347960854577263</v>
      </c>
      <c r="AV191" s="30">
        <f t="shared" ca="1" si="120"/>
        <v>0.34737370993559269</v>
      </c>
      <c r="AW191" s="30">
        <f>IF(Riskregister!$E$14="",0,COUNTIF(BO$4:BO$53,"&lt;"&amp;AU191)*IF(AV191&lt;0.5,Riskregister!$K$14+(Riskregister!$L$14-Riskregister!$K$14)*SQRT(AV191/2),Riskregister!$L$14-(Riskregister!$L$14-Riskregister!$K$14)*SQRT((1-AV191)/2)))</f>
        <v>0</v>
      </c>
      <c r="AX191" s="30">
        <f t="shared" ca="1" si="121"/>
        <v>0.59917036906121612</v>
      </c>
      <c r="AY191" s="30">
        <f t="shared" ca="1" si="121"/>
        <v>9.2587141495534819E-2</v>
      </c>
      <c r="AZ191" s="30">
        <f>IF(Riskregister!$E$15="",0,COUNTIF(BP$4:BP$53,"&lt;"&amp;AX191)*IF(AY191&lt;0.5,Riskregister!$K$15+(Riskregister!$L$15-Riskregister!$K$15)*SQRT(AY191/2),Riskregister!$L$15-(Riskregister!$L$15-Riskregister!$K$15)*SQRT((1-AY191)/2)))</f>
        <v>0</v>
      </c>
      <c r="BA191" s="30">
        <f t="shared" ca="1" si="122"/>
        <v>0.71803811469298517</v>
      </c>
      <c r="BB191" s="30">
        <f t="shared" ca="1" si="122"/>
        <v>0.88990600041287449</v>
      </c>
      <c r="BC191" s="30">
        <f>IF(Riskregister!$E$16="",0,COUNTIF(BQ$4:BQ$53,"&lt;"&amp;BA191)*IF(BB191&lt;0.5,Riskregister!$K$16+(Riskregister!$L$16-Riskregister!$K$16)*SQRT(BB191/2),Riskregister!$L$16-(Riskregister!$L$16-Riskregister!$K$16)*SQRT((1-BB191)/2)))</f>
        <v>0</v>
      </c>
      <c r="BD191" s="30">
        <f t="shared" ca="1" si="86"/>
        <v>10136059.02392102</v>
      </c>
    </row>
    <row r="192" spans="20:56" x14ac:dyDescent="0.35">
      <c r="T192" s="30">
        <f t="shared" ca="1" si="111"/>
        <v>0.76530881190624167</v>
      </c>
      <c r="U192" s="30">
        <f t="shared" ca="1" si="111"/>
        <v>0.13808049152107338</v>
      </c>
      <c r="V192" s="30">
        <f ca="1">IF(Riskregister!$E$5="",0,COUNTIF(BF$4:BF$53,"&lt;"&amp;T192)*IF(U192&lt;0.5,Riskregister!$K$5+(Riskregister!$L$5-Riskregister!$K$5)*SQRT(U192/2),Riskregister!$L$5-(Riskregister!$L$5-Riskregister!$K$5)*SQRT((1-U192)/2)))</f>
        <v>1341198.9886347209</v>
      </c>
      <c r="W192" s="30">
        <f t="shared" ca="1" si="112"/>
        <v>0.9843771430092394</v>
      </c>
      <c r="X192" s="30">
        <f t="shared" ca="1" si="112"/>
        <v>0.2123497183991897</v>
      </c>
      <c r="Y192" s="30">
        <f ca="1">IF(Riskregister!$E$6="",0,COUNTIF(BG$4:BG$53,"&lt;"&amp;W192)*IF(X192&lt;0.5,Riskregister!$K$6+(Riskregister!$L$6-Riskregister!$K$6)*SQRT(X192/2),Riskregister!$L$6-(Riskregister!$L$6-Riskregister!$K$6)*SQRT((1-X192)/2)))</f>
        <v>3932603.5523348842</v>
      </c>
      <c r="Z192" s="30">
        <f t="shared" ca="1" si="113"/>
        <v>6.9665181523989705E-2</v>
      </c>
      <c r="AA192" s="30">
        <f t="shared" ca="1" si="113"/>
        <v>3.8422082674422708E-2</v>
      </c>
      <c r="AB192" s="30">
        <f ca="1">IF(Riskregister!$E$7="",0,COUNTIF(BH$4:BH$53,"&lt;"&amp;Z192)*IF(AA192&lt;0.5,Riskregister!$K$7+(Riskregister!$L$7-Riskregister!$K$7)*SQRT(AA192/2),Riskregister!$L$7-(Riskregister!$L$7-Riskregister!$K$7)*SQRT((1-AA192)/2)))</f>
        <v>295534.09591664601</v>
      </c>
      <c r="AC192" s="30">
        <f t="shared" ca="1" si="114"/>
        <v>0.97121030064839342</v>
      </c>
      <c r="AD192" s="30">
        <f t="shared" ca="1" si="114"/>
        <v>0.77686490939030139</v>
      </c>
      <c r="AE192" s="30">
        <f ca="1">IF(Riskregister!$E$8="",0,COUNTIF(BI$4:BI$53,"&lt;"&amp;AC192)*IF(AD192&lt;0.5,Riskregister!$K$8+(Riskregister!$L$8-Riskregister!$K$8)*SQRT(AD192/2),Riskregister!$L$8-(Riskregister!$L$8-Riskregister!$K$8)*SQRT((1-AD192)/2)))</f>
        <v>20580712.620997895</v>
      </c>
      <c r="AF192" s="30">
        <f t="shared" ca="1" si="115"/>
        <v>0.40018881622782909</v>
      </c>
      <c r="AG192" s="30">
        <f t="shared" ca="1" si="115"/>
        <v>0.30261652331394084</v>
      </c>
      <c r="AH192" s="30">
        <f>IF(Riskregister!$E$9="",0,COUNTIF(BJ$4:BJ$53,"&lt;"&amp;AF192)*IF(AG192&lt;0.5,Riskregister!$K$9+(Riskregister!$L$9-Riskregister!$K$9)*SQRT(AG192/2),Riskregister!$L$9-(Riskregister!$L$9-Riskregister!$K$9)*SQRT((1-AG192)/2)))</f>
        <v>0</v>
      </c>
      <c r="AI192" s="30">
        <f t="shared" ca="1" si="116"/>
        <v>0.57978019219291177</v>
      </c>
      <c r="AJ192" s="30">
        <f t="shared" ca="1" si="116"/>
        <v>0.72816769996579023</v>
      </c>
      <c r="AK192" s="30">
        <f>IF(Riskregister!$E$10="",0,COUNTIF(BK$4:BK$53,"&lt;"&amp;AI192)*IF(AJ192&lt;0.5,Riskregister!$K$10+(Riskregister!$L$10-Riskregister!$K$10)*SQRT(AJ192/2),Riskregister!$L$10-(Riskregister!$L$10-Riskregister!$K$10)*SQRT((1-AJ192)/2)))</f>
        <v>0</v>
      </c>
      <c r="AL192" s="30">
        <f t="shared" ca="1" si="117"/>
        <v>0.2005819797233781</v>
      </c>
      <c r="AM192" s="30">
        <f t="shared" ca="1" si="117"/>
        <v>0.75287748985147807</v>
      </c>
      <c r="AN192" s="30">
        <f>IF(Riskregister!$E$11="",0,COUNTIF(BL$4:BL$53,"&lt;"&amp;AL192)*IF(AM192&lt;0.5,Riskregister!$K$11+(Riskregister!$L$11-Riskregister!$K$11)*SQRT(AM192/2),Riskregister!$L$11-(Riskregister!$L$11-Riskregister!$K$11)*SQRT((1-AM192)/2)))</f>
        <v>0</v>
      </c>
      <c r="AO192" s="30">
        <f t="shared" ca="1" si="118"/>
        <v>0.18357281678455595</v>
      </c>
      <c r="AP192" s="30">
        <f t="shared" ca="1" si="118"/>
        <v>0.80396979548447334</v>
      </c>
      <c r="AQ192" s="30">
        <f>IF(Riskregister!$E$12="",0,COUNTIF(BM$4:BM$53,"&lt;"&amp;AO192)*IF(AP192&lt;0.5,Riskregister!$K$12+(Riskregister!$L$12-Riskregister!$K$12)*SQRT(AP192/2),Riskregister!$L$12-(Riskregister!$L$12-Riskregister!$K$12)*SQRT((1-AP192)/2)))</f>
        <v>0</v>
      </c>
      <c r="AR192" s="30">
        <f t="shared" ca="1" si="119"/>
        <v>0.9431850392551524</v>
      </c>
      <c r="AS192" s="30">
        <f t="shared" ca="1" si="119"/>
        <v>0.81243301945981228</v>
      </c>
      <c r="AT192" s="30">
        <f>IF(Riskregister!$E$13="",0,COUNTIF(BN$4:BN$53,"&lt;"&amp;AR192)*IF(AS192&lt;0.5,Riskregister!$K$13+(Riskregister!$L$13-Riskregister!$K$13)*SQRT(AS192/2),Riskregister!$L$13-(Riskregister!$L$13-Riskregister!$K$13)*SQRT((1-AS192)/2)))</f>
        <v>0</v>
      </c>
      <c r="AU192" s="30">
        <f t="shared" ca="1" si="120"/>
        <v>0.31659783287754417</v>
      </c>
      <c r="AV192" s="30">
        <f t="shared" ca="1" si="120"/>
        <v>0.35483216228544423</v>
      </c>
      <c r="AW192" s="30">
        <f>IF(Riskregister!$E$14="",0,COUNTIF(BO$4:BO$53,"&lt;"&amp;AU192)*IF(AV192&lt;0.5,Riskregister!$K$14+(Riskregister!$L$14-Riskregister!$K$14)*SQRT(AV192/2),Riskregister!$L$14-(Riskregister!$L$14-Riskregister!$K$14)*SQRT((1-AV192)/2)))</f>
        <v>0</v>
      </c>
      <c r="AX192" s="30">
        <f t="shared" ca="1" si="121"/>
        <v>0.96355933917799863</v>
      </c>
      <c r="AY192" s="30">
        <f t="shared" ca="1" si="121"/>
        <v>3.4639406182314758E-2</v>
      </c>
      <c r="AZ192" s="30">
        <f>IF(Riskregister!$E$15="",0,COUNTIF(BP$4:BP$53,"&lt;"&amp;AX192)*IF(AY192&lt;0.5,Riskregister!$K$15+(Riskregister!$L$15-Riskregister!$K$15)*SQRT(AY192/2),Riskregister!$L$15-(Riskregister!$L$15-Riskregister!$K$15)*SQRT((1-AY192)/2)))</f>
        <v>0</v>
      </c>
      <c r="BA192" s="30">
        <f t="shared" ca="1" si="122"/>
        <v>0.45059716570214681</v>
      </c>
      <c r="BB192" s="30">
        <f t="shared" ca="1" si="122"/>
        <v>2.7726581859652377E-2</v>
      </c>
      <c r="BC192" s="30">
        <f>IF(Riskregister!$E$16="",0,COUNTIF(BQ$4:BQ$53,"&lt;"&amp;BA192)*IF(BB192&lt;0.5,Riskregister!$K$16+(Riskregister!$L$16-Riskregister!$K$16)*SQRT(BB192/2),Riskregister!$L$16-(Riskregister!$L$16-Riskregister!$K$16)*SQRT((1-BB192)/2)))</f>
        <v>0</v>
      </c>
      <c r="BD192" s="30">
        <f t="shared" ca="1" si="86"/>
        <v>26150049.257884145</v>
      </c>
    </row>
    <row r="193" spans="20:56" x14ac:dyDescent="0.35">
      <c r="T193" s="30">
        <f t="shared" ca="1" si="111"/>
        <v>0.36879827463605863</v>
      </c>
      <c r="U193" s="30">
        <f t="shared" ca="1" si="111"/>
        <v>0.75067572171919472</v>
      </c>
      <c r="V193" s="30">
        <f ca="1">IF(Riskregister!$E$5="",0,COUNTIF(BF$4:BF$53,"&lt;"&amp;T193)*IF(U193&lt;0.5,Riskregister!$K$5+(Riskregister!$L$5-Riskregister!$K$5)*SQRT(U193/2),Riskregister!$L$5-(Riskregister!$L$5-Riskregister!$K$5)*SQRT((1-U193)/2)))</f>
        <v>1323348.3991599483</v>
      </c>
      <c r="W193" s="30">
        <f t="shared" ca="1" si="112"/>
        <v>0.33244471159748334</v>
      </c>
      <c r="X193" s="30">
        <f t="shared" ca="1" si="112"/>
        <v>0.55045146928863631</v>
      </c>
      <c r="Y193" s="30">
        <f ca="1">IF(Riskregister!$E$6="",0,COUNTIF(BG$4:BG$53,"&lt;"&amp;W193)*IF(X193&lt;0.5,Riskregister!$K$6+(Riskregister!$L$6-Riskregister!$K$6)*SQRT(X193/2),Riskregister!$L$6-(Riskregister!$L$6-Riskregister!$K$6)*SQRT((1-X193)/2)))</f>
        <v>1146613.4406071249</v>
      </c>
      <c r="Z193" s="30">
        <f t="shared" ca="1" si="113"/>
        <v>0.46295633039307782</v>
      </c>
      <c r="AA193" s="30">
        <f t="shared" ca="1" si="113"/>
        <v>0.78564079756115313</v>
      </c>
      <c r="AB193" s="30">
        <f ca="1">IF(Riskregister!$E$7="",0,COUNTIF(BH$4:BH$53,"&lt;"&amp;Z193)*IF(AA193&lt;0.5,Riskregister!$K$7+(Riskregister!$L$7-Riskregister!$K$7)*SQRT(AA193/2),Riskregister!$L$7-(Riskregister!$L$7-Riskregister!$K$7)*SQRT((1-AA193)/2)))</f>
        <v>1712495.7881018785</v>
      </c>
      <c r="AC193" s="30">
        <f t="shared" ca="1" si="114"/>
        <v>0.89121207533844959</v>
      </c>
      <c r="AD193" s="30">
        <f t="shared" ca="1" si="114"/>
        <v>0.96655576623183825</v>
      </c>
      <c r="AE193" s="30">
        <f ca="1">IF(Riskregister!$E$8="",0,COUNTIF(BI$4:BI$53,"&lt;"&amp;AC193)*IF(AD193&lt;0.5,Riskregister!$K$8+(Riskregister!$L$8-Riskregister!$K$8)*SQRT(AD193/2),Riskregister!$L$8-(Riskregister!$L$8-Riskregister!$K$8)*SQRT((1-AD193)/2)))</f>
        <v>21961120.428639255</v>
      </c>
      <c r="AF193" s="30">
        <f t="shared" ca="1" si="115"/>
        <v>0.70307160243139577</v>
      </c>
      <c r="AG193" s="30">
        <f t="shared" ca="1" si="115"/>
        <v>0.19717853575520028</v>
      </c>
      <c r="AH193" s="30">
        <f>IF(Riskregister!$E$9="",0,COUNTIF(BJ$4:BJ$53,"&lt;"&amp;AF193)*IF(AG193&lt;0.5,Riskregister!$K$9+(Riskregister!$L$9-Riskregister!$K$9)*SQRT(AG193/2),Riskregister!$L$9-(Riskregister!$L$9-Riskregister!$K$9)*SQRT((1-AG193)/2)))</f>
        <v>0</v>
      </c>
      <c r="AI193" s="30">
        <f t="shared" ca="1" si="116"/>
        <v>9.0279235928011348E-2</v>
      </c>
      <c r="AJ193" s="30">
        <f t="shared" ca="1" si="116"/>
        <v>7.6849596653608021E-2</v>
      </c>
      <c r="AK193" s="30">
        <f>IF(Riskregister!$E$10="",0,COUNTIF(BK$4:BK$53,"&lt;"&amp;AI193)*IF(AJ193&lt;0.5,Riskregister!$K$10+(Riskregister!$L$10-Riskregister!$K$10)*SQRT(AJ193/2),Riskregister!$L$10-(Riskregister!$L$10-Riskregister!$K$10)*SQRT((1-AJ193)/2)))</f>
        <v>0</v>
      </c>
      <c r="AL193" s="30">
        <f t="shared" ca="1" si="117"/>
        <v>0.19947875035722684</v>
      </c>
      <c r="AM193" s="30">
        <f t="shared" ca="1" si="117"/>
        <v>0.58203191978261148</v>
      </c>
      <c r="AN193" s="30">
        <f>IF(Riskregister!$E$11="",0,COUNTIF(BL$4:BL$53,"&lt;"&amp;AL193)*IF(AM193&lt;0.5,Riskregister!$K$11+(Riskregister!$L$11-Riskregister!$K$11)*SQRT(AM193/2),Riskregister!$L$11-(Riskregister!$L$11-Riskregister!$K$11)*SQRT((1-AM193)/2)))</f>
        <v>0</v>
      </c>
      <c r="AO193" s="30">
        <f t="shared" ca="1" si="118"/>
        <v>0.13328775000325677</v>
      </c>
      <c r="AP193" s="30">
        <f t="shared" ca="1" si="118"/>
        <v>0.94649069066984715</v>
      </c>
      <c r="AQ193" s="30">
        <f>IF(Riskregister!$E$12="",0,COUNTIF(BM$4:BM$53,"&lt;"&amp;AO193)*IF(AP193&lt;0.5,Riskregister!$K$12+(Riskregister!$L$12-Riskregister!$K$12)*SQRT(AP193/2),Riskregister!$L$12-(Riskregister!$L$12-Riskregister!$K$12)*SQRT((1-AP193)/2)))</f>
        <v>0</v>
      </c>
      <c r="AR193" s="30">
        <f t="shared" ca="1" si="119"/>
        <v>6.6002921025167693E-2</v>
      </c>
      <c r="AS193" s="30">
        <f t="shared" ca="1" si="119"/>
        <v>0.53868433851757114</v>
      </c>
      <c r="AT193" s="30">
        <f>IF(Riskregister!$E$13="",0,COUNTIF(BN$4:BN$53,"&lt;"&amp;AR193)*IF(AS193&lt;0.5,Riskregister!$K$13+(Riskregister!$L$13-Riskregister!$K$13)*SQRT(AS193/2),Riskregister!$L$13-(Riskregister!$L$13-Riskregister!$K$13)*SQRT((1-AS193)/2)))</f>
        <v>0</v>
      </c>
      <c r="AU193" s="30">
        <f t="shared" ca="1" si="120"/>
        <v>0.30698677035594568</v>
      </c>
      <c r="AV193" s="30">
        <f t="shared" ca="1" si="120"/>
        <v>0.70139243247906846</v>
      </c>
      <c r="AW193" s="30">
        <f>IF(Riskregister!$E$14="",0,COUNTIF(BO$4:BO$53,"&lt;"&amp;AU193)*IF(AV193&lt;0.5,Riskregister!$K$14+(Riskregister!$L$14-Riskregister!$K$14)*SQRT(AV193/2),Riskregister!$L$14-(Riskregister!$L$14-Riskregister!$K$14)*SQRT((1-AV193)/2)))</f>
        <v>0</v>
      </c>
      <c r="AX193" s="30">
        <f t="shared" ca="1" si="121"/>
        <v>0.21602379203285216</v>
      </c>
      <c r="AY193" s="30">
        <f t="shared" ca="1" si="121"/>
        <v>0.43029382834732255</v>
      </c>
      <c r="AZ193" s="30">
        <f>IF(Riskregister!$E$15="",0,COUNTIF(BP$4:BP$53,"&lt;"&amp;AX193)*IF(AY193&lt;0.5,Riskregister!$K$15+(Riskregister!$L$15-Riskregister!$K$15)*SQRT(AY193/2),Riskregister!$L$15-(Riskregister!$L$15-Riskregister!$K$15)*SQRT((1-AY193)/2)))</f>
        <v>0</v>
      </c>
      <c r="BA193" s="30">
        <f t="shared" ca="1" si="122"/>
        <v>0.97057014708851141</v>
      </c>
      <c r="BB193" s="30">
        <f t="shared" ca="1" si="122"/>
        <v>0.66265417808650551</v>
      </c>
      <c r="BC193" s="30">
        <f>IF(Riskregister!$E$16="",0,COUNTIF(BQ$4:BQ$53,"&lt;"&amp;BA193)*IF(BB193&lt;0.5,Riskregister!$K$16+(Riskregister!$L$16-Riskregister!$K$16)*SQRT(BB193/2),Riskregister!$L$16-(Riskregister!$L$16-Riskregister!$K$16)*SQRT((1-BB193)/2)))</f>
        <v>0</v>
      </c>
      <c r="BD193" s="30">
        <f t="shared" ca="1" si="86"/>
        <v>26143578.056508206</v>
      </c>
    </row>
    <row r="194" spans="20:56" x14ac:dyDescent="0.35">
      <c r="T194" s="30">
        <f t="shared" ca="1" si="111"/>
        <v>8.8548509130165654E-2</v>
      </c>
      <c r="U194" s="30">
        <f t="shared" ca="1" si="111"/>
        <v>7.4893749903646167E-2</v>
      </c>
      <c r="V194" s="30">
        <f ca="1">IF(Riskregister!$E$5="",0,COUNTIF(BF$4:BF$53,"&lt;"&amp;T194)*IF(U194&lt;0.5,Riskregister!$K$5+(Riskregister!$L$5-Riskregister!$K$5)*SQRT(U194/2),Riskregister!$L$5-(Riskregister!$L$5-Riskregister!$K$5)*SQRT((1-U194)/2)))</f>
        <v>237080.37768489623</v>
      </c>
      <c r="W194" s="30">
        <f t="shared" ca="1" si="112"/>
        <v>1.8713734635779855E-2</v>
      </c>
      <c r="X194" s="30">
        <f t="shared" ca="1" si="112"/>
        <v>0.72893777263175974</v>
      </c>
      <c r="Y194" s="30">
        <f ca="1">IF(Riskregister!$E$6="",0,COUNTIF(BG$4:BG$53,"&lt;"&amp;W194)*IF(X194&lt;0.5,Riskregister!$K$6+(Riskregister!$L$6-Riskregister!$K$6)*SQRT(X194/2),Riskregister!$L$6-(Riskregister!$L$6-Riskregister!$K$6)*SQRT((1-X194)/2)))</f>
        <v>0</v>
      </c>
      <c r="Z194" s="30">
        <f t="shared" ca="1" si="113"/>
        <v>0.18037806683969126</v>
      </c>
      <c r="AA194" s="30">
        <f t="shared" ca="1" si="113"/>
        <v>2.230563211020109E-2</v>
      </c>
      <c r="AB194" s="30">
        <f ca="1">IF(Riskregister!$E$7="",0,COUNTIF(BH$4:BH$53,"&lt;"&amp;Z194)*IF(AA194&lt;0.5,Riskregister!$K$7+(Riskregister!$L$7-Riskregister!$K$7)*SQRT(AA194/2),Riskregister!$L$7-(Riskregister!$L$7-Riskregister!$K$7)*SQRT((1-AA194)/2)))</f>
        <v>347849.6515653556</v>
      </c>
      <c r="AC194" s="30">
        <f t="shared" ca="1" si="114"/>
        <v>0.1907157468114703</v>
      </c>
      <c r="AD194" s="30">
        <f t="shared" ca="1" si="114"/>
        <v>0.91215241425593652</v>
      </c>
      <c r="AE194" s="30">
        <f ca="1">IF(Riskregister!$E$8="",0,COUNTIF(BI$4:BI$53,"&lt;"&amp;AC194)*IF(AD194&lt;0.5,Riskregister!$K$8+(Riskregister!$L$8-Riskregister!$K$8)*SQRT(AD194/2),Riskregister!$L$8-(Riskregister!$L$8-Riskregister!$K$8)*SQRT((1-AD194)/2)))</f>
        <v>4014973.8153007398</v>
      </c>
      <c r="AF194" s="30">
        <f t="shared" ca="1" si="115"/>
        <v>0.61756687500019447</v>
      </c>
      <c r="AG194" s="30">
        <f t="shared" ca="1" si="115"/>
        <v>0.90423055035127875</v>
      </c>
      <c r="AH194" s="30">
        <f>IF(Riskregister!$E$9="",0,COUNTIF(BJ$4:BJ$53,"&lt;"&amp;AF194)*IF(AG194&lt;0.5,Riskregister!$K$9+(Riskregister!$L$9-Riskregister!$K$9)*SQRT(AG194/2),Riskregister!$L$9-(Riskregister!$L$9-Riskregister!$K$9)*SQRT((1-AG194)/2)))</f>
        <v>0</v>
      </c>
      <c r="AI194" s="30">
        <f t="shared" ca="1" si="116"/>
        <v>9.1944304931956822E-2</v>
      </c>
      <c r="AJ194" s="30">
        <f t="shared" ca="1" si="116"/>
        <v>0.23026701024766039</v>
      </c>
      <c r="AK194" s="30">
        <f>IF(Riskregister!$E$10="",0,COUNTIF(BK$4:BK$53,"&lt;"&amp;AI194)*IF(AJ194&lt;0.5,Riskregister!$K$10+(Riskregister!$L$10-Riskregister!$K$10)*SQRT(AJ194/2),Riskregister!$L$10-(Riskregister!$L$10-Riskregister!$K$10)*SQRT((1-AJ194)/2)))</f>
        <v>0</v>
      </c>
      <c r="AL194" s="30">
        <f t="shared" ca="1" si="117"/>
        <v>0.95892102347971098</v>
      </c>
      <c r="AM194" s="30">
        <f t="shared" ca="1" si="117"/>
        <v>0.25545311960777461</v>
      </c>
      <c r="AN194" s="30">
        <f>IF(Riskregister!$E$11="",0,COUNTIF(BL$4:BL$53,"&lt;"&amp;AL194)*IF(AM194&lt;0.5,Riskregister!$K$11+(Riskregister!$L$11-Riskregister!$K$11)*SQRT(AM194/2),Riskregister!$L$11-(Riskregister!$L$11-Riskregister!$K$11)*SQRT((1-AM194)/2)))</f>
        <v>0</v>
      </c>
      <c r="AO194" s="30">
        <f t="shared" ca="1" si="118"/>
        <v>0.22056881126742534</v>
      </c>
      <c r="AP194" s="30">
        <f t="shared" ca="1" si="118"/>
        <v>0.73309938812758224</v>
      </c>
      <c r="AQ194" s="30">
        <f>IF(Riskregister!$E$12="",0,COUNTIF(BM$4:BM$53,"&lt;"&amp;AO194)*IF(AP194&lt;0.5,Riskregister!$K$12+(Riskregister!$L$12-Riskregister!$K$12)*SQRT(AP194/2),Riskregister!$L$12-(Riskregister!$L$12-Riskregister!$K$12)*SQRT((1-AP194)/2)))</f>
        <v>0</v>
      </c>
      <c r="AR194" s="30">
        <f t="shared" ca="1" si="119"/>
        <v>0.27628102093784934</v>
      </c>
      <c r="AS194" s="30">
        <f t="shared" ca="1" si="119"/>
        <v>0.97586860130277653</v>
      </c>
      <c r="AT194" s="30">
        <f>IF(Riskregister!$E$13="",0,COUNTIF(BN$4:BN$53,"&lt;"&amp;AR194)*IF(AS194&lt;0.5,Riskregister!$K$13+(Riskregister!$L$13-Riskregister!$K$13)*SQRT(AS194/2),Riskregister!$L$13-(Riskregister!$L$13-Riskregister!$K$13)*SQRT((1-AS194)/2)))</f>
        <v>0</v>
      </c>
      <c r="AU194" s="30">
        <f t="shared" ca="1" si="120"/>
        <v>0.61281370782700462</v>
      </c>
      <c r="AV194" s="30">
        <f t="shared" ca="1" si="120"/>
        <v>0.8798706183020959</v>
      </c>
      <c r="AW194" s="30">
        <f>IF(Riskregister!$E$14="",0,COUNTIF(BO$4:BO$53,"&lt;"&amp;AU194)*IF(AV194&lt;0.5,Riskregister!$K$14+(Riskregister!$L$14-Riskregister!$K$14)*SQRT(AV194/2),Riskregister!$L$14-(Riskregister!$L$14-Riskregister!$K$14)*SQRT((1-AV194)/2)))</f>
        <v>0</v>
      </c>
      <c r="AX194" s="30">
        <f t="shared" ca="1" si="121"/>
        <v>3.2352967742413141E-2</v>
      </c>
      <c r="AY194" s="30">
        <f t="shared" ca="1" si="121"/>
        <v>0.19996808360873142</v>
      </c>
      <c r="AZ194" s="30">
        <f>IF(Riskregister!$E$15="",0,COUNTIF(BP$4:BP$53,"&lt;"&amp;AX194)*IF(AY194&lt;0.5,Riskregister!$K$15+(Riskregister!$L$15-Riskregister!$K$15)*SQRT(AY194/2),Riskregister!$L$15-(Riskregister!$L$15-Riskregister!$K$15)*SQRT((1-AY194)/2)))</f>
        <v>0</v>
      </c>
      <c r="BA194" s="30">
        <f t="shared" ca="1" si="122"/>
        <v>0.33539645136437546</v>
      </c>
      <c r="BB194" s="30">
        <f t="shared" ca="1" si="122"/>
        <v>0.71120407330968172</v>
      </c>
      <c r="BC194" s="30">
        <f>IF(Riskregister!$E$16="",0,COUNTIF(BQ$4:BQ$53,"&lt;"&amp;BA194)*IF(BB194&lt;0.5,Riskregister!$K$16+(Riskregister!$L$16-Riskregister!$K$16)*SQRT(BB194/2),Riskregister!$L$16-(Riskregister!$L$16-Riskregister!$K$16)*SQRT((1-BB194)/2)))</f>
        <v>0</v>
      </c>
      <c r="BD194" s="30">
        <f t="shared" ca="1" si="86"/>
        <v>4599903.8445509914</v>
      </c>
    </row>
    <row r="195" spans="20:56" x14ac:dyDescent="0.35">
      <c r="T195" s="30">
        <f t="shared" ca="1" si="111"/>
        <v>0.43496135727455387</v>
      </c>
      <c r="U195" s="30">
        <f t="shared" ca="1" si="111"/>
        <v>0.59850237311804899</v>
      </c>
      <c r="V195" s="30">
        <f ca="1">IF(Riskregister!$E$5="",0,COUNTIF(BF$4:BF$53,"&lt;"&amp;T195)*IF(U195&lt;0.5,Riskregister!$K$5+(Riskregister!$L$5-Riskregister!$K$5)*SQRT(U195/2),Riskregister!$L$5-(Riskregister!$L$5-Riskregister!$K$5)*SQRT((1-U195)/2)))</f>
        <v>1195132.483517111</v>
      </c>
      <c r="W195" s="30">
        <f t="shared" ca="1" si="112"/>
        <v>0.2974596450746414</v>
      </c>
      <c r="X195" s="30">
        <f t="shared" ca="1" si="112"/>
        <v>0.17505156912295294</v>
      </c>
      <c r="Y195" s="30">
        <f ca="1">IF(Riskregister!$E$6="",0,COUNTIF(BG$4:BG$53,"&lt;"&amp;W195)*IF(X195&lt;0.5,Riskregister!$K$6+(Riskregister!$L$6-Riskregister!$K$6)*SQRT(X195/2),Riskregister!$L$6-(Riskregister!$L$6-Riskregister!$K$6)*SQRT((1-X195)/2)))</f>
        <v>732525.62565493851</v>
      </c>
      <c r="Z195" s="30">
        <f t="shared" ca="1" si="113"/>
        <v>0.33728194683011292</v>
      </c>
      <c r="AA195" s="30">
        <f t="shared" ca="1" si="113"/>
        <v>0.60654445591852646</v>
      </c>
      <c r="AB195" s="30">
        <f ca="1">IF(Riskregister!$E$7="",0,COUNTIF(BH$4:BH$53,"&lt;"&amp;Z195)*IF(AA195&lt;0.5,Riskregister!$K$7+(Riskregister!$L$7-Riskregister!$K$7)*SQRT(AA195/2),Riskregister!$L$7-(Riskregister!$L$7-Riskregister!$K$7)*SQRT((1-AA195)/2)))</f>
        <v>1223804.9202199511</v>
      </c>
      <c r="AC195" s="30">
        <f t="shared" ca="1" si="114"/>
        <v>0.83855537607119768</v>
      </c>
      <c r="AD195" s="30">
        <f t="shared" ca="1" si="114"/>
        <v>0.1729941600153263</v>
      </c>
      <c r="AE195" s="30">
        <f ca="1">IF(Riskregister!$E$8="",0,COUNTIF(BI$4:BI$53,"&lt;"&amp;AC195)*IF(AD195&lt;0.5,Riskregister!$K$8+(Riskregister!$L$8-Riskregister!$K$8)*SQRT(AD195/2),Riskregister!$L$8-(Riskregister!$L$8-Riskregister!$K$8)*SQRT((1-AD195)/2)))</f>
        <v>6729152.5533221159</v>
      </c>
      <c r="AF195" s="30">
        <f t="shared" ca="1" si="115"/>
        <v>6.7725772598558054E-2</v>
      </c>
      <c r="AG195" s="30">
        <f t="shared" ca="1" si="115"/>
        <v>0.21830808857947548</v>
      </c>
      <c r="AH195" s="30">
        <f>IF(Riskregister!$E$9="",0,COUNTIF(BJ$4:BJ$53,"&lt;"&amp;AF195)*IF(AG195&lt;0.5,Riskregister!$K$9+(Riskregister!$L$9-Riskregister!$K$9)*SQRT(AG195/2),Riskregister!$L$9-(Riskregister!$L$9-Riskregister!$K$9)*SQRT((1-AG195)/2)))</f>
        <v>0</v>
      </c>
      <c r="AI195" s="30">
        <f t="shared" ca="1" si="116"/>
        <v>0.68151820732308388</v>
      </c>
      <c r="AJ195" s="30">
        <f t="shared" ca="1" si="116"/>
        <v>0.58485525369994074</v>
      </c>
      <c r="AK195" s="30">
        <f>IF(Riskregister!$E$10="",0,COUNTIF(BK$4:BK$53,"&lt;"&amp;AI195)*IF(AJ195&lt;0.5,Riskregister!$K$10+(Riskregister!$L$10-Riskregister!$K$10)*SQRT(AJ195/2),Riskregister!$L$10-(Riskregister!$L$10-Riskregister!$K$10)*SQRT((1-AJ195)/2)))</f>
        <v>0</v>
      </c>
      <c r="AL195" s="30">
        <f t="shared" ca="1" si="117"/>
        <v>0.52293328271115147</v>
      </c>
      <c r="AM195" s="30">
        <f t="shared" ca="1" si="117"/>
        <v>0.46224723761528219</v>
      </c>
      <c r="AN195" s="30">
        <f>IF(Riskregister!$E$11="",0,COUNTIF(BL$4:BL$53,"&lt;"&amp;AL195)*IF(AM195&lt;0.5,Riskregister!$K$11+(Riskregister!$L$11-Riskregister!$K$11)*SQRT(AM195/2),Riskregister!$L$11-(Riskregister!$L$11-Riskregister!$K$11)*SQRT((1-AM195)/2)))</f>
        <v>0</v>
      </c>
      <c r="AO195" s="30">
        <f t="shared" ca="1" si="118"/>
        <v>0.80303582771021309</v>
      </c>
      <c r="AP195" s="30">
        <f t="shared" ca="1" si="118"/>
        <v>0.81205024972156825</v>
      </c>
      <c r="AQ195" s="30">
        <f>IF(Riskregister!$E$12="",0,COUNTIF(BM$4:BM$53,"&lt;"&amp;AO195)*IF(AP195&lt;0.5,Riskregister!$K$12+(Riskregister!$L$12-Riskregister!$K$12)*SQRT(AP195/2),Riskregister!$L$12-(Riskregister!$L$12-Riskregister!$K$12)*SQRT((1-AP195)/2)))</f>
        <v>0</v>
      </c>
      <c r="AR195" s="30">
        <f t="shared" ca="1" si="119"/>
        <v>5.241575186296743E-2</v>
      </c>
      <c r="AS195" s="30">
        <f t="shared" ca="1" si="119"/>
        <v>0.69521332609731601</v>
      </c>
      <c r="AT195" s="30">
        <f>IF(Riskregister!$E$13="",0,COUNTIF(BN$4:BN$53,"&lt;"&amp;AR195)*IF(AS195&lt;0.5,Riskregister!$K$13+(Riskregister!$L$13-Riskregister!$K$13)*SQRT(AS195/2),Riskregister!$L$13-(Riskregister!$L$13-Riskregister!$K$13)*SQRT((1-AS195)/2)))</f>
        <v>0</v>
      </c>
      <c r="AU195" s="30">
        <f t="shared" ca="1" si="120"/>
        <v>0.69276374672478447</v>
      </c>
      <c r="AV195" s="30">
        <f t="shared" ca="1" si="120"/>
        <v>0.86366576474939072</v>
      </c>
      <c r="AW195" s="30">
        <f>IF(Riskregister!$E$14="",0,COUNTIF(BO$4:BO$53,"&lt;"&amp;AU195)*IF(AV195&lt;0.5,Riskregister!$K$14+(Riskregister!$L$14-Riskregister!$K$14)*SQRT(AV195/2),Riskregister!$L$14-(Riskregister!$L$14-Riskregister!$K$14)*SQRT((1-AV195)/2)))</f>
        <v>0</v>
      </c>
      <c r="AX195" s="30">
        <f t="shared" ca="1" si="121"/>
        <v>0.54978994113207935</v>
      </c>
      <c r="AY195" s="30">
        <f t="shared" ca="1" si="121"/>
        <v>0.38319240868316518</v>
      </c>
      <c r="AZ195" s="30">
        <f>IF(Riskregister!$E$15="",0,COUNTIF(BP$4:BP$53,"&lt;"&amp;AX195)*IF(AY195&lt;0.5,Riskregister!$K$15+(Riskregister!$L$15-Riskregister!$K$15)*SQRT(AY195/2),Riskregister!$L$15-(Riskregister!$L$15-Riskregister!$K$15)*SQRT((1-AY195)/2)))</f>
        <v>0</v>
      </c>
      <c r="BA195" s="30">
        <f t="shared" ca="1" si="122"/>
        <v>2.8181260465366731E-2</v>
      </c>
      <c r="BB195" s="30">
        <f t="shared" ca="1" si="122"/>
        <v>0.46628264783240625</v>
      </c>
      <c r="BC195" s="30">
        <f>IF(Riskregister!$E$16="",0,COUNTIF(BQ$4:BQ$53,"&lt;"&amp;BA195)*IF(BB195&lt;0.5,Riskregister!$K$16+(Riskregister!$L$16-Riskregister!$K$16)*SQRT(BB195/2),Riskregister!$L$16-(Riskregister!$L$16-Riskregister!$K$16)*SQRT((1-BB195)/2)))</f>
        <v>0</v>
      </c>
      <c r="BD195" s="30">
        <f t="shared" ca="1" si="86"/>
        <v>9880615.5827141162</v>
      </c>
    </row>
    <row r="196" spans="20:56" x14ac:dyDescent="0.35">
      <c r="T196" s="30">
        <f t="shared" ca="1" si="111"/>
        <v>4.018538774859437E-2</v>
      </c>
      <c r="U196" s="30">
        <f t="shared" ca="1" si="111"/>
        <v>0.62706166765340987</v>
      </c>
      <c r="V196" s="30">
        <f ca="1">IF(Riskregister!$E$5="",0,COUNTIF(BF$4:BF$53,"&lt;"&amp;T196)*IF(U196&lt;0.5,Riskregister!$K$5+(Riskregister!$L$5-Riskregister!$K$5)*SQRT(U196/2),Riskregister!$L$5-(Riskregister!$L$5-Riskregister!$K$5)*SQRT((1-U196)/2)))</f>
        <v>405680.65935143706</v>
      </c>
      <c r="W196" s="30">
        <f t="shared" ca="1" si="112"/>
        <v>0.16955708436120021</v>
      </c>
      <c r="X196" s="30">
        <f t="shared" ca="1" si="112"/>
        <v>0.25720745452241345</v>
      </c>
      <c r="Y196" s="30">
        <f ca="1">IF(Riskregister!$E$6="",0,COUNTIF(BG$4:BG$53,"&lt;"&amp;W196)*IF(X196&lt;0.5,Riskregister!$K$6+(Riskregister!$L$6-Riskregister!$K$6)*SQRT(X196/2),Riskregister!$L$6-(Riskregister!$L$6-Riskregister!$K$6)*SQRT((1-X196)/2)))</f>
        <v>845504.51301777107</v>
      </c>
      <c r="Z196" s="30">
        <f t="shared" ca="1" si="113"/>
        <v>0.91090926619448254</v>
      </c>
      <c r="AA196" s="30">
        <f t="shared" ca="1" si="113"/>
        <v>0.43702015477215983</v>
      </c>
      <c r="AB196" s="30">
        <f ca="1">IF(Riskregister!$E$7="",0,COUNTIF(BH$4:BH$53,"&lt;"&amp;Z196)*IF(AA196&lt;0.5,Riskregister!$K$7+(Riskregister!$L$7-Riskregister!$K$7)*SQRT(AA196/2),Riskregister!$L$7-(Riskregister!$L$7-Riskregister!$K$7)*SQRT((1-AA196)/2)))</f>
        <v>2136077.1522087455</v>
      </c>
      <c r="AC196" s="30">
        <f t="shared" ca="1" si="114"/>
        <v>1.373537329872343E-2</v>
      </c>
      <c r="AD196" s="30">
        <f t="shared" ca="1" si="114"/>
        <v>0.11827582215567678</v>
      </c>
      <c r="AE196" s="30">
        <f ca="1">IF(Riskregister!$E$8="",0,COUNTIF(BI$4:BI$53,"&lt;"&amp;AC196)*IF(AD196&lt;0.5,Riskregister!$K$8+(Riskregister!$L$8-Riskregister!$K$8)*SQRT(AD196/2),Riskregister!$L$8-(Riskregister!$L$8-Riskregister!$K$8)*SQRT((1-AD196)/2)))</f>
        <v>0</v>
      </c>
      <c r="AF196" s="30">
        <f t="shared" ca="1" si="115"/>
        <v>9.0801075253811314E-3</v>
      </c>
      <c r="AG196" s="30">
        <f t="shared" ca="1" si="115"/>
        <v>0.65384330970404048</v>
      </c>
      <c r="AH196" s="30">
        <f>IF(Riskregister!$E$9="",0,COUNTIF(BJ$4:BJ$53,"&lt;"&amp;AF196)*IF(AG196&lt;0.5,Riskregister!$K$9+(Riskregister!$L$9-Riskregister!$K$9)*SQRT(AG196/2),Riskregister!$L$9-(Riskregister!$L$9-Riskregister!$K$9)*SQRT((1-AG196)/2)))</f>
        <v>0</v>
      </c>
      <c r="AI196" s="30">
        <f t="shared" ca="1" si="116"/>
        <v>0.60597034811895267</v>
      </c>
      <c r="AJ196" s="30">
        <f t="shared" ca="1" si="116"/>
        <v>0.70659769249183324</v>
      </c>
      <c r="AK196" s="30">
        <f>IF(Riskregister!$E$10="",0,COUNTIF(BK$4:BK$53,"&lt;"&amp;AI196)*IF(AJ196&lt;0.5,Riskregister!$K$10+(Riskregister!$L$10-Riskregister!$K$10)*SQRT(AJ196/2),Riskregister!$L$10-(Riskregister!$L$10-Riskregister!$K$10)*SQRT((1-AJ196)/2)))</f>
        <v>0</v>
      </c>
      <c r="AL196" s="30">
        <f t="shared" ca="1" si="117"/>
        <v>0.99194781139555555</v>
      </c>
      <c r="AM196" s="30">
        <f t="shared" ca="1" si="117"/>
        <v>0.69167378848224714</v>
      </c>
      <c r="AN196" s="30">
        <f>IF(Riskregister!$E$11="",0,COUNTIF(BL$4:BL$53,"&lt;"&amp;AL196)*IF(AM196&lt;0.5,Riskregister!$K$11+(Riskregister!$L$11-Riskregister!$K$11)*SQRT(AM196/2),Riskregister!$L$11-(Riskregister!$L$11-Riskregister!$K$11)*SQRT((1-AM196)/2)))</f>
        <v>0</v>
      </c>
      <c r="AO196" s="30">
        <f t="shared" ca="1" si="118"/>
        <v>0.86360156086956774</v>
      </c>
      <c r="AP196" s="30">
        <f t="shared" ca="1" si="118"/>
        <v>0.42969199283639636</v>
      </c>
      <c r="AQ196" s="30">
        <f>IF(Riskregister!$E$12="",0,COUNTIF(BM$4:BM$53,"&lt;"&amp;AO196)*IF(AP196&lt;0.5,Riskregister!$K$12+(Riskregister!$L$12-Riskregister!$K$12)*SQRT(AP196/2),Riskregister!$L$12-(Riskregister!$L$12-Riskregister!$K$12)*SQRT((1-AP196)/2)))</f>
        <v>0</v>
      </c>
      <c r="AR196" s="30">
        <f t="shared" ca="1" si="119"/>
        <v>0.22003880593015535</v>
      </c>
      <c r="AS196" s="30">
        <f t="shared" ca="1" si="119"/>
        <v>0.47625217334725922</v>
      </c>
      <c r="AT196" s="30">
        <f>IF(Riskregister!$E$13="",0,COUNTIF(BN$4:BN$53,"&lt;"&amp;AR196)*IF(AS196&lt;0.5,Riskregister!$K$13+(Riskregister!$L$13-Riskregister!$K$13)*SQRT(AS196/2),Riskregister!$L$13-(Riskregister!$L$13-Riskregister!$K$13)*SQRT((1-AS196)/2)))</f>
        <v>0</v>
      </c>
      <c r="AU196" s="30">
        <f t="shared" ca="1" si="120"/>
        <v>0.91394829551653889</v>
      </c>
      <c r="AV196" s="30">
        <f t="shared" ca="1" si="120"/>
        <v>0.20080450376690828</v>
      </c>
      <c r="AW196" s="30">
        <f>IF(Riskregister!$E$14="",0,COUNTIF(BO$4:BO$53,"&lt;"&amp;AU196)*IF(AV196&lt;0.5,Riskregister!$K$14+(Riskregister!$L$14-Riskregister!$K$14)*SQRT(AV196/2),Riskregister!$L$14-(Riskregister!$L$14-Riskregister!$K$14)*SQRT((1-AV196)/2)))</f>
        <v>0</v>
      </c>
      <c r="AX196" s="30">
        <f t="shared" ca="1" si="121"/>
        <v>0.51608461590781229</v>
      </c>
      <c r="AY196" s="30">
        <f t="shared" ca="1" si="121"/>
        <v>0.66091712350101595</v>
      </c>
      <c r="AZ196" s="30">
        <f>IF(Riskregister!$E$15="",0,COUNTIF(BP$4:BP$53,"&lt;"&amp;AX196)*IF(AY196&lt;0.5,Riskregister!$K$15+(Riskregister!$L$15-Riskregister!$K$15)*SQRT(AY196/2),Riskregister!$L$15-(Riskregister!$L$15-Riskregister!$K$15)*SQRT((1-AY196)/2)))</f>
        <v>0</v>
      </c>
      <c r="BA196" s="30">
        <f t="shared" ca="1" si="122"/>
        <v>0.68237058127081529</v>
      </c>
      <c r="BB196" s="30">
        <f t="shared" ca="1" si="122"/>
        <v>0.77062517166972377</v>
      </c>
      <c r="BC196" s="30">
        <f>IF(Riskregister!$E$16="",0,COUNTIF(BQ$4:BQ$53,"&lt;"&amp;BA196)*IF(BB196&lt;0.5,Riskregister!$K$16+(Riskregister!$L$16-Riskregister!$K$16)*SQRT(BB196/2),Riskregister!$L$16-(Riskregister!$L$16-Riskregister!$K$16)*SQRT((1-BB196)/2)))</f>
        <v>0</v>
      </c>
      <c r="BD196" s="30">
        <f t="shared" ref="BD196:BD259" ca="1" si="123">V196+Y196+AB196+AE196+AH196+AK196+AN196+AQ196+AT196+AW196+AZ196+BC196</f>
        <v>3387262.3245779537</v>
      </c>
    </row>
    <row r="197" spans="20:56" x14ac:dyDescent="0.35">
      <c r="T197" s="30">
        <f t="shared" ca="1" si="111"/>
        <v>0.96606416355686764</v>
      </c>
      <c r="U197" s="30">
        <f t="shared" ca="1" si="111"/>
        <v>0.65068245419905102</v>
      </c>
      <c r="V197" s="30">
        <f ca="1">IF(Riskregister!$E$5="",0,COUNTIF(BF$4:BF$53,"&lt;"&amp;T197)*IF(U197&lt;0.5,Riskregister!$K$5+(Riskregister!$L$5-Riskregister!$K$5)*SQRT(U197/2),Riskregister!$L$5-(Riskregister!$L$5-Riskregister!$K$5)*SQRT((1-U197)/2)))</f>
        <v>2883545.7949077915</v>
      </c>
      <c r="W197" s="30">
        <f t="shared" ca="1" si="112"/>
        <v>0.60048191295656494</v>
      </c>
      <c r="X197" s="30">
        <f t="shared" ca="1" si="112"/>
        <v>0.70517957298960243</v>
      </c>
      <c r="Y197" s="30">
        <f ca="1">IF(Riskregister!$E$6="",0,COUNTIF(BG$4:BG$53,"&lt;"&amp;W197)*IF(X197&lt;0.5,Riskregister!$K$6+(Riskregister!$L$6-Riskregister!$K$6)*SQRT(X197/2),Riskregister!$L$6-(Riskregister!$L$6-Riskregister!$K$6)*SQRT((1-X197)/2)))</f>
        <v>2617814.6408576826</v>
      </c>
      <c r="Z197" s="30">
        <f t="shared" ca="1" si="113"/>
        <v>0.63338257393468</v>
      </c>
      <c r="AA197" s="30">
        <f t="shared" ca="1" si="113"/>
        <v>0.28385541913895085</v>
      </c>
      <c r="AB197" s="30">
        <f ca="1">IF(Riskregister!$E$7="",0,COUNTIF(BH$4:BH$53,"&lt;"&amp;Z197)*IF(AA197&lt;0.5,Riskregister!$K$7+(Riskregister!$L$7-Riskregister!$K$7)*SQRT(AA197/2),Riskregister!$L$7-(Riskregister!$L$7-Riskregister!$K$7)*SQRT((1-AA197)/2)))</f>
        <v>1272995.7078398447</v>
      </c>
      <c r="AC197" s="30">
        <f t="shared" ca="1" si="114"/>
        <v>0.62346959829350423</v>
      </c>
      <c r="AD197" s="30">
        <f t="shared" ca="1" si="114"/>
        <v>0.22659117001642859</v>
      </c>
      <c r="AE197" s="30">
        <f ca="1">IF(Riskregister!$E$8="",0,COUNTIF(BI$4:BI$53,"&lt;"&amp;AC197)*IF(AD197&lt;0.5,Riskregister!$K$8+(Riskregister!$L$8-Riskregister!$K$8)*SQRT(AD197/2),Riskregister!$L$8-(Riskregister!$L$8-Riskregister!$K$8)*SQRT((1-AD197)/2)))</f>
        <v>5645976.7440942097</v>
      </c>
      <c r="AF197" s="30">
        <f t="shared" ca="1" si="115"/>
        <v>0.26334704410765686</v>
      </c>
      <c r="AG197" s="30">
        <f t="shared" ca="1" si="115"/>
        <v>0.14631018547656349</v>
      </c>
      <c r="AH197" s="30">
        <f>IF(Riskregister!$E$9="",0,COUNTIF(BJ$4:BJ$53,"&lt;"&amp;AF197)*IF(AG197&lt;0.5,Riskregister!$K$9+(Riskregister!$L$9-Riskregister!$K$9)*SQRT(AG197/2),Riskregister!$L$9-(Riskregister!$L$9-Riskregister!$K$9)*SQRT((1-AG197)/2)))</f>
        <v>0</v>
      </c>
      <c r="AI197" s="30">
        <f t="shared" ca="1" si="116"/>
        <v>0.93760597963216907</v>
      </c>
      <c r="AJ197" s="30">
        <f t="shared" ca="1" si="116"/>
        <v>0.49648426249392696</v>
      </c>
      <c r="AK197" s="30">
        <f>IF(Riskregister!$E$10="",0,COUNTIF(BK$4:BK$53,"&lt;"&amp;AI197)*IF(AJ197&lt;0.5,Riskregister!$K$10+(Riskregister!$L$10-Riskregister!$K$10)*SQRT(AJ197/2),Riskregister!$L$10-(Riskregister!$L$10-Riskregister!$K$10)*SQRT((1-AJ197)/2)))</f>
        <v>0</v>
      </c>
      <c r="AL197" s="30">
        <f t="shared" ca="1" si="117"/>
        <v>0.37708877203796054</v>
      </c>
      <c r="AM197" s="30">
        <f t="shared" ca="1" si="117"/>
        <v>0.57723638224455598</v>
      </c>
      <c r="AN197" s="30">
        <f>IF(Riskregister!$E$11="",0,COUNTIF(BL$4:BL$53,"&lt;"&amp;AL197)*IF(AM197&lt;0.5,Riskregister!$K$11+(Riskregister!$L$11-Riskregister!$K$11)*SQRT(AM197/2),Riskregister!$L$11-(Riskregister!$L$11-Riskregister!$K$11)*SQRT((1-AM197)/2)))</f>
        <v>0</v>
      </c>
      <c r="AO197" s="30">
        <f t="shared" ca="1" si="118"/>
        <v>5.0013211133972724E-2</v>
      </c>
      <c r="AP197" s="30">
        <f t="shared" ca="1" si="118"/>
        <v>0.56053493404358967</v>
      </c>
      <c r="AQ197" s="30">
        <f>IF(Riskregister!$E$12="",0,COUNTIF(BM$4:BM$53,"&lt;"&amp;AO197)*IF(AP197&lt;0.5,Riskregister!$K$12+(Riskregister!$L$12-Riskregister!$K$12)*SQRT(AP197/2),Riskregister!$L$12-(Riskregister!$L$12-Riskregister!$K$12)*SQRT((1-AP197)/2)))</f>
        <v>0</v>
      </c>
      <c r="AR197" s="30">
        <f t="shared" ca="1" si="119"/>
        <v>0.51036465037651391</v>
      </c>
      <c r="AS197" s="30">
        <f t="shared" ca="1" si="119"/>
        <v>0.3730052181639828</v>
      </c>
      <c r="AT197" s="30">
        <f>IF(Riskregister!$E$13="",0,COUNTIF(BN$4:BN$53,"&lt;"&amp;AR197)*IF(AS197&lt;0.5,Riskregister!$K$13+(Riskregister!$L$13-Riskregister!$K$13)*SQRT(AS197/2),Riskregister!$L$13-(Riskregister!$L$13-Riskregister!$K$13)*SQRT((1-AS197)/2)))</f>
        <v>0</v>
      </c>
      <c r="AU197" s="30">
        <f t="shared" ca="1" si="120"/>
        <v>0.42593593841193056</v>
      </c>
      <c r="AV197" s="30">
        <f t="shared" ca="1" si="120"/>
        <v>0.47822888827102839</v>
      </c>
      <c r="AW197" s="30">
        <f>IF(Riskregister!$E$14="",0,COUNTIF(BO$4:BO$53,"&lt;"&amp;AU197)*IF(AV197&lt;0.5,Riskregister!$K$14+(Riskregister!$L$14-Riskregister!$K$14)*SQRT(AV197/2),Riskregister!$L$14-(Riskregister!$L$14-Riskregister!$K$14)*SQRT((1-AV197)/2)))</f>
        <v>0</v>
      </c>
      <c r="AX197" s="30">
        <f t="shared" ca="1" si="121"/>
        <v>0.44901606859183041</v>
      </c>
      <c r="AY197" s="30">
        <f t="shared" ca="1" si="121"/>
        <v>0.16367735508571513</v>
      </c>
      <c r="AZ197" s="30">
        <f>IF(Riskregister!$E$15="",0,COUNTIF(BP$4:BP$53,"&lt;"&amp;AX197)*IF(AY197&lt;0.5,Riskregister!$K$15+(Riskregister!$L$15-Riskregister!$K$15)*SQRT(AY197/2),Riskregister!$L$15-(Riskregister!$L$15-Riskregister!$K$15)*SQRT((1-AY197)/2)))</f>
        <v>0</v>
      </c>
      <c r="BA197" s="30">
        <f t="shared" ca="1" si="122"/>
        <v>0.48598124149143951</v>
      </c>
      <c r="BB197" s="30">
        <f t="shared" ca="1" si="122"/>
        <v>0.85346887887241429</v>
      </c>
      <c r="BC197" s="30">
        <f>IF(Riskregister!$E$16="",0,COUNTIF(BQ$4:BQ$53,"&lt;"&amp;BA197)*IF(BB197&lt;0.5,Riskregister!$K$16+(Riskregister!$L$16-Riskregister!$K$16)*SQRT(BB197/2),Riskregister!$L$16-(Riskregister!$L$16-Riskregister!$K$16)*SQRT((1-BB197)/2)))</f>
        <v>0</v>
      </c>
      <c r="BD197" s="30">
        <f t="shared" ca="1" si="123"/>
        <v>12420332.88769953</v>
      </c>
    </row>
    <row r="198" spans="20:56" x14ac:dyDescent="0.35">
      <c r="T198" s="30">
        <f t="shared" ca="1" si="111"/>
        <v>0.95537159411877703</v>
      </c>
      <c r="U198" s="30">
        <f t="shared" ca="1" si="111"/>
        <v>0.2671262473491276</v>
      </c>
      <c r="V198" s="30">
        <f ca="1">IF(Riskregister!$E$5="",0,COUNTIF(BF$4:BF$53,"&lt;"&amp;T198)*IF(U198&lt;0.5,Riskregister!$K$5+(Riskregister!$L$5-Riskregister!$K$5)*SQRT(U198/2),Riskregister!$L$5-(Riskregister!$L$5-Riskregister!$K$5)*SQRT((1-U198)/2)))</f>
        <v>2201208.1022390607</v>
      </c>
      <c r="W198" s="30">
        <f t="shared" ca="1" si="112"/>
        <v>0.57842268511603145</v>
      </c>
      <c r="X198" s="30">
        <f t="shared" ca="1" si="112"/>
        <v>0.89128842377261808</v>
      </c>
      <c r="Y198" s="30">
        <f ca="1">IF(Riskregister!$E$6="",0,COUNTIF(BG$4:BG$53,"&lt;"&amp;W198)*IF(X198&lt;0.5,Riskregister!$K$6+(Riskregister!$L$6-Riskregister!$K$6)*SQRT(X198/2),Riskregister!$L$6-(Riskregister!$L$6-Riskregister!$K$6)*SQRT((1-X198)/2)))</f>
        <v>3160684.198913523</v>
      </c>
      <c r="Z198" s="30">
        <f t="shared" ca="1" si="113"/>
        <v>0.21698782963516128</v>
      </c>
      <c r="AA198" s="30">
        <f t="shared" ca="1" si="113"/>
        <v>0.42248683551980215</v>
      </c>
      <c r="AB198" s="30">
        <f ca="1">IF(Riskregister!$E$7="",0,COUNTIF(BH$4:BH$53,"&lt;"&amp;Z198)*IF(AA198&lt;0.5,Riskregister!$K$7+(Riskregister!$L$7-Riskregister!$K$7)*SQRT(AA198/2),Riskregister!$L$7-(Riskregister!$L$7-Riskregister!$K$7)*SQRT((1-AA198)/2)))</f>
        <v>843457.1460551247</v>
      </c>
      <c r="AC198" s="30">
        <f t="shared" ca="1" si="114"/>
        <v>0.69256835545915496</v>
      </c>
      <c r="AD198" s="30">
        <f t="shared" ca="1" si="114"/>
        <v>0.16621022658276263</v>
      </c>
      <c r="AE198" s="30">
        <f ca="1">IF(Riskregister!$E$8="",0,COUNTIF(BI$4:BI$53,"&lt;"&amp;AC198)*IF(AD198&lt;0.5,Riskregister!$K$8+(Riskregister!$L$8-Riskregister!$K$8)*SQRT(AD198/2),Riskregister!$L$8-(Riskregister!$L$8-Riskregister!$K$8)*SQRT((1-AD198)/2)))</f>
        <v>6619656.0076914299</v>
      </c>
      <c r="AF198" s="30">
        <f t="shared" ca="1" si="115"/>
        <v>0.85297609011149633</v>
      </c>
      <c r="AG198" s="30">
        <f t="shared" ca="1" si="115"/>
        <v>0.92036851694868205</v>
      </c>
      <c r="AH198" s="30">
        <f>IF(Riskregister!$E$9="",0,COUNTIF(BJ$4:BJ$53,"&lt;"&amp;AF198)*IF(AG198&lt;0.5,Riskregister!$K$9+(Riskregister!$L$9-Riskregister!$K$9)*SQRT(AG198/2),Riskregister!$L$9-(Riskregister!$L$9-Riskregister!$K$9)*SQRT((1-AG198)/2)))</f>
        <v>0</v>
      </c>
      <c r="AI198" s="30">
        <f t="shared" ca="1" si="116"/>
        <v>0.20190651174705365</v>
      </c>
      <c r="AJ198" s="30">
        <f t="shared" ca="1" si="116"/>
        <v>0.610973820942327</v>
      </c>
      <c r="AK198" s="30">
        <f>IF(Riskregister!$E$10="",0,COUNTIF(BK$4:BK$53,"&lt;"&amp;AI198)*IF(AJ198&lt;0.5,Riskregister!$K$10+(Riskregister!$L$10-Riskregister!$K$10)*SQRT(AJ198/2),Riskregister!$L$10-(Riskregister!$L$10-Riskregister!$K$10)*SQRT((1-AJ198)/2)))</f>
        <v>0</v>
      </c>
      <c r="AL198" s="30">
        <f t="shared" ca="1" si="117"/>
        <v>0.22652952201739673</v>
      </c>
      <c r="AM198" s="30">
        <f t="shared" ca="1" si="117"/>
        <v>0.9927288530649494</v>
      </c>
      <c r="AN198" s="30">
        <f>IF(Riskregister!$E$11="",0,COUNTIF(BL$4:BL$53,"&lt;"&amp;AL198)*IF(AM198&lt;0.5,Riskregister!$K$11+(Riskregister!$L$11-Riskregister!$K$11)*SQRT(AM198/2),Riskregister!$L$11-(Riskregister!$L$11-Riskregister!$K$11)*SQRT((1-AM198)/2)))</f>
        <v>0</v>
      </c>
      <c r="AO198" s="30">
        <f t="shared" ca="1" si="118"/>
        <v>0.20376540680423938</v>
      </c>
      <c r="AP198" s="30">
        <f t="shared" ca="1" si="118"/>
        <v>0.78221700587046117</v>
      </c>
      <c r="AQ198" s="30">
        <f>IF(Riskregister!$E$12="",0,COUNTIF(BM$4:BM$53,"&lt;"&amp;AO198)*IF(AP198&lt;0.5,Riskregister!$K$12+(Riskregister!$L$12-Riskregister!$K$12)*SQRT(AP198/2),Riskregister!$L$12-(Riskregister!$L$12-Riskregister!$K$12)*SQRT((1-AP198)/2)))</f>
        <v>0</v>
      </c>
      <c r="AR198" s="30">
        <f t="shared" ca="1" si="119"/>
        <v>3.1507196293077633E-2</v>
      </c>
      <c r="AS198" s="30">
        <f t="shared" ca="1" si="119"/>
        <v>0.2980220614004947</v>
      </c>
      <c r="AT198" s="30">
        <f>IF(Riskregister!$E$13="",0,COUNTIF(BN$4:BN$53,"&lt;"&amp;AR198)*IF(AS198&lt;0.5,Riskregister!$K$13+(Riskregister!$L$13-Riskregister!$K$13)*SQRT(AS198/2),Riskregister!$L$13-(Riskregister!$L$13-Riskregister!$K$13)*SQRT((1-AS198)/2)))</f>
        <v>0</v>
      </c>
      <c r="AU198" s="30">
        <f t="shared" ca="1" si="120"/>
        <v>0.66472491922603727</v>
      </c>
      <c r="AV198" s="30">
        <f t="shared" ca="1" si="120"/>
        <v>3.5934518231273138E-4</v>
      </c>
      <c r="AW198" s="30">
        <f>IF(Riskregister!$E$14="",0,COUNTIF(BO$4:BO$53,"&lt;"&amp;AU198)*IF(AV198&lt;0.5,Riskregister!$K$14+(Riskregister!$L$14-Riskregister!$K$14)*SQRT(AV198/2),Riskregister!$L$14-(Riskregister!$L$14-Riskregister!$K$14)*SQRT((1-AV198)/2)))</f>
        <v>0</v>
      </c>
      <c r="AX198" s="30">
        <f t="shared" ca="1" si="121"/>
        <v>0.90137980589753652</v>
      </c>
      <c r="AY198" s="30">
        <f t="shared" ca="1" si="121"/>
        <v>0.53695114466433658</v>
      </c>
      <c r="AZ198" s="30">
        <f>IF(Riskregister!$E$15="",0,COUNTIF(BP$4:BP$53,"&lt;"&amp;AX198)*IF(AY198&lt;0.5,Riskregister!$K$15+(Riskregister!$L$15-Riskregister!$K$15)*SQRT(AY198/2),Riskregister!$L$15-(Riskregister!$L$15-Riskregister!$K$15)*SQRT((1-AY198)/2)))</f>
        <v>0</v>
      </c>
      <c r="BA198" s="30">
        <f t="shared" ca="1" si="122"/>
        <v>0.64024380274240444</v>
      </c>
      <c r="BB198" s="30">
        <f t="shared" ca="1" si="122"/>
        <v>0.51946376578946629</v>
      </c>
      <c r="BC198" s="30">
        <f>IF(Riskregister!$E$16="",0,COUNTIF(BQ$4:BQ$53,"&lt;"&amp;BA198)*IF(BB198&lt;0.5,Riskregister!$K$16+(Riskregister!$L$16-Riskregister!$K$16)*SQRT(BB198/2),Riskregister!$L$16-(Riskregister!$L$16-Riskregister!$K$16)*SQRT((1-BB198)/2)))</f>
        <v>0</v>
      </c>
      <c r="BD198" s="30">
        <f t="shared" ca="1" si="123"/>
        <v>12825005.454899138</v>
      </c>
    </row>
    <row r="199" spans="20:56" x14ac:dyDescent="0.35">
      <c r="T199" s="30">
        <f t="shared" ca="1" si="111"/>
        <v>0.52137758877599327</v>
      </c>
      <c r="U199" s="30">
        <f t="shared" ca="1" si="111"/>
        <v>3.0721219768728214E-2</v>
      </c>
      <c r="V199" s="30">
        <f ca="1">IF(Riskregister!$E$5="",0,COUNTIF(BF$4:BF$53,"&lt;"&amp;T199)*IF(U199&lt;0.5,Riskregister!$K$5+(Riskregister!$L$5-Riskregister!$K$5)*SQRT(U199/2),Riskregister!$L$5-(Riskregister!$L$5-Riskregister!$K$5)*SQRT((1-U199)/2)))</f>
        <v>823088.26958255726</v>
      </c>
      <c r="W199" s="30">
        <f t="shared" ca="1" si="112"/>
        <v>0.57215690662247021</v>
      </c>
      <c r="X199" s="30">
        <f t="shared" ca="1" si="112"/>
        <v>0.1076165291053971</v>
      </c>
      <c r="Y199" s="30">
        <f ca="1">IF(Riskregister!$E$6="",0,COUNTIF(BG$4:BG$53,"&lt;"&amp;W199)*IF(X199&lt;0.5,Riskregister!$K$6+(Riskregister!$L$6-Riskregister!$K$6)*SQRT(X199/2),Riskregister!$L$6-(Riskregister!$L$6-Riskregister!$K$6)*SQRT((1-X199)/2)))</f>
        <v>1235077.9057087866</v>
      </c>
      <c r="Z199" s="30">
        <f t="shared" ca="1" si="113"/>
        <v>0.53355809528072817</v>
      </c>
      <c r="AA199" s="30">
        <f t="shared" ca="1" si="113"/>
        <v>3.2174480100244818E-2</v>
      </c>
      <c r="AB199" s="30">
        <f ca="1">IF(Riskregister!$E$7="",0,COUNTIF(BH$4:BH$53,"&lt;"&amp;Z199)*IF(AA199&lt;0.5,Riskregister!$K$7+(Riskregister!$L$7-Riskregister!$K$7)*SQRT(AA199/2),Riskregister!$L$7-(Riskregister!$L$7-Riskregister!$K$7)*SQRT((1-AA199)/2)))</f>
        <v>566354.51680239965</v>
      </c>
      <c r="AC199" s="30">
        <f t="shared" ca="1" si="114"/>
        <v>0.94650195052154629</v>
      </c>
      <c r="AD199" s="30">
        <f t="shared" ca="1" si="114"/>
        <v>0.46019484654332121</v>
      </c>
      <c r="AE199" s="30">
        <f ca="1">IF(Riskregister!$E$8="",0,COUNTIF(BI$4:BI$53,"&lt;"&amp;AC199)*IF(AD199&lt;0.5,Riskregister!$K$8+(Riskregister!$L$8-Riskregister!$K$8)*SQRT(AD199/2),Riskregister!$L$8-(Riskregister!$L$8-Riskregister!$K$8)*SQRT((1-AD199)/2)))</f>
        <v>15327108.888545081</v>
      </c>
      <c r="AF199" s="30">
        <f t="shared" ca="1" si="115"/>
        <v>0.46624112018303843</v>
      </c>
      <c r="AG199" s="30">
        <f t="shared" ca="1" si="115"/>
        <v>0.36230698001983486</v>
      </c>
      <c r="AH199" s="30">
        <f>IF(Riskregister!$E$9="",0,COUNTIF(BJ$4:BJ$53,"&lt;"&amp;AF199)*IF(AG199&lt;0.5,Riskregister!$K$9+(Riskregister!$L$9-Riskregister!$K$9)*SQRT(AG199/2),Riskregister!$L$9-(Riskregister!$L$9-Riskregister!$K$9)*SQRT((1-AG199)/2)))</f>
        <v>0</v>
      </c>
      <c r="AI199" s="30">
        <f t="shared" ca="1" si="116"/>
        <v>0.14840226888964703</v>
      </c>
      <c r="AJ199" s="30">
        <f t="shared" ca="1" si="116"/>
        <v>0.6211487218251015</v>
      </c>
      <c r="AK199" s="30">
        <f>IF(Riskregister!$E$10="",0,COUNTIF(BK$4:BK$53,"&lt;"&amp;AI199)*IF(AJ199&lt;0.5,Riskregister!$K$10+(Riskregister!$L$10-Riskregister!$K$10)*SQRT(AJ199/2),Riskregister!$L$10-(Riskregister!$L$10-Riskregister!$K$10)*SQRT((1-AJ199)/2)))</f>
        <v>0</v>
      </c>
      <c r="AL199" s="30">
        <f t="shared" ca="1" si="117"/>
        <v>0.41969542947427374</v>
      </c>
      <c r="AM199" s="30">
        <f t="shared" ca="1" si="117"/>
        <v>0.60529936777715443</v>
      </c>
      <c r="AN199" s="30">
        <f>IF(Riskregister!$E$11="",0,COUNTIF(BL$4:BL$53,"&lt;"&amp;AL199)*IF(AM199&lt;0.5,Riskregister!$K$11+(Riskregister!$L$11-Riskregister!$K$11)*SQRT(AM199/2),Riskregister!$L$11-(Riskregister!$L$11-Riskregister!$K$11)*SQRT((1-AM199)/2)))</f>
        <v>0</v>
      </c>
      <c r="AO199" s="30">
        <f t="shared" ca="1" si="118"/>
        <v>0.18803204351890124</v>
      </c>
      <c r="AP199" s="30">
        <f t="shared" ca="1" si="118"/>
        <v>7.1701524709529285E-2</v>
      </c>
      <c r="AQ199" s="30">
        <f>IF(Riskregister!$E$12="",0,COUNTIF(BM$4:BM$53,"&lt;"&amp;AO199)*IF(AP199&lt;0.5,Riskregister!$K$12+(Riskregister!$L$12-Riskregister!$K$12)*SQRT(AP199/2),Riskregister!$L$12-(Riskregister!$L$12-Riskregister!$K$12)*SQRT((1-AP199)/2)))</f>
        <v>0</v>
      </c>
      <c r="AR199" s="30">
        <f t="shared" ca="1" si="119"/>
        <v>0.40757100495833043</v>
      </c>
      <c r="AS199" s="30">
        <f t="shared" ca="1" si="119"/>
        <v>0.18155758302776914</v>
      </c>
      <c r="AT199" s="30">
        <f>IF(Riskregister!$E$13="",0,COUNTIF(BN$4:BN$53,"&lt;"&amp;AR199)*IF(AS199&lt;0.5,Riskregister!$K$13+(Riskregister!$L$13-Riskregister!$K$13)*SQRT(AS199/2),Riskregister!$L$13-(Riskregister!$L$13-Riskregister!$K$13)*SQRT((1-AS199)/2)))</f>
        <v>0</v>
      </c>
      <c r="AU199" s="30">
        <f t="shared" ca="1" si="120"/>
        <v>0.77489424350989033</v>
      </c>
      <c r="AV199" s="30">
        <f t="shared" ca="1" si="120"/>
        <v>0.41462260186263078</v>
      </c>
      <c r="AW199" s="30">
        <f>IF(Riskregister!$E$14="",0,COUNTIF(BO$4:BO$53,"&lt;"&amp;AU199)*IF(AV199&lt;0.5,Riskregister!$K$14+(Riskregister!$L$14-Riskregister!$K$14)*SQRT(AV199/2),Riskregister!$L$14-(Riskregister!$L$14-Riskregister!$K$14)*SQRT((1-AV199)/2)))</f>
        <v>0</v>
      </c>
      <c r="AX199" s="30">
        <f t="shared" ca="1" si="121"/>
        <v>0.23901138636019825</v>
      </c>
      <c r="AY199" s="30">
        <f t="shared" ca="1" si="121"/>
        <v>0.85864893576739398</v>
      </c>
      <c r="AZ199" s="30">
        <f>IF(Riskregister!$E$15="",0,COUNTIF(BP$4:BP$53,"&lt;"&amp;AX199)*IF(AY199&lt;0.5,Riskregister!$K$15+(Riskregister!$L$15-Riskregister!$K$15)*SQRT(AY199/2),Riskregister!$L$15-(Riskregister!$L$15-Riskregister!$K$15)*SQRT((1-AY199)/2)))</f>
        <v>0</v>
      </c>
      <c r="BA199" s="30">
        <f t="shared" ca="1" si="122"/>
        <v>0.1615459999336738</v>
      </c>
      <c r="BB199" s="30">
        <f t="shared" ca="1" si="122"/>
        <v>0.87682650638022663</v>
      </c>
      <c r="BC199" s="30">
        <f>IF(Riskregister!$E$16="",0,COUNTIF(BQ$4:BQ$53,"&lt;"&amp;BA199)*IF(BB199&lt;0.5,Riskregister!$K$16+(Riskregister!$L$16-Riskregister!$K$16)*SQRT(BB199/2),Riskregister!$L$16-(Riskregister!$L$16-Riskregister!$K$16)*SQRT((1-BB199)/2)))</f>
        <v>0</v>
      </c>
      <c r="BD199" s="30">
        <f t="shared" ca="1" si="123"/>
        <v>17951629.580638826</v>
      </c>
    </row>
    <row r="200" spans="20:56" x14ac:dyDescent="0.35">
      <c r="T200" s="30">
        <f t="shared" ca="1" si="111"/>
        <v>0.62379466848552778</v>
      </c>
      <c r="U200" s="30">
        <f t="shared" ca="1" si="111"/>
        <v>0.69588607594690477</v>
      </c>
      <c r="V200" s="30">
        <f ca="1">IF(Riskregister!$E$5="",0,COUNTIF(BF$4:BF$53,"&lt;"&amp;T200)*IF(U200&lt;0.5,Riskregister!$K$5+(Riskregister!$L$5-Riskregister!$K$5)*SQRT(U200/2),Riskregister!$L$5-(Riskregister!$L$5-Riskregister!$K$5)*SQRT((1-U200)/2)))</f>
        <v>1698099.325427013</v>
      </c>
      <c r="W200" s="30">
        <f t="shared" ca="1" si="112"/>
        <v>0.38116187648985167</v>
      </c>
      <c r="X200" s="30">
        <f t="shared" ca="1" si="112"/>
        <v>9.834656888403559E-2</v>
      </c>
      <c r="Y200" s="30">
        <f ca="1">IF(Riskregister!$E$6="",0,COUNTIF(BG$4:BG$53,"&lt;"&amp;W200)*IF(X200&lt;0.5,Riskregister!$K$6+(Riskregister!$L$6-Riskregister!$K$6)*SQRT(X200/2),Riskregister!$L$6-(Riskregister!$L$6-Riskregister!$K$6)*SQRT((1-X200)/2)))</f>
        <v>599150.90077831177</v>
      </c>
      <c r="Z200" s="30">
        <f t="shared" ca="1" si="113"/>
        <v>0.48751999716721062</v>
      </c>
      <c r="AA200" s="30">
        <f t="shared" ca="1" si="113"/>
        <v>0.15699470154612216</v>
      </c>
      <c r="AB200" s="30">
        <f ca="1">IF(Riskregister!$E$7="",0,COUNTIF(BH$4:BH$53,"&lt;"&amp;Z200)*IF(AA200&lt;0.5,Riskregister!$K$7+(Riskregister!$L$7-Riskregister!$K$7)*SQRT(AA200/2),Riskregister!$L$7-(Riskregister!$L$7-Riskregister!$K$7)*SQRT((1-AA200)/2)))</f>
        <v>888364.95214212011</v>
      </c>
      <c r="AC200" s="30">
        <f t="shared" ca="1" si="114"/>
        <v>0.12885964887357726</v>
      </c>
      <c r="AD200" s="30">
        <f t="shared" ca="1" si="114"/>
        <v>0.10200038034830172</v>
      </c>
      <c r="AE200" s="30">
        <f ca="1">IF(Riskregister!$E$8="",0,COUNTIF(BI$4:BI$53,"&lt;"&amp;AC200)*IF(AD200&lt;0.5,Riskregister!$K$8+(Riskregister!$L$8-Riskregister!$K$8)*SQRT(AD200/2),Riskregister!$L$8-(Riskregister!$L$8-Riskregister!$K$8)*SQRT((1-AD200)/2)))</f>
        <v>1361411.4192654009</v>
      </c>
      <c r="AF200" s="30">
        <f t="shared" ca="1" si="115"/>
        <v>0.6047670663651179</v>
      </c>
      <c r="AG200" s="30">
        <f t="shared" ca="1" si="115"/>
        <v>8.4899999689011962E-2</v>
      </c>
      <c r="AH200" s="30">
        <f>IF(Riskregister!$E$9="",0,COUNTIF(BJ$4:BJ$53,"&lt;"&amp;AF200)*IF(AG200&lt;0.5,Riskregister!$K$9+(Riskregister!$L$9-Riskregister!$K$9)*SQRT(AG200/2),Riskregister!$L$9-(Riskregister!$L$9-Riskregister!$K$9)*SQRT((1-AG200)/2)))</f>
        <v>0</v>
      </c>
      <c r="AI200" s="30">
        <f t="shared" ca="1" si="116"/>
        <v>0.79486861804947118</v>
      </c>
      <c r="AJ200" s="30">
        <f t="shared" ca="1" si="116"/>
        <v>0.20410419602690599</v>
      </c>
      <c r="AK200" s="30">
        <f>IF(Riskregister!$E$10="",0,COUNTIF(BK$4:BK$53,"&lt;"&amp;AI200)*IF(AJ200&lt;0.5,Riskregister!$K$10+(Riskregister!$L$10-Riskregister!$K$10)*SQRT(AJ200/2),Riskregister!$L$10-(Riskregister!$L$10-Riskregister!$K$10)*SQRT((1-AJ200)/2)))</f>
        <v>0</v>
      </c>
      <c r="AL200" s="30">
        <f t="shared" ca="1" si="117"/>
        <v>0.14457090584052801</v>
      </c>
      <c r="AM200" s="30">
        <f t="shared" ca="1" si="117"/>
        <v>0.88807376231651947</v>
      </c>
      <c r="AN200" s="30">
        <f>IF(Riskregister!$E$11="",0,COUNTIF(BL$4:BL$53,"&lt;"&amp;AL200)*IF(AM200&lt;0.5,Riskregister!$K$11+(Riskregister!$L$11-Riskregister!$K$11)*SQRT(AM200/2),Riskregister!$L$11-(Riskregister!$L$11-Riskregister!$K$11)*SQRT((1-AM200)/2)))</f>
        <v>0</v>
      </c>
      <c r="AO200" s="30">
        <f t="shared" ca="1" si="118"/>
        <v>0.68611136317389088</v>
      </c>
      <c r="AP200" s="30">
        <f t="shared" ca="1" si="118"/>
        <v>0.98967225815459658</v>
      </c>
      <c r="AQ200" s="30">
        <f>IF(Riskregister!$E$12="",0,COUNTIF(BM$4:BM$53,"&lt;"&amp;AO200)*IF(AP200&lt;0.5,Riskregister!$K$12+(Riskregister!$L$12-Riskregister!$K$12)*SQRT(AP200/2),Riskregister!$L$12-(Riskregister!$L$12-Riskregister!$K$12)*SQRT((1-AP200)/2)))</f>
        <v>0</v>
      </c>
      <c r="AR200" s="30">
        <f t="shared" ca="1" si="119"/>
        <v>0.60795782913442908</v>
      </c>
      <c r="AS200" s="30">
        <f t="shared" ca="1" si="119"/>
        <v>0.39992929713992953</v>
      </c>
      <c r="AT200" s="30">
        <f>IF(Riskregister!$E$13="",0,COUNTIF(BN$4:BN$53,"&lt;"&amp;AR200)*IF(AS200&lt;0.5,Riskregister!$K$13+(Riskregister!$L$13-Riskregister!$K$13)*SQRT(AS200/2),Riskregister!$L$13-(Riskregister!$L$13-Riskregister!$K$13)*SQRT((1-AS200)/2)))</f>
        <v>0</v>
      </c>
      <c r="AU200" s="30">
        <f t="shared" ca="1" si="120"/>
        <v>0.33438666758816249</v>
      </c>
      <c r="AV200" s="30">
        <f t="shared" ca="1" si="120"/>
        <v>0.20829832087053146</v>
      </c>
      <c r="AW200" s="30">
        <f>IF(Riskregister!$E$14="",0,COUNTIF(BO$4:BO$53,"&lt;"&amp;AU200)*IF(AV200&lt;0.5,Riskregister!$K$14+(Riskregister!$L$14-Riskregister!$K$14)*SQRT(AV200/2),Riskregister!$L$14-(Riskregister!$L$14-Riskregister!$K$14)*SQRT((1-AV200)/2)))</f>
        <v>0</v>
      </c>
      <c r="AX200" s="30">
        <f t="shared" ca="1" si="121"/>
        <v>7.6030552874610913E-2</v>
      </c>
      <c r="AY200" s="30">
        <f t="shared" ca="1" si="121"/>
        <v>0.45754768459621298</v>
      </c>
      <c r="AZ200" s="30">
        <f>IF(Riskregister!$E$15="",0,COUNTIF(BP$4:BP$53,"&lt;"&amp;AX200)*IF(AY200&lt;0.5,Riskregister!$K$15+(Riskregister!$L$15-Riskregister!$K$15)*SQRT(AY200/2),Riskregister!$L$15-(Riskregister!$L$15-Riskregister!$K$15)*SQRT((1-AY200)/2)))</f>
        <v>0</v>
      </c>
      <c r="BA200" s="30">
        <f t="shared" ca="1" si="122"/>
        <v>0.12911355815051995</v>
      </c>
      <c r="BB200" s="30">
        <f t="shared" ca="1" si="122"/>
        <v>0.89574573141237812</v>
      </c>
      <c r="BC200" s="30">
        <f>IF(Riskregister!$E$16="",0,COUNTIF(BQ$4:BQ$53,"&lt;"&amp;BA200)*IF(BB200&lt;0.5,Riskregister!$K$16+(Riskregister!$L$16-Riskregister!$K$16)*SQRT(BB200/2),Riskregister!$L$16-(Riskregister!$L$16-Riskregister!$K$16)*SQRT((1-BB200)/2)))</f>
        <v>0</v>
      </c>
      <c r="BD200" s="30">
        <f t="shared" ca="1" si="123"/>
        <v>4547026.5976128457</v>
      </c>
    </row>
    <row r="201" spans="20:56" x14ac:dyDescent="0.35">
      <c r="T201" s="30">
        <f t="shared" ca="1" si="111"/>
        <v>0.60655732627478043</v>
      </c>
      <c r="U201" s="30">
        <f t="shared" ca="1" si="111"/>
        <v>7.7852317957566752E-2</v>
      </c>
      <c r="V201" s="30">
        <f ca="1">IF(Riskregister!$E$5="",0,COUNTIF(BF$4:BF$53,"&lt;"&amp;T201)*IF(U201&lt;0.5,Riskregister!$K$5+(Riskregister!$L$5-Riskregister!$K$5)*SQRT(U201/2),Riskregister!$L$5-(Riskregister!$L$5-Riskregister!$K$5)*SQRT((1-U201)/2)))</f>
        <v>955134.84071723814</v>
      </c>
      <c r="W201" s="30">
        <f t="shared" ca="1" si="112"/>
        <v>0.8249707285638318</v>
      </c>
      <c r="X201" s="30">
        <f t="shared" ca="1" si="112"/>
        <v>0.51368924700232454</v>
      </c>
      <c r="Y201" s="30">
        <f ca="1">IF(Riskregister!$E$6="",0,COUNTIF(BG$4:BG$53,"&lt;"&amp;W201)*IF(X201&lt;0.5,Riskregister!$K$6+(Riskregister!$L$6-Riskregister!$K$6)*SQRT(X201/2),Riskregister!$L$6-(Riskregister!$L$6-Riskregister!$K$6)*SQRT((1-X201)/2)))</f>
        <v>3337217.4743877207</v>
      </c>
      <c r="Z201" s="30">
        <f t="shared" ca="1" si="113"/>
        <v>1.3947366229489888E-2</v>
      </c>
      <c r="AA201" s="30">
        <f t="shared" ca="1" si="113"/>
        <v>0.95793785340925741</v>
      </c>
      <c r="AB201" s="30">
        <f ca="1">IF(Riskregister!$E$7="",0,COUNTIF(BH$4:BH$53,"&lt;"&amp;Z201)*IF(AA201&lt;0.5,Riskregister!$K$7+(Riskregister!$L$7-Riskregister!$K$7)*SQRT(AA201/2),Riskregister!$L$7-(Riskregister!$L$7-Riskregister!$K$7)*SQRT((1-AA201)/2)))</f>
        <v>698485.34138001583</v>
      </c>
      <c r="AC201" s="30">
        <f t="shared" ca="1" si="114"/>
        <v>0.65716209121550784</v>
      </c>
      <c r="AD201" s="30">
        <f t="shared" ca="1" si="114"/>
        <v>0.21869536077922547</v>
      </c>
      <c r="AE201" s="30">
        <f ca="1">IF(Riskregister!$E$8="",0,COUNTIF(BI$4:BI$53,"&lt;"&amp;AC201)*IF(AD201&lt;0.5,Riskregister!$K$8+(Riskregister!$L$8-Riskregister!$K$8)*SQRT(AD201/2),Riskregister!$L$8-(Riskregister!$L$8-Riskregister!$K$8)*SQRT((1-AD201)/2)))</f>
        <v>5562554.2718834821</v>
      </c>
      <c r="AF201" s="30">
        <f t="shared" ca="1" si="115"/>
        <v>0.48546576680439935</v>
      </c>
      <c r="AG201" s="30">
        <f t="shared" ca="1" si="115"/>
        <v>0.17174486418757529</v>
      </c>
      <c r="AH201" s="30">
        <f>IF(Riskregister!$E$9="",0,COUNTIF(BJ$4:BJ$53,"&lt;"&amp;AF201)*IF(AG201&lt;0.5,Riskregister!$K$9+(Riskregister!$L$9-Riskregister!$K$9)*SQRT(AG201/2),Riskregister!$L$9-(Riskregister!$L$9-Riskregister!$K$9)*SQRT((1-AG201)/2)))</f>
        <v>0</v>
      </c>
      <c r="AI201" s="30">
        <f t="shared" ca="1" si="116"/>
        <v>0.33522416717497538</v>
      </c>
      <c r="AJ201" s="30">
        <f t="shared" ca="1" si="116"/>
        <v>0.89634739466070446</v>
      </c>
      <c r="AK201" s="30">
        <f>IF(Riskregister!$E$10="",0,COUNTIF(BK$4:BK$53,"&lt;"&amp;AI201)*IF(AJ201&lt;0.5,Riskregister!$K$10+(Riskregister!$L$10-Riskregister!$K$10)*SQRT(AJ201/2),Riskregister!$L$10-(Riskregister!$L$10-Riskregister!$K$10)*SQRT((1-AJ201)/2)))</f>
        <v>0</v>
      </c>
      <c r="AL201" s="30">
        <f t="shared" ca="1" si="117"/>
        <v>0.85452351758235334</v>
      </c>
      <c r="AM201" s="30">
        <f t="shared" ca="1" si="117"/>
        <v>0.18928631685673936</v>
      </c>
      <c r="AN201" s="30">
        <f>IF(Riskregister!$E$11="",0,COUNTIF(BL$4:BL$53,"&lt;"&amp;AL201)*IF(AM201&lt;0.5,Riskregister!$K$11+(Riskregister!$L$11-Riskregister!$K$11)*SQRT(AM201/2),Riskregister!$L$11-(Riskregister!$L$11-Riskregister!$K$11)*SQRT((1-AM201)/2)))</f>
        <v>0</v>
      </c>
      <c r="AO201" s="30">
        <f t="shared" ca="1" si="118"/>
        <v>0.60249588130862664</v>
      </c>
      <c r="AP201" s="30">
        <f t="shared" ca="1" si="118"/>
        <v>0.90466481109024599</v>
      </c>
      <c r="AQ201" s="30">
        <f>IF(Riskregister!$E$12="",0,COUNTIF(BM$4:BM$53,"&lt;"&amp;AO201)*IF(AP201&lt;0.5,Riskregister!$K$12+(Riskregister!$L$12-Riskregister!$K$12)*SQRT(AP201/2),Riskregister!$L$12-(Riskregister!$L$12-Riskregister!$K$12)*SQRT((1-AP201)/2)))</f>
        <v>0</v>
      </c>
      <c r="AR201" s="30">
        <f t="shared" ca="1" si="119"/>
        <v>0.35575874495024074</v>
      </c>
      <c r="AS201" s="30">
        <f t="shared" ca="1" si="119"/>
        <v>0.24053338790926881</v>
      </c>
      <c r="AT201" s="30">
        <f>IF(Riskregister!$E$13="",0,COUNTIF(BN$4:BN$53,"&lt;"&amp;AR201)*IF(AS201&lt;0.5,Riskregister!$K$13+(Riskregister!$L$13-Riskregister!$K$13)*SQRT(AS201/2),Riskregister!$L$13-(Riskregister!$L$13-Riskregister!$K$13)*SQRT((1-AS201)/2)))</f>
        <v>0</v>
      </c>
      <c r="AU201" s="30">
        <f t="shared" ca="1" si="120"/>
        <v>0.60628543294802328</v>
      </c>
      <c r="AV201" s="30">
        <f t="shared" ca="1" si="120"/>
        <v>0.74244001518240055</v>
      </c>
      <c r="AW201" s="30">
        <f>IF(Riskregister!$E$14="",0,COUNTIF(BO$4:BO$53,"&lt;"&amp;AU201)*IF(AV201&lt;0.5,Riskregister!$K$14+(Riskregister!$L$14-Riskregister!$K$14)*SQRT(AV201/2),Riskregister!$L$14-(Riskregister!$L$14-Riskregister!$K$14)*SQRT((1-AV201)/2)))</f>
        <v>0</v>
      </c>
      <c r="AX201" s="30">
        <f t="shared" ca="1" si="121"/>
        <v>0.33727479539682004</v>
      </c>
      <c r="AY201" s="30">
        <f t="shared" ca="1" si="121"/>
        <v>0.3354372569142845</v>
      </c>
      <c r="AZ201" s="30">
        <f>IF(Riskregister!$E$15="",0,COUNTIF(BP$4:BP$53,"&lt;"&amp;AX201)*IF(AY201&lt;0.5,Riskregister!$K$15+(Riskregister!$L$15-Riskregister!$K$15)*SQRT(AY201/2),Riskregister!$L$15-(Riskregister!$L$15-Riskregister!$K$15)*SQRT((1-AY201)/2)))</f>
        <v>0</v>
      </c>
      <c r="BA201" s="30">
        <f t="shared" ca="1" si="122"/>
        <v>0.91933742152378528</v>
      </c>
      <c r="BB201" s="30">
        <f t="shared" ca="1" si="122"/>
        <v>0.50324691899659479</v>
      </c>
      <c r="BC201" s="30">
        <f>IF(Riskregister!$E$16="",0,COUNTIF(BQ$4:BQ$53,"&lt;"&amp;BA201)*IF(BB201&lt;0.5,Riskregister!$K$16+(Riskregister!$L$16-Riskregister!$K$16)*SQRT(BB201/2),Riskregister!$L$16-(Riskregister!$L$16-Riskregister!$K$16)*SQRT((1-BB201)/2)))</f>
        <v>0</v>
      </c>
      <c r="BD201" s="30">
        <f t="shared" ca="1" si="123"/>
        <v>10553391.928368457</v>
      </c>
    </row>
    <row r="202" spans="20:56" x14ac:dyDescent="0.35">
      <c r="T202" s="30">
        <f t="shared" ca="1" si="111"/>
        <v>0.5607909514822933</v>
      </c>
      <c r="U202" s="30">
        <f t="shared" ca="1" si="111"/>
        <v>0.98940552263070591</v>
      </c>
      <c r="V202" s="30">
        <f ca="1">IF(Riskregister!$E$5="",0,COUNTIF(BF$4:BF$53,"&lt;"&amp;T202)*IF(U202&lt;0.5,Riskregister!$K$5+(Riskregister!$L$5-Riskregister!$K$5)*SQRT(U202/2),Riskregister!$L$5-(Riskregister!$L$5-Riskregister!$K$5)*SQRT((1-U202)/2)))</f>
        <v>2268992.1630655006</v>
      </c>
      <c r="W202" s="30">
        <f t="shared" ca="1" si="112"/>
        <v>0.17969661800275583</v>
      </c>
      <c r="X202" s="30">
        <f t="shared" ca="1" si="112"/>
        <v>0.5742011698440368</v>
      </c>
      <c r="Y202" s="30">
        <f ca="1">IF(Riskregister!$E$6="",0,COUNTIF(BG$4:BG$53,"&lt;"&amp;W202)*IF(X202&lt;0.5,Riskregister!$K$6+(Riskregister!$L$6-Riskregister!$K$6)*SQRT(X202/2),Riskregister!$L$6-(Riskregister!$L$6-Riskregister!$K$6)*SQRT((1-X202)/2)))</f>
        <v>1169461.5572698275</v>
      </c>
      <c r="Z202" s="30">
        <f t="shared" ca="1" si="113"/>
        <v>0.30242469990113341</v>
      </c>
      <c r="AA202" s="30">
        <f t="shared" ca="1" si="113"/>
        <v>0.27010792497919656</v>
      </c>
      <c r="AB202" s="30">
        <f ca="1">IF(Riskregister!$E$7="",0,COUNTIF(BH$4:BH$53,"&lt;"&amp;Z202)*IF(AA202&lt;0.5,Riskregister!$K$7+(Riskregister!$L$7-Riskregister!$K$7)*SQRT(AA202/2),Riskregister!$L$7-(Riskregister!$L$7-Riskregister!$K$7)*SQRT((1-AA202)/2)))</f>
        <v>893119.5535236001</v>
      </c>
      <c r="AC202" s="30">
        <f t="shared" ca="1" si="114"/>
        <v>0.95743301924434054</v>
      </c>
      <c r="AD202" s="30">
        <f t="shared" ca="1" si="114"/>
        <v>7.7049743007007065E-2</v>
      </c>
      <c r="AE202" s="30">
        <f ca="1">IF(Riskregister!$E$8="",0,COUNTIF(BI$4:BI$53,"&lt;"&amp;AC202)*IF(AD202&lt;0.5,Riskregister!$K$8+(Riskregister!$L$8-Riskregister!$K$8)*SQRT(AD202/2),Riskregister!$L$8-(Riskregister!$L$8-Riskregister!$K$8)*SQRT((1-AD202)/2)))</f>
        <v>7335026.5414400809</v>
      </c>
      <c r="AF202" s="30">
        <f t="shared" ca="1" si="115"/>
        <v>6.5775119888002664E-2</v>
      </c>
      <c r="AG202" s="30">
        <f t="shared" ca="1" si="115"/>
        <v>0.19880580714477447</v>
      </c>
      <c r="AH202" s="30">
        <f>IF(Riskregister!$E$9="",0,COUNTIF(BJ$4:BJ$53,"&lt;"&amp;AF202)*IF(AG202&lt;0.5,Riskregister!$K$9+(Riskregister!$L$9-Riskregister!$K$9)*SQRT(AG202/2),Riskregister!$L$9-(Riskregister!$L$9-Riskregister!$K$9)*SQRT((1-AG202)/2)))</f>
        <v>0</v>
      </c>
      <c r="AI202" s="30">
        <f t="shared" ca="1" si="116"/>
        <v>0.28149621561837723</v>
      </c>
      <c r="AJ202" s="30">
        <f t="shared" ca="1" si="116"/>
        <v>0.57588551713966085</v>
      </c>
      <c r="AK202" s="30">
        <f>IF(Riskregister!$E$10="",0,COUNTIF(BK$4:BK$53,"&lt;"&amp;AI202)*IF(AJ202&lt;0.5,Riskregister!$K$10+(Riskregister!$L$10-Riskregister!$K$10)*SQRT(AJ202/2),Riskregister!$L$10-(Riskregister!$L$10-Riskregister!$K$10)*SQRT((1-AJ202)/2)))</f>
        <v>0</v>
      </c>
      <c r="AL202" s="30">
        <f t="shared" ca="1" si="117"/>
        <v>0.72615042717403544</v>
      </c>
      <c r="AM202" s="30">
        <f t="shared" ca="1" si="117"/>
        <v>8.4876859171814867E-2</v>
      </c>
      <c r="AN202" s="30">
        <f>IF(Riskregister!$E$11="",0,COUNTIF(BL$4:BL$53,"&lt;"&amp;AL202)*IF(AM202&lt;0.5,Riskregister!$K$11+(Riskregister!$L$11-Riskregister!$K$11)*SQRT(AM202/2),Riskregister!$L$11-(Riskregister!$L$11-Riskregister!$K$11)*SQRT((1-AM202)/2)))</f>
        <v>0</v>
      </c>
      <c r="AO202" s="30">
        <f t="shared" ca="1" si="118"/>
        <v>0.86731033212391262</v>
      </c>
      <c r="AP202" s="30">
        <f t="shared" ca="1" si="118"/>
        <v>0.58462809473182686</v>
      </c>
      <c r="AQ202" s="30">
        <f>IF(Riskregister!$E$12="",0,COUNTIF(BM$4:BM$53,"&lt;"&amp;AO202)*IF(AP202&lt;0.5,Riskregister!$K$12+(Riskregister!$L$12-Riskregister!$K$12)*SQRT(AP202/2),Riskregister!$L$12-(Riskregister!$L$12-Riskregister!$K$12)*SQRT((1-AP202)/2)))</f>
        <v>0</v>
      </c>
      <c r="AR202" s="30">
        <f t="shared" ca="1" si="119"/>
        <v>0.21521513130568204</v>
      </c>
      <c r="AS202" s="30">
        <f t="shared" ca="1" si="119"/>
        <v>4.3303688867255996E-2</v>
      </c>
      <c r="AT202" s="30">
        <f>IF(Riskregister!$E$13="",0,COUNTIF(BN$4:BN$53,"&lt;"&amp;AR202)*IF(AS202&lt;0.5,Riskregister!$K$13+(Riskregister!$L$13-Riskregister!$K$13)*SQRT(AS202/2),Riskregister!$L$13-(Riskregister!$L$13-Riskregister!$K$13)*SQRT((1-AS202)/2)))</f>
        <v>0</v>
      </c>
      <c r="AU202" s="30">
        <f t="shared" ca="1" si="120"/>
        <v>0.7025474884550752</v>
      </c>
      <c r="AV202" s="30">
        <f t="shared" ca="1" si="120"/>
        <v>0.77175206112895278</v>
      </c>
      <c r="AW202" s="30">
        <f>IF(Riskregister!$E$14="",0,COUNTIF(BO$4:BO$53,"&lt;"&amp;AU202)*IF(AV202&lt;0.5,Riskregister!$K$14+(Riskregister!$L$14-Riskregister!$K$14)*SQRT(AV202/2),Riskregister!$L$14-(Riskregister!$L$14-Riskregister!$K$14)*SQRT((1-AV202)/2)))</f>
        <v>0</v>
      </c>
      <c r="AX202" s="30">
        <f t="shared" ca="1" si="121"/>
        <v>0.63841517661178782</v>
      </c>
      <c r="AY202" s="30">
        <f t="shared" ca="1" si="121"/>
        <v>0.71406069053563215</v>
      </c>
      <c r="AZ202" s="30">
        <f>IF(Riskregister!$E$15="",0,COUNTIF(BP$4:BP$53,"&lt;"&amp;AX202)*IF(AY202&lt;0.5,Riskregister!$K$15+(Riskregister!$L$15-Riskregister!$K$15)*SQRT(AY202/2),Riskregister!$L$15-(Riskregister!$L$15-Riskregister!$K$15)*SQRT((1-AY202)/2)))</f>
        <v>0</v>
      </c>
      <c r="BA202" s="30">
        <f t="shared" ca="1" si="122"/>
        <v>0.62324844879727925</v>
      </c>
      <c r="BB202" s="30">
        <f t="shared" ca="1" si="122"/>
        <v>0.80610673667478394</v>
      </c>
      <c r="BC202" s="30">
        <f>IF(Riskregister!$E$16="",0,COUNTIF(BQ$4:BQ$53,"&lt;"&amp;BA202)*IF(BB202&lt;0.5,Riskregister!$K$16+(Riskregister!$L$16-Riskregister!$K$16)*SQRT(BB202/2),Riskregister!$L$16-(Riskregister!$L$16-Riskregister!$K$16)*SQRT((1-BB202)/2)))</f>
        <v>0</v>
      </c>
      <c r="BD202" s="30">
        <f t="shared" ca="1" si="123"/>
        <v>11666599.815299008</v>
      </c>
    </row>
    <row r="203" spans="20:56" x14ac:dyDescent="0.35">
      <c r="T203" s="30">
        <f t="shared" ca="1" si="111"/>
        <v>0.54220193799159211</v>
      </c>
      <c r="U203" s="30">
        <f t="shared" ca="1" si="111"/>
        <v>0.48199711433293135</v>
      </c>
      <c r="V203" s="30">
        <f ca="1">IF(Riskregister!$E$5="",0,COUNTIF(BF$4:BF$53,"&lt;"&amp;T203)*IF(U203&lt;0.5,Riskregister!$K$5+(Riskregister!$L$5-Riskregister!$K$5)*SQRT(U203/2),Riskregister!$L$5-(Riskregister!$L$5-Riskregister!$K$5)*SQRT((1-U203)/2)))</f>
        <v>1483648.869868201</v>
      </c>
      <c r="W203" s="30">
        <f t="shared" ca="1" si="112"/>
        <v>8.1702591321322959E-2</v>
      </c>
      <c r="X203" s="30">
        <f t="shared" ca="1" si="112"/>
        <v>0.50584927478758313</v>
      </c>
      <c r="Y203" s="30">
        <f ca="1">IF(Riskregister!$E$6="",0,COUNTIF(BG$4:BG$53,"&lt;"&amp;W203)*IF(X203&lt;0.5,Riskregister!$K$6+(Riskregister!$L$6-Riskregister!$K$6)*SQRT(X203/2),Riskregister!$L$6-(Riskregister!$L$6-Riskregister!$K$6)*SQRT((1-X203)/2)))</f>
        <v>0</v>
      </c>
      <c r="Z203" s="30">
        <f t="shared" ca="1" si="113"/>
        <v>0.23032685026455546</v>
      </c>
      <c r="AA203" s="30">
        <f t="shared" ca="1" si="113"/>
        <v>0.63664421711619601</v>
      </c>
      <c r="AB203" s="30">
        <f ca="1">IF(Riskregister!$E$7="",0,COUNTIF(BH$4:BH$53,"&lt;"&amp;Z203)*IF(AA203&lt;0.5,Riskregister!$K$7+(Riskregister!$L$7-Riskregister!$K$7)*SQRT(AA203/2),Riskregister!$L$7-(Riskregister!$L$7-Riskregister!$K$7)*SQRT((1-AA203)/2)))</f>
        <v>1003268.3457146522</v>
      </c>
      <c r="AC203" s="30">
        <f t="shared" ca="1" si="114"/>
        <v>6.6501044473390225E-2</v>
      </c>
      <c r="AD203" s="30">
        <f t="shared" ca="1" si="114"/>
        <v>6.2156555853090434E-2</v>
      </c>
      <c r="AE203" s="30">
        <f ca="1">IF(Riskregister!$E$8="",0,COUNTIF(BI$4:BI$53,"&lt;"&amp;AC203)*IF(AD203&lt;0.5,Riskregister!$K$8+(Riskregister!$L$8-Riskregister!$K$8)*SQRT(AD203/2),Riskregister!$L$8-(Riskregister!$L$8-Riskregister!$K$8)*SQRT((1-AD203)/2)))</f>
        <v>1128564.5173415188</v>
      </c>
      <c r="AF203" s="30">
        <f t="shared" ca="1" si="115"/>
        <v>1.9054558915139963E-2</v>
      </c>
      <c r="AG203" s="30">
        <f t="shared" ca="1" si="115"/>
        <v>0.32165199922263854</v>
      </c>
      <c r="AH203" s="30">
        <f>IF(Riskregister!$E$9="",0,COUNTIF(BJ$4:BJ$53,"&lt;"&amp;AF203)*IF(AG203&lt;0.5,Riskregister!$K$9+(Riskregister!$L$9-Riskregister!$K$9)*SQRT(AG203/2),Riskregister!$L$9-(Riskregister!$L$9-Riskregister!$K$9)*SQRT((1-AG203)/2)))</f>
        <v>0</v>
      </c>
      <c r="AI203" s="30">
        <f t="shared" ca="1" si="116"/>
        <v>0.23387935160029028</v>
      </c>
      <c r="AJ203" s="30">
        <f t="shared" ca="1" si="116"/>
        <v>0.43494283243159948</v>
      </c>
      <c r="AK203" s="30">
        <f>IF(Riskregister!$E$10="",0,COUNTIF(BK$4:BK$53,"&lt;"&amp;AI203)*IF(AJ203&lt;0.5,Riskregister!$K$10+(Riskregister!$L$10-Riskregister!$K$10)*SQRT(AJ203/2),Riskregister!$L$10-(Riskregister!$L$10-Riskregister!$K$10)*SQRT((1-AJ203)/2)))</f>
        <v>0</v>
      </c>
      <c r="AL203" s="30">
        <f t="shared" ca="1" si="117"/>
        <v>0.2087624907082386</v>
      </c>
      <c r="AM203" s="30">
        <f t="shared" ca="1" si="117"/>
        <v>0.21693659770799234</v>
      </c>
      <c r="AN203" s="30">
        <f>IF(Riskregister!$E$11="",0,COUNTIF(BL$4:BL$53,"&lt;"&amp;AL203)*IF(AM203&lt;0.5,Riskregister!$K$11+(Riskregister!$L$11-Riskregister!$K$11)*SQRT(AM203/2),Riskregister!$L$11-(Riskregister!$L$11-Riskregister!$K$11)*SQRT((1-AM203)/2)))</f>
        <v>0</v>
      </c>
      <c r="AO203" s="30">
        <f t="shared" ca="1" si="118"/>
        <v>0.3368636709966556</v>
      </c>
      <c r="AP203" s="30">
        <f t="shared" ca="1" si="118"/>
        <v>1.0470285215942066E-2</v>
      </c>
      <c r="AQ203" s="30">
        <f>IF(Riskregister!$E$12="",0,COUNTIF(BM$4:BM$53,"&lt;"&amp;AO203)*IF(AP203&lt;0.5,Riskregister!$K$12+(Riskregister!$L$12-Riskregister!$K$12)*SQRT(AP203/2),Riskregister!$L$12-(Riskregister!$L$12-Riskregister!$K$12)*SQRT((1-AP203)/2)))</f>
        <v>0</v>
      </c>
      <c r="AR203" s="30">
        <f t="shared" ca="1" si="119"/>
        <v>0.8842734871115232</v>
      </c>
      <c r="AS203" s="30">
        <f t="shared" ca="1" si="119"/>
        <v>0.11663534900100914</v>
      </c>
      <c r="AT203" s="30">
        <f>IF(Riskregister!$E$13="",0,COUNTIF(BN$4:BN$53,"&lt;"&amp;AR203)*IF(AS203&lt;0.5,Riskregister!$K$13+(Riskregister!$L$13-Riskregister!$K$13)*SQRT(AS203/2),Riskregister!$L$13-(Riskregister!$L$13-Riskregister!$K$13)*SQRT((1-AS203)/2)))</f>
        <v>0</v>
      </c>
      <c r="AU203" s="30">
        <f t="shared" ca="1" si="120"/>
        <v>0.84768822132521759</v>
      </c>
      <c r="AV203" s="30">
        <f t="shared" ca="1" si="120"/>
        <v>0.60602032743637269</v>
      </c>
      <c r="AW203" s="30">
        <f>IF(Riskregister!$E$14="",0,COUNTIF(BO$4:BO$53,"&lt;"&amp;AU203)*IF(AV203&lt;0.5,Riskregister!$K$14+(Riskregister!$L$14-Riskregister!$K$14)*SQRT(AV203/2),Riskregister!$L$14-(Riskregister!$L$14-Riskregister!$K$14)*SQRT((1-AV203)/2)))</f>
        <v>0</v>
      </c>
      <c r="AX203" s="30">
        <f t="shared" ca="1" si="121"/>
        <v>0.10188639970070346</v>
      </c>
      <c r="AY203" s="30">
        <f t="shared" ca="1" si="121"/>
        <v>0.99294051828357033</v>
      </c>
      <c r="AZ203" s="30">
        <f>IF(Riskregister!$E$15="",0,COUNTIF(BP$4:BP$53,"&lt;"&amp;AX203)*IF(AY203&lt;0.5,Riskregister!$K$15+(Riskregister!$L$15-Riskregister!$K$15)*SQRT(AY203/2),Riskregister!$L$15-(Riskregister!$L$15-Riskregister!$K$15)*SQRT((1-AY203)/2)))</f>
        <v>0</v>
      </c>
      <c r="BA203" s="30">
        <f t="shared" ca="1" si="122"/>
        <v>0.76265673782411736</v>
      </c>
      <c r="BB203" s="30">
        <f t="shared" ca="1" si="122"/>
        <v>0.98910706912287083</v>
      </c>
      <c r="BC203" s="30">
        <f>IF(Riskregister!$E$16="",0,COUNTIF(BQ$4:BQ$53,"&lt;"&amp;BA203)*IF(BB203&lt;0.5,Riskregister!$K$16+(Riskregister!$L$16-Riskregister!$K$16)*SQRT(BB203/2),Riskregister!$L$16-(Riskregister!$L$16-Riskregister!$K$16)*SQRT((1-BB203)/2)))</f>
        <v>0</v>
      </c>
      <c r="BD203" s="30">
        <f t="shared" ca="1" si="123"/>
        <v>3615481.732924372</v>
      </c>
    </row>
    <row r="204" spans="20:56" x14ac:dyDescent="0.35">
      <c r="T204" s="30">
        <f t="shared" ref="T204:U223" ca="1" si="124">RAND()</f>
        <v>0.15383038923051262</v>
      </c>
      <c r="U204" s="30">
        <f t="shared" ca="1" si="124"/>
        <v>7.9137537754396581E-2</v>
      </c>
      <c r="V204" s="30">
        <f ca="1">IF(Riskregister!$E$5="",0,COUNTIF(BF$4:BF$53,"&lt;"&amp;T204)*IF(U204&lt;0.5,Riskregister!$K$5+(Riskregister!$L$5-Riskregister!$K$5)*SQRT(U204/2),Riskregister!$L$5-(Riskregister!$L$5-Riskregister!$K$5)*SQRT((1-U204)/2)))</f>
        <v>479027.10071531241</v>
      </c>
      <c r="W204" s="30">
        <f t="shared" ref="W204:X223" ca="1" si="125">RAND()</f>
        <v>0.76549574314309998</v>
      </c>
      <c r="X204" s="30">
        <f t="shared" ca="1" si="125"/>
        <v>0.67248937852499135</v>
      </c>
      <c r="Y204" s="30">
        <f ca="1">IF(Riskregister!$E$6="",0,COUNTIF(BG$4:BG$53,"&lt;"&amp;W204)*IF(X204&lt;0.5,Riskregister!$K$6+(Riskregister!$L$6-Riskregister!$K$6)*SQRT(X204/2),Riskregister!$L$6-(Riskregister!$L$6-Riskregister!$K$6)*SQRT((1-X204)/2)))</f>
        <v>3814798.6680615381</v>
      </c>
      <c r="Z204" s="30">
        <f t="shared" ref="Z204:AA223" ca="1" si="126">RAND()</f>
        <v>0.54443326873819009</v>
      </c>
      <c r="AA204" s="30">
        <f t="shared" ca="1" si="126"/>
        <v>0.6236035828282489</v>
      </c>
      <c r="AB204" s="30">
        <f ca="1">IF(Riskregister!$E$7="",0,COUNTIF(BH$4:BH$53,"&lt;"&amp;Z204)*IF(AA204&lt;0.5,Riskregister!$K$7+(Riskregister!$L$7-Riskregister!$K$7)*SQRT(AA204/2),Riskregister!$L$7-(Riskregister!$L$7-Riskregister!$K$7)*SQRT((1-AA204)/2)))</f>
        <v>1488981.8334063194</v>
      </c>
      <c r="AC204" s="30">
        <f t="shared" ref="AC204:AD223" ca="1" si="127">RAND()</f>
        <v>1.0468368625066726E-2</v>
      </c>
      <c r="AD204" s="30">
        <f t="shared" ca="1" si="127"/>
        <v>1.1445230966395492E-2</v>
      </c>
      <c r="AE204" s="30">
        <f ca="1">IF(Riskregister!$E$8="",0,COUNTIF(BI$4:BI$53,"&lt;"&amp;AC204)*IF(AD204&lt;0.5,Riskregister!$K$8+(Riskregister!$L$8-Riskregister!$K$8)*SQRT(AD204/2),Riskregister!$L$8-(Riskregister!$L$8-Riskregister!$K$8)*SQRT((1-AD204)/2)))</f>
        <v>0</v>
      </c>
      <c r="AF204" s="30">
        <f t="shared" ref="AF204:AG223" ca="1" si="128">RAND()</f>
        <v>4.3975745758644713E-2</v>
      </c>
      <c r="AG204" s="30">
        <f t="shared" ca="1" si="128"/>
        <v>0.83021259787643109</v>
      </c>
      <c r="AH204" s="30">
        <f>IF(Riskregister!$E$9="",0,COUNTIF(BJ$4:BJ$53,"&lt;"&amp;AF204)*IF(AG204&lt;0.5,Riskregister!$K$9+(Riskregister!$L$9-Riskregister!$K$9)*SQRT(AG204/2),Riskregister!$L$9-(Riskregister!$L$9-Riskregister!$K$9)*SQRT((1-AG204)/2)))</f>
        <v>0</v>
      </c>
      <c r="AI204" s="30">
        <f t="shared" ref="AI204:AJ223" ca="1" si="129">RAND()</f>
        <v>0.89335185870185407</v>
      </c>
      <c r="AJ204" s="30">
        <f t="shared" ca="1" si="129"/>
        <v>0.68069992531513246</v>
      </c>
      <c r="AK204" s="30">
        <f>IF(Riskregister!$E$10="",0,COUNTIF(BK$4:BK$53,"&lt;"&amp;AI204)*IF(AJ204&lt;0.5,Riskregister!$K$10+(Riskregister!$L$10-Riskregister!$K$10)*SQRT(AJ204/2),Riskregister!$L$10-(Riskregister!$L$10-Riskregister!$K$10)*SQRT((1-AJ204)/2)))</f>
        <v>0</v>
      </c>
      <c r="AL204" s="30">
        <f t="shared" ref="AL204:AM223" ca="1" si="130">RAND()</f>
        <v>0.7126812022028145</v>
      </c>
      <c r="AM204" s="30">
        <f t="shared" ca="1" si="130"/>
        <v>0.92824552782693659</v>
      </c>
      <c r="AN204" s="30">
        <f>IF(Riskregister!$E$11="",0,COUNTIF(BL$4:BL$53,"&lt;"&amp;AL204)*IF(AM204&lt;0.5,Riskregister!$K$11+(Riskregister!$L$11-Riskregister!$K$11)*SQRT(AM204/2),Riskregister!$L$11-(Riskregister!$L$11-Riskregister!$K$11)*SQRT((1-AM204)/2)))</f>
        <v>0</v>
      </c>
      <c r="AO204" s="30">
        <f t="shared" ref="AO204:AP223" ca="1" si="131">RAND()</f>
        <v>0.18765660672419582</v>
      </c>
      <c r="AP204" s="30">
        <f t="shared" ca="1" si="131"/>
        <v>0.43589767285166414</v>
      </c>
      <c r="AQ204" s="30">
        <f>IF(Riskregister!$E$12="",0,COUNTIF(BM$4:BM$53,"&lt;"&amp;AO204)*IF(AP204&lt;0.5,Riskregister!$K$12+(Riskregister!$L$12-Riskregister!$K$12)*SQRT(AP204/2),Riskregister!$L$12-(Riskregister!$L$12-Riskregister!$K$12)*SQRT((1-AP204)/2)))</f>
        <v>0</v>
      </c>
      <c r="AR204" s="30">
        <f t="shared" ref="AR204:AS223" ca="1" si="132">RAND()</f>
        <v>0.87956598208880743</v>
      </c>
      <c r="AS204" s="30">
        <f t="shared" ca="1" si="132"/>
        <v>0.98446461645929895</v>
      </c>
      <c r="AT204" s="30">
        <f>IF(Riskregister!$E$13="",0,COUNTIF(BN$4:BN$53,"&lt;"&amp;AR204)*IF(AS204&lt;0.5,Riskregister!$K$13+(Riskregister!$L$13-Riskregister!$K$13)*SQRT(AS204/2),Riskregister!$L$13-(Riskregister!$L$13-Riskregister!$K$13)*SQRT((1-AS204)/2)))</f>
        <v>0</v>
      </c>
      <c r="AU204" s="30">
        <f t="shared" ref="AU204:AV223" ca="1" si="133">RAND()</f>
        <v>0.62111198933539291</v>
      </c>
      <c r="AV204" s="30">
        <f t="shared" ca="1" si="133"/>
        <v>0.17879753833647005</v>
      </c>
      <c r="AW204" s="30">
        <f>IF(Riskregister!$E$14="",0,COUNTIF(BO$4:BO$53,"&lt;"&amp;AU204)*IF(AV204&lt;0.5,Riskregister!$K$14+(Riskregister!$L$14-Riskregister!$K$14)*SQRT(AV204/2),Riskregister!$L$14-(Riskregister!$L$14-Riskregister!$K$14)*SQRT((1-AV204)/2)))</f>
        <v>0</v>
      </c>
      <c r="AX204" s="30">
        <f t="shared" ref="AX204:AY223" ca="1" si="134">RAND()</f>
        <v>3.6018185141614034E-2</v>
      </c>
      <c r="AY204" s="30">
        <f t="shared" ca="1" si="134"/>
        <v>0.91997037154321049</v>
      </c>
      <c r="AZ204" s="30">
        <f>IF(Riskregister!$E$15="",0,COUNTIF(BP$4:BP$53,"&lt;"&amp;AX204)*IF(AY204&lt;0.5,Riskregister!$K$15+(Riskregister!$L$15-Riskregister!$K$15)*SQRT(AY204/2),Riskregister!$L$15-(Riskregister!$L$15-Riskregister!$K$15)*SQRT((1-AY204)/2)))</f>
        <v>0</v>
      </c>
      <c r="BA204" s="30">
        <f t="shared" ref="BA204:BB223" ca="1" si="135">RAND()</f>
        <v>0.15388915540200065</v>
      </c>
      <c r="BB204" s="30">
        <f t="shared" ca="1" si="135"/>
        <v>0.46381936273961277</v>
      </c>
      <c r="BC204" s="30">
        <f>IF(Riskregister!$E$16="",0,COUNTIF(BQ$4:BQ$53,"&lt;"&amp;BA204)*IF(BB204&lt;0.5,Riskregister!$K$16+(Riskregister!$L$16-Riskregister!$K$16)*SQRT(BB204/2),Riskregister!$L$16-(Riskregister!$L$16-Riskregister!$K$16)*SQRT((1-BB204)/2)))</f>
        <v>0</v>
      </c>
      <c r="BD204" s="30">
        <f t="shared" ca="1" si="123"/>
        <v>5782807.6021831706</v>
      </c>
    </row>
    <row r="205" spans="20:56" x14ac:dyDescent="0.35">
      <c r="T205" s="30">
        <f t="shared" ca="1" si="124"/>
        <v>0.99863935410779836</v>
      </c>
      <c r="U205" s="30">
        <f t="shared" ca="1" si="124"/>
        <v>0.87818825068696327</v>
      </c>
      <c r="V205" s="30">
        <f ca="1">IF(Riskregister!$E$5="",0,COUNTIF(BF$4:BF$53,"&lt;"&amp;T205)*IF(U205&lt;0.5,Riskregister!$K$5+(Riskregister!$L$5-Riskregister!$K$5)*SQRT(U205/2),Riskregister!$L$5-(Riskregister!$L$5-Riskregister!$K$5)*SQRT((1-U205)/2)))</f>
        <v>4889439.7982124081</v>
      </c>
      <c r="W205" s="30">
        <f t="shared" ca="1" si="125"/>
        <v>0.91055576832019236</v>
      </c>
      <c r="X205" s="30">
        <f t="shared" ca="1" si="125"/>
        <v>0.44333345502172594</v>
      </c>
      <c r="Y205" s="30">
        <f ca="1">IF(Riskregister!$E$6="",0,COUNTIF(BG$4:BG$53,"&lt;"&amp;W205)*IF(X205&lt;0.5,Riskregister!$K$6+(Riskregister!$L$6-Riskregister!$K$6)*SQRT(X205/2),Riskregister!$L$6-(Riskregister!$L$6-Riskregister!$K$6)*SQRT((1-X205)/2)))</f>
        <v>4189867.7192721157</v>
      </c>
      <c r="Z205" s="30">
        <f t="shared" ca="1" si="126"/>
        <v>0.55339975204743941</v>
      </c>
      <c r="AA205" s="30">
        <f t="shared" ca="1" si="126"/>
        <v>0.86046044957301104</v>
      </c>
      <c r="AB205" s="30">
        <f ca="1">IF(Riskregister!$E$7="",0,COUNTIF(BH$4:BH$53,"&lt;"&amp;Z205)*IF(AA205&lt;0.5,Riskregister!$K$7+(Riskregister!$L$7-Riskregister!$K$7)*SQRT(AA205/2),Riskregister!$L$7-(Riskregister!$L$7-Riskregister!$K$7)*SQRT((1-AA205)/2)))</f>
        <v>1845306.6534638163</v>
      </c>
      <c r="AC205" s="30">
        <f t="shared" ca="1" si="127"/>
        <v>0.30301562811219362</v>
      </c>
      <c r="AD205" s="30">
        <f t="shared" ca="1" si="127"/>
        <v>0.36787824487525578</v>
      </c>
      <c r="AE205" s="30">
        <f ca="1">IF(Riskregister!$E$8="",0,COUNTIF(BI$4:BI$53,"&lt;"&amp;AC205)*IF(AD205&lt;0.5,Riskregister!$K$8+(Riskregister!$L$8-Riskregister!$K$8)*SQRT(AD205/2),Riskregister!$L$8-(Riskregister!$L$8-Riskregister!$K$8)*SQRT((1-AD205)/2)))</f>
        <v>4631483.7043685047</v>
      </c>
      <c r="AF205" s="30">
        <f t="shared" ca="1" si="128"/>
        <v>0.89997844272404393</v>
      </c>
      <c r="AG205" s="30">
        <f t="shared" ca="1" si="128"/>
        <v>0.67926227729723854</v>
      </c>
      <c r="AH205" s="30">
        <f>IF(Riskregister!$E$9="",0,COUNTIF(BJ$4:BJ$53,"&lt;"&amp;AF205)*IF(AG205&lt;0.5,Riskregister!$K$9+(Riskregister!$L$9-Riskregister!$K$9)*SQRT(AG205/2),Riskregister!$L$9-(Riskregister!$L$9-Riskregister!$K$9)*SQRT((1-AG205)/2)))</f>
        <v>0</v>
      </c>
      <c r="AI205" s="30">
        <f t="shared" ca="1" si="129"/>
        <v>0.22083259115543952</v>
      </c>
      <c r="AJ205" s="30">
        <f t="shared" ca="1" si="129"/>
        <v>0.88096581676384367</v>
      </c>
      <c r="AK205" s="30">
        <f>IF(Riskregister!$E$10="",0,COUNTIF(BK$4:BK$53,"&lt;"&amp;AI205)*IF(AJ205&lt;0.5,Riskregister!$K$10+(Riskregister!$L$10-Riskregister!$K$10)*SQRT(AJ205/2),Riskregister!$L$10-(Riskregister!$L$10-Riskregister!$K$10)*SQRT((1-AJ205)/2)))</f>
        <v>0</v>
      </c>
      <c r="AL205" s="30">
        <f t="shared" ca="1" si="130"/>
        <v>0.83099519356290608</v>
      </c>
      <c r="AM205" s="30">
        <f t="shared" ca="1" si="130"/>
        <v>0.9551021260228294</v>
      </c>
      <c r="AN205" s="30">
        <f>IF(Riskregister!$E$11="",0,COUNTIF(BL$4:BL$53,"&lt;"&amp;AL205)*IF(AM205&lt;0.5,Riskregister!$K$11+(Riskregister!$L$11-Riskregister!$K$11)*SQRT(AM205/2),Riskregister!$L$11-(Riskregister!$L$11-Riskregister!$K$11)*SQRT((1-AM205)/2)))</f>
        <v>0</v>
      </c>
      <c r="AO205" s="30">
        <f t="shared" ca="1" si="131"/>
        <v>0.38558073097693979</v>
      </c>
      <c r="AP205" s="30">
        <f t="shared" ca="1" si="131"/>
        <v>0.49613741493662944</v>
      </c>
      <c r="AQ205" s="30">
        <f>IF(Riskregister!$E$12="",0,COUNTIF(BM$4:BM$53,"&lt;"&amp;AO205)*IF(AP205&lt;0.5,Riskregister!$K$12+(Riskregister!$L$12-Riskregister!$K$12)*SQRT(AP205/2),Riskregister!$L$12-(Riskregister!$L$12-Riskregister!$K$12)*SQRT((1-AP205)/2)))</f>
        <v>0</v>
      </c>
      <c r="AR205" s="30">
        <f t="shared" ca="1" si="132"/>
        <v>0.4810448761031888</v>
      </c>
      <c r="AS205" s="30">
        <f t="shared" ca="1" si="132"/>
        <v>0.45595677777031518</v>
      </c>
      <c r="AT205" s="30">
        <f>IF(Riskregister!$E$13="",0,COUNTIF(BN$4:BN$53,"&lt;"&amp;AR205)*IF(AS205&lt;0.5,Riskregister!$K$13+(Riskregister!$L$13-Riskregister!$K$13)*SQRT(AS205/2),Riskregister!$L$13-(Riskregister!$L$13-Riskregister!$K$13)*SQRT((1-AS205)/2)))</f>
        <v>0</v>
      </c>
      <c r="AU205" s="30">
        <f t="shared" ca="1" si="133"/>
        <v>0.97527896068278974</v>
      </c>
      <c r="AV205" s="30">
        <f t="shared" ca="1" si="133"/>
        <v>0.97237096507848597</v>
      </c>
      <c r="AW205" s="30">
        <f>IF(Riskregister!$E$14="",0,COUNTIF(BO$4:BO$53,"&lt;"&amp;AU205)*IF(AV205&lt;0.5,Riskregister!$K$14+(Riskregister!$L$14-Riskregister!$K$14)*SQRT(AV205/2),Riskregister!$L$14-(Riskregister!$L$14-Riskregister!$K$14)*SQRT((1-AV205)/2)))</f>
        <v>0</v>
      </c>
      <c r="AX205" s="30">
        <f t="shared" ca="1" si="134"/>
        <v>0.53004491968977208</v>
      </c>
      <c r="AY205" s="30">
        <f t="shared" ca="1" si="134"/>
        <v>0.66703207834334255</v>
      </c>
      <c r="AZ205" s="30">
        <f>IF(Riskregister!$E$15="",0,COUNTIF(BP$4:BP$53,"&lt;"&amp;AX205)*IF(AY205&lt;0.5,Riskregister!$K$15+(Riskregister!$L$15-Riskregister!$K$15)*SQRT(AY205/2),Riskregister!$L$15-(Riskregister!$L$15-Riskregister!$K$15)*SQRT((1-AY205)/2)))</f>
        <v>0</v>
      </c>
      <c r="BA205" s="30">
        <f t="shared" ca="1" si="135"/>
        <v>0.559503691305688</v>
      </c>
      <c r="BB205" s="30">
        <f t="shared" ca="1" si="135"/>
        <v>0.60406675220050154</v>
      </c>
      <c r="BC205" s="30">
        <f>IF(Riskregister!$E$16="",0,COUNTIF(BQ$4:BQ$53,"&lt;"&amp;BA205)*IF(BB205&lt;0.5,Riskregister!$K$16+(Riskregister!$L$16-Riskregister!$K$16)*SQRT(BB205/2),Riskregister!$L$16-(Riskregister!$L$16-Riskregister!$K$16)*SQRT((1-BB205)/2)))</f>
        <v>0</v>
      </c>
      <c r="BD205" s="30">
        <f t="shared" ca="1" si="123"/>
        <v>15556097.875316843</v>
      </c>
    </row>
    <row r="206" spans="20:56" x14ac:dyDescent="0.35">
      <c r="T206" s="30">
        <f t="shared" ca="1" si="124"/>
        <v>7.9065906499041105E-2</v>
      </c>
      <c r="U206" s="30">
        <f t="shared" ca="1" si="124"/>
        <v>0.18703373825630598</v>
      </c>
      <c r="V206" s="30">
        <f ca="1">IF(Riskregister!$E$5="",0,COUNTIF(BF$4:BF$53,"&lt;"&amp;T206)*IF(U206&lt;0.5,Riskregister!$K$5+(Riskregister!$L$5-Riskregister!$K$5)*SQRT(U206/2),Riskregister!$L$5-(Riskregister!$L$5-Riskregister!$K$5)*SQRT((1-U206)/2)))</f>
        <v>287612.37589130923</v>
      </c>
      <c r="W206" s="30">
        <f t="shared" ca="1" si="125"/>
        <v>0.44905134610858344</v>
      </c>
      <c r="X206" s="30">
        <f t="shared" ca="1" si="125"/>
        <v>7.3989101066412877E-3</v>
      </c>
      <c r="Y206" s="30">
        <f ca="1">IF(Riskregister!$E$6="",0,COUNTIF(BG$4:BG$53,"&lt;"&amp;W206)*IF(X206&lt;0.5,Riskregister!$K$6+(Riskregister!$L$6-Riskregister!$K$6)*SQRT(X206/2),Riskregister!$L$6-(Riskregister!$L$6-Riskregister!$K$6)*SQRT((1-X206)/2)))</f>
        <v>618963.32453412272</v>
      </c>
      <c r="Z206" s="30">
        <f t="shared" ca="1" si="126"/>
        <v>5.4993290556935692E-2</v>
      </c>
      <c r="AA206" s="30">
        <f t="shared" ca="1" si="126"/>
        <v>0.86468059830798449</v>
      </c>
      <c r="AB206" s="30">
        <f ca="1">IF(Riskregister!$E$7="",0,COUNTIF(BH$4:BH$53,"&lt;"&amp;Z206)*IF(AA206&lt;0.5,Riskregister!$K$7+(Riskregister!$L$7-Riskregister!$K$7)*SQRT(AA206/2),Riskregister!$L$7-(Riskregister!$L$7-Riskregister!$K$7)*SQRT((1-AA206)/2)))</f>
        <v>926879.47681888938</v>
      </c>
      <c r="AC206" s="30">
        <f t="shared" ca="1" si="127"/>
        <v>0.54180430607107688</v>
      </c>
      <c r="AD206" s="30">
        <f t="shared" ca="1" si="127"/>
        <v>0.80328550627945872</v>
      </c>
      <c r="AE206" s="30">
        <f ca="1">IF(Riskregister!$E$8="",0,COUNTIF(BI$4:BI$53,"&lt;"&amp;AC206)*IF(AD206&lt;0.5,Riskregister!$K$8+(Riskregister!$L$8-Riskregister!$K$8)*SQRT(AD206/2),Riskregister!$L$8-(Riskregister!$L$8-Riskregister!$K$8)*SQRT((1-AD206)/2)))</f>
        <v>10577963.789351065</v>
      </c>
      <c r="AF206" s="30">
        <f t="shared" ca="1" si="128"/>
        <v>0.38472863418785608</v>
      </c>
      <c r="AG206" s="30">
        <f t="shared" ca="1" si="128"/>
        <v>8.0089577818360458E-2</v>
      </c>
      <c r="AH206" s="30">
        <f>IF(Riskregister!$E$9="",0,COUNTIF(BJ$4:BJ$53,"&lt;"&amp;AF206)*IF(AG206&lt;0.5,Riskregister!$K$9+(Riskregister!$L$9-Riskregister!$K$9)*SQRT(AG206/2),Riskregister!$L$9-(Riskregister!$L$9-Riskregister!$K$9)*SQRT((1-AG206)/2)))</f>
        <v>0</v>
      </c>
      <c r="AI206" s="30">
        <f t="shared" ca="1" si="129"/>
        <v>0.37295989015443987</v>
      </c>
      <c r="AJ206" s="30">
        <f t="shared" ca="1" si="129"/>
        <v>0.67507568523583728</v>
      </c>
      <c r="AK206" s="30">
        <f>IF(Riskregister!$E$10="",0,COUNTIF(BK$4:BK$53,"&lt;"&amp;AI206)*IF(AJ206&lt;0.5,Riskregister!$K$10+(Riskregister!$L$10-Riskregister!$K$10)*SQRT(AJ206/2),Riskregister!$L$10-(Riskregister!$L$10-Riskregister!$K$10)*SQRT((1-AJ206)/2)))</f>
        <v>0</v>
      </c>
      <c r="AL206" s="30">
        <f t="shared" ca="1" si="130"/>
        <v>0.92388479087833064</v>
      </c>
      <c r="AM206" s="30">
        <f t="shared" ca="1" si="130"/>
        <v>0.6912127368489781</v>
      </c>
      <c r="AN206" s="30">
        <f>IF(Riskregister!$E$11="",0,COUNTIF(BL$4:BL$53,"&lt;"&amp;AL206)*IF(AM206&lt;0.5,Riskregister!$K$11+(Riskregister!$L$11-Riskregister!$K$11)*SQRT(AM206/2),Riskregister!$L$11-(Riskregister!$L$11-Riskregister!$K$11)*SQRT((1-AM206)/2)))</f>
        <v>0</v>
      </c>
      <c r="AO206" s="30">
        <f t="shared" ca="1" si="131"/>
        <v>0.33901317711745693</v>
      </c>
      <c r="AP206" s="30">
        <f t="shared" ca="1" si="131"/>
        <v>0.75224089120059467</v>
      </c>
      <c r="AQ206" s="30">
        <f>IF(Riskregister!$E$12="",0,COUNTIF(BM$4:BM$53,"&lt;"&amp;AO206)*IF(AP206&lt;0.5,Riskregister!$K$12+(Riskregister!$L$12-Riskregister!$K$12)*SQRT(AP206/2),Riskregister!$L$12-(Riskregister!$L$12-Riskregister!$K$12)*SQRT((1-AP206)/2)))</f>
        <v>0</v>
      </c>
      <c r="AR206" s="30">
        <f t="shared" ca="1" si="132"/>
        <v>0.60257627891228926</v>
      </c>
      <c r="AS206" s="30">
        <f t="shared" ca="1" si="132"/>
        <v>0.70236633860288888</v>
      </c>
      <c r="AT206" s="30">
        <f>IF(Riskregister!$E$13="",0,COUNTIF(BN$4:BN$53,"&lt;"&amp;AR206)*IF(AS206&lt;0.5,Riskregister!$K$13+(Riskregister!$L$13-Riskregister!$K$13)*SQRT(AS206/2),Riskregister!$L$13-(Riskregister!$L$13-Riskregister!$K$13)*SQRT((1-AS206)/2)))</f>
        <v>0</v>
      </c>
      <c r="AU206" s="30">
        <f t="shared" ca="1" si="133"/>
        <v>0.45672622122365192</v>
      </c>
      <c r="AV206" s="30">
        <f t="shared" ca="1" si="133"/>
        <v>0.29964447353095525</v>
      </c>
      <c r="AW206" s="30">
        <f>IF(Riskregister!$E$14="",0,COUNTIF(BO$4:BO$53,"&lt;"&amp;AU206)*IF(AV206&lt;0.5,Riskregister!$K$14+(Riskregister!$L$14-Riskregister!$K$14)*SQRT(AV206/2),Riskregister!$L$14-(Riskregister!$L$14-Riskregister!$K$14)*SQRT((1-AV206)/2)))</f>
        <v>0</v>
      </c>
      <c r="AX206" s="30">
        <f t="shared" ca="1" si="134"/>
        <v>0.9933515462232213</v>
      </c>
      <c r="AY206" s="30">
        <f t="shared" ca="1" si="134"/>
        <v>0.90961635719317901</v>
      </c>
      <c r="AZ206" s="30">
        <f>IF(Riskregister!$E$15="",0,COUNTIF(BP$4:BP$53,"&lt;"&amp;AX206)*IF(AY206&lt;0.5,Riskregister!$K$15+(Riskregister!$L$15-Riskregister!$K$15)*SQRT(AY206/2),Riskregister!$L$15-(Riskregister!$L$15-Riskregister!$K$15)*SQRT((1-AY206)/2)))</f>
        <v>0</v>
      </c>
      <c r="BA206" s="30">
        <f t="shared" ca="1" si="135"/>
        <v>0.21318544523072425</v>
      </c>
      <c r="BB206" s="30">
        <f t="shared" ca="1" si="135"/>
        <v>0.63066607340782377</v>
      </c>
      <c r="BC206" s="30">
        <f>IF(Riskregister!$E$16="",0,COUNTIF(BQ$4:BQ$53,"&lt;"&amp;BA206)*IF(BB206&lt;0.5,Riskregister!$K$16+(Riskregister!$L$16-Riskregister!$K$16)*SQRT(BB206/2),Riskregister!$L$16-(Riskregister!$L$16-Riskregister!$K$16)*SQRT((1-BB206)/2)))</f>
        <v>0</v>
      </c>
      <c r="BD206" s="30">
        <f t="shared" ca="1" si="123"/>
        <v>12411418.966595385</v>
      </c>
    </row>
    <row r="207" spans="20:56" x14ac:dyDescent="0.35">
      <c r="T207" s="30">
        <f t="shared" ca="1" si="124"/>
        <v>0.39165893740116442</v>
      </c>
      <c r="U207" s="30">
        <f t="shared" ca="1" si="124"/>
        <v>0.96304677857488863</v>
      </c>
      <c r="V207" s="30">
        <f ca="1">IF(Riskregister!$E$5="",0,COUNTIF(BF$4:BF$53,"&lt;"&amp;T207)*IF(U207&lt;0.5,Riskregister!$K$5+(Riskregister!$L$5-Riskregister!$K$5)*SQRT(U207/2),Riskregister!$L$5-(Riskregister!$L$5-Riskregister!$K$5)*SQRT((1-U207)/2)))</f>
        <v>1616496.2588293287</v>
      </c>
      <c r="W207" s="30">
        <f t="shared" ca="1" si="125"/>
        <v>0.18803331595734829</v>
      </c>
      <c r="X207" s="30">
        <f t="shared" ca="1" si="125"/>
        <v>0.94074792557921039</v>
      </c>
      <c r="Y207" s="30">
        <f ca="1">IF(Riskregister!$E$6="",0,COUNTIF(BG$4:BG$53,"&lt;"&amp;W207)*IF(X207&lt;0.5,Riskregister!$K$6+(Riskregister!$L$6-Riskregister!$K$6)*SQRT(X207/2),Riskregister!$L$6-(Riskregister!$L$6-Riskregister!$K$6)*SQRT((1-X207)/2)))</f>
        <v>1690180.1159355985</v>
      </c>
      <c r="Z207" s="30">
        <f t="shared" ca="1" si="126"/>
        <v>0.87364889794058931</v>
      </c>
      <c r="AA207" s="30">
        <f t="shared" ca="1" si="126"/>
        <v>0.62144250944652957</v>
      </c>
      <c r="AB207" s="30">
        <f ca="1">IF(Riskregister!$E$7="",0,COUNTIF(BH$4:BH$53,"&lt;"&amp;Z207)*IF(AA207&lt;0.5,Riskregister!$K$7+(Riskregister!$L$7-Riskregister!$K$7)*SQRT(AA207/2),Riskregister!$L$7-(Riskregister!$L$7-Riskregister!$K$7)*SQRT((1-AA207)/2)))</f>
        <v>2229555.4188481737</v>
      </c>
      <c r="AC207" s="30">
        <f t="shared" ca="1" si="127"/>
        <v>0.53946006290589665</v>
      </c>
      <c r="AD207" s="30">
        <f t="shared" ca="1" si="127"/>
        <v>6.9913456825448028E-2</v>
      </c>
      <c r="AE207" s="30">
        <f ca="1">IF(Riskregister!$E$8="",0,COUNTIF(BI$4:BI$53,"&lt;"&amp;AC207)*IF(AD207&lt;0.5,Riskregister!$K$8+(Riskregister!$L$8-Riskregister!$K$8)*SQRT(AD207/2),Riskregister!$L$8-(Riskregister!$L$8-Riskregister!$K$8)*SQRT((1-AD207)/2)))</f>
        <v>3536237.3140014652</v>
      </c>
      <c r="AF207" s="30">
        <f t="shared" ca="1" si="128"/>
        <v>0.4472786631437452</v>
      </c>
      <c r="AG207" s="30">
        <f t="shared" ca="1" si="128"/>
        <v>0.62061343137358993</v>
      </c>
      <c r="AH207" s="30">
        <f>IF(Riskregister!$E$9="",0,COUNTIF(BJ$4:BJ$53,"&lt;"&amp;AF207)*IF(AG207&lt;0.5,Riskregister!$K$9+(Riskregister!$L$9-Riskregister!$K$9)*SQRT(AG207/2),Riskregister!$L$9-(Riskregister!$L$9-Riskregister!$K$9)*SQRT((1-AG207)/2)))</f>
        <v>0</v>
      </c>
      <c r="AI207" s="30">
        <f t="shared" ca="1" si="129"/>
        <v>0.36076259790952914</v>
      </c>
      <c r="AJ207" s="30">
        <f t="shared" ca="1" si="129"/>
        <v>4.1877670825319901E-3</v>
      </c>
      <c r="AK207" s="30">
        <f>IF(Riskregister!$E$10="",0,COUNTIF(BK$4:BK$53,"&lt;"&amp;AI207)*IF(AJ207&lt;0.5,Riskregister!$K$10+(Riskregister!$L$10-Riskregister!$K$10)*SQRT(AJ207/2),Riskregister!$L$10-(Riskregister!$L$10-Riskregister!$K$10)*SQRT((1-AJ207)/2)))</f>
        <v>0</v>
      </c>
      <c r="AL207" s="30">
        <f t="shared" ca="1" si="130"/>
        <v>0.66072706590865804</v>
      </c>
      <c r="AM207" s="30">
        <f t="shared" ca="1" si="130"/>
        <v>0.16314245953937245</v>
      </c>
      <c r="AN207" s="30">
        <f>IF(Riskregister!$E$11="",0,COUNTIF(BL$4:BL$53,"&lt;"&amp;AL207)*IF(AM207&lt;0.5,Riskregister!$K$11+(Riskregister!$L$11-Riskregister!$K$11)*SQRT(AM207/2),Riskregister!$L$11-(Riskregister!$L$11-Riskregister!$K$11)*SQRT((1-AM207)/2)))</f>
        <v>0</v>
      </c>
      <c r="AO207" s="30">
        <f t="shared" ca="1" si="131"/>
        <v>0.46116535796663938</v>
      </c>
      <c r="AP207" s="30">
        <f t="shared" ca="1" si="131"/>
        <v>8.9974594537776564E-2</v>
      </c>
      <c r="AQ207" s="30">
        <f>IF(Riskregister!$E$12="",0,COUNTIF(BM$4:BM$53,"&lt;"&amp;AO207)*IF(AP207&lt;0.5,Riskregister!$K$12+(Riskregister!$L$12-Riskregister!$K$12)*SQRT(AP207/2),Riskregister!$L$12-(Riskregister!$L$12-Riskregister!$K$12)*SQRT((1-AP207)/2)))</f>
        <v>0</v>
      </c>
      <c r="AR207" s="30">
        <f t="shared" ca="1" si="132"/>
        <v>0.81734352635375895</v>
      </c>
      <c r="AS207" s="30">
        <f t="shared" ca="1" si="132"/>
        <v>7.1116079690608958E-2</v>
      </c>
      <c r="AT207" s="30">
        <f>IF(Riskregister!$E$13="",0,COUNTIF(BN$4:BN$53,"&lt;"&amp;AR207)*IF(AS207&lt;0.5,Riskregister!$K$13+(Riskregister!$L$13-Riskregister!$K$13)*SQRT(AS207/2),Riskregister!$L$13-(Riskregister!$L$13-Riskregister!$K$13)*SQRT((1-AS207)/2)))</f>
        <v>0</v>
      </c>
      <c r="AU207" s="30">
        <f t="shared" ca="1" si="133"/>
        <v>0.76815634596249238</v>
      </c>
      <c r="AV207" s="30">
        <f t="shared" ca="1" si="133"/>
        <v>0.53657932415319465</v>
      </c>
      <c r="AW207" s="30">
        <f>IF(Riskregister!$E$14="",0,COUNTIF(BO$4:BO$53,"&lt;"&amp;AU207)*IF(AV207&lt;0.5,Riskregister!$K$14+(Riskregister!$L$14-Riskregister!$K$14)*SQRT(AV207/2),Riskregister!$L$14-(Riskregister!$L$14-Riskregister!$K$14)*SQRT((1-AV207)/2)))</f>
        <v>0</v>
      </c>
      <c r="AX207" s="30">
        <f t="shared" ca="1" si="134"/>
        <v>0.59953008588957835</v>
      </c>
      <c r="AY207" s="30">
        <f t="shared" ca="1" si="134"/>
        <v>0.19481486404782322</v>
      </c>
      <c r="AZ207" s="30">
        <f>IF(Riskregister!$E$15="",0,COUNTIF(BP$4:BP$53,"&lt;"&amp;AX207)*IF(AY207&lt;0.5,Riskregister!$K$15+(Riskregister!$L$15-Riskregister!$K$15)*SQRT(AY207/2),Riskregister!$L$15-(Riskregister!$L$15-Riskregister!$K$15)*SQRT((1-AY207)/2)))</f>
        <v>0</v>
      </c>
      <c r="BA207" s="30">
        <f t="shared" ca="1" si="135"/>
        <v>0.70297094989181275</v>
      </c>
      <c r="BB207" s="30">
        <f t="shared" ca="1" si="135"/>
        <v>0.9081498348269611</v>
      </c>
      <c r="BC207" s="30">
        <f>IF(Riskregister!$E$16="",0,COUNTIF(BQ$4:BQ$53,"&lt;"&amp;BA207)*IF(BB207&lt;0.5,Riskregister!$K$16+(Riskregister!$L$16-Riskregister!$K$16)*SQRT(BB207/2),Riskregister!$L$16-(Riskregister!$L$16-Riskregister!$K$16)*SQRT((1-BB207)/2)))</f>
        <v>0</v>
      </c>
      <c r="BD207" s="30">
        <f t="shared" ca="1" si="123"/>
        <v>9072469.1076145656</v>
      </c>
    </row>
    <row r="208" spans="20:56" x14ac:dyDescent="0.35">
      <c r="T208" s="30">
        <f t="shared" ca="1" si="124"/>
        <v>0.49019386539583565</v>
      </c>
      <c r="U208" s="30">
        <f t="shared" ca="1" si="124"/>
        <v>0.18226874286838834</v>
      </c>
      <c r="V208" s="30">
        <f ca="1">IF(Riskregister!$E$5="",0,COUNTIF(BF$4:BF$53,"&lt;"&amp;T208)*IF(U208&lt;0.5,Riskregister!$K$5+(Riskregister!$L$5-Riskregister!$K$5)*SQRT(U208/2),Riskregister!$L$5-(Riskregister!$L$5-Riskregister!$K$5)*SQRT((1-U208)/2)))</f>
        <v>857544.34352450387</v>
      </c>
      <c r="W208" s="30">
        <f t="shared" ca="1" si="125"/>
        <v>0.46118892608004469</v>
      </c>
      <c r="X208" s="30">
        <f t="shared" ca="1" si="125"/>
        <v>0.78146516106790143</v>
      </c>
      <c r="Y208" s="30">
        <f ca="1">IF(Riskregister!$E$6="",0,COUNTIF(BG$4:BG$53,"&lt;"&amp;W208)*IF(X208&lt;0.5,Riskregister!$K$6+(Riskregister!$L$6-Riskregister!$K$6)*SQRT(X208/2),Riskregister!$L$6-(Riskregister!$L$6-Riskregister!$K$6)*SQRT((1-X208)/2)))</f>
        <v>2809997.5813974165</v>
      </c>
      <c r="Z208" s="30">
        <f t="shared" ca="1" si="126"/>
        <v>0.47317828356005809</v>
      </c>
      <c r="AA208" s="30">
        <f t="shared" ca="1" si="126"/>
        <v>0.79270457741129019</v>
      </c>
      <c r="AB208" s="30">
        <f ca="1">IF(Riskregister!$E$7="",0,COUNTIF(BH$4:BH$53,"&lt;"&amp;Z208)*IF(AA208&lt;0.5,Riskregister!$K$7+(Riskregister!$L$7-Riskregister!$K$7)*SQRT(AA208/2),Riskregister!$L$7-(Riskregister!$L$7-Riskregister!$K$7)*SQRT((1-AA208)/2)))</f>
        <v>1723918.3430915277</v>
      </c>
      <c r="AC208" s="30">
        <f t="shared" ca="1" si="127"/>
        <v>0.32907963419046549</v>
      </c>
      <c r="AD208" s="30">
        <f t="shared" ca="1" si="127"/>
        <v>0.82314793482192716</v>
      </c>
      <c r="AE208" s="30">
        <f ca="1">IF(Riskregister!$E$8="",0,COUNTIF(BI$4:BI$53,"&lt;"&amp;AC208)*IF(AD208&lt;0.5,Riskregister!$K$8+(Riskregister!$L$8-Riskregister!$K$8)*SQRT(AD208/2),Riskregister!$L$8-(Riskregister!$L$8-Riskregister!$K$8)*SQRT((1-AD208)/2)))</f>
        <v>7204767.5875578327</v>
      </c>
      <c r="AF208" s="30">
        <f t="shared" ca="1" si="128"/>
        <v>0.64690082222611422</v>
      </c>
      <c r="AG208" s="30">
        <f t="shared" ca="1" si="128"/>
        <v>0.72418663601717059</v>
      </c>
      <c r="AH208" s="30">
        <f>IF(Riskregister!$E$9="",0,COUNTIF(BJ$4:BJ$53,"&lt;"&amp;AF208)*IF(AG208&lt;0.5,Riskregister!$K$9+(Riskregister!$L$9-Riskregister!$K$9)*SQRT(AG208/2),Riskregister!$L$9-(Riskregister!$L$9-Riskregister!$K$9)*SQRT((1-AG208)/2)))</f>
        <v>0</v>
      </c>
      <c r="AI208" s="30">
        <f t="shared" ca="1" si="129"/>
        <v>0.44487798117285249</v>
      </c>
      <c r="AJ208" s="30">
        <f t="shared" ca="1" si="129"/>
        <v>0.90535750676532645</v>
      </c>
      <c r="AK208" s="30">
        <f>IF(Riskregister!$E$10="",0,COUNTIF(BK$4:BK$53,"&lt;"&amp;AI208)*IF(AJ208&lt;0.5,Riskregister!$K$10+(Riskregister!$L$10-Riskregister!$K$10)*SQRT(AJ208/2),Riskregister!$L$10-(Riskregister!$L$10-Riskregister!$K$10)*SQRT((1-AJ208)/2)))</f>
        <v>0</v>
      </c>
      <c r="AL208" s="30">
        <f t="shared" ca="1" si="130"/>
        <v>0.80139510612843534</v>
      </c>
      <c r="AM208" s="30">
        <f t="shared" ca="1" si="130"/>
        <v>0.157827766482737</v>
      </c>
      <c r="AN208" s="30">
        <f>IF(Riskregister!$E$11="",0,COUNTIF(BL$4:BL$53,"&lt;"&amp;AL208)*IF(AM208&lt;0.5,Riskregister!$K$11+(Riskregister!$L$11-Riskregister!$K$11)*SQRT(AM208/2),Riskregister!$L$11-(Riskregister!$L$11-Riskregister!$K$11)*SQRT((1-AM208)/2)))</f>
        <v>0</v>
      </c>
      <c r="AO208" s="30">
        <f t="shared" ca="1" si="131"/>
        <v>0.74657237665161513</v>
      </c>
      <c r="AP208" s="30">
        <f t="shared" ca="1" si="131"/>
        <v>0.51317238158736656</v>
      </c>
      <c r="AQ208" s="30">
        <f>IF(Riskregister!$E$12="",0,COUNTIF(BM$4:BM$53,"&lt;"&amp;AO208)*IF(AP208&lt;0.5,Riskregister!$K$12+(Riskregister!$L$12-Riskregister!$K$12)*SQRT(AP208/2),Riskregister!$L$12-(Riskregister!$L$12-Riskregister!$K$12)*SQRT((1-AP208)/2)))</f>
        <v>0</v>
      </c>
      <c r="AR208" s="30">
        <f t="shared" ca="1" si="132"/>
        <v>2.3331567252370511E-2</v>
      </c>
      <c r="AS208" s="30">
        <f t="shared" ca="1" si="132"/>
        <v>0.35401777854040795</v>
      </c>
      <c r="AT208" s="30">
        <f>IF(Riskregister!$E$13="",0,COUNTIF(BN$4:BN$53,"&lt;"&amp;AR208)*IF(AS208&lt;0.5,Riskregister!$K$13+(Riskregister!$L$13-Riskregister!$K$13)*SQRT(AS208/2),Riskregister!$L$13-(Riskregister!$L$13-Riskregister!$K$13)*SQRT((1-AS208)/2)))</f>
        <v>0</v>
      </c>
      <c r="AU208" s="30">
        <f t="shared" ca="1" si="133"/>
        <v>0.2024000742361397</v>
      </c>
      <c r="AV208" s="30">
        <f t="shared" ca="1" si="133"/>
        <v>0.55338202002253467</v>
      </c>
      <c r="AW208" s="30">
        <f>IF(Riskregister!$E$14="",0,COUNTIF(BO$4:BO$53,"&lt;"&amp;AU208)*IF(AV208&lt;0.5,Riskregister!$K$14+(Riskregister!$L$14-Riskregister!$K$14)*SQRT(AV208/2),Riskregister!$L$14-(Riskregister!$L$14-Riskregister!$K$14)*SQRT((1-AV208)/2)))</f>
        <v>0</v>
      </c>
      <c r="AX208" s="30">
        <f t="shared" ca="1" si="134"/>
        <v>0.64329673701346757</v>
      </c>
      <c r="AY208" s="30">
        <f t="shared" ca="1" si="134"/>
        <v>0.52488418641147438</v>
      </c>
      <c r="AZ208" s="30">
        <f>IF(Riskregister!$E$15="",0,COUNTIF(BP$4:BP$53,"&lt;"&amp;AX208)*IF(AY208&lt;0.5,Riskregister!$K$15+(Riskregister!$L$15-Riskregister!$K$15)*SQRT(AY208/2),Riskregister!$L$15-(Riskregister!$L$15-Riskregister!$K$15)*SQRT((1-AY208)/2)))</f>
        <v>0</v>
      </c>
      <c r="BA208" s="30">
        <f t="shared" ca="1" si="135"/>
        <v>0.94604884379745369</v>
      </c>
      <c r="BB208" s="30">
        <f t="shared" ca="1" si="135"/>
        <v>0.77594407156899881</v>
      </c>
      <c r="BC208" s="30">
        <f>IF(Riskregister!$E$16="",0,COUNTIF(BQ$4:BQ$53,"&lt;"&amp;BA208)*IF(BB208&lt;0.5,Riskregister!$K$16+(Riskregister!$L$16-Riskregister!$K$16)*SQRT(BB208/2),Riskregister!$L$16-(Riskregister!$L$16-Riskregister!$K$16)*SQRT((1-BB208)/2)))</f>
        <v>0</v>
      </c>
      <c r="BD208" s="30">
        <f t="shared" ca="1" si="123"/>
        <v>12596227.855571281</v>
      </c>
    </row>
    <row r="209" spans="20:56" x14ac:dyDescent="0.35">
      <c r="T209" s="30">
        <f t="shared" ca="1" si="124"/>
        <v>0.57221547964638553</v>
      </c>
      <c r="U209" s="30">
        <f t="shared" ca="1" si="124"/>
        <v>0.44982536532566064</v>
      </c>
      <c r="V209" s="30">
        <f ca="1">IF(Riskregister!$E$5="",0,COUNTIF(BF$4:BF$53,"&lt;"&amp;T209)*IF(U209&lt;0.5,Riskregister!$K$5+(Riskregister!$L$5-Riskregister!$K$5)*SQRT(U209/2),Riskregister!$L$5-(Riskregister!$L$5-Riskregister!$K$5)*SQRT((1-U209)/2)))</f>
        <v>1453649.2791700643</v>
      </c>
      <c r="W209" s="30">
        <f t="shared" ca="1" si="125"/>
        <v>0.21385882902876641</v>
      </c>
      <c r="X209" s="30">
        <f t="shared" ca="1" si="125"/>
        <v>0.83041641262815602</v>
      </c>
      <c r="Y209" s="30">
        <f ca="1">IF(Riskregister!$E$6="",0,COUNTIF(BG$4:BG$53,"&lt;"&amp;W209)*IF(X209&lt;0.5,Riskregister!$K$6+(Riskregister!$L$6-Riskregister!$K$6)*SQRT(X209/2),Riskregister!$L$6-(Riskregister!$L$6-Riskregister!$K$6)*SQRT((1-X209)/2)))</f>
        <v>1475857.45112385</v>
      </c>
      <c r="Z209" s="30">
        <f t="shared" ca="1" si="126"/>
        <v>0.12482836926280971</v>
      </c>
      <c r="AA209" s="30">
        <f t="shared" ca="1" si="126"/>
        <v>9.672057190551564E-2</v>
      </c>
      <c r="AB209" s="30">
        <f ca="1">IF(Riskregister!$E$7="",0,COUNTIF(BH$4:BH$53,"&lt;"&amp;Z209)*IF(AA209&lt;0.5,Riskregister!$K$7+(Riskregister!$L$7-Riskregister!$K$7)*SQRT(AA209/2),Riskregister!$L$7-(Riskregister!$L$7-Riskregister!$K$7)*SQRT((1-AA209)/2)))</f>
        <v>380905.20839278511</v>
      </c>
      <c r="AC209" s="30">
        <f t="shared" ca="1" si="127"/>
        <v>0.36010436066722029</v>
      </c>
      <c r="AD209" s="30">
        <f t="shared" ca="1" si="127"/>
        <v>0.41798054961993225</v>
      </c>
      <c r="AE209" s="30">
        <f ca="1">IF(Riskregister!$E$8="",0,COUNTIF(BI$4:BI$53,"&lt;"&amp;AC209)*IF(AD209&lt;0.5,Riskregister!$K$8+(Riskregister!$L$8-Riskregister!$K$8)*SQRT(AD209/2),Riskregister!$L$8-(Riskregister!$L$8-Riskregister!$K$8)*SQRT((1-AD209)/2)))</f>
        <v>4897252.6900577545</v>
      </c>
      <c r="AF209" s="30">
        <f t="shared" ca="1" si="128"/>
        <v>0.96209461393613205</v>
      </c>
      <c r="AG209" s="30">
        <f t="shared" ca="1" si="128"/>
        <v>0.1429972505899767</v>
      </c>
      <c r="AH209" s="30">
        <f>IF(Riskregister!$E$9="",0,COUNTIF(BJ$4:BJ$53,"&lt;"&amp;AF209)*IF(AG209&lt;0.5,Riskregister!$K$9+(Riskregister!$L$9-Riskregister!$K$9)*SQRT(AG209/2),Riskregister!$L$9-(Riskregister!$L$9-Riskregister!$K$9)*SQRT((1-AG209)/2)))</f>
        <v>0</v>
      </c>
      <c r="AI209" s="30">
        <f t="shared" ca="1" si="129"/>
        <v>0.90091335422794228</v>
      </c>
      <c r="AJ209" s="30">
        <f t="shared" ca="1" si="129"/>
        <v>0.17569189104757099</v>
      </c>
      <c r="AK209" s="30">
        <f>IF(Riskregister!$E$10="",0,COUNTIF(BK$4:BK$53,"&lt;"&amp;AI209)*IF(AJ209&lt;0.5,Riskregister!$K$10+(Riskregister!$L$10-Riskregister!$K$10)*SQRT(AJ209/2),Riskregister!$L$10-(Riskregister!$L$10-Riskregister!$K$10)*SQRT((1-AJ209)/2)))</f>
        <v>0</v>
      </c>
      <c r="AL209" s="30">
        <f t="shared" ca="1" si="130"/>
        <v>0.24429109518212455</v>
      </c>
      <c r="AM209" s="30">
        <f t="shared" ca="1" si="130"/>
        <v>0.86415985490699321</v>
      </c>
      <c r="AN209" s="30">
        <f>IF(Riskregister!$E$11="",0,COUNTIF(BL$4:BL$53,"&lt;"&amp;AL209)*IF(AM209&lt;0.5,Riskregister!$K$11+(Riskregister!$L$11-Riskregister!$K$11)*SQRT(AM209/2),Riskregister!$L$11-(Riskregister!$L$11-Riskregister!$K$11)*SQRT((1-AM209)/2)))</f>
        <v>0</v>
      </c>
      <c r="AO209" s="30">
        <f t="shared" ca="1" si="131"/>
        <v>0.16372427075425477</v>
      </c>
      <c r="AP209" s="30">
        <f t="shared" ca="1" si="131"/>
        <v>0.84779557462119592</v>
      </c>
      <c r="AQ209" s="30">
        <f>IF(Riskregister!$E$12="",0,COUNTIF(BM$4:BM$53,"&lt;"&amp;AO209)*IF(AP209&lt;0.5,Riskregister!$K$12+(Riskregister!$L$12-Riskregister!$K$12)*SQRT(AP209/2),Riskregister!$L$12-(Riskregister!$L$12-Riskregister!$K$12)*SQRT((1-AP209)/2)))</f>
        <v>0</v>
      </c>
      <c r="AR209" s="30">
        <f t="shared" ca="1" si="132"/>
        <v>0.51118974283714924</v>
      </c>
      <c r="AS209" s="30">
        <f t="shared" ca="1" si="132"/>
        <v>0.17882999581434322</v>
      </c>
      <c r="AT209" s="30">
        <f>IF(Riskregister!$E$13="",0,COUNTIF(BN$4:BN$53,"&lt;"&amp;AR209)*IF(AS209&lt;0.5,Riskregister!$K$13+(Riskregister!$L$13-Riskregister!$K$13)*SQRT(AS209/2),Riskregister!$L$13-(Riskregister!$L$13-Riskregister!$K$13)*SQRT((1-AS209)/2)))</f>
        <v>0</v>
      </c>
      <c r="AU209" s="30">
        <f t="shared" ca="1" si="133"/>
        <v>0.79505281023905028</v>
      </c>
      <c r="AV209" s="30">
        <f t="shared" ca="1" si="133"/>
        <v>0.70788131210242244</v>
      </c>
      <c r="AW209" s="30">
        <f>IF(Riskregister!$E$14="",0,COUNTIF(BO$4:BO$53,"&lt;"&amp;AU209)*IF(AV209&lt;0.5,Riskregister!$K$14+(Riskregister!$L$14-Riskregister!$K$14)*SQRT(AV209/2),Riskregister!$L$14-(Riskregister!$L$14-Riskregister!$K$14)*SQRT((1-AV209)/2)))</f>
        <v>0</v>
      </c>
      <c r="AX209" s="30">
        <f t="shared" ca="1" si="134"/>
        <v>0.71958592875540706</v>
      </c>
      <c r="AY209" s="30">
        <f t="shared" ca="1" si="134"/>
        <v>0.23507553865989206</v>
      </c>
      <c r="AZ209" s="30">
        <f>IF(Riskregister!$E$15="",0,COUNTIF(BP$4:BP$53,"&lt;"&amp;AX209)*IF(AY209&lt;0.5,Riskregister!$K$15+(Riskregister!$L$15-Riskregister!$K$15)*SQRT(AY209/2),Riskregister!$L$15-(Riskregister!$L$15-Riskregister!$K$15)*SQRT((1-AY209)/2)))</f>
        <v>0</v>
      </c>
      <c r="BA209" s="30">
        <f t="shared" ca="1" si="135"/>
        <v>0.61933163840473016</v>
      </c>
      <c r="BB209" s="30">
        <f t="shared" ca="1" si="135"/>
        <v>0.27079682936626936</v>
      </c>
      <c r="BC209" s="30">
        <f>IF(Riskregister!$E$16="",0,COUNTIF(BQ$4:BQ$53,"&lt;"&amp;BA209)*IF(BB209&lt;0.5,Riskregister!$K$16+(Riskregister!$L$16-Riskregister!$K$16)*SQRT(BB209/2),Riskregister!$L$16-(Riskregister!$L$16-Riskregister!$K$16)*SQRT((1-BB209)/2)))</f>
        <v>0</v>
      </c>
      <c r="BD209" s="30">
        <f t="shared" ca="1" si="123"/>
        <v>8207664.6287444532</v>
      </c>
    </row>
    <row r="210" spans="20:56" x14ac:dyDescent="0.35">
      <c r="T210" s="30">
        <f t="shared" ca="1" si="124"/>
        <v>0.71828480058826694</v>
      </c>
      <c r="U210" s="30">
        <f t="shared" ca="1" si="124"/>
        <v>0.23261851767371489</v>
      </c>
      <c r="V210" s="30">
        <f ca="1">IF(Riskregister!$E$5="",0,COUNTIF(BF$4:BF$53,"&lt;"&amp;T210)*IF(U210&lt;0.5,Riskregister!$K$5+(Riskregister!$L$5-Riskregister!$K$5)*SQRT(U210/2),Riskregister!$L$5-(Riskregister!$L$5-Riskregister!$K$5)*SQRT((1-U210)/2)))</f>
        <v>1517343.223636979</v>
      </c>
      <c r="W210" s="30">
        <f t="shared" ca="1" si="125"/>
        <v>0.3658334159630704</v>
      </c>
      <c r="X210" s="30">
        <f t="shared" ca="1" si="125"/>
        <v>0.29313077621208328</v>
      </c>
      <c r="Y210" s="30">
        <f ca="1">IF(Riskregister!$E$6="",0,COUNTIF(BG$4:BG$53,"&lt;"&amp;W210)*IF(X210&lt;0.5,Riskregister!$K$6+(Riskregister!$L$6-Riskregister!$K$6)*SQRT(X210/2),Riskregister!$L$6-(Riskregister!$L$6-Riskregister!$K$6)*SQRT((1-X210)/2)))</f>
        <v>889109.46696702321</v>
      </c>
      <c r="Z210" s="30">
        <f t="shared" ca="1" si="126"/>
        <v>0.51088247831787204</v>
      </c>
      <c r="AA210" s="30">
        <f t="shared" ca="1" si="126"/>
        <v>0.47127923946141059</v>
      </c>
      <c r="AB210" s="30">
        <f ca="1">IF(Riskregister!$E$7="",0,COUNTIF(BH$4:BH$53,"&lt;"&amp;Z210)*IF(AA210&lt;0.5,Riskregister!$K$7+(Riskregister!$L$7-Riskregister!$K$7)*SQRT(AA210/2),Riskregister!$L$7-(Riskregister!$L$7-Riskregister!$K$7)*SQRT((1-AA210)/2)))</f>
        <v>1319397.2351406543</v>
      </c>
      <c r="AC210" s="30">
        <f t="shared" ca="1" si="127"/>
        <v>0.69718720553399816</v>
      </c>
      <c r="AD210" s="30">
        <f t="shared" ca="1" si="127"/>
        <v>0.90192409566733456</v>
      </c>
      <c r="AE210" s="30">
        <f ca="1">IF(Riskregister!$E$8="",0,COUNTIF(BI$4:BI$53,"&lt;"&amp;AC210)*IF(AD210&lt;0.5,Riskregister!$K$8+(Riskregister!$L$8-Riskregister!$K$8)*SQRT(AD210/2),Riskregister!$L$8-(Riskregister!$L$8-Riskregister!$K$8)*SQRT((1-AD210)/2)))</f>
        <v>15836831.27729987</v>
      </c>
      <c r="AF210" s="30">
        <f t="shared" ca="1" si="128"/>
        <v>0.85272610891320777</v>
      </c>
      <c r="AG210" s="30">
        <f t="shared" ca="1" si="128"/>
        <v>0.34358577211267083</v>
      </c>
      <c r="AH210" s="30">
        <f>IF(Riskregister!$E$9="",0,COUNTIF(BJ$4:BJ$53,"&lt;"&amp;AF210)*IF(AG210&lt;0.5,Riskregister!$K$9+(Riskregister!$L$9-Riskregister!$K$9)*SQRT(AG210/2),Riskregister!$L$9-(Riskregister!$L$9-Riskregister!$K$9)*SQRT((1-AG210)/2)))</f>
        <v>0</v>
      </c>
      <c r="AI210" s="30">
        <f t="shared" ca="1" si="129"/>
        <v>2.1597162990064311E-2</v>
      </c>
      <c r="AJ210" s="30">
        <f t="shared" ca="1" si="129"/>
        <v>0.33206715490906569</v>
      </c>
      <c r="AK210" s="30">
        <f>IF(Riskregister!$E$10="",0,COUNTIF(BK$4:BK$53,"&lt;"&amp;AI210)*IF(AJ210&lt;0.5,Riskregister!$K$10+(Riskregister!$L$10-Riskregister!$K$10)*SQRT(AJ210/2),Riskregister!$L$10-(Riskregister!$L$10-Riskregister!$K$10)*SQRT((1-AJ210)/2)))</f>
        <v>0</v>
      </c>
      <c r="AL210" s="30">
        <f t="shared" ca="1" si="130"/>
        <v>0.52417970103861322</v>
      </c>
      <c r="AM210" s="30">
        <f t="shared" ca="1" si="130"/>
        <v>0.65386946857324446</v>
      </c>
      <c r="AN210" s="30">
        <f>IF(Riskregister!$E$11="",0,COUNTIF(BL$4:BL$53,"&lt;"&amp;AL210)*IF(AM210&lt;0.5,Riskregister!$K$11+(Riskregister!$L$11-Riskregister!$K$11)*SQRT(AM210/2),Riskregister!$L$11-(Riskregister!$L$11-Riskregister!$K$11)*SQRT((1-AM210)/2)))</f>
        <v>0</v>
      </c>
      <c r="AO210" s="30">
        <f t="shared" ca="1" si="131"/>
        <v>0.99013085309686444</v>
      </c>
      <c r="AP210" s="30">
        <f t="shared" ca="1" si="131"/>
        <v>0.35134898712269502</v>
      </c>
      <c r="AQ210" s="30">
        <f>IF(Riskregister!$E$12="",0,COUNTIF(BM$4:BM$53,"&lt;"&amp;AO210)*IF(AP210&lt;0.5,Riskregister!$K$12+(Riskregister!$L$12-Riskregister!$K$12)*SQRT(AP210/2),Riskregister!$L$12-(Riskregister!$L$12-Riskregister!$K$12)*SQRT((1-AP210)/2)))</f>
        <v>0</v>
      </c>
      <c r="AR210" s="30">
        <f t="shared" ca="1" si="132"/>
        <v>0.60884154998961793</v>
      </c>
      <c r="AS210" s="30">
        <f t="shared" ca="1" si="132"/>
        <v>0.50269184304125691</v>
      </c>
      <c r="AT210" s="30">
        <f>IF(Riskregister!$E$13="",0,COUNTIF(BN$4:BN$53,"&lt;"&amp;AR210)*IF(AS210&lt;0.5,Riskregister!$K$13+(Riskregister!$L$13-Riskregister!$K$13)*SQRT(AS210/2),Riskregister!$L$13-(Riskregister!$L$13-Riskregister!$K$13)*SQRT((1-AS210)/2)))</f>
        <v>0</v>
      </c>
      <c r="AU210" s="30">
        <f t="shared" ca="1" si="133"/>
        <v>0.77502401180421288</v>
      </c>
      <c r="AV210" s="30">
        <f t="shared" ca="1" si="133"/>
        <v>0.84178702501719826</v>
      </c>
      <c r="AW210" s="30">
        <f>IF(Riskregister!$E$14="",0,COUNTIF(BO$4:BO$53,"&lt;"&amp;AU210)*IF(AV210&lt;0.5,Riskregister!$K$14+(Riskregister!$L$14-Riskregister!$K$14)*SQRT(AV210/2),Riskregister!$L$14-(Riskregister!$L$14-Riskregister!$K$14)*SQRT((1-AV210)/2)))</f>
        <v>0</v>
      </c>
      <c r="AX210" s="30">
        <f t="shared" ca="1" si="134"/>
        <v>0.40136357607578943</v>
      </c>
      <c r="AY210" s="30">
        <f t="shared" ca="1" si="134"/>
        <v>0.72375047815536142</v>
      </c>
      <c r="AZ210" s="30">
        <f>IF(Riskregister!$E$15="",0,COUNTIF(BP$4:BP$53,"&lt;"&amp;AX210)*IF(AY210&lt;0.5,Riskregister!$K$15+(Riskregister!$L$15-Riskregister!$K$15)*SQRT(AY210/2),Riskregister!$L$15-(Riskregister!$L$15-Riskregister!$K$15)*SQRT((1-AY210)/2)))</f>
        <v>0</v>
      </c>
      <c r="BA210" s="30">
        <f t="shared" ca="1" si="135"/>
        <v>0.47612821361590374</v>
      </c>
      <c r="BB210" s="30">
        <f t="shared" ca="1" si="135"/>
        <v>0.81901658092538565</v>
      </c>
      <c r="BC210" s="30">
        <f>IF(Riskregister!$E$16="",0,COUNTIF(BQ$4:BQ$53,"&lt;"&amp;BA210)*IF(BB210&lt;0.5,Riskregister!$K$16+(Riskregister!$L$16-Riskregister!$K$16)*SQRT(BB210/2),Riskregister!$L$16-(Riskregister!$L$16-Riskregister!$K$16)*SQRT((1-BB210)/2)))</f>
        <v>0</v>
      </c>
      <c r="BD210" s="30">
        <f t="shared" ca="1" si="123"/>
        <v>19562681.203044526</v>
      </c>
    </row>
    <row r="211" spans="20:56" x14ac:dyDescent="0.35">
      <c r="T211" s="30">
        <f t="shared" ca="1" si="124"/>
        <v>0.16868584923005603</v>
      </c>
      <c r="U211" s="30">
        <f t="shared" ca="1" si="124"/>
        <v>0.2986532032955308</v>
      </c>
      <c r="V211" s="30">
        <f ca="1">IF(Riskregister!$E$5="",0,COUNTIF(BF$4:BF$53,"&lt;"&amp;T211)*IF(U211&lt;0.5,Riskregister!$K$5+(Riskregister!$L$5-Riskregister!$K$5)*SQRT(U211/2),Riskregister!$L$5-(Riskregister!$L$5-Riskregister!$K$5)*SQRT((1-U211)/2)))</f>
        <v>647785.20286908408</v>
      </c>
      <c r="W211" s="30">
        <f t="shared" ca="1" si="125"/>
        <v>0.41006191967523653</v>
      </c>
      <c r="X211" s="30">
        <f t="shared" ca="1" si="125"/>
        <v>0.81206709315264614</v>
      </c>
      <c r="Y211" s="30">
        <f ca="1">IF(Riskregister!$E$6="",0,COUNTIF(BG$4:BG$53,"&lt;"&amp;W211)*IF(X211&lt;0.5,Riskregister!$K$6+(Riskregister!$L$6-Riskregister!$K$6)*SQRT(X211/2),Riskregister!$L$6-(Riskregister!$L$6-Riskregister!$K$6)*SQRT((1-X211)/2)))</f>
        <v>1448228.9341649807</v>
      </c>
      <c r="Z211" s="30">
        <f t="shared" ca="1" si="126"/>
        <v>0.6890404373409158</v>
      </c>
      <c r="AA211" s="30">
        <f t="shared" ca="1" si="126"/>
        <v>0.59937511839787949</v>
      </c>
      <c r="AB211" s="30">
        <f ca="1">IF(Riskregister!$E$7="",0,COUNTIF(BH$4:BH$53,"&lt;"&amp;Z211)*IF(AA211&lt;0.5,Riskregister!$K$7+(Riskregister!$L$7-Riskregister!$K$7)*SQRT(AA211/2),Riskregister!$L$7-(Riskregister!$L$7-Riskregister!$K$7)*SQRT((1-AA211)/2)))</f>
        <v>1703471.1923946713</v>
      </c>
      <c r="AC211" s="30">
        <f t="shared" ca="1" si="127"/>
        <v>0.158884698126877</v>
      </c>
      <c r="AD211" s="30">
        <f t="shared" ca="1" si="127"/>
        <v>0.96189804605266394</v>
      </c>
      <c r="AE211" s="30">
        <f ca="1">IF(Riskregister!$E$8="",0,COUNTIF(BI$4:BI$53,"&lt;"&amp;AC211)*IF(AD211&lt;0.5,Riskregister!$K$8+(Riskregister!$L$8-Riskregister!$K$8)*SQRT(AD211/2),Riskregister!$L$8-(Riskregister!$L$8-Riskregister!$K$8)*SQRT((1-AD211)/2)))</f>
        <v>4351281.2000964312</v>
      </c>
      <c r="AF211" s="30">
        <f t="shared" ca="1" si="128"/>
        <v>0.4822978324374515</v>
      </c>
      <c r="AG211" s="30">
        <f t="shared" ca="1" si="128"/>
        <v>0.8840523928677263</v>
      </c>
      <c r="AH211" s="30">
        <f>IF(Riskregister!$E$9="",0,COUNTIF(BJ$4:BJ$53,"&lt;"&amp;AF211)*IF(AG211&lt;0.5,Riskregister!$K$9+(Riskregister!$L$9-Riskregister!$K$9)*SQRT(AG211/2),Riskregister!$L$9-(Riskregister!$L$9-Riskregister!$K$9)*SQRT((1-AG211)/2)))</f>
        <v>0</v>
      </c>
      <c r="AI211" s="30">
        <f t="shared" ca="1" si="129"/>
        <v>0.14722419843747947</v>
      </c>
      <c r="AJ211" s="30">
        <f t="shared" ca="1" si="129"/>
        <v>0.70597468001764596</v>
      </c>
      <c r="AK211" s="30">
        <f>IF(Riskregister!$E$10="",0,COUNTIF(BK$4:BK$53,"&lt;"&amp;AI211)*IF(AJ211&lt;0.5,Riskregister!$K$10+(Riskregister!$L$10-Riskregister!$K$10)*SQRT(AJ211/2),Riskregister!$L$10-(Riskregister!$L$10-Riskregister!$K$10)*SQRT((1-AJ211)/2)))</f>
        <v>0</v>
      </c>
      <c r="AL211" s="30">
        <f t="shared" ca="1" si="130"/>
        <v>0.80282597914730169</v>
      </c>
      <c r="AM211" s="30">
        <f t="shared" ca="1" si="130"/>
        <v>0.77622595400273886</v>
      </c>
      <c r="AN211" s="30">
        <f>IF(Riskregister!$E$11="",0,COUNTIF(BL$4:BL$53,"&lt;"&amp;AL211)*IF(AM211&lt;0.5,Riskregister!$K$11+(Riskregister!$L$11-Riskregister!$K$11)*SQRT(AM211/2),Riskregister!$L$11-(Riskregister!$L$11-Riskregister!$K$11)*SQRT((1-AM211)/2)))</f>
        <v>0</v>
      </c>
      <c r="AO211" s="30">
        <f t="shared" ca="1" si="131"/>
        <v>0.68338002936948194</v>
      </c>
      <c r="AP211" s="30">
        <f t="shared" ca="1" si="131"/>
        <v>0.52342451527655443</v>
      </c>
      <c r="AQ211" s="30">
        <f>IF(Riskregister!$E$12="",0,COUNTIF(BM$4:BM$53,"&lt;"&amp;AO211)*IF(AP211&lt;0.5,Riskregister!$K$12+(Riskregister!$L$12-Riskregister!$K$12)*SQRT(AP211/2),Riskregister!$L$12-(Riskregister!$L$12-Riskregister!$K$12)*SQRT((1-AP211)/2)))</f>
        <v>0</v>
      </c>
      <c r="AR211" s="30">
        <f t="shared" ca="1" si="132"/>
        <v>0.50703853118979769</v>
      </c>
      <c r="AS211" s="30">
        <f t="shared" ca="1" si="132"/>
        <v>0.35352213958064094</v>
      </c>
      <c r="AT211" s="30">
        <f>IF(Riskregister!$E$13="",0,COUNTIF(BN$4:BN$53,"&lt;"&amp;AR211)*IF(AS211&lt;0.5,Riskregister!$K$13+(Riskregister!$L$13-Riskregister!$K$13)*SQRT(AS211/2),Riskregister!$L$13-(Riskregister!$L$13-Riskregister!$K$13)*SQRT((1-AS211)/2)))</f>
        <v>0</v>
      </c>
      <c r="AU211" s="30">
        <f t="shared" ca="1" si="133"/>
        <v>0.29478608002606355</v>
      </c>
      <c r="AV211" s="30">
        <f t="shared" ca="1" si="133"/>
        <v>0.25678780648189714</v>
      </c>
      <c r="AW211" s="30">
        <f>IF(Riskregister!$E$14="",0,COUNTIF(BO$4:BO$53,"&lt;"&amp;AU211)*IF(AV211&lt;0.5,Riskregister!$K$14+(Riskregister!$L$14-Riskregister!$K$14)*SQRT(AV211/2),Riskregister!$L$14-(Riskregister!$L$14-Riskregister!$K$14)*SQRT((1-AV211)/2)))</f>
        <v>0</v>
      </c>
      <c r="AX211" s="30">
        <f t="shared" ca="1" si="134"/>
        <v>0.6404944763074113</v>
      </c>
      <c r="AY211" s="30">
        <f t="shared" ca="1" si="134"/>
        <v>6.3407083513880913E-2</v>
      </c>
      <c r="AZ211" s="30">
        <f>IF(Riskregister!$E$15="",0,COUNTIF(BP$4:BP$53,"&lt;"&amp;AX211)*IF(AY211&lt;0.5,Riskregister!$K$15+(Riskregister!$L$15-Riskregister!$K$15)*SQRT(AY211/2),Riskregister!$L$15-(Riskregister!$L$15-Riskregister!$K$15)*SQRT((1-AY211)/2)))</f>
        <v>0</v>
      </c>
      <c r="BA211" s="30">
        <f t="shared" ca="1" si="135"/>
        <v>0.35238604545749053</v>
      </c>
      <c r="BB211" s="30">
        <f t="shared" ca="1" si="135"/>
        <v>1.2159392035456906E-2</v>
      </c>
      <c r="BC211" s="30">
        <f>IF(Riskregister!$E$16="",0,COUNTIF(BQ$4:BQ$53,"&lt;"&amp;BA211)*IF(BB211&lt;0.5,Riskregister!$K$16+(Riskregister!$L$16-Riskregister!$K$16)*SQRT(BB211/2),Riskregister!$L$16-(Riskregister!$L$16-Riskregister!$K$16)*SQRT((1-BB211)/2)))</f>
        <v>0</v>
      </c>
      <c r="BD211" s="30">
        <f t="shared" ca="1" si="123"/>
        <v>8150766.5295251673</v>
      </c>
    </row>
    <row r="212" spans="20:56" x14ac:dyDescent="0.35">
      <c r="T212" s="30">
        <f t="shared" ca="1" si="124"/>
        <v>0.97698198934208313</v>
      </c>
      <c r="U212" s="30">
        <f t="shared" ca="1" si="124"/>
        <v>0.44174272029076755</v>
      </c>
      <c r="V212" s="30">
        <f ca="1">IF(Riskregister!$E$5="",0,COUNTIF(BF$4:BF$53,"&lt;"&amp;T212)*IF(U212&lt;0.5,Riskregister!$K$5+(Riskregister!$L$5-Riskregister!$K$5)*SQRT(U212/2),Riskregister!$L$5-(Riskregister!$L$5-Riskregister!$K$5)*SQRT((1-U212)/2)))</f>
        <v>2891890.311895004</v>
      </c>
      <c r="W212" s="30">
        <f t="shared" ca="1" si="125"/>
        <v>0.71494482072384424</v>
      </c>
      <c r="X212" s="30">
        <f t="shared" ca="1" si="125"/>
        <v>0.400042739135963</v>
      </c>
      <c r="Y212" s="30">
        <f ca="1">IF(Riskregister!$E$6="",0,COUNTIF(BG$4:BG$53,"&lt;"&amp;W212)*IF(X212&lt;0.5,Riskregister!$K$6+(Riskregister!$L$6-Riskregister!$K$6)*SQRT(X212/2),Riskregister!$L$6-(Riskregister!$L$6-Riskregister!$K$6)*SQRT((1-X212)/2)))</f>
        <v>3015082.4285316519</v>
      </c>
      <c r="Z212" s="30">
        <f t="shared" ca="1" si="126"/>
        <v>0.99033264014910027</v>
      </c>
      <c r="AA212" s="30">
        <f t="shared" ca="1" si="126"/>
        <v>0.91354098164974673</v>
      </c>
      <c r="AB212" s="30">
        <f ca="1">IF(Riskregister!$E$7="",0,COUNTIF(BH$4:BH$53,"&lt;"&amp;Z212)*IF(AA212&lt;0.5,Riskregister!$K$7+(Riskregister!$L$7-Riskregister!$K$7)*SQRT(AA212/2),Riskregister!$L$7-(Riskregister!$L$7-Riskregister!$K$7)*SQRT((1-AA212)/2)))</f>
        <v>4253977.3186133122</v>
      </c>
      <c r="AC212" s="30">
        <f t="shared" ca="1" si="127"/>
        <v>0.31569668766272208</v>
      </c>
      <c r="AD212" s="30">
        <f t="shared" ca="1" si="127"/>
        <v>0.11197274946667735</v>
      </c>
      <c r="AE212" s="30">
        <f ca="1">IF(Riskregister!$E$8="",0,COUNTIF(BI$4:BI$53,"&lt;"&amp;AC212)*IF(AD212&lt;0.5,Riskregister!$K$8+(Riskregister!$L$8-Riskregister!$K$8)*SQRT(AD212/2),Riskregister!$L$8-(Riskregister!$L$8-Riskregister!$K$8)*SQRT((1-AD212)/2)))</f>
        <v>2824175.368858716</v>
      </c>
      <c r="AF212" s="30">
        <f t="shared" ca="1" si="128"/>
        <v>0.1370305555941187</v>
      </c>
      <c r="AG212" s="30">
        <f t="shared" ca="1" si="128"/>
        <v>5.1907359251052387E-2</v>
      </c>
      <c r="AH212" s="30">
        <f>IF(Riskregister!$E$9="",0,COUNTIF(BJ$4:BJ$53,"&lt;"&amp;AF212)*IF(AG212&lt;0.5,Riskregister!$K$9+(Riskregister!$L$9-Riskregister!$K$9)*SQRT(AG212/2),Riskregister!$L$9-(Riskregister!$L$9-Riskregister!$K$9)*SQRT((1-AG212)/2)))</f>
        <v>0</v>
      </c>
      <c r="AI212" s="30">
        <f t="shared" ca="1" si="129"/>
        <v>0.29595475282267858</v>
      </c>
      <c r="AJ212" s="30">
        <f t="shared" ca="1" si="129"/>
        <v>0.99143098276394781</v>
      </c>
      <c r="AK212" s="30">
        <f>IF(Riskregister!$E$10="",0,COUNTIF(BK$4:BK$53,"&lt;"&amp;AI212)*IF(AJ212&lt;0.5,Riskregister!$K$10+(Riskregister!$L$10-Riskregister!$K$10)*SQRT(AJ212/2),Riskregister!$L$10-(Riskregister!$L$10-Riskregister!$K$10)*SQRT((1-AJ212)/2)))</f>
        <v>0</v>
      </c>
      <c r="AL212" s="30">
        <f t="shared" ca="1" si="130"/>
        <v>0.60572192472547948</v>
      </c>
      <c r="AM212" s="30">
        <f t="shared" ca="1" si="130"/>
        <v>0.54180282316022654</v>
      </c>
      <c r="AN212" s="30">
        <f>IF(Riskregister!$E$11="",0,COUNTIF(BL$4:BL$53,"&lt;"&amp;AL212)*IF(AM212&lt;0.5,Riskregister!$K$11+(Riskregister!$L$11-Riskregister!$K$11)*SQRT(AM212/2),Riskregister!$L$11-(Riskregister!$L$11-Riskregister!$K$11)*SQRT((1-AM212)/2)))</f>
        <v>0</v>
      </c>
      <c r="AO212" s="30">
        <f t="shared" ca="1" si="131"/>
        <v>0.34317928223963945</v>
      </c>
      <c r="AP212" s="30">
        <f t="shared" ca="1" si="131"/>
        <v>0.10547001980785176</v>
      </c>
      <c r="AQ212" s="30">
        <f>IF(Riskregister!$E$12="",0,COUNTIF(BM$4:BM$53,"&lt;"&amp;AO212)*IF(AP212&lt;0.5,Riskregister!$K$12+(Riskregister!$L$12-Riskregister!$K$12)*SQRT(AP212/2),Riskregister!$L$12-(Riskregister!$L$12-Riskregister!$K$12)*SQRT((1-AP212)/2)))</f>
        <v>0</v>
      </c>
      <c r="AR212" s="30">
        <f t="shared" ca="1" si="132"/>
        <v>0.66351949015431955</v>
      </c>
      <c r="AS212" s="30">
        <f t="shared" ca="1" si="132"/>
        <v>0.54189031678441424</v>
      </c>
      <c r="AT212" s="30">
        <f>IF(Riskregister!$E$13="",0,COUNTIF(BN$4:BN$53,"&lt;"&amp;AR212)*IF(AS212&lt;0.5,Riskregister!$K$13+(Riskregister!$L$13-Riskregister!$K$13)*SQRT(AS212/2),Riskregister!$L$13-(Riskregister!$L$13-Riskregister!$K$13)*SQRT((1-AS212)/2)))</f>
        <v>0</v>
      </c>
      <c r="AU212" s="30">
        <f t="shared" ca="1" si="133"/>
        <v>4.6811301651478288E-2</v>
      </c>
      <c r="AV212" s="30">
        <f t="shared" ca="1" si="133"/>
        <v>0.81905688440360291</v>
      </c>
      <c r="AW212" s="30">
        <f>IF(Riskregister!$E$14="",0,COUNTIF(BO$4:BO$53,"&lt;"&amp;AU212)*IF(AV212&lt;0.5,Riskregister!$K$14+(Riskregister!$L$14-Riskregister!$K$14)*SQRT(AV212/2),Riskregister!$L$14-(Riskregister!$L$14-Riskregister!$K$14)*SQRT((1-AV212)/2)))</f>
        <v>0</v>
      </c>
      <c r="AX212" s="30">
        <f t="shared" ca="1" si="134"/>
        <v>0.64512311081367602</v>
      </c>
      <c r="AY212" s="30">
        <f t="shared" ca="1" si="134"/>
        <v>0.55459402573942385</v>
      </c>
      <c r="AZ212" s="30">
        <f>IF(Riskregister!$E$15="",0,COUNTIF(BP$4:BP$53,"&lt;"&amp;AX212)*IF(AY212&lt;0.5,Riskregister!$K$15+(Riskregister!$L$15-Riskregister!$K$15)*SQRT(AY212/2),Riskregister!$L$15-(Riskregister!$L$15-Riskregister!$K$15)*SQRT((1-AY212)/2)))</f>
        <v>0</v>
      </c>
      <c r="BA212" s="30">
        <f t="shared" ca="1" si="135"/>
        <v>0.12624985810896039</v>
      </c>
      <c r="BB212" s="30">
        <f t="shared" ca="1" si="135"/>
        <v>0.49094067229911587</v>
      </c>
      <c r="BC212" s="30">
        <f>IF(Riskregister!$E$16="",0,COUNTIF(BQ$4:BQ$53,"&lt;"&amp;BA212)*IF(BB212&lt;0.5,Riskregister!$K$16+(Riskregister!$L$16-Riskregister!$K$16)*SQRT(BB212/2),Riskregister!$L$16-(Riskregister!$L$16-Riskregister!$K$16)*SQRT((1-BB212)/2)))</f>
        <v>0</v>
      </c>
      <c r="BD212" s="30">
        <f t="shared" ca="1" si="123"/>
        <v>12985125.427898685</v>
      </c>
    </row>
    <row r="213" spans="20:56" x14ac:dyDescent="0.35">
      <c r="T213" s="30">
        <f t="shared" ca="1" si="124"/>
        <v>0.49817573467830367</v>
      </c>
      <c r="U213" s="30">
        <f t="shared" ca="1" si="124"/>
        <v>0.80217828825815973</v>
      </c>
      <c r="V213" s="30">
        <f ca="1">IF(Riskregister!$E$5="",0,COUNTIF(BF$4:BF$53,"&lt;"&amp;T213)*IF(U213&lt;0.5,Riskregister!$K$5+(Riskregister!$L$5-Riskregister!$K$5)*SQRT(U213/2),Riskregister!$L$5-(Riskregister!$L$5-Riskregister!$K$5)*SQRT((1-U213)/2)))</f>
        <v>1375423.6996431006</v>
      </c>
      <c r="W213" s="30">
        <f t="shared" ca="1" si="125"/>
        <v>0.73572515144748929</v>
      </c>
      <c r="X213" s="30">
        <f t="shared" ca="1" si="125"/>
        <v>0.89525385758982989</v>
      </c>
      <c r="Y213" s="30">
        <f ca="1">IF(Riskregister!$E$6="",0,COUNTIF(BG$4:BG$53,"&lt;"&amp;W213)*IF(X213&lt;0.5,Riskregister!$K$6+(Riskregister!$L$6-Riskregister!$K$6)*SQRT(X213/2),Riskregister!$L$6-(Riskregister!$L$6-Riskregister!$K$6)*SQRT((1-X213)/2)))</f>
        <v>4764201.1667183526</v>
      </c>
      <c r="Z213" s="30">
        <f t="shared" ca="1" si="126"/>
        <v>0.5926893407550039</v>
      </c>
      <c r="AA213" s="30">
        <f t="shared" ca="1" si="126"/>
        <v>0.98478119681472098</v>
      </c>
      <c r="AB213" s="30">
        <f ca="1">IF(Riskregister!$E$7="",0,COUNTIF(BH$4:BH$53,"&lt;"&amp;Z213)*IF(AA213&lt;0.5,Riskregister!$K$7+(Riskregister!$L$7-Riskregister!$K$7)*SQRT(AA213/2),Riskregister!$L$7-(Riskregister!$L$7-Riskregister!$K$7)*SQRT((1-AA213)/2)))</f>
        <v>2586281.8841094216</v>
      </c>
      <c r="AC213" s="30">
        <f t="shared" ca="1" si="127"/>
        <v>0.38751300545238943</v>
      </c>
      <c r="AD213" s="30">
        <f t="shared" ca="1" si="127"/>
        <v>0.72544280113856641</v>
      </c>
      <c r="AE213" s="30">
        <f ca="1">IF(Riskregister!$E$8="",0,COUNTIF(BI$4:BI$53,"&lt;"&amp;AC213)*IF(AD213&lt;0.5,Riskregister!$K$8+(Riskregister!$L$8-Riskregister!$K$8)*SQRT(AD213/2),Riskregister!$L$8-(Riskregister!$L$8-Riskregister!$K$8)*SQRT((1-AD213)/2)))</f>
        <v>6517194.0844057743</v>
      </c>
      <c r="AF213" s="30">
        <f t="shared" ca="1" si="128"/>
        <v>0.38397702452745397</v>
      </c>
      <c r="AG213" s="30">
        <f t="shared" ca="1" si="128"/>
        <v>0.88700450139444442</v>
      </c>
      <c r="AH213" s="30">
        <f>IF(Riskregister!$E$9="",0,COUNTIF(BJ$4:BJ$53,"&lt;"&amp;AF213)*IF(AG213&lt;0.5,Riskregister!$K$9+(Riskregister!$L$9-Riskregister!$K$9)*SQRT(AG213/2),Riskregister!$L$9-(Riskregister!$L$9-Riskregister!$K$9)*SQRT((1-AG213)/2)))</f>
        <v>0</v>
      </c>
      <c r="AI213" s="30">
        <f t="shared" ca="1" si="129"/>
        <v>0.44522099143738514</v>
      </c>
      <c r="AJ213" s="30">
        <f t="shared" ca="1" si="129"/>
        <v>0.14538968624456328</v>
      </c>
      <c r="AK213" s="30">
        <f>IF(Riskregister!$E$10="",0,COUNTIF(BK$4:BK$53,"&lt;"&amp;AI213)*IF(AJ213&lt;0.5,Riskregister!$K$10+(Riskregister!$L$10-Riskregister!$K$10)*SQRT(AJ213/2),Riskregister!$L$10-(Riskregister!$L$10-Riskregister!$K$10)*SQRT((1-AJ213)/2)))</f>
        <v>0</v>
      </c>
      <c r="AL213" s="30">
        <f t="shared" ca="1" si="130"/>
        <v>0.85940784035841911</v>
      </c>
      <c r="AM213" s="30">
        <f t="shared" ca="1" si="130"/>
        <v>0.22072073032930539</v>
      </c>
      <c r="AN213" s="30">
        <f>IF(Riskregister!$E$11="",0,COUNTIF(BL$4:BL$53,"&lt;"&amp;AL213)*IF(AM213&lt;0.5,Riskregister!$K$11+(Riskregister!$L$11-Riskregister!$K$11)*SQRT(AM213/2),Riskregister!$L$11-(Riskregister!$L$11-Riskregister!$K$11)*SQRT((1-AM213)/2)))</f>
        <v>0</v>
      </c>
      <c r="AO213" s="30">
        <f t="shared" ca="1" si="131"/>
        <v>0.29090869227380522</v>
      </c>
      <c r="AP213" s="30">
        <f t="shared" ca="1" si="131"/>
        <v>0.6085742945247089</v>
      </c>
      <c r="AQ213" s="30">
        <f>IF(Riskregister!$E$12="",0,COUNTIF(BM$4:BM$53,"&lt;"&amp;AO213)*IF(AP213&lt;0.5,Riskregister!$K$12+(Riskregister!$L$12-Riskregister!$K$12)*SQRT(AP213/2),Riskregister!$L$12-(Riskregister!$L$12-Riskregister!$K$12)*SQRT((1-AP213)/2)))</f>
        <v>0</v>
      </c>
      <c r="AR213" s="30">
        <f t="shared" ca="1" si="132"/>
        <v>0.60820929161900184</v>
      </c>
      <c r="AS213" s="30">
        <f t="shared" ca="1" si="132"/>
        <v>0.33281998808483892</v>
      </c>
      <c r="AT213" s="30">
        <f>IF(Riskregister!$E$13="",0,COUNTIF(BN$4:BN$53,"&lt;"&amp;AR213)*IF(AS213&lt;0.5,Riskregister!$K$13+(Riskregister!$L$13-Riskregister!$K$13)*SQRT(AS213/2),Riskregister!$L$13-(Riskregister!$L$13-Riskregister!$K$13)*SQRT((1-AS213)/2)))</f>
        <v>0</v>
      </c>
      <c r="AU213" s="30">
        <f t="shared" ca="1" si="133"/>
        <v>0.88663565258185961</v>
      </c>
      <c r="AV213" s="30">
        <f t="shared" ca="1" si="133"/>
        <v>0.6984325003983114</v>
      </c>
      <c r="AW213" s="30">
        <f>IF(Riskregister!$E$14="",0,COUNTIF(BO$4:BO$53,"&lt;"&amp;AU213)*IF(AV213&lt;0.5,Riskregister!$K$14+(Riskregister!$L$14-Riskregister!$K$14)*SQRT(AV213/2),Riskregister!$L$14-(Riskregister!$L$14-Riskregister!$K$14)*SQRT((1-AV213)/2)))</f>
        <v>0</v>
      </c>
      <c r="AX213" s="30">
        <f t="shared" ca="1" si="134"/>
        <v>0.59546541981031431</v>
      </c>
      <c r="AY213" s="30">
        <f t="shared" ca="1" si="134"/>
        <v>0.99501776031636113</v>
      </c>
      <c r="AZ213" s="30">
        <f>IF(Riskregister!$E$15="",0,COUNTIF(BP$4:BP$53,"&lt;"&amp;AX213)*IF(AY213&lt;0.5,Riskregister!$K$15+(Riskregister!$L$15-Riskregister!$K$15)*SQRT(AY213/2),Riskregister!$L$15-(Riskregister!$L$15-Riskregister!$K$15)*SQRT((1-AY213)/2)))</f>
        <v>0</v>
      </c>
      <c r="BA213" s="30">
        <f t="shared" ca="1" si="135"/>
        <v>0.13742360436666112</v>
      </c>
      <c r="BB213" s="30">
        <f t="shared" ca="1" si="135"/>
        <v>0.59605224354414221</v>
      </c>
      <c r="BC213" s="30">
        <f>IF(Riskregister!$E$16="",0,COUNTIF(BQ$4:BQ$53,"&lt;"&amp;BA213)*IF(BB213&lt;0.5,Riskregister!$K$16+(Riskregister!$L$16-Riskregister!$K$16)*SQRT(BB213/2),Riskregister!$L$16-(Riskregister!$L$16-Riskregister!$K$16)*SQRT((1-BB213)/2)))</f>
        <v>0</v>
      </c>
      <c r="BD213" s="30">
        <f t="shared" ca="1" si="123"/>
        <v>15243100.834876649</v>
      </c>
    </row>
    <row r="214" spans="20:56" x14ac:dyDescent="0.35">
      <c r="T214" s="30">
        <f t="shared" ca="1" si="124"/>
        <v>0.37271465562544559</v>
      </c>
      <c r="U214" s="30">
        <f t="shared" ca="1" si="124"/>
        <v>0.62579012884958951</v>
      </c>
      <c r="V214" s="30">
        <f ca="1">IF(Riskregister!$E$5="",0,COUNTIF(BF$4:BF$53,"&lt;"&amp;T214)*IF(U214&lt;0.5,Riskregister!$K$5+(Riskregister!$L$5-Riskregister!$K$5)*SQRT(U214/2),Riskregister!$L$5-(Riskregister!$L$5-Riskregister!$K$5)*SQRT((1-U214)/2)))</f>
        <v>1216049.0216757818</v>
      </c>
      <c r="W214" s="30">
        <f t="shared" ca="1" si="125"/>
        <v>6.5467665818815579E-2</v>
      </c>
      <c r="X214" s="30">
        <f t="shared" ca="1" si="125"/>
        <v>0.50281227558609709</v>
      </c>
      <c r="Y214" s="30">
        <f ca="1">IF(Riskregister!$E$6="",0,COUNTIF(BG$4:BG$53,"&lt;"&amp;W214)*IF(X214&lt;0.5,Riskregister!$K$6+(Riskregister!$L$6-Riskregister!$K$6)*SQRT(X214/2),Riskregister!$L$6-(Riskregister!$L$6-Riskregister!$K$6)*SQRT((1-X214)/2)))</f>
        <v>0</v>
      </c>
      <c r="Z214" s="30">
        <f t="shared" ca="1" si="126"/>
        <v>0.12741991021563648</v>
      </c>
      <c r="AA214" s="30">
        <f t="shared" ca="1" si="126"/>
        <v>0.82775411000318877</v>
      </c>
      <c r="AB214" s="30">
        <f ca="1">IF(Riskregister!$E$7="",0,COUNTIF(BH$4:BH$53,"&lt;"&amp;Z214)*IF(AA214&lt;0.5,Riskregister!$K$7+(Riskregister!$L$7-Riskregister!$K$7)*SQRT(AA214/2),Riskregister!$L$7-(Riskregister!$L$7-Riskregister!$K$7)*SQRT((1-AA214)/2)))</f>
        <v>1189146.0451731358</v>
      </c>
      <c r="AC214" s="30">
        <f t="shared" ca="1" si="127"/>
        <v>0.22057878333150438</v>
      </c>
      <c r="AD214" s="30">
        <f t="shared" ca="1" si="127"/>
        <v>0.37326891995850764</v>
      </c>
      <c r="AE214" s="30">
        <f ca="1">IF(Riskregister!$E$8="",0,COUNTIF(BI$4:BI$53,"&lt;"&amp;AC214)*IF(AD214&lt;0.5,Riskregister!$K$8+(Riskregister!$L$8-Riskregister!$K$8)*SQRT(AD214/2),Riskregister!$L$8-(Riskregister!$L$8-Riskregister!$K$8)*SQRT((1-AD214)/2)))</f>
        <v>2330456.8995528361</v>
      </c>
      <c r="AF214" s="30">
        <f t="shared" ca="1" si="128"/>
        <v>7.6221653343336526E-2</v>
      </c>
      <c r="AG214" s="30">
        <f t="shared" ca="1" si="128"/>
        <v>0.40071697617876278</v>
      </c>
      <c r="AH214" s="30">
        <f>IF(Riskregister!$E$9="",0,COUNTIF(BJ$4:BJ$53,"&lt;"&amp;AF214)*IF(AG214&lt;0.5,Riskregister!$K$9+(Riskregister!$L$9-Riskregister!$K$9)*SQRT(AG214/2),Riskregister!$L$9-(Riskregister!$L$9-Riskregister!$K$9)*SQRT((1-AG214)/2)))</f>
        <v>0</v>
      </c>
      <c r="AI214" s="30">
        <f t="shared" ca="1" si="129"/>
        <v>0.21102679116770684</v>
      </c>
      <c r="AJ214" s="30">
        <f t="shared" ca="1" si="129"/>
        <v>0.62376034357037102</v>
      </c>
      <c r="AK214" s="30">
        <f>IF(Riskregister!$E$10="",0,COUNTIF(BK$4:BK$53,"&lt;"&amp;AI214)*IF(AJ214&lt;0.5,Riskregister!$K$10+(Riskregister!$L$10-Riskregister!$K$10)*SQRT(AJ214/2),Riskregister!$L$10-(Riskregister!$L$10-Riskregister!$K$10)*SQRT((1-AJ214)/2)))</f>
        <v>0</v>
      </c>
      <c r="AL214" s="30">
        <f t="shared" ca="1" si="130"/>
        <v>0.91322833411316218</v>
      </c>
      <c r="AM214" s="30">
        <f t="shared" ca="1" si="130"/>
        <v>0.88199295576363956</v>
      </c>
      <c r="AN214" s="30">
        <f>IF(Riskregister!$E$11="",0,COUNTIF(BL$4:BL$53,"&lt;"&amp;AL214)*IF(AM214&lt;0.5,Riskregister!$K$11+(Riskregister!$L$11-Riskregister!$K$11)*SQRT(AM214/2),Riskregister!$L$11-(Riskregister!$L$11-Riskregister!$K$11)*SQRT((1-AM214)/2)))</f>
        <v>0</v>
      </c>
      <c r="AO214" s="30">
        <f t="shared" ca="1" si="131"/>
        <v>0.17039022412780602</v>
      </c>
      <c r="AP214" s="30">
        <f t="shared" ca="1" si="131"/>
        <v>0.86534414920148617</v>
      </c>
      <c r="AQ214" s="30">
        <f>IF(Riskregister!$E$12="",0,COUNTIF(BM$4:BM$53,"&lt;"&amp;AO214)*IF(AP214&lt;0.5,Riskregister!$K$12+(Riskregister!$L$12-Riskregister!$K$12)*SQRT(AP214/2),Riskregister!$L$12-(Riskregister!$L$12-Riskregister!$K$12)*SQRT((1-AP214)/2)))</f>
        <v>0</v>
      </c>
      <c r="AR214" s="30">
        <f t="shared" ca="1" si="132"/>
        <v>0.22972698423907834</v>
      </c>
      <c r="AS214" s="30">
        <f t="shared" ca="1" si="132"/>
        <v>0.54068305845623121</v>
      </c>
      <c r="AT214" s="30">
        <f>IF(Riskregister!$E$13="",0,COUNTIF(BN$4:BN$53,"&lt;"&amp;AR214)*IF(AS214&lt;0.5,Riskregister!$K$13+(Riskregister!$L$13-Riskregister!$K$13)*SQRT(AS214/2),Riskregister!$L$13-(Riskregister!$L$13-Riskregister!$K$13)*SQRT((1-AS214)/2)))</f>
        <v>0</v>
      </c>
      <c r="AU214" s="30">
        <f t="shared" ca="1" si="133"/>
        <v>0.39638691866487985</v>
      </c>
      <c r="AV214" s="30">
        <f t="shared" ca="1" si="133"/>
        <v>0.28974430951221986</v>
      </c>
      <c r="AW214" s="30">
        <f>IF(Riskregister!$E$14="",0,COUNTIF(BO$4:BO$53,"&lt;"&amp;AU214)*IF(AV214&lt;0.5,Riskregister!$K$14+(Riskregister!$L$14-Riskregister!$K$14)*SQRT(AV214/2),Riskregister!$L$14-(Riskregister!$L$14-Riskregister!$K$14)*SQRT((1-AV214)/2)))</f>
        <v>0</v>
      </c>
      <c r="AX214" s="30">
        <f t="shared" ca="1" si="134"/>
        <v>0.81916202823621498</v>
      </c>
      <c r="AY214" s="30">
        <f t="shared" ca="1" si="134"/>
        <v>0.79192244330003903</v>
      </c>
      <c r="AZ214" s="30">
        <f>IF(Riskregister!$E$15="",0,COUNTIF(BP$4:BP$53,"&lt;"&amp;AX214)*IF(AY214&lt;0.5,Riskregister!$K$15+(Riskregister!$L$15-Riskregister!$K$15)*SQRT(AY214/2),Riskregister!$L$15-(Riskregister!$L$15-Riskregister!$K$15)*SQRT((1-AY214)/2)))</f>
        <v>0</v>
      </c>
      <c r="BA214" s="30">
        <f t="shared" ca="1" si="135"/>
        <v>3.676124906193412E-2</v>
      </c>
      <c r="BB214" s="30">
        <f t="shared" ca="1" si="135"/>
        <v>0.85822009668825638</v>
      </c>
      <c r="BC214" s="30">
        <f>IF(Riskregister!$E$16="",0,COUNTIF(BQ$4:BQ$53,"&lt;"&amp;BA214)*IF(BB214&lt;0.5,Riskregister!$K$16+(Riskregister!$L$16-Riskregister!$K$16)*SQRT(BB214/2),Riskregister!$L$16-(Riskregister!$L$16-Riskregister!$K$16)*SQRT((1-BB214)/2)))</f>
        <v>0</v>
      </c>
      <c r="BD214" s="30">
        <f t="shared" ca="1" si="123"/>
        <v>4735651.9664017539</v>
      </c>
    </row>
    <row r="215" spans="20:56" x14ac:dyDescent="0.35">
      <c r="T215" s="30">
        <f t="shared" ca="1" si="124"/>
        <v>0.67382245148278541</v>
      </c>
      <c r="U215" s="30">
        <f t="shared" ca="1" si="124"/>
        <v>0.64301137909007733</v>
      </c>
      <c r="V215" s="30">
        <f ca="1">IF(Riskregister!$E$5="",0,COUNTIF(BF$4:BF$53,"&lt;"&amp;T215)*IF(U215&lt;0.5,Riskregister!$K$5+(Riskregister!$L$5-Riskregister!$K$5)*SQRT(U215/2),Riskregister!$L$5-(Riskregister!$L$5-Riskregister!$K$5)*SQRT((1-U215)/2)))</f>
        <v>1639525.4337756755</v>
      </c>
      <c r="W215" s="30">
        <f t="shared" ca="1" si="125"/>
        <v>0.32855290123951131</v>
      </c>
      <c r="X215" s="30">
        <f t="shared" ca="1" si="125"/>
        <v>0.78383421355682981</v>
      </c>
      <c r="Y215" s="30">
        <f ca="1">IF(Riskregister!$E$6="",0,COUNTIF(BG$4:BG$53,"&lt;"&amp;W215)*IF(X215&lt;0.5,Riskregister!$K$6+(Riskregister!$L$6-Riskregister!$K$6)*SQRT(X215/2),Riskregister!$L$6-(Riskregister!$L$6-Riskregister!$K$6)*SQRT((1-X215)/2)))</f>
        <v>1408232.6690007839</v>
      </c>
      <c r="Z215" s="30">
        <f t="shared" ca="1" si="126"/>
        <v>8.9014618134558021E-2</v>
      </c>
      <c r="AA215" s="30">
        <f t="shared" ca="1" si="126"/>
        <v>0.56685571601481155</v>
      </c>
      <c r="AB215" s="30">
        <f ca="1">IF(Riskregister!$E$7="",0,COUNTIF(BH$4:BH$53,"&lt;"&amp;Z215)*IF(AA215&lt;0.5,Riskregister!$K$7+(Riskregister!$L$7-Riskregister!$K$7)*SQRT(AA215/2),Riskregister!$L$7-(Riskregister!$L$7-Riskregister!$K$7)*SQRT((1-AA215)/2)))</f>
        <v>711358.22267551138</v>
      </c>
      <c r="AC215" s="30">
        <f t="shared" ca="1" si="127"/>
        <v>0.36157396090186622</v>
      </c>
      <c r="AD215" s="30">
        <f t="shared" ca="1" si="127"/>
        <v>5.0448316205757737E-2</v>
      </c>
      <c r="AE215" s="30">
        <f ca="1">IF(Riskregister!$E$8="",0,COUNTIF(BI$4:BI$53,"&lt;"&amp;AC215)*IF(AD215&lt;0.5,Riskregister!$K$8+(Riskregister!$L$8-Riskregister!$K$8)*SQRT(AD215/2),Riskregister!$L$8-(Riskregister!$L$8-Riskregister!$K$8)*SQRT((1-AD215)/2)))</f>
        <v>2092918.8222975745</v>
      </c>
      <c r="AF215" s="30">
        <f t="shared" ca="1" si="128"/>
        <v>0.10494970684832583</v>
      </c>
      <c r="AG215" s="30">
        <f t="shared" ca="1" si="128"/>
        <v>0.7404331991614278</v>
      </c>
      <c r="AH215" s="30">
        <f>IF(Riskregister!$E$9="",0,COUNTIF(BJ$4:BJ$53,"&lt;"&amp;AF215)*IF(AG215&lt;0.5,Riskregister!$K$9+(Riskregister!$L$9-Riskregister!$K$9)*SQRT(AG215/2),Riskregister!$L$9-(Riskregister!$L$9-Riskregister!$K$9)*SQRT((1-AG215)/2)))</f>
        <v>0</v>
      </c>
      <c r="AI215" s="30">
        <f t="shared" ca="1" si="129"/>
        <v>0.59146595786436351</v>
      </c>
      <c r="AJ215" s="30">
        <f t="shared" ca="1" si="129"/>
        <v>5.7022814039088821E-2</v>
      </c>
      <c r="AK215" s="30">
        <f>IF(Riskregister!$E$10="",0,COUNTIF(BK$4:BK$53,"&lt;"&amp;AI215)*IF(AJ215&lt;0.5,Riskregister!$K$10+(Riskregister!$L$10-Riskregister!$K$10)*SQRT(AJ215/2),Riskregister!$L$10-(Riskregister!$L$10-Riskregister!$K$10)*SQRT((1-AJ215)/2)))</f>
        <v>0</v>
      </c>
      <c r="AL215" s="30">
        <f t="shared" ca="1" si="130"/>
        <v>0.57845457115552801</v>
      </c>
      <c r="AM215" s="30">
        <f t="shared" ca="1" si="130"/>
        <v>0.25442493140325784</v>
      </c>
      <c r="AN215" s="30">
        <f>IF(Riskregister!$E$11="",0,COUNTIF(BL$4:BL$53,"&lt;"&amp;AL215)*IF(AM215&lt;0.5,Riskregister!$K$11+(Riskregister!$L$11-Riskregister!$K$11)*SQRT(AM215/2),Riskregister!$L$11-(Riskregister!$L$11-Riskregister!$K$11)*SQRT((1-AM215)/2)))</f>
        <v>0</v>
      </c>
      <c r="AO215" s="30">
        <f t="shared" ca="1" si="131"/>
        <v>0.21887547098247795</v>
      </c>
      <c r="AP215" s="30">
        <f t="shared" ca="1" si="131"/>
        <v>0.61819925117412278</v>
      </c>
      <c r="AQ215" s="30">
        <f>IF(Riskregister!$E$12="",0,COUNTIF(BM$4:BM$53,"&lt;"&amp;AO215)*IF(AP215&lt;0.5,Riskregister!$K$12+(Riskregister!$L$12-Riskregister!$K$12)*SQRT(AP215/2),Riskregister!$L$12-(Riskregister!$L$12-Riskregister!$K$12)*SQRT((1-AP215)/2)))</f>
        <v>0</v>
      </c>
      <c r="AR215" s="30">
        <f t="shared" ca="1" si="132"/>
        <v>1.6321987846084296E-2</v>
      </c>
      <c r="AS215" s="30">
        <f t="shared" ca="1" si="132"/>
        <v>0.94486889977081812</v>
      </c>
      <c r="AT215" s="30">
        <f>IF(Riskregister!$E$13="",0,COUNTIF(BN$4:BN$53,"&lt;"&amp;AR215)*IF(AS215&lt;0.5,Riskregister!$K$13+(Riskregister!$L$13-Riskregister!$K$13)*SQRT(AS215/2),Riskregister!$L$13-(Riskregister!$L$13-Riskregister!$K$13)*SQRT((1-AS215)/2)))</f>
        <v>0</v>
      </c>
      <c r="AU215" s="30">
        <f t="shared" ca="1" si="133"/>
        <v>0.6965525642747995</v>
      </c>
      <c r="AV215" s="30">
        <f t="shared" ca="1" si="133"/>
        <v>0.87804871897822889</v>
      </c>
      <c r="AW215" s="30">
        <f>IF(Riskregister!$E$14="",0,COUNTIF(BO$4:BO$53,"&lt;"&amp;AU215)*IF(AV215&lt;0.5,Riskregister!$K$14+(Riskregister!$L$14-Riskregister!$K$14)*SQRT(AV215/2),Riskregister!$L$14-(Riskregister!$L$14-Riskregister!$K$14)*SQRT((1-AV215)/2)))</f>
        <v>0</v>
      </c>
      <c r="AX215" s="30">
        <f t="shared" ca="1" si="134"/>
        <v>0.87509393667598423</v>
      </c>
      <c r="AY215" s="30">
        <f t="shared" ca="1" si="134"/>
        <v>0.21329896797325576</v>
      </c>
      <c r="AZ215" s="30">
        <f>IF(Riskregister!$E$15="",0,COUNTIF(BP$4:BP$53,"&lt;"&amp;AX215)*IF(AY215&lt;0.5,Riskregister!$K$15+(Riskregister!$L$15-Riskregister!$K$15)*SQRT(AY215/2),Riskregister!$L$15-(Riskregister!$L$15-Riskregister!$K$15)*SQRT((1-AY215)/2)))</f>
        <v>0</v>
      </c>
      <c r="BA215" s="30">
        <f t="shared" ca="1" si="135"/>
        <v>0.52132048229204087</v>
      </c>
      <c r="BB215" s="30">
        <f t="shared" ca="1" si="135"/>
        <v>0.90849249617032202</v>
      </c>
      <c r="BC215" s="30">
        <f>IF(Riskregister!$E$16="",0,COUNTIF(BQ$4:BQ$53,"&lt;"&amp;BA215)*IF(BB215&lt;0.5,Riskregister!$K$16+(Riskregister!$L$16-Riskregister!$K$16)*SQRT(BB215/2),Riskregister!$L$16-(Riskregister!$L$16-Riskregister!$K$16)*SQRT((1-BB215)/2)))</f>
        <v>0</v>
      </c>
      <c r="BD215" s="30">
        <f t="shared" ca="1" si="123"/>
        <v>5852035.1477495451</v>
      </c>
    </row>
    <row r="216" spans="20:56" x14ac:dyDescent="0.35">
      <c r="T216" s="30">
        <f t="shared" ca="1" si="124"/>
        <v>5.9143719156328767E-2</v>
      </c>
      <c r="U216" s="30">
        <f t="shared" ca="1" si="124"/>
        <v>0.10226297458221489</v>
      </c>
      <c r="V216" s="30">
        <f ca="1">IF(Riskregister!$E$5="",0,COUNTIF(BF$4:BF$53,"&lt;"&amp;T216)*IF(U216&lt;0.5,Riskregister!$K$5+(Riskregister!$L$5-Riskregister!$K$5)*SQRT(U216/2),Riskregister!$L$5-(Riskregister!$L$5-Riskregister!$K$5)*SQRT((1-U216)/2)))</f>
        <v>251755.22677705187</v>
      </c>
      <c r="W216" s="30">
        <f t="shared" ca="1" si="125"/>
        <v>9.4304821067218492E-2</v>
      </c>
      <c r="X216" s="30">
        <f t="shared" ca="1" si="125"/>
        <v>0.73025946987638979</v>
      </c>
      <c r="Y216" s="30">
        <f ca="1">IF(Riskregister!$E$6="",0,COUNTIF(BG$4:BG$53,"&lt;"&amp;W216)*IF(X216&lt;0.5,Riskregister!$K$6+(Riskregister!$L$6-Riskregister!$K$6)*SQRT(X216/2),Riskregister!$L$6-(Riskregister!$L$6-Riskregister!$K$6)*SQRT((1-X216)/2)))</f>
        <v>0</v>
      </c>
      <c r="Z216" s="30">
        <f t="shared" ca="1" si="126"/>
        <v>0.12780530930457279</v>
      </c>
      <c r="AA216" s="30">
        <f t="shared" ca="1" si="126"/>
        <v>0.83307054907794753</v>
      </c>
      <c r="AB216" s="30">
        <f ca="1">IF(Riskregister!$E$7="",0,COUNTIF(BH$4:BH$53,"&lt;"&amp;Z216)*IF(AA216&lt;0.5,Riskregister!$K$7+(Riskregister!$L$7-Riskregister!$K$7)*SQRT(AA216/2),Riskregister!$L$7-(Riskregister!$L$7-Riskregister!$K$7)*SQRT((1-AA216)/2)))</f>
        <v>1195536.3280792558</v>
      </c>
      <c r="AC216" s="30">
        <f t="shared" ca="1" si="127"/>
        <v>1.1800533468097063E-3</v>
      </c>
      <c r="AD216" s="30">
        <f t="shared" ca="1" si="127"/>
        <v>0.74691071616858062</v>
      </c>
      <c r="AE216" s="30">
        <f ca="1">IF(Riskregister!$E$8="",0,COUNTIF(BI$4:BI$53,"&lt;"&amp;AC216)*IF(AD216&lt;0.5,Riskregister!$K$8+(Riskregister!$L$8-Riskregister!$K$8)*SQRT(AD216/2),Riskregister!$L$8-(Riskregister!$L$8-Riskregister!$K$8)*SQRT((1-AD216)/2)))</f>
        <v>0</v>
      </c>
      <c r="AF216" s="30">
        <f t="shared" ca="1" si="128"/>
        <v>0.69959096901600903</v>
      </c>
      <c r="AG216" s="30">
        <f t="shared" ca="1" si="128"/>
        <v>0.81093796625368608</v>
      </c>
      <c r="AH216" s="30">
        <f>IF(Riskregister!$E$9="",0,COUNTIF(BJ$4:BJ$53,"&lt;"&amp;AF216)*IF(AG216&lt;0.5,Riskregister!$K$9+(Riskregister!$L$9-Riskregister!$K$9)*SQRT(AG216/2),Riskregister!$L$9-(Riskregister!$L$9-Riskregister!$K$9)*SQRT((1-AG216)/2)))</f>
        <v>0</v>
      </c>
      <c r="AI216" s="30">
        <f t="shared" ca="1" si="129"/>
        <v>3.5979339583906977E-2</v>
      </c>
      <c r="AJ216" s="30">
        <f t="shared" ca="1" si="129"/>
        <v>0.74222740871036785</v>
      </c>
      <c r="AK216" s="30">
        <f>IF(Riskregister!$E$10="",0,COUNTIF(BK$4:BK$53,"&lt;"&amp;AI216)*IF(AJ216&lt;0.5,Riskregister!$K$10+(Riskregister!$L$10-Riskregister!$K$10)*SQRT(AJ216/2),Riskregister!$L$10-(Riskregister!$L$10-Riskregister!$K$10)*SQRT((1-AJ216)/2)))</f>
        <v>0</v>
      </c>
      <c r="AL216" s="30">
        <f t="shared" ca="1" si="130"/>
        <v>0.89674492959909857</v>
      </c>
      <c r="AM216" s="30">
        <f t="shared" ca="1" si="130"/>
        <v>0.58379849923898774</v>
      </c>
      <c r="AN216" s="30">
        <f>IF(Riskregister!$E$11="",0,COUNTIF(BL$4:BL$53,"&lt;"&amp;AL216)*IF(AM216&lt;0.5,Riskregister!$K$11+(Riskregister!$L$11-Riskregister!$K$11)*SQRT(AM216/2),Riskregister!$L$11-(Riskregister!$L$11-Riskregister!$K$11)*SQRT((1-AM216)/2)))</f>
        <v>0</v>
      </c>
      <c r="AO216" s="30">
        <f t="shared" ca="1" si="131"/>
        <v>0.91027165926233311</v>
      </c>
      <c r="AP216" s="30">
        <f t="shared" ca="1" si="131"/>
        <v>0.33077196475342396</v>
      </c>
      <c r="AQ216" s="30">
        <f>IF(Riskregister!$E$12="",0,COUNTIF(BM$4:BM$53,"&lt;"&amp;AO216)*IF(AP216&lt;0.5,Riskregister!$K$12+(Riskregister!$L$12-Riskregister!$K$12)*SQRT(AP216/2),Riskregister!$L$12-(Riskregister!$L$12-Riskregister!$K$12)*SQRT((1-AP216)/2)))</f>
        <v>0</v>
      </c>
      <c r="AR216" s="30">
        <f t="shared" ca="1" si="132"/>
        <v>0.1465467289697554</v>
      </c>
      <c r="AS216" s="30">
        <f t="shared" ca="1" si="132"/>
        <v>0.7823716774569075</v>
      </c>
      <c r="AT216" s="30">
        <f>IF(Riskregister!$E$13="",0,COUNTIF(BN$4:BN$53,"&lt;"&amp;AR216)*IF(AS216&lt;0.5,Riskregister!$K$13+(Riskregister!$L$13-Riskregister!$K$13)*SQRT(AS216/2),Riskregister!$L$13-(Riskregister!$L$13-Riskregister!$K$13)*SQRT((1-AS216)/2)))</f>
        <v>0</v>
      </c>
      <c r="AU216" s="30">
        <f t="shared" ca="1" si="133"/>
        <v>0.59962790450629211</v>
      </c>
      <c r="AV216" s="30">
        <f t="shared" ca="1" si="133"/>
        <v>0.78027663466315256</v>
      </c>
      <c r="AW216" s="30">
        <f>IF(Riskregister!$E$14="",0,COUNTIF(BO$4:BO$53,"&lt;"&amp;AU216)*IF(AV216&lt;0.5,Riskregister!$K$14+(Riskregister!$L$14-Riskregister!$K$14)*SQRT(AV216/2),Riskregister!$L$14-(Riskregister!$L$14-Riskregister!$K$14)*SQRT((1-AV216)/2)))</f>
        <v>0</v>
      </c>
      <c r="AX216" s="30">
        <f t="shared" ca="1" si="134"/>
        <v>0.99174825008861567</v>
      </c>
      <c r="AY216" s="30">
        <f t="shared" ca="1" si="134"/>
        <v>0.75364346092915779</v>
      </c>
      <c r="AZ216" s="30">
        <f>IF(Riskregister!$E$15="",0,COUNTIF(BP$4:BP$53,"&lt;"&amp;AX216)*IF(AY216&lt;0.5,Riskregister!$K$15+(Riskregister!$L$15-Riskregister!$K$15)*SQRT(AY216/2),Riskregister!$L$15-(Riskregister!$L$15-Riskregister!$K$15)*SQRT((1-AY216)/2)))</f>
        <v>0</v>
      </c>
      <c r="BA216" s="30">
        <f t="shared" ca="1" si="135"/>
        <v>0.94767818472655674</v>
      </c>
      <c r="BB216" s="30">
        <f t="shared" ca="1" si="135"/>
        <v>0.93287561215728165</v>
      </c>
      <c r="BC216" s="30">
        <f>IF(Riskregister!$E$16="",0,COUNTIF(BQ$4:BQ$53,"&lt;"&amp;BA216)*IF(BB216&lt;0.5,Riskregister!$K$16+(Riskregister!$L$16-Riskregister!$K$16)*SQRT(BB216/2),Riskregister!$L$16-(Riskregister!$L$16-Riskregister!$K$16)*SQRT((1-BB216)/2)))</f>
        <v>0</v>
      </c>
      <c r="BD216" s="30">
        <f t="shared" ca="1" si="123"/>
        <v>1447291.5548563076</v>
      </c>
    </row>
    <row r="217" spans="20:56" x14ac:dyDescent="0.35">
      <c r="T217" s="30">
        <f t="shared" ca="1" si="124"/>
        <v>0.62318567459784402</v>
      </c>
      <c r="U217" s="30">
        <f t="shared" ca="1" si="124"/>
        <v>0.20302558603364107</v>
      </c>
      <c r="V217" s="30">
        <f ca="1">IF(Riskregister!$E$5="",0,COUNTIF(BF$4:BF$53,"&lt;"&amp;T217)*IF(U217&lt;0.5,Riskregister!$K$5+(Riskregister!$L$5-Riskregister!$K$5)*SQRT(U217/2),Riskregister!$L$5-(Riskregister!$L$5-Riskregister!$K$5)*SQRT((1-U217)/2)))</f>
        <v>1173499.3019825732</v>
      </c>
      <c r="W217" s="30">
        <f t="shared" ca="1" si="125"/>
        <v>0.18431100952304846</v>
      </c>
      <c r="X217" s="30">
        <f t="shared" ca="1" si="125"/>
        <v>0.43751348950967817</v>
      </c>
      <c r="Y217" s="30">
        <f ca="1">IF(Riskregister!$E$6="",0,COUNTIF(BG$4:BG$53,"&lt;"&amp;W217)*IF(X217&lt;0.5,Riskregister!$K$6+(Riskregister!$L$6-Riskregister!$K$6)*SQRT(X217/2),Riskregister!$L$6-(Riskregister!$L$6-Riskregister!$K$6)*SQRT((1-X217)/2)))</f>
        <v>1041885.8907272877</v>
      </c>
      <c r="Z217" s="30">
        <f t="shared" ca="1" si="126"/>
        <v>0.15053903856364614</v>
      </c>
      <c r="AA217" s="30">
        <f t="shared" ca="1" si="126"/>
        <v>0.67588430999867466</v>
      </c>
      <c r="AB217" s="30">
        <f ca="1">IF(Riskregister!$E$7="",0,COUNTIF(BH$4:BH$53,"&lt;"&amp;Z217)*IF(AA217&lt;0.5,Riskregister!$K$7+(Riskregister!$L$7-Riskregister!$K$7)*SQRT(AA217/2),Riskregister!$L$7-(Riskregister!$L$7-Riskregister!$K$7)*SQRT((1-AA217)/2)))</f>
        <v>1036410.276707161</v>
      </c>
      <c r="AC217" s="30">
        <f t="shared" ca="1" si="127"/>
        <v>0.1247546670679831</v>
      </c>
      <c r="AD217" s="30">
        <f t="shared" ca="1" si="127"/>
        <v>0.57457791134248559</v>
      </c>
      <c r="AE217" s="30">
        <f ca="1">IF(Riskregister!$E$8="",0,COUNTIF(BI$4:BI$53,"&lt;"&amp;AC217)*IF(AD217&lt;0.5,Riskregister!$K$8+(Riskregister!$L$8-Riskregister!$K$8)*SQRT(AD217/2),Riskregister!$L$8-(Riskregister!$L$8-Riskregister!$K$8)*SQRT((1-AD217)/2)))</f>
        <v>2832331.4438728769</v>
      </c>
      <c r="AF217" s="30">
        <f t="shared" ca="1" si="128"/>
        <v>0.19787877896366723</v>
      </c>
      <c r="AG217" s="30">
        <f t="shared" ca="1" si="128"/>
        <v>0.10406604207974635</v>
      </c>
      <c r="AH217" s="30">
        <f>IF(Riskregister!$E$9="",0,COUNTIF(BJ$4:BJ$53,"&lt;"&amp;AF217)*IF(AG217&lt;0.5,Riskregister!$K$9+(Riskregister!$L$9-Riskregister!$K$9)*SQRT(AG217/2),Riskregister!$L$9-(Riskregister!$L$9-Riskregister!$K$9)*SQRT((1-AG217)/2)))</f>
        <v>0</v>
      </c>
      <c r="AI217" s="30">
        <f t="shared" ca="1" si="129"/>
        <v>0.19122617784866114</v>
      </c>
      <c r="AJ217" s="30">
        <f t="shared" ca="1" si="129"/>
        <v>0.80260586953882807</v>
      </c>
      <c r="AK217" s="30">
        <f>IF(Riskregister!$E$10="",0,COUNTIF(BK$4:BK$53,"&lt;"&amp;AI217)*IF(AJ217&lt;0.5,Riskregister!$K$10+(Riskregister!$L$10-Riskregister!$K$10)*SQRT(AJ217/2),Riskregister!$L$10-(Riskregister!$L$10-Riskregister!$K$10)*SQRT((1-AJ217)/2)))</f>
        <v>0</v>
      </c>
      <c r="AL217" s="30">
        <f t="shared" ca="1" si="130"/>
        <v>8.7106710251148023E-2</v>
      </c>
      <c r="AM217" s="30">
        <f t="shared" ca="1" si="130"/>
        <v>0.994645048760044</v>
      </c>
      <c r="AN217" s="30">
        <f>IF(Riskregister!$E$11="",0,COUNTIF(BL$4:BL$53,"&lt;"&amp;AL217)*IF(AM217&lt;0.5,Riskregister!$K$11+(Riskregister!$L$11-Riskregister!$K$11)*SQRT(AM217/2),Riskregister!$L$11-(Riskregister!$L$11-Riskregister!$K$11)*SQRT((1-AM217)/2)))</f>
        <v>0</v>
      </c>
      <c r="AO217" s="30">
        <f t="shared" ca="1" si="131"/>
        <v>0.84263330775235634</v>
      </c>
      <c r="AP217" s="30">
        <f t="shared" ca="1" si="131"/>
        <v>0.73896462211461689</v>
      </c>
      <c r="AQ217" s="30">
        <f>IF(Riskregister!$E$12="",0,COUNTIF(BM$4:BM$53,"&lt;"&amp;AO217)*IF(AP217&lt;0.5,Riskregister!$K$12+(Riskregister!$L$12-Riskregister!$K$12)*SQRT(AP217/2),Riskregister!$L$12-(Riskregister!$L$12-Riskregister!$K$12)*SQRT((1-AP217)/2)))</f>
        <v>0</v>
      </c>
      <c r="AR217" s="30">
        <f t="shared" ca="1" si="132"/>
        <v>0.51955322619972333</v>
      </c>
      <c r="AS217" s="30">
        <f t="shared" ca="1" si="132"/>
        <v>0.85064450160637284</v>
      </c>
      <c r="AT217" s="30">
        <f>IF(Riskregister!$E$13="",0,COUNTIF(BN$4:BN$53,"&lt;"&amp;AR217)*IF(AS217&lt;0.5,Riskregister!$K$13+(Riskregister!$L$13-Riskregister!$K$13)*SQRT(AS217/2),Riskregister!$L$13-(Riskregister!$L$13-Riskregister!$K$13)*SQRT((1-AS217)/2)))</f>
        <v>0</v>
      </c>
      <c r="AU217" s="30">
        <f t="shared" ca="1" si="133"/>
        <v>8.4504134436937939E-3</v>
      </c>
      <c r="AV217" s="30">
        <f t="shared" ca="1" si="133"/>
        <v>0.54776905008588095</v>
      </c>
      <c r="AW217" s="30">
        <f>IF(Riskregister!$E$14="",0,COUNTIF(BO$4:BO$53,"&lt;"&amp;AU217)*IF(AV217&lt;0.5,Riskregister!$K$14+(Riskregister!$L$14-Riskregister!$K$14)*SQRT(AV217/2),Riskregister!$L$14-(Riskregister!$L$14-Riskregister!$K$14)*SQRT((1-AV217)/2)))</f>
        <v>0</v>
      </c>
      <c r="AX217" s="30">
        <f t="shared" ca="1" si="134"/>
        <v>0.51201136568999461</v>
      </c>
      <c r="AY217" s="30">
        <f t="shared" ca="1" si="134"/>
        <v>5.4741427987747837E-3</v>
      </c>
      <c r="AZ217" s="30">
        <f>IF(Riskregister!$E$15="",0,COUNTIF(BP$4:BP$53,"&lt;"&amp;AX217)*IF(AY217&lt;0.5,Riskregister!$K$15+(Riskregister!$L$15-Riskregister!$K$15)*SQRT(AY217/2),Riskregister!$L$15-(Riskregister!$L$15-Riskregister!$K$15)*SQRT((1-AY217)/2)))</f>
        <v>0</v>
      </c>
      <c r="BA217" s="30">
        <f t="shared" ca="1" si="135"/>
        <v>0.44854415308406048</v>
      </c>
      <c r="BB217" s="30">
        <f t="shared" ca="1" si="135"/>
        <v>0.48975862174896068</v>
      </c>
      <c r="BC217" s="30">
        <f>IF(Riskregister!$E$16="",0,COUNTIF(BQ$4:BQ$53,"&lt;"&amp;BA217)*IF(BB217&lt;0.5,Riskregister!$K$16+(Riskregister!$L$16-Riskregister!$K$16)*SQRT(BB217/2),Riskregister!$L$16-(Riskregister!$L$16-Riskregister!$K$16)*SQRT((1-BB217)/2)))</f>
        <v>0</v>
      </c>
      <c r="BD217" s="30">
        <f t="shared" ca="1" si="123"/>
        <v>6084126.913289899</v>
      </c>
    </row>
    <row r="218" spans="20:56" x14ac:dyDescent="0.35">
      <c r="T218" s="30">
        <f t="shared" ca="1" si="124"/>
        <v>0.93537630494345947</v>
      </c>
      <c r="U218" s="30">
        <f t="shared" ca="1" si="124"/>
        <v>0.66637730371596693</v>
      </c>
      <c r="V218" s="30">
        <f ca="1">IF(Riskregister!$E$5="",0,COUNTIF(BF$4:BF$53,"&lt;"&amp;T218)*IF(U218&lt;0.5,Riskregister!$K$5+(Riskregister!$L$5-Riskregister!$K$5)*SQRT(U218/2),Riskregister!$L$5-(Riskregister!$L$5-Riskregister!$K$5)*SQRT((1-U218)/2)))</f>
        <v>2913459.8327533035</v>
      </c>
      <c r="W218" s="30">
        <f t="shared" ca="1" si="125"/>
        <v>0.66139039234603758</v>
      </c>
      <c r="X218" s="30">
        <f t="shared" ca="1" si="125"/>
        <v>0.41505399623407291</v>
      </c>
      <c r="Y218" s="30">
        <f ca="1">IF(Riskregister!$E$6="",0,COUNTIF(BG$4:BG$53,"&lt;"&amp;W218)*IF(X218&lt;0.5,Riskregister!$K$6+(Riskregister!$L$6-Riskregister!$K$6)*SQRT(X218/2),Riskregister!$L$6-(Riskregister!$L$6-Riskregister!$K$6)*SQRT((1-X218)/2)))</f>
        <v>2039984.7241961714</v>
      </c>
      <c r="Z218" s="30">
        <f t="shared" ca="1" si="126"/>
        <v>7.596488690612091E-2</v>
      </c>
      <c r="AA218" s="30">
        <f t="shared" ca="1" si="126"/>
        <v>0.87122552704327272</v>
      </c>
      <c r="AB218" s="30">
        <f ca="1">IF(Riskregister!$E$7="",0,COUNTIF(BH$4:BH$53,"&lt;"&amp;Z218)*IF(AA218&lt;0.5,Riskregister!$K$7+(Riskregister!$L$7-Riskregister!$K$7)*SQRT(AA218/2),Riskregister!$L$7-(Riskregister!$L$7-Riskregister!$K$7)*SQRT((1-AA218)/2)))</f>
        <v>933566.27800258482</v>
      </c>
      <c r="AC218" s="30">
        <f t="shared" ca="1" si="127"/>
        <v>0.32345680366460761</v>
      </c>
      <c r="AD218" s="30">
        <f t="shared" ca="1" si="127"/>
        <v>0.34179987931171596</v>
      </c>
      <c r="AE218" s="30">
        <f ca="1">IF(Riskregister!$E$8="",0,COUNTIF(BI$4:BI$53,"&lt;"&amp;AC218)*IF(AD218&lt;0.5,Riskregister!$K$8+(Riskregister!$L$8-Riskregister!$K$8)*SQRT(AD218/2),Riskregister!$L$8-(Riskregister!$L$8-Riskregister!$K$8)*SQRT((1-AD218)/2)))</f>
        <v>4485964.3163559306</v>
      </c>
      <c r="AF218" s="30">
        <f t="shared" ca="1" si="128"/>
        <v>0.88482563985142859</v>
      </c>
      <c r="AG218" s="30">
        <f t="shared" ca="1" si="128"/>
        <v>0.7903616379203211</v>
      </c>
      <c r="AH218" s="30">
        <f>IF(Riskregister!$E$9="",0,COUNTIF(BJ$4:BJ$53,"&lt;"&amp;AF218)*IF(AG218&lt;0.5,Riskregister!$K$9+(Riskregister!$L$9-Riskregister!$K$9)*SQRT(AG218/2),Riskregister!$L$9-(Riskregister!$L$9-Riskregister!$K$9)*SQRT((1-AG218)/2)))</f>
        <v>0</v>
      </c>
      <c r="AI218" s="30">
        <f t="shared" ca="1" si="129"/>
        <v>0.32075704878740607</v>
      </c>
      <c r="AJ218" s="30">
        <f t="shared" ca="1" si="129"/>
        <v>0.13746093488298161</v>
      </c>
      <c r="AK218" s="30">
        <f>IF(Riskregister!$E$10="",0,COUNTIF(BK$4:BK$53,"&lt;"&amp;AI218)*IF(AJ218&lt;0.5,Riskregister!$K$10+(Riskregister!$L$10-Riskregister!$K$10)*SQRT(AJ218/2),Riskregister!$L$10-(Riskregister!$L$10-Riskregister!$K$10)*SQRT((1-AJ218)/2)))</f>
        <v>0</v>
      </c>
      <c r="AL218" s="30">
        <f t="shared" ca="1" si="130"/>
        <v>3.0630035559081392E-2</v>
      </c>
      <c r="AM218" s="30">
        <f t="shared" ca="1" si="130"/>
        <v>0.19502300348878676</v>
      </c>
      <c r="AN218" s="30">
        <f>IF(Riskregister!$E$11="",0,COUNTIF(BL$4:BL$53,"&lt;"&amp;AL218)*IF(AM218&lt;0.5,Riskregister!$K$11+(Riskregister!$L$11-Riskregister!$K$11)*SQRT(AM218/2),Riskregister!$L$11-(Riskregister!$L$11-Riskregister!$K$11)*SQRT((1-AM218)/2)))</f>
        <v>0</v>
      </c>
      <c r="AO218" s="30">
        <f t="shared" ca="1" si="131"/>
        <v>0.72345271568475378</v>
      </c>
      <c r="AP218" s="30">
        <f t="shared" ca="1" si="131"/>
        <v>0.11479912468505049</v>
      </c>
      <c r="AQ218" s="30">
        <f>IF(Riskregister!$E$12="",0,COUNTIF(BM$4:BM$53,"&lt;"&amp;AO218)*IF(AP218&lt;0.5,Riskregister!$K$12+(Riskregister!$L$12-Riskregister!$K$12)*SQRT(AP218/2),Riskregister!$L$12-(Riskregister!$L$12-Riskregister!$K$12)*SQRT((1-AP218)/2)))</f>
        <v>0</v>
      </c>
      <c r="AR218" s="30">
        <f t="shared" ca="1" si="132"/>
        <v>0.49565587347065299</v>
      </c>
      <c r="AS218" s="30">
        <f t="shared" ca="1" si="132"/>
        <v>0.28163690068956138</v>
      </c>
      <c r="AT218" s="30">
        <f>IF(Riskregister!$E$13="",0,COUNTIF(BN$4:BN$53,"&lt;"&amp;AR218)*IF(AS218&lt;0.5,Riskregister!$K$13+(Riskregister!$L$13-Riskregister!$K$13)*SQRT(AS218/2),Riskregister!$L$13-(Riskregister!$L$13-Riskregister!$K$13)*SQRT((1-AS218)/2)))</f>
        <v>0</v>
      </c>
      <c r="AU218" s="30">
        <f t="shared" ca="1" si="133"/>
        <v>0.51790976688431234</v>
      </c>
      <c r="AV218" s="30">
        <f t="shared" ca="1" si="133"/>
        <v>0.15141346141324141</v>
      </c>
      <c r="AW218" s="30">
        <f>IF(Riskregister!$E$14="",0,COUNTIF(BO$4:BO$53,"&lt;"&amp;AU218)*IF(AV218&lt;0.5,Riskregister!$K$14+(Riskregister!$L$14-Riskregister!$K$14)*SQRT(AV218/2),Riskregister!$L$14-(Riskregister!$L$14-Riskregister!$K$14)*SQRT((1-AV218)/2)))</f>
        <v>0</v>
      </c>
      <c r="AX218" s="30">
        <f t="shared" ca="1" si="134"/>
        <v>0.12209064749577314</v>
      </c>
      <c r="AY218" s="30">
        <f t="shared" ca="1" si="134"/>
        <v>0.8504695873817365</v>
      </c>
      <c r="AZ218" s="30">
        <f>IF(Riskregister!$E$15="",0,COUNTIF(BP$4:BP$53,"&lt;"&amp;AX218)*IF(AY218&lt;0.5,Riskregister!$K$15+(Riskregister!$L$15-Riskregister!$K$15)*SQRT(AY218/2),Riskregister!$L$15-(Riskregister!$L$15-Riskregister!$K$15)*SQRT((1-AY218)/2)))</f>
        <v>0</v>
      </c>
      <c r="BA218" s="30">
        <f t="shared" ca="1" si="135"/>
        <v>0.19722055026154595</v>
      </c>
      <c r="BB218" s="30">
        <f t="shared" ca="1" si="135"/>
        <v>0.65290305532211945</v>
      </c>
      <c r="BC218" s="30">
        <f>IF(Riskregister!$E$16="",0,COUNTIF(BQ$4:BQ$53,"&lt;"&amp;BA218)*IF(BB218&lt;0.5,Riskregister!$K$16+(Riskregister!$L$16-Riskregister!$K$16)*SQRT(BB218/2),Riskregister!$L$16-(Riskregister!$L$16-Riskregister!$K$16)*SQRT((1-BB218)/2)))</f>
        <v>0</v>
      </c>
      <c r="BD218" s="30">
        <f t="shared" ca="1" si="123"/>
        <v>10372975.151307991</v>
      </c>
    </row>
    <row r="219" spans="20:56" x14ac:dyDescent="0.35">
      <c r="T219" s="30">
        <f t="shared" ca="1" si="124"/>
        <v>0.43154884181453068</v>
      </c>
      <c r="U219" s="30">
        <f t="shared" ca="1" si="124"/>
        <v>0.62988033537839738</v>
      </c>
      <c r="V219" s="30">
        <f ca="1">IF(Riskregister!$E$5="",0,COUNTIF(BF$4:BF$53,"&lt;"&amp;T219)*IF(U219&lt;0.5,Riskregister!$K$5+(Riskregister!$L$5-Riskregister!$K$5)*SQRT(U219/2),Riskregister!$L$5-(Riskregister!$L$5-Riskregister!$K$5)*SQRT((1-U219)/2)))</f>
        <v>1219249.1546399305</v>
      </c>
      <c r="W219" s="30">
        <f t="shared" ca="1" si="125"/>
        <v>0.99276889764349563</v>
      </c>
      <c r="X219" s="30">
        <f t="shared" ca="1" si="125"/>
        <v>0.44141267075269219</v>
      </c>
      <c r="Y219" s="30">
        <f ca="1">IF(Riskregister!$E$6="",0,COUNTIF(BG$4:BG$53,"&lt;"&amp;W219)*IF(X219&lt;0.5,Riskregister!$K$6+(Riskregister!$L$6-Riskregister!$K$6)*SQRT(X219/2),Riskregister!$L$6-(Riskregister!$L$6-Riskregister!$K$6)*SQRT((1-X219)/2)))</f>
        <v>6273774.4291894771</v>
      </c>
      <c r="Z219" s="30">
        <f t="shared" ca="1" si="126"/>
        <v>0.33002697319454588</v>
      </c>
      <c r="AA219" s="30">
        <f t="shared" ca="1" si="126"/>
        <v>0.72913995592177294</v>
      </c>
      <c r="AB219" s="30">
        <f ca="1">IF(Riskregister!$E$7="",0,COUNTIF(BH$4:BH$53,"&lt;"&amp;Z219)*IF(AA219&lt;0.5,Riskregister!$K$7+(Riskregister!$L$7-Riskregister!$K$7)*SQRT(AA219/2),Riskregister!$L$7-(Riskregister!$L$7-Riskregister!$K$7)*SQRT((1-AA219)/2)))</f>
        <v>1355985.6814520461</v>
      </c>
      <c r="AC219" s="30">
        <f t="shared" ca="1" si="127"/>
        <v>0.76934866423057002</v>
      </c>
      <c r="AD219" s="30">
        <f t="shared" ca="1" si="127"/>
        <v>0.8063429801999028</v>
      </c>
      <c r="AE219" s="30">
        <f ca="1">IF(Riskregister!$E$8="",0,COUNTIF(BI$4:BI$53,"&lt;"&amp;AC219)*IF(AD219&lt;0.5,Riskregister!$K$8+(Riskregister!$L$8-Riskregister!$K$8)*SQRT(AD219/2),Riskregister!$L$8-(Riskregister!$L$8-Riskregister!$K$8)*SQRT((1-AD219)/2)))</f>
        <v>14149951.407118641</v>
      </c>
      <c r="AF219" s="30">
        <f t="shared" ca="1" si="128"/>
        <v>0.14509030674338519</v>
      </c>
      <c r="AG219" s="30">
        <f t="shared" ca="1" si="128"/>
        <v>0.67008410007973096</v>
      </c>
      <c r="AH219" s="30">
        <f>IF(Riskregister!$E$9="",0,COUNTIF(BJ$4:BJ$53,"&lt;"&amp;AF219)*IF(AG219&lt;0.5,Riskregister!$K$9+(Riskregister!$L$9-Riskregister!$K$9)*SQRT(AG219/2),Riskregister!$L$9-(Riskregister!$L$9-Riskregister!$K$9)*SQRT((1-AG219)/2)))</f>
        <v>0</v>
      </c>
      <c r="AI219" s="30">
        <f t="shared" ca="1" si="129"/>
        <v>1.2215783149643999E-2</v>
      </c>
      <c r="AJ219" s="30">
        <f t="shared" ca="1" si="129"/>
        <v>0.41497414483104689</v>
      </c>
      <c r="AK219" s="30">
        <f>IF(Riskregister!$E$10="",0,COUNTIF(BK$4:BK$53,"&lt;"&amp;AI219)*IF(AJ219&lt;0.5,Riskregister!$K$10+(Riskregister!$L$10-Riskregister!$K$10)*SQRT(AJ219/2),Riskregister!$L$10-(Riskregister!$L$10-Riskregister!$K$10)*SQRT((1-AJ219)/2)))</f>
        <v>0</v>
      </c>
      <c r="AL219" s="30">
        <f t="shared" ca="1" si="130"/>
        <v>6.9588629393964041E-3</v>
      </c>
      <c r="AM219" s="30">
        <f t="shared" ca="1" si="130"/>
        <v>0.73434766011831698</v>
      </c>
      <c r="AN219" s="30">
        <f>IF(Riskregister!$E$11="",0,COUNTIF(BL$4:BL$53,"&lt;"&amp;AL219)*IF(AM219&lt;0.5,Riskregister!$K$11+(Riskregister!$L$11-Riskregister!$K$11)*SQRT(AM219/2),Riskregister!$L$11-(Riskregister!$L$11-Riskregister!$K$11)*SQRT((1-AM219)/2)))</f>
        <v>0</v>
      </c>
      <c r="AO219" s="30">
        <f t="shared" ca="1" si="131"/>
        <v>0.95249614507798386</v>
      </c>
      <c r="AP219" s="30">
        <f t="shared" ca="1" si="131"/>
        <v>0.25516952179122743</v>
      </c>
      <c r="AQ219" s="30">
        <f>IF(Riskregister!$E$12="",0,COUNTIF(BM$4:BM$53,"&lt;"&amp;AO219)*IF(AP219&lt;0.5,Riskregister!$K$12+(Riskregister!$L$12-Riskregister!$K$12)*SQRT(AP219/2),Riskregister!$L$12-(Riskregister!$L$12-Riskregister!$K$12)*SQRT((1-AP219)/2)))</f>
        <v>0</v>
      </c>
      <c r="AR219" s="30">
        <f t="shared" ca="1" si="132"/>
        <v>0.56866828682014758</v>
      </c>
      <c r="AS219" s="30">
        <f t="shared" ca="1" si="132"/>
        <v>0.21685665017424216</v>
      </c>
      <c r="AT219" s="30">
        <f>IF(Riskregister!$E$13="",0,COUNTIF(BN$4:BN$53,"&lt;"&amp;AR219)*IF(AS219&lt;0.5,Riskregister!$K$13+(Riskregister!$L$13-Riskregister!$K$13)*SQRT(AS219/2),Riskregister!$L$13-(Riskregister!$L$13-Riskregister!$K$13)*SQRT((1-AS219)/2)))</f>
        <v>0</v>
      </c>
      <c r="AU219" s="30">
        <f t="shared" ca="1" si="133"/>
        <v>8.3941240265189787E-2</v>
      </c>
      <c r="AV219" s="30">
        <f t="shared" ca="1" si="133"/>
        <v>0.22380405713362272</v>
      </c>
      <c r="AW219" s="30">
        <f>IF(Riskregister!$E$14="",0,COUNTIF(BO$4:BO$53,"&lt;"&amp;AU219)*IF(AV219&lt;0.5,Riskregister!$K$14+(Riskregister!$L$14-Riskregister!$K$14)*SQRT(AV219/2),Riskregister!$L$14-(Riskregister!$L$14-Riskregister!$K$14)*SQRT((1-AV219)/2)))</f>
        <v>0</v>
      </c>
      <c r="AX219" s="30">
        <f t="shared" ca="1" si="134"/>
        <v>0.31513781841326438</v>
      </c>
      <c r="AY219" s="30">
        <f t="shared" ca="1" si="134"/>
        <v>0.86238215919628614</v>
      </c>
      <c r="AZ219" s="30">
        <f>IF(Riskregister!$E$15="",0,COUNTIF(BP$4:BP$53,"&lt;"&amp;AX219)*IF(AY219&lt;0.5,Riskregister!$K$15+(Riskregister!$L$15-Riskregister!$K$15)*SQRT(AY219/2),Riskregister!$L$15-(Riskregister!$L$15-Riskregister!$K$15)*SQRT((1-AY219)/2)))</f>
        <v>0</v>
      </c>
      <c r="BA219" s="30">
        <f t="shared" ca="1" si="135"/>
        <v>0.79093415016699919</v>
      </c>
      <c r="BB219" s="30">
        <f t="shared" ca="1" si="135"/>
        <v>0.89102329793965496</v>
      </c>
      <c r="BC219" s="30">
        <f>IF(Riskregister!$E$16="",0,COUNTIF(BQ$4:BQ$53,"&lt;"&amp;BA219)*IF(BB219&lt;0.5,Riskregister!$K$16+(Riskregister!$L$16-Riskregister!$K$16)*SQRT(BB219/2),Riskregister!$L$16-(Riskregister!$L$16-Riskregister!$K$16)*SQRT((1-BB219)/2)))</f>
        <v>0</v>
      </c>
      <c r="BD219" s="30">
        <f t="shared" ca="1" si="123"/>
        <v>22998960.672400095</v>
      </c>
    </row>
    <row r="220" spans="20:56" x14ac:dyDescent="0.35">
      <c r="T220" s="30">
        <f t="shared" ca="1" si="124"/>
        <v>0.54836408233784906</v>
      </c>
      <c r="U220" s="30">
        <f t="shared" ca="1" si="124"/>
        <v>0.42379286398717941</v>
      </c>
      <c r="V220" s="30">
        <f ca="1">IF(Riskregister!$E$5="",0,COUNTIF(BF$4:BF$53,"&lt;"&amp;T220)*IF(U220&lt;0.5,Riskregister!$K$5+(Riskregister!$L$5-Riskregister!$K$5)*SQRT(U220/2),Riskregister!$L$5-(Riskregister!$L$5-Riskregister!$K$5)*SQRT((1-U220)/2)))</f>
        <v>1428579.7726587527</v>
      </c>
      <c r="W220" s="30">
        <f t="shared" ca="1" si="125"/>
        <v>0.32221713325455015</v>
      </c>
      <c r="X220" s="30">
        <f t="shared" ca="1" si="125"/>
        <v>0.49008311798121296</v>
      </c>
      <c r="Y220" s="30">
        <f ca="1">IF(Riskregister!$E$6="",0,COUNTIF(BG$4:BG$53,"&lt;"&amp;W220)*IF(X220&lt;0.5,Riskregister!$K$6+(Riskregister!$L$6-Riskregister!$K$6)*SQRT(X220/2),Riskregister!$L$6-(Riskregister!$L$6-Riskregister!$K$6)*SQRT((1-X220)/2)))</f>
        <v>1091030.106746997</v>
      </c>
      <c r="Z220" s="30">
        <f t="shared" ca="1" si="126"/>
        <v>0.56063934116324488</v>
      </c>
      <c r="AA220" s="30">
        <f t="shared" ca="1" si="126"/>
        <v>7.5098157040429658E-2</v>
      </c>
      <c r="AB220" s="30">
        <f ca="1">IF(Riskregister!$E$7="",0,COUNTIF(BH$4:BH$53,"&lt;"&amp;Z220)*IF(AA220&lt;0.5,Riskregister!$K$7+(Riskregister!$L$7-Riskregister!$K$7)*SQRT(AA220/2),Riskregister!$L$7-(Riskregister!$L$7-Riskregister!$K$7)*SQRT((1-AA220)/2)))</f>
        <v>824750.82287194557</v>
      </c>
      <c r="AC220" s="30">
        <f t="shared" ca="1" si="127"/>
        <v>0.94831141909077987</v>
      </c>
      <c r="AD220" s="30">
        <f t="shared" ca="1" si="127"/>
        <v>0.19901318350779784</v>
      </c>
      <c r="AE220" s="30">
        <f ca="1">IF(Riskregister!$E$8="",0,COUNTIF(BI$4:BI$53,"&lt;"&amp;AC220)*IF(AD220&lt;0.5,Riskregister!$K$8+(Riskregister!$L$8-Riskregister!$K$8)*SQRT(AD220/2),Riskregister!$L$8-(Riskregister!$L$8-Riskregister!$K$8)*SQRT((1-AD220)/2)))</f>
        <v>10695595.653264068</v>
      </c>
      <c r="AF220" s="30">
        <f t="shared" ca="1" si="128"/>
        <v>0.88781473178672077</v>
      </c>
      <c r="AG220" s="30">
        <f t="shared" ca="1" si="128"/>
        <v>0.77497615142135146</v>
      </c>
      <c r="AH220" s="30">
        <f>IF(Riskregister!$E$9="",0,COUNTIF(BJ$4:BJ$53,"&lt;"&amp;AF220)*IF(AG220&lt;0.5,Riskregister!$K$9+(Riskregister!$L$9-Riskregister!$K$9)*SQRT(AG220/2),Riskregister!$L$9-(Riskregister!$L$9-Riskregister!$K$9)*SQRT((1-AG220)/2)))</f>
        <v>0</v>
      </c>
      <c r="AI220" s="30">
        <f t="shared" ca="1" si="129"/>
        <v>0.36204552156836334</v>
      </c>
      <c r="AJ220" s="30">
        <f t="shared" ca="1" si="129"/>
        <v>0.64792567280645308</v>
      </c>
      <c r="AK220" s="30">
        <f>IF(Riskregister!$E$10="",0,COUNTIF(BK$4:BK$53,"&lt;"&amp;AI220)*IF(AJ220&lt;0.5,Riskregister!$K$10+(Riskregister!$L$10-Riskregister!$K$10)*SQRT(AJ220/2),Riskregister!$L$10-(Riskregister!$L$10-Riskregister!$K$10)*SQRT((1-AJ220)/2)))</f>
        <v>0</v>
      </c>
      <c r="AL220" s="30">
        <f t="shared" ca="1" si="130"/>
        <v>0.80106064692649592</v>
      </c>
      <c r="AM220" s="30">
        <f t="shared" ca="1" si="130"/>
        <v>0.18970192252481044</v>
      </c>
      <c r="AN220" s="30">
        <f>IF(Riskregister!$E$11="",0,COUNTIF(BL$4:BL$53,"&lt;"&amp;AL220)*IF(AM220&lt;0.5,Riskregister!$K$11+(Riskregister!$L$11-Riskregister!$K$11)*SQRT(AM220/2),Riskregister!$L$11-(Riskregister!$L$11-Riskregister!$K$11)*SQRT((1-AM220)/2)))</f>
        <v>0</v>
      </c>
      <c r="AO220" s="30">
        <f t="shared" ca="1" si="131"/>
        <v>0.74289724795760348</v>
      </c>
      <c r="AP220" s="30">
        <f t="shared" ca="1" si="131"/>
        <v>0.18794443210176182</v>
      </c>
      <c r="AQ220" s="30">
        <f>IF(Riskregister!$E$12="",0,COUNTIF(BM$4:BM$53,"&lt;"&amp;AO220)*IF(AP220&lt;0.5,Riskregister!$K$12+(Riskregister!$L$12-Riskregister!$K$12)*SQRT(AP220/2),Riskregister!$L$12-(Riskregister!$L$12-Riskregister!$K$12)*SQRT((1-AP220)/2)))</f>
        <v>0</v>
      </c>
      <c r="AR220" s="30">
        <f t="shared" ca="1" si="132"/>
        <v>0.43446135194782487</v>
      </c>
      <c r="AS220" s="30">
        <f t="shared" ca="1" si="132"/>
        <v>0.14189278277251571</v>
      </c>
      <c r="AT220" s="30">
        <f>IF(Riskregister!$E$13="",0,COUNTIF(BN$4:BN$53,"&lt;"&amp;AR220)*IF(AS220&lt;0.5,Riskregister!$K$13+(Riskregister!$L$13-Riskregister!$K$13)*SQRT(AS220/2),Riskregister!$L$13-(Riskregister!$L$13-Riskregister!$K$13)*SQRT((1-AS220)/2)))</f>
        <v>0</v>
      </c>
      <c r="AU220" s="30">
        <f t="shared" ca="1" si="133"/>
        <v>9.9486975472554251E-2</v>
      </c>
      <c r="AV220" s="30">
        <f t="shared" ca="1" si="133"/>
        <v>0.30409327933647778</v>
      </c>
      <c r="AW220" s="30">
        <f>IF(Riskregister!$E$14="",0,COUNTIF(BO$4:BO$53,"&lt;"&amp;AU220)*IF(AV220&lt;0.5,Riskregister!$K$14+(Riskregister!$L$14-Riskregister!$K$14)*SQRT(AV220/2),Riskregister!$L$14-(Riskregister!$L$14-Riskregister!$K$14)*SQRT((1-AV220)/2)))</f>
        <v>0</v>
      </c>
      <c r="AX220" s="30">
        <f t="shared" ca="1" si="134"/>
        <v>0.1683085256916016</v>
      </c>
      <c r="AY220" s="30">
        <f t="shared" ca="1" si="134"/>
        <v>0.65469455968328971</v>
      </c>
      <c r="AZ220" s="30">
        <f>IF(Riskregister!$E$15="",0,COUNTIF(BP$4:BP$53,"&lt;"&amp;AX220)*IF(AY220&lt;0.5,Riskregister!$K$15+(Riskregister!$L$15-Riskregister!$K$15)*SQRT(AY220/2),Riskregister!$L$15-(Riskregister!$L$15-Riskregister!$K$15)*SQRT((1-AY220)/2)))</f>
        <v>0</v>
      </c>
      <c r="BA220" s="30">
        <f t="shared" ca="1" si="135"/>
        <v>0.70603165622254527</v>
      </c>
      <c r="BB220" s="30">
        <f t="shared" ca="1" si="135"/>
        <v>0.84923832418580192</v>
      </c>
      <c r="BC220" s="30">
        <f>IF(Riskregister!$E$16="",0,COUNTIF(BQ$4:BQ$53,"&lt;"&amp;BA220)*IF(BB220&lt;0.5,Riskregister!$K$16+(Riskregister!$L$16-Riskregister!$K$16)*SQRT(BB220/2),Riskregister!$L$16-(Riskregister!$L$16-Riskregister!$K$16)*SQRT((1-BB220)/2)))</f>
        <v>0</v>
      </c>
      <c r="BD220" s="30">
        <f t="shared" ca="1" si="123"/>
        <v>14039956.355541764</v>
      </c>
    </row>
    <row r="221" spans="20:56" x14ac:dyDescent="0.35">
      <c r="T221" s="30">
        <f t="shared" ca="1" si="124"/>
        <v>0.36036737422910581</v>
      </c>
      <c r="U221" s="30">
        <f t="shared" ca="1" si="124"/>
        <v>0.69879559011803694</v>
      </c>
      <c r="V221" s="30">
        <f ca="1">IF(Riskregister!$E$5="",0,COUNTIF(BF$4:BF$53,"&lt;"&amp;T221)*IF(U221&lt;0.5,Riskregister!$K$5+(Riskregister!$L$5-Riskregister!$K$5)*SQRT(U221/2),Riskregister!$L$5-(Riskregister!$L$5-Riskregister!$K$5)*SQRT((1-U221)/2)))</f>
        <v>1276098.7511897506</v>
      </c>
      <c r="W221" s="30">
        <f t="shared" ca="1" si="125"/>
        <v>0.40368874498465013</v>
      </c>
      <c r="X221" s="30">
        <f t="shared" ca="1" si="125"/>
        <v>0.5430421844791119</v>
      </c>
      <c r="Y221" s="30">
        <f ca="1">IF(Riskregister!$E$6="",0,COUNTIF(BG$4:BG$53,"&lt;"&amp;W221)*IF(X221&lt;0.5,Riskregister!$K$6+(Riskregister!$L$6-Riskregister!$K$6)*SQRT(X221/2),Riskregister!$L$6-(Riskregister!$L$6-Riskregister!$K$6)*SQRT((1-X221)/2)))</f>
        <v>1139609.5879521677</v>
      </c>
      <c r="Z221" s="30">
        <f t="shared" ca="1" si="126"/>
        <v>0.65916578597433551</v>
      </c>
      <c r="AA221" s="30">
        <f t="shared" ca="1" si="126"/>
        <v>0.89815497146173751</v>
      </c>
      <c r="AB221" s="30">
        <f ca="1">IF(Riskregister!$E$7="",0,COUNTIF(BH$4:BH$53,"&lt;"&amp;Z221)*IF(AA221&lt;0.5,Riskregister!$K$7+(Riskregister!$L$7-Riskregister!$K$7)*SQRT(AA221/2),Riskregister!$L$7-(Riskregister!$L$7-Riskregister!$K$7)*SQRT((1-AA221)/2)))</f>
        <v>2247132.572943151</v>
      </c>
      <c r="AC221" s="30">
        <f t="shared" ca="1" si="127"/>
        <v>0.77876072610239144</v>
      </c>
      <c r="AD221" s="30">
        <f t="shared" ca="1" si="127"/>
        <v>0.27429902260592431</v>
      </c>
      <c r="AE221" s="30">
        <f ca="1">IF(Riskregister!$E$8="",0,COUNTIF(BI$4:BI$53,"&lt;"&amp;AC221)*IF(AD221&lt;0.5,Riskregister!$K$8+(Riskregister!$L$8-Riskregister!$K$8)*SQRT(AD221/2),Riskregister!$L$8-(Riskregister!$L$8-Riskregister!$K$8)*SQRT((1-AD221)/2)))</f>
        <v>8162336.0501285009</v>
      </c>
      <c r="AF221" s="30">
        <f t="shared" ca="1" si="128"/>
        <v>0.89444491273569871</v>
      </c>
      <c r="AG221" s="30">
        <f t="shared" ca="1" si="128"/>
        <v>0.39706945964656415</v>
      </c>
      <c r="AH221" s="30">
        <f>IF(Riskregister!$E$9="",0,COUNTIF(BJ$4:BJ$53,"&lt;"&amp;AF221)*IF(AG221&lt;0.5,Riskregister!$K$9+(Riskregister!$L$9-Riskregister!$K$9)*SQRT(AG221/2),Riskregister!$L$9-(Riskregister!$L$9-Riskregister!$K$9)*SQRT((1-AG221)/2)))</f>
        <v>0</v>
      </c>
      <c r="AI221" s="30">
        <f t="shared" ca="1" si="129"/>
        <v>0.858036208243664</v>
      </c>
      <c r="AJ221" s="30">
        <f t="shared" ca="1" si="129"/>
        <v>0.95554178935862155</v>
      </c>
      <c r="AK221" s="30">
        <f>IF(Riskregister!$E$10="",0,COUNTIF(BK$4:BK$53,"&lt;"&amp;AI221)*IF(AJ221&lt;0.5,Riskregister!$K$10+(Riskregister!$L$10-Riskregister!$K$10)*SQRT(AJ221/2),Riskregister!$L$10-(Riskregister!$L$10-Riskregister!$K$10)*SQRT((1-AJ221)/2)))</f>
        <v>0</v>
      </c>
      <c r="AL221" s="30">
        <f t="shared" ca="1" si="130"/>
        <v>0.26016535122284901</v>
      </c>
      <c r="AM221" s="30">
        <f t="shared" ca="1" si="130"/>
        <v>0.88678403013692941</v>
      </c>
      <c r="AN221" s="30">
        <f>IF(Riskregister!$E$11="",0,COUNTIF(BL$4:BL$53,"&lt;"&amp;AL221)*IF(AM221&lt;0.5,Riskregister!$K$11+(Riskregister!$L$11-Riskregister!$K$11)*SQRT(AM221/2),Riskregister!$L$11-(Riskregister!$L$11-Riskregister!$K$11)*SQRT((1-AM221)/2)))</f>
        <v>0</v>
      </c>
      <c r="AO221" s="30">
        <f t="shared" ca="1" si="131"/>
        <v>0.15368056948706776</v>
      </c>
      <c r="AP221" s="30">
        <f t="shared" ca="1" si="131"/>
        <v>0.34202881983549638</v>
      </c>
      <c r="AQ221" s="30">
        <f>IF(Riskregister!$E$12="",0,COUNTIF(BM$4:BM$53,"&lt;"&amp;AO221)*IF(AP221&lt;0.5,Riskregister!$K$12+(Riskregister!$L$12-Riskregister!$K$12)*SQRT(AP221/2),Riskregister!$L$12-(Riskregister!$L$12-Riskregister!$K$12)*SQRT((1-AP221)/2)))</f>
        <v>0</v>
      </c>
      <c r="AR221" s="30">
        <f t="shared" ca="1" si="132"/>
        <v>0.5262118188479783</v>
      </c>
      <c r="AS221" s="30">
        <f t="shared" ca="1" si="132"/>
        <v>0.10301057728772245</v>
      </c>
      <c r="AT221" s="30">
        <f>IF(Riskregister!$E$13="",0,COUNTIF(BN$4:BN$53,"&lt;"&amp;AR221)*IF(AS221&lt;0.5,Riskregister!$K$13+(Riskregister!$L$13-Riskregister!$K$13)*SQRT(AS221/2),Riskregister!$L$13-(Riskregister!$L$13-Riskregister!$K$13)*SQRT((1-AS221)/2)))</f>
        <v>0</v>
      </c>
      <c r="AU221" s="30">
        <f t="shared" ca="1" si="133"/>
        <v>0.45523409460769504</v>
      </c>
      <c r="AV221" s="30">
        <f t="shared" ca="1" si="133"/>
        <v>0.91498878919768079</v>
      </c>
      <c r="AW221" s="30">
        <f>IF(Riskregister!$E$14="",0,COUNTIF(BO$4:BO$53,"&lt;"&amp;AU221)*IF(AV221&lt;0.5,Riskregister!$K$14+(Riskregister!$L$14-Riskregister!$K$14)*SQRT(AV221/2),Riskregister!$L$14-(Riskregister!$L$14-Riskregister!$K$14)*SQRT((1-AV221)/2)))</f>
        <v>0</v>
      </c>
      <c r="AX221" s="30">
        <f t="shared" ca="1" si="134"/>
        <v>0.79440283518506649</v>
      </c>
      <c r="AY221" s="30">
        <f t="shared" ca="1" si="134"/>
        <v>0.84347760236770131</v>
      </c>
      <c r="AZ221" s="30">
        <f>IF(Riskregister!$E$15="",0,COUNTIF(BP$4:BP$53,"&lt;"&amp;AX221)*IF(AY221&lt;0.5,Riskregister!$K$15+(Riskregister!$L$15-Riskregister!$K$15)*SQRT(AY221/2),Riskregister!$L$15-(Riskregister!$L$15-Riskregister!$K$15)*SQRT((1-AY221)/2)))</f>
        <v>0</v>
      </c>
      <c r="BA221" s="30">
        <f t="shared" ca="1" si="135"/>
        <v>0.79172930622895155</v>
      </c>
      <c r="BB221" s="30">
        <f t="shared" ca="1" si="135"/>
        <v>0.44617849852667124</v>
      </c>
      <c r="BC221" s="30">
        <f>IF(Riskregister!$E$16="",0,COUNTIF(BQ$4:BQ$53,"&lt;"&amp;BA221)*IF(BB221&lt;0.5,Riskregister!$K$16+(Riskregister!$L$16-Riskregister!$K$16)*SQRT(BB221/2),Riskregister!$L$16-(Riskregister!$L$16-Riskregister!$K$16)*SQRT((1-BB221)/2)))</f>
        <v>0</v>
      </c>
      <c r="BD221" s="30">
        <f t="shared" ca="1" si="123"/>
        <v>12825176.96221357</v>
      </c>
    </row>
    <row r="222" spans="20:56" x14ac:dyDescent="0.35">
      <c r="T222" s="30">
        <f t="shared" ca="1" si="124"/>
        <v>8.6020808383347913E-2</v>
      </c>
      <c r="U222" s="30">
        <f t="shared" ca="1" si="124"/>
        <v>0.64164885798200622</v>
      </c>
      <c r="V222" s="30">
        <f ca="1">IF(Riskregister!$E$5="",0,COUNTIF(BF$4:BF$53,"&lt;"&amp;T222)*IF(U222&lt;0.5,Riskregister!$K$5+(Riskregister!$L$5-Riskregister!$K$5)*SQRT(U222/2),Riskregister!$L$5-(Riskregister!$L$5-Riskregister!$K$5)*SQRT((1-U222)/2)))</f>
        <v>409518.89036095503</v>
      </c>
      <c r="W222" s="30">
        <f t="shared" ca="1" si="125"/>
        <v>0.73677581134186099</v>
      </c>
      <c r="X222" s="30">
        <f t="shared" ca="1" si="125"/>
        <v>9.8878302125430473E-2</v>
      </c>
      <c r="Y222" s="30">
        <f ca="1">IF(Riskregister!$E$6="",0,COUNTIF(BG$4:BG$53,"&lt;"&amp;W222)*IF(X222&lt;0.5,Riskregister!$K$6+(Riskregister!$L$6-Riskregister!$K$6)*SQRT(X222/2),Riskregister!$L$6-(Riskregister!$L$6-Riskregister!$K$6)*SQRT((1-X222)/2)))</f>
        <v>1800685.489621981</v>
      </c>
      <c r="Z222" s="30">
        <f t="shared" ca="1" si="126"/>
        <v>0.21996115197457711</v>
      </c>
      <c r="AA222" s="30">
        <f t="shared" ca="1" si="126"/>
        <v>0.23267189818167155</v>
      </c>
      <c r="AB222" s="30">
        <f ca="1">IF(Riskregister!$E$7="",0,COUNTIF(BH$4:BH$53,"&lt;"&amp;Z222)*IF(AA222&lt;0.5,Riskregister!$K$7+(Riskregister!$L$7-Riskregister!$K$7)*SQRT(AA222/2),Riskregister!$L$7-(Riskregister!$L$7-Riskregister!$K$7)*SQRT((1-AA222)/2)))</f>
        <v>677512.78539745731</v>
      </c>
      <c r="AC222" s="30">
        <f t="shared" ca="1" si="127"/>
        <v>0.71790383198905128</v>
      </c>
      <c r="AD222" s="30">
        <f t="shared" ca="1" si="127"/>
        <v>2.0961564111692921E-2</v>
      </c>
      <c r="AE222" s="30">
        <f ca="1">IF(Riskregister!$E$8="",0,COUNTIF(BI$4:BI$53,"&lt;"&amp;AC222)*IF(AD222&lt;0.5,Riskregister!$K$8+(Riskregister!$L$8-Riskregister!$K$8)*SQRT(AD222/2),Riskregister!$L$8-(Riskregister!$L$8-Riskregister!$K$8)*SQRT((1-AD222)/2)))</f>
        <v>3124662.9860363537</v>
      </c>
      <c r="AF222" s="30">
        <f t="shared" ca="1" si="128"/>
        <v>0.61226875132533898</v>
      </c>
      <c r="AG222" s="30">
        <f t="shared" ca="1" si="128"/>
        <v>0.24623435872507116</v>
      </c>
      <c r="AH222" s="30">
        <f>IF(Riskregister!$E$9="",0,COUNTIF(BJ$4:BJ$53,"&lt;"&amp;AF222)*IF(AG222&lt;0.5,Riskregister!$K$9+(Riskregister!$L$9-Riskregister!$K$9)*SQRT(AG222/2),Riskregister!$L$9-(Riskregister!$L$9-Riskregister!$K$9)*SQRT((1-AG222)/2)))</f>
        <v>0</v>
      </c>
      <c r="AI222" s="30">
        <f t="shared" ca="1" si="129"/>
        <v>0.70407649730345612</v>
      </c>
      <c r="AJ222" s="30">
        <f t="shared" ca="1" si="129"/>
        <v>0.77918476064683151</v>
      </c>
      <c r="AK222" s="30">
        <f>IF(Riskregister!$E$10="",0,COUNTIF(BK$4:BK$53,"&lt;"&amp;AI222)*IF(AJ222&lt;0.5,Riskregister!$K$10+(Riskregister!$L$10-Riskregister!$K$10)*SQRT(AJ222/2),Riskregister!$L$10-(Riskregister!$L$10-Riskregister!$K$10)*SQRT((1-AJ222)/2)))</f>
        <v>0</v>
      </c>
      <c r="AL222" s="30">
        <f t="shared" ca="1" si="130"/>
        <v>0.21727785834666369</v>
      </c>
      <c r="AM222" s="30">
        <f t="shared" ca="1" si="130"/>
        <v>0.43115930596916874</v>
      </c>
      <c r="AN222" s="30">
        <f>IF(Riskregister!$E$11="",0,COUNTIF(BL$4:BL$53,"&lt;"&amp;AL222)*IF(AM222&lt;0.5,Riskregister!$K$11+(Riskregister!$L$11-Riskregister!$K$11)*SQRT(AM222/2),Riskregister!$L$11-(Riskregister!$L$11-Riskregister!$K$11)*SQRT((1-AM222)/2)))</f>
        <v>0</v>
      </c>
      <c r="AO222" s="30">
        <f t="shared" ca="1" si="131"/>
        <v>0.31155343498182853</v>
      </c>
      <c r="AP222" s="30">
        <f t="shared" ca="1" si="131"/>
        <v>0.2205273937194947</v>
      </c>
      <c r="AQ222" s="30">
        <f>IF(Riskregister!$E$12="",0,COUNTIF(BM$4:BM$53,"&lt;"&amp;AO222)*IF(AP222&lt;0.5,Riskregister!$K$12+(Riskregister!$L$12-Riskregister!$K$12)*SQRT(AP222/2),Riskregister!$L$12-(Riskregister!$L$12-Riskregister!$K$12)*SQRT((1-AP222)/2)))</f>
        <v>0</v>
      </c>
      <c r="AR222" s="30">
        <f t="shared" ca="1" si="132"/>
        <v>0.95436454132549775</v>
      </c>
      <c r="AS222" s="30">
        <f t="shared" ca="1" si="132"/>
        <v>9.1624007927954554E-2</v>
      </c>
      <c r="AT222" s="30">
        <f>IF(Riskregister!$E$13="",0,COUNTIF(BN$4:BN$53,"&lt;"&amp;AR222)*IF(AS222&lt;0.5,Riskregister!$K$13+(Riskregister!$L$13-Riskregister!$K$13)*SQRT(AS222/2),Riskregister!$L$13-(Riskregister!$L$13-Riskregister!$K$13)*SQRT((1-AS222)/2)))</f>
        <v>0</v>
      </c>
      <c r="AU222" s="30">
        <f t="shared" ca="1" si="133"/>
        <v>0.15559829217550358</v>
      </c>
      <c r="AV222" s="30">
        <f t="shared" ca="1" si="133"/>
        <v>0.9340336616321252</v>
      </c>
      <c r="AW222" s="30">
        <f>IF(Riskregister!$E$14="",0,COUNTIF(BO$4:BO$53,"&lt;"&amp;AU222)*IF(AV222&lt;0.5,Riskregister!$K$14+(Riskregister!$L$14-Riskregister!$K$14)*SQRT(AV222/2),Riskregister!$L$14-(Riskregister!$L$14-Riskregister!$K$14)*SQRT((1-AV222)/2)))</f>
        <v>0</v>
      </c>
      <c r="AX222" s="30">
        <f t="shared" ca="1" si="134"/>
        <v>0.45694941185577398</v>
      </c>
      <c r="AY222" s="30">
        <f t="shared" ca="1" si="134"/>
        <v>0.79254473298237393</v>
      </c>
      <c r="AZ222" s="30">
        <f>IF(Riskregister!$E$15="",0,COUNTIF(BP$4:BP$53,"&lt;"&amp;AX222)*IF(AY222&lt;0.5,Riskregister!$K$15+(Riskregister!$L$15-Riskregister!$K$15)*SQRT(AY222/2),Riskregister!$L$15-(Riskregister!$L$15-Riskregister!$K$15)*SQRT((1-AY222)/2)))</f>
        <v>0</v>
      </c>
      <c r="BA222" s="30">
        <f t="shared" ca="1" si="135"/>
        <v>0.28426509056224392</v>
      </c>
      <c r="BB222" s="30">
        <f t="shared" ca="1" si="135"/>
        <v>0.27601506441699619</v>
      </c>
      <c r="BC222" s="30">
        <f>IF(Riskregister!$E$16="",0,COUNTIF(BQ$4:BQ$53,"&lt;"&amp;BA222)*IF(BB222&lt;0.5,Riskregister!$K$16+(Riskregister!$L$16-Riskregister!$K$16)*SQRT(BB222/2),Riskregister!$L$16-(Riskregister!$L$16-Riskregister!$K$16)*SQRT((1-BB222)/2)))</f>
        <v>0</v>
      </c>
      <c r="BD222" s="30">
        <f t="shared" ca="1" si="123"/>
        <v>6012380.1514167469</v>
      </c>
    </row>
    <row r="223" spans="20:56" x14ac:dyDescent="0.35">
      <c r="T223" s="30">
        <f t="shared" ca="1" si="124"/>
        <v>0.13040607741469046</v>
      </c>
      <c r="U223" s="30">
        <f t="shared" ca="1" si="124"/>
        <v>0.30138170779767792</v>
      </c>
      <c r="V223" s="30">
        <f ca="1">IF(Riskregister!$E$5="",0,COUNTIF(BF$4:BF$53,"&lt;"&amp;T223)*IF(U223&lt;0.5,Riskregister!$K$5+(Riskregister!$L$5-Riskregister!$K$5)*SQRT(U223/2),Riskregister!$L$5-(Riskregister!$L$5-Riskregister!$K$5)*SQRT((1-U223)/2)))</f>
        <v>649370.27872739767</v>
      </c>
      <c r="W223" s="30">
        <f t="shared" ca="1" si="125"/>
        <v>0.70265090350354575</v>
      </c>
      <c r="X223" s="30">
        <f t="shared" ca="1" si="125"/>
        <v>0.42992699783750499</v>
      </c>
      <c r="Y223" s="30">
        <f ca="1">IF(Riskregister!$E$6="",0,COUNTIF(BG$4:BG$53,"&lt;"&amp;W223)*IF(X223&lt;0.5,Riskregister!$K$6+(Riskregister!$L$6-Riskregister!$K$6)*SQRT(X223/2),Riskregister!$L$6-(Riskregister!$L$6-Riskregister!$K$6)*SQRT((1-X223)/2)))</f>
        <v>3103664.4400699595</v>
      </c>
      <c r="Z223" s="30">
        <f t="shared" ca="1" si="126"/>
        <v>0.77900781949028131</v>
      </c>
      <c r="AA223" s="30">
        <f t="shared" ca="1" si="126"/>
        <v>0.82873695932732205</v>
      </c>
      <c r="AB223" s="30">
        <f ca="1">IF(Riskregister!$E$7="",0,COUNTIF(BH$4:BH$53,"&lt;"&amp;Z223)*IF(AA223&lt;0.5,Riskregister!$K$7+(Riskregister!$L$7-Riskregister!$K$7)*SQRT(AA223/2),Riskregister!$L$7-(Riskregister!$L$7-Riskregister!$K$7)*SQRT((1-AA223)/2)))</f>
        <v>2380639.8109275154</v>
      </c>
      <c r="AC223" s="30">
        <f t="shared" ca="1" si="127"/>
        <v>0.61650519791574787</v>
      </c>
      <c r="AD223" s="30">
        <f t="shared" ca="1" si="127"/>
        <v>0.97788531166863557</v>
      </c>
      <c r="AE223" s="30">
        <f ca="1">IF(Riskregister!$E$8="",0,COUNTIF(BI$4:BI$53,"&lt;"&amp;AC223)*IF(AD223&lt;0.5,Riskregister!$K$8+(Riskregister!$L$8-Riskregister!$K$8)*SQRT(AD223/2),Riskregister!$L$8-(Riskregister!$L$8-Riskregister!$K$8)*SQRT((1-AD223)/2)))</f>
        <v>13517329.910742352</v>
      </c>
      <c r="AF223" s="30">
        <f t="shared" ca="1" si="128"/>
        <v>4.8369782043861997E-2</v>
      </c>
      <c r="AG223" s="30">
        <f t="shared" ca="1" si="128"/>
        <v>0.1751626292921904</v>
      </c>
      <c r="AH223" s="30">
        <f>IF(Riskregister!$E$9="",0,COUNTIF(BJ$4:BJ$53,"&lt;"&amp;AF223)*IF(AG223&lt;0.5,Riskregister!$K$9+(Riskregister!$L$9-Riskregister!$K$9)*SQRT(AG223/2),Riskregister!$L$9-(Riskregister!$L$9-Riskregister!$K$9)*SQRT((1-AG223)/2)))</f>
        <v>0</v>
      </c>
      <c r="AI223" s="30">
        <f t="shared" ca="1" si="129"/>
        <v>3.5994638146927271E-2</v>
      </c>
      <c r="AJ223" s="30">
        <f t="shared" ca="1" si="129"/>
        <v>0.315901014068241</v>
      </c>
      <c r="AK223" s="30">
        <f>IF(Riskregister!$E$10="",0,COUNTIF(BK$4:BK$53,"&lt;"&amp;AI223)*IF(AJ223&lt;0.5,Riskregister!$K$10+(Riskregister!$L$10-Riskregister!$K$10)*SQRT(AJ223/2),Riskregister!$L$10-(Riskregister!$L$10-Riskregister!$K$10)*SQRT((1-AJ223)/2)))</f>
        <v>0</v>
      </c>
      <c r="AL223" s="30">
        <f t="shared" ca="1" si="130"/>
        <v>0.14548863559145997</v>
      </c>
      <c r="AM223" s="30">
        <f t="shared" ca="1" si="130"/>
        <v>0.3363952177189532</v>
      </c>
      <c r="AN223" s="30">
        <f>IF(Riskregister!$E$11="",0,COUNTIF(BL$4:BL$53,"&lt;"&amp;AL223)*IF(AM223&lt;0.5,Riskregister!$K$11+(Riskregister!$L$11-Riskregister!$K$11)*SQRT(AM223/2),Riskregister!$L$11-(Riskregister!$L$11-Riskregister!$K$11)*SQRT((1-AM223)/2)))</f>
        <v>0</v>
      </c>
      <c r="AO223" s="30">
        <f t="shared" ca="1" si="131"/>
        <v>0.46517119233193582</v>
      </c>
      <c r="AP223" s="30">
        <f t="shared" ca="1" si="131"/>
        <v>0.83761978488118694</v>
      </c>
      <c r="AQ223" s="30">
        <f>IF(Riskregister!$E$12="",0,COUNTIF(BM$4:BM$53,"&lt;"&amp;AO223)*IF(AP223&lt;0.5,Riskregister!$K$12+(Riskregister!$L$12-Riskregister!$K$12)*SQRT(AP223/2),Riskregister!$L$12-(Riskregister!$L$12-Riskregister!$K$12)*SQRT((1-AP223)/2)))</f>
        <v>0</v>
      </c>
      <c r="AR223" s="30">
        <f t="shared" ca="1" si="132"/>
        <v>0.92613269784858709</v>
      </c>
      <c r="AS223" s="30">
        <f t="shared" ca="1" si="132"/>
        <v>0.63401034316021421</v>
      </c>
      <c r="AT223" s="30">
        <f>IF(Riskregister!$E$13="",0,COUNTIF(BN$4:BN$53,"&lt;"&amp;AR223)*IF(AS223&lt;0.5,Riskregister!$K$13+(Riskregister!$L$13-Riskregister!$K$13)*SQRT(AS223/2),Riskregister!$L$13-(Riskregister!$L$13-Riskregister!$K$13)*SQRT((1-AS223)/2)))</f>
        <v>0</v>
      </c>
      <c r="AU223" s="30">
        <f t="shared" ca="1" si="133"/>
        <v>0.62215317326596686</v>
      </c>
      <c r="AV223" s="30">
        <f t="shared" ca="1" si="133"/>
        <v>0.20557781068450121</v>
      </c>
      <c r="AW223" s="30">
        <f>IF(Riskregister!$E$14="",0,COUNTIF(BO$4:BO$53,"&lt;"&amp;AU223)*IF(AV223&lt;0.5,Riskregister!$K$14+(Riskregister!$L$14-Riskregister!$K$14)*SQRT(AV223/2),Riskregister!$L$14-(Riskregister!$L$14-Riskregister!$K$14)*SQRT((1-AV223)/2)))</f>
        <v>0</v>
      </c>
      <c r="AX223" s="30">
        <f t="shared" ca="1" si="134"/>
        <v>0.43999159957790923</v>
      </c>
      <c r="AY223" s="30">
        <f t="shared" ca="1" si="134"/>
        <v>0.54622641341634615</v>
      </c>
      <c r="AZ223" s="30">
        <f>IF(Riskregister!$E$15="",0,COUNTIF(BP$4:BP$53,"&lt;"&amp;AX223)*IF(AY223&lt;0.5,Riskregister!$K$15+(Riskregister!$L$15-Riskregister!$K$15)*SQRT(AY223/2),Riskregister!$L$15-(Riskregister!$L$15-Riskregister!$K$15)*SQRT((1-AY223)/2)))</f>
        <v>0</v>
      </c>
      <c r="BA223" s="30">
        <f t="shared" ca="1" si="135"/>
        <v>7.8160360351122393E-2</v>
      </c>
      <c r="BB223" s="30">
        <f t="shared" ca="1" si="135"/>
        <v>0.76804044041117348</v>
      </c>
      <c r="BC223" s="30">
        <f>IF(Riskregister!$E$16="",0,COUNTIF(BQ$4:BQ$53,"&lt;"&amp;BA223)*IF(BB223&lt;0.5,Riskregister!$K$16+(Riskregister!$L$16-Riskregister!$K$16)*SQRT(BB223/2),Riskregister!$L$16-(Riskregister!$L$16-Riskregister!$K$16)*SQRT((1-BB223)/2)))</f>
        <v>0</v>
      </c>
      <c r="BD223" s="30">
        <f t="shared" ca="1" si="123"/>
        <v>19651004.440467224</v>
      </c>
    </row>
    <row r="224" spans="20:56" x14ac:dyDescent="0.35">
      <c r="T224" s="30">
        <f t="shared" ref="T224:U243" ca="1" si="136">RAND()</f>
        <v>0.73338690761903391</v>
      </c>
      <c r="U224" s="30">
        <f t="shared" ca="1" si="136"/>
        <v>0.60448920936061268</v>
      </c>
      <c r="V224" s="30">
        <f ca="1">IF(Riskregister!$E$5="",0,COUNTIF(BF$4:BF$53,"&lt;"&amp;T224)*IF(U224&lt;0.5,Riskregister!$K$5+(Riskregister!$L$5-Riskregister!$K$5)*SQRT(U224/2),Riskregister!$L$5-(Riskregister!$L$5-Riskregister!$K$5)*SQRT((1-U224)/2)))</f>
        <v>1999431.8170129787</v>
      </c>
      <c r="W224" s="30">
        <f t="shared" ref="W224:X243" ca="1" si="137">RAND()</f>
        <v>0.12849028529739048</v>
      </c>
      <c r="X224" s="30">
        <f t="shared" ca="1" si="137"/>
        <v>0.75187515636625613</v>
      </c>
      <c r="Y224" s="30">
        <f ca="1">IF(Riskregister!$E$6="",0,COUNTIF(BG$4:BG$53,"&lt;"&amp;W224)*IF(X224&lt;0.5,Riskregister!$K$6+(Riskregister!$L$6-Riskregister!$K$6)*SQRT(X224/2),Riskregister!$L$6-(Riskregister!$L$6-Riskregister!$K$6)*SQRT((1-X224)/2)))</f>
        <v>0</v>
      </c>
      <c r="Z224" s="30">
        <f t="shared" ref="Z224:AA243" ca="1" si="138">RAND()</f>
        <v>0.53098719692311169</v>
      </c>
      <c r="AA224" s="30">
        <f t="shared" ca="1" si="138"/>
        <v>0.75888161115065977</v>
      </c>
      <c r="AB224" s="30">
        <f ca="1">IF(Riskregister!$E$7="",0,COUNTIF(BH$4:BH$53,"&lt;"&amp;Z224)*IF(AA224&lt;0.5,Riskregister!$K$7+(Riskregister!$L$7-Riskregister!$K$7)*SQRT(AA224/2),Riskregister!$L$7-(Riskregister!$L$7-Riskregister!$K$7)*SQRT((1-AA224)/2)))</f>
        <v>1670845.6628307044</v>
      </c>
      <c r="AC224" s="30">
        <f t="shared" ref="AC224:AD243" ca="1" si="139">RAND()</f>
        <v>0.68764320236539278</v>
      </c>
      <c r="AD224" s="30">
        <f t="shared" ca="1" si="139"/>
        <v>0.52347317261884641</v>
      </c>
      <c r="AE224" s="30">
        <f ca="1">IF(Riskregister!$E$8="",0,COUNTIF(BI$4:BI$53,"&lt;"&amp;AC224)*IF(AD224&lt;0.5,Riskregister!$K$8+(Riskregister!$L$8-Riskregister!$K$8)*SQRT(AD224/2),Riskregister!$L$8-(Riskregister!$L$8-Riskregister!$K$8)*SQRT((1-AD224)/2)))</f>
        <v>8117475.0798981078</v>
      </c>
      <c r="AF224" s="30">
        <f t="shared" ref="AF224:AG243" ca="1" si="140">RAND()</f>
        <v>0.15808427760687882</v>
      </c>
      <c r="AG224" s="30">
        <f t="shared" ca="1" si="140"/>
        <v>0.26995950668326496</v>
      </c>
      <c r="AH224" s="30">
        <f>IF(Riskregister!$E$9="",0,COUNTIF(BJ$4:BJ$53,"&lt;"&amp;AF224)*IF(AG224&lt;0.5,Riskregister!$K$9+(Riskregister!$L$9-Riskregister!$K$9)*SQRT(AG224/2),Riskregister!$L$9-(Riskregister!$L$9-Riskregister!$K$9)*SQRT((1-AG224)/2)))</f>
        <v>0</v>
      </c>
      <c r="AI224" s="30">
        <f t="shared" ref="AI224:AJ243" ca="1" si="141">RAND()</f>
        <v>0.70937428036019667</v>
      </c>
      <c r="AJ224" s="30">
        <f t="shared" ca="1" si="141"/>
        <v>0.40708195295185845</v>
      </c>
      <c r="AK224" s="30">
        <f>IF(Riskregister!$E$10="",0,COUNTIF(BK$4:BK$53,"&lt;"&amp;AI224)*IF(AJ224&lt;0.5,Riskregister!$K$10+(Riskregister!$L$10-Riskregister!$K$10)*SQRT(AJ224/2),Riskregister!$L$10-(Riskregister!$L$10-Riskregister!$K$10)*SQRT((1-AJ224)/2)))</f>
        <v>0</v>
      </c>
      <c r="AL224" s="30">
        <f t="shared" ref="AL224:AM243" ca="1" si="142">RAND()</f>
        <v>0.52614459446293071</v>
      </c>
      <c r="AM224" s="30">
        <f t="shared" ca="1" si="142"/>
        <v>0.12001309408180294</v>
      </c>
      <c r="AN224" s="30">
        <f>IF(Riskregister!$E$11="",0,COUNTIF(BL$4:BL$53,"&lt;"&amp;AL224)*IF(AM224&lt;0.5,Riskregister!$K$11+(Riskregister!$L$11-Riskregister!$K$11)*SQRT(AM224/2),Riskregister!$L$11-(Riskregister!$L$11-Riskregister!$K$11)*SQRT((1-AM224)/2)))</f>
        <v>0</v>
      </c>
      <c r="AO224" s="30">
        <f t="shared" ref="AO224:AP243" ca="1" si="143">RAND()</f>
        <v>0.1610971935024933</v>
      </c>
      <c r="AP224" s="30">
        <f t="shared" ca="1" si="143"/>
        <v>0.6168607777027425</v>
      </c>
      <c r="AQ224" s="30">
        <f>IF(Riskregister!$E$12="",0,COUNTIF(BM$4:BM$53,"&lt;"&amp;AO224)*IF(AP224&lt;0.5,Riskregister!$K$12+(Riskregister!$L$12-Riskregister!$K$12)*SQRT(AP224/2),Riskregister!$L$12-(Riskregister!$L$12-Riskregister!$K$12)*SQRT((1-AP224)/2)))</f>
        <v>0</v>
      </c>
      <c r="AR224" s="30">
        <f t="shared" ref="AR224:AS243" ca="1" si="144">RAND()</f>
        <v>0.85523418580674215</v>
      </c>
      <c r="AS224" s="30">
        <f t="shared" ca="1" si="144"/>
        <v>0.7286605813919419</v>
      </c>
      <c r="AT224" s="30">
        <f>IF(Riskregister!$E$13="",0,COUNTIF(BN$4:BN$53,"&lt;"&amp;AR224)*IF(AS224&lt;0.5,Riskregister!$K$13+(Riskregister!$L$13-Riskregister!$K$13)*SQRT(AS224/2),Riskregister!$L$13-(Riskregister!$L$13-Riskregister!$K$13)*SQRT((1-AS224)/2)))</f>
        <v>0</v>
      </c>
      <c r="AU224" s="30">
        <f t="shared" ref="AU224:AV243" ca="1" si="145">RAND()</f>
        <v>2.3377631271087496E-2</v>
      </c>
      <c r="AV224" s="30">
        <f t="shared" ca="1" si="145"/>
        <v>0.81712200718575156</v>
      </c>
      <c r="AW224" s="30">
        <f>IF(Riskregister!$E$14="",0,COUNTIF(BO$4:BO$53,"&lt;"&amp;AU224)*IF(AV224&lt;0.5,Riskregister!$K$14+(Riskregister!$L$14-Riskregister!$K$14)*SQRT(AV224/2),Riskregister!$L$14-(Riskregister!$L$14-Riskregister!$K$14)*SQRT((1-AV224)/2)))</f>
        <v>0</v>
      </c>
      <c r="AX224" s="30">
        <f t="shared" ref="AX224:AY243" ca="1" si="146">RAND()</f>
        <v>0.99757091049452273</v>
      </c>
      <c r="AY224" s="30">
        <f t="shared" ca="1" si="146"/>
        <v>0.55371347540314042</v>
      </c>
      <c r="AZ224" s="30">
        <f>IF(Riskregister!$E$15="",0,COUNTIF(BP$4:BP$53,"&lt;"&amp;AX224)*IF(AY224&lt;0.5,Riskregister!$K$15+(Riskregister!$L$15-Riskregister!$K$15)*SQRT(AY224/2),Riskregister!$L$15-(Riskregister!$L$15-Riskregister!$K$15)*SQRT((1-AY224)/2)))</f>
        <v>0</v>
      </c>
      <c r="BA224" s="30">
        <f t="shared" ref="BA224:BB243" ca="1" si="147">RAND()</f>
        <v>0.86493592218920878</v>
      </c>
      <c r="BB224" s="30">
        <f t="shared" ca="1" si="147"/>
        <v>0.8060989049366114</v>
      </c>
      <c r="BC224" s="30">
        <f>IF(Riskregister!$E$16="",0,COUNTIF(BQ$4:BQ$53,"&lt;"&amp;BA224)*IF(BB224&lt;0.5,Riskregister!$K$16+(Riskregister!$L$16-Riskregister!$K$16)*SQRT(BB224/2),Riskregister!$L$16-(Riskregister!$L$16-Riskregister!$K$16)*SQRT((1-BB224)/2)))</f>
        <v>0</v>
      </c>
      <c r="BD224" s="30">
        <f t="shared" ca="1" si="123"/>
        <v>11787752.559741791</v>
      </c>
    </row>
    <row r="225" spans="20:56" x14ac:dyDescent="0.35">
      <c r="T225" s="30">
        <f t="shared" ca="1" si="136"/>
        <v>0.78022235124167161</v>
      </c>
      <c r="U225" s="30">
        <f t="shared" ca="1" si="136"/>
        <v>0.60428417984012894</v>
      </c>
      <c r="V225" s="30">
        <f ca="1">IF(Riskregister!$E$5="",0,COUNTIF(BF$4:BF$53,"&lt;"&amp;T225)*IF(U225&lt;0.5,Riskregister!$K$5+(Riskregister!$L$5-Riskregister!$K$5)*SQRT(U225/2),Riskregister!$L$5-(Riskregister!$L$5-Riskregister!$K$5)*SQRT((1-U225)/2)))</f>
        <v>1999172.5074820968</v>
      </c>
      <c r="W225" s="30">
        <f t="shared" ca="1" si="137"/>
        <v>5.6328338983404502E-2</v>
      </c>
      <c r="X225" s="30">
        <f t="shared" ca="1" si="137"/>
        <v>0.10297644397367145</v>
      </c>
      <c r="Y225" s="30">
        <f ca="1">IF(Riskregister!$E$6="",0,COUNTIF(BG$4:BG$53,"&lt;"&amp;W225)*IF(X225&lt;0.5,Riskregister!$K$6+(Riskregister!$L$6-Riskregister!$K$6)*SQRT(X225/2),Riskregister!$L$6-(Riskregister!$L$6-Riskregister!$K$6)*SQRT((1-X225)/2)))</f>
        <v>0</v>
      </c>
      <c r="Z225" s="30">
        <f t="shared" ca="1" si="138"/>
        <v>0.16325439323650659</v>
      </c>
      <c r="AA225" s="30">
        <f t="shared" ca="1" si="138"/>
        <v>0.10205568932916054</v>
      </c>
      <c r="AB225" s="30">
        <f ca="1">IF(Riskregister!$E$7="",0,COUNTIF(BH$4:BH$53,"&lt;"&amp;Z225)*IF(AA225&lt;0.5,Riskregister!$K$7+(Riskregister!$L$7-Riskregister!$K$7)*SQRT(AA225/2),Riskregister!$L$7-(Riskregister!$L$7-Riskregister!$K$7)*SQRT((1-AA225)/2)))</f>
        <v>516250.8111334694</v>
      </c>
      <c r="AC225" s="30">
        <f t="shared" ca="1" si="139"/>
        <v>0.53227099480213991</v>
      </c>
      <c r="AD225" s="30">
        <f t="shared" ca="1" si="139"/>
        <v>0.90138259791631381</v>
      </c>
      <c r="AE225" s="30">
        <f ca="1">IF(Riskregister!$E$8="",0,COUNTIF(BI$4:BI$53,"&lt;"&amp;AC225)*IF(AD225&lt;0.5,Riskregister!$K$8+(Riskregister!$L$8-Riskregister!$K$8)*SQRT(AD225/2),Riskregister!$L$8-(Riskregister!$L$8-Riskregister!$K$8)*SQRT((1-AD225)/2)))</f>
        <v>11869015.673285984</v>
      </c>
      <c r="AF225" s="30">
        <f t="shared" ca="1" si="140"/>
        <v>0.78756447619146619</v>
      </c>
      <c r="AG225" s="30">
        <f t="shared" ca="1" si="140"/>
        <v>0.55995622628199826</v>
      </c>
      <c r="AH225" s="30">
        <f>IF(Riskregister!$E$9="",0,COUNTIF(BJ$4:BJ$53,"&lt;"&amp;AF225)*IF(AG225&lt;0.5,Riskregister!$K$9+(Riskregister!$L$9-Riskregister!$K$9)*SQRT(AG225/2),Riskregister!$L$9-(Riskregister!$L$9-Riskregister!$K$9)*SQRT((1-AG225)/2)))</f>
        <v>0</v>
      </c>
      <c r="AI225" s="30">
        <f t="shared" ca="1" si="141"/>
        <v>0.20935238154506131</v>
      </c>
      <c r="AJ225" s="30">
        <f t="shared" ca="1" si="141"/>
        <v>0.59255486018348469</v>
      </c>
      <c r="AK225" s="30">
        <f>IF(Riskregister!$E$10="",0,COUNTIF(BK$4:BK$53,"&lt;"&amp;AI225)*IF(AJ225&lt;0.5,Riskregister!$K$10+(Riskregister!$L$10-Riskregister!$K$10)*SQRT(AJ225/2),Riskregister!$L$10-(Riskregister!$L$10-Riskregister!$K$10)*SQRT((1-AJ225)/2)))</f>
        <v>0</v>
      </c>
      <c r="AL225" s="30">
        <f t="shared" ca="1" si="142"/>
        <v>0.22204304301914279</v>
      </c>
      <c r="AM225" s="30">
        <f t="shared" ca="1" si="142"/>
        <v>0.99536736414822569</v>
      </c>
      <c r="AN225" s="30">
        <f>IF(Riskregister!$E$11="",0,COUNTIF(BL$4:BL$53,"&lt;"&amp;AL225)*IF(AM225&lt;0.5,Riskregister!$K$11+(Riskregister!$L$11-Riskregister!$K$11)*SQRT(AM225/2),Riskregister!$L$11-(Riskregister!$L$11-Riskregister!$K$11)*SQRT((1-AM225)/2)))</f>
        <v>0</v>
      </c>
      <c r="AO225" s="30">
        <f t="shared" ca="1" si="143"/>
        <v>0.96576412401146738</v>
      </c>
      <c r="AP225" s="30">
        <f t="shared" ca="1" si="143"/>
        <v>0.45185986058387018</v>
      </c>
      <c r="AQ225" s="30">
        <f>IF(Riskregister!$E$12="",0,COUNTIF(BM$4:BM$53,"&lt;"&amp;AO225)*IF(AP225&lt;0.5,Riskregister!$K$12+(Riskregister!$L$12-Riskregister!$K$12)*SQRT(AP225/2),Riskregister!$L$12-(Riskregister!$L$12-Riskregister!$K$12)*SQRT((1-AP225)/2)))</f>
        <v>0</v>
      </c>
      <c r="AR225" s="30">
        <f t="shared" ca="1" si="144"/>
        <v>0.391166543117618</v>
      </c>
      <c r="AS225" s="30">
        <f t="shared" ca="1" si="144"/>
        <v>0.40237036063116938</v>
      </c>
      <c r="AT225" s="30">
        <f>IF(Riskregister!$E$13="",0,COUNTIF(BN$4:BN$53,"&lt;"&amp;AR225)*IF(AS225&lt;0.5,Riskregister!$K$13+(Riskregister!$L$13-Riskregister!$K$13)*SQRT(AS225/2),Riskregister!$L$13-(Riskregister!$L$13-Riskregister!$K$13)*SQRT((1-AS225)/2)))</f>
        <v>0</v>
      </c>
      <c r="AU225" s="30">
        <f t="shared" ca="1" si="145"/>
        <v>0.31149326221758233</v>
      </c>
      <c r="AV225" s="30">
        <f t="shared" ca="1" si="145"/>
        <v>0.45789456478513768</v>
      </c>
      <c r="AW225" s="30">
        <f>IF(Riskregister!$E$14="",0,COUNTIF(BO$4:BO$53,"&lt;"&amp;AU225)*IF(AV225&lt;0.5,Riskregister!$K$14+(Riskregister!$L$14-Riskregister!$K$14)*SQRT(AV225/2),Riskregister!$L$14-(Riskregister!$L$14-Riskregister!$K$14)*SQRT((1-AV225)/2)))</f>
        <v>0</v>
      </c>
      <c r="AX225" s="30">
        <f t="shared" ca="1" si="146"/>
        <v>0.50760346212543928</v>
      </c>
      <c r="AY225" s="30">
        <f t="shared" ca="1" si="146"/>
        <v>0.28640101473550295</v>
      </c>
      <c r="AZ225" s="30">
        <f>IF(Riskregister!$E$15="",0,COUNTIF(BP$4:BP$53,"&lt;"&amp;AX225)*IF(AY225&lt;0.5,Riskregister!$K$15+(Riskregister!$L$15-Riskregister!$K$15)*SQRT(AY225/2),Riskregister!$L$15-(Riskregister!$L$15-Riskregister!$K$15)*SQRT((1-AY225)/2)))</f>
        <v>0</v>
      </c>
      <c r="BA225" s="30">
        <f t="shared" ca="1" si="147"/>
        <v>1.9515989198465533E-2</v>
      </c>
      <c r="BB225" s="30">
        <f t="shared" ca="1" si="147"/>
        <v>0.66803352646558867</v>
      </c>
      <c r="BC225" s="30">
        <f>IF(Riskregister!$E$16="",0,COUNTIF(BQ$4:BQ$53,"&lt;"&amp;BA225)*IF(BB225&lt;0.5,Riskregister!$K$16+(Riskregister!$L$16-Riskregister!$K$16)*SQRT(BB225/2),Riskregister!$L$16-(Riskregister!$L$16-Riskregister!$K$16)*SQRT((1-BB225)/2)))</f>
        <v>0</v>
      </c>
      <c r="BD225" s="30">
        <f t="shared" ca="1" si="123"/>
        <v>14384438.99190155</v>
      </c>
    </row>
    <row r="226" spans="20:56" x14ac:dyDescent="0.35">
      <c r="T226" s="30">
        <f t="shared" ca="1" si="136"/>
        <v>0.73519994956609847</v>
      </c>
      <c r="U226" s="30">
        <f t="shared" ca="1" si="136"/>
        <v>0.55831337514474533</v>
      </c>
      <c r="V226" s="30">
        <f ca="1">IF(Riskregister!$E$5="",0,COUNTIF(BF$4:BF$53,"&lt;"&amp;T226)*IF(U226&lt;0.5,Riskregister!$K$5+(Riskregister!$L$5-Riskregister!$K$5)*SQRT(U226/2),Riskregister!$L$5-(Riskregister!$L$5-Riskregister!$K$5)*SQRT((1-U226)/2)))</f>
        <v>1942635.6970443614</v>
      </c>
      <c r="W226" s="30">
        <f t="shared" ca="1" si="137"/>
        <v>0.95275148160704937</v>
      </c>
      <c r="X226" s="30">
        <f t="shared" ca="1" si="137"/>
        <v>0.89120180320683107</v>
      </c>
      <c r="Y226" s="30">
        <f ca="1">IF(Riskregister!$E$6="",0,COUNTIF(BG$4:BG$53,"&lt;"&amp;W226)*IF(X226&lt;0.5,Riskregister!$K$6+(Riskregister!$L$6-Riskregister!$K$6)*SQRT(X226/2),Riskregister!$L$6-(Riskregister!$L$6-Riskregister!$K$6)*SQRT((1-X226)/2)))</f>
        <v>6320699.7704761252</v>
      </c>
      <c r="Z226" s="30">
        <f t="shared" ca="1" si="138"/>
        <v>4.1366736210986854E-2</v>
      </c>
      <c r="AA226" s="30">
        <f t="shared" ca="1" si="138"/>
        <v>0.29029844815424133</v>
      </c>
      <c r="AB226" s="30">
        <f ca="1">IF(Riskregister!$E$7="",0,COUNTIF(BH$4:BH$53,"&lt;"&amp;Z226)*IF(AA226&lt;0.5,Riskregister!$K$7+(Riskregister!$L$7-Riskregister!$K$7)*SQRT(AA226/2),Riskregister!$L$7-(Riskregister!$L$7-Riskregister!$K$7)*SQRT((1-AA226)/2)))</f>
        <v>366689.18200367468</v>
      </c>
      <c r="AC226" s="30">
        <f t="shared" ca="1" si="139"/>
        <v>9.6478475998515778E-2</v>
      </c>
      <c r="AD226" s="30">
        <f t="shared" ca="1" si="139"/>
        <v>0.15047685235849351</v>
      </c>
      <c r="AE226" s="30">
        <f ca="1">IF(Riskregister!$E$8="",0,COUNTIF(BI$4:BI$53,"&lt;"&amp;AC226)*IF(AD226&lt;0.5,Riskregister!$K$8+(Riskregister!$L$8-Riskregister!$K$8)*SQRT(AD226/2),Riskregister!$L$8-(Riskregister!$L$8-Riskregister!$K$8)*SQRT((1-AD226)/2)))</f>
        <v>1589192.3185853849</v>
      </c>
      <c r="AF226" s="30">
        <f t="shared" ca="1" si="140"/>
        <v>0.51419356584058729</v>
      </c>
      <c r="AG226" s="30">
        <f t="shared" ca="1" si="140"/>
        <v>0.12929132152956035</v>
      </c>
      <c r="AH226" s="30">
        <f>IF(Riskregister!$E$9="",0,COUNTIF(BJ$4:BJ$53,"&lt;"&amp;AF226)*IF(AG226&lt;0.5,Riskregister!$K$9+(Riskregister!$L$9-Riskregister!$K$9)*SQRT(AG226/2),Riskregister!$L$9-(Riskregister!$L$9-Riskregister!$K$9)*SQRT((1-AG226)/2)))</f>
        <v>0</v>
      </c>
      <c r="AI226" s="30">
        <f t="shared" ca="1" si="141"/>
        <v>0.77517069761972701</v>
      </c>
      <c r="AJ226" s="30">
        <f t="shared" ca="1" si="141"/>
        <v>0.43432349182475027</v>
      </c>
      <c r="AK226" s="30">
        <f>IF(Riskregister!$E$10="",0,COUNTIF(BK$4:BK$53,"&lt;"&amp;AI226)*IF(AJ226&lt;0.5,Riskregister!$K$10+(Riskregister!$L$10-Riskregister!$K$10)*SQRT(AJ226/2),Riskregister!$L$10-(Riskregister!$L$10-Riskregister!$K$10)*SQRT((1-AJ226)/2)))</f>
        <v>0</v>
      </c>
      <c r="AL226" s="30">
        <f t="shared" ca="1" si="142"/>
        <v>0.67464986241395419</v>
      </c>
      <c r="AM226" s="30">
        <f t="shared" ca="1" si="142"/>
        <v>0.27383637688764739</v>
      </c>
      <c r="AN226" s="30">
        <f>IF(Riskregister!$E$11="",0,COUNTIF(BL$4:BL$53,"&lt;"&amp;AL226)*IF(AM226&lt;0.5,Riskregister!$K$11+(Riskregister!$L$11-Riskregister!$K$11)*SQRT(AM226/2),Riskregister!$L$11-(Riskregister!$L$11-Riskregister!$K$11)*SQRT((1-AM226)/2)))</f>
        <v>0</v>
      </c>
      <c r="AO226" s="30">
        <f t="shared" ca="1" si="143"/>
        <v>0.71308512628274279</v>
      </c>
      <c r="AP226" s="30">
        <f t="shared" ca="1" si="143"/>
        <v>2.0452670077253599E-2</v>
      </c>
      <c r="AQ226" s="30">
        <f>IF(Riskregister!$E$12="",0,COUNTIF(BM$4:BM$53,"&lt;"&amp;AO226)*IF(AP226&lt;0.5,Riskregister!$K$12+(Riskregister!$L$12-Riskregister!$K$12)*SQRT(AP226/2),Riskregister!$L$12-(Riskregister!$L$12-Riskregister!$K$12)*SQRT((1-AP226)/2)))</f>
        <v>0</v>
      </c>
      <c r="AR226" s="30">
        <f t="shared" ca="1" si="144"/>
        <v>0.80030164205439036</v>
      </c>
      <c r="AS226" s="30">
        <f t="shared" ca="1" si="144"/>
        <v>0.61643338048718621</v>
      </c>
      <c r="AT226" s="30">
        <f>IF(Riskregister!$E$13="",0,COUNTIF(BN$4:BN$53,"&lt;"&amp;AR226)*IF(AS226&lt;0.5,Riskregister!$K$13+(Riskregister!$L$13-Riskregister!$K$13)*SQRT(AS226/2),Riskregister!$L$13-(Riskregister!$L$13-Riskregister!$K$13)*SQRT((1-AS226)/2)))</f>
        <v>0</v>
      </c>
      <c r="AU226" s="30">
        <f t="shared" ca="1" si="145"/>
        <v>0.7222598422533798</v>
      </c>
      <c r="AV226" s="30">
        <f t="shared" ca="1" si="145"/>
        <v>0.75890630690851002</v>
      </c>
      <c r="AW226" s="30">
        <f>IF(Riskregister!$E$14="",0,COUNTIF(BO$4:BO$53,"&lt;"&amp;AU226)*IF(AV226&lt;0.5,Riskregister!$K$14+(Riskregister!$L$14-Riskregister!$K$14)*SQRT(AV226/2),Riskregister!$L$14-(Riskregister!$L$14-Riskregister!$K$14)*SQRT((1-AV226)/2)))</f>
        <v>0</v>
      </c>
      <c r="AX226" s="30">
        <f t="shared" ca="1" si="146"/>
        <v>0.52498685823716917</v>
      </c>
      <c r="AY226" s="30">
        <f t="shared" ca="1" si="146"/>
        <v>0.83417593201961537</v>
      </c>
      <c r="AZ226" s="30">
        <f>IF(Riskregister!$E$15="",0,COUNTIF(BP$4:BP$53,"&lt;"&amp;AX226)*IF(AY226&lt;0.5,Riskregister!$K$15+(Riskregister!$L$15-Riskregister!$K$15)*SQRT(AY226/2),Riskregister!$L$15-(Riskregister!$L$15-Riskregister!$K$15)*SQRT((1-AY226)/2)))</f>
        <v>0</v>
      </c>
      <c r="BA226" s="30">
        <f t="shared" ca="1" si="147"/>
        <v>0.88977548287364483</v>
      </c>
      <c r="BB226" s="30">
        <f t="shared" ca="1" si="147"/>
        <v>0.16283960750645576</v>
      </c>
      <c r="BC226" s="30">
        <f>IF(Riskregister!$E$16="",0,COUNTIF(BQ$4:BQ$53,"&lt;"&amp;BA226)*IF(BB226&lt;0.5,Riskregister!$K$16+(Riskregister!$L$16-Riskregister!$K$16)*SQRT(BB226/2),Riskregister!$L$16-(Riskregister!$L$16-Riskregister!$K$16)*SQRT((1-BB226)/2)))</f>
        <v>0</v>
      </c>
      <c r="BD226" s="30">
        <f t="shared" ca="1" si="123"/>
        <v>10219216.968109546</v>
      </c>
    </row>
    <row r="227" spans="20:56" x14ac:dyDescent="0.35">
      <c r="T227" s="30">
        <f t="shared" ca="1" si="136"/>
        <v>0.44641312678129952</v>
      </c>
      <c r="U227" s="30">
        <f t="shared" ca="1" si="136"/>
        <v>4.8275281419718485E-2</v>
      </c>
      <c r="V227" s="30">
        <f ca="1">IF(Riskregister!$E$5="",0,COUNTIF(BF$4:BF$53,"&lt;"&amp;T227)*IF(U227&lt;0.5,Riskregister!$K$5+(Riskregister!$L$5-Riskregister!$K$5)*SQRT(U227/2),Riskregister!$L$5-(Riskregister!$L$5-Riskregister!$K$5)*SQRT((1-U227)/2)))</f>
        <v>659739.95850509382</v>
      </c>
      <c r="W227" s="30">
        <f t="shared" ca="1" si="137"/>
        <v>0.55182529141903036</v>
      </c>
      <c r="X227" s="30">
        <f t="shared" ca="1" si="137"/>
        <v>0.48841157031261506</v>
      </c>
      <c r="Y227" s="30">
        <f ca="1">IF(Riskregister!$E$6="",0,COUNTIF(BG$4:BG$53,"&lt;"&amp;W227)*IF(X227&lt;0.5,Riskregister!$K$6+(Riskregister!$L$6-Riskregister!$K$6)*SQRT(X227/2),Riskregister!$L$6-(Riskregister!$L$6-Riskregister!$K$6)*SQRT((1-X227)/2)))</f>
        <v>2179018.5427998621</v>
      </c>
      <c r="Z227" s="30">
        <f t="shared" ca="1" si="138"/>
        <v>3.7858479588374183E-2</v>
      </c>
      <c r="AA227" s="30">
        <f t="shared" ca="1" si="138"/>
        <v>0.53898808778170992</v>
      </c>
      <c r="AB227" s="30">
        <f ca="1">IF(Riskregister!$E$7="",0,COUNTIF(BH$4:BH$53,"&lt;"&amp;Z227)*IF(AA227&lt;0.5,Riskregister!$K$7+(Riskregister!$L$7-Riskregister!$K$7)*SQRT(AA227/2),Riskregister!$L$7-(Riskregister!$L$7-Riskregister!$K$7)*SQRT((1-AA227)/2)))</f>
        <v>463922.74921756296</v>
      </c>
      <c r="AC227" s="30">
        <f t="shared" ca="1" si="139"/>
        <v>0.682800312714544</v>
      </c>
      <c r="AD227" s="30">
        <f t="shared" ca="1" si="139"/>
        <v>0.13036742703483051</v>
      </c>
      <c r="AE227" s="30">
        <f ca="1">IF(Riskregister!$E$8="",0,COUNTIF(BI$4:BI$53,"&lt;"&amp;AC227)*IF(AD227&lt;0.5,Riskregister!$K$8+(Riskregister!$L$8-Riskregister!$K$8)*SQRT(AD227/2),Riskregister!$L$8-(Riskregister!$L$8-Riskregister!$K$8)*SQRT((1-AD227)/2)))</f>
        <v>4499885.2876720019</v>
      </c>
      <c r="AF227" s="30">
        <f t="shared" ca="1" si="140"/>
        <v>0.4457279976954579</v>
      </c>
      <c r="AG227" s="30">
        <f t="shared" ca="1" si="140"/>
        <v>0.10415546145730137</v>
      </c>
      <c r="AH227" s="30">
        <f>IF(Riskregister!$E$9="",0,COUNTIF(BJ$4:BJ$53,"&lt;"&amp;AF227)*IF(AG227&lt;0.5,Riskregister!$K$9+(Riskregister!$L$9-Riskregister!$K$9)*SQRT(AG227/2),Riskregister!$L$9-(Riskregister!$L$9-Riskregister!$K$9)*SQRT((1-AG227)/2)))</f>
        <v>0</v>
      </c>
      <c r="AI227" s="30">
        <f t="shared" ca="1" si="141"/>
        <v>0.16886144564062566</v>
      </c>
      <c r="AJ227" s="30">
        <f t="shared" ca="1" si="141"/>
        <v>0.6684086574357585</v>
      </c>
      <c r="AK227" s="30">
        <f>IF(Riskregister!$E$10="",0,COUNTIF(BK$4:BK$53,"&lt;"&amp;AI227)*IF(AJ227&lt;0.5,Riskregister!$K$10+(Riskregister!$L$10-Riskregister!$K$10)*SQRT(AJ227/2),Riskregister!$L$10-(Riskregister!$L$10-Riskregister!$K$10)*SQRT((1-AJ227)/2)))</f>
        <v>0</v>
      </c>
      <c r="AL227" s="30">
        <f t="shared" ca="1" si="142"/>
        <v>0.85760465833841537</v>
      </c>
      <c r="AM227" s="30">
        <f t="shared" ca="1" si="142"/>
        <v>0.87780507107409</v>
      </c>
      <c r="AN227" s="30">
        <f>IF(Riskregister!$E$11="",0,COUNTIF(BL$4:BL$53,"&lt;"&amp;AL227)*IF(AM227&lt;0.5,Riskregister!$K$11+(Riskregister!$L$11-Riskregister!$K$11)*SQRT(AM227/2),Riskregister!$L$11-(Riskregister!$L$11-Riskregister!$K$11)*SQRT((1-AM227)/2)))</f>
        <v>0</v>
      </c>
      <c r="AO227" s="30">
        <f t="shared" ca="1" si="143"/>
        <v>0.21549793429549047</v>
      </c>
      <c r="AP227" s="30">
        <f t="shared" ca="1" si="143"/>
        <v>0.76148942518903928</v>
      </c>
      <c r="AQ227" s="30">
        <f>IF(Riskregister!$E$12="",0,COUNTIF(BM$4:BM$53,"&lt;"&amp;AO227)*IF(AP227&lt;0.5,Riskregister!$K$12+(Riskregister!$L$12-Riskregister!$K$12)*SQRT(AP227/2),Riskregister!$L$12-(Riskregister!$L$12-Riskregister!$K$12)*SQRT((1-AP227)/2)))</f>
        <v>0</v>
      </c>
      <c r="AR227" s="30">
        <f t="shared" ca="1" si="144"/>
        <v>0.89900558978095235</v>
      </c>
      <c r="AS227" s="30">
        <f t="shared" ca="1" si="144"/>
        <v>0.45289864030332594</v>
      </c>
      <c r="AT227" s="30">
        <f>IF(Riskregister!$E$13="",0,COUNTIF(BN$4:BN$53,"&lt;"&amp;AR227)*IF(AS227&lt;0.5,Riskregister!$K$13+(Riskregister!$L$13-Riskregister!$K$13)*SQRT(AS227/2),Riskregister!$L$13-(Riskregister!$L$13-Riskregister!$K$13)*SQRT((1-AS227)/2)))</f>
        <v>0</v>
      </c>
      <c r="AU227" s="30">
        <f t="shared" ca="1" si="145"/>
        <v>0.27973561427497307</v>
      </c>
      <c r="AV227" s="30">
        <f t="shared" ca="1" si="145"/>
        <v>0.18022664992261916</v>
      </c>
      <c r="AW227" s="30">
        <f>IF(Riskregister!$E$14="",0,COUNTIF(BO$4:BO$53,"&lt;"&amp;AU227)*IF(AV227&lt;0.5,Riskregister!$K$14+(Riskregister!$L$14-Riskregister!$K$14)*SQRT(AV227/2),Riskregister!$L$14-(Riskregister!$L$14-Riskregister!$K$14)*SQRT((1-AV227)/2)))</f>
        <v>0</v>
      </c>
      <c r="AX227" s="30">
        <f t="shared" ca="1" si="146"/>
        <v>0.43624992693583464</v>
      </c>
      <c r="AY227" s="30">
        <f t="shared" ca="1" si="146"/>
        <v>0.26271243535301925</v>
      </c>
      <c r="AZ227" s="30">
        <f>IF(Riskregister!$E$15="",0,COUNTIF(BP$4:BP$53,"&lt;"&amp;AX227)*IF(AY227&lt;0.5,Riskregister!$K$15+(Riskregister!$L$15-Riskregister!$K$15)*SQRT(AY227/2),Riskregister!$L$15-(Riskregister!$L$15-Riskregister!$K$15)*SQRT((1-AY227)/2)))</f>
        <v>0</v>
      </c>
      <c r="BA227" s="30">
        <f t="shared" ca="1" si="147"/>
        <v>0.10636601999553441</v>
      </c>
      <c r="BB227" s="30">
        <f t="shared" ca="1" si="147"/>
        <v>0.71266813144550401</v>
      </c>
      <c r="BC227" s="30">
        <f>IF(Riskregister!$E$16="",0,COUNTIF(BQ$4:BQ$53,"&lt;"&amp;BA227)*IF(BB227&lt;0.5,Riskregister!$K$16+(Riskregister!$L$16-Riskregister!$K$16)*SQRT(BB227/2),Riskregister!$L$16-(Riskregister!$L$16-Riskregister!$K$16)*SQRT((1-BB227)/2)))</f>
        <v>0</v>
      </c>
      <c r="BD227" s="30">
        <f t="shared" ca="1" si="123"/>
        <v>7802566.5381945204</v>
      </c>
    </row>
    <row r="228" spans="20:56" x14ac:dyDescent="0.35">
      <c r="T228" s="30">
        <f t="shared" ca="1" si="136"/>
        <v>0.46283877538483253</v>
      </c>
      <c r="U228" s="30">
        <f t="shared" ca="1" si="136"/>
        <v>0.86120216656865278</v>
      </c>
      <c r="V228" s="30">
        <f ca="1">IF(Riskregister!$E$5="",0,COUNTIF(BF$4:BF$53,"&lt;"&amp;T228)*IF(U228&lt;0.5,Riskregister!$K$5+(Riskregister!$L$5-Riskregister!$K$5)*SQRT(U228/2),Riskregister!$L$5-(Riskregister!$L$5-Riskregister!$K$5)*SQRT((1-U228)/2)))</f>
        <v>1444360.3991196775</v>
      </c>
      <c r="W228" s="30">
        <f t="shared" ca="1" si="137"/>
        <v>0.60499724766974683</v>
      </c>
      <c r="X228" s="30">
        <f t="shared" ca="1" si="137"/>
        <v>3.056132545914525E-2</v>
      </c>
      <c r="Y228" s="30">
        <f ca="1">IF(Riskregister!$E$6="",0,COUNTIF(BG$4:BG$53,"&lt;"&amp;W228)*IF(X228&lt;0.5,Riskregister!$K$6+(Riskregister!$L$6-Riskregister!$K$6)*SQRT(X228/2),Riskregister!$L$6-(Riskregister!$L$6-Riskregister!$K$6)*SQRT((1-X228)/2)))</f>
        <v>845013.91997920838</v>
      </c>
      <c r="Z228" s="30">
        <f t="shared" ca="1" si="138"/>
        <v>1.3820256411226639E-2</v>
      </c>
      <c r="AA228" s="30">
        <f t="shared" ca="1" si="138"/>
        <v>0.69083607012301518</v>
      </c>
      <c r="AB228" s="30">
        <f ca="1">IF(Riskregister!$E$7="",0,COUNTIF(BH$4:BH$53,"&lt;"&amp;Z228)*IF(AA228&lt;0.5,Riskregister!$K$7+(Riskregister!$L$7-Riskregister!$K$7)*SQRT(AA228/2),Riskregister!$L$7-(Riskregister!$L$7-Riskregister!$K$7)*SQRT((1-AA228)/2)))</f>
        <v>524781.6088633223</v>
      </c>
      <c r="AC228" s="30">
        <f t="shared" ca="1" si="139"/>
        <v>0.91287924946748866</v>
      </c>
      <c r="AD228" s="30">
        <f t="shared" ca="1" si="139"/>
        <v>0.39073950354354137</v>
      </c>
      <c r="AE228" s="30">
        <f ca="1">IF(Riskregister!$E$8="",0,COUNTIF(BI$4:BI$53,"&lt;"&amp;AC228)*IF(AD228&lt;0.5,Riskregister!$K$8+(Riskregister!$L$8-Riskregister!$K$8)*SQRT(AD228/2),Riskregister!$L$8-(Riskregister!$L$8-Riskregister!$K$8)*SQRT((1-AD228)/2)))</f>
        <v>11887152.902309678</v>
      </c>
      <c r="AF228" s="30">
        <f t="shared" ca="1" si="140"/>
        <v>4.4660639013363368E-2</v>
      </c>
      <c r="AG228" s="30">
        <f t="shared" ca="1" si="140"/>
        <v>0.55288966974679632</v>
      </c>
      <c r="AH228" s="30">
        <f>IF(Riskregister!$E$9="",0,COUNTIF(BJ$4:BJ$53,"&lt;"&amp;AF228)*IF(AG228&lt;0.5,Riskregister!$K$9+(Riskregister!$L$9-Riskregister!$K$9)*SQRT(AG228/2),Riskregister!$L$9-(Riskregister!$L$9-Riskregister!$K$9)*SQRT((1-AG228)/2)))</f>
        <v>0</v>
      </c>
      <c r="AI228" s="30">
        <f t="shared" ca="1" si="141"/>
        <v>0.80239371726937792</v>
      </c>
      <c r="AJ228" s="30">
        <f t="shared" ca="1" si="141"/>
        <v>0.99100730254086533</v>
      </c>
      <c r="AK228" s="30">
        <f>IF(Riskregister!$E$10="",0,COUNTIF(BK$4:BK$53,"&lt;"&amp;AI228)*IF(AJ228&lt;0.5,Riskregister!$K$10+(Riskregister!$L$10-Riskregister!$K$10)*SQRT(AJ228/2),Riskregister!$L$10-(Riskregister!$L$10-Riskregister!$K$10)*SQRT((1-AJ228)/2)))</f>
        <v>0</v>
      </c>
      <c r="AL228" s="30">
        <f t="shared" ca="1" si="142"/>
        <v>0.5648346611615277</v>
      </c>
      <c r="AM228" s="30">
        <f t="shared" ca="1" si="142"/>
        <v>0.78366859940956057</v>
      </c>
      <c r="AN228" s="30">
        <f>IF(Riskregister!$E$11="",0,COUNTIF(BL$4:BL$53,"&lt;"&amp;AL228)*IF(AM228&lt;0.5,Riskregister!$K$11+(Riskregister!$L$11-Riskregister!$K$11)*SQRT(AM228/2),Riskregister!$L$11-(Riskregister!$L$11-Riskregister!$K$11)*SQRT((1-AM228)/2)))</f>
        <v>0</v>
      </c>
      <c r="AO228" s="30">
        <f t="shared" ca="1" si="143"/>
        <v>8.9936150017703276E-2</v>
      </c>
      <c r="AP228" s="30">
        <f t="shared" ca="1" si="143"/>
        <v>0.34233927690279731</v>
      </c>
      <c r="AQ228" s="30">
        <f>IF(Riskregister!$E$12="",0,COUNTIF(BM$4:BM$53,"&lt;"&amp;AO228)*IF(AP228&lt;0.5,Riskregister!$K$12+(Riskregister!$L$12-Riskregister!$K$12)*SQRT(AP228/2),Riskregister!$L$12-(Riskregister!$L$12-Riskregister!$K$12)*SQRT((1-AP228)/2)))</f>
        <v>0</v>
      </c>
      <c r="AR228" s="30">
        <f t="shared" ca="1" si="144"/>
        <v>0.71306015227639297</v>
      </c>
      <c r="AS228" s="30">
        <f t="shared" ca="1" si="144"/>
        <v>0.73235039113256406</v>
      </c>
      <c r="AT228" s="30">
        <f>IF(Riskregister!$E$13="",0,COUNTIF(BN$4:BN$53,"&lt;"&amp;AR228)*IF(AS228&lt;0.5,Riskregister!$K$13+(Riskregister!$L$13-Riskregister!$K$13)*SQRT(AS228/2),Riskregister!$L$13-(Riskregister!$L$13-Riskregister!$K$13)*SQRT((1-AS228)/2)))</f>
        <v>0</v>
      </c>
      <c r="AU228" s="30">
        <f t="shared" ca="1" si="145"/>
        <v>0.41693523456530412</v>
      </c>
      <c r="AV228" s="30">
        <f t="shared" ca="1" si="145"/>
        <v>0.95663127358440125</v>
      </c>
      <c r="AW228" s="30">
        <f>IF(Riskregister!$E$14="",0,COUNTIF(BO$4:BO$53,"&lt;"&amp;AU228)*IF(AV228&lt;0.5,Riskregister!$K$14+(Riskregister!$L$14-Riskregister!$K$14)*SQRT(AV228/2),Riskregister!$L$14-(Riskregister!$L$14-Riskregister!$K$14)*SQRT((1-AV228)/2)))</f>
        <v>0</v>
      </c>
      <c r="AX228" s="30">
        <f t="shared" ca="1" si="146"/>
        <v>0.48247507921450139</v>
      </c>
      <c r="AY228" s="30">
        <f t="shared" ca="1" si="146"/>
        <v>0.27279912866067346</v>
      </c>
      <c r="AZ228" s="30">
        <f>IF(Riskregister!$E$15="",0,COUNTIF(BP$4:BP$53,"&lt;"&amp;AX228)*IF(AY228&lt;0.5,Riskregister!$K$15+(Riskregister!$L$15-Riskregister!$K$15)*SQRT(AY228/2),Riskregister!$L$15-(Riskregister!$L$15-Riskregister!$K$15)*SQRT((1-AY228)/2)))</f>
        <v>0</v>
      </c>
      <c r="BA228" s="30">
        <f t="shared" ca="1" si="147"/>
        <v>0.16607620957250602</v>
      </c>
      <c r="BB228" s="30">
        <f t="shared" ca="1" si="147"/>
        <v>0.58703252990223642</v>
      </c>
      <c r="BC228" s="30">
        <f>IF(Riskregister!$E$16="",0,COUNTIF(BQ$4:BQ$53,"&lt;"&amp;BA228)*IF(BB228&lt;0.5,Riskregister!$K$16+(Riskregister!$L$16-Riskregister!$K$16)*SQRT(BB228/2),Riskregister!$L$16-(Riskregister!$L$16-Riskregister!$K$16)*SQRT((1-BB228)/2)))</f>
        <v>0</v>
      </c>
      <c r="BD228" s="30">
        <f t="shared" ca="1" si="123"/>
        <v>14701308.830271887</v>
      </c>
    </row>
    <row r="229" spans="20:56" x14ac:dyDescent="0.35">
      <c r="T229" s="30">
        <f t="shared" ca="1" si="136"/>
        <v>0.12363188534056002</v>
      </c>
      <c r="U229" s="30">
        <f t="shared" ca="1" si="136"/>
        <v>0.82949539383953774</v>
      </c>
      <c r="V229" s="30">
        <f ca="1">IF(Riskregister!$E$5="",0,COUNTIF(BF$4:BF$53,"&lt;"&amp;T229)*IF(U229&lt;0.5,Riskregister!$K$5+(Riskregister!$L$5-Riskregister!$K$5)*SQRT(U229/2),Riskregister!$L$5-(Riskregister!$L$5-Riskregister!$K$5)*SQRT((1-U229)/2)))</f>
        <v>468609.01334662712</v>
      </c>
      <c r="W229" s="30">
        <f t="shared" ca="1" si="137"/>
        <v>0.8670147728893316</v>
      </c>
      <c r="X229" s="30">
        <f t="shared" ca="1" si="137"/>
        <v>0.23940530703116747</v>
      </c>
      <c r="Y229" s="30">
        <f ca="1">IF(Riskregister!$E$6="",0,COUNTIF(BG$4:BG$53,"&lt;"&amp;W229)*IF(X229&lt;0.5,Riskregister!$K$6+(Riskregister!$L$6-Riskregister!$K$6)*SQRT(X229/2),Riskregister!$L$6-(Riskregister!$L$6-Riskregister!$K$6)*SQRT((1-X229)/2)))</f>
        <v>2468295.848230259</v>
      </c>
      <c r="Z229" s="30">
        <f t="shared" ca="1" si="138"/>
        <v>9.6843439787678842E-2</v>
      </c>
      <c r="AA229" s="30">
        <f t="shared" ca="1" si="138"/>
        <v>0.50570982415235821</v>
      </c>
      <c r="AB229" s="30">
        <f ca="1">IF(Riskregister!$E$7="",0,COUNTIF(BH$4:BH$53,"&lt;"&amp;Z229)*IF(AA229&lt;0.5,Riskregister!$K$7+(Riskregister!$L$7-Riskregister!$K$7)*SQRT(AA229/2),Riskregister!$L$7-(Riskregister!$L$7-Riskregister!$K$7)*SQRT((1-AA229)/2)))</f>
        <v>678006.26494562929</v>
      </c>
      <c r="AC229" s="30">
        <f t="shared" ca="1" si="139"/>
        <v>0.785687889351526</v>
      </c>
      <c r="AD229" s="30">
        <f t="shared" ca="1" si="139"/>
        <v>0.51819505840962532</v>
      </c>
      <c r="AE229" s="30">
        <f ca="1">IF(Riskregister!$E$8="",0,COUNTIF(BI$4:BI$53,"&lt;"&amp;AC229)*IF(AD229&lt;0.5,Riskregister!$K$8+(Riskregister!$L$8-Riskregister!$K$8)*SQRT(AD229/2),Riskregister!$L$8-(Riskregister!$L$8-Riskregister!$K$8)*SQRT((1-AD229)/2)))</f>
        <v>10772618.503722141</v>
      </c>
      <c r="AF229" s="30">
        <f t="shared" ca="1" si="140"/>
        <v>0.3399298363547818</v>
      </c>
      <c r="AG229" s="30">
        <f t="shared" ca="1" si="140"/>
        <v>0.21807687003431853</v>
      </c>
      <c r="AH229" s="30">
        <f>IF(Riskregister!$E$9="",0,COUNTIF(BJ$4:BJ$53,"&lt;"&amp;AF229)*IF(AG229&lt;0.5,Riskregister!$K$9+(Riskregister!$L$9-Riskregister!$K$9)*SQRT(AG229/2),Riskregister!$L$9-(Riskregister!$L$9-Riskregister!$K$9)*SQRT((1-AG229)/2)))</f>
        <v>0</v>
      </c>
      <c r="AI229" s="30">
        <f t="shared" ca="1" si="141"/>
        <v>0.45227457541925986</v>
      </c>
      <c r="AJ229" s="30">
        <f t="shared" ca="1" si="141"/>
        <v>0.27137566436060734</v>
      </c>
      <c r="AK229" s="30">
        <f>IF(Riskregister!$E$10="",0,COUNTIF(BK$4:BK$53,"&lt;"&amp;AI229)*IF(AJ229&lt;0.5,Riskregister!$K$10+(Riskregister!$L$10-Riskregister!$K$10)*SQRT(AJ229/2),Riskregister!$L$10-(Riskregister!$L$10-Riskregister!$K$10)*SQRT((1-AJ229)/2)))</f>
        <v>0</v>
      </c>
      <c r="AL229" s="30">
        <f t="shared" ca="1" si="142"/>
        <v>0.21275037656147477</v>
      </c>
      <c r="AM229" s="30">
        <f t="shared" ca="1" si="142"/>
        <v>0.18128780963936564</v>
      </c>
      <c r="AN229" s="30">
        <f>IF(Riskregister!$E$11="",0,COUNTIF(BL$4:BL$53,"&lt;"&amp;AL229)*IF(AM229&lt;0.5,Riskregister!$K$11+(Riskregister!$L$11-Riskregister!$K$11)*SQRT(AM229/2),Riskregister!$L$11-(Riskregister!$L$11-Riskregister!$K$11)*SQRT((1-AM229)/2)))</f>
        <v>0</v>
      </c>
      <c r="AO229" s="30">
        <f t="shared" ca="1" si="143"/>
        <v>0.93566763575130663</v>
      </c>
      <c r="AP229" s="30">
        <f t="shared" ca="1" si="143"/>
        <v>0.1090459600284891</v>
      </c>
      <c r="AQ229" s="30">
        <f>IF(Riskregister!$E$12="",0,COUNTIF(BM$4:BM$53,"&lt;"&amp;AO229)*IF(AP229&lt;0.5,Riskregister!$K$12+(Riskregister!$L$12-Riskregister!$K$12)*SQRT(AP229/2),Riskregister!$L$12-(Riskregister!$L$12-Riskregister!$K$12)*SQRT((1-AP229)/2)))</f>
        <v>0</v>
      </c>
      <c r="AR229" s="30">
        <f t="shared" ca="1" si="144"/>
        <v>0.45432631814437296</v>
      </c>
      <c r="AS229" s="30">
        <f t="shared" ca="1" si="144"/>
        <v>0.83003840163371678</v>
      </c>
      <c r="AT229" s="30">
        <f>IF(Riskregister!$E$13="",0,COUNTIF(BN$4:BN$53,"&lt;"&amp;AR229)*IF(AS229&lt;0.5,Riskregister!$K$13+(Riskregister!$L$13-Riskregister!$K$13)*SQRT(AS229/2),Riskregister!$L$13-(Riskregister!$L$13-Riskregister!$K$13)*SQRT((1-AS229)/2)))</f>
        <v>0</v>
      </c>
      <c r="AU229" s="30">
        <f t="shared" ca="1" si="145"/>
        <v>0.15352869910623246</v>
      </c>
      <c r="AV229" s="30">
        <f t="shared" ca="1" si="145"/>
        <v>7.0598321722980084E-2</v>
      </c>
      <c r="AW229" s="30">
        <f>IF(Riskregister!$E$14="",0,COUNTIF(BO$4:BO$53,"&lt;"&amp;AU229)*IF(AV229&lt;0.5,Riskregister!$K$14+(Riskregister!$L$14-Riskregister!$K$14)*SQRT(AV229/2),Riskregister!$L$14-(Riskregister!$L$14-Riskregister!$K$14)*SQRT((1-AV229)/2)))</f>
        <v>0</v>
      </c>
      <c r="AX229" s="30">
        <f t="shared" ca="1" si="146"/>
        <v>1.8868663969895394E-3</v>
      </c>
      <c r="AY229" s="30">
        <f t="shared" ca="1" si="146"/>
        <v>1.5325289267801523E-2</v>
      </c>
      <c r="AZ229" s="30">
        <f>IF(Riskregister!$E$15="",0,COUNTIF(BP$4:BP$53,"&lt;"&amp;AX229)*IF(AY229&lt;0.5,Riskregister!$K$15+(Riskregister!$L$15-Riskregister!$K$15)*SQRT(AY229/2),Riskregister!$L$15-(Riskregister!$L$15-Riskregister!$K$15)*SQRT((1-AY229)/2)))</f>
        <v>0</v>
      </c>
      <c r="BA229" s="30">
        <f t="shared" ca="1" si="147"/>
        <v>0.31384399573275412</v>
      </c>
      <c r="BB229" s="30">
        <f t="shared" ca="1" si="147"/>
        <v>0.82290533073696814</v>
      </c>
      <c r="BC229" s="30">
        <f>IF(Riskregister!$E$16="",0,COUNTIF(BQ$4:BQ$53,"&lt;"&amp;BA229)*IF(BB229&lt;0.5,Riskregister!$K$16+(Riskregister!$L$16-Riskregister!$K$16)*SQRT(BB229/2),Riskregister!$L$16-(Riskregister!$L$16-Riskregister!$K$16)*SQRT((1-BB229)/2)))</f>
        <v>0</v>
      </c>
      <c r="BD229" s="30">
        <f t="shared" ca="1" si="123"/>
        <v>14387529.630244656</v>
      </c>
    </row>
    <row r="230" spans="20:56" x14ac:dyDescent="0.35">
      <c r="T230" s="30">
        <f t="shared" ca="1" si="136"/>
        <v>0.67271367986497932</v>
      </c>
      <c r="U230" s="30">
        <f t="shared" ca="1" si="136"/>
        <v>0.85440797450130812</v>
      </c>
      <c r="V230" s="30">
        <f ca="1">IF(Riskregister!$E$5="",0,COUNTIF(BF$4:BF$53,"&lt;"&amp;T230)*IF(U230&lt;0.5,Riskregister!$K$5+(Riskregister!$L$5-Riskregister!$K$5)*SQRT(U230/2),Riskregister!$L$5-(Riskregister!$L$5-Riskregister!$K$5)*SQRT((1-U230)/2)))</f>
        <v>1914346.7478664629</v>
      </c>
      <c r="W230" s="30">
        <f t="shared" ca="1" si="137"/>
        <v>0.53176568944118741</v>
      </c>
      <c r="X230" s="30">
        <f t="shared" ca="1" si="137"/>
        <v>0.56724445780180288</v>
      </c>
      <c r="Y230" s="30">
        <f ca="1">IF(Riskregister!$E$6="",0,COUNTIF(BG$4:BG$53,"&lt;"&amp;W230)*IF(X230&lt;0.5,Riskregister!$K$6+(Riskregister!$L$6-Riskregister!$K$6)*SQRT(X230/2),Riskregister!$L$6-(Riskregister!$L$6-Riskregister!$K$6)*SQRT((1-X230)/2)))</f>
        <v>2325408.7324232468</v>
      </c>
      <c r="Z230" s="30">
        <f t="shared" ca="1" si="138"/>
        <v>0.69389596472428638</v>
      </c>
      <c r="AA230" s="30">
        <f t="shared" ca="1" si="138"/>
        <v>0.94488254684805029</v>
      </c>
      <c r="AB230" s="30">
        <f ca="1">IF(Riskregister!$E$7="",0,COUNTIF(BH$4:BH$53,"&lt;"&amp;Z230)*IF(AA230&lt;0.5,Riskregister!$K$7+(Riskregister!$L$7-Riskregister!$K$7)*SQRT(AA230/2),Riskregister!$L$7-(Riskregister!$L$7-Riskregister!$K$7)*SQRT((1-AA230)/2)))</f>
        <v>2393279.8796810154</v>
      </c>
      <c r="AC230" s="30">
        <f t="shared" ca="1" si="139"/>
        <v>0.83317383749484553</v>
      </c>
      <c r="AD230" s="30">
        <f t="shared" ca="1" si="139"/>
        <v>0.23647213726360383</v>
      </c>
      <c r="AE230" s="30">
        <f ca="1">IF(Riskregister!$E$8="",0,COUNTIF(BI$4:BI$53,"&lt;"&amp;AC230)*IF(AD230&lt;0.5,Riskregister!$K$8+(Riskregister!$L$8-Riskregister!$K$8)*SQRT(AD230/2),Riskregister!$L$8-(Riskregister!$L$8-Riskregister!$K$8)*SQRT((1-AD230)/2)))</f>
        <v>7664468.7405249374</v>
      </c>
      <c r="AF230" s="30">
        <f t="shared" ca="1" si="140"/>
        <v>0.46909348180215604</v>
      </c>
      <c r="AG230" s="30">
        <f t="shared" ca="1" si="140"/>
        <v>0.22641595568364981</v>
      </c>
      <c r="AH230" s="30">
        <f>IF(Riskregister!$E$9="",0,COUNTIF(BJ$4:BJ$53,"&lt;"&amp;AF230)*IF(AG230&lt;0.5,Riskregister!$K$9+(Riskregister!$L$9-Riskregister!$K$9)*SQRT(AG230/2),Riskregister!$L$9-(Riskregister!$L$9-Riskregister!$K$9)*SQRT((1-AG230)/2)))</f>
        <v>0</v>
      </c>
      <c r="AI230" s="30">
        <f t="shared" ca="1" si="141"/>
        <v>0.74056256394337561</v>
      </c>
      <c r="AJ230" s="30">
        <f t="shared" ca="1" si="141"/>
        <v>0.49952361401938294</v>
      </c>
      <c r="AK230" s="30">
        <f>IF(Riskregister!$E$10="",0,COUNTIF(BK$4:BK$53,"&lt;"&amp;AI230)*IF(AJ230&lt;0.5,Riskregister!$K$10+(Riskregister!$L$10-Riskregister!$K$10)*SQRT(AJ230/2),Riskregister!$L$10-(Riskregister!$L$10-Riskregister!$K$10)*SQRT((1-AJ230)/2)))</f>
        <v>0</v>
      </c>
      <c r="AL230" s="30">
        <f t="shared" ca="1" si="142"/>
        <v>0.32769484142576244</v>
      </c>
      <c r="AM230" s="30">
        <f t="shared" ca="1" si="142"/>
        <v>0.74177612509994295</v>
      </c>
      <c r="AN230" s="30">
        <f>IF(Riskregister!$E$11="",0,COUNTIF(BL$4:BL$53,"&lt;"&amp;AL230)*IF(AM230&lt;0.5,Riskregister!$K$11+(Riskregister!$L$11-Riskregister!$K$11)*SQRT(AM230/2),Riskregister!$L$11-(Riskregister!$L$11-Riskregister!$K$11)*SQRT((1-AM230)/2)))</f>
        <v>0</v>
      </c>
      <c r="AO230" s="30">
        <f t="shared" ca="1" si="143"/>
        <v>0.86656182872838827</v>
      </c>
      <c r="AP230" s="30">
        <f t="shared" ca="1" si="143"/>
        <v>0.74418923894082756</v>
      </c>
      <c r="AQ230" s="30">
        <f>IF(Riskregister!$E$12="",0,COUNTIF(BM$4:BM$53,"&lt;"&amp;AO230)*IF(AP230&lt;0.5,Riskregister!$K$12+(Riskregister!$L$12-Riskregister!$K$12)*SQRT(AP230/2),Riskregister!$L$12-(Riskregister!$L$12-Riskregister!$K$12)*SQRT((1-AP230)/2)))</f>
        <v>0</v>
      </c>
      <c r="AR230" s="30">
        <f t="shared" ca="1" si="144"/>
        <v>0.50333013626426004</v>
      </c>
      <c r="AS230" s="30">
        <f t="shared" ca="1" si="144"/>
        <v>0.15606924790096099</v>
      </c>
      <c r="AT230" s="30">
        <f>IF(Riskregister!$E$13="",0,COUNTIF(BN$4:BN$53,"&lt;"&amp;AR230)*IF(AS230&lt;0.5,Riskregister!$K$13+(Riskregister!$L$13-Riskregister!$K$13)*SQRT(AS230/2),Riskregister!$L$13-(Riskregister!$L$13-Riskregister!$K$13)*SQRT((1-AS230)/2)))</f>
        <v>0</v>
      </c>
      <c r="AU230" s="30">
        <f t="shared" ca="1" si="145"/>
        <v>0.94810819725053019</v>
      </c>
      <c r="AV230" s="30">
        <f t="shared" ca="1" si="145"/>
        <v>0.387615920011111</v>
      </c>
      <c r="AW230" s="30">
        <f>IF(Riskregister!$E$14="",0,COUNTIF(BO$4:BO$53,"&lt;"&amp;AU230)*IF(AV230&lt;0.5,Riskregister!$K$14+(Riskregister!$L$14-Riskregister!$K$14)*SQRT(AV230/2),Riskregister!$L$14-(Riskregister!$L$14-Riskregister!$K$14)*SQRT((1-AV230)/2)))</f>
        <v>0</v>
      </c>
      <c r="AX230" s="30">
        <f t="shared" ca="1" si="146"/>
        <v>0.43550158185549215</v>
      </c>
      <c r="AY230" s="30">
        <f t="shared" ca="1" si="146"/>
        <v>0.99172876461673387</v>
      </c>
      <c r="AZ230" s="30">
        <f>IF(Riskregister!$E$15="",0,COUNTIF(BP$4:BP$53,"&lt;"&amp;AX230)*IF(AY230&lt;0.5,Riskregister!$K$15+(Riskregister!$L$15-Riskregister!$K$15)*SQRT(AY230/2),Riskregister!$L$15-(Riskregister!$L$15-Riskregister!$K$15)*SQRT((1-AY230)/2)))</f>
        <v>0</v>
      </c>
      <c r="BA230" s="30">
        <f t="shared" ca="1" si="147"/>
        <v>0.54666454014514976</v>
      </c>
      <c r="BB230" s="30">
        <f t="shared" ca="1" si="147"/>
        <v>0.20106050381257179</v>
      </c>
      <c r="BC230" s="30">
        <f>IF(Riskregister!$E$16="",0,COUNTIF(BQ$4:BQ$53,"&lt;"&amp;BA230)*IF(BB230&lt;0.5,Riskregister!$K$16+(Riskregister!$L$16-Riskregister!$K$16)*SQRT(BB230/2),Riskregister!$L$16-(Riskregister!$L$16-Riskregister!$K$16)*SQRT((1-BB230)/2)))</f>
        <v>0</v>
      </c>
      <c r="BD230" s="30">
        <f t="shared" ca="1" si="123"/>
        <v>14297504.100495663</v>
      </c>
    </row>
    <row r="231" spans="20:56" x14ac:dyDescent="0.35">
      <c r="T231" s="30">
        <f t="shared" ca="1" si="136"/>
        <v>0.29859682971352852</v>
      </c>
      <c r="U231" s="30">
        <f t="shared" ca="1" si="136"/>
        <v>0.89610878997111665</v>
      </c>
      <c r="V231" s="30">
        <f ca="1">IF(Riskregister!$E$5="",0,COUNTIF(BF$4:BF$53,"&lt;"&amp;T231)*IF(U231&lt;0.5,Riskregister!$K$5+(Riskregister!$L$5-Riskregister!$K$5)*SQRT(U231/2),Riskregister!$L$5-(Riskregister!$L$5-Riskregister!$K$5)*SQRT((1-U231)/2)))</f>
        <v>994875.79357448383</v>
      </c>
      <c r="W231" s="30">
        <f t="shared" ca="1" si="137"/>
        <v>0.49688863400173788</v>
      </c>
      <c r="X231" s="30">
        <f t="shared" ca="1" si="137"/>
        <v>0.73260695932319086</v>
      </c>
      <c r="Y231" s="30">
        <f ca="1">IF(Riskregister!$E$6="",0,COUNTIF(BG$4:BG$53,"&lt;"&amp;W231)*IF(X231&lt;0.5,Riskregister!$K$6+(Riskregister!$L$6-Riskregister!$K$6)*SQRT(X231/2),Riskregister!$L$6-(Riskregister!$L$6-Riskregister!$K$6)*SQRT((1-X231)/2)))</f>
        <v>2683676.7480646241</v>
      </c>
      <c r="Z231" s="30">
        <f t="shared" ca="1" si="138"/>
        <v>0.81798998021174429</v>
      </c>
      <c r="AA231" s="30">
        <f t="shared" ca="1" si="138"/>
        <v>0.76338969857751804</v>
      </c>
      <c r="AB231" s="30">
        <f ca="1">IF(Riskregister!$E$7="",0,COUNTIF(BH$4:BH$53,"&lt;"&amp;Z231)*IF(AA231&lt;0.5,Riskregister!$K$7+(Riskregister!$L$7-Riskregister!$K$7)*SQRT(AA231/2),Riskregister!$L$7-(Riskregister!$L$7-Riskregister!$K$7)*SQRT((1-AA231)/2)))</f>
        <v>2516541.2523163194</v>
      </c>
      <c r="AC231" s="30">
        <f t="shared" ca="1" si="139"/>
        <v>0.60169474851133842</v>
      </c>
      <c r="AD231" s="30">
        <f t="shared" ca="1" si="139"/>
        <v>0.76143236665009673</v>
      </c>
      <c r="AE231" s="30">
        <f ca="1">IF(Riskregister!$E$8="",0,COUNTIF(BI$4:BI$53,"&lt;"&amp;AC231)*IF(AD231&lt;0.5,Riskregister!$K$8+(Riskregister!$L$8-Riskregister!$K$8)*SQRT(AD231/2),Riskregister!$L$8-(Riskregister!$L$8-Riskregister!$K$8)*SQRT((1-AD231)/2)))</f>
        <v>10130214.009512622</v>
      </c>
      <c r="AF231" s="30">
        <f t="shared" ca="1" si="140"/>
        <v>0.71220775203775699</v>
      </c>
      <c r="AG231" s="30">
        <f t="shared" ca="1" si="140"/>
        <v>0.49681319008528857</v>
      </c>
      <c r="AH231" s="30">
        <f>IF(Riskregister!$E$9="",0,COUNTIF(BJ$4:BJ$53,"&lt;"&amp;AF231)*IF(AG231&lt;0.5,Riskregister!$K$9+(Riskregister!$L$9-Riskregister!$K$9)*SQRT(AG231/2),Riskregister!$L$9-(Riskregister!$L$9-Riskregister!$K$9)*SQRT((1-AG231)/2)))</f>
        <v>0</v>
      </c>
      <c r="AI231" s="30">
        <f t="shared" ca="1" si="141"/>
        <v>4.2729934194349894E-2</v>
      </c>
      <c r="AJ231" s="30">
        <f t="shared" ca="1" si="141"/>
        <v>0.67185288027132117</v>
      </c>
      <c r="AK231" s="30">
        <f>IF(Riskregister!$E$10="",0,COUNTIF(BK$4:BK$53,"&lt;"&amp;AI231)*IF(AJ231&lt;0.5,Riskregister!$K$10+(Riskregister!$L$10-Riskregister!$K$10)*SQRT(AJ231/2),Riskregister!$L$10-(Riskregister!$L$10-Riskregister!$K$10)*SQRT((1-AJ231)/2)))</f>
        <v>0</v>
      </c>
      <c r="AL231" s="30">
        <f t="shared" ca="1" si="142"/>
        <v>0.24516038574759214</v>
      </c>
      <c r="AM231" s="30">
        <f t="shared" ca="1" si="142"/>
        <v>6.5824370661172527E-2</v>
      </c>
      <c r="AN231" s="30">
        <f>IF(Riskregister!$E$11="",0,COUNTIF(BL$4:BL$53,"&lt;"&amp;AL231)*IF(AM231&lt;0.5,Riskregister!$K$11+(Riskregister!$L$11-Riskregister!$K$11)*SQRT(AM231/2),Riskregister!$L$11-(Riskregister!$L$11-Riskregister!$K$11)*SQRT((1-AM231)/2)))</f>
        <v>0</v>
      </c>
      <c r="AO231" s="30">
        <f t="shared" ca="1" si="143"/>
        <v>3.3876399989571038E-2</v>
      </c>
      <c r="AP231" s="30">
        <f t="shared" ca="1" si="143"/>
        <v>0.56205523847485162</v>
      </c>
      <c r="AQ231" s="30">
        <f>IF(Riskregister!$E$12="",0,COUNTIF(BM$4:BM$53,"&lt;"&amp;AO231)*IF(AP231&lt;0.5,Riskregister!$K$12+(Riskregister!$L$12-Riskregister!$K$12)*SQRT(AP231/2),Riskregister!$L$12-(Riskregister!$L$12-Riskregister!$K$12)*SQRT((1-AP231)/2)))</f>
        <v>0</v>
      </c>
      <c r="AR231" s="30">
        <f t="shared" ca="1" si="144"/>
        <v>0.13376503584278954</v>
      </c>
      <c r="AS231" s="30">
        <f t="shared" ca="1" si="144"/>
        <v>0.32570780442225977</v>
      </c>
      <c r="AT231" s="30">
        <f>IF(Riskregister!$E$13="",0,COUNTIF(BN$4:BN$53,"&lt;"&amp;AR231)*IF(AS231&lt;0.5,Riskregister!$K$13+(Riskregister!$L$13-Riskregister!$K$13)*SQRT(AS231/2),Riskregister!$L$13-(Riskregister!$L$13-Riskregister!$K$13)*SQRT((1-AS231)/2)))</f>
        <v>0</v>
      </c>
      <c r="AU231" s="30">
        <f t="shared" ca="1" si="145"/>
        <v>0.25955338354776081</v>
      </c>
      <c r="AV231" s="30">
        <f t="shared" ca="1" si="145"/>
        <v>0.14709982510089359</v>
      </c>
      <c r="AW231" s="30">
        <f>IF(Riskregister!$E$14="",0,COUNTIF(BO$4:BO$53,"&lt;"&amp;AU231)*IF(AV231&lt;0.5,Riskregister!$K$14+(Riskregister!$L$14-Riskregister!$K$14)*SQRT(AV231/2),Riskregister!$L$14-(Riskregister!$L$14-Riskregister!$K$14)*SQRT((1-AV231)/2)))</f>
        <v>0</v>
      </c>
      <c r="AX231" s="30">
        <f t="shared" ca="1" si="146"/>
        <v>2.0777466272278389E-2</v>
      </c>
      <c r="AY231" s="30">
        <f t="shared" ca="1" si="146"/>
        <v>0.92897961575365418</v>
      </c>
      <c r="AZ231" s="30">
        <f>IF(Riskregister!$E$15="",0,COUNTIF(BP$4:BP$53,"&lt;"&amp;AX231)*IF(AY231&lt;0.5,Riskregister!$K$15+(Riskregister!$L$15-Riskregister!$K$15)*SQRT(AY231/2),Riskregister!$L$15-(Riskregister!$L$15-Riskregister!$K$15)*SQRT((1-AY231)/2)))</f>
        <v>0</v>
      </c>
      <c r="BA231" s="30">
        <f t="shared" ca="1" si="147"/>
        <v>0.99763197182895369</v>
      </c>
      <c r="BB231" s="30">
        <f t="shared" ca="1" si="147"/>
        <v>0.72476140540298029</v>
      </c>
      <c r="BC231" s="30">
        <f>IF(Riskregister!$E$16="",0,COUNTIF(BQ$4:BQ$53,"&lt;"&amp;BA231)*IF(BB231&lt;0.5,Riskregister!$K$16+(Riskregister!$L$16-Riskregister!$K$16)*SQRT(BB231/2),Riskregister!$L$16-(Riskregister!$L$16-Riskregister!$K$16)*SQRT((1-BB231)/2)))</f>
        <v>0</v>
      </c>
      <c r="BD231" s="30">
        <f t="shared" ca="1" si="123"/>
        <v>16325307.803468049</v>
      </c>
    </row>
    <row r="232" spans="20:56" x14ac:dyDescent="0.35">
      <c r="T232" s="30">
        <f t="shared" ca="1" si="136"/>
        <v>0.6628016057589543</v>
      </c>
      <c r="U232" s="30">
        <f t="shared" ca="1" si="136"/>
        <v>0.6644374150452288</v>
      </c>
      <c r="V232" s="30">
        <f ca="1">IF(Riskregister!$E$5="",0,COUNTIF(BF$4:BF$53,"&lt;"&amp;T232)*IF(U232&lt;0.5,Riskregister!$K$5+(Riskregister!$L$5-Riskregister!$K$5)*SQRT(U232/2),Riskregister!$L$5-(Riskregister!$L$5-Riskregister!$K$5)*SQRT((1-U232)/2)))</f>
        <v>1662699.9337944358</v>
      </c>
      <c r="W232" s="30">
        <f t="shared" ca="1" si="137"/>
        <v>0.66873923740547625</v>
      </c>
      <c r="X232" s="30">
        <f t="shared" ca="1" si="137"/>
        <v>0.58000661827461675</v>
      </c>
      <c r="Y232" s="30">
        <f ca="1">IF(Riskregister!$E$6="",0,COUNTIF(BG$4:BG$53,"&lt;"&amp;W232)*IF(X232&lt;0.5,Riskregister!$K$6+(Riskregister!$L$6-Riskregister!$K$6)*SQRT(X232/2),Riskregister!$L$6-(Riskregister!$L$6-Riskregister!$K$6)*SQRT((1-X232)/2)))</f>
        <v>2350285.747900418</v>
      </c>
      <c r="Z232" s="30">
        <f t="shared" ca="1" si="138"/>
        <v>0.80354352268348594</v>
      </c>
      <c r="AA232" s="30">
        <f t="shared" ca="1" si="138"/>
        <v>0.67666668606973657</v>
      </c>
      <c r="AB232" s="30">
        <f ca="1">IF(Riskregister!$E$7="",0,COUNTIF(BH$4:BH$53,"&lt;"&amp;Z232)*IF(AA232&lt;0.5,Riskregister!$K$7+(Riskregister!$L$7-Riskregister!$K$7)*SQRT(AA232/2),Riskregister!$L$7-(Riskregister!$L$7-Riskregister!$K$7)*SQRT((1-AA232)/2)))</f>
        <v>2074181.8128105085</v>
      </c>
      <c r="AC232" s="30">
        <f t="shared" ca="1" si="139"/>
        <v>0.98264927131906987</v>
      </c>
      <c r="AD232" s="30">
        <f t="shared" ca="1" si="139"/>
        <v>0.51709150902404266</v>
      </c>
      <c r="AE232" s="30">
        <f ca="1">IF(Riskregister!$E$8="",0,COUNTIF(BI$4:BI$53,"&lt;"&amp;AC232)*IF(AD232&lt;0.5,Riskregister!$K$8+(Riskregister!$L$8-Riskregister!$K$8)*SQRT(AD232/2),Riskregister!$L$8-(Riskregister!$L$8-Riskregister!$K$8)*SQRT((1-AD232)/2)))</f>
        <v>18833599.972206458</v>
      </c>
      <c r="AF232" s="30">
        <f t="shared" ca="1" si="140"/>
        <v>0.12805976642653105</v>
      </c>
      <c r="AG232" s="30">
        <f t="shared" ca="1" si="140"/>
        <v>0.73466557753631367</v>
      </c>
      <c r="AH232" s="30">
        <f>IF(Riskregister!$E$9="",0,COUNTIF(BJ$4:BJ$53,"&lt;"&amp;AF232)*IF(AG232&lt;0.5,Riskregister!$K$9+(Riskregister!$L$9-Riskregister!$K$9)*SQRT(AG232/2),Riskregister!$L$9-(Riskregister!$L$9-Riskregister!$K$9)*SQRT((1-AG232)/2)))</f>
        <v>0</v>
      </c>
      <c r="AI232" s="30">
        <f t="shared" ca="1" si="141"/>
        <v>6.8133704394007899E-2</v>
      </c>
      <c r="AJ232" s="30">
        <f t="shared" ca="1" si="141"/>
        <v>0.88757695376191237</v>
      </c>
      <c r="AK232" s="30">
        <f>IF(Riskregister!$E$10="",0,COUNTIF(BK$4:BK$53,"&lt;"&amp;AI232)*IF(AJ232&lt;0.5,Riskregister!$K$10+(Riskregister!$L$10-Riskregister!$K$10)*SQRT(AJ232/2),Riskregister!$L$10-(Riskregister!$L$10-Riskregister!$K$10)*SQRT((1-AJ232)/2)))</f>
        <v>0</v>
      </c>
      <c r="AL232" s="30">
        <f t="shared" ca="1" si="142"/>
        <v>0.4722995909766724</v>
      </c>
      <c r="AM232" s="30">
        <f t="shared" ca="1" si="142"/>
        <v>0.5065668690426256</v>
      </c>
      <c r="AN232" s="30">
        <f>IF(Riskregister!$E$11="",0,COUNTIF(BL$4:BL$53,"&lt;"&amp;AL232)*IF(AM232&lt;0.5,Riskregister!$K$11+(Riskregister!$L$11-Riskregister!$K$11)*SQRT(AM232/2),Riskregister!$L$11-(Riskregister!$L$11-Riskregister!$K$11)*SQRT((1-AM232)/2)))</f>
        <v>0</v>
      </c>
      <c r="AO232" s="30">
        <f t="shared" ca="1" si="143"/>
        <v>0.1951896907829278</v>
      </c>
      <c r="AP232" s="30">
        <f t="shared" ca="1" si="143"/>
        <v>0.51051407869279652</v>
      </c>
      <c r="AQ232" s="30">
        <f>IF(Riskregister!$E$12="",0,COUNTIF(BM$4:BM$53,"&lt;"&amp;AO232)*IF(AP232&lt;0.5,Riskregister!$K$12+(Riskregister!$L$12-Riskregister!$K$12)*SQRT(AP232/2),Riskregister!$L$12-(Riskregister!$L$12-Riskregister!$K$12)*SQRT((1-AP232)/2)))</f>
        <v>0</v>
      </c>
      <c r="AR232" s="30">
        <f t="shared" ca="1" si="144"/>
        <v>0.86831391641173061</v>
      </c>
      <c r="AS232" s="30">
        <f t="shared" ca="1" si="144"/>
        <v>0.37318158662476042</v>
      </c>
      <c r="AT232" s="30">
        <f>IF(Riskregister!$E$13="",0,COUNTIF(BN$4:BN$53,"&lt;"&amp;AR232)*IF(AS232&lt;0.5,Riskregister!$K$13+(Riskregister!$L$13-Riskregister!$K$13)*SQRT(AS232/2),Riskregister!$L$13-(Riskregister!$L$13-Riskregister!$K$13)*SQRT((1-AS232)/2)))</f>
        <v>0</v>
      </c>
      <c r="AU232" s="30">
        <f t="shared" ca="1" si="145"/>
        <v>0.39349076559350471</v>
      </c>
      <c r="AV232" s="30">
        <f t="shared" ca="1" si="145"/>
        <v>0.76796407154227164</v>
      </c>
      <c r="AW232" s="30">
        <f>IF(Riskregister!$E$14="",0,COUNTIF(BO$4:BO$53,"&lt;"&amp;AU232)*IF(AV232&lt;0.5,Riskregister!$K$14+(Riskregister!$L$14-Riskregister!$K$14)*SQRT(AV232/2),Riskregister!$L$14-(Riskregister!$L$14-Riskregister!$K$14)*SQRT((1-AV232)/2)))</f>
        <v>0</v>
      </c>
      <c r="AX232" s="30">
        <f t="shared" ca="1" si="146"/>
        <v>0.39053911364053817</v>
      </c>
      <c r="AY232" s="30">
        <f t="shared" ca="1" si="146"/>
        <v>0.51361917935392354</v>
      </c>
      <c r="AZ232" s="30">
        <f>IF(Riskregister!$E$15="",0,COUNTIF(BP$4:BP$53,"&lt;"&amp;AX232)*IF(AY232&lt;0.5,Riskregister!$K$15+(Riskregister!$L$15-Riskregister!$K$15)*SQRT(AY232/2),Riskregister!$L$15-(Riskregister!$L$15-Riskregister!$K$15)*SQRT((1-AY232)/2)))</f>
        <v>0</v>
      </c>
      <c r="BA232" s="30">
        <f t="shared" ca="1" si="147"/>
        <v>0.73694858826562515</v>
      </c>
      <c r="BB232" s="30">
        <f t="shared" ca="1" si="147"/>
        <v>0.54555911935578338</v>
      </c>
      <c r="BC232" s="30">
        <f>IF(Riskregister!$E$16="",0,COUNTIF(BQ$4:BQ$53,"&lt;"&amp;BA232)*IF(BB232&lt;0.5,Riskregister!$K$16+(Riskregister!$L$16-Riskregister!$K$16)*SQRT(BB232/2),Riskregister!$L$16-(Riskregister!$L$16-Riskregister!$K$16)*SQRT((1-BB232)/2)))</f>
        <v>0</v>
      </c>
      <c r="BD232" s="30">
        <f t="shared" ca="1" si="123"/>
        <v>24920767.466711819</v>
      </c>
    </row>
    <row r="233" spans="20:56" x14ac:dyDescent="0.35">
      <c r="T233" s="30">
        <f t="shared" ca="1" si="136"/>
        <v>6.2637675707654883E-2</v>
      </c>
      <c r="U233" s="30">
        <f t="shared" ca="1" si="136"/>
        <v>0.16145442903805685</v>
      </c>
      <c r="V233" s="30">
        <f ca="1">IF(Riskregister!$E$5="",0,COUNTIF(BF$4:BF$53,"&lt;"&amp;T233)*IF(U233&lt;0.5,Riskregister!$K$5+(Riskregister!$L$5-Riskregister!$K$5)*SQRT(U233/2),Riskregister!$L$5-(Riskregister!$L$5-Riskregister!$K$5)*SQRT((1-U233)/2)))</f>
        <v>277856.40750507289</v>
      </c>
      <c r="W233" s="30">
        <f t="shared" ca="1" si="137"/>
        <v>0.8002282107233134</v>
      </c>
      <c r="X233" s="30">
        <f t="shared" ca="1" si="137"/>
        <v>0.12918121446436315</v>
      </c>
      <c r="Y233" s="30">
        <f ca="1">IF(Riskregister!$E$6="",0,COUNTIF(BG$4:BG$53,"&lt;"&amp;W233)*IF(X233&lt;0.5,Riskregister!$K$6+(Riskregister!$L$6-Riskregister!$K$6)*SQRT(X233/2),Riskregister!$L$6-(Riskregister!$L$6-Riskregister!$K$6)*SQRT((1-X233)/2)))</f>
        <v>1972392.8398568737</v>
      </c>
      <c r="Z233" s="30">
        <f t="shared" ca="1" si="138"/>
        <v>0.8307816641776643</v>
      </c>
      <c r="AA233" s="30">
        <f t="shared" ca="1" si="138"/>
        <v>0.8276724064174048</v>
      </c>
      <c r="AB233" s="30">
        <f ca="1">IF(Riskregister!$E$7="",0,COUNTIF(BH$4:BH$53,"&lt;"&amp;Z233)*IF(AA233&lt;0.5,Riskregister!$K$7+(Riskregister!$L$7-Riskregister!$K$7)*SQRT(AA233/2),Riskregister!$L$7-(Riskregister!$L$7-Riskregister!$K$7)*SQRT((1-AA233)/2)))</f>
        <v>2675359.3813477312</v>
      </c>
      <c r="AC233" s="30">
        <f t="shared" ca="1" si="139"/>
        <v>0.42399613987235474</v>
      </c>
      <c r="AD233" s="30">
        <f t="shared" ca="1" si="139"/>
        <v>0.52918126125845399</v>
      </c>
      <c r="AE233" s="30">
        <f ca="1">IF(Riskregister!$E$8="",0,COUNTIF(BI$4:BI$53,"&lt;"&amp;AC233)*IF(AD233&lt;0.5,Riskregister!$K$8+(Riskregister!$L$8-Riskregister!$K$8)*SQRT(AD233/2),Riskregister!$L$8-(Riskregister!$L$8-Riskregister!$K$8)*SQRT((1-AD233)/2)))</f>
        <v>5439213.6777084693</v>
      </c>
      <c r="AF233" s="30">
        <f t="shared" ca="1" si="140"/>
        <v>0.13855227019372507</v>
      </c>
      <c r="AG233" s="30">
        <f t="shared" ca="1" si="140"/>
        <v>0.79107127463550286</v>
      </c>
      <c r="AH233" s="30">
        <f>IF(Riskregister!$E$9="",0,COUNTIF(BJ$4:BJ$53,"&lt;"&amp;AF233)*IF(AG233&lt;0.5,Riskregister!$K$9+(Riskregister!$L$9-Riskregister!$K$9)*SQRT(AG233/2),Riskregister!$L$9-(Riskregister!$L$9-Riskregister!$K$9)*SQRT((1-AG233)/2)))</f>
        <v>0</v>
      </c>
      <c r="AI233" s="30">
        <f t="shared" ca="1" si="141"/>
        <v>9.5378710303051562E-2</v>
      </c>
      <c r="AJ233" s="30">
        <f t="shared" ca="1" si="141"/>
        <v>0.93196873923266788</v>
      </c>
      <c r="AK233" s="30">
        <f>IF(Riskregister!$E$10="",0,COUNTIF(BK$4:BK$53,"&lt;"&amp;AI233)*IF(AJ233&lt;0.5,Riskregister!$K$10+(Riskregister!$L$10-Riskregister!$K$10)*SQRT(AJ233/2),Riskregister!$L$10-(Riskregister!$L$10-Riskregister!$K$10)*SQRT((1-AJ233)/2)))</f>
        <v>0</v>
      </c>
      <c r="AL233" s="30">
        <f t="shared" ca="1" si="142"/>
        <v>0.75539851142574022</v>
      </c>
      <c r="AM233" s="30">
        <f t="shared" ca="1" si="142"/>
        <v>0.93359740780812905</v>
      </c>
      <c r="AN233" s="30">
        <f>IF(Riskregister!$E$11="",0,COUNTIF(BL$4:BL$53,"&lt;"&amp;AL233)*IF(AM233&lt;0.5,Riskregister!$K$11+(Riskregister!$L$11-Riskregister!$K$11)*SQRT(AM233/2),Riskregister!$L$11-(Riskregister!$L$11-Riskregister!$K$11)*SQRT((1-AM233)/2)))</f>
        <v>0</v>
      </c>
      <c r="AO233" s="30">
        <f t="shared" ca="1" si="143"/>
        <v>0.23500777311849153</v>
      </c>
      <c r="AP233" s="30">
        <f t="shared" ca="1" si="143"/>
        <v>0.19819034701503746</v>
      </c>
      <c r="AQ233" s="30">
        <f>IF(Riskregister!$E$12="",0,COUNTIF(BM$4:BM$53,"&lt;"&amp;AO233)*IF(AP233&lt;0.5,Riskregister!$K$12+(Riskregister!$L$12-Riskregister!$K$12)*SQRT(AP233/2),Riskregister!$L$12-(Riskregister!$L$12-Riskregister!$K$12)*SQRT((1-AP233)/2)))</f>
        <v>0</v>
      </c>
      <c r="AR233" s="30">
        <f t="shared" ca="1" si="144"/>
        <v>6.0287998037321322E-2</v>
      </c>
      <c r="AS233" s="30">
        <f t="shared" ca="1" si="144"/>
        <v>0.83914746748552671</v>
      </c>
      <c r="AT233" s="30">
        <f>IF(Riskregister!$E$13="",0,COUNTIF(BN$4:BN$53,"&lt;"&amp;AR233)*IF(AS233&lt;0.5,Riskregister!$K$13+(Riskregister!$L$13-Riskregister!$K$13)*SQRT(AS233/2),Riskregister!$L$13-(Riskregister!$L$13-Riskregister!$K$13)*SQRT((1-AS233)/2)))</f>
        <v>0</v>
      </c>
      <c r="AU233" s="30">
        <f t="shared" ca="1" si="145"/>
        <v>0.14558407437997012</v>
      </c>
      <c r="AV233" s="30">
        <f t="shared" ca="1" si="145"/>
        <v>0.85129954395404961</v>
      </c>
      <c r="AW233" s="30">
        <f>IF(Riskregister!$E$14="",0,COUNTIF(BO$4:BO$53,"&lt;"&amp;AU233)*IF(AV233&lt;0.5,Riskregister!$K$14+(Riskregister!$L$14-Riskregister!$K$14)*SQRT(AV233/2),Riskregister!$L$14-(Riskregister!$L$14-Riskregister!$K$14)*SQRT((1-AV233)/2)))</f>
        <v>0</v>
      </c>
      <c r="AX233" s="30">
        <f t="shared" ca="1" si="146"/>
        <v>0.62467788690285275</v>
      </c>
      <c r="AY233" s="30">
        <f t="shared" ca="1" si="146"/>
        <v>0.42712573754486105</v>
      </c>
      <c r="AZ233" s="30">
        <f>IF(Riskregister!$E$15="",0,COUNTIF(BP$4:BP$53,"&lt;"&amp;AX233)*IF(AY233&lt;0.5,Riskregister!$K$15+(Riskregister!$L$15-Riskregister!$K$15)*SQRT(AY233/2),Riskregister!$L$15-(Riskregister!$L$15-Riskregister!$K$15)*SQRT((1-AY233)/2)))</f>
        <v>0</v>
      </c>
      <c r="BA233" s="30">
        <f t="shared" ca="1" si="147"/>
        <v>0.87646248556413975</v>
      </c>
      <c r="BB233" s="30">
        <f t="shared" ca="1" si="147"/>
        <v>0.659721819161874</v>
      </c>
      <c r="BC233" s="30">
        <f>IF(Riskregister!$E$16="",0,COUNTIF(BQ$4:BQ$53,"&lt;"&amp;BA233)*IF(BB233&lt;0.5,Riskregister!$K$16+(Riskregister!$L$16-Riskregister!$K$16)*SQRT(BB233/2),Riskregister!$L$16-(Riskregister!$L$16-Riskregister!$K$16)*SQRT((1-BB233)/2)))</f>
        <v>0</v>
      </c>
      <c r="BD233" s="30">
        <f t="shared" ca="1" si="123"/>
        <v>10364822.306418147</v>
      </c>
    </row>
    <row r="234" spans="20:56" x14ac:dyDescent="0.35">
      <c r="T234" s="30">
        <f t="shared" ca="1" si="136"/>
        <v>0.78051288396153096</v>
      </c>
      <c r="U234" s="30">
        <f t="shared" ca="1" si="136"/>
        <v>0.21488656676328488</v>
      </c>
      <c r="V234" s="30">
        <f ca="1">IF(Riskregister!$E$5="",0,COUNTIF(BF$4:BF$53,"&lt;"&amp;T234)*IF(U234&lt;0.5,Riskregister!$K$5+(Riskregister!$L$5-Riskregister!$K$5)*SQRT(U234/2),Riskregister!$L$5-(Riskregister!$L$5-Riskregister!$K$5)*SQRT((1-U234)/2)))</f>
        <v>1487517.2012363947</v>
      </c>
      <c r="W234" s="30">
        <f t="shared" ca="1" si="137"/>
        <v>0.60837226608171324</v>
      </c>
      <c r="X234" s="30">
        <f t="shared" ca="1" si="137"/>
        <v>0.43123765649904988</v>
      </c>
      <c r="Y234" s="30">
        <f ca="1">IF(Riskregister!$E$6="",0,COUNTIF(BG$4:BG$53,"&lt;"&amp;W234)*IF(X234&lt;0.5,Riskregister!$K$6+(Riskregister!$L$6-Riskregister!$K$6)*SQRT(X234/2),Riskregister!$L$6-(Riskregister!$L$6-Riskregister!$K$6)*SQRT((1-X234)/2)))</f>
        <v>2071651.88185634</v>
      </c>
      <c r="Z234" s="30">
        <f t="shared" ca="1" si="138"/>
        <v>0.33286826845180528</v>
      </c>
      <c r="AA234" s="30">
        <f t="shared" ca="1" si="138"/>
        <v>0.65828983172581157</v>
      </c>
      <c r="AB234" s="30">
        <f ca="1">IF(Riskregister!$E$7="",0,COUNTIF(BH$4:BH$53,"&lt;"&amp;Z234)*IF(AA234&lt;0.5,Riskregister!$K$7+(Riskregister!$L$7-Riskregister!$K$7)*SQRT(AA234/2),Riskregister!$L$7-(Riskregister!$L$7-Riskregister!$K$7)*SQRT((1-AA234)/2)))</f>
        <v>1276644.1434744231</v>
      </c>
      <c r="AC234" s="30">
        <f t="shared" ca="1" si="139"/>
        <v>0.16980526667549078</v>
      </c>
      <c r="AD234" s="30">
        <f t="shared" ca="1" si="139"/>
        <v>0.33054884179681521</v>
      </c>
      <c r="AE234" s="30">
        <f ca="1">IF(Riskregister!$E$8="",0,COUNTIF(BI$4:BI$53,"&lt;"&amp;AC234)*IF(AD234&lt;0.5,Riskregister!$K$8+(Riskregister!$L$8-Riskregister!$K$8)*SQRT(AD234/2),Riskregister!$L$8-(Riskregister!$L$8-Riskregister!$K$8)*SQRT((1-AD234)/2)))</f>
        <v>2210735.9727722257</v>
      </c>
      <c r="AF234" s="30">
        <f t="shared" ca="1" si="140"/>
        <v>0.54849991735265446</v>
      </c>
      <c r="AG234" s="30">
        <f t="shared" ca="1" si="140"/>
        <v>0.9314518928777572</v>
      </c>
      <c r="AH234" s="30">
        <f>IF(Riskregister!$E$9="",0,COUNTIF(BJ$4:BJ$53,"&lt;"&amp;AF234)*IF(AG234&lt;0.5,Riskregister!$K$9+(Riskregister!$L$9-Riskregister!$K$9)*SQRT(AG234/2),Riskregister!$L$9-(Riskregister!$L$9-Riskregister!$K$9)*SQRT((1-AG234)/2)))</f>
        <v>0</v>
      </c>
      <c r="AI234" s="30">
        <f t="shared" ca="1" si="141"/>
        <v>6.8661096801825416E-2</v>
      </c>
      <c r="AJ234" s="30">
        <f t="shared" ca="1" si="141"/>
        <v>0.54811510525988572</v>
      </c>
      <c r="AK234" s="30">
        <f>IF(Riskregister!$E$10="",0,COUNTIF(BK$4:BK$53,"&lt;"&amp;AI234)*IF(AJ234&lt;0.5,Riskregister!$K$10+(Riskregister!$L$10-Riskregister!$K$10)*SQRT(AJ234/2),Riskregister!$L$10-(Riskregister!$L$10-Riskregister!$K$10)*SQRT((1-AJ234)/2)))</f>
        <v>0</v>
      </c>
      <c r="AL234" s="30">
        <f t="shared" ca="1" si="142"/>
        <v>2.5706936375665901E-2</v>
      </c>
      <c r="AM234" s="30">
        <f t="shared" ca="1" si="142"/>
        <v>0.78257871375110899</v>
      </c>
      <c r="AN234" s="30">
        <f>IF(Riskregister!$E$11="",0,COUNTIF(BL$4:BL$53,"&lt;"&amp;AL234)*IF(AM234&lt;0.5,Riskregister!$K$11+(Riskregister!$L$11-Riskregister!$K$11)*SQRT(AM234/2),Riskregister!$L$11-(Riskregister!$L$11-Riskregister!$K$11)*SQRT((1-AM234)/2)))</f>
        <v>0</v>
      </c>
      <c r="AO234" s="30">
        <f t="shared" ca="1" si="143"/>
        <v>0.91334771124981029</v>
      </c>
      <c r="AP234" s="30">
        <f t="shared" ca="1" si="143"/>
        <v>2.1484788717512915E-3</v>
      </c>
      <c r="AQ234" s="30">
        <f>IF(Riskregister!$E$12="",0,COUNTIF(BM$4:BM$53,"&lt;"&amp;AO234)*IF(AP234&lt;0.5,Riskregister!$K$12+(Riskregister!$L$12-Riskregister!$K$12)*SQRT(AP234/2),Riskregister!$L$12-(Riskregister!$L$12-Riskregister!$K$12)*SQRT((1-AP234)/2)))</f>
        <v>0</v>
      </c>
      <c r="AR234" s="30">
        <f t="shared" ca="1" si="144"/>
        <v>0.74347859433951091</v>
      </c>
      <c r="AS234" s="30">
        <f t="shared" ca="1" si="144"/>
        <v>0.40630072805552209</v>
      </c>
      <c r="AT234" s="30">
        <f>IF(Riskregister!$E$13="",0,COUNTIF(BN$4:BN$53,"&lt;"&amp;AR234)*IF(AS234&lt;0.5,Riskregister!$K$13+(Riskregister!$L$13-Riskregister!$K$13)*SQRT(AS234/2),Riskregister!$L$13-(Riskregister!$L$13-Riskregister!$K$13)*SQRT((1-AS234)/2)))</f>
        <v>0</v>
      </c>
      <c r="AU234" s="30">
        <f t="shared" ca="1" si="145"/>
        <v>0.77975032715228909</v>
      </c>
      <c r="AV234" s="30">
        <f t="shared" ca="1" si="145"/>
        <v>1.0848534130225684E-2</v>
      </c>
      <c r="AW234" s="30">
        <f>IF(Riskregister!$E$14="",0,COUNTIF(BO$4:BO$53,"&lt;"&amp;AU234)*IF(AV234&lt;0.5,Riskregister!$K$14+(Riskregister!$L$14-Riskregister!$K$14)*SQRT(AV234/2),Riskregister!$L$14-(Riskregister!$L$14-Riskregister!$K$14)*SQRT((1-AV234)/2)))</f>
        <v>0</v>
      </c>
      <c r="AX234" s="30">
        <f t="shared" ca="1" si="146"/>
        <v>0.21446518219265731</v>
      </c>
      <c r="AY234" s="30">
        <f t="shared" ca="1" si="146"/>
        <v>0.65441877345643396</v>
      </c>
      <c r="AZ234" s="30">
        <f>IF(Riskregister!$E$15="",0,COUNTIF(BP$4:BP$53,"&lt;"&amp;AX234)*IF(AY234&lt;0.5,Riskregister!$K$15+(Riskregister!$L$15-Riskregister!$K$15)*SQRT(AY234/2),Riskregister!$L$15-(Riskregister!$L$15-Riskregister!$K$15)*SQRT((1-AY234)/2)))</f>
        <v>0</v>
      </c>
      <c r="BA234" s="30">
        <f t="shared" ca="1" si="147"/>
        <v>0.72093084954137043</v>
      </c>
      <c r="BB234" s="30">
        <f t="shared" ca="1" si="147"/>
        <v>0.93163840131909703</v>
      </c>
      <c r="BC234" s="30">
        <f>IF(Riskregister!$E$16="",0,COUNTIF(BQ$4:BQ$53,"&lt;"&amp;BA234)*IF(BB234&lt;0.5,Riskregister!$K$16+(Riskregister!$L$16-Riskregister!$K$16)*SQRT(BB234/2),Riskregister!$L$16-(Riskregister!$L$16-Riskregister!$K$16)*SQRT((1-BB234)/2)))</f>
        <v>0</v>
      </c>
      <c r="BD234" s="30">
        <f t="shared" ca="1" si="123"/>
        <v>7046549.1993393833</v>
      </c>
    </row>
    <row r="235" spans="20:56" x14ac:dyDescent="0.35">
      <c r="T235" s="30">
        <f t="shared" ca="1" si="136"/>
        <v>0.64271418993774698</v>
      </c>
      <c r="U235" s="30">
        <f t="shared" ca="1" si="136"/>
        <v>0.2247496146824951</v>
      </c>
      <c r="V235" s="30">
        <f ca="1">IF(Riskregister!$E$5="",0,COUNTIF(BF$4:BF$53,"&lt;"&amp;T235)*IF(U235&lt;0.5,Riskregister!$K$5+(Riskregister!$L$5-Riskregister!$K$5)*SQRT(U235/2),Riskregister!$L$5-(Riskregister!$L$5-Riskregister!$K$5)*SQRT((1-U235)/2)))</f>
        <v>1203402.3332616822</v>
      </c>
      <c r="W235" s="30">
        <f t="shared" ca="1" si="137"/>
        <v>0.90393030048704692</v>
      </c>
      <c r="X235" s="30">
        <f t="shared" ca="1" si="137"/>
        <v>0.63937539392126463</v>
      </c>
      <c r="Y235" s="30">
        <f ca="1">IF(Riskregister!$E$6="",0,COUNTIF(BG$4:BG$53,"&lt;"&amp;W235)*IF(X235&lt;0.5,Riskregister!$K$6+(Riskregister!$L$6-Riskregister!$K$6)*SQRT(X235/2),Riskregister!$L$6-(Riskregister!$L$6-Riskregister!$K$6)*SQRT((1-X235)/2)))</f>
        <v>4942649.8745546304</v>
      </c>
      <c r="Z235" s="30">
        <f t="shared" ca="1" si="138"/>
        <v>0.53021703447243995</v>
      </c>
      <c r="AA235" s="30">
        <f t="shared" ca="1" si="138"/>
        <v>0.8190792855233775</v>
      </c>
      <c r="AB235" s="30">
        <f ca="1">IF(Riskregister!$E$7="",0,COUNTIF(BH$4:BH$53,"&lt;"&amp;Z235)*IF(AA235&lt;0.5,Riskregister!$K$7+(Riskregister!$L$7-Riskregister!$K$7)*SQRT(AA235/2),Riskregister!$L$7-(Riskregister!$L$7-Riskregister!$K$7)*SQRT((1-AA235)/2)))</f>
        <v>1768390.8048318545</v>
      </c>
      <c r="AC235" s="30">
        <f t="shared" ca="1" si="139"/>
        <v>0.38685505238388174</v>
      </c>
      <c r="AD235" s="30">
        <f t="shared" ca="1" si="139"/>
        <v>0.5345443489695898</v>
      </c>
      <c r="AE235" s="30">
        <f ca="1">IF(Riskregister!$E$8="",0,COUNTIF(BI$4:BI$53,"&lt;"&amp;AC235)*IF(AD235&lt;0.5,Riskregister!$K$8+(Riskregister!$L$8-Riskregister!$K$8)*SQRT(AD235/2),Riskregister!$L$8-(Riskregister!$L$8-Riskregister!$K$8)*SQRT((1-AD235)/2)))</f>
        <v>5465263.9919700371</v>
      </c>
      <c r="AF235" s="30">
        <f t="shared" ca="1" si="140"/>
        <v>0.91399777561037854</v>
      </c>
      <c r="AG235" s="30">
        <f t="shared" ca="1" si="140"/>
        <v>0.72268864253945886</v>
      </c>
      <c r="AH235" s="30">
        <f>IF(Riskregister!$E$9="",0,COUNTIF(BJ$4:BJ$53,"&lt;"&amp;AF235)*IF(AG235&lt;0.5,Riskregister!$K$9+(Riskregister!$L$9-Riskregister!$K$9)*SQRT(AG235/2),Riskregister!$L$9-(Riskregister!$L$9-Riskregister!$K$9)*SQRT((1-AG235)/2)))</f>
        <v>0</v>
      </c>
      <c r="AI235" s="30">
        <f t="shared" ca="1" si="141"/>
        <v>0.84372229414030597</v>
      </c>
      <c r="AJ235" s="30">
        <f t="shared" ca="1" si="141"/>
        <v>0.59711662464023552</v>
      </c>
      <c r="AK235" s="30">
        <f>IF(Riskregister!$E$10="",0,COUNTIF(BK$4:BK$53,"&lt;"&amp;AI235)*IF(AJ235&lt;0.5,Riskregister!$K$10+(Riskregister!$L$10-Riskregister!$K$10)*SQRT(AJ235/2),Riskregister!$L$10-(Riskregister!$L$10-Riskregister!$K$10)*SQRT((1-AJ235)/2)))</f>
        <v>0</v>
      </c>
      <c r="AL235" s="30">
        <f t="shared" ca="1" si="142"/>
        <v>7.5432500442150663E-2</v>
      </c>
      <c r="AM235" s="30">
        <f t="shared" ca="1" si="142"/>
        <v>0.23827947437457675</v>
      </c>
      <c r="AN235" s="30">
        <f>IF(Riskregister!$E$11="",0,COUNTIF(BL$4:BL$53,"&lt;"&amp;AL235)*IF(AM235&lt;0.5,Riskregister!$K$11+(Riskregister!$L$11-Riskregister!$K$11)*SQRT(AM235/2),Riskregister!$L$11-(Riskregister!$L$11-Riskregister!$K$11)*SQRT((1-AM235)/2)))</f>
        <v>0</v>
      </c>
      <c r="AO235" s="30">
        <f t="shared" ca="1" si="143"/>
        <v>0.80557912497132622</v>
      </c>
      <c r="AP235" s="30">
        <f t="shared" ca="1" si="143"/>
        <v>0.35118063501456864</v>
      </c>
      <c r="AQ235" s="30">
        <f>IF(Riskregister!$E$12="",0,COUNTIF(BM$4:BM$53,"&lt;"&amp;AO235)*IF(AP235&lt;0.5,Riskregister!$K$12+(Riskregister!$L$12-Riskregister!$K$12)*SQRT(AP235/2),Riskregister!$L$12-(Riskregister!$L$12-Riskregister!$K$12)*SQRT((1-AP235)/2)))</f>
        <v>0</v>
      </c>
      <c r="AR235" s="30">
        <f t="shared" ca="1" si="144"/>
        <v>1.5310634052345451E-2</v>
      </c>
      <c r="AS235" s="30">
        <f t="shared" ca="1" si="144"/>
        <v>0.55083880191962886</v>
      </c>
      <c r="AT235" s="30">
        <f>IF(Riskregister!$E$13="",0,COUNTIF(BN$4:BN$53,"&lt;"&amp;AR235)*IF(AS235&lt;0.5,Riskregister!$K$13+(Riskregister!$L$13-Riskregister!$K$13)*SQRT(AS235/2),Riskregister!$L$13-(Riskregister!$L$13-Riskregister!$K$13)*SQRT((1-AS235)/2)))</f>
        <v>0</v>
      </c>
      <c r="AU235" s="30">
        <f t="shared" ca="1" si="145"/>
        <v>2.3931804558227632E-2</v>
      </c>
      <c r="AV235" s="30">
        <f t="shared" ca="1" si="145"/>
        <v>0.53657217450024253</v>
      </c>
      <c r="AW235" s="30">
        <f>IF(Riskregister!$E$14="",0,COUNTIF(BO$4:BO$53,"&lt;"&amp;AU235)*IF(AV235&lt;0.5,Riskregister!$K$14+(Riskregister!$L$14-Riskregister!$K$14)*SQRT(AV235/2),Riskregister!$L$14-(Riskregister!$L$14-Riskregister!$K$14)*SQRT((1-AV235)/2)))</f>
        <v>0</v>
      </c>
      <c r="AX235" s="30">
        <f t="shared" ca="1" si="146"/>
        <v>0.13247049581393411</v>
      </c>
      <c r="AY235" s="30">
        <f t="shared" ca="1" si="146"/>
        <v>0.90646266866011804</v>
      </c>
      <c r="AZ235" s="30">
        <f>IF(Riskregister!$E$15="",0,COUNTIF(BP$4:BP$53,"&lt;"&amp;AX235)*IF(AY235&lt;0.5,Riskregister!$K$15+(Riskregister!$L$15-Riskregister!$K$15)*SQRT(AY235/2),Riskregister!$L$15-(Riskregister!$L$15-Riskregister!$K$15)*SQRT((1-AY235)/2)))</f>
        <v>0</v>
      </c>
      <c r="BA235" s="30">
        <f t="shared" ca="1" si="147"/>
        <v>0.91862401187773213</v>
      </c>
      <c r="BB235" s="30">
        <f t="shared" ca="1" si="147"/>
        <v>0.57439657764521357</v>
      </c>
      <c r="BC235" s="30">
        <f>IF(Riskregister!$E$16="",0,COUNTIF(BQ$4:BQ$53,"&lt;"&amp;BA235)*IF(BB235&lt;0.5,Riskregister!$K$16+(Riskregister!$L$16-Riskregister!$K$16)*SQRT(BB235/2),Riskregister!$L$16-(Riskregister!$L$16-Riskregister!$K$16)*SQRT((1-BB235)/2)))</f>
        <v>0</v>
      </c>
      <c r="BD235" s="30">
        <f t="shared" ca="1" si="123"/>
        <v>13379707.004618205</v>
      </c>
    </row>
    <row r="236" spans="20:56" x14ac:dyDescent="0.35">
      <c r="T236" s="30">
        <f t="shared" ca="1" si="136"/>
        <v>0.88384707186156786</v>
      </c>
      <c r="U236" s="30">
        <f t="shared" ca="1" si="136"/>
        <v>0.28226915211098902</v>
      </c>
      <c r="V236" s="30">
        <f ca="1">IF(Riskregister!$E$5="",0,COUNTIF(BF$4:BF$53,"&lt;"&amp;T236)*IF(U236&lt;0.5,Riskregister!$K$5+(Riskregister!$L$5-Riskregister!$K$5)*SQRT(U236/2),Riskregister!$L$5-(Riskregister!$L$5-Riskregister!$K$5)*SQRT((1-U236)/2)))</f>
        <v>1914332.8149303636</v>
      </c>
      <c r="W236" s="30">
        <f t="shared" ca="1" si="137"/>
        <v>0.89051368869953895</v>
      </c>
      <c r="X236" s="30">
        <f t="shared" ca="1" si="137"/>
        <v>0.54942909555033781</v>
      </c>
      <c r="Y236" s="30">
        <f ca="1">IF(Riskregister!$E$6="",0,COUNTIF(BG$4:BG$53,"&lt;"&amp;W236)*IF(X236&lt;0.5,Riskregister!$K$6+(Riskregister!$L$6-Riskregister!$K$6)*SQRT(X236/2),Riskregister!$L$6-(Riskregister!$L$6-Riskregister!$K$6)*SQRT((1-X236)/2)))</f>
        <v>4582574.3836426754</v>
      </c>
      <c r="Z236" s="30">
        <f t="shared" ca="1" si="138"/>
        <v>0.32860210215915997</v>
      </c>
      <c r="AA236" s="30">
        <f t="shared" ca="1" si="138"/>
        <v>0.29334452036474779</v>
      </c>
      <c r="AB236" s="30">
        <f ca="1">IF(Riskregister!$E$7="",0,COUNTIF(BH$4:BH$53,"&lt;"&amp;Z236)*IF(AA236&lt;0.5,Riskregister!$K$7+(Riskregister!$L$7-Riskregister!$K$7)*SQRT(AA236/2),Riskregister!$L$7-(Riskregister!$L$7-Riskregister!$K$7)*SQRT((1-AA236)/2)))</f>
        <v>920211.75520019047</v>
      </c>
      <c r="AC236" s="30">
        <f t="shared" ca="1" si="139"/>
        <v>0.72309712572258122</v>
      </c>
      <c r="AD236" s="30">
        <f t="shared" ca="1" si="139"/>
        <v>0.44166681650465178</v>
      </c>
      <c r="AE236" s="30">
        <f ca="1">IF(Riskregister!$E$8="",0,COUNTIF(BI$4:BI$53,"&lt;"&amp;AC236)*IF(AD236&lt;0.5,Riskregister!$K$8+(Riskregister!$L$8-Riskregister!$K$8)*SQRT(AD236/2),Riskregister!$L$8-(Riskregister!$L$8-Riskregister!$K$8)*SQRT((1-AD236)/2)))</f>
        <v>10034668.0646588</v>
      </c>
      <c r="AF236" s="30">
        <f t="shared" ca="1" si="140"/>
        <v>0.79629047637297357</v>
      </c>
      <c r="AG236" s="30">
        <f t="shared" ca="1" si="140"/>
        <v>0.49280435509291676</v>
      </c>
      <c r="AH236" s="30">
        <f>IF(Riskregister!$E$9="",0,COUNTIF(BJ$4:BJ$53,"&lt;"&amp;AF236)*IF(AG236&lt;0.5,Riskregister!$K$9+(Riskregister!$L$9-Riskregister!$K$9)*SQRT(AG236/2),Riskregister!$L$9-(Riskregister!$L$9-Riskregister!$K$9)*SQRT((1-AG236)/2)))</f>
        <v>0</v>
      </c>
      <c r="AI236" s="30">
        <f t="shared" ca="1" si="141"/>
        <v>0.48307572414139321</v>
      </c>
      <c r="AJ236" s="30">
        <f t="shared" ca="1" si="141"/>
        <v>0.6854280228887174</v>
      </c>
      <c r="AK236" s="30">
        <f>IF(Riskregister!$E$10="",0,COUNTIF(BK$4:BK$53,"&lt;"&amp;AI236)*IF(AJ236&lt;0.5,Riskregister!$K$10+(Riskregister!$L$10-Riskregister!$K$10)*SQRT(AJ236/2),Riskregister!$L$10-(Riskregister!$L$10-Riskregister!$K$10)*SQRT((1-AJ236)/2)))</f>
        <v>0</v>
      </c>
      <c r="AL236" s="30">
        <f t="shared" ca="1" si="142"/>
        <v>0.84245153168413389</v>
      </c>
      <c r="AM236" s="30">
        <f t="shared" ca="1" si="142"/>
        <v>0.18835318048066085</v>
      </c>
      <c r="AN236" s="30">
        <f>IF(Riskregister!$E$11="",0,COUNTIF(BL$4:BL$53,"&lt;"&amp;AL236)*IF(AM236&lt;0.5,Riskregister!$K$11+(Riskregister!$L$11-Riskregister!$K$11)*SQRT(AM236/2),Riskregister!$L$11-(Riskregister!$L$11-Riskregister!$K$11)*SQRT((1-AM236)/2)))</f>
        <v>0</v>
      </c>
      <c r="AO236" s="30">
        <f t="shared" ca="1" si="143"/>
        <v>0.48247320831764962</v>
      </c>
      <c r="AP236" s="30">
        <f t="shared" ca="1" si="143"/>
        <v>0.88209747350898637</v>
      </c>
      <c r="AQ236" s="30">
        <f>IF(Riskregister!$E$12="",0,COUNTIF(BM$4:BM$53,"&lt;"&amp;AO236)*IF(AP236&lt;0.5,Riskregister!$K$12+(Riskregister!$L$12-Riskregister!$K$12)*SQRT(AP236/2),Riskregister!$L$12-(Riskregister!$L$12-Riskregister!$K$12)*SQRT((1-AP236)/2)))</f>
        <v>0</v>
      </c>
      <c r="AR236" s="30">
        <f t="shared" ca="1" si="144"/>
        <v>0.28416534054885867</v>
      </c>
      <c r="AS236" s="30">
        <f t="shared" ca="1" si="144"/>
        <v>0.48617013698789446</v>
      </c>
      <c r="AT236" s="30">
        <f>IF(Riskregister!$E$13="",0,COUNTIF(BN$4:BN$53,"&lt;"&amp;AR236)*IF(AS236&lt;0.5,Riskregister!$K$13+(Riskregister!$L$13-Riskregister!$K$13)*SQRT(AS236/2),Riskregister!$L$13-(Riskregister!$L$13-Riskregister!$K$13)*SQRT((1-AS236)/2)))</f>
        <v>0</v>
      </c>
      <c r="AU236" s="30">
        <f t="shared" ca="1" si="145"/>
        <v>0.48163436555221961</v>
      </c>
      <c r="AV236" s="30">
        <f t="shared" ca="1" si="145"/>
        <v>0.64843076631042706</v>
      </c>
      <c r="AW236" s="30">
        <f>IF(Riskregister!$E$14="",0,COUNTIF(BO$4:BO$53,"&lt;"&amp;AU236)*IF(AV236&lt;0.5,Riskregister!$K$14+(Riskregister!$L$14-Riskregister!$K$14)*SQRT(AV236/2),Riskregister!$L$14-(Riskregister!$L$14-Riskregister!$K$14)*SQRT((1-AV236)/2)))</f>
        <v>0</v>
      </c>
      <c r="AX236" s="30">
        <f t="shared" ca="1" si="146"/>
        <v>0.74651719451148657</v>
      </c>
      <c r="AY236" s="30">
        <f t="shared" ca="1" si="146"/>
        <v>0.88096588043489799</v>
      </c>
      <c r="AZ236" s="30">
        <f>IF(Riskregister!$E$15="",0,COUNTIF(BP$4:BP$53,"&lt;"&amp;AX236)*IF(AY236&lt;0.5,Riskregister!$K$15+(Riskregister!$L$15-Riskregister!$K$15)*SQRT(AY236/2),Riskregister!$L$15-(Riskregister!$L$15-Riskregister!$K$15)*SQRT((1-AY236)/2)))</f>
        <v>0</v>
      </c>
      <c r="BA236" s="30">
        <f t="shared" ca="1" si="147"/>
        <v>0.78031148529079886</v>
      </c>
      <c r="BB236" s="30">
        <f t="shared" ca="1" si="147"/>
        <v>0.57318623022513859</v>
      </c>
      <c r="BC236" s="30">
        <f>IF(Riskregister!$E$16="",0,COUNTIF(BQ$4:BQ$53,"&lt;"&amp;BA236)*IF(BB236&lt;0.5,Riskregister!$K$16+(Riskregister!$L$16-Riskregister!$K$16)*SQRT(BB236/2),Riskregister!$L$16-(Riskregister!$L$16-Riskregister!$K$16)*SQRT((1-BB236)/2)))</f>
        <v>0</v>
      </c>
      <c r="BD236" s="30">
        <f t="shared" ca="1" si="123"/>
        <v>17451787.018432029</v>
      </c>
    </row>
    <row r="237" spans="20:56" x14ac:dyDescent="0.35">
      <c r="T237" s="30">
        <f t="shared" ca="1" si="136"/>
        <v>0.84034804253022111</v>
      </c>
      <c r="U237" s="30">
        <f t="shared" ca="1" si="136"/>
        <v>0.23051286686603145</v>
      </c>
      <c r="V237" s="30">
        <f ca="1">IF(Riskregister!$E$5="",0,COUNTIF(BF$4:BF$53,"&lt;"&amp;T237)*IF(U237&lt;0.5,Riskregister!$K$5+(Riskregister!$L$5-Riskregister!$K$5)*SQRT(U237/2),Riskregister!$L$5-(Riskregister!$L$5-Riskregister!$K$5)*SQRT((1-U237)/2)))</f>
        <v>1513862.3529502172</v>
      </c>
      <c r="W237" s="30">
        <f t="shared" ca="1" si="137"/>
        <v>0.26869161519191942</v>
      </c>
      <c r="X237" s="30">
        <f t="shared" ca="1" si="137"/>
        <v>0.39101681839705704</v>
      </c>
      <c r="Y237" s="30">
        <f ca="1">IF(Riskregister!$E$6="",0,COUNTIF(BG$4:BG$53,"&lt;"&amp;W237)*IF(X237&lt;0.5,Riskregister!$K$6+(Riskregister!$L$6-Riskregister!$K$6)*SQRT(X237/2),Riskregister!$L$6-(Riskregister!$L$6-Riskregister!$K$6)*SQRT((1-X237)/2)))</f>
        <v>995893.99156120804</v>
      </c>
      <c r="Z237" s="30">
        <f t="shared" ca="1" si="138"/>
        <v>0.34002313889742497</v>
      </c>
      <c r="AA237" s="30">
        <f t="shared" ca="1" si="138"/>
        <v>0.71953433529510757</v>
      </c>
      <c r="AB237" s="30">
        <f ca="1">IF(Riskregister!$E$7="",0,COUNTIF(BH$4:BH$53,"&lt;"&amp;Z237)*IF(AA237&lt;0.5,Riskregister!$K$7+(Riskregister!$L$7-Riskregister!$K$7)*SQRT(AA237/2),Riskregister!$L$7-(Riskregister!$L$7-Riskregister!$K$7)*SQRT((1-AA237)/2)))</f>
        <v>1344665.6967017776</v>
      </c>
      <c r="AC237" s="30">
        <f t="shared" ca="1" si="139"/>
        <v>5.0366930048843628E-2</v>
      </c>
      <c r="AD237" s="30">
        <f t="shared" ca="1" si="139"/>
        <v>0.55191117783683563</v>
      </c>
      <c r="AE237" s="30">
        <f ca="1">IF(Riskregister!$E$8="",0,COUNTIF(BI$4:BI$53,"&lt;"&amp;AC237)*IF(AD237&lt;0.5,Riskregister!$K$8+(Riskregister!$L$8-Riskregister!$K$8)*SQRT(AD237/2),Riskregister!$L$8-(Riskregister!$L$8-Riskregister!$K$8)*SQRT((1-AD237)/2)))</f>
        <v>0</v>
      </c>
      <c r="AF237" s="30">
        <f t="shared" ca="1" si="140"/>
        <v>0.29029215058378921</v>
      </c>
      <c r="AG237" s="30">
        <f t="shared" ca="1" si="140"/>
        <v>0.63747899564813715</v>
      </c>
      <c r="AH237" s="30">
        <f>IF(Riskregister!$E$9="",0,COUNTIF(BJ$4:BJ$53,"&lt;"&amp;AF237)*IF(AG237&lt;0.5,Riskregister!$K$9+(Riskregister!$L$9-Riskregister!$K$9)*SQRT(AG237/2),Riskregister!$L$9-(Riskregister!$L$9-Riskregister!$K$9)*SQRT((1-AG237)/2)))</f>
        <v>0</v>
      </c>
      <c r="AI237" s="30">
        <f t="shared" ca="1" si="141"/>
        <v>0.36654858778535981</v>
      </c>
      <c r="AJ237" s="30">
        <f t="shared" ca="1" si="141"/>
        <v>0.20564469045079836</v>
      </c>
      <c r="AK237" s="30">
        <f>IF(Riskregister!$E$10="",0,COUNTIF(BK$4:BK$53,"&lt;"&amp;AI237)*IF(AJ237&lt;0.5,Riskregister!$K$10+(Riskregister!$L$10-Riskregister!$K$10)*SQRT(AJ237/2),Riskregister!$L$10-(Riskregister!$L$10-Riskregister!$K$10)*SQRT((1-AJ237)/2)))</f>
        <v>0</v>
      </c>
      <c r="AL237" s="30">
        <f t="shared" ca="1" si="142"/>
        <v>0.67480621435267074</v>
      </c>
      <c r="AM237" s="30">
        <f t="shared" ca="1" si="142"/>
        <v>0.91339505972675816</v>
      </c>
      <c r="AN237" s="30">
        <f>IF(Riskregister!$E$11="",0,COUNTIF(BL$4:BL$53,"&lt;"&amp;AL237)*IF(AM237&lt;0.5,Riskregister!$K$11+(Riskregister!$L$11-Riskregister!$K$11)*SQRT(AM237/2),Riskregister!$L$11-(Riskregister!$L$11-Riskregister!$K$11)*SQRT((1-AM237)/2)))</f>
        <v>0</v>
      </c>
      <c r="AO237" s="30">
        <f t="shared" ca="1" si="143"/>
        <v>0.66791673708241162</v>
      </c>
      <c r="AP237" s="30">
        <f t="shared" ca="1" si="143"/>
        <v>0.803171614602331</v>
      </c>
      <c r="AQ237" s="30">
        <f>IF(Riskregister!$E$12="",0,COUNTIF(BM$4:BM$53,"&lt;"&amp;AO237)*IF(AP237&lt;0.5,Riskregister!$K$12+(Riskregister!$L$12-Riskregister!$K$12)*SQRT(AP237/2),Riskregister!$L$12-(Riskregister!$L$12-Riskregister!$K$12)*SQRT((1-AP237)/2)))</f>
        <v>0</v>
      </c>
      <c r="AR237" s="30">
        <f t="shared" ca="1" si="144"/>
        <v>0.43337110454443262</v>
      </c>
      <c r="AS237" s="30">
        <f t="shared" ca="1" si="144"/>
        <v>0.63871112802225238</v>
      </c>
      <c r="AT237" s="30">
        <f>IF(Riskregister!$E$13="",0,COUNTIF(BN$4:BN$53,"&lt;"&amp;AR237)*IF(AS237&lt;0.5,Riskregister!$K$13+(Riskregister!$L$13-Riskregister!$K$13)*SQRT(AS237/2),Riskregister!$L$13-(Riskregister!$L$13-Riskregister!$K$13)*SQRT((1-AS237)/2)))</f>
        <v>0</v>
      </c>
      <c r="AU237" s="30">
        <f t="shared" ca="1" si="145"/>
        <v>0.30625137174413997</v>
      </c>
      <c r="AV237" s="30">
        <f t="shared" ca="1" si="145"/>
        <v>0.81737240598674787</v>
      </c>
      <c r="AW237" s="30">
        <f>IF(Riskregister!$E$14="",0,COUNTIF(BO$4:BO$53,"&lt;"&amp;AU237)*IF(AV237&lt;0.5,Riskregister!$K$14+(Riskregister!$L$14-Riskregister!$K$14)*SQRT(AV237/2),Riskregister!$L$14-(Riskregister!$L$14-Riskregister!$K$14)*SQRT((1-AV237)/2)))</f>
        <v>0</v>
      </c>
      <c r="AX237" s="30">
        <f t="shared" ca="1" si="146"/>
        <v>5.1436813479793009E-2</v>
      </c>
      <c r="AY237" s="30">
        <f t="shared" ca="1" si="146"/>
        <v>0.18370163643670712</v>
      </c>
      <c r="AZ237" s="30">
        <f>IF(Riskregister!$E$15="",0,COUNTIF(BP$4:BP$53,"&lt;"&amp;AX237)*IF(AY237&lt;0.5,Riskregister!$K$15+(Riskregister!$L$15-Riskregister!$K$15)*SQRT(AY237/2),Riskregister!$L$15-(Riskregister!$L$15-Riskregister!$K$15)*SQRT((1-AY237)/2)))</f>
        <v>0</v>
      </c>
      <c r="BA237" s="30">
        <f t="shared" ca="1" si="147"/>
        <v>8.7266979703186642E-2</v>
      </c>
      <c r="BB237" s="30">
        <f t="shared" ca="1" si="147"/>
        <v>0.8217760418002843</v>
      </c>
      <c r="BC237" s="30">
        <f>IF(Riskregister!$E$16="",0,COUNTIF(BQ$4:BQ$53,"&lt;"&amp;BA237)*IF(BB237&lt;0.5,Riskregister!$K$16+(Riskregister!$L$16-Riskregister!$K$16)*SQRT(BB237/2),Riskregister!$L$16-(Riskregister!$L$16-Riskregister!$K$16)*SQRT((1-BB237)/2)))</f>
        <v>0</v>
      </c>
      <c r="BD237" s="30">
        <f t="shared" ca="1" si="123"/>
        <v>3854422.0412132028</v>
      </c>
    </row>
    <row r="238" spans="20:56" x14ac:dyDescent="0.35">
      <c r="T238" s="30">
        <f t="shared" ca="1" si="136"/>
        <v>0.73002405358820432</v>
      </c>
      <c r="U238" s="30">
        <f t="shared" ca="1" si="136"/>
        <v>0.86258633666290152</v>
      </c>
      <c r="V238" s="30">
        <f ca="1">IF(Riskregister!$E$5="",0,COUNTIF(BF$4:BF$53,"&lt;"&amp;T238)*IF(U238&lt;0.5,Riskregister!$K$5+(Riskregister!$L$5-Riskregister!$K$5)*SQRT(U238/2),Riskregister!$L$5-(Riskregister!$L$5-Riskregister!$K$5)*SQRT((1-U238)/2)))</f>
        <v>2410230.2692388915</v>
      </c>
      <c r="W238" s="30">
        <f t="shared" ca="1" si="137"/>
        <v>0.76219809838650887</v>
      </c>
      <c r="X238" s="30">
        <f t="shared" ca="1" si="137"/>
        <v>0.37305378213986484</v>
      </c>
      <c r="Y238" s="30">
        <f ca="1">IF(Riskregister!$E$6="",0,COUNTIF(BG$4:BG$53,"&lt;"&amp;W238)*IF(X238&lt;0.5,Riskregister!$K$6+(Riskregister!$L$6-Riskregister!$K$6)*SQRT(X238/2),Riskregister!$L$6-(Riskregister!$L$6-Riskregister!$K$6)*SQRT((1-X238)/2)))</f>
        <v>2932192.9902131232</v>
      </c>
      <c r="Z238" s="30">
        <f t="shared" ca="1" si="138"/>
        <v>0.35386318949714501</v>
      </c>
      <c r="AA238" s="30">
        <f t="shared" ca="1" si="138"/>
        <v>0.97705481941174588</v>
      </c>
      <c r="AB238" s="30">
        <f ca="1">IF(Riskregister!$E$7="",0,COUNTIF(BH$4:BH$53,"&lt;"&amp;Z238)*IF(AA238&lt;0.5,Riskregister!$K$7+(Riskregister!$L$7-Riskregister!$K$7)*SQRT(AA238/2),Riskregister!$L$7-(Riskregister!$L$7-Riskregister!$K$7)*SQRT((1-AA238)/2)))</f>
        <v>1812557.187985871</v>
      </c>
      <c r="AC238" s="30">
        <f t="shared" ca="1" si="139"/>
        <v>0.30620261268706472</v>
      </c>
      <c r="AD238" s="30">
        <f t="shared" ca="1" si="139"/>
        <v>4.9243731541713798E-2</v>
      </c>
      <c r="AE238" s="30">
        <f ca="1">IF(Riskregister!$E$8="",0,COUNTIF(BI$4:BI$53,"&lt;"&amp;AC238)*IF(AD238&lt;0.5,Riskregister!$K$8+(Riskregister!$L$8-Riskregister!$K$8)*SQRT(AD238/2),Riskregister!$L$8-(Riskregister!$L$8-Riskregister!$K$8)*SQRT((1-AD238)/2)))</f>
        <v>2074987.4777478336</v>
      </c>
      <c r="AF238" s="30">
        <f t="shared" ca="1" si="140"/>
        <v>0.96301336379593927</v>
      </c>
      <c r="AG238" s="30">
        <f t="shared" ca="1" si="140"/>
        <v>0.59957647200672748</v>
      </c>
      <c r="AH238" s="30">
        <f>IF(Riskregister!$E$9="",0,COUNTIF(BJ$4:BJ$53,"&lt;"&amp;AF238)*IF(AG238&lt;0.5,Riskregister!$K$9+(Riskregister!$L$9-Riskregister!$K$9)*SQRT(AG238/2),Riskregister!$L$9-(Riskregister!$L$9-Riskregister!$K$9)*SQRT((1-AG238)/2)))</f>
        <v>0</v>
      </c>
      <c r="AI238" s="30">
        <f t="shared" ca="1" si="141"/>
        <v>0.75782192601191822</v>
      </c>
      <c r="AJ238" s="30">
        <f t="shared" ca="1" si="141"/>
        <v>0.12772326561438352</v>
      </c>
      <c r="AK238" s="30">
        <f>IF(Riskregister!$E$10="",0,COUNTIF(BK$4:BK$53,"&lt;"&amp;AI238)*IF(AJ238&lt;0.5,Riskregister!$K$10+(Riskregister!$L$10-Riskregister!$K$10)*SQRT(AJ238/2),Riskregister!$L$10-(Riskregister!$L$10-Riskregister!$K$10)*SQRT((1-AJ238)/2)))</f>
        <v>0</v>
      </c>
      <c r="AL238" s="30">
        <f t="shared" ca="1" si="142"/>
        <v>0.32232031668148198</v>
      </c>
      <c r="AM238" s="30">
        <f t="shared" ca="1" si="142"/>
        <v>0.89338326879000451</v>
      </c>
      <c r="AN238" s="30">
        <f>IF(Riskregister!$E$11="",0,COUNTIF(BL$4:BL$53,"&lt;"&amp;AL238)*IF(AM238&lt;0.5,Riskregister!$K$11+(Riskregister!$L$11-Riskregister!$K$11)*SQRT(AM238/2),Riskregister!$L$11-(Riskregister!$L$11-Riskregister!$K$11)*SQRT((1-AM238)/2)))</f>
        <v>0</v>
      </c>
      <c r="AO238" s="30">
        <f t="shared" ca="1" si="143"/>
        <v>0.99573474470257339</v>
      </c>
      <c r="AP238" s="30">
        <f t="shared" ca="1" si="143"/>
        <v>0.98858869283610884</v>
      </c>
      <c r="AQ238" s="30">
        <f>IF(Riskregister!$E$12="",0,COUNTIF(BM$4:BM$53,"&lt;"&amp;AO238)*IF(AP238&lt;0.5,Riskregister!$K$12+(Riskregister!$L$12-Riskregister!$K$12)*SQRT(AP238/2),Riskregister!$L$12-(Riskregister!$L$12-Riskregister!$K$12)*SQRT((1-AP238)/2)))</f>
        <v>0</v>
      </c>
      <c r="AR238" s="30">
        <f t="shared" ca="1" si="144"/>
        <v>0.25402207351807649</v>
      </c>
      <c r="AS238" s="30">
        <f t="shared" ca="1" si="144"/>
        <v>0.81817718663769823</v>
      </c>
      <c r="AT238" s="30">
        <f>IF(Riskregister!$E$13="",0,COUNTIF(BN$4:BN$53,"&lt;"&amp;AR238)*IF(AS238&lt;0.5,Riskregister!$K$13+(Riskregister!$L$13-Riskregister!$K$13)*SQRT(AS238/2),Riskregister!$L$13-(Riskregister!$L$13-Riskregister!$K$13)*SQRT((1-AS238)/2)))</f>
        <v>0</v>
      </c>
      <c r="AU238" s="30">
        <f t="shared" ca="1" si="145"/>
        <v>0.7321230881737506</v>
      </c>
      <c r="AV238" s="30">
        <f t="shared" ca="1" si="145"/>
        <v>0.26816566171979095</v>
      </c>
      <c r="AW238" s="30">
        <f>IF(Riskregister!$E$14="",0,COUNTIF(BO$4:BO$53,"&lt;"&amp;AU238)*IF(AV238&lt;0.5,Riskregister!$K$14+(Riskregister!$L$14-Riskregister!$K$14)*SQRT(AV238/2),Riskregister!$L$14-(Riskregister!$L$14-Riskregister!$K$14)*SQRT((1-AV238)/2)))</f>
        <v>0</v>
      </c>
      <c r="AX238" s="30">
        <f t="shared" ca="1" si="146"/>
        <v>0.17532475383493473</v>
      </c>
      <c r="AY238" s="30">
        <f t="shared" ca="1" si="146"/>
        <v>4.3411006247025874E-2</v>
      </c>
      <c r="AZ238" s="30">
        <f>IF(Riskregister!$E$15="",0,COUNTIF(BP$4:BP$53,"&lt;"&amp;AX238)*IF(AY238&lt;0.5,Riskregister!$K$15+(Riskregister!$L$15-Riskregister!$K$15)*SQRT(AY238/2),Riskregister!$L$15-(Riskregister!$L$15-Riskregister!$K$15)*SQRT((1-AY238)/2)))</f>
        <v>0</v>
      </c>
      <c r="BA238" s="30">
        <f t="shared" ca="1" si="147"/>
        <v>0.33196241653006997</v>
      </c>
      <c r="BB238" s="30">
        <f t="shared" ca="1" si="147"/>
        <v>0.51294709460669397</v>
      </c>
      <c r="BC238" s="30">
        <f>IF(Riskregister!$E$16="",0,COUNTIF(BQ$4:BQ$53,"&lt;"&amp;BA238)*IF(BB238&lt;0.5,Riskregister!$K$16+(Riskregister!$L$16-Riskregister!$K$16)*SQRT(BB238/2),Riskregister!$L$16-(Riskregister!$L$16-Riskregister!$K$16)*SQRT((1-BB238)/2)))</f>
        <v>0</v>
      </c>
      <c r="BD238" s="30">
        <f t="shared" ca="1" si="123"/>
        <v>9229967.9251857195</v>
      </c>
    </row>
    <row r="239" spans="20:56" x14ac:dyDescent="0.35">
      <c r="T239" s="30">
        <f t="shared" ca="1" si="136"/>
        <v>0.74213720317747578</v>
      </c>
      <c r="U239" s="30">
        <f t="shared" ca="1" si="136"/>
        <v>0.84714118616739087</v>
      </c>
      <c r="V239" s="30">
        <f ca="1">IF(Riskregister!$E$5="",0,COUNTIF(BF$4:BF$53,"&lt;"&amp;T239)*IF(U239&lt;0.5,Riskregister!$K$5+(Riskregister!$L$5-Riskregister!$K$5)*SQRT(U239/2),Riskregister!$L$5-(Riskregister!$L$5-Riskregister!$K$5)*SQRT((1-U239)/2)))</f>
        <v>2377967.9489658172</v>
      </c>
      <c r="W239" s="30">
        <f t="shared" ca="1" si="137"/>
        <v>0.61037731540620421</v>
      </c>
      <c r="X239" s="30">
        <f t="shared" ca="1" si="137"/>
        <v>0.9631193912394328</v>
      </c>
      <c r="Y239" s="30">
        <f ca="1">IF(Riskregister!$E$6="",0,COUNTIF(BG$4:BG$53,"&lt;"&amp;W239)*IF(X239&lt;0.5,Riskregister!$K$6+(Riskregister!$L$6-Riskregister!$K$6)*SQRT(X239/2),Riskregister!$L$6-(Riskregister!$L$6-Riskregister!$K$6)*SQRT((1-X239)/2)))</f>
        <v>3511137.7036746694</v>
      </c>
      <c r="Z239" s="30">
        <f t="shared" ca="1" si="138"/>
        <v>0.6216959277034626</v>
      </c>
      <c r="AA239" s="30">
        <f t="shared" ca="1" si="138"/>
        <v>0.17549295497958295</v>
      </c>
      <c r="AB239" s="30">
        <f ca="1">IF(Riskregister!$E$7="",0,COUNTIF(BH$4:BH$53,"&lt;"&amp;Z239)*IF(AA239&lt;0.5,Riskregister!$K$7+(Riskregister!$L$7-Riskregister!$K$7)*SQRT(AA239/2),Riskregister!$L$7-(Riskregister!$L$7-Riskregister!$K$7)*SQRT((1-AA239)/2)))</f>
        <v>1075739.7819690425</v>
      </c>
      <c r="AC239" s="30">
        <f t="shared" ca="1" si="139"/>
        <v>0.45979294723882314</v>
      </c>
      <c r="AD239" s="30">
        <f t="shared" ca="1" si="139"/>
        <v>0.67272775809554974</v>
      </c>
      <c r="AE239" s="30">
        <f ca="1">IF(Riskregister!$E$8="",0,COUNTIF(BI$4:BI$53,"&lt;"&amp;AC239)*IF(AD239&lt;0.5,Riskregister!$K$8+(Riskregister!$L$8-Riskregister!$K$8)*SQRT(AD239/2),Riskregister!$L$8-(Riskregister!$L$8-Riskregister!$K$8)*SQRT((1-AD239)/2)))</f>
        <v>6197515.5953852208</v>
      </c>
      <c r="AF239" s="30">
        <f t="shared" ca="1" si="140"/>
        <v>3.5043136694844601E-2</v>
      </c>
      <c r="AG239" s="30">
        <f t="shared" ca="1" si="140"/>
        <v>0.58909943744175042</v>
      </c>
      <c r="AH239" s="30">
        <f>IF(Riskregister!$E$9="",0,COUNTIF(BJ$4:BJ$53,"&lt;"&amp;AF239)*IF(AG239&lt;0.5,Riskregister!$K$9+(Riskregister!$L$9-Riskregister!$K$9)*SQRT(AG239/2),Riskregister!$L$9-(Riskregister!$L$9-Riskregister!$K$9)*SQRT((1-AG239)/2)))</f>
        <v>0</v>
      </c>
      <c r="AI239" s="30">
        <f t="shared" ca="1" si="141"/>
        <v>0.77488091954109817</v>
      </c>
      <c r="AJ239" s="30">
        <f t="shared" ca="1" si="141"/>
        <v>0.40895777858238735</v>
      </c>
      <c r="AK239" s="30">
        <f>IF(Riskregister!$E$10="",0,COUNTIF(BK$4:BK$53,"&lt;"&amp;AI239)*IF(AJ239&lt;0.5,Riskregister!$K$10+(Riskregister!$L$10-Riskregister!$K$10)*SQRT(AJ239/2),Riskregister!$L$10-(Riskregister!$L$10-Riskregister!$K$10)*SQRT((1-AJ239)/2)))</f>
        <v>0</v>
      </c>
      <c r="AL239" s="30">
        <f t="shared" ca="1" si="142"/>
        <v>0.39195382543837554</v>
      </c>
      <c r="AM239" s="30">
        <f t="shared" ca="1" si="142"/>
        <v>0.71386862843853405</v>
      </c>
      <c r="AN239" s="30">
        <f>IF(Riskregister!$E$11="",0,COUNTIF(BL$4:BL$53,"&lt;"&amp;AL239)*IF(AM239&lt;0.5,Riskregister!$K$11+(Riskregister!$L$11-Riskregister!$K$11)*SQRT(AM239/2),Riskregister!$L$11-(Riskregister!$L$11-Riskregister!$K$11)*SQRT((1-AM239)/2)))</f>
        <v>0</v>
      </c>
      <c r="AO239" s="30">
        <f t="shared" ca="1" si="143"/>
        <v>0.6872777372843728</v>
      </c>
      <c r="AP239" s="30">
        <f t="shared" ca="1" si="143"/>
        <v>0.77723385250688992</v>
      </c>
      <c r="AQ239" s="30">
        <f>IF(Riskregister!$E$12="",0,COUNTIF(BM$4:BM$53,"&lt;"&amp;AO239)*IF(AP239&lt;0.5,Riskregister!$K$12+(Riskregister!$L$12-Riskregister!$K$12)*SQRT(AP239/2),Riskregister!$L$12-(Riskregister!$L$12-Riskregister!$K$12)*SQRT((1-AP239)/2)))</f>
        <v>0</v>
      </c>
      <c r="AR239" s="30">
        <f t="shared" ca="1" si="144"/>
        <v>9.3532951306317114E-2</v>
      </c>
      <c r="AS239" s="30">
        <f t="shared" ca="1" si="144"/>
        <v>0.32962103349351024</v>
      </c>
      <c r="AT239" s="30">
        <f>IF(Riskregister!$E$13="",0,COUNTIF(BN$4:BN$53,"&lt;"&amp;AR239)*IF(AS239&lt;0.5,Riskregister!$K$13+(Riskregister!$L$13-Riskregister!$K$13)*SQRT(AS239/2),Riskregister!$L$13-(Riskregister!$L$13-Riskregister!$K$13)*SQRT((1-AS239)/2)))</f>
        <v>0</v>
      </c>
      <c r="AU239" s="30">
        <f t="shared" ca="1" si="145"/>
        <v>0.67918166806237301</v>
      </c>
      <c r="AV239" s="30">
        <f t="shared" ca="1" si="145"/>
        <v>9.6213994665276914E-2</v>
      </c>
      <c r="AW239" s="30">
        <f>IF(Riskregister!$E$14="",0,COUNTIF(BO$4:BO$53,"&lt;"&amp;AU239)*IF(AV239&lt;0.5,Riskregister!$K$14+(Riskregister!$L$14-Riskregister!$K$14)*SQRT(AV239/2),Riskregister!$L$14-(Riskregister!$L$14-Riskregister!$K$14)*SQRT((1-AV239)/2)))</f>
        <v>0</v>
      </c>
      <c r="AX239" s="30">
        <f t="shared" ca="1" si="146"/>
        <v>1.1538231897575746E-2</v>
      </c>
      <c r="AY239" s="30">
        <f t="shared" ca="1" si="146"/>
        <v>0.12849417194922297</v>
      </c>
      <c r="AZ239" s="30">
        <f>IF(Riskregister!$E$15="",0,COUNTIF(BP$4:BP$53,"&lt;"&amp;AX239)*IF(AY239&lt;0.5,Riskregister!$K$15+(Riskregister!$L$15-Riskregister!$K$15)*SQRT(AY239/2),Riskregister!$L$15-(Riskregister!$L$15-Riskregister!$K$15)*SQRT((1-AY239)/2)))</f>
        <v>0</v>
      </c>
      <c r="BA239" s="30">
        <f t="shared" ca="1" si="147"/>
        <v>0.71015086119597903</v>
      </c>
      <c r="BB239" s="30">
        <f t="shared" ca="1" si="147"/>
        <v>0.38300828977062995</v>
      </c>
      <c r="BC239" s="30">
        <f>IF(Riskregister!$E$16="",0,COUNTIF(BQ$4:BQ$53,"&lt;"&amp;BA239)*IF(BB239&lt;0.5,Riskregister!$K$16+(Riskregister!$L$16-Riskregister!$K$16)*SQRT(BB239/2),Riskregister!$L$16-(Riskregister!$L$16-Riskregister!$K$16)*SQRT((1-BB239)/2)))</f>
        <v>0</v>
      </c>
      <c r="BD239" s="30">
        <f t="shared" ca="1" si="123"/>
        <v>13162361.029994749</v>
      </c>
    </row>
    <row r="240" spans="20:56" x14ac:dyDescent="0.35">
      <c r="T240" s="30">
        <f t="shared" ca="1" si="136"/>
        <v>0.68589838862546648</v>
      </c>
      <c r="U240" s="30">
        <f t="shared" ca="1" si="136"/>
        <v>0.32045242314812739</v>
      </c>
      <c r="V240" s="30">
        <f ca="1">IF(Riskregister!$E$5="",0,COUNTIF(BF$4:BF$53,"&lt;"&amp;T240)*IF(U240&lt;0.5,Riskregister!$K$5+(Riskregister!$L$5-Riskregister!$K$5)*SQRT(U240/2),Riskregister!$L$5-(Riskregister!$L$5-Riskregister!$K$5)*SQRT((1-U240)/2)))</f>
        <v>1320508.7962682804</v>
      </c>
      <c r="W240" s="30">
        <f t="shared" ca="1" si="137"/>
        <v>0.48451002475984628</v>
      </c>
      <c r="X240" s="30">
        <f t="shared" ca="1" si="137"/>
        <v>0.96934561096560634</v>
      </c>
      <c r="Y240" s="30">
        <f ca="1">IF(Riskregister!$E$6="",0,COUNTIF(BG$4:BG$53,"&lt;"&amp;W240)*IF(X240&lt;0.5,Riskregister!$K$6+(Riskregister!$L$6-Riskregister!$K$6)*SQRT(X240/2),Riskregister!$L$6-(Riskregister!$L$6-Riskregister!$K$6)*SQRT((1-X240)/2)))</f>
        <v>3554309.0297718933</v>
      </c>
      <c r="Z240" s="30">
        <f t="shared" ca="1" si="138"/>
        <v>0.10081133121497632</v>
      </c>
      <c r="AA240" s="30">
        <f t="shared" ca="1" si="138"/>
        <v>0.58154404669835946</v>
      </c>
      <c r="AB240" s="30">
        <f ca="1">IF(Riskregister!$E$7="",0,COUNTIF(BH$4:BH$53,"&lt;"&amp;Z240)*IF(AA240&lt;0.5,Riskregister!$K$7+(Riskregister!$L$7-Riskregister!$K$7)*SQRT(AA240/2),Riskregister!$L$7-(Riskregister!$L$7-Riskregister!$K$7)*SQRT((1-AA240)/2)))</f>
        <v>719714.83027525269</v>
      </c>
      <c r="AC240" s="30">
        <f t="shared" ca="1" si="139"/>
        <v>0.59939322784982196</v>
      </c>
      <c r="AD240" s="30">
        <f t="shared" ca="1" si="139"/>
        <v>0.21099431907565369</v>
      </c>
      <c r="AE240" s="30">
        <f ca="1">IF(Riskregister!$E$8="",0,COUNTIF(BI$4:BI$53,"&lt;"&amp;AC240)*IF(AD240&lt;0.5,Riskregister!$K$8+(Riskregister!$L$8-Riskregister!$K$8)*SQRT(AD240/2),Riskregister!$L$8-(Riskregister!$L$8-Riskregister!$K$8)*SQRT((1-AD240)/2)))</f>
        <v>5479726.0057469988</v>
      </c>
      <c r="AF240" s="30">
        <f t="shared" ca="1" si="140"/>
        <v>0.98105087109953604</v>
      </c>
      <c r="AG240" s="30">
        <f t="shared" ca="1" si="140"/>
        <v>0.9686718508350084</v>
      </c>
      <c r="AH240" s="30">
        <f>IF(Riskregister!$E$9="",0,COUNTIF(BJ$4:BJ$53,"&lt;"&amp;AF240)*IF(AG240&lt;0.5,Riskregister!$K$9+(Riskregister!$L$9-Riskregister!$K$9)*SQRT(AG240/2),Riskregister!$L$9-(Riskregister!$L$9-Riskregister!$K$9)*SQRT((1-AG240)/2)))</f>
        <v>0</v>
      </c>
      <c r="AI240" s="30">
        <f t="shared" ca="1" si="141"/>
        <v>0.39728852113053403</v>
      </c>
      <c r="AJ240" s="30">
        <f t="shared" ca="1" si="141"/>
        <v>0.25826714109054616</v>
      </c>
      <c r="AK240" s="30">
        <f>IF(Riskregister!$E$10="",0,COUNTIF(BK$4:BK$53,"&lt;"&amp;AI240)*IF(AJ240&lt;0.5,Riskregister!$K$10+(Riskregister!$L$10-Riskregister!$K$10)*SQRT(AJ240/2),Riskregister!$L$10-(Riskregister!$L$10-Riskregister!$K$10)*SQRT((1-AJ240)/2)))</f>
        <v>0</v>
      </c>
      <c r="AL240" s="30">
        <f t="shared" ca="1" si="142"/>
        <v>0.76675696040596608</v>
      </c>
      <c r="AM240" s="30">
        <f t="shared" ca="1" si="142"/>
        <v>0.42348936549233585</v>
      </c>
      <c r="AN240" s="30">
        <f>IF(Riskregister!$E$11="",0,COUNTIF(BL$4:BL$53,"&lt;"&amp;AL240)*IF(AM240&lt;0.5,Riskregister!$K$11+(Riskregister!$L$11-Riskregister!$K$11)*SQRT(AM240/2),Riskregister!$L$11-(Riskregister!$L$11-Riskregister!$K$11)*SQRT((1-AM240)/2)))</f>
        <v>0</v>
      </c>
      <c r="AO240" s="30">
        <f t="shared" ca="1" si="143"/>
        <v>0.67005919253420099</v>
      </c>
      <c r="AP240" s="30">
        <f t="shared" ca="1" si="143"/>
        <v>0.74987348246425767</v>
      </c>
      <c r="AQ240" s="30">
        <f>IF(Riskregister!$E$12="",0,COUNTIF(BM$4:BM$53,"&lt;"&amp;AO240)*IF(AP240&lt;0.5,Riskregister!$K$12+(Riskregister!$L$12-Riskregister!$K$12)*SQRT(AP240/2),Riskregister!$L$12-(Riskregister!$L$12-Riskregister!$K$12)*SQRT((1-AP240)/2)))</f>
        <v>0</v>
      </c>
      <c r="AR240" s="30">
        <f t="shared" ca="1" si="144"/>
        <v>0.53403376911623224</v>
      </c>
      <c r="AS240" s="30">
        <f t="shared" ca="1" si="144"/>
        <v>0.87272622261544464</v>
      </c>
      <c r="AT240" s="30">
        <f>IF(Riskregister!$E$13="",0,COUNTIF(BN$4:BN$53,"&lt;"&amp;AR240)*IF(AS240&lt;0.5,Riskregister!$K$13+(Riskregister!$L$13-Riskregister!$K$13)*SQRT(AS240/2),Riskregister!$L$13-(Riskregister!$L$13-Riskregister!$K$13)*SQRT((1-AS240)/2)))</f>
        <v>0</v>
      </c>
      <c r="AU240" s="30">
        <f t="shared" ca="1" si="145"/>
        <v>0.22343966817887384</v>
      </c>
      <c r="AV240" s="30">
        <f t="shared" ca="1" si="145"/>
        <v>0.58554647629405843</v>
      </c>
      <c r="AW240" s="30">
        <f>IF(Riskregister!$E$14="",0,COUNTIF(BO$4:BO$53,"&lt;"&amp;AU240)*IF(AV240&lt;0.5,Riskregister!$K$14+(Riskregister!$L$14-Riskregister!$K$14)*SQRT(AV240/2),Riskregister!$L$14-(Riskregister!$L$14-Riskregister!$K$14)*SQRT((1-AV240)/2)))</f>
        <v>0</v>
      </c>
      <c r="AX240" s="30">
        <f t="shared" ca="1" si="146"/>
        <v>0.52320428525581242</v>
      </c>
      <c r="AY240" s="30">
        <f t="shared" ca="1" si="146"/>
        <v>0.40294667504212167</v>
      </c>
      <c r="AZ240" s="30">
        <f>IF(Riskregister!$E$15="",0,COUNTIF(BP$4:BP$53,"&lt;"&amp;AX240)*IF(AY240&lt;0.5,Riskregister!$K$15+(Riskregister!$L$15-Riskregister!$K$15)*SQRT(AY240/2),Riskregister!$L$15-(Riskregister!$L$15-Riskregister!$K$15)*SQRT((1-AY240)/2)))</f>
        <v>0</v>
      </c>
      <c r="BA240" s="30">
        <f t="shared" ca="1" si="147"/>
        <v>4.1008849725554519E-3</v>
      </c>
      <c r="BB240" s="30">
        <f t="shared" ca="1" si="147"/>
        <v>0.18373148653442195</v>
      </c>
      <c r="BC240" s="30">
        <f>IF(Riskregister!$E$16="",0,COUNTIF(BQ$4:BQ$53,"&lt;"&amp;BA240)*IF(BB240&lt;0.5,Riskregister!$K$16+(Riskregister!$L$16-Riskregister!$K$16)*SQRT(BB240/2),Riskregister!$L$16-(Riskregister!$L$16-Riskregister!$K$16)*SQRT((1-BB240)/2)))</f>
        <v>0</v>
      </c>
      <c r="BD240" s="30">
        <f t="shared" ca="1" si="123"/>
        <v>11074258.662062425</v>
      </c>
    </row>
    <row r="241" spans="20:56" x14ac:dyDescent="0.35">
      <c r="T241" s="30">
        <f t="shared" ca="1" si="136"/>
        <v>0.40352105489403012</v>
      </c>
      <c r="U241" s="30">
        <f t="shared" ca="1" si="136"/>
        <v>9.7139772919346945E-2</v>
      </c>
      <c r="V241" s="30">
        <f ca="1">IF(Riskregister!$E$5="",0,COUNTIF(BF$4:BF$53,"&lt;"&amp;T241)*IF(U241&lt;0.5,Riskregister!$K$5+(Riskregister!$L$5-Riskregister!$K$5)*SQRT(U241/2),Riskregister!$L$5-(Riskregister!$L$5-Riskregister!$K$5)*SQRT((1-U241)/2)))</f>
        <v>747520.78595075477</v>
      </c>
      <c r="W241" s="30">
        <f t="shared" ca="1" si="137"/>
        <v>0.99357150796813509</v>
      </c>
      <c r="X241" s="30">
        <f t="shared" ca="1" si="137"/>
        <v>0.70924376715389659</v>
      </c>
      <c r="Y241" s="30">
        <f ca="1">IF(Riskregister!$E$6="",0,COUNTIF(BG$4:BG$53,"&lt;"&amp;W241)*IF(X241&lt;0.5,Riskregister!$K$6+(Riskregister!$L$6-Riskregister!$K$6)*SQRT(X241/2),Riskregister!$L$6-(Riskregister!$L$6-Riskregister!$K$6)*SQRT((1-X241)/2)))</f>
        <v>7882123.9091511331</v>
      </c>
      <c r="Z241" s="30">
        <f t="shared" ca="1" si="138"/>
        <v>0.6894427307978771</v>
      </c>
      <c r="AA241" s="30">
        <f t="shared" ca="1" si="138"/>
        <v>0.93179397662916619</v>
      </c>
      <c r="AB241" s="30">
        <f ca="1">IF(Riskregister!$E$7="",0,COUNTIF(BH$4:BH$53,"&lt;"&amp;Z241)*IF(AA241&lt;0.5,Riskregister!$K$7+(Riskregister!$L$7-Riskregister!$K$7)*SQRT(AA241/2),Riskregister!$L$7-(Riskregister!$L$7-Riskregister!$K$7)*SQRT((1-AA241)/2)))</f>
        <v>2347558.4815230649</v>
      </c>
      <c r="AC241" s="30">
        <f t="shared" ca="1" si="139"/>
        <v>0.39528169080076647</v>
      </c>
      <c r="AD241" s="30">
        <f t="shared" ca="1" si="139"/>
        <v>0.83679259928852046</v>
      </c>
      <c r="AE241" s="30">
        <f ca="1">IF(Riskregister!$E$8="",0,COUNTIF(BI$4:BI$53,"&lt;"&amp;AC241)*IF(AD241&lt;0.5,Riskregister!$K$8+(Riskregister!$L$8-Riskregister!$K$8)*SQRT(AD241/2),Riskregister!$L$8-(Riskregister!$L$8-Riskregister!$K$8)*SQRT((1-AD241)/2)))</f>
        <v>7314762.0285283532</v>
      </c>
      <c r="AF241" s="30">
        <f t="shared" ca="1" si="140"/>
        <v>0.1402488672825154</v>
      </c>
      <c r="AG241" s="30">
        <f t="shared" ca="1" si="140"/>
        <v>0.11317041530792415</v>
      </c>
      <c r="AH241" s="30">
        <f>IF(Riskregister!$E$9="",0,COUNTIF(BJ$4:BJ$53,"&lt;"&amp;AF241)*IF(AG241&lt;0.5,Riskregister!$K$9+(Riskregister!$L$9-Riskregister!$K$9)*SQRT(AG241/2),Riskregister!$L$9-(Riskregister!$L$9-Riskregister!$K$9)*SQRT((1-AG241)/2)))</f>
        <v>0</v>
      </c>
      <c r="AI241" s="30">
        <f t="shared" ca="1" si="141"/>
        <v>0.49280910702790914</v>
      </c>
      <c r="AJ241" s="30">
        <f t="shared" ca="1" si="141"/>
        <v>0.74452442957213461</v>
      </c>
      <c r="AK241" s="30">
        <f>IF(Riskregister!$E$10="",0,COUNTIF(BK$4:BK$53,"&lt;"&amp;AI241)*IF(AJ241&lt;0.5,Riskregister!$K$10+(Riskregister!$L$10-Riskregister!$K$10)*SQRT(AJ241/2),Riskregister!$L$10-(Riskregister!$L$10-Riskregister!$K$10)*SQRT((1-AJ241)/2)))</f>
        <v>0</v>
      </c>
      <c r="AL241" s="30">
        <f t="shared" ca="1" si="142"/>
        <v>0.75594547233946807</v>
      </c>
      <c r="AM241" s="30">
        <f t="shared" ca="1" si="142"/>
        <v>0.8247834342054805</v>
      </c>
      <c r="AN241" s="30">
        <f>IF(Riskregister!$E$11="",0,COUNTIF(BL$4:BL$53,"&lt;"&amp;AL241)*IF(AM241&lt;0.5,Riskregister!$K$11+(Riskregister!$L$11-Riskregister!$K$11)*SQRT(AM241/2),Riskregister!$L$11-(Riskregister!$L$11-Riskregister!$K$11)*SQRT((1-AM241)/2)))</f>
        <v>0</v>
      </c>
      <c r="AO241" s="30">
        <f t="shared" ca="1" si="143"/>
        <v>0.79532718395540292</v>
      </c>
      <c r="AP241" s="30">
        <f t="shared" ca="1" si="143"/>
        <v>0.77276892189584878</v>
      </c>
      <c r="AQ241" s="30">
        <f>IF(Riskregister!$E$12="",0,COUNTIF(BM$4:BM$53,"&lt;"&amp;AO241)*IF(AP241&lt;0.5,Riskregister!$K$12+(Riskregister!$L$12-Riskregister!$K$12)*SQRT(AP241/2),Riskregister!$L$12-(Riskregister!$L$12-Riskregister!$K$12)*SQRT((1-AP241)/2)))</f>
        <v>0</v>
      </c>
      <c r="AR241" s="30">
        <f t="shared" ca="1" si="144"/>
        <v>0.32936488492388705</v>
      </c>
      <c r="AS241" s="30">
        <f t="shared" ca="1" si="144"/>
        <v>0.41840864739503003</v>
      </c>
      <c r="AT241" s="30">
        <f>IF(Riskregister!$E$13="",0,COUNTIF(BN$4:BN$53,"&lt;"&amp;AR241)*IF(AS241&lt;0.5,Riskregister!$K$13+(Riskregister!$L$13-Riskregister!$K$13)*SQRT(AS241/2),Riskregister!$L$13-(Riskregister!$L$13-Riskregister!$K$13)*SQRT((1-AS241)/2)))</f>
        <v>0</v>
      </c>
      <c r="AU241" s="30">
        <f t="shared" ca="1" si="145"/>
        <v>0.74462437473299548</v>
      </c>
      <c r="AV241" s="30">
        <f t="shared" ca="1" si="145"/>
        <v>6.6473903045675131E-2</v>
      </c>
      <c r="AW241" s="30">
        <f>IF(Riskregister!$E$14="",0,COUNTIF(BO$4:BO$53,"&lt;"&amp;AU241)*IF(AV241&lt;0.5,Riskregister!$K$14+(Riskregister!$L$14-Riskregister!$K$14)*SQRT(AV241/2),Riskregister!$L$14-(Riskregister!$L$14-Riskregister!$K$14)*SQRT((1-AV241)/2)))</f>
        <v>0</v>
      </c>
      <c r="AX241" s="30">
        <f t="shared" ca="1" si="146"/>
        <v>0.95031247237292638</v>
      </c>
      <c r="AY241" s="30">
        <f t="shared" ca="1" si="146"/>
        <v>0.52942837300330048</v>
      </c>
      <c r="AZ241" s="30">
        <f>IF(Riskregister!$E$15="",0,COUNTIF(BP$4:BP$53,"&lt;"&amp;AX241)*IF(AY241&lt;0.5,Riskregister!$K$15+(Riskregister!$L$15-Riskregister!$K$15)*SQRT(AY241/2),Riskregister!$L$15-(Riskregister!$L$15-Riskregister!$K$15)*SQRT((1-AY241)/2)))</f>
        <v>0</v>
      </c>
      <c r="BA241" s="30">
        <f t="shared" ca="1" si="147"/>
        <v>0.89135524296918467</v>
      </c>
      <c r="BB241" s="30">
        <f t="shared" ca="1" si="147"/>
        <v>0.34741504488227748</v>
      </c>
      <c r="BC241" s="30">
        <f>IF(Riskregister!$E$16="",0,COUNTIF(BQ$4:BQ$53,"&lt;"&amp;BA241)*IF(BB241&lt;0.5,Riskregister!$K$16+(Riskregister!$L$16-Riskregister!$K$16)*SQRT(BB241/2),Riskregister!$L$16-(Riskregister!$L$16-Riskregister!$K$16)*SQRT((1-BB241)/2)))</f>
        <v>0</v>
      </c>
      <c r="BD241" s="30">
        <f t="shared" ca="1" si="123"/>
        <v>18291965.205153305</v>
      </c>
    </row>
    <row r="242" spans="20:56" x14ac:dyDescent="0.35">
      <c r="T242" s="30">
        <f t="shared" ca="1" si="136"/>
        <v>0.83642017817699499</v>
      </c>
      <c r="U242" s="30">
        <f t="shared" ca="1" si="136"/>
        <v>0.24753014344925417</v>
      </c>
      <c r="V242" s="30">
        <f ca="1">IF(Riskregister!$E$5="",0,COUNTIF(BF$4:BF$53,"&lt;"&amp;T242)*IF(U242&lt;0.5,Riskregister!$K$5+(Riskregister!$L$5-Riskregister!$K$5)*SQRT(U242/2),Riskregister!$L$5-(Riskregister!$L$5-Riskregister!$K$5)*SQRT((1-U242)/2)))</f>
        <v>1541555.8575400249</v>
      </c>
      <c r="W242" s="30">
        <f t="shared" ca="1" si="137"/>
        <v>0.57772435923464416</v>
      </c>
      <c r="X242" s="30">
        <f t="shared" ca="1" si="137"/>
        <v>0.19456013361446034</v>
      </c>
      <c r="Y242" s="30">
        <f ca="1">IF(Riskregister!$E$6="",0,COUNTIF(BG$4:BG$53,"&lt;"&amp;W242)*IF(X242&lt;0.5,Riskregister!$K$6+(Riskregister!$L$6-Riskregister!$K$6)*SQRT(X242/2),Riskregister!$L$6-(Riskregister!$L$6-Riskregister!$K$6)*SQRT((1-X242)/2)))</f>
        <v>1522831.0940750185</v>
      </c>
      <c r="Z242" s="30">
        <f t="shared" ca="1" si="138"/>
        <v>0.81446113938845899</v>
      </c>
      <c r="AA242" s="30">
        <f t="shared" ca="1" si="138"/>
        <v>0.97552433329091037</v>
      </c>
      <c r="AB242" s="30">
        <f ca="1">IF(Riskregister!$E$7="",0,COUNTIF(BH$4:BH$53,"&lt;"&amp;Z242)*IF(AA242&lt;0.5,Riskregister!$K$7+(Riskregister!$L$7-Riskregister!$K$7)*SQRT(AA242/2),Riskregister!$L$7-(Riskregister!$L$7-Riskregister!$K$7)*SQRT((1-AA242)/2)))</f>
        <v>2890250.7247794899</v>
      </c>
      <c r="AC242" s="30">
        <f t="shared" ca="1" si="139"/>
        <v>0.48284397528384904</v>
      </c>
      <c r="AD242" s="30">
        <f t="shared" ca="1" si="139"/>
        <v>0.36330953232504593</v>
      </c>
      <c r="AE242" s="30">
        <f ca="1">IF(Riskregister!$E$8="",0,COUNTIF(BI$4:BI$53,"&lt;"&amp;AC242)*IF(AD242&lt;0.5,Riskregister!$K$8+(Riskregister!$L$8-Riskregister!$K$8)*SQRT(AD242/2),Riskregister!$L$8-(Riskregister!$L$8-Riskregister!$K$8)*SQRT((1-AD242)/2)))</f>
        <v>6909557.7258872548</v>
      </c>
      <c r="AF242" s="30">
        <f t="shared" ca="1" si="140"/>
        <v>0.55096302030121214</v>
      </c>
      <c r="AG242" s="30">
        <f t="shared" ca="1" si="140"/>
        <v>0.58263799302652819</v>
      </c>
      <c r="AH242" s="30">
        <f>IF(Riskregister!$E$9="",0,COUNTIF(BJ$4:BJ$53,"&lt;"&amp;AF242)*IF(AG242&lt;0.5,Riskregister!$K$9+(Riskregister!$L$9-Riskregister!$K$9)*SQRT(AG242/2),Riskregister!$L$9-(Riskregister!$L$9-Riskregister!$K$9)*SQRT((1-AG242)/2)))</f>
        <v>0</v>
      </c>
      <c r="AI242" s="30">
        <f t="shared" ca="1" si="141"/>
        <v>0.67792142734434746</v>
      </c>
      <c r="AJ242" s="30">
        <f t="shared" ca="1" si="141"/>
        <v>0.1032220823971014</v>
      </c>
      <c r="AK242" s="30">
        <f>IF(Riskregister!$E$10="",0,COUNTIF(BK$4:BK$53,"&lt;"&amp;AI242)*IF(AJ242&lt;0.5,Riskregister!$K$10+(Riskregister!$L$10-Riskregister!$K$10)*SQRT(AJ242/2),Riskregister!$L$10-(Riskregister!$L$10-Riskregister!$K$10)*SQRT((1-AJ242)/2)))</f>
        <v>0</v>
      </c>
      <c r="AL242" s="30">
        <f t="shared" ca="1" si="142"/>
        <v>0.19664150953847259</v>
      </c>
      <c r="AM242" s="30">
        <f t="shared" ca="1" si="142"/>
        <v>0.25886833256124109</v>
      </c>
      <c r="AN242" s="30">
        <f>IF(Riskregister!$E$11="",0,COUNTIF(BL$4:BL$53,"&lt;"&amp;AL242)*IF(AM242&lt;0.5,Riskregister!$K$11+(Riskregister!$L$11-Riskregister!$K$11)*SQRT(AM242/2),Riskregister!$L$11-(Riskregister!$L$11-Riskregister!$K$11)*SQRT((1-AM242)/2)))</f>
        <v>0</v>
      </c>
      <c r="AO242" s="30">
        <f t="shared" ca="1" si="143"/>
        <v>0.92001742832256572</v>
      </c>
      <c r="AP242" s="30">
        <f t="shared" ca="1" si="143"/>
        <v>0.23318057008360116</v>
      </c>
      <c r="AQ242" s="30">
        <f>IF(Riskregister!$E$12="",0,COUNTIF(BM$4:BM$53,"&lt;"&amp;AO242)*IF(AP242&lt;0.5,Riskregister!$K$12+(Riskregister!$L$12-Riskregister!$K$12)*SQRT(AP242/2),Riskregister!$L$12-(Riskregister!$L$12-Riskregister!$K$12)*SQRT((1-AP242)/2)))</f>
        <v>0</v>
      </c>
      <c r="AR242" s="30">
        <f t="shared" ca="1" si="144"/>
        <v>0.52186641863770511</v>
      </c>
      <c r="AS242" s="30">
        <f t="shared" ca="1" si="144"/>
        <v>0.50012918186656519</v>
      </c>
      <c r="AT242" s="30">
        <f>IF(Riskregister!$E$13="",0,COUNTIF(BN$4:BN$53,"&lt;"&amp;AR242)*IF(AS242&lt;0.5,Riskregister!$K$13+(Riskregister!$L$13-Riskregister!$K$13)*SQRT(AS242/2),Riskregister!$L$13-(Riskregister!$L$13-Riskregister!$K$13)*SQRT((1-AS242)/2)))</f>
        <v>0</v>
      </c>
      <c r="AU242" s="30">
        <f t="shared" ca="1" si="145"/>
        <v>0.47835225957095251</v>
      </c>
      <c r="AV242" s="30">
        <f t="shared" ca="1" si="145"/>
        <v>0.91921372193670192</v>
      </c>
      <c r="AW242" s="30">
        <f>IF(Riskregister!$E$14="",0,COUNTIF(BO$4:BO$53,"&lt;"&amp;AU242)*IF(AV242&lt;0.5,Riskregister!$K$14+(Riskregister!$L$14-Riskregister!$K$14)*SQRT(AV242/2),Riskregister!$L$14-(Riskregister!$L$14-Riskregister!$K$14)*SQRT((1-AV242)/2)))</f>
        <v>0</v>
      </c>
      <c r="AX242" s="30">
        <f t="shared" ca="1" si="146"/>
        <v>0.90234121068372619</v>
      </c>
      <c r="AY242" s="30">
        <f t="shared" ca="1" si="146"/>
        <v>0.17341378984275158</v>
      </c>
      <c r="AZ242" s="30">
        <f>IF(Riskregister!$E$15="",0,COUNTIF(BP$4:BP$53,"&lt;"&amp;AX242)*IF(AY242&lt;0.5,Riskregister!$K$15+(Riskregister!$L$15-Riskregister!$K$15)*SQRT(AY242/2),Riskregister!$L$15-(Riskregister!$L$15-Riskregister!$K$15)*SQRT((1-AY242)/2)))</f>
        <v>0</v>
      </c>
      <c r="BA242" s="30">
        <f t="shared" ca="1" si="147"/>
        <v>0.84025336733697875</v>
      </c>
      <c r="BB242" s="30">
        <f t="shared" ca="1" si="147"/>
        <v>0.93287273105840451</v>
      </c>
      <c r="BC242" s="30">
        <f>IF(Riskregister!$E$16="",0,COUNTIF(BQ$4:BQ$53,"&lt;"&amp;BA242)*IF(BB242&lt;0.5,Riskregister!$K$16+(Riskregister!$L$16-Riskregister!$K$16)*SQRT(BB242/2),Riskregister!$L$16-(Riskregister!$L$16-Riskregister!$K$16)*SQRT((1-BB242)/2)))</f>
        <v>0</v>
      </c>
      <c r="BD242" s="30">
        <f t="shared" ca="1" si="123"/>
        <v>12864195.402281787</v>
      </c>
    </row>
    <row r="243" spans="20:56" x14ac:dyDescent="0.35">
      <c r="T243" s="30">
        <f t="shared" ca="1" si="136"/>
        <v>0.5415090033946901</v>
      </c>
      <c r="U243" s="30">
        <f t="shared" ca="1" si="136"/>
        <v>9.3380236727740096E-2</v>
      </c>
      <c r="V243" s="30">
        <f ca="1">IF(Riskregister!$E$5="",0,COUNTIF(BF$4:BF$53,"&lt;"&amp;T243)*IF(U243&lt;0.5,Riskregister!$K$5+(Riskregister!$L$5-Riskregister!$K$5)*SQRT(U243/2),Riskregister!$L$5-(Riskregister!$L$5-Riskregister!$K$5)*SQRT((1-U243)/2)))</f>
        <v>988942.13386947289</v>
      </c>
      <c r="W243" s="30">
        <f t="shared" ca="1" si="137"/>
        <v>0.19126538167248242</v>
      </c>
      <c r="X243" s="30">
        <f t="shared" ca="1" si="137"/>
        <v>0.15786690656671543</v>
      </c>
      <c r="Y243" s="30">
        <f ca="1">IF(Riskregister!$E$6="",0,COUNTIF(BG$4:BG$53,"&lt;"&amp;W243)*IF(X243&lt;0.5,Riskregister!$K$6+(Riskregister!$L$6-Riskregister!$K$6)*SQRT(X243/2),Riskregister!$L$6-(Riskregister!$L$6-Riskregister!$K$6)*SQRT((1-X243)/2)))</f>
        <v>705711.76438568137</v>
      </c>
      <c r="Z243" s="30">
        <f t="shared" ca="1" si="138"/>
        <v>0.47401968019024909</v>
      </c>
      <c r="AA243" s="30">
        <f t="shared" ca="1" si="138"/>
        <v>0.16837693853581603</v>
      </c>
      <c r="AB243" s="30">
        <f ca="1">IF(Riskregister!$E$7="",0,COUNTIF(BH$4:BH$53,"&lt;"&amp;Z243)*IF(AA243&lt;0.5,Riskregister!$K$7+(Riskregister!$L$7-Riskregister!$K$7)*SQRT(AA243/2),Riskregister!$L$7-(Riskregister!$L$7-Riskregister!$K$7)*SQRT((1-AA243)/2)))</f>
        <v>909320.23556704097</v>
      </c>
      <c r="AC243" s="30">
        <f t="shared" ca="1" si="139"/>
        <v>0.59427338230120952</v>
      </c>
      <c r="AD243" s="30">
        <f t="shared" ca="1" si="139"/>
        <v>0.63425901127403406</v>
      </c>
      <c r="AE243" s="30">
        <f ca="1">IF(Riskregister!$E$8="",0,COUNTIF(BI$4:BI$53,"&lt;"&amp;AC243)*IF(AD243&lt;0.5,Riskregister!$K$8+(Riskregister!$L$8-Riskregister!$K$8)*SQRT(AD243/2),Riskregister!$L$8-(Riskregister!$L$8-Riskregister!$K$8)*SQRT((1-AD243)/2)))</f>
        <v>8970366.264497932</v>
      </c>
      <c r="AF243" s="30">
        <f t="shared" ca="1" si="140"/>
        <v>0.82217699826166502</v>
      </c>
      <c r="AG243" s="30">
        <f t="shared" ca="1" si="140"/>
        <v>0.82295677595760952</v>
      </c>
      <c r="AH243" s="30">
        <f>IF(Riskregister!$E$9="",0,COUNTIF(BJ$4:BJ$53,"&lt;"&amp;AF243)*IF(AG243&lt;0.5,Riskregister!$K$9+(Riskregister!$L$9-Riskregister!$K$9)*SQRT(AG243/2),Riskregister!$L$9-(Riskregister!$L$9-Riskregister!$K$9)*SQRT((1-AG243)/2)))</f>
        <v>0</v>
      </c>
      <c r="AI243" s="30">
        <f t="shared" ca="1" si="141"/>
        <v>0.7317101639278607</v>
      </c>
      <c r="AJ243" s="30">
        <f t="shared" ca="1" si="141"/>
        <v>4.5926513920603984E-2</v>
      </c>
      <c r="AK243" s="30">
        <f>IF(Riskregister!$E$10="",0,COUNTIF(BK$4:BK$53,"&lt;"&amp;AI243)*IF(AJ243&lt;0.5,Riskregister!$K$10+(Riskregister!$L$10-Riskregister!$K$10)*SQRT(AJ243/2),Riskregister!$L$10-(Riskregister!$L$10-Riskregister!$K$10)*SQRT((1-AJ243)/2)))</f>
        <v>0</v>
      </c>
      <c r="AL243" s="30">
        <f t="shared" ca="1" si="142"/>
        <v>0.5643922679797746</v>
      </c>
      <c r="AM243" s="30">
        <f t="shared" ca="1" si="142"/>
        <v>0.23555841109135744</v>
      </c>
      <c r="AN243" s="30">
        <f>IF(Riskregister!$E$11="",0,COUNTIF(BL$4:BL$53,"&lt;"&amp;AL243)*IF(AM243&lt;0.5,Riskregister!$K$11+(Riskregister!$L$11-Riskregister!$K$11)*SQRT(AM243/2),Riskregister!$L$11-(Riskregister!$L$11-Riskregister!$K$11)*SQRT((1-AM243)/2)))</f>
        <v>0</v>
      </c>
      <c r="AO243" s="30">
        <f t="shared" ca="1" si="143"/>
        <v>0.77079217252621757</v>
      </c>
      <c r="AP243" s="30">
        <f t="shared" ca="1" si="143"/>
        <v>0.59472706607603743</v>
      </c>
      <c r="AQ243" s="30">
        <f>IF(Riskregister!$E$12="",0,COUNTIF(BM$4:BM$53,"&lt;"&amp;AO243)*IF(AP243&lt;0.5,Riskregister!$K$12+(Riskregister!$L$12-Riskregister!$K$12)*SQRT(AP243/2),Riskregister!$L$12-(Riskregister!$L$12-Riskregister!$K$12)*SQRT((1-AP243)/2)))</f>
        <v>0</v>
      </c>
      <c r="AR243" s="30">
        <f t="shared" ca="1" si="144"/>
        <v>0.43238868466489333</v>
      </c>
      <c r="AS243" s="30">
        <f t="shared" ca="1" si="144"/>
        <v>0.1686519547757992</v>
      </c>
      <c r="AT243" s="30">
        <f>IF(Riskregister!$E$13="",0,COUNTIF(BN$4:BN$53,"&lt;"&amp;AR243)*IF(AS243&lt;0.5,Riskregister!$K$13+(Riskregister!$L$13-Riskregister!$K$13)*SQRT(AS243/2),Riskregister!$L$13-(Riskregister!$L$13-Riskregister!$K$13)*SQRT((1-AS243)/2)))</f>
        <v>0</v>
      </c>
      <c r="AU243" s="30">
        <f t="shared" ca="1" si="145"/>
        <v>0.12676264207778842</v>
      </c>
      <c r="AV243" s="30">
        <f t="shared" ca="1" si="145"/>
        <v>0.45949539722256283</v>
      </c>
      <c r="AW243" s="30">
        <f>IF(Riskregister!$E$14="",0,COUNTIF(BO$4:BO$53,"&lt;"&amp;AU243)*IF(AV243&lt;0.5,Riskregister!$K$14+(Riskregister!$L$14-Riskregister!$K$14)*SQRT(AV243/2),Riskregister!$L$14-(Riskregister!$L$14-Riskregister!$K$14)*SQRT((1-AV243)/2)))</f>
        <v>0</v>
      </c>
      <c r="AX243" s="30">
        <f t="shared" ca="1" si="146"/>
        <v>0.23438190990544783</v>
      </c>
      <c r="AY243" s="30">
        <f t="shared" ca="1" si="146"/>
        <v>0.77132531539239124</v>
      </c>
      <c r="AZ243" s="30">
        <f>IF(Riskregister!$E$15="",0,COUNTIF(BP$4:BP$53,"&lt;"&amp;AX243)*IF(AY243&lt;0.5,Riskregister!$K$15+(Riskregister!$L$15-Riskregister!$K$15)*SQRT(AY243/2),Riskregister!$L$15-(Riskregister!$L$15-Riskregister!$K$15)*SQRT((1-AY243)/2)))</f>
        <v>0</v>
      </c>
      <c r="BA243" s="30">
        <f t="shared" ca="1" si="147"/>
        <v>0.97906848025466209</v>
      </c>
      <c r="BB243" s="30">
        <f t="shared" ca="1" si="147"/>
        <v>3.3802228191477157E-2</v>
      </c>
      <c r="BC243" s="30">
        <f>IF(Riskregister!$E$16="",0,COUNTIF(BQ$4:BQ$53,"&lt;"&amp;BA243)*IF(BB243&lt;0.5,Riskregister!$K$16+(Riskregister!$L$16-Riskregister!$K$16)*SQRT(BB243/2),Riskregister!$L$16-(Riskregister!$L$16-Riskregister!$K$16)*SQRT((1-BB243)/2)))</f>
        <v>0</v>
      </c>
      <c r="BD243" s="30">
        <f t="shared" ca="1" si="123"/>
        <v>11574340.398320127</v>
      </c>
    </row>
    <row r="244" spans="20:56" x14ac:dyDescent="0.35">
      <c r="T244" s="30">
        <f t="shared" ref="T244:U263" ca="1" si="148">RAND()</f>
        <v>0.52801172870800217</v>
      </c>
      <c r="U244" s="30">
        <f t="shared" ca="1" si="148"/>
        <v>0.8587469663534244</v>
      </c>
      <c r="V244" s="30">
        <f ca="1">IF(Riskregister!$E$5="",0,COUNTIF(BF$4:BF$53,"&lt;"&amp;T244)*IF(U244&lt;0.5,Riskregister!$K$5+(Riskregister!$L$5-Riskregister!$K$5)*SQRT(U244/2),Riskregister!$L$5-(Riskregister!$L$5-Riskregister!$K$5)*SQRT((1-U244)/2)))</f>
        <v>1921638.3015881681</v>
      </c>
      <c r="W244" s="30">
        <f t="shared" ref="W244:X263" ca="1" si="149">RAND()</f>
        <v>0.77876621585978367</v>
      </c>
      <c r="X244" s="30">
        <f t="shared" ca="1" si="149"/>
        <v>0.65716337605388808</v>
      </c>
      <c r="Y244" s="30">
        <f ca="1">IF(Riskregister!$E$6="",0,COUNTIF(BG$4:BG$53,"&lt;"&amp;W244)*IF(X244&lt;0.5,Riskregister!$K$6+(Riskregister!$L$6-Riskregister!$K$6)*SQRT(X244/2),Riskregister!$L$6-(Riskregister!$L$6-Riskregister!$K$6)*SQRT((1-X244)/2)))</f>
        <v>3764254.4918675758</v>
      </c>
      <c r="Z244" s="30">
        <f t="shared" ref="Z244:AA263" ca="1" si="150">RAND()</f>
        <v>0.79555008765765056</v>
      </c>
      <c r="AA244" s="30">
        <f t="shared" ca="1" si="150"/>
        <v>0.79684451793254485</v>
      </c>
      <c r="AB244" s="30">
        <f ca="1">IF(Riskregister!$E$7="",0,COUNTIF(BH$4:BH$53,"&lt;"&amp;Z244)*IF(AA244&lt;0.5,Riskregister!$K$7+(Riskregister!$L$7-Riskregister!$K$7)*SQRT(AA244/2),Riskregister!$L$7-(Riskregister!$L$7-Riskregister!$K$7)*SQRT((1-AA244)/2)))</f>
        <v>2307604.6337500266</v>
      </c>
      <c r="AC244" s="30">
        <f t="shared" ref="AC244:AD263" ca="1" si="151">RAND()</f>
        <v>0.50070689243894173</v>
      </c>
      <c r="AD244" s="30">
        <f t="shared" ca="1" si="151"/>
        <v>0.80861060857611644</v>
      </c>
      <c r="AE244" s="30">
        <f ca="1">IF(Riskregister!$E$8="",0,COUNTIF(BI$4:BI$53,"&lt;"&amp;AC244)*IF(AD244&lt;0.5,Riskregister!$K$8+(Riskregister!$L$8-Riskregister!$K$8)*SQRT(AD244/2),Riskregister!$L$8-(Riskregister!$L$8-Riskregister!$K$8)*SQRT((1-AD244)/2)))</f>
        <v>10638227.143180065</v>
      </c>
      <c r="AF244" s="30">
        <f t="shared" ref="AF244:AG263" ca="1" si="152">RAND()</f>
        <v>0.17932988240121905</v>
      </c>
      <c r="AG244" s="30">
        <f t="shared" ca="1" si="152"/>
        <v>0.54473887540039401</v>
      </c>
      <c r="AH244" s="30">
        <f>IF(Riskregister!$E$9="",0,COUNTIF(BJ$4:BJ$53,"&lt;"&amp;AF244)*IF(AG244&lt;0.5,Riskregister!$K$9+(Riskregister!$L$9-Riskregister!$K$9)*SQRT(AG244/2),Riskregister!$L$9-(Riskregister!$L$9-Riskregister!$K$9)*SQRT((1-AG244)/2)))</f>
        <v>0</v>
      </c>
      <c r="AI244" s="30">
        <f t="shared" ref="AI244:AJ263" ca="1" si="153">RAND()</f>
        <v>0.78561498269134655</v>
      </c>
      <c r="AJ244" s="30">
        <f t="shared" ca="1" si="153"/>
        <v>7.0373667449320942E-2</v>
      </c>
      <c r="AK244" s="30">
        <f>IF(Riskregister!$E$10="",0,COUNTIF(BK$4:BK$53,"&lt;"&amp;AI244)*IF(AJ244&lt;0.5,Riskregister!$K$10+(Riskregister!$L$10-Riskregister!$K$10)*SQRT(AJ244/2),Riskregister!$L$10-(Riskregister!$L$10-Riskregister!$K$10)*SQRT((1-AJ244)/2)))</f>
        <v>0</v>
      </c>
      <c r="AL244" s="30">
        <f t="shared" ref="AL244:AM263" ca="1" si="154">RAND()</f>
        <v>0.85384050860275507</v>
      </c>
      <c r="AM244" s="30">
        <f t="shared" ca="1" si="154"/>
        <v>0.18256468674807358</v>
      </c>
      <c r="AN244" s="30">
        <f>IF(Riskregister!$E$11="",0,COUNTIF(BL$4:BL$53,"&lt;"&amp;AL244)*IF(AM244&lt;0.5,Riskregister!$K$11+(Riskregister!$L$11-Riskregister!$K$11)*SQRT(AM244/2),Riskregister!$L$11-(Riskregister!$L$11-Riskregister!$K$11)*SQRT((1-AM244)/2)))</f>
        <v>0</v>
      </c>
      <c r="AO244" s="30">
        <f t="shared" ref="AO244:AP263" ca="1" si="155">RAND()</f>
        <v>0.89217805790561822</v>
      </c>
      <c r="AP244" s="30">
        <f t="shared" ca="1" si="155"/>
        <v>0.62346995036819541</v>
      </c>
      <c r="AQ244" s="30">
        <f>IF(Riskregister!$E$12="",0,COUNTIF(BM$4:BM$53,"&lt;"&amp;AO244)*IF(AP244&lt;0.5,Riskregister!$K$12+(Riskregister!$L$12-Riskregister!$K$12)*SQRT(AP244/2),Riskregister!$L$12-(Riskregister!$L$12-Riskregister!$K$12)*SQRT((1-AP244)/2)))</f>
        <v>0</v>
      </c>
      <c r="AR244" s="30">
        <f t="shared" ref="AR244:AS263" ca="1" si="156">RAND()</f>
        <v>0.85676306229957144</v>
      </c>
      <c r="AS244" s="30">
        <f t="shared" ca="1" si="156"/>
        <v>0.19777799832574872</v>
      </c>
      <c r="AT244" s="30">
        <f>IF(Riskregister!$E$13="",0,COUNTIF(BN$4:BN$53,"&lt;"&amp;AR244)*IF(AS244&lt;0.5,Riskregister!$K$13+(Riskregister!$L$13-Riskregister!$K$13)*SQRT(AS244/2),Riskregister!$L$13-(Riskregister!$L$13-Riskregister!$K$13)*SQRT((1-AS244)/2)))</f>
        <v>0</v>
      </c>
      <c r="AU244" s="30">
        <f t="shared" ref="AU244:AV263" ca="1" si="157">RAND()</f>
        <v>0.90949276415513813</v>
      </c>
      <c r="AV244" s="30">
        <f t="shared" ca="1" si="157"/>
        <v>0.5529361091966366</v>
      </c>
      <c r="AW244" s="30">
        <f>IF(Riskregister!$E$14="",0,COUNTIF(BO$4:BO$53,"&lt;"&amp;AU244)*IF(AV244&lt;0.5,Riskregister!$K$14+(Riskregister!$L$14-Riskregister!$K$14)*SQRT(AV244/2),Riskregister!$L$14-(Riskregister!$L$14-Riskregister!$K$14)*SQRT((1-AV244)/2)))</f>
        <v>0</v>
      </c>
      <c r="AX244" s="30">
        <f t="shared" ref="AX244:AY263" ca="1" si="158">RAND()</f>
        <v>0.16101744092749082</v>
      </c>
      <c r="AY244" s="30">
        <f t="shared" ca="1" si="158"/>
        <v>1.1662750077633066E-2</v>
      </c>
      <c r="AZ244" s="30">
        <f>IF(Riskregister!$E$15="",0,COUNTIF(BP$4:BP$53,"&lt;"&amp;AX244)*IF(AY244&lt;0.5,Riskregister!$K$15+(Riskregister!$L$15-Riskregister!$K$15)*SQRT(AY244/2),Riskregister!$L$15-(Riskregister!$L$15-Riskregister!$K$15)*SQRT((1-AY244)/2)))</f>
        <v>0</v>
      </c>
      <c r="BA244" s="30">
        <f t="shared" ref="BA244:BB263" ca="1" si="159">RAND()</f>
        <v>1.2970096158205102E-2</v>
      </c>
      <c r="BB244" s="30">
        <f t="shared" ca="1" si="159"/>
        <v>0.52927323129634707</v>
      </c>
      <c r="BC244" s="30">
        <f>IF(Riskregister!$E$16="",0,COUNTIF(BQ$4:BQ$53,"&lt;"&amp;BA244)*IF(BB244&lt;0.5,Riskregister!$K$16+(Riskregister!$L$16-Riskregister!$K$16)*SQRT(BB244/2),Riskregister!$L$16-(Riskregister!$L$16-Riskregister!$K$16)*SQRT((1-BB244)/2)))</f>
        <v>0</v>
      </c>
      <c r="BD244" s="30">
        <f t="shared" ca="1" si="123"/>
        <v>18631724.570385836</v>
      </c>
    </row>
    <row r="245" spans="20:56" x14ac:dyDescent="0.35">
      <c r="T245" s="30">
        <f t="shared" ca="1" si="148"/>
        <v>0.8135893995821496</v>
      </c>
      <c r="U245" s="30">
        <f t="shared" ca="1" si="148"/>
        <v>0.78804407302566215</v>
      </c>
      <c r="V245" s="30">
        <f ca="1">IF(Riskregister!$E$5="",0,COUNTIF(BF$4:BF$53,"&lt;"&amp;T245)*IF(U245&lt;0.5,Riskregister!$K$5+(Riskregister!$L$5-Riskregister!$K$5)*SQRT(U245/2),Riskregister!$L$5-(Riskregister!$L$5-Riskregister!$K$5)*SQRT((1-U245)/2)))</f>
        <v>2267529.2223209227</v>
      </c>
      <c r="W245" s="30">
        <f t="shared" ca="1" si="149"/>
        <v>7.0140021636818539E-2</v>
      </c>
      <c r="X245" s="30">
        <f t="shared" ca="1" si="149"/>
        <v>9.8842071173975143E-2</v>
      </c>
      <c r="Y245" s="30">
        <f ca="1">IF(Riskregister!$E$6="",0,COUNTIF(BG$4:BG$53,"&lt;"&amp;W245)*IF(X245&lt;0.5,Riskregister!$K$6+(Riskregister!$L$6-Riskregister!$K$6)*SQRT(X245/2),Riskregister!$L$6-(Riskregister!$L$6-Riskregister!$K$6)*SQRT((1-X245)/2)))</f>
        <v>0</v>
      </c>
      <c r="Z245" s="30">
        <f t="shared" ca="1" si="150"/>
        <v>0.16148203438607223</v>
      </c>
      <c r="AA245" s="30">
        <f t="shared" ca="1" si="150"/>
        <v>0.21895976529469141</v>
      </c>
      <c r="AB245" s="30">
        <f ca="1">IF(Riskregister!$E$7="",0,COUNTIF(BH$4:BH$53,"&lt;"&amp;Z245)*IF(AA245&lt;0.5,Riskregister!$K$7+(Riskregister!$L$7-Riskregister!$K$7)*SQRT(AA245/2),Riskregister!$L$7-(Riskregister!$L$7-Riskregister!$K$7)*SQRT((1-AA245)/2)))</f>
        <v>663228.42096399656</v>
      </c>
      <c r="AC245" s="30">
        <f t="shared" ca="1" si="151"/>
        <v>0.90759905738260049</v>
      </c>
      <c r="AD245" s="30">
        <f t="shared" ca="1" si="151"/>
        <v>0.71496879362544719</v>
      </c>
      <c r="AE245" s="30">
        <f ca="1">IF(Riskregister!$E$8="",0,COUNTIF(BI$4:BI$53,"&lt;"&amp;AC245)*IF(AD245&lt;0.5,Riskregister!$K$8+(Riskregister!$L$8-Riskregister!$K$8)*SQRT(AD245/2),Riskregister!$L$8-(Riskregister!$L$8-Riskregister!$K$8)*SQRT((1-AD245)/2)))</f>
        <v>16128458.879080061</v>
      </c>
      <c r="AF245" s="30">
        <f t="shared" ca="1" si="152"/>
        <v>0.9497145505410699</v>
      </c>
      <c r="AG245" s="30">
        <f t="shared" ca="1" si="152"/>
        <v>0.12641153215921208</v>
      </c>
      <c r="AH245" s="30">
        <f>IF(Riskregister!$E$9="",0,COUNTIF(BJ$4:BJ$53,"&lt;"&amp;AF245)*IF(AG245&lt;0.5,Riskregister!$K$9+(Riskregister!$L$9-Riskregister!$K$9)*SQRT(AG245/2),Riskregister!$L$9-(Riskregister!$L$9-Riskregister!$K$9)*SQRT((1-AG245)/2)))</f>
        <v>0</v>
      </c>
      <c r="AI245" s="30">
        <f t="shared" ca="1" si="153"/>
        <v>5.6318452092464E-2</v>
      </c>
      <c r="AJ245" s="30">
        <f t="shared" ca="1" si="153"/>
        <v>0.63661272098832367</v>
      </c>
      <c r="AK245" s="30">
        <f>IF(Riskregister!$E$10="",0,COUNTIF(BK$4:BK$53,"&lt;"&amp;AI245)*IF(AJ245&lt;0.5,Riskregister!$K$10+(Riskregister!$L$10-Riskregister!$K$10)*SQRT(AJ245/2),Riskregister!$L$10-(Riskregister!$L$10-Riskregister!$K$10)*SQRT((1-AJ245)/2)))</f>
        <v>0</v>
      </c>
      <c r="AL245" s="30">
        <f t="shared" ca="1" si="154"/>
        <v>0.70494242657144401</v>
      </c>
      <c r="AM245" s="30">
        <f t="shared" ca="1" si="154"/>
        <v>0.2623959066380902</v>
      </c>
      <c r="AN245" s="30">
        <f>IF(Riskregister!$E$11="",0,COUNTIF(BL$4:BL$53,"&lt;"&amp;AL245)*IF(AM245&lt;0.5,Riskregister!$K$11+(Riskregister!$L$11-Riskregister!$K$11)*SQRT(AM245/2),Riskregister!$L$11-(Riskregister!$L$11-Riskregister!$K$11)*SQRT((1-AM245)/2)))</f>
        <v>0</v>
      </c>
      <c r="AO245" s="30">
        <f t="shared" ca="1" si="155"/>
        <v>0.22283205538551631</v>
      </c>
      <c r="AP245" s="30">
        <f t="shared" ca="1" si="155"/>
        <v>4.549312554832674E-2</v>
      </c>
      <c r="AQ245" s="30">
        <f>IF(Riskregister!$E$12="",0,COUNTIF(BM$4:BM$53,"&lt;"&amp;AO245)*IF(AP245&lt;0.5,Riskregister!$K$12+(Riskregister!$L$12-Riskregister!$K$12)*SQRT(AP245/2),Riskregister!$L$12-(Riskregister!$L$12-Riskregister!$K$12)*SQRT((1-AP245)/2)))</f>
        <v>0</v>
      </c>
      <c r="AR245" s="30">
        <f t="shared" ca="1" si="156"/>
        <v>8.1262680917002172E-2</v>
      </c>
      <c r="AS245" s="30">
        <f t="shared" ca="1" si="156"/>
        <v>0.96256234966237009</v>
      </c>
      <c r="AT245" s="30">
        <f>IF(Riskregister!$E$13="",0,COUNTIF(BN$4:BN$53,"&lt;"&amp;AR245)*IF(AS245&lt;0.5,Riskregister!$K$13+(Riskregister!$L$13-Riskregister!$K$13)*SQRT(AS245/2),Riskregister!$L$13-(Riskregister!$L$13-Riskregister!$K$13)*SQRT((1-AS245)/2)))</f>
        <v>0</v>
      </c>
      <c r="AU245" s="30">
        <f t="shared" ca="1" si="157"/>
        <v>0.90433924488302819</v>
      </c>
      <c r="AV245" s="30">
        <f t="shared" ca="1" si="157"/>
        <v>0.77121140109831499</v>
      </c>
      <c r="AW245" s="30">
        <f>IF(Riskregister!$E$14="",0,COUNTIF(BO$4:BO$53,"&lt;"&amp;AU245)*IF(AV245&lt;0.5,Riskregister!$K$14+(Riskregister!$L$14-Riskregister!$K$14)*SQRT(AV245/2),Riskregister!$L$14-(Riskregister!$L$14-Riskregister!$K$14)*SQRT((1-AV245)/2)))</f>
        <v>0</v>
      </c>
      <c r="AX245" s="30">
        <f t="shared" ca="1" si="158"/>
        <v>0.4975550753267165</v>
      </c>
      <c r="AY245" s="30">
        <f t="shared" ca="1" si="158"/>
        <v>0.69591228233929092</v>
      </c>
      <c r="AZ245" s="30">
        <f>IF(Riskregister!$E$15="",0,COUNTIF(BP$4:BP$53,"&lt;"&amp;AX245)*IF(AY245&lt;0.5,Riskregister!$K$15+(Riskregister!$L$15-Riskregister!$K$15)*SQRT(AY245/2),Riskregister!$L$15-(Riskregister!$L$15-Riskregister!$K$15)*SQRT((1-AY245)/2)))</f>
        <v>0</v>
      </c>
      <c r="BA245" s="30">
        <f t="shared" ca="1" si="159"/>
        <v>0.16823094092186808</v>
      </c>
      <c r="BB245" s="30">
        <f t="shared" ca="1" si="159"/>
        <v>0.95600922021723544</v>
      </c>
      <c r="BC245" s="30">
        <f>IF(Riskregister!$E$16="",0,COUNTIF(BQ$4:BQ$53,"&lt;"&amp;BA245)*IF(BB245&lt;0.5,Riskregister!$K$16+(Riskregister!$L$16-Riskregister!$K$16)*SQRT(BB245/2),Riskregister!$L$16-(Riskregister!$L$16-Riskregister!$K$16)*SQRT((1-BB245)/2)))</f>
        <v>0</v>
      </c>
      <c r="BD245" s="30">
        <f t="shared" ca="1" si="123"/>
        <v>19059216.522364981</v>
      </c>
    </row>
    <row r="246" spans="20:56" x14ac:dyDescent="0.35">
      <c r="T246" s="30">
        <f t="shared" ca="1" si="148"/>
        <v>0.91585426632265265</v>
      </c>
      <c r="U246" s="30">
        <f t="shared" ca="1" si="148"/>
        <v>9.6171710433303303E-2</v>
      </c>
      <c r="V246" s="30">
        <f ca="1">IF(Riskregister!$E$5="",0,COUNTIF(BF$4:BF$53,"&lt;"&amp;T246)*IF(U246&lt;0.5,Riskregister!$K$5+(Riskregister!$L$5-Riskregister!$K$5)*SQRT(U246/2),Riskregister!$L$5-(Riskregister!$L$5-Riskregister!$K$5)*SQRT((1-U246)/2)))</f>
        <v>1492069.1551916806</v>
      </c>
      <c r="W246" s="30">
        <f t="shared" ca="1" si="149"/>
        <v>0.37547058287485113</v>
      </c>
      <c r="X246" s="30">
        <f t="shared" ca="1" si="149"/>
        <v>0.46165435112954678</v>
      </c>
      <c r="Y246" s="30">
        <f ca="1">IF(Riskregister!$E$6="",0,COUNTIF(BG$4:BG$53,"&lt;"&amp;W246)*IF(X246&lt;0.5,Riskregister!$K$6+(Riskregister!$L$6-Riskregister!$K$6)*SQRT(X246/2),Riskregister!$L$6-(Riskregister!$L$6-Riskregister!$K$6)*SQRT((1-X246)/2)))</f>
        <v>1064800.5832733149</v>
      </c>
      <c r="Z246" s="30">
        <f t="shared" ca="1" si="150"/>
        <v>8.7072064403359684E-2</v>
      </c>
      <c r="AA246" s="30">
        <f t="shared" ca="1" si="150"/>
        <v>0.37465412564820011</v>
      </c>
      <c r="AB246" s="30">
        <f ca="1">IF(Riskregister!$E$7="",0,COUNTIF(BH$4:BH$53,"&lt;"&amp;Z246)*IF(AA246&lt;0.5,Riskregister!$K$7+(Riskregister!$L$7-Riskregister!$K$7)*SQRT(AA246/2),Riskregister!$L$7-(Riskregister!$L$7-Riskregister!$K$7)*SQRT((1-AA246)/2)))</f>
        <v>604453.61343438597</v>
      </c>
      <c r="AC246" s="30">
        <f t="shared" ca="1" si="151"/>
        <v>0.44036020103330442</v>
      </c>
      <c r="AD246" s="30">
        <f t="shared" ca="1" si="151"/>
        <v>0.24723402284057816</v>
      </c>
      <c r="AE246" s="30">
        <f ca="1">IF(Riskregister!$E$8="",0,COUNTIF(BI$4:BI$53,"&lt;"&amp;AC246)*IF(AD246&lt;0.5,Riskregister!$K$8+(Riskregister!$L$8-Riskregister!$K$8)*SQRT(AD246/2),Riskregister!$L$8-(Riskregister!$L$8-Riskregister!$K$8)*SQRT((1-AD246)/2)))</f>
        <v>3904965.8287335956</v>
      </c>
      <c r="AF246" s="30">
        <f t="shared" ca="1" si="152"/>
        <v>0.31388664831883184</v>
      </c>
      <c r="AG246" s="30">
        <f t="shared" ca="1" si="152"/>
        <v>0.14412721260456929</v>
      </c>
      <c r="AH246" s="30">
        <f>IF(Riskregister!$E$9="",0,COUNTIF(BJ$4:BJ$53,"&lt;"&amp;AF246)*IF(AG246&lt;0.5,Riskregister!$K$9+(Riskregister!$L$9-Riskregister!$K$9)*SQRT(AG246/2),Riskregister!$L$9-(Riskregister!$L$9-Riskregister!$K$9)*SQRT((1-AG246)/2)))</f>
        <v>0</v>
      </c>
      <c r="AI246" s="30">
        <f t="shared" ca="1" si="153"/>
        <v>0.42307403695658596</v>
      </c>
      <c r="AJ246" s="30">
        <f t="shared" ca="1" si="153"/>
        <v>0.55716838709190131</v>
      </c>
      <c r="AK246" s="30">
        <f>IF(Riskregister!$E$10="",0,COUNTIF(BK$4:BK$53,"&lt;"&amp;AI246)*IF(AJ246&lt;0.5,Riskregister!$K$10+(Riskregister!$L$10-Riskregister!$K$10)*SQRT(AJ246/2),Riskregister!$L$10-(Riskregister!$L$10-Riskregister!$K$10)*SQRT((1-AJ246)/2)))</f>
        <v>0</v>
      </c>
      <c r="AL246" s="30">
        <f t="shared" ca="1" si="154"/>
        <v>0.26821853462588741</v>
      </c>
      <c r="AM246" s="30">
        <f t="shared" ca="1" si="154"/>
        <v>0.3444041829432023</v>
      </c>
      <c r="AN246" s="30">
        <f>IF(Riskregister!$E$11="",0,COUNTIF(BL$4:BL$53,"&lt;"&amp;AL246)*IF(AM246&lt;0.5,Riskregister!$K$11+(Riskregister!$L$11-Riskregister!$K$11)*SQRT(AM246/2),Riskregister!$L$11-(Riskregister!$L$11-Riskregister!$K$11)*SQRT((1-AM246)/2)))</f>
        <v>0</v>
      </c>
      <c r="AO246" s="30">
        <f t="shared" ca="1" si="155"/>
        <v>4.071254179382422E-2</v>
      </c>
      <c r="AP246" s="30">
        <f t="shared" ca="1" si="155"/>
        <v>0.98241525264484497</v>
      </c>
      <c r="AQ246" s="30">
        <f>IF(Riskregister!$E$12="",0,COUNTIF(BM$4:BM$53,"&lt;"&amp;AO246)*IF(AP246&lt;0.5,Riskregister!$K$12+(Riskregister!$L$12-Riskregister!$K$12)*SQRT(AP246/2),Riskregister!$L$12-(Riskregister!$L$12-Riskregister!$K$12)*SQRT((1-AP246)/2)))</f>
        <v>0</v>
      </c>
      <c r="AR246" s="30">
        <f t="shared" ca="1" si="156"/>
        <v>0.28309303421502263</v>
      </c>
      <c r="AS246" s="30">
        <f t="shared" ca="1" si="156"/>
        <v>0.13606556298690431</v>
      </c>
      <c r="AT246" s="30">
        <f>IF(Riskregister!$E$13="",0,COUNTIF(BN$4:BN$53,"&lt;"&amp;AR246)*IF(AS246&lt;0.5,Riskregister!$K$13+(Riskregister!$L$13-Riskregister!$K$13)*SQRT(AS246/2),Riskregister!$L$13-(Riskregister!$L$13-Riskregister!$K$13)*SQRT((1-AS246)/2)))</f>
        <v>0</v>
      </c>
      <c r="AU246" s="30">
        <f t="shared" ca="1" si="157"/>
        <v>0.68088907968724188</v>
      </c>
      <c r="AV246" s="30">
        <f t="shared" ca="1" si="157"/>
        <v>0.48139800188107928</v>
      </c>
      <c r="AW246" s="30">
        <f>IF(Riskregister!$E$14="",0,COUNTIF(BO$4:BO$53,"&lt;"&amp;AU246)*IF(AV246&lt;0.5,Riskregister!$K$14+(Riskregister!$L$14-Riskregister!$K$14)*SQRT(AV246/2),Riskregister!$L$14-(Riskregister!$L$14-Riskregister!$K$14)*SQRT((1-AV246)/2)))</f>
        <v>0</v>
      </c>
      <c r="AX246" s="30">
        <f t="shared" ca="1" si="158"/>
        <v>6.4082925291187531E-2</v>
      </c>
      <c r="AY246" s="30">
        <f t="shared" ca="1" si="158"/>
        <v>0.71875066354209094</v>
      </c>
      <c r="AZ246" s="30">
        <f>IF(Riskregister!$E$15="",0,COUNTIF(BP$4:BP$53,"&lt;"&amp;AX246)*IF(AY246&lt;0.5,Riskregister!$K$15+(Riskregister!$L$15-Riskregister!$K$15)*SQRT(AY246/2),Riskregister!$L$15-(Riskregister!$L$15-Riskregister!$K$15)*SQRT((1-AY246)/2)))</f>
        <v>0</v>
      </c>
      <c r="BA246" s="30">
        <f t="shared" ca="1" si="159"/>
        <v>0.30790698539960049</v>
      </c>
      <c r="BB246" s="30">
        <f t="shared" ca="1" si="159"/>
        <v>0.56026321410225188</v>
      </c>
      <c r="BC246" s="30">
        <f>IF(Riskregister!$E$16="",0,COUNTIF(BQ$4:BQ$53,"&lt;"&amp;BA246)*IF(BB246&lt;0.5,Riskregister!$K$16+(Riskregister!$L$16-Riskregister!$K$16)*SQRT(BB246/2),Riskregister!$L$16-(Riskregister!$L$16-Riskregister!$K$16)*SQRT((1-BB246)/2)))</f>
        <v>0</v>
      </c>
      <c r="BD246" s="30">
        <f t="shared" ca="1" si="123"/>
        <v>7066289.1806329768</v>
      </c>
    </row>
    <row r="247" spans="20:56" x14ac:dyDescent="0.35">
      <c r="T247" s="30">
        <f t="shared" ca="1" si="148"/>
        <v>0.96706066774171584</v>
      </c>
      <c r="U247" s="30">
        <f t="shared" ca="1" si="148"/>
        <v>0.67478027384107853</v>
      </c>
      <c r="V247" s="30">
        <f ca="1">IF(Riskregister!$E$5="",0,COUNTIF(BF$4:BF$53,"&lt;"&amp;T247)*IF(U247&lt;0.5,Riskregister!$K$5+(Riskregister!$L$5-Riskregister!$K$5)*SQRT(U247/2),Riskregister!$L$5-(Riskregister!$L$5-Riskregister!$K$5)*SQRT((1-U247)/2)))</f>
        <v>2929765.2317756577</v>
      </c>
      <c r="W247" s="30">
        <f t="shared" ca="1" si="149"/>
        <v>0.20713285169302231</v>
      </c>
      <c r="X247" s="30">
        <f t="shared" ca="1" si="149"/>
        <v>0.70360998006839992</v>
      </c>
      <c r="Y247" s="30">
        <f ca="1">IF(Riskregister!$E$6="",0,COUNTIF(BG$4:BG$53,"&lt;"&amp;W247)*IF(X247&lt;0.5,Riskregister!$K$6+(Riskregister!$L$6-Riskregister!$K$6)*SQRT(X247/2),Riskregister!$L$6-(Riskregister!$L$6-Riskregister!$K$6)*SQRT((1-X247)/2)))</f>
        <v>1307070.11011994</v>
      </c>
      <c r="Z247" s="30">
        <f t="shared" ca="1" si="150"/>
        <v>4.0804747520115647E-2</v>
      </c>
      <c r="AA247" s="30">
        <f t="shared" ca="1" si="150"/>
        <v>0.45565959815354617</v>
      </c>
      <c r="AB247" s="30">
        <f ca="1">IF(Riskregister!$E$7="",0,COUNTIF(BH$4:BH$53,"&lt;"&amp;Z247)*IF(AA247&lt;0.5,Riskregister!$K$7+(Riskregister!$L$7-Riskregister!$K$7)*SQRT(AA247/2),Riskregister!$L$7-(Riskregister!$L$7-Riskregister!$K$7)*SQRT((1-AA247)/2)))</f>
        <v>434120.63921227434</v>
      </c>
      <c r="AC247" s="30">
        <f t="shared" ca="1" si="151"/>
        <v>0.19723081892847327</v>
      </c>
      <c r="AD247" s="30">
        <f t="shared" ca="1" si="151"/>
        <v>0.67519315695019122</v>
      </c>
      <c r="AE247" s="30">
        <f ca="1">IF(Riskregister!$E$8="",0,COUNTIF(BI$4:BI$53,"&lt;"&amp;AC247)*IF(AD247&lt;0.5,Riskregister!$K$8+(Riskregister!$L$8-Riskregister!$K$8)*SQRT(AD247/2),Riskregister!$L$8-(Riskregister!$L$8-Riskregister!$K$8)*SQRT((1-AD247)/2)))</f>
        <v>3105932.5298487544</v>
      </c>
      <c r="AF247" s="30">
        <f t="shared" ca="1" si="152"/>
        <v>0.55523049560281235</v>
      </c>
      <c r="AG247" s="30">
        <f t="shared" ca="1" si="152"/>
        <v>0.4406950424580478</v>
      </c>
      <c r="AH247" s="30">
        <f>IF(Riskregister!$E$9="",0,COUNTIF(BJ$4:BJ$53,"&lt;"&amp;AF247)*IF(AG247&lt;0.5,Riskregister!$K$9+(Riskregister!$L$9-Riskregister!$K$9)*SQRT(AG247/2),Riskregister!$L$9-(Riskregister!$L$9-Riskregister!$K$9)*SQRT((1-AG247)/2)))</f>
        <v>0</v>
      </c>
      <c r="AI247" s="30">
        <f t="shared" ca="1" si="153"/>
        <v>0.95166288584038539</v>
      </c>
      <c r="AJ247" s="30">
        <f t="shared" ca="1" si="153"/>
        <v>0.33874268633943949</v>
      </c>
      <c r="AK247" s="30">
        <f>IF(Riskregister!$E$10="",0,COUNTIF(BK$4:BK$53,"&lt;"&amp;AI247)*IF(AJ247&lt;0.5,Riskregister!$K$10+(Riskregister!$L$10-Riskregister!$K$10)*SQRT(AJ247/2),Riskregister!$L$10-(Riskregister!$L$10-Riskregister!$K$10)*SQRT((1-AJ247)/2)))</f>
        <v>0</v>
      </c>
      <c r="AL247" s="30">
        <f t="shared" ca="1" si="154"/>
        <v>0.67889983925104214</v>
      </c>
      <c r="AM247" s="30">
        <f t="shared" ca="1" si="154"/>
        <v>0.18846941786882065</v>
      </c>
      <c r="AN247" s="30">
        <f>IF(Riskregister!$E$11="",0,COUNTIF(BL$4:BL$53,"&lt;"&amp;AL247)*IF(AM247&lt;0.5,Riskregister!$K$11+(Riskregister!$L$11-Riskregister!$K$11)*SQRT(AM247/2),Riskregister!$L$11-(Riskregister!$L$11-Riskregister!$K$11)*SQRT((1-AM247)/2)))</f>
        <v>0</v>
      </c>
      <c r="AO247" s="30">
        <f t="shared" ca="1" si="155"/>
        <v>0.39278920160936048</v>
      </c>
      <c r="AP247" s="30">
        <f t="shared" ca="1" si="155"/>
        <v>0.79763102242611572</v>
      </c>
      <c r="AQ247" s="30">
        <f>IF(Riskregister!$E$12="",0,COUNTIF(BM$4:BM$53,"&lt;"&amp;AO247)*IF(AP247&lt;0.5,Riskregister!$K$12+(Riskregister!$L$12-Riskregister!$K$12)*SQRT(AP247/2),Riskregister!$L$12-(Riskregister!$L$12-Riskregister!$K$12)*SQRT((1-AP247)/2)))</f>
        <v>0</v>
      </c>
      <c r="AR247" s="30">
        <f t="shared" ca="1" si="156"/>
        <v>0.71163381225164457</v>
      </c>
      <c r="AS247" s="30">
        <f t="shared" ca="1" si="156"/>
        <v>2.5316840494557846E-2</v>
      </c>
      <c r="AT247" s="30">
        <f>IF(Riskregister!$E$13="",0,COUNTIF(BN$4:BN$53,"&lt;"&amp;AR247)*IF(AS247&lt;0.5,Riskregister!$K$13+(Riskregister!$L$13-Riskregister!$K$13)*SQRT(AS247/2),Riskregister!$L$13-(Riskregister!$L$13-Riskregister!$K$13)*SQRT((1-AS247)/2)))</f>
        <v>0</v>
      </c>
      <c r="AU247" s="30">
        <f t="shared" ca="1" si="157"/>
        <v>0.86258353176674074</v>
      </c>
      <c r="AV247" s="30">
        <f t="shared" ca="1" si="157"/>
        <v>0.56495785099427975</v>
      </c>
      <c r="AW247" s="30">
        <f>IF(Riskregister!$E$14="",0,COUNTIF(BO$4:BO$53,"&lt;"&amp;AU247)*IF(AV247&lt;0.5,Riskregister!$K$14+(Riskregister!$L$14-Riskregister!$K$14)*SQRT(AV247/2),Riskregister!$L$14-(Riskregister!$L$14-Riskregister!$K$14)*SQRT((1-AV247)/2)))</f>
        <v>0</v>
      </c>
      <c r="AX247" s="30">
        <f t="shared" ca="1" si="158"/>
        <v>0.50829621628204158</v>
      </c>
      <c r="AY247" s="30">
        <f t="shared" ca="1" si="158"/>
        <v>0.10051205643365813</v>
      </c>
      <c r="AZ247" s="30">
        <f>IF(Riskregister!$E$15="",0,COUNTIF(BP$4:BP$53,"&lt;"&amp;AX247)*IF(AY247&lt;0.5,Riskregister!$K$15+(Riskregister!$L$15-Riskregister!$K$15)*SQRT(AY247/2),Riskregister!$L$15-(Riskregister!$L$15-Riskregister!$K$15)*SQRT((1-AY247)/2)))</f>
        <v>0</v>
      </c>
      <c r="BA247" s="30">
        <f t="shared" ca="1" si="159"/>
        <v>0.47571668031928338</v>
      </c>
      <c r="BB247" s="30">
        <f t="shared" ca="1" si="159"/>
        <v>0.45670092232723802</v>
      </c>
      <c r="BC247" s="30">
        <f>IF(Riskregister!$E$16="",0,COUNTIF(BQ$4:BQ$53,"&lt;"&amp;BA247)*IF(BB247&lt;0.5,Riskregister!$K$16+(Riskregister!$L$16-Riskregister!$K$16)*SQRT(BB247/2),Riskregister!$L$16-(Riskregister!$L$16-Riskregister!$K$16)*SQRT((1-BB247)/2)))</f>
        <v>0</v>
      </c>
      <c r="BD247" s="30">
        <f t="shared" ca="1" si="123"/>
        <v>7776888.5109566264</v>
      </c>
    </row>
    <row r="248" spans="20:56" x14ac:dyDescent="0.35">
      <c r="T248" s="30">
        <f t="shared" ca="1" si="148"/>
        <v>0.64841825222132032</v>
      </c>
      <c r="U248" s="30">
        <f t="shared" ca="1" si="148"/>
        <v>0.46885511045183292</v>
      </c>
      <c r="V248" s="30">
        <f ca="1">IF(Riskregister!$E$5="",0,COUNTIF(BF$4:BF$53,"&lt;"&amp;T248)*IF(U248&lt;0.5,Riskregister!$K$5+(Riskregister!$L$5-Riskregister!$K$5)*SQRT(U248/2),Riskregister!$L$5-(Riskregister!$L$5-Riskregister!$K$5)*SQRT((1-U248)/2)))</f>
        <v>1471518.9492672947</v>
      </c>
      <c r="W248" s="30">
        <f t="shared" ca="1" si="149"/>
        <v>8.7236866714937022E-2</v>
      </c>
      <c r="X248" s="30">
        <f t="shared" ca="1" si="149"/>
        <v>0.47822990454700431</v>
      </c>
      <c r="Y248" s="30">
        <f ca="1">IF(Riskregister!$E$6="",0,COUNTIF(BG$4:BG$53,"&lt;"&amp;W248)*IF(X248&lt;0.5,Riskregister!$K$6+(Riskregister!$L$6-Riskregister!$K$6)*SQRT(X248/2),Riskregister!$L$6-(Riskregister!$L$6-Riskregister!$K$6)*SQRT((1-X248)/2)))</f>
        <v>0</v>
      </c>
      <c r="Z248" s="30">
        <f t="shared" ca="1" si="150"/>
        <v>0.58467164943612748</v>
      </c>
      <c r="AA248" s="30">
        <f t="shared" ca="1" si="150"/>
        <v>0.99270968727881037</v>
      </c>
      <c r="AB248" s="30">
        <f ca="1">IF(Riskregister!$E$7="",0,COUNTIF(BH$4:BH$53,"&lt;"&amp;Z248)*IF(AA248&lt;0.5,Riskregister!$K$7+(Riskregister!$L$7-Riskregister!$K$7)*SQRT(AA248/2),Riskregister!$L$7-(Riskregister!$L$7-Riskregister!$K$7)*SQRT((1-AA248)/2)))</f>
        <v>2652080.9307274064</v>
      </c>
      <c r="AC248" s="30">
        <f t="shared" ca="1" si="151"/>
        <v>0.94546396184355597</v>
      </c>
      <c r="AD248" s="30">
        <f t="shared" ca="1" si="151"/>
        <v>0.62784953733587678</v>
      </c>
      <c r="AE248" s="30">
        <f ca="1">IF(Riskregister!$E$8="",0,COUNTIF(BI$4:BI$53,"&lt;"&amp;AC248)*IF(AD248&lt;0.5,Riskregister!$K$8+(Riskregister!$L$8-Riskregister!$K$8)*SQRT(AD248/2),Riskregister!$L$8-(Riskregister!$L$8-Riskregister!$K$8)*SQRT((1-AD248)/2)))</f>
        <v>17835524.38596268</v>
      </c>
      <c r="AF248" s="30">
        <f t="shared" ca="1" si="152"/>
        <v>0.52633389510464079</v>
      </c>
      <c r="AG248" s="30">
        <f t="shared" ca="1" si="152"/>
        <v>0.26135265311100797</v>
      </c>
      <c r="AH248" s="30">
        <f>IF(Riskregister!$E$9="",0,COUNTIF(BJ$4:BJ$53,"&lt;"&amp;AF248)*IF(AG248&lt;0.5,Riskregister!$K$9+(Riskregister!$L$9-Riskregister!$K$9)*SQRT(AG248/2),Riskregister!$L$9-(Riskregister!$L$9-Riskregister!$K$9)*SQRT((1-AG248)/2)))</f>
        <v>0</v>
      </c>
      <c r="AI248" s="30">
        <f t="shared" ca="1" si="153"/>
        <v>0.43596547618720261</v>
      </c>
      <c r="AJ248" s="30">
        <f t="shared" ca="1" si="153"/>
        <v>0.12862566040164691</v>
      </c>
      <c r="AK248" s="30">
        <f>IF(Riskregister!$E$10="",0,COUNTIF(BK$4:BK$53,"&lt;"&amp;AI248)*IF(AJ248&lt;0.5,Riskregister!$K$10+(Riskregister!$L$10-Riskregister!$K$10)*SQRT(AJ248/2),Riskregister!$L$10-(Riskregister!$L$10-Riskregister!$K$10)*SQRT((1-AJ248)/2)))</f>
        <v>0</v>
      </c>
      <c r="AL248" s="30">
        <f t="shared" ca="1" si="154"/>
        <v>0.48928405543223219</v>
      </c>
      <c r="AM248" s="30">
        <f t="shared" ca="1" si="154"/>
        <v>0.41554650940873905</v>
      </c>
      <c r="AN248" s="30">
        <f>IF(Riskregister!$E$11="",0,COUNTIF(BL$4:BL$53,"&lt;"&amp;AL248)*IF(AM248&lt;0.5,Riskregister!$K$11+(Riskregister!$L$11-Riskregister!$K$11)*SQRT(AM248/2),Riskregister!$L$11-(Riskregister!$L$11-Riskregister!$K$11)*SQRT((1-AM248)/2)))</f>
        <v>0</v>
      </c>
      <c r="AO248" s="30">
        <f t="shared" ca="1" si="155"/>
        <v>0.33042578534367173</v>
      </c>
      <c r="AP248" s="30">
        <f t="shared" ca="1" si="155"/>
        <v>0.66581646118698357</v>
      </c>
      <c r="AQ248" s="30">
        <f>IF(Riskregister!$E$12="",0,COUNTIF(BM$4:BM$53,"&lt;"&amp;AO248)*IF(AP248&lt;0.5,Riskregister!$K$12+(Riskregister!$L$12-Riskregister!$K$12)*SQRT(AP248/2),Riskregister!$L$12-(Riskregister!$L$12-Riskregister!$K$12)*SQRT((1-AP248)/2)))</f>
        <v>0</v>
      </c>
      <c r="AR248" s="30">
        <f t="shared" ca="1" si="156"/>
        <v>0.77518039900663827</v>
      </c>
      <c r="AS248" s="30">
        <f t="shared" ca="1" si="156"/>
        <v>8.9078473628119603E-2</v>
      </c>
      <c r="AT248" s="30">
        <f>IF(Riskregister!$E$13="",0,COUNTIF(BN$4:BN$53,"&lt;"&amp;AR248)*IF(AS248&lt;0.5,Riskregister!$K$13+(Riskregister!$L$13-Riskregister!$K$13)*SQRT(AS248/2),Riskregister!$L$13-(Riskregister!$L$13-Riskregister!$K$13)*SQRT((1-AS248)/2)))</f>
        <v>0</v>
      </c>
      <c r="AU248" s="30">
        <f t="shared" ca="1" si="157"/>
        <v>0.469679289232391</v>
      </c>
      <c r="AV248" s="30">
        <f t="shared" ca="1" si="157"/>
        <v>0.80237966535504046</v>
      </c>
      <c r="AW248" s="30">
        <f>IF(Riskregister!$E$14="",0,COUNTIF(BO$4:BO$53,"&lt;"&amp;AU248)*IF(AV248&lt;0.5,Riskregister!$K$14+(Riskregister!$L$14-Riskregister!$K$14)*SQRT(AV248/2),Riskregister!$L$14-(Riskregister!$L$14-Riskregister!$K$14)*SQRT((1-AV248)/2)))</f>
        <v>0</v>
      </c>
      <c r="AX248" s="30">
        <f t="shared" ca="1" si="158"/>
        <v>0.28877567767833467</v>
      </c>
      <c r="AY248" s="30">
        <f t="shared" ca="1" si="158"/>
        <v>0.89519077241873291</v>
      </c>
      <c r="AZ248" s="30">
        <f>IF(Riskregister!$E$15="",0,COUNTIF(BP$4:BP$53,"&lt;"&amp;AX248)*IF(AY248&lt;0.5,Riskregister!$K$15+(Riskregister!$L$15-Riskregister!$K$15)*SQRT(AY248/2),Riskregister!$L$15-(Riskregister!$L$15-Riskregister!$K$15)*SQRT((1-AY248)/2)))</f>
        <v>0</v>
      </c>
      <c r="BA248" s="30">
        <f t="shared" ca="1" si="159"/>
        <v>0.6759609392965914</v>
      </c>
      <c r="BB248" s="30">
        <f t="shared" ca="1" si="159"/>
        <v>0.53207885369403518</v>
      </c>
      <c r="BC248" s="30">
        <f>IF(Riskregister!$E$16="",0,COUNTIF(BQ$4:BQ$53,"&lt;"&amp;BA248)*IF(BB248&lt;0.5,Riskregister!$K$16+(Riskregister!$L$16-Riskregister!$K$16)*SQRT(BB248/2),Riskregister!$L$16-(Riskregister!$L$16-Riskregister!$K$16)*SQRT((1-BB248)/2)))</f>
        <v>0</v>
      </c>
      <c r="BD248" s="30">
        <f t="shared" ca="1" si="123"/>
        <v>21959124.265957382</v>
      </c>
    </row>
    <row r="249" spans="20:56" x14ac:dyDescent="0.35">
      <c r="T249" s="30">
        <f t="shared" ca="1" si="148"/>
        <v>0.45976014318175296</v>
      </c>
      <c r="U249" s="30">
        <f t="shared" ca="1" si="148"/>
        <v>0.86023107251609376</v>
      </c>
      <c r="V249" s="30">
        <f ca="1">IF(Riskregister!$E$5="",0,COUNTIF(BF$4:BF$53,"&lt;"&amp;T249)*IF(U249&lt;0.5,Riskregister!$K$5+(Riskregister!$L$5-Riskregister!$K$5)*SQRT(U249/2),Riskregister!$L$5-(Riskregister!$L$5-Riskregister!$K$5)*SQRT((1-U249)/2)))</f>
        <v>1443118.4577906705</v>
      </c>
      <c r="W249" s="30">
        <f t="shared" ca="1" si="149"/>
        <v>0.97970791257463585</v>
      </c>
      <c r="X249" s="30">
        <f t="shared" ca="1" si="149"/>
        <v>0.41309253140444147</v>
      </c>
      <c r="Y249" s="30">
        <f ca="1">IF(Riskregister!$E$6="",0,COUNTIF(BG$4:BG$53,"&lt;"&amp;W249)*IF(X249&lt;0.5,Riskregister!$K$6+(Riskregister!$L$6-Riskregister!$K$6)*SQRT(X249/2),Riskregister!$L$6-(Riskregister!$L$6-Riskregister!$K$6)*SQRT((1-X249)/2)))</f>
        <v>5090262.5248118099</v>
      </c>
      <c r="Z249" s="30">
        <f t="shared" ca="1" si="150"/>
        <v>0.17131942867513372</v>
      </c>
      <c r="AA249" s="30">
        <f t="shared" ca="1" si="150"/>
        <v>0.93886690421864438</v>
      </c>
      <c r="AB249" s="30">
        <f ca="1">IF(Riskregister!$E$7="",0,COUNTIF(BH$4:BH$53,"&lt;"&amp;Z249)*IF(AA249&lt;0.5,Riskregister!$K$7+(Riskregister!$L$7-Riskregister!$K$7)*SQRT(AA249/2),Riskregister!$L$7-(Riskregister!$L$7-Riskregister!$K$7)*SQRT((1-AA249)/2)))</f>
        <v>1355233.9201079356</v>
      </c>
      <c r="AC249" s="30">
        <f t="shared" ca="1" si="151"/>
        <v>7.9263556522970791E-2</v>
      </c>
      <c r="AD249" s="30">
        <f t="shared" ca="1" si="151"/>
        <v>0.86715871435402947</v>
      </c>
      <c r="AE249" s="30">
        <f ca="1">IF(Riskregister!$E$8="",0,COUNTIF(BI$4:BI$53,"&lt;"&amp;AC249)*IF(AD249&lt;0.5,Riskregister!$K$8+(Riskregister!$L$8-Riskregister!$K$8)*SQRT(AD249/2),Riskregister!$L$8-(Riskregister!$L$8-Riskregister!$K$8)*SQRT((1-AD249)/2)))</f>
        <v>3788706.4765467681</v>
      </c>
      <c r="AF249" s="30">
        <f t="shared" ca="1" si="152"/>
        <v>0.33317519906893056</v>
      </c>
      <c r="AG249" s="30">
        <f t="shared" ca="1" si="152"/>
        <v>6.5074908630484929E-2</v>
      </c>
      <c r="AH249" s="30">
        <f>IF(Riskregister!$E$9="",0,COUNTIF(BJ$4:BJ$53,"&lt;"&amp;AF249)*IF(AG249&lt;0.5,Riskregister!$K$9+(Riskregister!$L$9-Riskregister!$K$9)*SQRT(AG249/2),Riskregister!$L$9-(Riskregister!$L$9-Riskregister!$K$9)*SQRT((1-AG249)/2)))</f>
        <v>0</v>
      </c>
      <c r="AI249" s="30">
        <f t="shared" ca="1" si="153"/>
        <v>0.71982693023004496</v>
      </c>
      <c r="AJ249" s="30">
        <f t="shared" ca="1" si="153"/>
        <v>0.80900679695664568</v>
      </c>
      <c r="AK249" s="30">
        <f>IF(Riskregister!$E$10="",0,COUNTIF(BK$4:BK$53,"&lt;"&amp;AI249)*IF(AJ249&lt;0.5,Riskregister!$K$10+(Riskregister!$L$10-Riskregister!$K$10)*SQRT(AJ249/2),Riskregister!$L$10-(Riskregister!$L$10-Riskregister!$K$10)*SQRT((1-AJ249)/2)))</f>
        <v>0</v>
      </c>
      <c r="AL249" s="30">
        <f t="shared" ca="1" si="154"/>
        <v>0.34023844612268705</v>
      </c>
      <c r="AM249" s="30">
        <f t="shared" ca="1" si="154"/>
        <v>0.43432077802679847</v>
      </c>
      <c r="AN249" s="30">
        <f>IF(Riskregister!$E$11="",0,COUNTIF(BL$4:BL$53,"&lt;"&amp;AL249)*IF(AM249&lt;0.5,Riskregister!$K$11+(Riskregister!$L$11-Riskregister!$K$11)*SQRT(AM249/2),Riskregister!$L$11-(Riskregister!$L$11-Riskregister!$K$11)*SQRT((1-AM249)/2)))</f>
        <v>0</v>
      </c>
      <c r="AO249" s="30">
        <f t="shared" ca="1" si="155"/>
        <v>5.192815232880521E-2</v>
      </c>
      <c r="AP249" s="30">
        <f t="shared" ca="1" si="155"/>
        <v>0.46992063869959755</v>
      </c>
      <c r="AQ249" s="30">
        <f>IF(Riskregister!$E$12="",0,COUNTIF(BM$4:BM$53,"&lt;"&amp;AO249)*IF(AP249&lt;0.5,Riskregister!$K$12+(Riskregister!$L$12-Riskregister!$K$12)*SQRT(AP249/2),Riskregister!$L$12-(Riskregister!$L$12-Riskregister!$K$12)*SQRT((1-AP249)/2)))</f>
        <v>0</v>
      </c>
      <c r="AR249" s="30">
        <f t="shared" ca="1" si="156"/>
        <v>0.85537446187315602</v>
      </c>
      <c r="AS249" s="30">
        <f t="shared" ca="1" si="156"/>
        <v>0.51076822697239832</v>
      </c>
      <c r="AT249" s="30">
        <f>IF(Riskregister!$E$13="",0,COUNTIF(BN$4:BN$53,"&lt;"&amp;AR249)*IF(AS249&lt;0.5,Riskregister!$K$13+(Riskregister!$L$13-Riskregister!$K$13)*SQRT(AS249/2),Riskregister!$L$13-(Riskregister!$L$13-Riskregister!$K$13)*SQRT((1-AS249)/2)))</f>
        <v>0</v>
      </c>
      <c r="AU249" s="30">
        <f t="shared" ca="1" si="157"/>
        <v>0.63033095189114574</v>
      </c>
      <c r="AV249" s="30">
        <f t="shared" ca="1" si="157"/>
        <v>0.96533666775047644</v>
      </c>
      <c r="AW249" s="30">
        <f>IF(Riskregister!$E$14="",0,COUNTIF(BO$4:BO$53,"&lt;"&amp;AU249)*IF(AV249&lt;0.5,Riskregister!$K$14+(Riskregister!$L$14-Riskregister!$K$14)*SQRT(AV249/2),Riskregister!$L$14-(Riskregister!$L$14-Riskregister!$K$14)*SQRT((1-AV249)/2)))</f>
        <v>0</v>
      </c>
      <c r="AX249" s="30">
        <f t="shared" ca="1" si="158"/>
        <v>0.44734453452570666</v>
      </c>
      <c r="AY249" s="30">
        <f t="shared" ca="1" si="158"/>
        <v>0.59258640588417222</v>
      </c>
      <c r="AZ249" s="30">
        <f>IF(Riskregister!$E$15="",0,COUNTIF(BP$4:BP$53,"&lt;"&amp;AX249)*IF(AY249&lt;0.5,Riskregister!$K$15+(Riskregister!$L$15-Riskregister!$K$15)*SQRT(AY249/2),Riskregister!$L$15-(Riskregister!$L$15-Riskregister!$K$15)*SQRT((1-AY249)/2)))</f>
        <v>0</v>
      </c>
      <c r="BA249" s="30">
        <f t="shared" ca="1" si="159"/>
        <v>0.55945243768502639</v>
      </c>
      <c r="BB249" s="30">
        <f t="shared" ca="1" si="159"/>
        <v>0.96954623466224521</v>
      </c>
      <c r="BC249" s="30">
        <f>IF(Riskregister!$E$16="",0,COUNTIF(BQ$4:BQ$53,"&lt;"&amp;BA249)*IF(BB249&lt;0.5,Riskregister!$K$16+(Riskregister!$L$16-Riskregister!$K$16)*SQRT(BB249/2),Riskregister!$L$16-(Riskregister!$L$16-Riskregister!$K$16)*SQRT((1-BB249)/2)))</f>
        <v>0</v>
      </c>
      <c r="BD249" s="30">
        <f t="shared" ca="1" si="123"/>
        <v>11677321.379257184</v>
      </c>
    </row>
    <row r="250" spans="20:56" x14ac:dyDescent="0.35">
      <c r="T250" s="30">
        <f t="shared" ca="1" si="148"/>
        <v>0.87118113349576443</v>
      </c>
      <c r="U250" s="30">
        <f t="shared" ca="1" si="148"/>
        <v>0.94044502482797943</v>
      </c>
      <c r="V250" s="30">
        <f ca="1">IF(Riskregister!$E$5="",0,COUNTIF(BF$4:BF$53,"&lt;"&amp;T250)*IF(U250&lt;0.5,Riskregister!$K$5+(Riskregister!$L$5-Riskregister!$K$5)*SQRT(U250/2),Riskregister!$L$5-(Riskregister!$L$5-Riskregister!$K$5)*SQRT((1-U250)/2)))</f>
        <v>3134083.822450846</v>
      </c>
      <c r="W250" s="30">
        <f t="shared" ca="1" si="149"/>
        <v>0.86494498509322282</v>
      </c>
      <c r="X250" s="30">
        <f t="shared" ca="1" si="149"/>
        <v>8.3475433640639141E-2</v>
      </c>
      <c r="Y250" s="30">
        <f ca="1">IF(Riskregister!$E$6="",0,COUNTIF(BG$4:BG$53,"&lt;"&amp;W250)*IF(X250&lt;0.5,Riskregister!$K$6+(Riskregister!$L$6-Riskregister!$K$6)*SQRT(X250/2),Riskregister!$L$6-(Riskregister!$L$6-Riskregister!$K$6)*SQRT((1-X250)/2)))</f>
        <v>1703209.7817190159</v>
      </c>
      <c r="Z250" s="30">
        <f t="shared" ca="1" si="150"/>
        <v>0.96601738893433275</v>
      </c>
      <c r="AA250" s="30">
        <f t="shared" ca="1" si="150"/>
        <v>0.67963936753507259</v>
      </c>
      <c r="AB250" s="30">
        <f ca="1">IF(Riskregister!$E$7="",0,COUNTIF(BH$4:BH$53,"&lt;"&amp;Z250)*IF(AA250&lt;0.5,Riskregister!$K$7+(Riskregister!$L$7-Riskregister!$K$7)*SQRT(AA250/2),Riskregister!$L$7-(Riskregister!$L$7-Riskregister!$K$7)*SQRT((1-AA250)/2)))</f>
        <v>2859132.472483214</v>
      </c>
      <c r="AC250" s="30">
        <f t="shared" ca="1" si="151"/>
        <v>0.91318784560303523</v>
      </c>
      <c r="AD250" s="30">
        <f t="shared" ca="1" si="151"/>
        <v>0.7772186248419406</v>
      </c>
      <c r="AE250" s="30">
        <f ca="1">IF(Riskregister!$E$8="",0,COUNTIF(BI$4:BI$53,"&lt;"&amp;AC250)*IF(AD250&lt;0.5,Riskregister!$K$8+(Riskregister!$L$8-Riskregister!$K$8)*SQRT(AD250/2),Riskregister!$L$8-(Riskregister!$L$8-Riskregister!$K$8)*SQRT((1-AD250)/2)))</f>
        <v>17156817.787688524</v>
      </c>
      <c r="AF250" s="30">
        <f t="shared" ca="1" si="152"/>
        <v>0.84964759609583063</v>
      </c>
      <c r="AG250" s="30">
        <f t="shared" ca="1" si="152"/>
        <v>0.88849601311629245</v>
      </c>
      <c r="AH250" s="30">
        <f>IF(Riskregister!$E$9="",0,COUNTIF(BJ$4:BJ$53,"&lt;"&amp;AF250)*IF(AG250&lt;0.5,Riskregister!$K$9+(Riskregister!$L$9-Riskregister!$K$9)*SQRT(AG250/2),Riskregister!$L$9-(Riskregister!$L$9-Riskregister!$K$9)*SQRT((1-AG250)/2)))</f>
        <v>0</v>
      </c>
      <c r="AI250" s="30">
        <f t="shared" ca="1" si="153"/>
        <v>0.38895400931969659</v>
      </c>
      <c r="AJ250" s="30">
        <f t="shared" ca="1" si="153"/>
        <v>0.58778401860644558</v>
      </c>
      <c r="AK250" s="30">
        <f>IF(Riskregister!$E$10="",0,COUNTIF(BK$4:BK$53,"&lt;"&amp;AI250)*IF(AJ250&lt;0.5,Riskregister!$K$10+(Riskregister!$L$10-Riskregister!$K$10)*SQRT(AJ250/2),Riskregister!$L$10-(Riskregister!$L$10-Riskregister!$K$10)*SQRT((1-AJ250)/2)))</f>
        <v>0</v>
      </c>
      <c r="AL250" s="30">
        <f t="shared" ca="1" si="154"/>
        <v>4.8194978532176469E-2</v>
      </c>
      <c r="AM250" s="30">
        <f t="shared" ca="1" si="154"/>
        <v>0.13627029948284242</v>
      </c>
      <c r="AN250" s="30">
        <f>IF(Riskregister!$E$11="",0,COUNTIF(BL$4:BL$53,"&lt;"&amp;AL250)*IF(AM250&lt;0.5,Riskregister!$K$11+(Riskregister!$L$11-Riskregister!$K$11)*SQRT(AM250/2),Riskregister!$L$11-(Riskregister!$L$11-Riskregister!$K$11)*SQRT((1-AM250)/2)))</f>
        <v>0</v>
      </c>
      <c r="AO250" s="30">
        <f t="shared" ca="1" si="155"/>
        <v>0.6293831991322163</v>
      </c>
      <c r="AP250" s="30">
        <f t="shared" ca="1" si="155"/>
        <v>0.96014855597955229</v>
      </c>
      <c r="AQ250" s="30">
        <f>IF(Riskregister!$E$12="",0,COUNTIF(BM$4:BM$53,"&lt;"&amp;AO250)*IF(AP250&lt;0.5,Riskregister!$K$12+(Riskregister!$L$12-Riskregister!$K$12)*SQRT(AP250/2),Riskregister!$L$12-(Riskregister!$L$12-Riskregister!$K$12)*SQRT((1-AP250)/2)))</f>
        <v>0</v>
      </c>
      <c r="AR250" s="30">
        <f t="shared" ca="1" si="156"/>
        <v>0.92545173522631896</v>
      </c>
      <c r="AS250" s="30">
        <f t="shared" ca="1" si="156"/>
        <v>0.79910821865144865</v>
      </c>
      <c r="AT250" s="30">
        <f>IF(Riskregister!$E$13="",0,COUNTIF(BN$4:BN$53,"&lt;"&amp;AR250)*IF(AS250&lt;0.5,Riskregister!$K$13+(Riskregister!$L$13-Riskregister!$K$13)*SQRT(AS250/2),Riskregister!$L$13-(Riskregister!$L$13-Riskregister!$K$13)*SQRT((1-AS250)/2)))</f>
        <v>0</v>
      </c>
      <c r="AU250" s="30">
        <f t="shared" ca="1" si="157"/>
        <v>0.36012750787565928</v>
      </c>
      <c r="AV250" s="30">
        <f t="shared" ca="1" si="157"/>
        <v>0.44841879003324869</v>
      </c>
      <c r="AW250" s="30">
        <f>IF(Riskregister!$E$14="",0,COUNTIF(BO$4:BO$53,"&lt;"&amp;AU250)*IF(AV250&lt;0.5,Riskregister!$K$14+(Riskregister!$L$14-Riskregister!$K$14)*SQRT(AV250/2),Riskregister!$L$14-(Riskregister!$L$14-Riskregister!$K$14)*SQRT((1-AV250)/2)))</f>
        <v>0</v>
      </c>
      <c r="AX250" s="30">
        <f t="shared" ca="1" si="158"/>
        <v>0.48690507961259577</v>
      </c>
      <c r="AY250" s="30">
        <f t="shared" ca="1" si="158"/>
        <v>0.43487300399708473</v>
      </c>
      <c r="AZ250" s="30">
        <f>IF(Riskregister!$E$15="",0,COUNTIF(BP$4:BP$53,"&lt;"&amp;AX250)*IF(AY250&lt;0.5,Riskregister!$K$15+(Riskregister!$L$15-Riskregister!$K$15)*SQRT(AY250/2),Riskregister!$L$15-(Riskregister!$L$15-Riskregister!$K$15)*SQRT((1-AY250)/2)))</f>
        <v>0</v>
      </c>
      <c r="BA250" s="30">
        <f t="shared" ca="1" si="159"/>
        <v>0.34259904208755665</v>
      </c>
      <c r="BB250" s="30">
        <f t="shared" ca="1" si="159"/>
        <v>0.5165904938391962</v>
      </c>
      <c r="BC250" s="30">
        <f>IF(Riskregister!$E$16="",0,COUNTIF(BQ$4:BQ$53,"&lt;"&amp;BA250)*IF(BB250&lt;0.5,Riskregister!$K$16+(Riskregister!$L$16-Riskregister!$K$16)*SQRT(BB250/2),Riskregister!$L$16-(Riskregister!$L$16-Riskregister!$K$16)*SQRT((1-BB250)/2)))</f>
        <v>0</v>
      </c>
      <c r="BD250" s="30">
        <f t="shared" ca="1" si="123"/>
        <v>24853243.864341602</v>
      </c>
    </row>
    <row r="251" spans="20:56" x14ac:dyDescent="0.35">
      <c r="T251" s="30">
        <f t="shared" ca="1" si="148"/>
        <v>0.55642821339569259</v>
      </c>
      <c r="U251" s="30">
        <f t="shared" ca="1" si="148"/>
        <v>5.6807991852838025E-2</v>
      </c>
      <c r="V251" s="30">
        <f ca="1">IF(Riskregister!$E$5="",0,COUNTIF(BF$4:BF$53,"&lt;"&amp;T251)*IF(U251&lt;0.5,Riskregister!$K$5+(Riskregister!$L$5-Riskregister!$K$5)*SQRT(U251/2),Riskregister!$L$5-(Riskregister!$L$5-Riskregister!$K$5)*SQRT((1-U251)/2)))</f>
        <v>903362.73139856453</v>
      </c>
      <c r="W251" s="30">
        <f t="shared" ca="1" si="149"/>
        <v>0.54566598625901108</v>
      </c>
      <c r="X251" s="30">
        <f t="shared" ca="1" si="149"/>
        <v>5.1794810594386287E-2</v>
      </c>
      <c r="Y251" s="30">
        <f ca="1">IF(Riskregister!$E$6="",0,COUNTIF(BG$4:BG$53,"&lt;"&amp;W251)*IF(X251&lt;0.5,Riskregister!$K$6+(Riskregister!$L$6-Riskregister!$K$6)*SQRT(X251/2),Riskregister!$L$6-(Riskregister!$L$6-Riskregister!$K$6)*SQRT((1-X251)/2)))</f>
        <v>979336.1482348768</v>
      </c>
      <c r="Z251" s="30">
        <f t="shared" ca="1" si="150"/>
        <v>0.44315436098831484</v>
      </c>
      <c r="AA251" s="30">
        <f t="shared" ca="1" si="150"/>
        <v>0.16708397252798834</v>
      </c>
      <c r="AB251" s="30">
        <f ca="1">IF(Riskregister!$E$7="",0,COUNTIF(BH$4:BH$53,"&lt;"&amp;Z251)*IF(AA251&lt;0.5,Riskregister!$K$7+(Riskregister!$L$7-Riskregister!$K$7)*SQRT(AA251/2),Riskregister!$L$7-(Riskregister!$L$7-Riskregister!$K$7)*SQRT((1-AA251)/2)))</f>
        <v>906976.2428828777</v>
      </c>
      <c r="AC251" s="30">
        <f t="shared" ca="1" si="151"/>
        <v>0.90647516049389065</v>
      </c>
      <c r="AD251" s="30">
        <f t="shared" ca="1" si="151"/>
        <v>0.46100852347355303</v>
      </c>
      <c r="AE251" s="30">
        <f ca="1">IF(Riskregister!$E$8="",0,COUNTIF(BI$4:BI$53,"&lt;"&amp;AC251)*IF(AD251&lt;0.5,Riskregister!$K$8+(Riskregister!$L$8-Riskregister!$K$8)*SQRT(AD251/2),Riskregister!$L$8-(Riskregister!$L$8-Riskregister!$K$8)*SQRT((1-AD251)/2)))</f>
        <v>12782551.951758733</v>
      </c>
      <c r="AF251" s="30">
        <f t="shared" ca="1" si="152"/>
        <v>0.49067574955138993</v>
      </c>
      <c r="AG251" s="30">
        <f t="shared" ca="1" si="152"/>
        <v>0.70031386962955644</v>
      </c>
      <c r="AH251" s="30">
        <f>IF(Riskregister!$E$9="",0,COUNTIF(BJ$4:BJ$53,"&lt;"&amp;AF251)*IF(AG251&lt;0.5,Riskregister!$K$9+(Riskregister!$L$9-Riskregister!$K$9)*SQRT(AG251/2),Riskregister!$L$9-(Riskregister!$L$9-Riskregister!$K$9)*SQRT((1-AG251)/2)))</f>
        <v>0</v>
      </c>
      <c r="AI251" s="30">
        <f t="shared" ca="1" si="153"/>
        <v>0.41071823699161614</v>
      </c>
      <c r="AJ251" s="30">
        <f t="shared" ca="1" si="153"/>
        <v>0.63406784989653353</v>
      </c>
      <c r="AK251" s="30">
        <f>IF(Riskregister!$E$10="",0,COUNTIF(BK$4:BK$53,"&lt;"&amp;AI251)*IF(AJ251&lt;0.5,Riskregister!$K$10+(Riskregister!$L$10-Riskregister!$K$10)*SQRT(AJ251/2),Riskregister!$L$10-(Riskregister!$L$10-Riskregister!$K$10)*SQRT((1-AJ251)/2)))</f>
        <v>0</v>
      </c>
      <c r="AL251" s="30">
        <f t="shared" ca="1" si="154"/>
        <v>0.32856992700351917</v>
      </c>
      <c r="AM251" s="30">
        <f t="shared" ca="1" si="154"/>
        <v>0.17680211502479981</v>
      </c>
      <c r="AN251" s="30">
        <f>IF(Riskregister!$E$11="",0,COUNTIF(BL$4:BL$53,"&lt;"&amp;AL251)*IF(AM251&lt;0.5,Riskregister!$K$11+(Riskregister!$L$11-Riskregister!$K$11)*SQRT(AM251/2),Riskregister!$L$11-(Riskregister!$L$11-Riskregister!$K$11)*SQRT((1-AM251)/2)))</f>
        <v>0</v>
      </c>
      <c r="AO251" s="30">
        <f t="shared" ca="1" si="155"/>
        <v>0.36389957681118534</v>
      </c>
      <c r="AP251" s="30">
        <f t="shared" ca="1" si="155"/>
        <v>0.27245058422064372</v>
      </c>
      <c r="AQ251" s="30">
        <f>IF(Riskregister!$E$12="",0,COUNTIF(BM$4:BM$53,"&lt;"&amp;AO251)*IF(AP251&lt;0.5,Riskregister!$K$12+(Riskregister!$L$12-Riskregister!$K$12)*SQRT(AP251/2),Riskregister!$L$12-(Riskregister!$L$12-Riskregister!$K$12)*SQRT((1-AP251)/2)))</f>
        <v>0</v>
      </c>
      <c r="AR251" s="30">
        <f t="shared" ca="1" si="156"/>
        <v>0.40868799318623894</v>
      </c>
      <c r="AS251" s="30">
        <f t="shared" ca="1" si="156"/>
        <v>0.84745462760557777</v>
      </c>
      <c r="AT251" s="30">
        <f>IF(Riskregister!$E$13="",0,COUNTIF(BN$4:BN$53,"&lt;"&amp;AR251)*IF(AS251&lt;0.5,Riskregister!$K$13+(Riskregister!$L$13-Riskregister!$K$13)*SQRT(AS251/2),Riskregister!$L$13-(Riskregister!$L$13-Riskregister!$K$13)*SQRT((1-AS251)/2)))</f>
        <v>0</v>
      </c>
      <c r="AU251" s="30">
        <f t="shared" ca="1" si="157"/>
        <v>0.39547535064361117</v>
      </c>
      <c r="AV251" s="30">
        <f t="shared" ca="1" si="157"/>
        <v>0.4797404924668367</v>
      </c>
      <c r="AW251" s="30">
        <f>IF(Riskregister!$E$14="",0,COUNTIF(BO$4:BO$53,"&lt;"&amp;AU251)*IF(AV251&lt;0.5,Riskregister!$K$14+(Riskregister!$L$14-Riskregister!$K$14)*SQRT(AV251/2),Riskregister!$L$14-(Riskregister!$L$14-Riskregister!$K$14)*SQRT((1-AV251)/2)))</f>
        <v>0</v>
      </c>
      <c r="AX251" s="30">
        <f t="shared" ca="1" si="158"/>
        <v>0.81643257573282302</v>
      </c>
      <c r="AY251" s="30">
        <f t="shared" ca="1" si="158"/>
        <v>6.6761021126387043E-2</v>
      </c>
      <c r="AZ251" s="30">
        <f>IF(Riskregister!$E$15="",0,COUNTIF(BP$4:BP$53,"&lt;"&amp;AX251)*IF(AY251&lt;0.5,Riskregister!$K$15+(Riskregister!$L$15-Riskregister!$K$15)*SQRT(AY251/2),Riskregister!$L$15-(Riskregister!$L$15-Riskregister!$K$15)*SQRT((1-AY251)/2)))</f>
        <v>0</v>
      </c>
      <c r="BA251" s="30">
        <f t="shared" ca="1" si="159"/>
        <v>0.73823089480637027</v>
      </c>
      <c r="BB251" s="30">
        <f t="shared" ca="1" si="159"/>
        <v>0.65270376267625851</v>
      </c>
      <c r="BC251" s="30">
        <f>IF(Riskregister!$E$16="",0,COUNTIF(BQ$4:BQ$53,"&lt;"&amp;BA251)*IF(BB251&lt;0.5,Riskregister!$K$16+(Riskregister!$L$16-Riskregister!$K$16)*SQRT(BB251/2),Riskregister!$L$16-(Riskregister!$L$16-Riskregister!$K$16)*SQRT((1-BB251)/2)))</f>
        <v>0</v>
      </c>
      <c r="BD251" s="30">
        <f t="shared" ca="1" si="123"/>
        <v>15572227.074275052</v>
      </c>
    </row>
    <row r="252" spans="20:56" x14ac:dyDescent="0.35">
      <c r="T252" s="30">
        <f t="shared" ca="1" si="148"/>
        <v>0.10491325082696623</v>
      </c>
      <c r="U252" s="30">
        <f t="shared" ca="1" si="148"/>
        <v>0.72248842255875156</v>
      </c>
      <c r="V252" s="30">
        <f ca="1">IF(Riskregister!$E$5="",0,COUNTIF(BF$4:BF$53,"&lt;"&amp;T252)*IF(U252&lt;0.5,Riskregister!$K$5+(Riskregister!$L$5-Riskregister!$K$5)*SQRT(U252/2),Riskregister!$L$5-(Riskregister!$L$5-Riskregister!$K$5)*SQRT((1-U252)/2)))</f>
        <v>432375.2786253579</v>
      </c>
      <c r="W252" s="30">
        <f t="shared" ca="1" si="149"/>
        <v>0.93844476843400204</v>
      </c>
      <c r="X252" s="30">
        <f t="shared" ca="1" si="149"/>
        <v>0.4480263818284117</v>
      </c>
      <c r="Y252" s="30">
        <f ca="1">IF(Riskregister!$E$6="",0,COUNTIF(BG$4:BG$53,"&lt;"&amp;W252)*IF(X252&lt;0.5,Riskregister!$K$6+(Riskregister!$L$6-Riskregister!$K$6)*SQRT(X252/2),Riskregister!$L$6-(Riskregister!$L$6-Riskregister!$K$6)*SQRT((1-X252)/2)))</f>
        <v>4207762.2888036706</v>
      </c>
      <c r="Z252" s="30">
        <f t="shared" ca="1" si="150"/>
        <v>0.55641669813348826</v>
      </c>
      <c r="AA252" s="30">
        <f t="shared" ca="1" si="150"/>
        <v>0.51931897512634762</v>
      </c>
      <c r="AB252" s="30">
        <f ca="1">IF(Riskregister!$E$7="",0,COUNTIF(BH$4:BH$53,"&lt;"&amp;Z252)*IF(AA252&lt;0.5,Riskregister!$K$7+(Riskregister!$L$7-Riskregister!$K$7)*SQRT(AA252/2),Riskregister!$L$7-(Riskregister!$L$7-Riskregister!$K$7)*SQRT((1-AA252)/2)))</f>
        <v>1370484.7452094732</v>
      </c>
      <c r="AC252" s="30">
        <f t="shared" ca="1" si="151"/>
        <v>0.99940386070900677</v>
      </c>
      <c r="AD252" s="30">
        <f t="shared" ca="1" si="151"/>
        <v>0.77590564790711036</v>
      </c>
      <c r="AE252" s="30">
        <f ca="1">IF(Riskregister!$E$8="",0,COUNTIF(BI$4:BI$53,"&lt;"&amp;AC252)*IF(AD252&lt;0.5,Riskregister!$K$8+(Riskregister!$L$8-Riskregister!$K$8)*SQRT(AD252/2),Riskregister!$L$8-(Riskregister!$L$8-Riskregister!$K$8)*SQRT((1-AD252)/2)))</f>
        <v>34267479.163001359</v>
      </c>
      <c r="AF252" s="30">
        <f t="shared" ca="1" si="152"/>
        <v>0.66465967688922234</v>
      </c>
      <c r="AG252" s="30">
        <f t="shared" ca="1" si="152"/>
        <v>0.39529788892798001</v>
      </c>
      <c r="AH252" s="30">
        <f>IF(Riskregister!$E$9="",0,COUNTIF(BJ$4:BJ$53,"&lt;"&amp;AF252)*IF(AG252&lt;0.5,Riskregister!$K$9+(Riskregister!$L$9-Riskregister!$K$9)*SQRT(AG252/2),Riskregister!$L$9-(Riskregister!$L$9-Riskregister!$K$9)*SQRT((1-AG252)/2)))</f>
        <v>0</v>
      </c>
      <c r="AI252" s="30">
        <f t="shared" ca="1" si="153"/>
        <v>0.35459170355199887</v>
      </c>
      <c r="AJ252" s="30">
        <f t="shared" ca="1" si="153"/>
        <v>0.86559699506985588</v>
      </c>
      <c r="AK252" s="30">
        <f>IF(Riskregister!$E$10="",0,COUNTIF(BK$4:BK$53,"&lt;"&amp;AI252)*IF(AJ252&lt;0.5,Riskregister!$K$10+(Riskregister!$L$10-Riskregister!$K$10)*SQRT(AJ252/2),Riskregister!$L$10-(Riskregister!$L$10-Riskregister!$K$10)*SQRT((1-AJ252)/2)))</f>
        <v>0</v>
      </c>
      <c r="AL252" s="30">
        <f t="shared" ca="1" si="154"/>
        <v>0.82029575484893202</v>
      </c>
      <c r="AM252" s="30">
        <f t="shared" ca="1" si="154"/>
        <v>0.66824256751659183</v>
      </c>
      <c r="AN252" s="30">
        <f>IF(Riskregister!$E$11="",0,COUNTIF(BL$4:BL$53,"&lt;"&amp;AL252)*IF(AM252&lt;0.5,Riskregister!$K$11+(Riskregister!$L$11-Riskregister!$K$11)*SQRT(AM252/2),Riskregister!$L$11-(Riskregister!$L$11-Riskregister!$K$11)*SQRT((1-AM252)/2)))</f>
        <v>0</v>
      </c>
      <c r="AO252" s="30">
        <f t="shared" ca="1" si="155"/>
        <v>0.80071046633138965</v>
      </c>
      <c r="AP252" s="30">
        <f t="shared" ca="1" si="155"/>
        <v>0.53693556688050903</v>
      </c>
      <c r="AQ252" s="30">
        <f>IF(Riskregister!$E$12="",0,COUNTIF(BM$4:BM$53,"&lt;"&amp;AO252)*IF(AP252&lt;0.5,Riskregister!$K$12+(Riskregister!$L$12-Riskregister!$K$12)*SQRT(AP252/2),Riskregister!$L$12-(Riskregister!$L$12-Riskregister!$K$12)*SQRT((1-AP252)/2)))</f>
        <v>0</v>
      </c>
      <c r="AR252" s="30">
        <f t="shared" ca="1" si="156"/>
        <v>0.64274286651273249</v>
      </c>
      <c r="AS252" s="30">
        <f t="shared" ca="1" si="156"/>
        <v>0.19209788506543768</v>
      </c>
      <c r="AT252" s="30">
        <f>IF(Riskregister!$E$13="",0,COUNTIF(BN$4:BN$53,"&lt;"&amp;AR252)*IF(AS252&lt;0.5,Riskregister!$K$13+(Riskregister!$L$13-Riskregister!$K$13)*SQRT(AS252/2),Riskregister!$L$13-(Riskregister!$L$13-Riskregister!$K$13)*SQRT((1-AS252)/2)))</f>
        <v>0</v>
      </c>
      <c r="AU252" s="30">
        <f t="shared" ca="1" si="157"/>
        <v>0.71654529842567816</v>
      </c>
      <c r="AV252" s="30">
        <f t="shared" ca="1" si="157"/>
        <v>0.39122960836670106</v>
      </c>
      <c r="AW252" s="30">
        <f>IF(Riskregister!$E$14="",0,COUNTIF(BO$4:BO$53,"&lt;"&amp;AU252)*IF(AV252&lt;0.5,Riskregister!$K$14+(Riskregister!$L$14-Riskregister!$K$14)*SQRT(AV252/2),Riskregister!$L$14-(Riskregister!$L$14-Riskregister!$K$14)*SQRT((1-AV252)/2)))</f>
        <v>0</v>
      </c>
      <c r="AX252" s="30">
        <f t="shared" ca="1" si="158"/>
        <v>0.36384047764205851</v>
      </c>
      <c r="AY252" s="30">
        <f t="shared" ca="1" si="158"/>
        <v>0.79289578721410148</v>
      </c>
      <c r="AZ252" s="30">
        <f>IF(Riskregister!$E$15="",0,COUNTIF(BP$4:BP$53,"&lt;"&amp;AX252)*IF(AY252&lt;0.5,Riskregister!$K$15+(Riskregister!$L$15-Riskregister!$K$15)*SQRT(AY252/2),Riskregister!$L$15-(Riskregister!$L$15-Riskregister!$K$15)*SQRT((1-AY252)/2)))</f>
        <v>0</v>
      </c>
      <c r="BA252" s="30">
        <f t="shared" ca="1" si="159"/>
        <v>0.61997940391164152</v>
      </c>
      <c r="BB252" s="30">
        <f t="shared" ca="1" si="159"/>
        <v>0.39079250479733063</v>
      </c>
      <c r="BC252" s="30">
        <f>IF(Riskregister!$E$16="",0,COUNTIF(BQ$4:BQ$53,"&lt;"&amp;BA252)*IF(BB252&lt;0.5,Riskregister!$K$16+(Riskregister!$L$16-Riskregister!$K$16)*SQRT(BB252/2),Riskregister!$L$16-(Riskregister!$L$16-Riskregister!$K$16)*SQRT((1-BB252)/2)))</f>
        <v>0</v>
      </c>
      <c r="BD252" s="30">
        <f t="shared" ca="1" si="123"/>
        <v>40278101.475639857</v>
      </c>
    </row>
    <row r="253" spans="20:56" x14ac:dyDescent="0.35">
      <c r="T253" s="30">
        <f t="shared" ca="1" si="148"/>
        <v>0.72506321101568183</v>
      </c>
      <c r="U253" s="30">
        <f t="shared" ca="1" si="148"/>
        <v>0.37289972946597671</v>
      </c>
      <c r="V253" s="30">
        <f ca="1">IF(Riskregister!$E$5="",0,COUNTIF(BF$4:BF$53,"&lt;"&amp;T253)*IF(U253&lt;0.5,Riskregister!$K$5+(Riskregister!$L$5-Riskregister!$K$5)*SQRT(U253/2),Riskregister!$L$5-(Riskregister!$L$5-Riskregister!$K$5)*SQRT((1-U253)/2)))</f>
        <v>1721546.4169100486</v>
      </c>
      <c r="W253" s="30">
        <f t="shared" ca="1" si="149"/>
        <v>0.15626402255890515</v>
      </c>
      <c r="X253" s="30">
        <f t="shared" ca="1" si="149"/>
        <v>0.13820933001383151</v>
      </c>
      <c r="Y253" s="30">
        <f ca="1">IF(Riskregister!$E$6="",0,COUNTIF(BG$4:BG$53,"&lt;"&amp;W253)*IF(X253&lt;0.5,Riskregister!$K$6+(Riskregister!$L$6-Riskregister!$K$6)*SQRT(X253/2),Riskregister!$L$6-(Riskregister!$L$6-Riskregister!$K$6)*SQRT((1-X253)/2)))</f>
        <v>673179.79101226106</v>
      </c>
      <c r="Z253" s="30">
        <f t="shared" ca="1" si="150"/>
        <v>0.81462099825536805</v>
      </c>
      <c r="AA253" s="30">
        <f t="shared" ca="1" si="150"/>
        <v>0.28185404776454659</v>
      </c>
      <c r="AB253" s="30">
        <f ca="1">IF(Riskregister!$E$7="",0,COUNTIF(BH$4:BH$53,"&lt;"&amp;Z253)*IF(AA253&lt;0.5,Riskregister!$K$7+(Riskregister!$L$7-Riskregister!$K$7)*SQRT(AA253/2),Riskregister!$L$7-(Riskregister!$L$7-Riskregister!$K$7)*SQRT((1-AA253)/2)))</f>
        <v>1451126.9510563519</v>
      </c>
      <c r="AC253" s="30">
        <f t="shared" ca="1" si="151"/>
        <v>0.41254469543586558</v>
      </c>
      <c r="AD253" s="30">
        <f t="shared" ca="1" si="151"/>
        <v>0.59985327349695261</v>
      </c>
      <c r="AE253" s="30">
        <f ca="1">IF(Riskregister!$E$8="",0,COUNTIF(BI$4:BI$53,"&lt;"&amp;AC253)*IF(AD253&lt;0.5,Riskregister!$K$8+(Riskregister!$L$8-Riskregister!$K$8)*SQRT(AD253/2),Riskregister!$L$8-(Riskregister!$L$8-Riskregister!$K$8)*SQRT((1-AD253)/2)))</f>
        <v>5795421.2604703624</v>
      </c>
      <c r="AF253" s="30">
        <f t="shared" ca="1" si="152"/>
        <v>0.62473172239402808</v>
      </c>
      <c r="AG253" s="30">
        <f t="shared" ca="1" si="152"/>
        <v>0.96271095047167454</v>
      </c>
      <c r="AH253" s="30">
        <f>IF(Riskregister!$E$9="",0,COUNTIF(BJ$4:BJ$53,"&lt;"&amp;AF253)*IF(AG253&lt;0.5,Riskregister!$K$9+(Riskregister!$L$9-Riskregister!$K$9)*SQRT(AG253/2),Riskregister!$L$9-(Riskregister!$L$9-Riskregister!$K$9)*SQRT((1-AG253)/2)))</f>
        <v>0</v>
      </c>
      <c r="AI253" s="30">
        <f t="shared" ca="1" si="153"/>
        <v>0.82067334269475722</v>
      </c>
      <c r="AJ253" s="30">
        <f t="shared" ca="1" si="153"/>
        <v>0.99056672808267165</v>
      </c>
      <c r="AK253" s="30">
        <f>IF(Riskregister!$E$10="",0,COUNTIF(BK$4:BK$53,"&lt;"&amp;AI253)*IF(AJ253&lt;0.5,Riskregister!$K$10+(Riskregister!$L$10-Riskregister!$K$10)*SQRT(AJ253/2),Riskregister!$L$10-(Riskregister!$L$10-Riskregister!$K$10)*SQRT((1-AJ253)/2)))</f>
        <v>0</v>
      </c>
      <c r="AL253" s="30">
        <f t="shared" ca="1" si="154"/>
        <v>0.6405684333870193</v>
      </c>
      <c r="AM253" s="30">
        <f t="shared" ca="1" si="154"/>
        <v>0.44547353541903589</v>
      </c>
      <c r="AN253" s="30">
        <f>IF(Riskregister!$E$11="",0,COUNTIF(BL$4:BL$53,"&lt;"&amp;AL253)*IF(AM253&lt;0.5,Riskregister!$K$11+(Riskregister!$L$11-Riskregister!$K$11)*SQRT(AM253/2),Riskregister!$L$11-(Riskregister!$L$11-Riskregister!$K$11)*SQRT((1-AM253)/2)))</f>
        <v>0</v>
      </c>
      <c r="AO253" s="30">
        <f t="shared" ca="1" si="155"/>
        <v>0.19564872859766802</v>
      </c>
      <c r="AP253" s="30">
        <f t="shared" ca="1" si="155"/>
        <v>0.85374888741571575</v>
      </c>
      <c r="AQ253" s="30">
        <f>IF(Riskregister!$E$12="",0,COUNTIF(BM$4:BM$53,"&lt;"&amp;AO253)*IF(AP253&lt;0.5,Riskregister!$K$12+(Riskregister!$L$12-Riskregister!$K$12)*SQRT(AP253/2),Riskregister!$L$12-(Riskregister!$L$12-Riskregister!$K$12)*SQRT((1-AP253)/2)))</f>
        <v>0</v>
      </c>
      <c r="AR253" s="30">
        <f t="shared" ca="1" si="156"/>
        <v>0.77732130323447435</v>
      </c>
      <c r="AS253" s="30">
        <f t="shared" ca="1" si="156"/>
        <v>0.66345731973742506</v>
      </c>
      <c r="AT253" s="30">
        <f>IF(Riskregister!$E$13="",0,COUNTIF(BN$4:BN$53,"&lt;"&amp;AR253)*IF(AS253&lt;0.5,Riskregister!$K$13+(Riskregister!$L$13-Riskregister!$K$13)*SQRT(AS253/2),Riskregister!$L$13-(Riskregister!$L$13-Riskregister!$K$13)*SQRT((1-AS253)/2)))</f>
        <v>0</v>
      </c>
      <c r="AU253" s="30">
        <f t="shared" ca="1" si="157"/>
        <v>0.76330496923799729</v>
      </c>
      <c r="AV253" s="30">
        <f t="shared" ca="1" si="157"/>
        <v>0.99737677684749904</v>
      </c>
      <c r="AW253" s="30">
        <f>IF(Riskregister!$E$14="",0,COUNTIF(BO$4:BO$53,"&lt;"&amp;AU253)*IF(AV253&lt;0.5,Riskregister!$K$14+(Riskregister!$L$14-Riskregister!$K$14)*SQRT(AV253/2),Riskregister!$L$14-(Riskregister!$L$14-Riskregister!$K$14)*SQRT((1-AV253)/2)))</f>
        <v>0</v>
      </c>
      <c r="AX253" s="30">
        <f t="shared" ca="1" si="158"/>
        <v>0.43669314301269047</v>
      </c>
      <c r="AY253" s="30">
        <f t="shared" ca="1" si="158"/>
        <v>0.27212379485262284</v>
      </c>
      <c r="AZ253" s="30">
        <f>IF(Riskregister!$E$15="",0,COUNTIF(BP$4:BP$53,"&lt;"&amp;AX253)*IF(AY253&lt;0.5,Riskregister!$K$15+(Riskregister!$L$15-Riskregister!$K$15)*SQRT(AY253/2),Riskregister!$L$15-(Riskregister!$L$15-Riskregister!$K$15)*SQRT((1-AY253)/2)))</f>
        <v>0</v>
      </c>
      <c r="BA253" s="30">
        <f t="shared" ca="1" si="159"/>
        <v>0.92457982722450149</v>
      </c>
      <c r="BB253" s="30">
        <f t="shared" ca="1" si="159"/>
        <v>0.95904128119195575</v>
      </c>
      <c r="BC253" s="30">
        <f>IF(Riskregister!$E$16="",0,COUNTIF(BQ$4:BQ$53,"&lt;"&amp;BA253)*IF(BB253&lt;0.5,Riskregister!$K$16+(Riskregister!$L$16-Riskregister!$K$16)*SQRT(BB253/2),Riskregister!$L$16-(Riskregister!$L$16-Riskregister!$K$16)*SQRT((1-BB253)/2)))</f>
        <v>0</v>
      </c>
      <c r="BD253" s="30">
        <f t="shared" ca="1" si="123"/>
        <v>9641274.4194490239</v>
      </c>
    </row>
    <row r="254" spans="20:56" x14ac:dyDescent="0.35">
      <c r="T254" s="30">
        <f t="shared" ca="1" si="148"/>
        <v>0.62923647507058555</v>
      </c>
      <c r="U254" s="30">
        <f t="shared" ca="1" si="148"/>
        <v>0.59008931540911325</v>
      </c>
      <c r="V254" s="30">
        <f ca="1">IF(Riskregister!$E$5="",0,COUNTIF(BF$4:BF$53,"&lt;"&amp;T254)*IF(U254&lt;0.5,Riskregister!$K$5+(Riskregister!$L$5-Riskregister!$K$5)*SQRT(U254/2),Riskregister!$L$5-(Riskregister!$L$5-Riskregister!$K$5)*SQRT((1-U254)/2)))</f>
        <v>1585104.111534954</v>
      </c>
      <c r="W254" s="30">
        <f t="shared" ca="1" si="149"/>
        <v>0.56781199970765261</v>
      </c>
      <c r="X254" s="30">
        <f t="shared" ca="1" si="149"/>
        <v>0.44568574257597016</v>
      </c>
      <c r="Y254" s="30">
        <f ca="1">IF(Riskregister!$E$6="",0,COUNTIF(BG$4:BG$53,"&lt;"&amp;W254)*IF(X254&lt;0.5,Riskregister!$K$6+(Riskregister!$L$6-Riskregister!$K$6)*SQRT(X254/2),Riskregister!$L$6-(Riskregister!$L$6-Riskregister!$K$6)*SQRT((1-X254)/2)))</f>
        <v>2099424.4943192638</v>
      </c>
      <c r="Z254" s="30">
        <f t="shared" ca="1" si="150"/>
        <v>0.37290845460544908</v>
      </c>
      <c r="AA254" s="30">
        <f t="shared" ca="1" si="150"/>
        <v>0.42260183406530039</v>
      </c>
      <c r="AB254" s="30">
        <f ca="1">IF(Riskregister!$E$7="",0,COUNTIF(BH$4:BH$53,"&lt;"&amp;Z254)*IF(AA254&lt;0.5,Riskregister!$K$7+(Riskregister!$L$7-Riskregister!$K$7)*SQRT(AA254/2),Riskregister!$L$7-(Riskregister!$L$7-Riskregister!$K$7)*SQRT((1-AA254)/2)))</f>
        <v>1054430.8910108383</v>
      </c>
      <c r="AC254" s="30">
        <f t="shared" ca="1" si="151"/>
        <v>2.9816563833969356E-2</v>
      </c>
      <c r="AD254" s="30">
        <f t="shared" ca="1" si="151"/>
        <v>0.22805869786832178</v>
      </c>
      <c r="AE254" s="30">
        <f ca="1">IF(Riskregister!$E$8="",0,COUNTIF(BI$4:BI$53,"&lt;"&amp;AC254)*IF(AD254&lt;0.5,Riskregister!$K$8+(Riskregister!$L$8-Riskregister!$K$8)*SQRT(AD254/2),Riskregister!$L$8-(Riskregister!$L$8-Riskregister!$K$8)*SQRT((1-AD254)/2)))</f>
        <v>0</v>
      </c>
      <c r="AF254" s="30">
        <f t="shared" ca="1" si="152"/>
        <v>0.24655128964280426</v>
      </c>
      <c r="AG254" s="30">
        <f t="shared" ca="1" si="152"/>
        <v>0.19489752364555402</v>
      </c>
      <c r="AH254" s="30">
        <f>IF(Riskregister!$E$9="",0,COUNTIF(BJ$4:BJ$53,"&lt;"&amp;AF254)*IF(AG254&lt;0.5,Riskregister!$K$9+(Riskregister!$L$9-Riskregister!$K$9)*SQRT(AG254/2),Riskregister!$L$9-(Riskregister!$L$9-Riskregister!$K$9)*SQRT((1-AG254)/2)))</f>
        <v>0</v>
      </c>
      <c r="AI254" s="30">
        <f t="shared" ca="1" si="153"/>
        <v>0.48522136182618647</v>
      </c>
      <c r="AJ254" s="30">
        <f t="shared" ca="1" si="153"/>
        <v>0.70980100353714826</v>
      </c>
      <c r="AK254" s="30">
        <f>IF(Riskregister!$E$10="",0,COUNTIF(BK$4:BK$53,"&lt;"&amp;AI254)*IF(AJ254&lt;0.5,Riskregister!$K$10+(Riskregister!$L$10-Riskregister!$K$10)*SQRT(AJ254/2),Riskregister!$L$10-(Riskregister!$L$10-Riskregister!$K$10)*SQRT((1-AJ254)/2)))</f>
        <v>0</v>
      </c>
      <c r="AL254" s="30">
        <f t="shared" ca="1" si="154"/>
        <v>0.43023738449175664</v>
      </c>
      <c r="AM254" s="30">
        <f t="shared" ca="1" si="154"/>
        <v>0.60005427242052878</v>
      </c>
      <c r="AN254" s="30">
        <f>IF(Riskregister!$E$11="",0,COUNTIF(BL$4:BL$53,"&lt;"&amp;AL254)*IF(AM254&lt;0.5,Riskregister!$K$11+(Riskregister!$L$11-Riskregister!$K$11)*SQRT(AM254/2),Riskregister!$L$11-(Riskregister!$L$11-Riskregister!$K$11)*SQRT((1-AM254)/2)))</f>
        <v>0</v>
      </c>
      <c r="AO254" s="30">
        <f t="shared" ca="1" si="155"/>
        <v>0.55210424685690185</v>
      </c>
      <c r="AP254" s="30">
        <f t="shared" ca="1" si="155"/>
        <v>0.24944621137467649</v>
      </c>
      <c r="AQ254" s="30">
        <f>IF(Riskregister!$E$12="",0,COUNTIF(BM$4:BM$53,"&lt;"&amp;AO254)*IF(AP254&lt;0.5,Riskregister!$K$12+(Riskregister!$L$12-Riskregister!$K$12)*SQRT(AP254/2),Riskregister!$L$12-(Riskregister!$L$12-Riskregister!$K$12)*SQRT((1-AP254)/2)))</f>
        <v>0</v>
      </c>
      <c r="AR254" s="30">
        <f t="shared" ca="1" si="156"/>
        <v>0.64645982023731596</v>
      </c>
      <c r="AS254" s="30">
        <f t="shared" ca="1" si="156"/>
        <v>0.23016552033559712</v>
      </c>
      <c r="AT254" s="30">
        <f>IF(Riskregister!$E$13="",0,COUNTIF(BN$4:BN$53,"&lt;"&amp;AR254)*IF(AS254&lt;0.5,Riskregister!$K$13+(Riskregister!$L$13-Riskregister!$K$13)*SQRT(AS254/2),Riskregister!$L$13-(Riskregister!$L$13-Riskregister!$K$13)*SQRT((1-AS254)/2)))</f>
        <v>0</v>
      </c>
      <c r="AU254" s="30">
        <f t="shared" ca="1" si="157"/>
        <v>0.39502609458668625</v>
      </c>
      <c r="AV254" s="30">
        <f t="shared" ca="1" si="157"/>
        <v>4.6035979025877638E-2</v>
      </c>
      <c r="AW254" s="30">
        <f>IF(Riskregister!$E$14="",0,COUNTIF(BO$4:BO$53,"&lt;"&amp;AU254)*IF(AV254&lt;0.5,Riskregister!$K$14+(Riskregister!$L$14-Riskregister!$K$14)*SQRT(AV254/2),Riskregister!$L$14-(Riskregister!$L$14-Riskregister!$K$14)*SQRT((1-AV254)/2)))</f>
        <v>0</v>
      </c>
      <c r="AX254" s="30">
        <f t="shared" ca="1" si="158"/>
        <v>0.68501180927154659</v>
      </c>
      <c r="AY254" s="30">
        <f t="shared" ca="1" si="158"/>
        <v>0.67615286817078124</v>
      </c>
      <c r="AZ254" s="30">
        <f>IF(Riskregister!$E$15="",0,COUNTIF(BP$4:BP$53,"&lt;"&amp;AX254)*IF(AY254&lt;0.5,Riskregister!$K$15+(Riskregister!$L$15-Riskregister!$K$15)*SQRT(AY254/2),Riskregister!$L$15-(Riskregister!$L$15-Riskregister!$K$15)*SQRT((1-AY254)/2)))</f>
        <v>0</v>
      </c>
      <c r="BA254" s="30">
        <f t="shared" ca="1" si="159"/>
        <v>0.59661794130306056</v>
      </c>
      <c r="BB254" s="30">
        <f t="shared" ca="1" si="159"/>
        <v>0.49741473582693652</v>
      </c>
      <c r="BC254" s="30">
        <f>IF(Riskregister!$E$16="",0,COUNTIF(BQ$4:BQ$53,"&lt;"&amp;BA254)*IF(BB254&lt;0.5,Riskregister!$K$16+(Riskregister!$L$16-Riskregister!$K$16)*SQRT(BB254/2),Riskregister!$L$16-(Riskregister!$L$16-Riskregister!$K$16)*SQRT((1-BB254)/2)))</f>
        <v>0</v>
      </c>
      <c r="BD254" s="30">
        <f t="shared" ca="1" si="123"/>
        <v>4738959.4968650565</v>
      </c>
    </row>
    <row r="255" spans="20:56" x14ac:dyDescent="0.35">
      <c r="T255" s="30">
        <f t="shared" ca="1" si="148"/>
        <v>0.34844145048092945</v>
      </c>
      <c r="U255" s="30">
        <f t="shared" ca="1" si="148"/>
        <v>0.57495404855720411</v>
      </c>
      <c r="V255" s="30">
        <f ca="1">IF(Riskregister!$E$5="",0,COUNTIF(BF$4:BF$53,"&lt;"&amp;T255)*IF(U255&lt;0.5,Riskregister!$K$5+(Riskregister!$L$5-Riskregister!$K$5)*SQRT(U255/2),Riskregister!$L$5-(Riskregister!$L$5-Riskregister!$K$5)*SQRT((1-U255)/2)))</f>
        <v>1177647.1071391669</v>
      </c>
      <c r="W255" s="30">
        <f t="shared" ca="1" si="149"/>
        <v>0.18905731650762392</v>
      </c>
      <c r="X255" s="30">
        <f t="shared" ca="1" si="149"/>
        <v>0.95637432669728861</v>
      </c>
      <c r="Y255" s="30">
        <f ca="1">IF(Riskregister!$E$6="",0,COUNTIF(BG$4:BG$53,"&lt;"&amp;W255)*IF(X255&lt;0.5,Riskregister!$K$6+(Riskregister!$L$6-Riskregister!$K$6)*SQRT(X255/2),Riskregister!$L$6-(Riskregister!$L$6-Riskregister!$K$6)*SQRT((1-X255)/2)))</f>
        <v>1734154.9497350149</v>
      </c>
      <c r="Z255" s="30">
        <f t="shared" ca="1" si="150"/>
        <v>0.62721962264442233</v>
      </c>
      <c r="AA255" s="30">
        <f t="shared" ca="1" si="150"/>
        <v>0.14064702425803455</v>
      </c>
      <c r="AB255" s="30">
        <f ca="1">IF(Riskregister!$E$7="",0,COUNTIF(BH$4:BH$53,"&lt;"&amp;Z255)*IF(AA255&lt;0.5,Riskregister!$K$7+(Riskregister!$L$7-Riskregister!$K$7)*SQRT(AA255/2),Riskregister!$L$7-(Riskregister!$L$7-Riskregister!$K$7)*SQRT((1-AA255)/2)))</f>
        <v>999705.22666392825</v>
      </c>
      <c r="AC255" s="30">
        <f t="shared" ca="1" si="151"/>
        <v>6.5415086465158812E-2</v>
      </c>
      <c r="AD255" s="30">
        <f t="shared" ca="1" si="151"/>
        <v>0.96135499004250657</v>
      </c>
      <c r="AE255" s="30">
        <f ca="1">IF(Riskregister!$E$8="",0,COUNTIF(BI$4:BI$53,"&lt;"&amp;AC255)*IF(AD255&lt;0.5,Riskregister!$K$8+(Riskregister!$L$8-Riskregister!$K$8)*SQRT(AD255/2),Riskregister!$L$8-(Riskregister!$L$8-Riskregister!$K$8)*SQRT((1-AD255)/2)))</f>
        <v>4346674.5566101726</v>
      </c>
      <c r="AF255" s="30">
        <f t="shared" ca="1" si="152"/>
        <v>0.77505903720259162</v>
      </c>
      <c r="AG255" s="30">
        <f t="shared" ca="1" si="152"/>
        <v>0.13241772126366091</v>
      </c>
      <c r="AH255" s="30">
        <f>IF(Riskregister!$E$9="",0,COUNTIF(BJ$4:BJ$53,"&lt;"&amp;AF255)*IF(AG255&lt;0.5,Riskregister!$K$9+(Riskregister!$L$9-Riskregister!$K$9)*SQRT(AG255/2),Riskregister!$L$9-(Riskregister!$L$9-Riskregister!$K$9)*SQRT((1-AG255)/2)))</f>
        <v>0</v>
      </c>
      <c r="AI255" s="30">
        <f t="shared" ca="1" si="153"/>
        <v>0.79062562444424822</v>
      </c>
      <c r="AJ255" s="30">
        <f t="shared" ca="1" si="153"/>
        <v>0.50291691090138702</v>
      </c>
      <c r="AK255" s="30">
        <f>IF(Riskregister!$E$10="",0,COUNTIF(BK$4:BK$53,"&lt;"&amp;AI255)*IF(AJ255&lt;0.5,Riskregister!$K$10+(Riskregister!$L$10-Riskregister!$K$10)*SQRT(AJ255/2),Riskregister!$L$10-(Riskregister!$L$10-Riskregister!$K$10)*SQRT((1-AJ255)/2)))</f>
        <v>0</v>
      </c>
      <c r="AL255" s="30">
        <f t="shared" ca="1" si="154"/>
        <v>0.73562331975757345</v>
      </c>
      <c r="AM255" s="30">
        <f t="shared" ca="1" si="154"/>
        <v>0.27712582964736032</v>
      </c>
      <c r="AN255" s="30">
        <f>IF(Riskregister!$E$11="",0,COUNTIF(BL$4:BL$53,"&lt;"&amp;AL255)*IF(AM255&lt;0.5,Riskregister!$K$11+(Riskregister!$L$11-Riskregister!$K$11)*SQRT(AM255/2),Riskregister!$L$11-(Riskregister!$L$11-Riskregister!$K$11)*SQRT((1-AM255)/2)))</f>
        <v>0</v>
      </c>
      <c r="AO255" s="30">
        <f t="shared" ca="1" si="155"/>
        <v>0.73623395833656191</v>
      </c>
      <c r="AP255" s="30">
        <f t="shared" ca="1" si="155"/>
        <v>0.43349315711989445</v>
      </c>
      <c r="AQ255" s="30">
        <f>IF(Riskregister!$E$12="",0,COUNTIF(BM$4:BM$53,"&lt;"&amp;AO255)*IF(AP255&lt;0.5,Riskregister!$K$12+(Riskregister!$L$12-Riskregister!$K$12)*SQRT(AP255/2),Riskregister!$L$12-(Riskregister!$L$12-Riskregister!$K$12)*SQRT((1-AP255)/2)))</f>
        <v>0</v>
      </c>
      <c r="AR255" s="30">
        <f t="shared" ca="1" si="156"/>
        <v>0.64311465081296249</v>
      </c>
      <c r="AS255" s="30">
        <f t="shared" ca="1" si="156"/>
        <v>0.28706687825182653</v>
      </c>
      <c r="AT255" s="30">
        <f>IF(Riskregister!$E$13="",0,COUNTIF(BN$4:BN$53,"&lt;"&amp;AR255)*IF(AS255&lt;0.5,Riskregister!$K$13+(Riskregister!$L$13-Riskregister!$K$13)*SQRT(AS255/2),Riskregister!$L$13-(Riskregister!$L$13-Riskregister!$K$13)*SQRT((1-AS255)/2)))</f>
        <v>0</v>
      </c>
      <c r="AU255" s="30">
        <f t="shared" ca="1" si="157"/>
        <v>0.25564615547306901</v>
      </c>
      <c r="AV255" s="30">
        <f t="shared" ca="1" si="157"/>
        <v>0.63263562428982145</v>
      </c>
      <c r="AW255" s="30">
        <f>IF(Riskregister!$E$14="",0,COUNTIF(BO$4:BO$53,"&lt;"&amp;AU255)*IF(AV255&lt;0.5,Riskregister!$K$14+(Riskregister!$L$14-Riskregister!$K$14)*SQRT(AV255/2),Riskregister!$L$14-(Riskregister!$L$14-Riskregister!$K$14)*SQRT((1-AV255)/2)))</f>
        <v>0</v>
      </c>
      <c r="AX255" s="30">
        <f t="shared" ca="1" si="158"/>
        <v>0.23850522594539358</v>
      </c>
      <c r="AY255" s="30">
        <f t="shared" ca="1" si="158"/>
        <v>0.66775325103349292</v>
      </c>
      <c r="AZ255" s="30">
        <f>IF(Riskregister!$E$15="",0,COUNTIF(BP$4:BP$53,"&lt;"&amp;AX255)*IF(AY255&lt;0.5,Riskregister!$K$15+(Riskregister!$L$15-Riskregister!$K$15)*SQRT(AY255/2),Riskregister!$L$15-(Riskregister!$L$15-Riskregister!$K$15)*SQRT((1-AY255)/2)))</f>
        <v>0</v>
      </c>
      <c r="BA255" s="30">
        <f t="shared" ca="1" si="159"/>
        <v>0.41170760775669824</v>
      </c>
      <c r="BB255" s="30">
        <f t="shared" ca="1" si="159"/>
        <v>0.36956311727606872</v>
      </c>
      <c r="BC255" s="30">
        <f>IF(Riskregister!$E$16="",0,COUNTIF(BQ$4:BQ$53,"&lt;"&amp;BA255)*IF(BB255&lt;0.5,Riskregister!$K$16+(Riskregister!$L$16-Riskregister!$K$16)*SQRT(BB255/2),Riskregister!$L$16-(Riskregister!$L$16-Riskregister!$K$16)*SQRT((1-BB255)/2)))</f>
        <v>0</v>
      </c>
      <c r="BD255" s="30">
        <f t="shared" ca="1" si="123"/>
        <v>8258181.8401482832</v>
      </c>
    </row>
    <row r="256" spans="20:56" x14ac:dyDescent="0.35">
      <c r="T256" s="30">
        <f t="shared" ca="1" si="148"/>
        <v>6.8558211346874121E-2</v>
      </c>
      <c r="U256" s="30">
        <f t="shared" ca="1" si="148"/>
        <v>0.87405287436886425</v>
      </c>
      <c r="V256" s="30">
        <f ca="1">IF(Riskregister!$E$5="",0,COUNTIF(BF$4:BF$53,"&lt;"&amp;T256)*IF(U256&lt;0.5,Riskregister!$K$5+(Riskregister!$L$5-Riskregister!$K$5)*SQRT(U256/2),Riskregister!$L$5-(Riskregister!$L$5-Riskregister!$K$5)*SQRT((1-U256)/2)))</f>
        <v>487074.59776404384</v>
      </c>
      <c r="W256" s="30">
        <f t="shared" ca="1" si="149"/>
        <v>0.94898218767965625</v>
      </c>
      <c r="X256" s="30">
        <f t="shared" ca="1" si="149"/>
        <v>0.53515938247762218</v>
      </c>
      <c r="Y256" s="30">
        <f ca="1">IF(Riskregister!$E$6="",0,COUNTIF(BG$4:BG$53,"&lt;"&amp;W256)*IF(X256&lt;0.5,Riskregister!$K$6+(Riskregister!$L$6-Riskregister!$K$6)*SQRT(X256/2),Riskregister!$L$6-(Riskregister!$L$6-Riskregister!$K$6)*SQRT((1-X256)/2)))</f>
        <v>4528880.7559837364</v>
      </c>
      <c r="Z256" s="30">
        <f t="shared" ca="1" si="150"/>
        <v>0.89737980633562831</v>
      </c>
      <c r="AA256" s="30">
        <f t="shared" ca="1" si="150"/>
        <v>4.7767308398521058E-2</v>
      </c>
      <c r="AB256" s="30">
        <f ca="1">IF(Riskregister!$E$7="",0,COUNTIF(BH$4:BH$53,"&lt;"&amp;Z256)*IF(AA256&lt;0.5,Riskregister!$K$7+(Riskregister!$L$7-Riskregister!$K$7)*SQRT(AA256/2),Riskregister!$L$7-(Riskregister!$L$7-Riskregister!$K$7)*SQRT((1-AA256)/2)))</f>
        <v>1040901.806191236</v>
      </c>
      <c r="AC256" s="30">
        <f t="shared" ca="1" si="151"/>
        <v>2.0418447535751061E-2</v>
      </c>
      <c r="AD256" s="30">
        <f t="shared" ca="1" si="151"/>
        <v>0.33534445954015368</v>
      </c>
      <c r="AE256" s="30">
        <f ca="1">IF(Riskregister!$E$8="",0,COUNTIF(BI$4:BI$53,"&lt;"&amp;AC256)*IF(AD256&lt;0.5,Riskregister!$K$8+(Riskregister!$L$8-Riskregister!$K$8)*SQRT(AD256/2),Riskregister!$L$8-(Riskregister!$L$8-Riskregister!$K$8)*SQRT((1-AD256)/2)))</f>
        <v>0</v>
      </c>
      <c r="AF256" s="30">
        <f t="shared" ca="1" si="152"/>
        <v>0.42048118421866332</v>
      </c>
      <c r="AG256" s="30">
        <f t="shared" ca="1" si="152"/>
        <v>0.13880830436052782</v>
      </c>
      <c r="AH256" s="30">
        <f>IF(Riskregister!$E$9="",0,COUNTIF(BJ$4:BJ$53,"&lt;"&amp;AF256)*IF(AG256&lt;0.5,Riskregister!$K$9+(Riskregister!$L$9-Riskregister!$K$9)*SQRT(AG256/2),Riskregister!$L$9-(Riskregister!$L$9-Riskregister!$K$9)*SQRT((1-AG256)/2)))</f>
        <v>0</v>
      </c>
      <c r="AI256" s="30">
        <f t="shared" ca="1" si="153"/>
        <v>0.42753587641910795</v>
      </c>
      <c r="AJ256" s="30">
        <f t="shared" ca="1" si="153"/>
        <v>0.54615931053914801</v>
      </c>
      <c r="AK256" s="30">
        <f>IF(Riskregister!$E$10="",0,COUNTIF(BK$4:BK$53,"&lt;"&amp;AI256)*IF(AJ256&lt;0.5,Riskregister!$K$10+(Riskregister!$L$10-Riskregister!$K$10)*SQRT(AJ256/2),Riskregister!$L$10-(Riskregister!$L$10-Riskregister!$K$10)*SQRT((1-AJ256)/2)))</f>
        <v>0</v>
      </c>
      <c r="AL256" s="30">
        <f t="shared" ca="1" si="154"/>
        <v>0.30753352703289893</v>
      </c>
      <c r="AM256" s="30">
        <f t="shared" ca="1" si="154"/>
        <v>0.74006208632065174</v>
      </c>
      <c r="AN256" s="30">
        <f>IF(Riskregister!$E$11="",0,COUNTIF(BL$4:BL$53,"&lt;"&amp;AL256)*IF(AM256&lt;0.5,Riskregister!$K$11+(Riskregister!$L$11-Riskregister!$K$11)*SQRT(AM256/2),Riskregister!$L$11-(Riskregister!$L$11-Riskregister!$K$11)*SQRT((1-AM256)/2)))</f>
        <v>0</v>
      </c>
      <c r="AO256" s="30">
        <f t="shared" ca="1" si="155"/>
        <v>0.12878006545842924</v>
      </c>
      <c r="AP256" s="30">
        <f t="shared" ca="1" si="155"/>
        <v>0.51547706503261126</v>
      </c>
      <c r="AQ256" s="30">
        <f>IF(Riskregister!$E$12="",0,COUNTIF(BM$4:BM$53,"&lt;"&amp;AO256)*IF(AP256&lt;0.5,Riskregister!$K$12+(Riskregister!$L$12-Riskregister!$K$12)*SQRT(AP256/2),Riskregister!$L$12-(Riskregister!$L$12-Riskregister!$K$12)*SQRT((1-AP256)/2)))</f>
        <v>0</v>
      </c>
      <c r="AR256" s="30">
        <f t="shared" ca="1" si="156"/>
        <v>0.36291664078549091</v>
      </c>
      <c r="AS256" s="30">
        <f t="shared" ca="1" si="156"/>
        <v>0.55172149285349148</v>
      </c>
      <c r="AT256" s="30">
        <f>IF(Riskregister!$E$13="",0,COUNTIF(BN$4:BN$53,"&lt;"&amp;AR256)*IF(AS256&lt;0.5,Riskregister!$K$13+(Riskregister!$L$13-Riskregister!$K$13)*SQRT(AS256/2),Riskregister!$L$13-(Riskregister!$L$13-Riskregister!$K$13)*SQRT((1-AS256)/2)))</f>
        <v>0</v>
      </c>
      <c r="AU256" s="30">
        <f t="shared" ca="1" si="157"/>
        <v>0.2582434889448062</v>
      </c>
      <c r="AV256" s="30">
        <f t="shared" ca="1" si="157"/>
        <v>0.55830941160109471</v>
      </c>
      <c r="AW256" s="30">
        <f>IF(Riskregister!$E$14="",0,COUNTIF(BO$4:BO$53,"&lt;"&amp;AU256)*IF(AV256&lt;0.5,Riskregister!$K$14+(Riskregister!$L$14-Riskregister!$K$14)*SQRT(AV256/2),Riskregister!$L$14-(Riskregister!$L$14-Riskregister!$K$14)*SQRT((1-AV256)/2)))</f>
        <v>0</v>
      </c>
      <c r="AX256" s="30">
        <f t="shared" ca="1" si="158"/>
        <v>0.17013292140747316</v>
      </c>
      <c r="AY256" s="30">
        <f t="shared" ca="1" si="158"/>
        <v>0.29145635823994731</v>
      </c>
      <c r="AZ256" s="30">
        <f>IF(Riskregister!$E$15="",0,COUNTIF(BP$4:BP$53,"&lt;"&amp;AX256)*IF(AY256&lt;0.5,Riskregister!$K$15+(Riskregister!$L$15-Riskregister!$K$15)*SQRT(AY256/2),Riskregister!$L$15-(Riskregister!$L$15-Riskregister!$K$15)*SQRT((1-AY256)/2)))</f>
        <v>0</v>
      </c>
      <c r="BA256" s="30">
        <f t="shared" ca="1" si="159"/>
        <v>0.58608283585221554</v>
      </c>
      <c r="BB256" s="30">
        <f t="shared" ca="1" si="159"/>
        <v>0.56488482294533748</v>
      </c>
      <c r="BC256" s="30">
        <f>IF(Riskregister!$E$16="",0,COUNTIF(BQ$4:BQ$53,"&lt;"&amp;BA256)*IF(BB256&lt;0.5,Riskregister!$K$16+(Riskregister!$L$16-Riskregister!$K$16)*SQRT(BB256/2),Riskregister!$L$16-(Riskregister!$L$16-Riskregister!$K$16)*SQRT((1-BB256)/2)))</f>
        <v>0</v>
      </c>
      <c r="BD256" s="30">
        <f t="shared" ca="1" si="123"/>
        <v>6056857.1599390162</v>
      </c>
    </row>
    <row r="257" spans="20:56" x14ac:dyDescent="0.35">
      <c r="T257" s="30">
        <f t="shared" ca="1" si="148"/>
        <v>0.83908616002606606</v>
      </c>
      <c r="U257" s="30">
        <f t="shared" ca="1" si="148"/>
        <v>0.21330661830480435</v>
      </c>
      <c r="V257" s="30">
        <f ca="1">IF(Riskregister!$E$5="",0,COUNTIF(BF$4:BF$53,"&lt;"&amp;T257)*IF(U257&lt;0.5,Riskregister!$K$5+(Riskregister!$L$5-Riskregister!$K$5)*SQRT(U257/2),Riskregister!$L$5-(Riskregister!$L$5-Riskregister!$K$5)*SQRT((1-U257)/2)))</f>
        <v>1484800.9101682142</v>
      </c>
      <c r="W257" s="30">
        <f t="shared" ca="1" si="149"/>
        <v>0.17509198889346433</v>
      </c>
      <c r="X257" s="30">
        <f t="shared" ca="1" si="149"/>
        <v>9.54128613480969E-2</v>
      </c>
      <c r="Y257" s="30">
        <f ca="1">IF(Riskregister!$E$6="",0,COUNTIF(BG$4:BG$53,"&lt;"&amp;W257)*IF(X257&lt;0.5,Riskregister!$K$6+(Riskregister!$L$6-Riskregister!$K$6)*SQRT(X257/2),Riskregister!$L$6-(Riskregister!$L$6-Riskregister!$K$6)*SQRT((1-X257)/2)))</f>
        <v>593152.43275848741</v>
      </c>
      <c r="Z257" s="30">
        <f t="shared" ca="1" si="150"/>
        <v>0.25013818424090051</v>
      </c>
      <c r="AA257" s="30">
        <f t="shared" ca="1" si="150"/>
        <v>0.50456288987008047</v>
      </c>
      <c r="AB257" s="30">
        <f ca="1">IF(Riskregister!$E$7="",0,COUNTIF(BH$4:BH$53,"&lt;"&amp;Z257)*IF(AA257&lt;0.5,Riskregister!$K$7+(Riskregister!$L$7-Riskregister!$K$7)*SQRT(AA257/2),Riskregister!$L$7-(Riskregister!$L$7-Riskregister!$K$7)*SQRT((1-AA257)/2)))</f>
        <v>1129001.6791712861</v>
      </c>
      <c r="AC257" s="30">
        <f t="shared" ca="1" si="151"/>
        <v>0.37384469431193512</v>
      </c>
      <c r="AD257" s="30">
        <f t="shared" ca="1" si="151"/>
        <v>0.84842921136790161</v>
      </c>
      <c r="AE257" s="30">
        <f ca="1">IF(Riskregister!$E$8="",0,COUNTIF(BI$4:BI$53,"&lt;"&amp;AC257)*IF(AD257&lt;0.5,Riskregister!$K$8+(Riskregister!$L$8-Riskregister!$K$8)*SQRT(AD257/2),Riskregister!$L$8-(Riskregister!$L$8-Riskregister!$K$8)*SQRT((1-AD257)/2)))</f>
        <v>7412260.1672953852</v>
      </c>
      <c r="AF257" s="30">
        <f t="shared" ca="1" si="152"/>
        <v>0.25584753137547822</v>
      </c>
      <c r="AG257" s="30">
        <f t="shared" ca="1" si="152"/>
        <v>0.99674066609109502</v>
      </c>
      <c r="AH257" s="30">
        <f>IF(Riskregister!$E$9="",0,COUNTIF(BJ$4:BJ$53,"&lt;"&amp;AF257)*IF(AG257&lt;0.5,Riskregister!$K$9+(Riskregister!$L$9-Riskregister!$K$9)*SQRT(AG257/2),Riskregister!$L$9-(Riskregister!$L$9-Riskregister!$K$9)*SQRT((1-AG257)/2)))</f>
        <v>0</v>
      </c>
      <c r="AI257" s="30">
        <f t="shared" ca="1" si="153"/>
        <v>2.1807188841113656E-2</v>
      </c>
      <c r="AJ257" s="30">
        <f t="shared" ca="1" si="153"/>
        <v>0.67605112092476982</v>
      </c>
      <c r="AK257" s="30">
        <f>IF(Riskregister!$E$10="",0,COUNTIF(BK$4:BK$53,"&lt;"&amp;AI257)*IF(AJ257&lt;0.5,Riskregister!$K$10+(Riskregister!$L$10-Riskregister!$K$10)*SQRT(AJ257/2),Riskregister!$L$10-(Riskregister!$L$10-Riskregister!$K$10)*SQRT((1-AJ257)/2)))</f>
        <v>0</v>
      </c>
      <c r="AL257" s="30">
        <f t="shared" ca="1" si="154"/>
        <v>9.431061205097635E-2</v>
      </c>
      <c r="AM257" s="30">
        <f t="shared" ca="1" si="154"/>
        <v>0.68541522084731776</v>
      </c>
      <c r="AN257" s="30">
        <f>IF(Riskregister!$E$11="",0,COUNTIF(BL$4:BL$53,"&lt;"&amp;AL257)*IF(AM257&lt;0.5,Riskregister!$K$11+(Riskregister!$L$11-Riskregister!$K$11)*SQRT(AM257/2),Riskregister!$L$11-(Riskregister!$L$11-Riskregister!$K$11)*SQRT((1-AM257)/2)))</f>
        <v>0</v>
      </c>
      <c r="AO257" s="30">
        <f t="shared" ca="1" si="155"/>
        <v>0.35928723193211565</v>
      </c>
      <c r="AP257" s="30">
        <f t="shared" ca="1" si="155"/>
        <v>0.20974714168427888</v>
      </c>
      <c r="AQ257" s="30">
        <f>IF(Riskregister!$E$12="",0,COUNTIF(BM$4:BM$53,"&lt;"&amp;AO257)*IF(AP257&lt;0.5,Riskregister!$K$12+(Riskregister!$L$12-Riskregister!$K$12)*SQRT(AP257/2),Riskregister!$L$12-(Riskregister!$L$12-Riskregister!$K$12)*SQRT((1-AP257)/2)))</f>
        <v>0</v>
      </c>
      <c r="AR257" s="30">
        <f t="shared" ca="1" si="156"/>
        <v>0.77383429682769977</v>
      </c>
      <c r="AS257" s="30">
        <f t="shared" ca="1" si="156"/>
        <v>0.86640071736056434</v>
      </c>
      <c r="AT257" s="30">
        <f>IF(Riskregister!$E$13="",0,COUNTIF(BN$4:BN$53,"&lt;"&amp;AR257)*IF(AS257&lt;0.5,Riskregister!$K$13+(Riskregister!$L$13-Riskregister!$K$13)*SQRT(AS257/2),Riskregister!$L$13-(Riskregister!$L$13-Riskregister!$K$13)*SQRT((1-AS257)/2)))</f>
        <v>0</v>
      </c>
      <c r="AU257" s="30">
        <f t="shared" ca="1" si="157"/>
        <v>0.55105623492031086</v>
      </c>
      <c r="AV257" s="30">
        <f t="shared" ca="1" si="157"/>
        <v>0.3729232456962972</v>
      </c>
      <c r="AW257" s="30">
        <f>IF(Riskregister!$E$14="",0,COUNTIF(BO$4:BO$53,"&lt;"&amp;AU257)*IF(AV257&lt;0.5,Riskregister!$K$14+(Riskregister!$L$14-Riskregister!$K$14)*SQRT(AV257/2),Riskregister!$L$14-(Riskregister!$L$14-Riskregister!$K$14)*SQRT((1-AV257)/2)))</f>
        <v>0</v>
      </c>
      <c r="AX257" s="30">
        <f t="shared" ca="1" si="158"/>
        <v>0.87796160188052519</v>
      </c>
      <c r="AY257" s="30">
        <f t="shared" ca="1" si="158"/>
        <v>0.39974262435792041</v>
      </c>
      <c r="AZ257" s="30">
        <f>IF(Riskregister!$E$15="",0,COUNTIF(BP$4:BP$53,"&lt;"&amp;AX257)*IF(AY257&lt;0.5,Riskregister!$K$15+(Riskregister!$L$15-Riskregister!$K$15)*SQRT(AY257/2),Riskregister!$L$15-(Riskregister!$L$15-Riskregister!$K$15)*SQRT((1-AY257)/2)))</f>
        <v>0</v>
      </c>
      <c r="BA257" s="30">
        <f t="shared" ca="1" si="159"/>
        <v>0.96109678338055171</v>
      </c>
      <c r="BB257" s="30">
        <f t="shared" ca="1" si="159"/>
        <v>0.94495893364702011</v>
      </c>
      <c r="BC257" s="30">
        <f>IF(Riskregister!$E$16="",0,COUNTIF(BQ$4:BQ$53,"&lt;"&amp;BA257)*IF(BB257&lt;0.5,Riskregister!$K$16+(Riskregister!$L$16-Riskregister!$K$16)*SQRT(BB257/2),Riskregister!$L$16-(Riskregister!$L$16-Riskregister!$K$16)*SQRT((1-BB257)/2)))</f>
        <v>0</v>
      </c>
      <c r="BD257" s="30">
        <f t="shared" ca="1" si="123"/>
        <v>10619215.189393373</v>
      </c>
    </row>
    <row r="258" spans="20:56" x14ac:dyDescent="0.35">
      <c r="T258" s="30">
        <f t="shared" ca="1" si="148"/>
        <v>0.16111448713949139</v>
      </c>
      <c r="U258" s="30">
        <f t="shared" ca="1" si="148"/>
        <v>0.70676811142814144</v>
      </c>
      <c r="V258" s="30">
        <f ca="1">IF(Riskregister!$E$5="",0,COUNTIF(BF$4:BF$53,"&lt;"&amp;T258)*IF(U258&lt;0.5,Riskregister!$K$5+(Riskregister!$L$5-Riskregister!$K$5)*SQRT(U258/2),Riskregister!$L$5-(Riskregister!$L$5-Riskregister!$K$5)*SQRT((1-U258)/2)))</f>
        <v>855385.84638526128</v>
      </c>
      <c r="W258" s="30">
        <f t="shared" ca="1" si="149"/>
        <v>0.23363800632109688</v>
      </c>
      <c r="X258" s="30">
        <f t="shared" ca="1" si="149"/>
        <v>0.5799191305367094</v>
      </c>
      <c r="Y258" s="30">
        <f ca="1">IF(Riskregister!$E$6="",0,COUNTIF(BG$4:BG$53,"&lt;"&amp;W258)*IF(X258&lt;0.5,Riskregister!$K$6+(Riskregister!$L$6-Riskregister!$K$6)*SQRT(X258/2),Riskregister!$L$6-(Riskregister!$L$6-Riskregister!$K$6)*SQRT((1-X258)/2)))</f>
        <v>1175056.9664937276</v>
      </c>
      <c r="Z258" s="30">
        <f t="shared" ca="1" si="150"/>
        <v>0.95442268727984092</v>
      </c>
      <c r="AA258" s="30">
        <f t="shared" ca="1" si="150"/>
        <v>0.72618233279999034</v>
      </c>
      <c r="AB258" s="30">
        <f ca="1">IF(Riskregister!$E$7="",0,COUNTIF(BH$4:BH$53,"&lt;"&amp;Z258)*IF(AA258&lt;0.5,Riskregister!$K$7+(Riskregister!$L$7-Riskregister!$K$7)*SQRT(AA258/2),Riskregister!$L$7-(Riskregister!$L$7-Riskregister!$K$7)*SQRT((1-AA258)/2)))</f>
        <v>2975454.0421467368</v>
      </c>
      <c r="AC258" s="30">
        <f t="shared" ca="1" si="151"/>
        <v>0.9230304952186219</v>
      </c>
      <c r="AD258" s="30">
        <f t="shared" ca="1" si="151"/>
        <v>0.6154855476236698</v>
      </c>
      <c r="AE258" s="30">
        <f ca="1">IF(Riskregister!$E$8="",0,COUNTIF(BI$4:BI$53,"&lt;"&amp;AC258)*IF(AD258&lt;0.5,Riskregister!$K$8+(Riskregister!$L$8-Riskregister!$K$8)*SQRT(AD258/2),Riskregister!$L$8-(Riskregister!$L$8-Riskregister!$K$8)*SQRT((1-AD258)/2)))</f>
        <v>14695920.557254318</v>
      </c>
      <c r="AF258" s="30">
        <f t="shared" ca="1" si="152"/>
        <v>0.13494785823585098</v>
      </c>
      <c r="AG258" s="30">
        <f t="shared" ca="1" si="152"/>
        <v>0.48354643264736963</v>
      </c>
      <c r="AH258" s="30">
        <f>IF(Riskregister!$E$9="",0,COUNTIF(BJ$4:BJ$53,"&lt;"&amp;AF258)*IF(AG258&lt;0.5,Riskregister!$K$9+(Riskregister!$L$9-Riskregister!$K$9)*SQRT(AG258/2),Riskregister!$L$9-(Riskregister!$L$9-Riskregister!$K$9)*SQRT((1-AG258)/2)))</f>
        <v>0</v>
      </c>
      <c r="AI258" s="30">
        <f t="shared" ca="1" si="153"/>
        <v>0.46088502256022656</v>
      </c>
      <c r="AJ258" s="30">
        <f t="shared" ca="1" si="153"/>
        <v>0.68642467836058474</v>
      </c>
      <c r="AK258" s="30">
        <f>IF(Riskregister!$E$10="",0,COUNTIF(BK$4:BK$53,"&lt;"&amp;AI258)*IF(AJ258&lt;0.5,Riskregister!$K$10+(Riskregister!$L$10-Riskregister!$K$10)*SQRT(AJ258/2),Riskregister!$L$10-(Riskregister!$L$10-Riskregister!$K$10)*SQRT((1-AJ258)/2)))</f>
        <v>0</v>
      </c>
      <c r="AL258" s="30">
        <f t="shared" ca="1" si="154"/>
        <v>0.29804077237254467</v>
      </c>
      <c r="AM258" s="30">
        <f t="shared" ca="1" si="154"/>
        <v>0.60002637024591832</v>
      </c>
      <c r="AN258" s="30">
        <f>IF(Riskregister!$E$11="",0,COUNTIF(BL$4:BL$53,"&lt;"&amp;AL258)*IF(AM258&lt;0.5,Riskregister!$K$11+(Riskregister!$L$11-Riskregister!$K$11)*SQRT(AM258/2),Riskregister!$L$11-(Riskregister!$L$11-Riskregister!$K$11)*SQRT((1-AM258)/2)))</f>
        <v>0</v>
      </c>
      <c r="AO258" s="30">
        <f t="shared" ca="1" si="155"/>
        <v>0.70000346662503421</v>
      </c>
      <c r="AP258" s="30">
        <f t="shared" ca="1" si="155"/>
        <v>0.7117930965538668</v>
      </c>
      <c r="AQ258" s="30">
        <f>IF(Riskregister!$E$12="",0,COUNTIF(BM$4:BM$53,"&lt;"&amp;AO258)*IF(AP258&lt;0.5,Riskregister!$K$12+(Riskregister!$L$12-Riskregister!$K$12)*SQRT(AP258/2),Riskregister!$L$12-(Riskregister!$L$12-Riskregister!$K$12)*SQRT((1-AP258)/2)))</f>
        <v>0</v>
      </c>
      <c r="AR258" s="30">
        <f t="shared" ca="1" si="156"/>
        <v>5.7429775331405697E-3</v>
      </c>
      <c r="AS258" s="30">
        <f t="shared" ca="1" si="156"/>
        <v>0.61434330973740747</v>
      </c>
      <c r="AT258" s="30">
        <f>IF(Riskregister!$E$13="",0,COUNTIF(BN$4:BN$53,"&lt;"&amp;AR258)*IF(AS258&lt;0.5,Riskregister!$K$13+(Riskregister!$L$13-Riskregister!$K$13)*SQRT(AS258/2),Riskregister!$L$13-(Riskregister!$L$13-Riskregister!$K$13)*SQRT((1-AS258)/2)))</f>
        <v>0</v>
      </c>
      <c r="AU258" s="30">
        <f t="shared" ca="1" si="157"/>
        <v>0.23517824428187173</v>
      </c>
      <c r="AV258" s="30">
        <f t="shared" ca="1" si="157"/>
        <v>0.2226392818417321</v>
      </c>
      <c r="AW258" s="30">
        <f>IF(Riskregister!$E$14="",0,COUNTIF(BO$4:BO$53,"&lt;"&amp;AU258)*IF(AV258&lt;0.5,Riskregister!$K$14+(Riskregister!$L$14-Riskregister!$K$14)*SQRT(AV258/2),Riskregister!$L$14-(Riskregister!$L$14-Riskregister!$K$14)*SQRT((1-AV258)/2)))</f>
        <v>0</v>
      </c>
      <c r="AX258" s="30">
        <f t="shared" ca="1" si="158"/>
        <v>0.27225791669496491</v>
      </c>
      <c r="AY258" s="30">
        <f t="shared" ca="1" si="158"/>
        <v>0.88908497000447584</v>
      </c>
      <c r="AZ258" s="30">
        <f>IF(Riskregister!$E$15="",0,COUNTIF(BP$4:BP$53,"&lt;"&amp;AX258)*IF(AY258&lt;0.5,Riskregister!$K$15+(Riskregister!$L$15-Riskregister!$K$15)*SQRT(AY258/2),Riskregister!$L$15-(Riskregister!$L$15-Riskregister!$K$15)*SQRT((1-AY258)/2)))</f>
        <v>0</v>
      </c>
      <c r="BA258" s="30">
        <f t="shared" ca="1" si="159"/>
        <v>0.95700234773152626</v>
      </c>
      <c r="BB258" s="30">
        <f t="shared" ca="1" si="159"/>
        <v>0.10104221041953754</v>
      </c>
      <c r="BC258" s="30">
        <f>IF(Riskregister!$E$16="",0,COUNTIF(BQ$4:BQ$53,"&lt;"&amp;BA258)*IF(BB258&lt;0.5,Riskregister!$K$16+(Riskregister!$L$16-Riskregister!$K$16)*SQRT(BB258/2),Riskregister!$L$16-(Riskregister!$L$16-Riskregister!$K$16)*SQRT((1-BB258)/2)))</f>
        <v>0</v>
      </c>
      <c r="BD258" s="30">
        <f t="shared" ca="1" si="123"/>
        <v>19701817.412280045</v>
      </c>
    </row>
    <row r="259" spans="20:56" x14ac:dyDescent="0.35">
      <c r="T259" s="30">
        <f t="shared" ca="1" si="148"/>
        <v>0.99344819312638244</v>
      </c>
      <c r="U259" s="30">
        <f t="shared" ca="1" si="148"/>
        <v>6.1796179595110301E-2</v>
      </c>
      <c r="V259" s="30">
        <f ca="1">IF(Riskregister!$E$5="",0,COUNTIF(BF$4:BF$53,"&lt;"&amp;T259)*IF(U259&lt;0.5,Riskregister!$K$5+(Riskregister!$L$5-Riskregister!$K$5)*SQRT(U259/2),Riskregister!$L$5-(Riskregister!$L$5-Riskregister!$K$5)*SQRT((1-U259)/2)))</f>
        <v>2061903.0256322825</v>
      </c>
      <c r="W259" s="30">
        <f t="shared" ca="1" si="149"/>
        <v>0.12819668761211545</v>
      </c>
      <c r="X259" s="30">
        <f t="shared" ca="1" si="149"/>
        <v>0.16296669305898959</v>
      </c>
      <c r="Y259" s="30">
        <f ca="1">IF(Riskregister!$E$6="",0,COUNTIF(BG$4:BG$53,"&lt;"&amp;W259)*IF(X259&lt;0.5,Riskregister!$K$6+(Riskregister!$L$6-Riskregister!$K$6)*SQRT(X259/2),Riskregister!$L$6-(Riskregister!$L$6-Riskregister!$K$6)*SQRT((1-X259)/2)))</f>
        <v>0</v>
      </c>
      <c r="Z259" s="30">
        <f t="shared" ca="1" si="150"/>
        <v>0.87556840145098214</v>
      </c>
      <c r="AA259" s="30">
        <f t="shared" ca="1" si="150"/>
        <v>0.54174794709906593</v>
      </c>
      <c r="AB259" s="30">
        <f ca="1">IF(Riskregister!$E$7="",0,COUNTIF(BH$4:BH$53,"&lt;"&amp;Z259)*IF(AA259&lt;0.5,Riskregister!$K$7+(Riskregister!$L$7-Riskregister!$K$7)*SQRT(AA259/2),Riskregister!$L$7-(Riskregister!$L$7-Riskregister!$K$7)*SQRT((1-AA259)/2)))</f>
        <v>2092186.0202747956</v>
      </c>
      <c r="AC259" s="30">
        <f t="shared" ca="1" si="151"/>
        <v>0.87466907662899618</v>
      </c>
      <c r="AD259" s="30">
        <f t="shared" ca="1" si="151"/>
        <v>0.42961452432333502</v>
      </c>
      <c r="AE259" s="30">
        <f ca="1">IF(Riskregister!$E$8="",0,COUNTIF(BI$4:BI$53,"&lt;"&amp;AC259)*IF(AD259&lt;0.5,Riskregister!$K$8+(Riskregister!$L$8-Riskregister!$K$8)*SQRT(AD259/2),Riskregister!$L$8-(Riskregister!$L$8-Riskregister!$K$8)*SQRT((1-AD259)/2)))</f>
        <v>12391616.525051773</v>
      </c>
      <c r="AF259" s="30">
        <f t="shared" ca="1" si="152"/>
        <v>0.41752467574230268</v>
      </c>
      <c r="AG259" s="30">
        <f t="shared" ca="1" si="152"/>
        <v>0.43304557028780488</v>
      </c>
      <c r="AH259" s="30">
        <f>IF(Riskregister!$E$9="",0,COUNTIF(BJ$4:BJ$53,"&lt;"&amp;AF259)*IF(AG259&lt;0.5,Riskregister!$K$9+(Riskregister!$L$9-Riskregister!$K$9)*SQRT(AG259/2),Riskregister!$L$9-(Riskregister!$L$9-Riskregister!$K$9)*SQRT((1-AG259)/2)))</f>
        <v>0</v>
      </c>
      <c r="AI259" s="30">
        <f t="shared" ca="1" si="153"/>
        <v>0.76354737334247536</v>
      </c>
      <c r="AJ259" s="30">
        <f t="shared" ca="1" si="153"/>
        <v>0.81099544942870805</v>
      </c>
      <c r="AK259" s="30">
        <f>IF(Riskregister!$E$10="",0,COUNTIF(BK$4:BK$53,"&lt;"&amp;AI259)*IF(AJ259&lt;0.5,Riskregister!$K$10+(Riskregister!$L$10-Riskregister!$K$10)*SQRT(AJ259/2),Riskregister!$L$10-(Riskregister!$L$10-Riskregister!$K$10)*SQRT((1-AJ259)/2)))</f>
        <v>0</v>
      </c>
      <c r="AL259" s="30">
        <f t="shared" ca="1" si="154"/>
        <v>0.31026531817170633</v>
      </c>
      <c r="AM259" s="30">
        <f t="shared" ca="1" si="154"/>
        <v>0.90040321630414899</v>
      </c>
      <c r="AN259" s="30">
        <f>IF(Riskregister!$E$11="",0,COUNTIF(BL$4:BL$53,"&lt;"&amp;AL259)*IF(AM259&lt;0.5,Riskregister!$K$11+(Riskregister!$L$11-Riskregister!$K$11)*SQRT(AM259/2),Riskregister!$L$11-(Riskregister!$L$11-Riskregister!$K$11)*SQRT((1-AM259)/2)))</f>
        <v>0</v>
      </c>
      <c r="AO259" s="30">
        <f t="shared" ca="1" si="155"/>
        <v>0.90983834511415473</v>
      </c>
      <c r="AP259" s="30">
        <f t="shared" ca="1" si="155"/>
        <v>0.53115874347056347</v>
      </c>
      <c r="AQ259" s="30">
        <f>IF(Riskregister!$E$12="",0,COUNTIF(BM$4:BM$53,"&lt;"&amp;AO259)*IF(AP259&lt;0.5,Riskregister!$K$12+(Riskregister!$L$12-Riskregister!$K$12)*SQRT(AP259/2),Riskregister!$L$12-(Riskregister!$L$12-Riskregister!$K$12)*SQRT((1-AP259)/2)))</f>
        <v>0</v>
      </c>
      <c r="AR259" s="30">
        <f t="shared" ca="1" si="156"/>
        <v>0.83191641957567042</v>
      </c>
      <c r="AS259" s="30">
        <f t="shared" ca="1" si="156"/>
        <v>0.98612127499383251</v>
      </c>
      <c r="AT259" s="30">
        <f>IF(Riskregister!$E$13="",0,COUNTIF(BN$4:BN$53,"&lt;"&amp;AR259)*IF(AS259&lt;0.5,Riskregister!$K$13+(Riskregister!$L$13-Riskregister!$K$13)*SQRT(AS259/2),Riskregister!$L$13-(Riskregister!$L$13-Riskregister!$K$13)*SQRT((1-AS259)/2)))</f>
        <v>0</v>
      </c>
      <c r="AU259" s="30">
        <f t="shared" ca="1" si="157"/>
        <v>0.20883631829958116</v>
      </c>
      <c r="AV259" s="30">
        <f t="shared" ca="1" si="157"/>
        <v>0.36581474025160043</v>
      </c>
      <c r="AW259" s="30">
        <f>IF(Riskregister!$E$14="",0,COUNTIF(BO$4:BO$53,"&lt;"&amp;AU259)*IF(AV259&lt;0.5,Riskregister!$K$14+(Riskregister!$L$14-Riskregister!$K$14)*SQRT(AV259/2),Riskregister!$L$14-(Riskregister!$L$14-Riskregister!$K$14)*SQRT((1-AV259)/2)))</f>
        <v>0</v>
      </c>
      <c r="AX259" s="30">
        <f t="shared" ca="1" si="158"/>
        <v>9.0234461013751766E-3</v>
      </c>
      <c r="AY259" s="30">
        <f t="shared" ca="1" si="158"/>
        <v>0.5822510956252438</v>
      </c>
      <c r="AZ259" s="30">
        <f>IF(Riskregister!$E$15="",0,COUNTIF(BP$4:BP$53,"&lt;"&amp;AX259)*IF(AY259&lt;0.5,Riskregister!$K$15+(Riskregister!$L$15-Riskregister!$K$15)*SQRT(AY259/2),Riskregister!$L$15-(Riskregister!$L$15-Riskregister!$K$15)*SQRT((1-AY259)/2)))</f>
        <v>0</v>
      </c>
      <c r="BA259" s="30">
        <f t="shared" ca="1" si="159"/>
        <v>0.74028851033508514</v>
      </c>
      <c r="BB259" s="30">
        <f t="shared" ca="1" si="159"/>
        <v>0.28672718055388258</v>
      </c>
      <c r="BC259" s="30">
        <f>IF(Riskregister!$E$16="",0,COUNTIF(BQ$4:BQ$53,"&lt;"&amp;BA259)*IF(BB259&lt;0.5,Riskregister!$K$16+(Riskregister!$L$16-Riskregister!$K$16)*SQRT(BB259/2),Riskregister!$L$16-(Riskregister!$L$16-Riskregister!$K$16)*SQRT((1-BB259)/2)))</f>
        <v>0</v>
      </c>
      <c r="BD259" s="30">
        <f t="shared" ca="1" si="123"/>
        <v>16545705.570958851</v>
      </c>
    </row>
    <row r="260" spans="20:56" x14ac:dyDescent="0.35">
      <c r="T260" s="30">
        <f t="shared" ca="1" si="148"/>
        <v>0.72849500937181855</v>
      </c>
      <c r="U260" s="30">
        <f t="shared" ca="1" si="148"/>
        <v>0.70686432581163328</v>
      </c>
      <c r="V260" s="30">
        <f ca="1">IF(Riskregister!$E$5="",0,COUNTIF(BF$4:BF$53,"&lt;"&amp;T260)*IF(U260&lt;0.5,Riskregister!$K$5+(Riskregister!$L$5-Riskregister!$K$5)*SQRT(U260/2),Riskregister!$L$5-(Riskregister!$L$5-Riskregister!$K$5)*SQRT((1-U260)/2)))</f>
        <v>2138605.9697854277</v>
      </c>
      <c r="W260" s="30">
        <f t="shared" ca="1" si="149"/>
        <v>0.54099098328098938</v>
      </c>
      <c r="X260" s="30">
        <f t="shared" ca="1" si="149"/>
        <v>0.24076962758621345</v>
      </c>
      <c r="Y260" s="30">
        <f ca="1">IF(Riskregister!$E$6="",0,COUNTIF(BG$4:BG$53,"&lt;"&amp;W260)*IF(X260&lt;0.5,Riskregister!$K$6+(Riskregister!$L$6-Riskregister!$K$6)*SQRT(X260/2),Riskregister!$L$6-(Riskregister!$L$6-Riskregister!$K$6)*SQRT((1-X260)/2)))</f>
        <v>1649074.5321071371</v>
      </c>
      <c r="Z260" s="30">
        <f t="shared" ca="1" si="150"/>
        <v>0.33345662935894627</v>
      </c>
      <c r="AA260" s="30">
        <f t="shared" ca="1" si="150"/>
        <v>0.67370596380849601</v>
      </c>
      <c r="AB260" s="30">
        <f ca="1">IF(Riskregister!$E$7="",0,COUNTIF(BH$4:BH$53,"&lt;"&amp;Z260)*IF(AA260&lt;0.5,Riskregister!$K$7+(Riskregister!$L$7-Riskregister!$K$7)*SQRT(AA260/2),Riskregister!$L$7-(Riskregister!$L$7-Riskregister!$K$7)*SQRT((1-AA260)/2)))</f>
        <v>1293149.4196661925</v>
      </c>
      <c r="AC260" s="30">
        <f t="shared" ca="1" si="151"/>
        <v>0.62981338541162313</v>
      </c>
      <c r="AD260" s="30">
        <f t="shared" ca="1" si="151"/>
        <v>0.31964224030230159</v>
      </c>
      <c r="AE260" s="30">
        <f ca="1">IF(Riskregister!$E$8="",0,COUNTIF(BI$4:BI$53,"&lt;"&amp;AC260)*IF(AD260&lt;0.5,Riskregister!$K$8+(Riskregister!$L$8-Riskregister!$K$8)*SQRT(AD260/2),Riskregister!$L$8-(Riskregister!$L$8-Riskregister!$K$8)*SQRT((1-AD260)/2)))</f>
        <v>6536846.3609761707</v>
      </c>
      <c r="AF260" s="30">
        <f t="shared" ca="1" si="152"/>
        <v>0.74944498374099866</v>
      </c>
      <c r="AG260" s="30">
        <f t="shared" ca="1" si="152"/>
        <v>0.38010840242361899</v>
      </c>
      <c r="AH260" s="30">
        <f>IF(Riskregister!$E$9="",0,COUNTIF(BJ$4:BJ$53,"&lt;"&amp;AF260)*IF(AG260&lt;0.5,Riskregister!$K$9+(Riskregister!$L$9-Riskregister!$K$9)*SQRT(AG260/2),Riskregister!$L$9-(Riskregister!$L$9-Riskregister!$K$9)*SQRT((1-AG260)/2)))</f>
        <v>0</v>
      </c>
      <c r="AI260" s="30">
        <f t="shared" ca="1" si="153"/>
        <v>2.8792348209750851E-2</v>
      </c>
      <c r="AJ260" s="30">
        <f t="shared" ca="1" si="153"/>
        <v>0.43072838796006341</v>
      </c>
      <c r="AK260" s="30">
        <f>IF(Riskregister!$E$10="",0,COUNTIF(BK$4:BK$53,"&lt;"&amp;AI260)*IF(AJ260&lt;0.5,Riskregister!$K$10+(Riskregister!$L$10-Riskregister!$K$10)*SQRT(AJ260/2),Riskregister!$L$10-(Riskregister!$L$10-Riskregister!$K$10)*SQRT((1-AJ260)/2)))</f>
        <v>0</v>
      </c>
      <c r="AL260" s="30">
        <f t="shared" ca="1" si="154"/>
        <v>0.57374620594378378</v>
      </c>
      <c r="AM260" s="30">
        <f t="shared" ca="1" si="154"/>
        <v>0.42816931766385602</v>
      </c>
      <c r="AN260" s="30">
        <f>IF(Riskregister!$E$11="",0,COUNTIF(BL$4:BL$53,"&lt;"&amp;AL260)*IF(AM260&lt;0.5,Riskregister!$K$11+(Riskregister!$L$11-Riskregister!$K$11)*SQRT(AM260/2),Riskregister!$L$11-(Riskregister!$L$11-Riskregister!$K$11)*SQRT((1-AM260)/2)))</f>
        <v>0</v>
      </c>
      <c r="AO260" s="30">
        <f t="shared" ca="1" si="155"/>
        <v>0.5569792674443762</v>
      </c>
      <c r="AP260" s="30">
        <f t="shared" ca="1" si="155"/>
        <v>0.13825619720337401</v>
      </c>
      <c r="AQ260" s="30">
        <f>IF(Riskregister!$E$12="",0,COUNTIF(BM$4:BM$53,"&lt;"&amp;AO260)*IF(AP260&lt;0.5,Riskregister!$K$12+(Riskregister!$L$12-Riskregister!$K$12)*SQRT(AP260/2),Riskregister!$L$12-(Riskregister!$L$12-Riskregister!$K$12)*SQRT((1-AP260)/2)))</f>
        <v>0</v>
      </c>
      <c r="AR260" s="30">
        <f t="shared" ca="1" si="156"/>
        <v>8.0153495204886793E-2</v>
      </c>
      <c r="AS260" s="30">
        <f t="shared" ca="1" si="156"/>
        <v>0.78391795804267894</v>
      </c>
      <c r="AT260" s="30">
        <f>IF(Riskregister!$E$13="",0,COUNTIF(BN$4:BN$53,"&lt;"&amp;AR260)*IF(AS260&lt;0.5,Riskregister!$K$13+(Riskregister!$L$13-Riskregister!$K$13)*SQRT(AS260/2),Riskregister!$L$13-(Riskregister!$L$13-Riskregister!$K$13)*SQRT((1-AS260)/2)))</f>
        <v>0</v>
      </c>
      <c r="AU260" s="30">
        <f t="shared" ca="1" si="157"/>
        <v>0.83261350746721785</v>
      </c>
      <c r="AV260" s="30">
        <f t="shared" ca="1" si="157"/>
        <v>0.7364050022952815</v>
      </c>
      <c r="AW260" s="30">
        <f>IF(Riskregister!$E$14="",0,COUNTIF(BO$4:BO$53,"&lt;"&amp;AU260)*IF(AV260&lt;0.5,Riskregister!$K$14+(Riskregister!$L$14-Riskregister!$K$14)*SQRT(AV260/2),Riskregister!$L$14-(Riskregister!$L$14-Riskregister!$K$14)*SQRT((1-AV260)/2)))</f>
        <v>0</v>
      </c>
      <c r="AX260" s="30">
        <f t="shared" ca="1" si="158"/>
        <v>0.66962663878301476</v>
      </c>
      <c r="AY260" s="30">
        <f t="shared" ca="1" si="158"/>
        <v>0.94609760985116853</v>
      </c>
      <c r="AZ260" s="30">
        <f>IF(Riskregister!$E$15="",0,COUNTIF(BP$4:BP$53,"&lt;"&amp;AX260)*IF(AY260&lt;0.5,Riskregister!$K$15+(Riskregister!$L$15-Riskregister!$K$15)*SQRT(AY260/2),Riskregister!$L$15-(Riskregister!$L$15-Riskregister!$K$15)*SQRT((1-AY260)/2)))</f>
        <v>0</v>
      </c>
      <c r="BA260" s="30">
        <f t="shared" ca="1" si="159"/>
        <v>0.15221586443528745</v>
      </c>
      <c r="BB260" s="30">
        <f t="shared" ca="1" si="159"/>
        <v>0.71763775524123452</v>
      </c>
      <c r="BC260" s="30">
        <f>IF(Riskregister!$E$16="",0,COUNTIF(BQ$4:BQ$53,"&lt;"&amp;BA260)*IF(BB260&lt;0.5,Riskregister!$K$16+(Riskregister!$L$16-Riskregister!$K$16)*SQRT(BB260/2),Riskregister!$L$16-(Riskregister!$L$16-Riskregister!$K$16)*SQRT((1-BB260)/2)))</f>
        <v>0</v>
      </c>
      <c r="BD260" s="30">
        <f t="shared" ref="BD260:BD323" ca="1" si="160">V260+Y260+AB260+AE260+AH260+AK260+AN260+AQ260+AT260+AW260+AZ260+BC260</f>
        <v>11617676.282534927</v>
      </c>
    </row>
    <row r="261" spans="20:56" x14ac:dyDescent="0.35">
      <c r="T261" s="30">
        <f t="shared" ca="1" si="148"/>
        <v>0.72928161657344026</v>
      </c>
      <c r="U261" s="30">
        <f t="shared" ca="1" si="148"/>
        <v>0.92104640364444057</v>
      </c>
      <c r="V261" s="30">
        <f ca="1">IF(Riskregister!$E$5="",0,COUNTIF(BF$4:BF$53,"&lt;"&amp;T261)*IF(U261&lt;0.5,Riskregister!$K$5+(Riskregister!$L$5-Riskregister!$K$5)*SQRT(U261/2),Riskregister!$L$5-(Riskregister!$L$5-Riskregister!$K$5)*SQRT((1-U261)/2)))</f>
        <v>2552952.6973853777</v>
      </c>
      <c r="W261" s="30">
        <f t="shared" ca="1" si="149"/>
        <v>0.38970510150970072</v>
      </c>
      <c r="X261" s="30">
        <f t="shared" ca="1" si="149"/>
        <v>0.92976613865603075</v>
      </c>
      <c r="Y261" s="30">
        <f ca="1">IF(Riskregister!$E$6="",0,COUNTIF(BG$4:BG$53,"&lt;"&amp;W261)*IF(X261&lt;0.5,Riskregister!$K$6+(Riskregister!$L$6-Riskregister!$K$6)*SQRT(X261/2),Riskregister!$L$6-(Riskregister!$L$6-Riskregister!$K$6)*SQRT((1-X261)/2)))</f>
        <v>1662688.7855744637</v>
      </c>
      <c r="Z261" s="30">
        <f t="shared" ca="1" si="150"/>
        <v>3.3603162413386678E-2</v>
      </c>
      <c r="AA261" s="30">
        <f t="shared" ca="1" si="150"/>
        <v>0.29249442252964364</v>
      </c>
      <c r="AB261" s="30">
        <f ca="1">IF(Riskregister!$E$7="",0,COUNTIF(BH$4:BH$53,"&lt;"&amp;Z261)*IF(AA261&lt;0.5,Riskregister!$K$7+(Riskregister!$L$7-Riskregister!$K$7)*SQRT(AA261/2),Riskregister!$L$7-(Riskregister!$L$7-Riskregister!$K$7)*SQRT((1-AA261)/2)))</f>
        <v>367695.97217695054</v>
      </c>
      <c r="AC261" s="30">
        <f t="shared" ca="1" si="151"/>
        <v>0.82416067002046267</v>
      </c>
      <c r="AD261" s="30">
        <f t="shared" ca="1" si="151"/>
        <v>0.99680732061795085</v>
      </c>
      <c r="AE261" s="30">
        <f ca="1">IF(Riskregister!$E$8="",0,COUNTIF(BI$4:BI$53,"&lt;"&amp;AC261)*IF(AD261&lt;0.5,Riskregister!$K$8+(Riskregister!$L$8-Riskregister!$K$8)*SQRT(AD261/2),Riskregister!$L$8-(Riskregister!$L$8-Riskregister!$K$8)*SQRT((1-AD261)/2)))</f>
        <v>19248860.665125489</v>
      </c>
      <c r="AF261" s="30">
        <f t="shared" ca="1" si="152"/>
        <v>0.91366574367413766</v>
      </c>
      <c r="AG261" s="30">
        <f t="shared" ca="1" si="152"/>
        <v>0.15001010951345339</v>
      </c>
      <c r="AH261" s="30">
        <f>IF(Riskregister!$E$9="",0,COUNTIF(BJ$4:BJ$53,"&lt;"&amp;AF261)*IF(AG261&lt;0.5,Riskregister!$K$9+(Riskregister!$L$9-Riskregister!$K$9)*SQRT(AG261/2),Riskregister!$L$9-(Riskregister!$L$9-Riskregister!$K$9)*SQRT((1-AG261)/2)))</f>
        <v>0</v>
      </c>
      <c r="AI261" s="30">
        <f t="shared" ca="1" si="153"/>
        <v>0.12080425053596766</v>
      </c>
      <c r="AJ261" s="30">
        <f t="shared" ca="1" si="153"/>
        <v>0.35265919545118929</v>
      </c>
      <c r="AK261" s="30">
        <f>IF(Riskregister!$E$10="",0,COUNTIF(BK$4:BK$53,"&lt;"&amp;AI261)*IF(AJ261&lt;0.5,Riskregister!$K$10+(Riskregister!$L$10-Riskregister!$K$10)*SQRT(AJ261/2),Riskregister!$L$10-(Riskregister!$L$10-Riskregister!$K$10)*SQRT((1-AJ261)/2)))</f>
        <v>0</v>
      </c>
      <c r="AL261" s="30">
        <f t="shared" ca="1" si="154"/>
        <v>0.96128991237958472</v>
      </c>
      <c r="AM261" s="30">
        <f t="shared" ca="1" si="154"/>
        <v>0.83631778708711246</v>
      </c>
      <c r="AN261" s="30">
        <f>IF(Riskregister!$E$11="",0,COUNTIF(BL$4:BL$53,"&lt;"&amp;AL261)*IF(AM261&lt;0.5,Riskregister!$K$11+(Riskregister!$L$11-Riskregister!$K$11)*SQRT(AM261/2),Riskregister!$L$11-(Riskregister!$L$11-Riskregister!$K$11)*SQRT((1-AM261)/2)))</f>
        <v>0</v>
      </c>
      <c r="AO261" s="30">
        <f t="shared" ca="1" si="155"/>
        <v>0.83725302874702456</v>
      </c>
      <c r="AP261" s="30">
        <f t="shared" ca="1" si="155"/>
        <v>0.91116252640274975</v>
      </c>
      <c r="AQ261" s="30">
        <f>IF(Riskregister!$E$12="",0,COUNTIF(BM$4:BM$53,"&lt;"&amp;AO261)*IF(AP261&lt;0.5,Riskregister!$K$12+(Riskregister!$L$12-Riskregister!$K$12)*SQRT(AP261/2),Riskregister!$L$12-(Riskregister!$L$12-Riskregister!$K$12)*SQRT((1-AP261)/2)))</f>
        <v>0</v>
      </c>
      <c r="AR261" s="30">
        <f t="shared" ca="1" si="156"/>
        <v>0.51228118384019583</v>
      </c>
      <c r="AS261" s="30">
        <f t="shared" ca="1" si="156"/>
        <v>0.28230156225666947</v>
      </c>
      <c r="AT261" s="30">
        <f>IF(Riskregister!$E$13="",0,COUNTIF(BN$4:BN$53,"&lt;"&amp;AR261)*IF(AS261&lt;0.5,Riskregister!$K$13+(Riskregister!$L$13-Riskregister!$K$13)*SQRT(AS261/2),Riskregister!$L$13-(Riskregister!$L$13-Riskregister!$K$13)*SQRT((1-AS261)/2)))</f>
        <v>0</v>
      </c>
      <c r="AU261" s="30">
        <f t="shared" ca="1" si="157"/>
        <v>0.59468840732485462</v>
      </c>
      <c r="AV261" s="30">
        <f t="shared" ca="1" si="157"/>
        <v>0.65514194755400101</v>
      </c>
      <c r="AW261" s="30">
        <f>IF(Riskregister!$E$14="",0,COUNTIF(BO$4:BO$53,"&lt;"&amp;AU261)*IF(AV261&lt;0.5,Riskregister!$K$14+(Riskregister!$L$14-Riskregister!$K$14)*SQRT(AV261/2),Riskregister!$L$14-(Riskregister!$L$14-Riskregister!$K$14)*SQRT((1-AV261)/2)))</f>
        <v>0</v>
      </c>
      <c r="AX261" s="30">
        <f t="shared" ca="1" si="158"/>
        <v>0.5279200424822561</v>
      </c>
      <c r="AY261" s="30">
        <f t="shared" ca="1" si="158"/>
        <v>0.20529034355903442</v>
      </c>
      <c r="AZ261" s="30">
        <f>IF(Riskregister!$E$15="",0,COUNTIF(BP$4:BP$53,"&lt;"&amp;AX261)*IF(AY261&lt;0.5,Riskregister!$K$15+(Riskregister!$L$15-Riskregister!$K$15)*SQRT(AY261/2),Riskregister!$L$15-(Riskregister!$L$15-Riskregister!$K$15)*SQRT((1-AY261)/2)))</f>
        <v>0</v>
      </c>
      <c r="BA261" s="30">
        <f t="shared" ca="1" si="159"/>
        <v>0.46274256681525006</v>
      </c>
      <c r="BB261" s="30">
        <f t="shared" ca="1" si="159"/>
        <v>0.19967247180430048</v>
      </c>
      <c r="BC261" s="30">
        <f>IF(Riskregister!$E$16="",0,COUNTIF(BQ$4:BQ$53,"&lt;"&amp;BA261)*IF(BB261&lt;0.5,Riskregister!$K$16+(Riskregister!$L$16-Riskregister!$K$16)*SQRT(BB261/2),Riskregister!$L$16-(Riskregister!$L$16-Riskregister!$K$16)*SQRT((1-BB261)/2)))</f>
        <v>0</v>
      </c>
      <c r="BD261" s="30">
        <f t="shared" ca="1" si="160"/>
        <v>23832198.12026228</v>
      </c>
    </row>
    <row r="262" spans="20:56" x14ac:dyDescent="0.35">
      <c r="T262" s="30">
        <f t="shared" ca="1" si="148"/>
        <v>0.39724057749961261</v>
      </c>
      <c r="U262" s="30">
        <f t="shared" ca="1" si="148"/>
        <v>0.65502295566024737</v>
      </c>
      <c r="V262" s="30">
        <f ca="1">IF(Riskregister!$E$5="",0,COUNTIF(BF$4:BF$53,"&lt;"&amp;T262)*IF(U262&lt;0.5,Riskregister!$K$5+(Riskregister!$L$5-Riskregister!$K$5)*SQRT(U262/2),Riskregister!$L$5-(Riskregister!$L$5-Riskregister!$K$5)*SQRT((1-U262)/2)))</f>
        <v>1239321.5434363475</v>
      </c>
      <c r="W262" s="30">
        <f t="shared" ca="1" si="149"/>
        <v>0.91071920521623195</v>
      </c>
      <c r="X262" s="30">
        <f t="shared" ca="1" si="149"/>
        <v>0.27460796125587084</v>
      </c>
      <c r="Y262" s="30">
        <f ca="1">IF(Riskregister!$E$6="",0,COUNTIF(BG$4:BG$53,"&lt;"&amp;W262)*IF(X262&lt;0.5,Riskregister!$K$6+(Riskregister!$L$6-Riskregister!$K$6)*SQRT(X262/2),Riskregister!$L$6-(Riskregister!$L$6-Riskregister!$K$6)*SQRT((1-X262)/2)))</f>
        <v>3467927.7268607132</v>
      </c>
      <c r="Z262" s="30">
        <f t="shared" ca="1" si="150"/>
        <v>2.5903475503952111E-2</v>
      </c>
      <c r="AA262" s="30">
        <f t="shared" ca="1" si="150"/>
        <v>9.3812351775240499E-2</v>
      </c>
      <c r="AB262" s="30">
        <f ca="1">IF(Riskregister!$E$7="",0,COUNTIF(BH$4:BH$53,"&lt;"&amp;Z262)*IF(AA262&lt;0.5,Riskregister!$K$7+(Riskregister!$L$7-Riskregister!$K$7)*SQRT(AA262/2),Riskregister!$L$7-(Riskregister!$L$7-Riskregister!$K$7)*SQRT((1-AA262)/2)))</f>
        <v>251604.83562516706</v>
      </c>
      <c r="AC262" s="30">
        <f t="shared" ca="1" si="151"/>
        <v>0.19231520020047554</v>
      </c>
      <c r="AD262" s="30">
        <f t="shared" ca="1" si="151"/>
        <v>0.53967448640271831</v>
      </c>
      <c r="AE262" s="30">
        <f ca="1">IF(Riskregister!$E$8="",0,COUNTIF(BI$4:BI$53,"&lt;"&amp;AC262)*IF(AD262&lt;0.5,Riskregister!$K$8+(Riskregister!$L$8-Riskregister!$K$8)*SQRT(AD262/2),Riskregister!$L$8-(Riskregister!$L$8-Riskregister!$K$8)*SQRT((1-AD262)/2)))</f>
        <v>2745161.80232772</v>
      </c>
      <c r="AF262" s="30">
        <f t="shared" ca="1" si="152"/>
        <v>0.88231957837639974</v>
      </c>
      <c r="AG262" s="30">
        <f t="shared" ca="1" si="152"/>
        <v>0.47339391483038173</v>
      </c>
      <c r="AH262" s="30">
        <f>IF(Riskregister!$E$9="",0,COUNTIF(BJ$4:BJ$53,"&lt;"&amp;AF262)*IF(AG262&lt;0.5,Riskregister!$K$9+(Riskregister!$L$9-Riskregister!$K$9)*SQRT(AG262/2),Riskregister!$L$9-(Riskregister!$L$9-Riskregister!$K$9)*SQRT((1-AG262)/2)))</f>
        <v>0</v>
      </c>
      <c r="AI262" s="30">
        <f t="shared" ca="1" si="153"/>
        <v>0.38061609631643378</v>
      </c>
      <c r="AJ262" s="30">
        <f t="shared" ca="1" si="153"/>
        <v>0.40988328728472312</v>
      </c>
      <c r="AK262" s="30">
        <f>IF(Riskregister!$E$10="",0,COUNTIF(BK$4:BK$53,"&lt;"&amp;AI262)*IF(AJ262&lt;0.5,Riskregister!$K$10+(Riskregister!$L$10-Riskregister!$K$10)*SQRT(AJ262/2),Riskregister!$L$10-(Riskregister!$L$10-Riskregister!$K$10)*SQRT((1-AJ262)/2)))</f>
        <v>0</v>
      </c>
      <c r="AL262" s="30">
        <f t="shared" ca="1" si="154"/>
        <v>0.87172133010683273</v>
      </c>
      <c r="AM262" s="30">
        <f t="shared" ca="1" si="154"/>
        <v>0.74796699445743164</v>
      </c>
      <c r="AN262" s="30">
        <f>IF(Riskregister!$E$11="",0,COUNTIF(BL$4:BL$53,"&lt;"&amp;AL262)*IF(AM262&lt;0.5,Riskregister!$K$11+(Riskregister!$L$11-Riskregister!$K$11)*SQRT(AM262/2),Riskregister!$L$11-(Riskregister!$L$11-Riskregister!$K$11)*SQRT((1-AM262)/2)))</f>
        <v>0</v>
      </c>
      <c r="AO262" s="30">
        <f t="shared" ca="1" si="155"/>
        <v>0.12835367851085167</v>
      </c>
      <c r="AP262" s="30">
        <f t="shared" ca="1" si="155"/>
        <v>0.78015316088545095</v>
      </c>
      <c r="AQ262" s="30">
        <f>IF(Riskregister!$E$12="",0,COUNTIF(BM$4:BM$53,"&lt;"&amp;AO262)*IF(AP262&lt;0.5,Riskregister!$K$12+(Riskregister!$L$12-Riskregister!$K$12)*SQRT(AP262/2),Riskregister!$L$12-(Riskregister!$L$12-Riskregister!$K$12)*SQRT((1-AP262)/2)))</f>
        <v>0</v>
      </c>
      <c r="AR262" s="30">
        <f t="shared" ca="1" si="156"/>
        <v>0.61859218930904125</v>
      </c>
      <c r="AS262" s="30">
        <f t="shared" ca="1" si="156"/>
        <v>1.2835456528900169E-2</v>
      </c>
      <c r="AT262" s="30">
        <f>IF(Riskregister!$E$13="",0,COUNTIF(BN$4:BN$53,"&lt;"&amp;AR262)*IF(AS262&lt;0.5,Riskregister!$K$13+(Riskregister!$L$13-Riskregister!$K$13)*SQRT(AS262/2),Riskregister!$L$13-(Riskregister!$L$13-Riskregister!$K$13)*SQRT((1-AS262)/2)))</f>
        <v>0</v>
      </c>
      <c r="AU262" s="30">
        <f t="shared" ca="1" si="157"/>
        <v>0.5954320528736966</v>
      </c>
      <c r="AV262" s="30">
        <f t="shared" ca="1" si="157"/>
        <v>0.70424761390506985</v>
      </c>
      <c r="AW262" s="30">
        <f>IF(Riskregister!$E$14="",0,COUNTIF(BO$4:BO$53,"&lt;"&amp;AU262)*IF(AV262&lt;0.5,Riskregister!$K$14+(Riskregister!$L$14-Riskregister!$K$14)*SQRT(AV262/2),Riskregister!$L$14-(Riskregister!$L$14-Riskregister!$K$14)*SQRT((1-AV262)/2)))</f>
        <v>0</v>
      </c>
      <c r="AX262" s="30">
        <f t="shared" ca="1" si="158"/>
        <v>4.5003622289632172E-2</v>
      </c>
      <c r="AY262" s="30">
        <f t="shared" ca="1" si="158"/>
        <v>0.9006637061077053</v>
      </c>
      <c r="AZ262" s="30">
        <f>IF(Riskregister!$E$15="",0,COUNTIF(BP$4:BP$53,"&lt;"&amp;AX262)*IF(AY262&lt;0.5,Riskregister!$K$15+(Riskregister!$L$15-Riskregister!$K$15)*SQRT(AY262/2),Riskregister!$L$15-(Riskregister!$L$15-Riskregister!$K$15)*SQRT((1-AY262)/2)))</f>
        <v>0</v>
      </c>
      <c r="BA262" s="30">
        <f t="shared" ca="1" si="159"/>
        <v>0.82613524101042013</v>
      </c>
      <c r="BB262" s="30">
        <f t="shared" ca="1" si="159"/>
        <v>0.62166287608801596</v>
      </c>
      <c r="BC262" s="30">
        <f>IF(Riskregister!$E$16="",0,COUNTIF(BQ$4:BQ$53,"&lt;"&amp;BA262)*IF(BB262&lt;0.5,Riskregister!$K$16+(Riskregister!$L$16-Riskregister!$K$16)*SQRT(BB262/2),Riskregister!$L$16-(Riskregister!$L$16-Riskregister!$K$16)*SQRT((1-BB262)/2)))</f>
        <v>0</v>
      </c>
      <c r="BD262" s="30">
        <f t="shared" ca="1" si="160"/>
        <v>7704015.9082499482</v>
      </c>
    </row>
    <row r="263" spans="20:56" x14ac:dyDescent="0.35">
      <c r="T263" s="30">
        <f t="shared" ca="1" si="148"/>
        <v>0.22252458940858488</v>
      </c>
      <c r="U263" s="30">
        <f t="shared" ca="1" si="148"/>
        <v>0.47380579370191744</v>
      </c>
      <c r="V263" s="30">
        <f ca="1">IF(Riskregister!$E$5="",0,COUNTIF(BF$4:BF$53,"&lt;"&amp;T263)*IF(U263&lt;0.5,Riskregister!$K$5+(Riskregister!$L$5-Riskregister!$K$5)*SQRT(U263/2),Riskregister!$L$5-(Riskregister!$L$5-Riskregister!$K$5)*SQRT((1-U263)/2)))</f>
        <v>738054.04512374569</v>
      </c>
      <c r="W263" s="30">
        <f t="shared" ca="1" si="149"/>
        <v>0.99757847737011551</v>
      </c>
      <c r="X263" s="30">
        <f t="shared" ca="1" si="149"/>
        <v>7.8993825363328551E-2</v>
      </c>
      <c r="Y263" s="30">
        <f ca="1">IF(Riskregister!$E$6="",0,COUNTIF(BG$4:BG$53,"&lt;"&amp;W263)*IF(X263&lt;0.5,Riskregister!$K$6+(Riskregister!$L$6-Riskregister!$K$6)*SQRT(X263/2),Riskregister!$L$6-(Riskregister!$L$6-Riskregister!$K$6)*SQRT((1-X263)/2)))</f>
        <v>3904102.6051943274</v>
      </c>
      <c r="Z263" s="30">
        <f t="shared" ca="1" si="150"/>
        <v>0.16776265771124443</v>
      </c>
      <c r="AA263" s="30">
        <f t="shared" ca="1" si="150"/>
        <v>0.59384945753787843</v>
      </c>
      <c r="AB263" s="30">
        <f ca="1">IF(Riskregister!$E$7="",0,COUNTIF(BH$4:BH$53,"&lt;"&amp;Z263)*IF(AA263&lt;0.5,Riskregister!$K$7+(Riskregister!$L$7-Riskregister!$K$7)*SQRT(AA263/2),Riskregister!$L$7-(Riskregister!$L$7-Riskregister!$K$7)*SQRT((1-AA263)/2)))</f>
        <v>969105.76828371687</v>
      </c>
      <c r="AC263" s="30">
        <f t="shared" ca="1" si="151"/>
        <v>0.83624496309498886</v>
      </c>
      <c r="AD263" s="30">
        <f t="shared" ca="1" si="151"/>
        <v>0.54811270525318989</v>
      </c>
      <c r="AE263" s="30">
        <f ca="1">IF(Riskregister!$E$8="",0,COUNTIF(BI$4:BI$53,"&lt;"&amp;AC263)*IF(AD263&lt;0.5,Riskregister!$K$8+(Riskregister!$L$8-Riskregister!$K$8)*SQRT(AD263/2),Riskregister!$L$8-(Riskregister!$L$8-Riskregister!$K$8)*SQRT((1-AD263)/2)))</f>
        <v>11063696.361041872</v>
      </c>
      <c r="AF263" s="30">
        <f t="shared" ca="1" si="152"/>
        <v>0.99244606531249313</v>
      </c>
      <c r="AG263" s="30">
        <f t="shared" ca="1" si="152"/>
        <v>0.50281538210989751</v>
      </c>
      <c r="AH263" s="30">
        <f>IF(Riskregister!$E$9="",0,COUNTIF(BJ$4:BJ$53,"&lt;"&amp;AF263)*IF(AG263&lt;0.5,Riskregister!$K$9+(Riskregister!$L$9-Riskregister!$K$9)*SQRT(AG263/2),Riskregister!$L$9-(Riskregister!$L$9-Riskregister!$K$9)*SQRT((1-AG263)/2)))</f>
        <v>0</v>
      </c>
      <c r="AI263" s="30">
        <f t="shared" ca="1" si="153"/>
        <v>0.61404474598015379</v>
      </c>
      <c r="AJ263" s="30">
        <f t="shared" ca="1" si="153"/>
        <v>0.82354217142413788</v>
      </c>
      <c r="AK263" s="30">
        <f>IF(Riskregister!$E$10="",0,COUNTIF(BK$4:BK$53,"&lt;"&amp;AI263)*IF(AJ263&lt;0.5,Riskregister!$K$10+(Riskregister!$L$10-Riskregister!$K$10)*SQRT(AJ263/2),Riskregister!$L$10-(Riskregister!$L$10-Riskregister!$K$10)*SQRT((1-AJ263)/2)))</f>
        <v>0</v>
      </c>
      <c r="AL263" s="30">
        <f t="shared" ca="1" si="154"/>
        <v>0.7200388317488241</v>
      </c>
      <c r="AM263" s="30">
        <f t="shared" ca="1" si="154"/>
        <v>0.750731335466438</v>
      </c>
      <c r="AN263" s="30">
        <f>IF(Riskregister!$E$11="",0,COUNTIF(BL$4:BL$53,"&lt;"&amp;AL263)*IF(AM263&lt;0.5,Riskregister!$K$11+(Riskregister!$L$11-Riskregister!$K$11)*SQRT(AM263/2),Riskregister!$L$11-(Riskregister!$L$11-Riskregister!$K$11)*SQRT((1-AM263)/2)))</f>
        <v>0</v>
      </c>
      <c r="AO263" s="30">
        <f t="shared" ca="1" si="155"/>
        <v>0.39266706190454503</v>
      </c>
      <c r="AP263" s="30">
        <f t="shared" ca="1" si="155"/>
        <v>0.47720030326754981</v>
      </c>
      <c r="AQ263" s="30">
        <f>IF(Riskregister!$E$12="",0,COUNTIF(BM$4:BM$53,"&lt;"&amp;AO263)*IF(AP263&lt;0.5,Riskregister!$K$12+(Riskregister!$L$12-Riskregister!$K$12)*SQRT(AP263/2),Riskregister!$L$12-(Riskregister!$L$12-Riskregister!$K$12)*SQRT((1-AP263)/2)))</f>
        <v>0</v>
      </c>
      <c r="AR263" s="30">
        <f t="shared" ca="1" si="156"/>
        <v>0.6488488692649268</v>
      </c>
      <c r="AS263" s="30">
        <f t="shared" ca="1" si="156"/>
        <v>0.27964461568059462</v>
      </c>
      <c r="AT263" s="30">
        <f>IF(Riskregister!$E$13="",0,COUNTIF(BN$4:BN$53,"&lt;"&amp;AR263)*IF(AS263&lt;0.5,Riskregister!$K$13+(Riskregister!$L$13-Riskregister!$K$13)*SQRT(AS263/2),Riskregister!$L$13-(Riskregister!$L$13-Riskregister!$K$13)*SQRT((1-AS263)/2)))</f>
        <v>0</v>
      </c>
      <c r="AU263" s="30">
        <f t="shared" ca="1" si="157"/>
        <v>0.54128451937484923</v>
      </c>
      <c r="AV263" s="30">
        <f t="shared" ca="1" si="157"/>
        <v>0.22998042127003371</v>
      </c>
      <c r="AW263" s="30">
        <f>IF(Riskregister!$E$14="",0,COUNTIF(BO$4:BO$53,"&lt;"&amp;AU263)*IF(AV263&lt;0.5,Riskregister!$K$14+(Riskregister!$L$14-Riskregister!$K$14)*SQRT(AV263/2),Riskregister!$L$14-(Riskregister!$L$14-Riskregister!$K$14)*SQRT((1-AV263)/2)))</f>
        <v>0</v>
      </c>
      <c r="AX263" s="30">
        <f t="shared" ca="1" si="158"/>
        <v>0.79248467888247331</v>
      </c>
      <c r="AY263" s="30">
        <f t="shared" ca="1" si="158"/>
        <v>0.63909642765318686</v>
      </c>
      <c r="AZ263" s="30">
        <f>IF(Riskregister!$E$15="",0,COUNTIF(BP$4:BP$53,"&lt;"&amp;AX263)*IF(AY263&lt;0.5,Riskregister!$K$15+(Riskregister!$L$15-Riskregister!$K$15)*SQRT(AY263/2),Riskregister!$L$15-(Riskregister!$L$15-Riskregister!$K$15)*SQRT((1-AY263)/2)))</f>
        <v>0</v>
      </c>
      <c r="BA263" s="30">
        <f t="shared" ca="1" si="159"/>
        <v>0.45303857811480996</v>
      </c>
      <c r="BB263" s="30">
        <f t="shared" ca="1" si="159"/>
        <v>0.98996383405854471</v>
      </c>
      <c r="BC263" s="30">
        <f>IF(Riskregister!$E$16="",0,COUNTIF(BQ$4:BQ$53,"&lt;"&amp;BA263)*IF(BB263&lt;0.5,Riskregister!$K$16+(Riskregister!$L$16-Riskregister!$K$16)*SQRT(BB263/2),Riskregister!$L$16-(Riskregister!$L$16-Riskregister!$K$16)*SQRT((1-BB263)/2)))</f>
        <v>0</v>
      </c>
      <c r="BD263" s="30">
        <f t="shared" ca="1" si="160"/>
        <v>16674958.779643662</v>
      </c>
    </row>
    <row r="264" spans="20:56" x14ac:dyDescent="0.35">
      <c r="T264" s="30">
        <f t="shared" ref="T264:U283" ca="1" si="161">RAND()</f>
        <v>0.29174254588401638</v>
      </c>
      <c r="U264" s="30">
        <f t="shared" ca="1" si="161"/>
        <v>0.82640112307960989</v>
      </c>
      <c r="V264" s="30">
        <f ca="1">IF(Riskregister!$E$5="",0,COUNTIF(BF$4:BF$53,"&lt;"&amp;T264)*IF(U264&lt;0.5,Riskregister!$K$5+(Riskregister!$L$5-Riskregister!$K$5)*SQRT(U264/2),Riskregister!$L$5-(Riskregister!$L$5-Riskregister!$K$5)*SQRT((1-U264)/2)))</f>
        <v>934844.30016920622</v>
      </c>
      <c r="W264" s="30">
        <f t="shared" ref="W264:X283" ca="1" si="162">RAND()</f>
        <v>6.1093672808909538E-3</v>
      </c>
      <c r="X264" s="30">
        <f t="shared" ca="1" si="162"/>
        <v>0.78552989106667737</v>
      </c>
      <c r="Y264" s="30">
        <f ca="1">IF(Riskregister!$E$6="",0,COUNTIF(BG$4:BG$53,"&lt;"&amp;W264)*IF(X264&lt;0.5,Riskregister!$K$6+(Riskregister!$L$6-Riskregister!$K$6)*SQRT(X264/2),Riskregister!$L$6-(Riskregister!$L$6-Riskregister!$K$6)*SQRT((1-X264)/2)))</f>
        <v>0</v>
      </c>
      <c r="Z264" s="30">
        <f t="shared" ref="Z264:AA283" ca="1" si="163">RAND()</f>
        <v>0.94541557544500054</v>
      </c>
      <c r="AA264" s="30">
        <f t="shared" ca="1" si="163"/>
        <v>0.81472426548892618</v>
      </c>
      <c r="AB264" s="30">
        <f ca="1">IF(Riskregister!$E$7="",0,COUNTIF(BH$4:BH$53,"&lt;"&amp;Z264)*IF(AA264&lt;0.5,Riskregister!$K$7+(Riskregister!$L$7-Riskregister!$K$7)*SQRT(AA264/2),Riskregister!$L$7-(Riskregister!$L$7-Riskregister!$K$7)*SQRT((1-AA264)/2)))</f>
        <v>3228195.9261910734</v>
      </c>
      <c r="AC264" s="30">
        <f t="shared" ref="AC264:AD283" ca="1" si="164">RAND()</f>
        <v>0.53282127593719353</v>
      </c>
      <c r="AD264" s="30">
        <f t="shared" ca="1" si="164"/>
        <v>9.9235668955226508E-2</v>
      </c>
      <c r="AE264" s="30">
        <f ca="1">IF(Riskregister!$E$8="",0,COUNTIF(BI$4:BI$53,"&lt;"&amp;AC264)*IF(AD264&lt;0.5,Riskregister!$K$8+(Riskregister!$L$8-Riskregister!$K$8)*SQRT(AD264/2),Riskregister!$L$8-(Riskregister!$L$8-Riskregister!$K$8)*SQRT((1-AD264)/2)))</f>
        <v>4040783.6080338755</v>
      </c>
      <c r="AF264" s="30">
        <f t="shared" ref="AF264:AG283" ca="1" si="165">RAND()</f>
        <v>0.23908128895768932</v>
      </c>
      <c r="AG264" s="30">
        <f t="shared" ca="1" si="165"/>
        <v>0.75380037199787409</v>
      </c>
      <c r="AH264" s="30">
        <f>IF(Riskregister!$E$9="",0,COUNTIF(BJ$4:BJ$53,"&lt;"&amp;AF264)*IF(AG264&lt;0.5,Riskregister!$K$9+(Riskregister!$L$9-Riskregister!$K$9)*SQRT(AG264/2),Riskregister!$L$9-(Riskregister!$L$9-Riskregister!$K$9)*SQRT((1-AG264)/2)))</f>
        <v>0</v>
      </c>
      <c r="AI264" s="30">
        <f t="shared" ref="AI264:AJ283" ca="1" si="166">RAND()</f>
        <v>0.67141550352199098</v>
      </c>
      <c r="AJ264" s="30">
        <f t="shared" ca="1" si="166"/>
        <v>0.99470432115238772</v>
      </c>
      <c r="AK264" s="30">
        <f>IF(Riskregister!$E$10="",0,COUNTIF(BK$4:BK$53,"&lt;"&amp;AI264)*IF(AJ264&lt;0.5,Riskregister!$K$10+(Riskregister!$L$10-Riskregister!$K$10)*SQRT(AJ264/2),Riskregister!$L$10-(Riskregister!$L$10-Riskregister!$K$10)*SQRT((1-AJ264)/2)))</f>
        <v>0</v>
      </c>
      <c r="AL264" s="30">
        <f t="shared" ref="AL264:AM283" ca="1" si="167">RAND()</f>
        <v>0.11950343740940872</v>
      </c>
      <c r="AM264" s="30">
        <f t="shared" ca="1" si="167"/>
        <v>0.32825875564370199</v>
      </c>
      <c r="AN264" s="30">
        <f>IF(Riskregister!$E$11="",0,COUNTIF(BL$4:BL$53,"&lt;"&amp;AL264)*IF(AM264&lt;0.5,Riskregister!$K$11+(Riskregister!$L$11-Riskregister!$K$11)*SQRT(AM264/2),Riskregister!$L$11-(Riskregister!$L$11-Riskregister!$K$11)*SQRT((1-AM264)/2)))</f>
        <v>0</v>
      </c>
      <c r="AO264" s="30">
        <f t="shared" ref="AO264:AP283" ca="1" si="168">RAND()</f>
        <v>0.97866335314106812</v>
      </c>
      <c r="AP264" s="30">
        <f t="shared" ca="1" si="168"/>
        <v>0.94335602409112007</v>
      </c>
      <c r="AQ264" s="30">
        <f>IF(Riskregister!$E$12="",0,COUNTIF(BM$4:BM$53,"&lt;"&amp;AO264)*IF(AP264&lt;0.5,Riskregister!$K$12+(Riskregister!$L$12-Riskregister!$K$12)*SQRT(AP264/2),Riskregister!$L$12-(Riskregister!$L$12-Riskregister!$K$12)*SQRT((1-AP264)/2)))</f>
        <v>0</v>
      </c>
      <c r="AR264" s="30">
        <f t="shared" ref="AR264:AS283" ca="1" si="169">RAND()</f>
        <v>0.89694622012259395</v>
      </c>
      <c r="AS264" s="30">
        <f t="shared" ca="1" si="169"/>
        <v>4.3658640243611879E-2</v>
      </c>
      <c r="AT264" s="30">
        <f>IF(Riskregister!$E$13="",0,COUNTIF(BN$4:BN$53,"&lt;"&amp;AR264)*IF(AS264&lt;0.5,Riskregister!$K$13+(Riskregister!$L$13-Riskregister!$K$13)*SQRT(AS264/2),Riskregister!$L$13-(Riskregister!$L$13-Riskregister!$K$13)*SQRT((1-AS264)/2)))</f>
        <v>0</v>
      </c>
      <c r="AU264" s="30">
        <f t="shared" ref="AU264:AV283" ca="1" si="170">RAND()</f>
        <v>0.49512799152194242</v>
      </c>
      <c r="AV264" s="30">
        <f t="shared" ca="1" si="170"/>
        <v>0.5439515211945245</v>
      </c>
      <c r="AW264" s="30">
        <f>IF(Riskregister!$E$14="",0,COUNTIF(BO$4:BO$53,"&lt;"&amp;AU264)*IF(AV264&lt;0.5,Riskregister!$K$14+(Riskregister!$L$14-Riskregister!$K$14)*SQRT(AV264/2),Riskregister!$L$14-(Riskregister!$L$14-Riskregister!$K$14)*SQRT((1-AV264)/2)))</f>
        <v>0</v>
      </c>
      <c r="AX264" s="30">
        <f t="shared" ref="AX264:AY283" ca="1" si="171">RAND()</f>
        <v>0.41903432408218388</v>
      </c>
      <c r="AY264" s="30">
        <f t="shared" ca="1" si="171"/>
        <v>0.43403360153971093</v>
      </c>
      <c r="AZ264" s="30">
        <f>IF(Riskregister!$E$15="",0,COUNTIF(BP$4:BP$53,"&lt;"&amp;AX264)*IF(AY264&lt;0.5,Riskregister!$K$15+(Riskregister!$L$15-Riskregister!$K$15)*SQRT(AY264/2),Riskregister!$L$15-(Riskregister!$L$15-Riskregister!$K$15)*SQRT((1-AY264)/2)))</f>
        <v>0</v>
      </c>
      <c r="BA264" s="30">
        <f t="shared" ref="BA264:BB283" ca="1" si="172">RAND()</f>
        <v>0.74777284875668926</v>
      </c>
      <c r="BB264" s="30">
        <f t="shared" ca="1" si="172"/>
        <v>0.24461218915657335</v>
      </c>
      <c r="BC264" s="30">
        <f>IF(Riskregister!$E$16="",0,COUNTIF(BQ$4:BQ$53,"&lt;"&amp;BA264)*IF(BB264&lt;0.5,Riskregister!$K$16+(Riskregister!$L$16-Riskregister!$K$16)*SQRT(BB264/2),Riskregister!$L$16-(Riskregister!$L$16-Riskregister!$K$16)*SQRT((1-BB264)/2)))</f>
        <v>0</v>
      </c>
      <c r="BD264" s="30">
        <f t="shared" ca="1" si="160"/>
        <v>8203823.8343941551</v>
      </c>
    </row>
    <row r="265" spans="20:56" x14ac:dyDescent="0.35">
      <c r="T265" s="30">
        <f t="shared" ca="1" si="161"/>
        <v>5.7425108986573381E-2</v>
      </c>
      <c r="U265" s="30">
        <f t="shared" ca="1" si="161"/>
        <v>0.83622188305690903</v>
      </c>
      <c r="V265" s="30">
        <f ca="1">IF(Riskregister!$E$5="",0,COUNTIF(BF$4:BF$53,"&lt;"&amp;T265)*IF(U265&lt;0.5,Riskregister!$K$5+(Riskregister!$L$5-Riskregister!$K$5)*SQRT(U265/2),Riskregister!$L$5-(Riskregister!$L$5-Riskregister!$K$5)*SQRT((1-U265)/2)))</f>
        <v>471226.81047481985</v>
      </c>
      <c r="W265" s="30">
        <f t="shared" ca="1" si="162"/>
        <v>0.9423351293675557</v>
      </c>
      <c r="X265" s="30">
        <f t="shared" ca="1" si="162"/>
        <v>0.67012728952630518</v>
      </c>
      <c r="Y265" s="30">
        <f ca="1">IF(Riskregister!$E$6="",0,COUNTIF(BG$4:BG$53,"&lt;"&amp;W265)*IF(X265&lt;0.5,Riskregister!$K$6+(Riskregister!$L$6-Riskregister!$K$6)*SQRT(X265/2),Riskregister!$L$6-(Riskregister!$L$6-Riskregister!$K$6)*SQRT((1-X265)/2)))</f>
        <v>5075910.2860072553</v>
      </c>
      <c r="Z265" s="30">
        <f t="shared" ca="1" si="163"/>
        <v>0.95087209375177917</v>
      </c>
      <c r="AA265" s="30">
        <f t="shared" ca="1" si="163"/>
        <v>0.61489340835480477</v>
      </c>
      <c r="AB265" s="30">
        <f ca="1">IF(Riskregister!$E$7="",0,COUNTIF(BH$4:BH$53,"&lt;"&amp;Z265)*IF(AA265&lt;0.5,Riskregister!$K$7+(Riskregister!$L$7-Riskregister!$K$7)*SQRT(AA265/2),Riskregister!$L$7-(Riskregister!$L$7-Riskregister!$K$7)*SQRT((1-AA265)/2)))</f>
        <v>2710585.5371370669</v>
      </c>
      <c r="AC265" s="30">
        <f t="shared" ca="1" si="164"/>
        <v>0.53680108635179791</v>
      </c>
      <c r="AD265" s="30">
        <f t="shared" ca="1" si="164"/>
        <v>0.93072280880316194</v>
      </c>
      <c r="AE265" s="30">
        <f ca="1">IF(Riskregister!$E$8="",0,COUNTIF(BI$4:BI$53,"&lt;"&amp;AC265)*IF(AD265&lt;0.5,Riskregister!$K$8+(Riskregister!$L$8-Riskregister!$K$8)*SQRT(AD265/2),Riskregister!$L$8-(Riskregister!$L$8-Riskregister!$K$8)*SQRT((1-AD265)/2)))</f>
        <v>12375785.986067126</v>
      </c>
      <c r="AF265" s="30">
        <f t="shared" ca="1" si="165"/>
        <v>0.40097358570502195</v>
      </c>
      <c r="AG265" s="30">
        <f t="shared" ca="1" si="165"/>
        <v>8.9000927540010655E-2</v>
      </c>
      <c r="AH265" s="30">
        <f>IF(Riskregister!$E$9="",0,COUNTIF(BJ$4:BJ$53,"&lt;"&amp;AF265)*IF(AG265&lt;0.5,Riskregister!$K$9+(Riskregister!$L$9-Riskregister!$K$9)*SQRT(AG265/2),Riskregister!$L$9-(Riskregister!$L$9-Riskregister!$K$9)*SQRT((1-AG265)/2)))</f>
        <v>0</v>
      </c>
      <c r="AI265" s="30">
        <f t="shared" ca="1" si="166"/>
        <v>0.49585504264129432</v>
      </c>
      <c r="AJ265" s="30">
        <f t="shared" ca="1" si="166"/>
        <v>0.3489880010022085</v>
      </c>
      <c r="AK265" s="30">
        <f>IF(Riskregister!$E$10="",0,COUNTIF(BK$4:BK$53,"&lt;"&amp;AI265)*IF(AJ265&lt;0.5,Riskregister!$K$10+(Riskregister!$L$10-Riskregister!$K$10)*SQRT(AJ265/2),Riskregister!$L$10-(Riskregister!$L$10-Riskregister!$K$10)*SQRT((1-AJ265)/2)))</f>
        <v>0</v>
      </c>
      <c r="AL265" s="30">
        <f t="shared" ca="1" si="167"/>
        <v>0.41761211913414442</v>
      </c>
      <c r="AM265" s="30">
        <f t="shared" ca="1" si="167"/>
        <v>0.32021050108338522</v>
      </c>
      <c r="AN265" s="30">
        <f>IF(Riskregister!$E$11="",0,COUNTIF(BL$4:BL$53,"&lt;"&amp;AL265)*IF(AM265&lt;0.5,Riskregister!$K$11+(Riskregister!$L$11-Riskregister!$K$11)*SQRT(AM265/2),Riskregister!$L$11-(Riskregister!$L$11-Riskregister!$K$11)*SQRT((1-AM265)/2)))</f>
        <v>0</v>
      </c>
      <c r="AO265" s="30">
        <f t="shared" ca="1" si="168"/>
        <v>0.83749814581374582</v>
      </c>
      <c r="AP265" s="30">
        <f t="shared" ca="1" si="168"/>
        <v>0.12540647630941371</v>
      </c>
      <c r="AQ265" s="30">
        <f>IF(Riskregister!$E$12="",0,COUNTIF(BM$4:BM$53,"&lt;"&amp;AO265)*IF(AP265&lt;0.5,Riskregister!$K$12+(Riskregister!$L$12-Riskregister!$K$12)*SQRT(AP265/2),Riskregister!$L$12-(Riskregister!$L$12-Riskregister!$K$12)*SQRT((1-AP265)/2)))</f>
        <v>0</v>
      </c>
      <c r="AR265" s="30">
        <f t="shared" ca="1" si="169"/>
        <v>0.93444229325470163</v>
      </c>
      <c r="AS265" s="30">
        <f t="shared" ca="1" si="169"/>
        <v>6.5192881266683433E-2</v>
      </c>
      <c r="AT265" s="30">
        <f>IF(Riskregister!$E$13="",0,COUNTIF(BN$4:BN$53,"&lt;"&amp;AR265)*IF(AS265&lt;0.5,Riskregister!$K$13+(Riskregister!$L$13-Riskregister!$K$13)*SQRT(AS265/2),Riskregister!$L$13-(Riskregister!$L$13-Riskregister!$K$13)*SQRT((1-AS265)/2)))</f>
        <v>0</v>
      </c>
      <c r="AU265" s="30">
        <f t="shared" ca="1" si="170"/>
        <v>0.18120624461333268</v>
      </c>
      <c r="AV265" s="30">
        <f t="shared" ca="1" si="170"/>
        <v>0.70922978394201974</v>
      </c>
      <c r="AW265" s="30">
        <f>IF(Riskregister!$E$14="",0,COUNTIF(BO$4:BO$53,"&lt;"&amp;AU265)*IF(AV265&lt;0.5,Riskregister!$K$14+(Riskregister!$L$14-Riskregister!$K$14)*SQRT(AV265/2),Riskregister!$L$14-(Riskregister!$L$14-Riskregister!$K$14)*SQRT((1-AV265)/2)))</f>
        <v>0</v>
      </c>
      <c r="AX265" s="30">
        <f t="shared" ca="1" si="171"/>
        <v>0.55270544703118829</v>
      </c>
      <c r="AY265" s="30">
        <f t="shared" ca="1" si="171"/>
        <v>0.78509507189131045</v>
      </c>
      <c r="AZ265" s="30">
        <f>IF(Riskregister!$E$15="",0,COUNTIF(BP$4:BP$53,"&lt;"&amp;AX265)*IF(AY265&lt;0.5,Riskregister!$K$15+(Riskregister!$L$15-Riskregister!$K$15)*SQRT(AY265/2),Riskregister!$L$15-(Riskregister!$L$15-Riskregister!$K$15)*SQRT((1-AY265)/2)))</f>
        <v>0</v>
      </c>
      <c r="BA265" s="30">
        <f t="shared" ca="1" si="172"/>
        <v>0.5724539206327256</v>
      </c>
      <c r="BB265" s="30">
        <f t="shared" ca="1" si="172"/>
        <v>0.24716744044255756</v>
      </c>
      <c r="BC265" s="30">
        <f>IF(Riskregister!$E$16="",0,COUNTIF(BQ$4:BQ$53,"&lt;"&amp;BA265)*IF(BB265&lt;0.5,Riskregister!$K$16+(Riskregister!$L$16-Riskregister!$K$16)*SQRT(BB265/2),Riskregister!$L$16-(Riskregister!$L$16-Riskregister!$K$16)*SQRT((1-BB265)/2)))</f>
        <v>0</v>
      </c>
      <c r="BD265" s="30">
        <f t="shared" ca="1" si="160"/>
        <v>20633508.619686268</v>
      </c>
    </row>
    <row r="266" spans="20:56" x14ac:dyDescent="0.35">
      <c r="T266" s="30">
        <f t="shared" ca="1" si="161"/>
        <v>0.27188299669885818</v>
      </c>
      <c r="U266" s="30">
        <f t="shared" ca="1" si="161"/>
        <v>0.20546204572075843</v>
      </c>
      <c r="V266" s="30">
        <f ca="1">IF(Riskregister!$E$5="",0,COUNTIF(BF$4:BF$53,"&lt;"&amp;T266)*IF(U266&lt;0.5,Riskregister!$K$5+(Riskregister!$L$5-Riskregister!$K$5)*SQRT(U266/2),Riskregister!$L$5-(Riskregister!$L$5-Riskregister!$K$5)*SQRT((1-U266)/2)))</f>
        <v>588465.12530444155</v>
      </c>
      <c r="W266" s="30">
        <f t="shared" ca="1" si="162"/>
        <v>0.32860234035803881</v>
      </c>
      <c r="X266" s="30">
        <f t="shared" ca="1" si="162"/>
        <v>0.40896236395382957</v>
      </c>
      <c r="Y266" s="30">
        <f ca="1">IF(Riskregister!$E$6="",0,COUNTIF(BG$4:BG$53,"&lt;"&amp;W266)*IF(X266&lt;0.5,Riskregister!$K$6+(Riskregister!$L$6-Riskregister!$K$6)*SQRT(X266/2),Riskregister!$L$6-(Riskregister!$L$6-Riskregister!$K$6)*SQRT((1-X266)/2)))</f>
        <v>1013952.7195145943</v>
      </c>
      <c r="Z266" s="30">
        <f t="shared" ca="1" si="163"/>
        <v>0.99613327714124023</v>
      </c>
      <c r="AA266" s="30">
        <f t="shared" ca="1" si="163"/>
        <v>0.30676614230383992</v>
      </c>
      <c r="AB266" s="30">
        <f ca="1">IF(Riskregister!$E$7="",0,COUNTIF(BH$4:BH$53,"&lt;"&amp;Z266)*IF(AA266&lt;0.5,Riskregister!$K$7+(Riskregister!$L$7-Riskregister!$K$7)*SQRT(AA266/2),Riskregister!$L$7-(Riskregister!$L$7-Riskregister!$K$7)*SQRT((1-AA266)/2)))</f>
        <v>2619043.3914733659</v>
      </c>
      <c r="AC266" s="30">
        <f t="shared" ca="1" si="164"/>
        <v>0.41956238286735359</v>
      </c>
      <c r="AD266" s="30">
        <f t="shared" ca="1" si="164"/>
        <v>0.19988031041120602</v>
      </c>
      <c r="AE266" s="30">
        <f ca="1">IF(Riskregister!$E$8="",0,COUNTIF(BI$4:BI$53,"&lt;"&amp;AC266)*IF(AD266&lt;0.5,Riskregister!$K$8+(Riskregister!$L$8-Riskregister!$K$8)*SQRT(AD266/2),Riskregister!$L$8-(Riskregister!$L$8-Riskregister!$K$8)*SQRT((1-AD266)/2)))</f>
        <v>3571651.4119201605</v>
      </c>
      <c r="AF266" s="30">
        <f t="shared" ca="1" si="165"/>
        <v>0.12475336885662525</v>
      </c>
      <c r="AG266" s="30">
        <f t="shared" ca="1" si="165"/>
        <v>0.76382047795663432</v>
      </c>
      <c r="AH266" s="30">
        <f>IF(Riskregister!$E$9="",0,COUNTIF(BJ$4:BJ$53,"&lt;"&amp;AF266)*IF(AG266&lt;0.5,Riskregister!$K$9+(Riskregister!$L$9-Riskregister!$K$9)*SQRT(AG266/2),Riskregister!$L$9-(Riskregister!$L$9-Riskregister!$K$9)*SQRT((1-AG266)/2)))</f>
        <v>0</v>
      </c>
      <c r="AI266" s="30">
        <f t="shared" ca="1" si="166"/>
        <v>0.62470562348163883</v>
      </c>
      <c r="AJ266" s="30">
        <f t="shared" ca="1" si="166"/>
        <v>0.79748742497838365</v>
      </c>
      <c r="AK266" s="30">
        <f>IF(Riskregister!$E$10="",0,COUNTIF(BK$4:BK$53,"&lt;"&amp;AI266)*IF(AJ266&lt;0.5,Riskregister!$K$10+(Riskregister!$L$10-Riskregister!$K$10)*SQRT(AJ266/2),Riskregister!$L$10-(Riskregister!$L$10-Riskregister!$K$10)*SQRT((1-AJ266)/2)))</f>
        <v>0</v>
      </c>
      <c r="AL266" s="30">
        <f t="shared" ca="1" si="167"/>
        <v>0.18704237392532441</v>
      </c>
      <c r="AM266" s="30">
        <f t="shared" ca="1" si="167"/>
        <v>0.13941575022023511</v>
      </c>
      <c r="AN266" s="30">
        <f>IF(Riskregister!$E$11="",0,COUNTIF(BL$4:BL$53,"&lt;"&amp;AL266)*IF(AM266&lt;0.5,Riskregister!$K$11+(Riskregister!$L$11-Riskregister!$K$11)*SQRT(AM266/2),Riskregister!$L$11-(Riskregister!$L$11-Riskregister!$K$11)*SQRT((1-AM266)/2)))</f>
        <v>0</v>
      </c>
      <c r="AO266" s="30">
        <f t="shared" ca="1" si="168"/>
        <v>0.75687991529585141</v>
      </c>
      <c r="AP266" s="30">
        <f t="shared" ca="1" si="168"/>
        <v>5.2972944171133962E-2</v>
      </c>
      <c r="AQ266" s="30">
        <f>IF(Riskregister!$E$12="",0,COUNTIF(BM$4:BM$53,"&lt;"&amp;AO266)*IF(AP266&lt;0.5,Riskregister!$K$12+(Riskregister!$L$12-Riskregister!$K$12)*SQRT(AP266/2),Riskregister!$L$12-(Riskregister!$L$12-Riskregister!$K$12)*SQRT((1-AP266)/2)))</f>
        <v>0</v>
      </c>
      <c r="AR266" s="30">
        <f t="shared" ca="1" si="169"/>
        <v>0.83450176737589987</v>
      </c>
      <c r="AS266" s="30">
        <f t="shared" ca="1" si="169"/>
        <v>0.44452696015489079</v>
      </c>
      <c r="AT266" s="30">
        <f>IF(Riskregister!$E$13="",0,COUNTIF(BN$4:BN$53,"&lt;"&amp;AR266)*IF(AS266&lt;0.5,Riskregister!$K$13+(Riskregister!$L$13-Riskregister!$K$13)*SQRT(AS266/2),Riskregister!$L$13-(Riskregister!$L$13-Riskregister!$K$13)*SQRT((1-AS266)/2)))</f>
        <v>0</v>
      </c>
      <c r="AU266" s="30">
        <f t="shared" ca="1" si="170"/>
        <v>0.60414944457160968</v>
      </c>
      <c r="AV266" s="30">
        <f t="shared" ca="1" si="170"/>
        <v>0.6112933637160225</v>
      </c>
      <c r="AW266" s="30">
        <f>IF(Riskregister!$E$14="",0,COUNTIF(BO$4:BO$53,"&lt;"&amp;AU266)*IF(AV266&lt;0.5,Riskregister!$K$14+(Riskregister!$L$14-Riskregister!$K$14)*SQRT(AV266/2),Riskregister!$L$14-(Riskregister!$L$14-Riskregister!$K$14)*SQRT((1-AV266)/2)))</f>
        <v>0</v>
      </c>
      <c r="AX266" s="30">
        <f t="shared" ca="1" si="171"/>
        <v>0.85687138232173177</v>
      </c>
      <c r="AY266" s="30">
        <f t="shared" ca="1" si="171"/>
        <v>0.82222417029715478</v>
      </c>
      <c r="AZ266" s="30">
        <f>IF(Riskregister!$E$15="",0,COUNTIF(BP$4:BP$53,"&lt;"&amp;AX266)*IF(AY266&lt;0.5,Riskregister!$K$15+(Riskregister!$L$15-Riskregister!$K$15)*SQRT(AY266/2),Riskregister!$L$15-(Riskregister!$L$15-Riskregister!$K$15)*SQRT((1-AY266)/2)))</f>
        <v>0</v>
      </c>
      <c r="BA266" s="30">
        <f t="shared" ca="1" si="172"/>
        <v>0.72691102222482429</v>
      </c>
      <c r="BB266" s="30">
        <f t="shared" ca="1" si="172"/>
        <v>0.51012858049041476</v>
      </c>
      <c r="BC266" s="30">
        <f>IF(Riskregister!$E$16="",0,COUNTIF(BQ$4:BQ$53,"&lt;"&amp;BA266)*IF(BB266&lt;0.5,Riskregister!$K$16+(Riskregister!$L$16-Riskregister!$K$16)*SQRT(BB266/2),Riskregister!$L$16-(Riskregister!$L$16-Riskregister!$K$16)*SQRT((1-BB266)/2)))</f>
        <v>0</v>
      </c>
      <c r="BD266" s="30">
        <f t="shared" ca="1" si="160"/>
        <v>7793112.6482125614</v>
      </c>
    </row>
    <row r="267" spans="20:56" x14ac:dyDescent="0.35">
      <c r="T267" s="30">
        <f t="shared" ca="1" si="161"/>
        <v>0.73976265405738884</v>
      </c>
      <c r="U267" s="30">
        <f t="shared" ca="1" si="161"/>
        <v>0.18119362808203643</v>
      </c>
      <c r="V267" s="30">
        <f ca="1">IF(Riskregister!$E$5="",0,COUNTIF(BF$4:BF$53,"&lt;"&amp;T267)*IF(U267&lt;0.5,Riskregister!$K$5+(Riskregister!$L$5-Riskregister!$K$5)*SQRT(U267/2),Riskregister!$L$5-(Riskregister!$L$5-Riskregister!$K$5)*SQRT((1-U267)/2)))</f>
        <v>1427234.3546237554</v>
      </c>
      <c r="W267" s="30">
        <f t="shared" ca="1" si="162"/>
        <v>8.4103572490377254E-2</v>
      </c>
      <c r="X267" s="30">
        <f t="shared" ca="1" si="162"/>
        <v>0.11163075772779352</v>
      </c>
      <c r="Y267" s="30">
        <f ca="1">IF(Riskregister!$E$6="",0,COUNTIF(BG$4:BG$53,"&lt;"&amp;W267)*IF(X267&lt;0.5,Riskregister!$K$6+(Riskregister!$L$6-Riskregister!$K$6)*SQRT(X267/2),Riskregister!$L$6-(Riskregister!$L$6-Riskregister!$K$6)*SQRT((1-X267)/2)))</f>
        <v>0</v>
      </c>
      <c r="Z267" s="30">
        <f t="shared" ca="1" si="163"/>
        <v>0.10456404198646718</v>
      </c>
      <c r="AA267" s="30">
        <f t="shared" ca="1" si="163"/>
        <v>0.63053457683018943</v>
      </c>
      <c r="AB267" s="30">
        <f ca="1">IF(Riskregister!$E$7="",0,COUNTIF(BH$4:BH$53,"&lt;"&amp;Z267)*IF(AA267&lt;0.5,Riskregister!$K$7+(Riskregister!$L$7-Riskregister!$K$7)*SQRT(AA267/2),Riskregister!$L$7-(Riskregister!$L$7-Riskregister!$K$7)*SQRT((1-AA267)/2)))</f>
        <v>748704.29370272299</v>
      </c>
      <c r="AC267" s="30">
        <f t="shared" ca="1" si="164"/>
        <v>0.34288965833626617</v>
      </c>
      <c r="AD267" s="30">
        <f t="shared" ca="1" si="164"/>
        <v>2.2846057464330216E-2</v>
      </c>
      <c r="AE267" s="30">
        <f ca="1">IF(Riskregister!$E$8="",0,COUNTIF(BI$4:BI$53,"&lt;"&amp;AC267)*IF(AD267&lt;0.5,Riskregister!$K$8+(Riskregister!$L$8-Riskregister!$K$8)*SQRT(AD267/2),Riskregister!$L$8-(Riskregister!$L$8-Riskregister!$K$8)*SQRT((1-AD267)/2)))</f>
        <v>1604658.5583043173</v>
      </c>
      <c r="AF267" s="30">
        <f t="shared" ca="1" si="165"/>
        <v>0.37223280710862916</v>
      </c>
      <c r="AG267" s="30">
        <f t="shared" ca="1" si="165"/>
        <v>0.6065222233031099</v>
      </c>
      <c r="AH267" s="30">
        <f>IF(Riskregister!$E$9="",0,COUNTIF(BJ$4:BJ$53,"&lt;"&amp;AF267)*IF(AG267&lt;0.5,Riskregister!$K$9+(Riskregister!$L$9-Riskregister!$K$9)*SQRT(AG267/2),Riskregister!$L$9-(Riskregister!$L$9-Riskregister!$K$9)*SQRT((1-AG267)/2)))</f>
        <v>0</v>
      </c>
      <c r="AI267" s="30">
        <f t="shared" ca="1" si="166"/>
        <v>0.33090128374788808</v>
      </c>
      <c r="AJ267" s="30">
        <f t="shared" ca="1" si="166"/>
        <v>0.81434450933271552</v>
      </c>
      <c r="AK267" s="30">
        <f>IF(Riskregister!$E$10="",0,COUNTIF(BK$4:BK$53,"&lt;"&amp;AI267)*IF(AJ267&lt;0.5,Riskregister!$K$10+(Riskregister!$L$10-Riskregister!$K$10)*SQRT(AJ267/2),Riskregister!$L$10-(Riskregister!$L$10-Riskregister!$K$10)*SQRT((1-AJ267)/2)))</f>
        <v>0</v>
      </c>
      <c r="AL267" s="30">
        <f t="shared" ca="1" si="167"/>
        <v>0.53553871414734844</v>
      </c>
      <c r="AM267" s="30">
        <f t="shared" ca="1" si="167"/>
        <v>0.92747747927374025</v>
      </c>
      <c r="AN267" s="30">
        <f>IF(Riskregister!$E$11="",0,COUNTIF(BL$4:BL$53,"&lt;"&amp;AL267)*IF(AM267&lt;0.5,Riskregister!$K$11+(Riskregister!$L$11-Riskregister!$K$11)*SQRT(AM267/2),Riskregister!$L$11-(Riskregister!$L$11-Riskregister!$K$11)*SQRT((1-AM267)/2)))</f>
        <v>0</v>
      </c>
      <c r="AO267" s="30">
        <f t="shared" ca="1" si="168"/>
        <v>0.68932167464209315</v>
      </c>
      <c r="AP267" s="30">
        <f t="shared" ca="1" si="168"/>
        <v>0.41108794651813207</v>
      </c>
      <c r="AQ267" s="30">
        <f>IF(Riskregister!$E$12="",0,COUNTIF(BM$4:BM$53,"&lt;"&amp;AO267)*IF(AP267&lt;0.5,Riskregister!$K$12+(Riskregister!$L$12-Riskregister!$K$12)*SQRT(AP267/2),Riskregister!$L$12-(Riskregister!$L$12-Riskregister!$K$12)*SQRT((1-AP267)/2)))</f>
        <v>0</v>
      </c>
      <c r="AR267" s="30">
        <f t="shared" ca="1" si="169"/>
        <v>0.95722135107915163</v>
      </c>
      <c r="AS267" s="30">
        <f t="shared" ca="1" si="169"/>
        <v>0.20106312569784512</v>
      </c>
      <c r="AT267" s="30">
        <f>IF(Riskregister!$E$13="",0,COUNTIF(BN$4:BN$53,"&lt;"&amp;AR267)*IF(AS267&lt;0.5,Riskregister!$K$13+(Riskregister!$L$13-Riskregister!$K$13)*SQRT(AS267/2),Riskregister!$L$13-(Riskregister!$L$13-Riskregister!$K$13)*SQRT((1-AS267)/2)))</f>
        <v>0</v>
      </c>
      <c r="AU267" s="30">
        <f t="shared" ca="1" si="170"/>
        <v>0.46150275446509426</v>
      </c>
      <c r="AV267" s="30">
        <f t="shared" ca="1" si="170"/>
        <v>0.38988039116956685</v>
      </c>
      <c r="AW267" s="30">
        <f>IF(Riskregister!$E$14="",0,COUNTIF(BO$4:BO$53,"&lt;"&amp;AU267)*IF(AV267&lt;0.5,Riskregister!$K$14+(Riskregister!$L$14-Riskregister!$K$14)*SQRT(AV267/2),Riskregister!$L$14-(Riskregister!$L$14-Riskregister!$K$14)*SQRT((1-AV267)/2)))</f>
        <v>0</v>
      </c>
      <c r="AX267" s="30">
        <f t="shared" ca="1" si="171"/>
        <v>0.26708970758197592</v>
      </c>
      <c r="AY267" s="30">
        <f t="shared" ca="1" si="171"/>
        <v>0.5039497725782931</v>
      </c>
      <c r="AZ267" s="30">
        <f>IF(Riskregister!$E$15="",0,COUNTIF(BP$4:BP$53,"&lt;"&amp;AX267)*IF(AY267&lt;0.5,Riskregister!$K$15+(Riskregister!$L$15-Riskregister!$K$15)*SQRT(AY267/2),Riskregister!$L$15-(Riskregister!$L$15-Riskregister!$K$15)*SQRT((1-AY267)/2)))</f>
        <v>0</v>
      </c>
      <c r="BA267" s="30">
        <f t="shared" ca="1" si="172"/>
        <v>0.69023481631399475</v>
      </c>
      <c r="BB267" s="30">
        <f t="shared" ca="1" si="172"/>
        <v>0.39577238888391597</v>
      </c>
      <c r="BC267" s="30">
        <f>IF(Riskregister!$E$16="",0,COUNTIF(BQ$4:BQ$53,"&lt;"&amp;BA267)*IF(BB267&lt;0.5,Riskregister!$K$16+(Riskregister!$L$16-Riskregister!$K$16)*SQRT(BB267/2),Riskregister!$L$16-(Riskregister!$L$16-Riskregister!$K$16)*SQRT((1-BB267)/2)))</f>
        <v>0</v>
      </c>
      <c r="BD267" s="30">
        <f t="shared" ca="1" si="160"/>
        <v>3780597.2066307957</v>
      </c>
    </row>
    <row r="268" spans="20:56" x14ac:dyDescent="0.35">
      <c r="T268" s="30">
        <f t="shared" ca="1" si="161"/>
        <v>0.41660773245927041</v>
      </c>
      <c r="U268" s="30">
        <f t="shared" ca="1" si="161"/>
        <v>0.56288137309848574</v>
      </c>
      <c r="V268" s="30">
        <f ca="1">IF(Riskregister!$E$5="",0,COUNTIF(BF$4:BF$53,"&lt;"&amp;T268)*IF(U268&lt;0.5,Riskregister!$K$5+(Riskregister!$L$5-Riskregister!$K$5)*SQRT(U268/2),Riskregister!$L$5-(Riskregister!$L$5-Riskregister!$K$5)*SQRT((1-U268)/2)))</f>
        <v>1168870.5768513046</v>
      </c>
      <c r="W268" s="30">
        <f t="shared" ca="1" si="162"/>
        <v>0.90103207245551087</v>
      </c>
      <c r="X268" s="30">
        <f t="shared" ca="1" si="162"/>
        <v>0.43287580699737838</v>
      </c>
      <c r="Y268" s="30">
        <f ca="1">IF(Riskregister!$E$6="",0,COUNTIF(BG$4:BG$53,"&lt;"&amp;W268)*IF(X268&lt;0.5,Riskregister!$K$6+(Riskregister!$L$6-Riskregister!$K$6)*SQRT(X268/2),Riskregister!$L$6-(Riskregister!$L$6-Riskregister!$K$6)*SQRT((1-X268)/2)))</f>
        <v>4149647.8796094446</v>
      </c>
      <c r="Z268" s="30">
        <f t="shared" ca="1" si="163"/>
        <v>0.62559818059274142</v>
      </c>
      <c r="AA268" s="30">
        <f t="shared" ca="1" si="163"/>
        <v>0.41523382941187326</v>
      </c>
      <c r="AB268" s="30">
        <f ca="1">IF(Riskregister!$E$7="",0,COUNTIF(BH$4:BH$53,"&lt;"&amp;Z268)*IF(AA268&lt;0.5,Riskregister!$K$7+(Riskregister!$L$7-Riskregister!$K$7)*SQRT(AA268/2),Riskregister!$L$7-(Riskregister!$L$7-Riskregister!$K$7)*SQRT((1-AA268)/2)))</f>
        <v>1466342.4790459173</v>
      </c>
      <c r="AC268" s="30">
        <f t="shared" ca="1" si="164"/>
        <v>0.23837255499968069</v>
      </c>
      <c r="AD268" s="30">
        <f t="shared" ca="1" si="164"/>
        <v>0.59172113299787976</v>
      </c>
      <c r="AE268" s="30">
        <f ca="1">IF(Riskregister!$E$8="",0,COUNTIF(BI$4:BI$53,"&lt;"&amp;AC268)*IF(AD268&lt;0.5,Riskregister!$K$8+(Riskregister!$L$8-Riskregister!$K$8)*SQRT(AD268/2),Riskregister!$L$8-(Riskregister!$L$8-Riskregister!$K$8)*SQRT((1-AD268)/2)))</f>
        <v>5752911.5450518727</v>
      </c>
      <c r="AF268" s="30">
        <f t="shared" ca="1" si="165"/>
        <v>0.2132939311361538</v>
      </c>
      <c r="AG268" s="30">
        <f t="shared" ca="1" si="165"/>
        <v>0.61393655615585152</v>
      </c>
      <c r="AH268" s="30">
        <f>IF(Riskregister!$E$9="",0,COUNTIF(BJ$4:BJ$53,"&lt;"&amp;AF268)*IF(AG268&lt;0.5,Riskregister!$K$9+(Riskregister!$L$9-Riskregister!$K$9)*SQRT(AG268/2),Riskregister!$L$9-(Riskregister!$L$9-Riskregister!$K$9)*SQRT((1-AG268)/2)))</f>
        <v>0</v>
      </c>
      <c r="AI268" s="30">
        <f t="shared" ca="1" si="166"/>
        <v>0.86223210636494574</v>
      </c>
      <c r="AJ268" s="30">
        <f t="shared" ca="1" si="166"/>
        <v>0.43172935437241045</v>
      </c>
      <c r="AK268" s="30">
        <f>IF(Riskregister!$E$10="",0,COUNTIF(BK$4:BK$53,"&lt;"&amp;AI268)*IF(AJ268&lt;0.5,Riskregister!$K$10+(Riskregister!$L$10-Riskregister!$K$10)*SQRT(AJ268/2),Riskregister!$L$10-(Riskregister!$L$10-Riskregister!$K$10)*SQRT((1-AJ268)/2)))</f>
        <v>0</v>
      </c>
      <c r="AL268" s="30">
        <f t="shared" ca="1" si="167"/>
        <v>0.63523107388681943</v>
      </c>
      <c r="AM268" s="30">
        <f t="shared" ca="1" si="167"/>
        <v>0.1687607698903022</v>
      </c>
      <c r="AN268" s="30">
        <f>IF(Riskregister!$E$11="",0,COUNTIF(BL$4:BL$53,"&lt;"&amp;AL268)*IF(AM268&lt;0.5,Riskregister!$K$11+(Riskregister!$L$11-Riskregister!$K$11)*SQRT(AM268/2),Riskregister!$L$11-(Riskregister!$L$11-Riskregister!$K$11)*SQRT((1-AM268)/2)))</f>
        <v>0</v>
      </c>
      <c r="AO268" s="30">
        <f t="shared" ca="1" si="168"/>
        <v>9.3425623292705984E-2</v>
      </c>
      <c r="AP268" s="30">
        <f t="shared" ca="1" si="168"/>
        <v>0.39063876000057207</v>
      </c>
      <c r="AQ268" s="30">
        <f>IF(Riskregister!$E$12="",0,COUNTIF(BM$4:BM$53,"&lt;"&amp;AO268)*IF(AP268&lt;0.5,Riskregister!$K$12+(Riskregister!$L$12-Riskregister!$K$12)*SQRT(AP268/2),Riskregister!$L$12-(Riskregister!$L$12-Riskregister!$K$12)*SQRT((1-AP268)/2)))</f>
        <v>0</v>
      </c>
      <c r="AR268" s="30">
        <f t="shared" ca="1" si="169"/>
        <v>0.86412489892691802</v>
      </c>
      <c r="AS268" s="30">
        <f t="shared" ca="1" si="169"/>
        <v>0.34330110246557244</v>
      </c>
      <c r="AT268" s="30">
        <f>IF(Riskregister!$E$13="",0,COUNTIF(BN$4:BN$53,"&lt;"&amp;AR268)*IF(AS268&lt;0.5,Riskregister!$K$13+(Riskregister!$L$13-Riskregister!$K$13)*SQRT(AS268/2),Riskregister!$L$13-(Riskregister!$L$13-Riskregister!$K$13)*SQRT((1-AS268)/2)))</f>
        <v>0</v>
      </c>
      <c r="AU268" s="30">
        <f t="shared" ca="1" si="170"/>
        <v>0.62008014996942395</v>
      </c>
      <c r="AV268" s="30">
        <f t="shared" ca="1" si="170"/>
        <v>0.52518909196919794</v>
      </c>
      <c r="AW268" s="30">
        <f>IF(Riskregister!$E$14="",0,COUNTIF(BO$4:BO$53,"&lt;"&amp;AU268)*IF(AV268&lt;0.5,Riskregister!$K$14+(Riskregister!$L$14-Riskregister!$K$14)*SQRT(AV268/2),Riskregister!$L$14-(Riskregister!$L$14-Riskregister!$K$14)*SQRT((1-AV268)/2)))</f>
        <v>0</v>
      </c>
      <c r="AX268" s="30">
        <f t="shared" ca="1" si="171"/>
        <v>0.45989199361902799</v>
      </c>
      <c r="AY268" s="30">
        <f t="shared" ca="1" si="171"/>
        <v>2.5142834663049674E-2</v>
      </c>
      <c r="AZ268" s="30">
        <f>IF(Riskregister!$E$15="",0,COUNTIF(BP$4:BP$53,"&lt;"&amp;AX268)*IF(AY268&lt;0.5,Riskregister!$K$15+(Riskregister!$L$15-Riskregister!$K$15)*SQRT(AY268/2),Riskregister!$L$15-(Riskregister!$L$15-Riskregister!$K$15)*SQRT((1-AY268)/2)))</f>
        <v>0</v>
      </c>
      <c r="BA268" s="30">
        <f t="shared" ca="1" si="172"/>
        <v>0.4198759697620027</v>
      </c>
      <c r="BB268" s="30">
        <f t="shared" ca="1" si="172"/>
        <v>1.4723062254568653E-2</v>
      </c>
      <c r="BC268" s="30">
        <f>IF(Riskregister!$E$16="",0,COUNTIF(BQ$4:BQ$53,"&lt;"&amp;BA268)*IF(BB268&lt;0.5,Riskregister!$K$16+(Riskregister!$L$16-Riskregister!$K$16)*SQRT(BB268/2),Riskregister!$L$16-(Riskregister!$L$16-Riskregister!$K$16)*SQRT((1-BB268)/2)))</f>
        <v>0</v>
      </c>
      <c r="BD268" s="30">
        <f t="shared" ca="1" si="160"/>
        <v>12537772.480558541</v>
      </c>
    </row>
    <row r="269" spans="20:56" x14ac:dyDescent="0.35">
      <c r="T269" s="30">
        <f t="shared" ca="1" si="161"/>
        <v>0.16789244607589204</v>
      </c>
      <c r="U269" s="30">
        <f t="shared" ca="1" si="161"/>
        <v>0.51981995739651499</v>
      </c>
      <c r="V269" s="30">
        <f ca="1">IF(Riskregister!$E$5="",0,COUNTIF(BF$4:BF$53,"&lt;"&amp;T269)*IF(U269&lt;0.5,Riskregister!$K$5+(Riskregister!$L$5-Riskregister!$K$5)*SQRT(U269/2),Riskregister!$L$5-(Riskregister!$L$5-Riskregister!$K$5)*SQRT((1-U269)/2)))</f>
        <v>759009.16420586314</v>
      </c>
      <c r="W269" s="30">
        <f t="shared" ca="1" si="162"/>
        <v>0.49489801110210718</v>
      </c>
      <c r="X269" s="30">
        <f t="shared" ca="1" si="162"/>
        <v>0.35544934100957926</v>
      </c>
      <c r="Y269" s="30">
        <f ca="1">IF(Riskregister!$E$6="",0,COUNTIF(BG$4:BG$53,"&lt;"&amp;W269)*IF(X269&lt;0.5,Riskregister!$K$6+(Riskregister!$L$6-Riskregister!$K$6)*SQRT(X269/2),Riskregister!$L$6-(Riskregister!$L$6-Riskregister!$K$6)*SQRT((1-X269)/2)))</f>
        <v>1917666.5410234467</v>
      </c>
      <c r="Z269" s="30">
        <f t="shared" ca="1" si="163"/>
        <v>0.99402161296684521</v>
      </c>
      <c r="AA269" s="30">
        <f t="shared" ca="1" si="163"/>
        <v>0.91756652964995933</v>
      </c>
      <c r="AB269" s="30">
        <f ca="1">IF(Riskregister!$E$7="",0,COUNTIF(BH$4:BH$53,"&lt;"&amp;Z269)*IF(AA269&lt;0.5,Riskregister!$K$7+(Riskregister!$L$7-Riskregister!$K$7)*SQRT(AA269/2),Riskregister!$L$7-(Riskregister!$L$7-Riskregister!$K$7)*SQRT((1-AA269)/2)))</f>
        <v>4276263.3167612869</v>
      </c>
      <c r="AC269" s="30">
        <f t="shared" ca="1" si="164"/>
        <v>0.15690192296863537</v>
      </c>
      <c r="AD269" s="30">
        <f t="shared" ca="1" si="164"/>
        <v>0.21000334758107397</v>
      </c>
      <c r="AE269" s="30">
        <f ca="1">IF(Riskregister!$E$8="",0,COUNTIF(BI$4:BI$53,"&lt;"&amp;AC269)*IF(AD269&lt;0.5,Riskregister!$K$8+(Riskregister!$L$8-Riskregister!$K$8)*SQRT(AD269/2),Riskregister!$L$8-(Riskregister!$L$8-Riskregister!$K$8)*SQRT((1-AD269)/2)))</f>
        <v>1822986.2028373606</v>
      </c>
      <c r="AF269" s="30">
        <f t="shared" ca="1" si="165"/>
        <v>0.8101916938999546</v>
      </c>
      <c r="AG269" s="30">
        <f t="shared" ca="1" si="165"/>
        <v>0.77824344979870441</v>
      </c>
      <c r="AH269" s="30">
        <f>IF(Riskregister!$E$9="",0,COUNTIF(BJ$4:BJ$53,"&lt;"&amp;AF269)*IF(AG269&lt;0.5,Riskregister!$K$9+(Riskregister!$L$9-Riskregister!$K$9)*SQRT(AG269/2),Riskregister!$L$9-(Riskregister!$L$9-Riskregister!$K$9)*SQRT((1-AG269)/2)))</f>
        <v>0</v>
      </c>
      <c r="AI269" s="30">
        <f t="shared" ca="1" si="166"/>
        <v>0.22551616538308072</v>
      </c>
      <c r="AJ269" s="30">
        <f t="shared" ca="1" si="166"/>
        <v>9.0703823324259192E-2</v>
      </c>
      <c r="AK269" s="30">
        <f>IF(Riskregister!$E$10="",0,COUNTIF(BK$4:BK$53,"&lt;"&amp;AI269)*IF(AJ269&lt;0.5,Riskregister!$K$10+(Riskregister!$L$10-Riskregister!$K$10)*SQRT(AJ269/2),Riskregister!$L$10-(Riskregister!$L$10-Riskregister!$K$10)*SQRT((1-AJ269)/2)))</f>
        <v>0</v>
      </c>
      <c r="AL269" s="30">
        <f t="shared" ca="1" si="167"/>
        <v>0.97486462475041591</v>
      </c>
      <c r="AM269" s="30">
        <f t="shared" ca="1" si="167"/>
        <v>0.52148639262591068</v>
      </c>
      <c r="AN269" s="30">
        <f>IF(Riskregister!$E$11="",0,COUNTIF(BL$4:BL$53,"&lt;"&amp;AL269)*IF(AM269&lt;0.5,Riskregister!$K$11+(Riskregister!$L$11-Riskregister!$K$11)*SQRT(AM269/2),Riskregister!$L$11-(Riskregister!$L$11-Riskregister!$K$11)*SQRT((1-AM269)/2)))</f>
        <v>0</v>
      </c>
      <c r="AO269" s="30">
        <f t="shared" ca="1" si="168"/>
        <v>0.27491572134085396</v>
      </c>
      <c r="AP269" s="30">
        <f t="shared" ca="1" si="168"/>
        <v>0.9481971530545068</v>
      </c>
      <c r="AQ269" s="30">
        <f>IF(Riskregister!$E$12="",0,COUNTIF(BM$4:BM$53,"&lt;"&amp;AO269)*IF(AP269&lt;0.5,Riskregister!$K$12+(Riskregister!$L$12-Riskregister!$K$12)*SQRT(AP269/2),Riskregister!$L$12-(Riskregister!$L$12-Riskregister!$K$12)*SQRT((1-AP269)/2)))</f>
        <v>0</v>
      </c>
      <c r="AR269" s="30">
        <f t="shared" ca="1" si="169"/>
        <v>0.29900238687783032</v>
      </c>
      <c r="AS269" s="30">
        <f t="shared" ca="1" si="169"/>
        <v>0.13403602782936808</v>
      </c>
      <c r="AT269" s="30">
        <f>IF(Riskregister!$E$13="",0,COUNTIF(BN$4:BN$53,"&lt;"&amp;AR269)*IF(AS269&lt;0.5,Riskregister!$K$13+(Riskregister!$L$13-Riskregister!$K$13)*SQRT(AS269/2),Riskregister!$L$13-(Riskregister!$L$13-Riskregister!$K$13)*SQRT((1-AS269)/2)))</f>
        <v>0</v>
      </c>
      <c r="AU269" s="30">
        <f t="shared" ca="1" si="170"/>
        <v>0.27393762596463667</v>
      </c>
      <c r="AV269" s="30">
        <f t="shared" ca="1" si="170"/>
        <v>0.75698281303077986</v>
      </c>
      <c r="AW269" s="30">
        <f>IF(Riskregister!$E$14="",0,COUNTIF(BO$4:BO$53,"&lt;"&amp;AU269)*IF(AV269&lt;0.5,Riskregister!$K$14+(Riskregister!$L$14-Riskregister!$K$14)*SQRT(AV269/2),Riskregister!$L$14-(Riskregister!$L$14-Riskregister!$K$14)*SQRT((1-AV269)/2)))</f>
        <v>0</v>
      </c>
      <c r="AX269" s="30">
        <f t="shared" ca="1" si="171"/>
        <v>0.60384203325680119</v>
      </c>
      <c r="AY269" s="30">
        <f t="shared" ca="1" si="171"/>
        <v>0.35469717853409566</v>
      </c>
      <c r="AZ269" s="30">
        <f>IF(Riskregister!$E$15="",0,COUNTIF(BP$4:BP$53,"&lt;"&amp;AX269)*IF(AY269&lt;0.5,Riskregister!$K$15+(Riskregister!$L$15-Riskregister!$K$15)*SQRT(AY269/2),Riskregister!$L$15-(Riskregister!$L$15-Riskregister!$K$15)*SQRT((1-AY269)/2)))</f>
        <v>0</v>
      </c>
      <c r="BA269" s="30">
        <f t="shared" ca="1" si="172"/>
        <v>0.4347176949554431</v>
      </c>
      <c r="BB269" s="30">
        <f t="shared" ca="1" si="172"/>
        <v>0.96056801769549882</v>
      </c>
      <c r="BC269" s="30">
        <f>IF(Riskregister!$E$16="",0,COUNTIF(BQ$4:BQ$53,"&lt;"&amp;BA269)*IF(BB269&lt;0.5,Riskregister!$K$16+(Riskregister!$L$16-Riskregister!$K$16)*SQRT(BB269/2),Riskregister!$L$16-(Riskregister!$L$16-Riskregister!$K$16)*SQRT((1-BB269)/2)))</f>
        <v>0</v>
      </c>
      <c r="BD269" s="30">
        <f t="shared" ca="1" si="160"/>
        <v>8775925.2248279583</v>
      </c>
    </row>
    <row r="270" spans="20:56" x14ac:dyDescent="0.35">
      <c r="T270" s="30">
        <f t="shared" ca="1" si="161"/>
        <v>0.1394996692124526</v>
      </c>
      <c r="U270" s="30">
        <f t="shared" ca="1" si="161"/>
        <v>0.5389093281723919</v>
      </c>
      <c r="V270" s="30">
        <f ca="1">IF(Riskregister!$E$5="",0,COUNTIF(BF$4:BF$53,"&lt;"&amp;T270)*IF(U270&lt;0.5,Riskregister!$K$5+(Riskregister!$L$5-Riskregister!$K$5)*SQRT(U270/2),Riskregister!$L$5-(Riskregister!$L$5-Riskregister!$K$5)*SQRT((1-U270)/2)))</f>
        <v>767863.76906098088</v>
      </c>
      <c r="W270" s="30">
        <f t="shared" ca="1" si="162"/>
        <v>0.79772954206406799</v>
      </c>
      <c r="X270" s="30">
        <f t="shared" ca="1" si="162"/>
        <v>0.58709882512584388</v>
      </c>
      <c r="Y270" s="30">
        <f ca="1">IF(Riskregister!$E$6="",0,COUNTIF(BG$4:BG$53,"&lt;"&amp;W270)*IF(X270&lt;0.5,Riskregister!$K$6+(Riskregister!$L$6-Riskregister!$K$6)*SQRT(X270/2),Riskregister!$L$6-(Riskregister!$L$6-Riskregister!$K$6)*SQRT((1-X270)/2)))</f>
        <v>3546410.9696884453</v>
      </c>
      <c r="Z270" s="30">
        <f t="shared" ca="1" si="163"/>
        <v>0.77406717949177961</v>
      </c>
      <c r="AA270" s="30">
        <f t="shared" ca="1" si="163"/>
        <v>0.3981712983529736</v>
      </c>
      <c r="AB270" s="30">
        <f ca="1">IF(Riskregister!$E$7="",0,COUNTIF(BH$4:BH$53,"&lt;"&amp;Z270)*IF(AA270&lt;0.5,Riskregister!$K$7+(Riskregister!$L$7-Riskregister!$K$7)*SQRT(AA270/2),Riskregister!$L$7-(Riskregister!$L$7-Riskregister!$K$7)*SQRT((1-AA270)/2)))</f>
        <v>1649332.4175509322</v>
      </c>
      <c r="AC270" s="30">
        <f t="shared" ca="1" si="164"/>
        <v>0.53358305144049956</v>
      </c>
      <c r="AD270" s="30">
        <f t="shared" ca="1" si="164"/>
        <v>0.2045647429980223</v>
      </c>
      <c r="AE270" s="30">
        <f ca="1">IF(Riskregister!$E$8="",0,COUNTIF(BI$4:BI$53,"&lt;"&amp;AC270)*IF(AD270&lt;0.5,Riskregister!$K$8+(Riskregister!$L$8-Riskregister!$K$8)*SQRT(AD270/2),Riskregister!$L$8-(Riskregister!$L$8-Riskregister!$K$8)*SQRT((1-AD270)/2)))</f>
        <v>5409407.7524347259</v>
      </c>
      <c r="AF270" s="30">
        <f t="shared" ca="1" si="165"/>
        <v>0.83985265702972944</v>
      </c>
      <c r="AG270" s="30">
        <f t="shared" ca="1" si="165"/>
        <v>0.26733212669994955</v>
      </c>
      <c r="AH270" s="30">
        <f>IF(Riskregister!$E$9="",0,COUNTIF(BJ$4:BJ$53,"&lt;"&amp;AF270)*IF(AG270&lt;0.5,Riskregister!$K$9+(Riskregister!$L$9-Riskregister!$K$9)*SQRT(AG270/2),Riskregister!$L$9-(Riskregister!$L$9-Riskregister!$K$9)*SQRT((1-AG270)/2)))</f>
        <v>0</v>
      </c>
      <c r="AI270" s="30">
        <f t="shared" ca="1" si="166"/>
        <v>0.70160284633407999</v>
      </c>
      <c r="AJ270" s="30">
        <f t="shared" ca="1" si="166"/>
        <v>0.49563388788179719</v>
      </c>
      <c r="AK270" s="30">
        <f>IF(Riskregister!$E$10="",0,COUNTIF(BK$4:BK$53,"&lt;"&amp;AI270)*IF(AJ270&lt;0.5,Riskregister!$K$10+(Riskregister!$L$10-Riskregister!$K$10)*SQRT(AJ270/2),Riskregister!$L$10-(Riskregister!$L$10-Riskregister!$K$10)*SQRT((1-AJ270)/2)))</f>
        <v>0</v>
      </c>
      <c r="AL270" s="30">
        <f t="shared" ca="1" si="167"/>
        <v>0.13505502096614963</v>
      </c>
      <c r="AM270" s="30">
        <f t="shared" ca="1" si="167"/>
        <v>0.4649149644997862</v>
      </c>
      <c r="AN270" s="30">
        <f>IF(Riskregister!$E$11="",0,COUNTIF(BL$4:BL$53,"&lt;"&amp;AL270)*IF(AM270&lt;0.5,Riskregister!$K$11+(Riskregister!$L$11-Riskregister!$K$11)*SQRT(AM270/2),Riskregister!$L$11-(Riskregister!$L$11-Riskregister!$K$11)*SQRT((1-AM270)/2)))</f>
        <v>0</v>
      </c>
      <c r="AO270" s="30">
        <f t="shared" ca="1" si="168"/>
        <v>0.65125868118990515</v>
      </c>
      <c r="AP270" s="30">
        <f t="shared" ca="1" si="168"/>
        <v>0.21869163104861966</v>
      </c>
      <c r="AQ270" s="30">
        <f>IF(Riskregister!$E$12="",0,COUNTIF(BM$4:BM$53,"&lt;"&amp;AO270)*IF(AP270&lt;0.5,Riskregister!$K$12+(Riskregister!$L$12-Riskregister!$K$12)*SQRT(AP270/2),Riskregister!$L$12-(Riskregister!$L$12-Riskregister!$K$12)*SQRT((1-AP270)/2)))</f>
        <v>0</v>
      </c>
      <c r="AR270" s="30">
        <f t="shared" ca="1" si="169"/>
        <v>0.61302151660507187</v>
      </c>
      <c r="AS270" s="30">
        <f t="shared" ca="1" si="169"/>
        <v>0.69724658518034122</v>
      </c>
      <c r="AT270" s="30">
        <f>IF(Riskregister!$E$13="",0,COUNTIF(BN$4:BN$53,"&lt;"&amp;AR270)*IF(AS270&lt;0.5,Riskregister!$K$13+(Riskregister!$L$13-Riskregister!$K$13)*SQRT(AS270/2),Riskregister!$L$13-(Riskregister!$L$13-Riskregister!$K$13)*SQRT((1-AS270)/2)))</f>
        <v>0</v>
      </c>
      <c r="AU270" s="30">
        <f t="shared" ca="1" si="170"/>
        <v>0.45336799226033231</v>
      </c>
      <c r="AV270" s="30">
        <f t="shared" ca="1" si="170"/>
        <v>0.11762362565021478</v>
      </c>
      <c r="AW270" s="30">
        <f>IF(Riskregister!$E$14="",0,COUNTIF(BO$4:BO$53,"&lt;"&amp;AU270)*IF(AV270&lt;0.5,Riskregister!$K$14+(Riskregister!$L$14-Riskregister!$K$14)*SQRT(AV270/2),Riskregister!$L$14-(Riskregister!$L$14-Riskregister!$K$14)*SQRT((1-AV270)/2)))</f>
        <v>0</v>
      </c>
      <c r="AX270" s="30">
        <f t="shared" ca="1" si="171"/>
        <v>0.43920663415998762</v>
      </c>
      <c r="AY270" s="30">
        <f t="shared" ca="1" si="171"/>
        <v>0.18111971554053652</v>
      </c>
      <c r="AZ270" s="30">
        <f>IF(Riskregister!$E$15="",0,COUNTIF(BP$4:BP$53,"&lt;"&amp;AX270)*IF(AY270&lt;0.5,Riskregister!$K$15+(Riskregister!$L$15-Riskregister!$K$15)*SQRT(AY270/2),Riskregister!$L$15-(Riskregister!$L$15-Riskregister!$K$15)*SQRT((1-AY270)/2)))</f>
        <v>0</v>
      </c>
      <c r="BA270" s="30">
        <f t="shared" ca="1" si="172"/>
        <v>0.38913211061849184</v>
      </c>
      <c r="BB270" s="30">
        <f t="shared" ca="1" si="172"/>
        <v>0.79345496597864285</v>
      </c>
      <c r="BC270" s="30">
        <f>IF(Riskregister!$E$16="",0,COUNTIF(BQ$4:BQ$53,"&lt;"&amp;BA270)*IF(BB270&lt;0.5,Riskregister!$K$16+(Riskregister!$L$16-Riskregister!$K$16)*SQRT(BB270/2),Riskregister!$L$16-(Riskregister!$L$16-Riskregister!$K$16)*SQRT((1-BB270)/2)))</f>
        <v>0</v>
      </c>
      <c r="BD270" s="30">
        <f t="shared" ca="1" si="160"/>
        <v>11373014.908735085</v>
      </c>
    </row>
    <row r="271" spans="20:56" x14ac:dyDescent="0.35">
      <c r="T271" s="30">
        <f t="shared" ca="1" si="161"/>
        <v>0.40182068305748497</v>
      </c>
      <c r="U271" s="30">
        <f t="shared" ca="1" si="161"/>
        <v>0.14599002520837878</v>
      </c>
      <c r="V271" s="30">
        <f ca="1">IF(Riskregister!$E$5="",0,COUNTIF(BF$4:BF$53,"&lt;"&amp;T271)*IF(U271&lt;0.5,Riskregister!$K$5+(Riskregister!$L$5-Riskregister!$K$5)*SQRT(U271/2),Riskregister!$L$5-(Riskregister!$L$5-Riskregister!$K$5)*SQRT((1-U271)/2)))</f>
        <v>814737.45416550688</v>
      </c>
      <c r="W271" s="30">
        <f t="shared" ca="1" si="162"/>
        <v>0.25104309560662097</v>
      </c>
      <c r="X271" s="30">
        <f t="shared" ca="1" si="162"/>
        <v>0.65400751717443695</v>
      </c>
      <c r="Y271" s="30">
        <f ca="1">IF(Riskregister!$E$6="",0,COUNTIF(BG$4:BG$53,"&lt;"&amp;W271)*IF(X271&lt;0.5,Riskregister!$K$6+(Riskregister!$L$6-Riskregister!$K$6)*SQRT(X271/2),Riskregister!$L$6-(Riskregister!$L$6-Riskregister!$K$6)*SQRT((1-X271)/2)))</f>
        <v>1251329.296567969</v>
      </c>
      <c r="Z271" s="30">
        <f t="shared" ca="1" si="163"/>
        <v>0.82609330948802018</v>
      </c>
      <c r="AA271" s="30">
        <f t="shared" ca="1" si="163"/>
        <v>0.36467937860075983</v>
      </c>
      <c r="AB271" s="30">
        <f ca="1">IF(Riskregister!$E$7="",0,COUNTIF(BH$4:BH$53,"&lt;"&amp;Z271)*IF(AA271&lt;0.5,Riskregister!$K$7+(Riskregister!$L$7-Riskregister!$K$7)*SQRT(AA271/2),Riskregister!$L$7-(Riskregister!$L$7-Riskregister!$K$7)*SQRT((1-AA271)/2)))</f>
        <v>1795089.4271694426</v>
      </c>
      <c r="AC271" s="30">
        <f t="shared" ca="1" si="164"/>
        <v>0.42670656928738604</v>
      </c>
      <c r="AD271" s="30">
        <f t="shared" ca="1" si="164"/>
        <v>0.16497416000286003</v>
      </c>
      <c r="AE271" s="30">
        <f ca="1">IF(Riskregister!$E$8="",0,COUNTIF(BI$4:BI$53,"&lt;"&amp;AC271)*IF(AD271&lt;0.5,Riskregister!$K$8+(Riskregister!$L$8-Riskregister!$K$8)*SQRT(AD271/2),Riskregister!$L$8-(Riskregister!$L$8-Riskregister!$K$8)*SQRT((1-AD271)/2)))</f>
        <v>3299733.0217868499</v>
      </c>
      <c r="AF271" s="30">
        <f t="shared" ca="1" si="165"/>
        <v>0.76426175477430791</v>
      </c>
      <c r="AG271" s="30">
        <f t="shared" ca="1" si="165"/>
        <v>0.35785633261203353</v>
      </c>
      <c r="AH271" s="30">
        <f>IF(Riskregister!$E$9="",0,COUNTIF(BJ$4:BJ$53,"&lt;"&amp;AF271)*IF(AG271&lt;0.5,Riskregister!$K$9+(Riskregister!$L$9-Riskregister!$K$9)*SQRT(AG271/2),Riskregister!$L$9-(Riskregister!$L$9-Riskregister!$K$9)*SQRT((1-AG271)/2)))</f>
        <v>0</v>
      </c>
      <c r="AI271" s="30">
        <f t="shared" ca="1" si="166"/>
        <v>0.26893037364908456</v>
      </c>
      <c r="AJ271" s="30">
        <f t="shared" ca="1" si="166"/>
        <v>0.8761647437810649</v>
      </c>
      <c r="AK271" s="30">
        <f>IF(Riskregister!$E$10="",0,COUNTIF(BK$4:BK$53,"&lt;"&amp;AI271)*IF(AJ271&lt;0.5,Riskregister!$K$10+(Riskregister!$L$10-Riskregister!$K$10)*SQRT(AJ271/2),Riskregister!$L$10-(Riskregister!$L$10-Riskregister!$K$10)*SQRT((1-AJ271)/2)))</f>
        <v>0</v>
      </c>
      <c r="AL271" s="30">
        <f t="shared" ca="1" si="167"/>
        <v>0.81147668526784766</v>
      </c>
      <c r="AM271" s="30">
        <f t="shared" ca="1" si="167"/>
        <v>0.93978896426192027</v>
      </c>
      <c r="AN271" s="30">
        <f>IF(Riskregister!$E$11="",0,COUNTIF(BL$4:BL$53,"&lt;"&amp;AL271)*IF(AM271&lt;0.5,Riskregister!$K$11+(Riskregister!$L$11-Riskregister!$K$11)*SQRT(AM271/2),Riskregister!$L$11-(Riskregister!$L$11-Riskregister!$K$11)*SQRT((1-AM271)/2)))</f>
        <v>0</v>
      </c>
      <c r="AO271" s="30">
        <f t="shared" ca="1" si="168"/>
        <v>0.2568353112853321</v>
      </c>
      <c r="AP271" s="30">
        <f t="shared" ca="1" si="168"/>
        <v>0.7569130341148117</v>
      </c>
      <c r="AQ271" s="30">
        <f>IF(Riskregister!$E$12="",0,COUNTIF(BM$4:BM$53,"&lt;"&amp;AO271)*IF(AP271&lt;0.5,Riskregister!$K$12+(Riskregister!$L$12-Riskregister!$K$12)*SQRT(AP271/2),Riskregister!$L$12-(Riskregister!$L$12-Riskregister!$K$12)*SQRT((1-AP271)/2)))</f>
        <v>0</v>
      </c>
      <c r="AR271" s="30">
        <f t="shared" ca="1" si="169"/>
        <v>0.28486649978400069</v>
      </c>
      <c r="AS271" s="30">
        <f t="shared" ca="1" si="169"/>
        <v>0.16831239568001888</v>
      </c>
      <c r="AT271" s="30">
        <f>IF(Riskregister!$E$13="",0,COUNTIF(BN$4:BN$53,"&lt;"&amp;AR271)*IF(AS271&lt;0.5,Riskregister!$K$13+(Riskregister!$L$13-Riskregister!$K$13)*SQRT(AS271/2),Riskregister!$L$13-(Riskregister!$L$13-Riskregister!$K$13)*SQRT((1-AS271)/2)))</f>
        <v>0</v>
      </c>
      <c r="AU271" s="30">
        <f t="shared" ca="1" si="170"/>
        <v>0.78325606319062657</v>
      </c>
      <c r="AV271" s="30">
        <f t="shared" ca="1" si="170"/>
        <v>0.66674614493974194</v>
      </c>
      <c r="AW271" s="30">
        <f>IF(Riskregister!$E$14="",0,COUNTIF(BO$4:BO$53,"&lt;"&amp;AU271)*IF(AV271&lt;0.5,Riskregister!$K$14+(Riskregister!$L$14-Riskregister!$K$14)*SQRT(AV271/2),Riskregister!$L$14-(Riskregister!$L$14-Riskregister!$K$14)*SQRT((1-AV271)/2)))</f>
        <v>0</v>
      </c>
      <c r="AX271" s="30">
        <f t="shared" ca="1" si="171"/>
        <v>0.85212464451564174</v>
      </c>
      <c r="AY271" s="30">
        <f t="shared" ca="1" si="171"/>
        <v>0.73099041304884571</v>
      </c>
      <c r="AZ271" s="30">
        <f>IF(Riskregister!$E$15="",0,COUNTIF(BP$4:BP$53,"&lt;"&amp;AX271)*IF(AY271&lt;0.5,Riskregister!$K$15+(Riskregister!$L$15-Riskregister!$K$15)*SQRT(AY271/2),Riskregister!$L$15-(Riskregister!$L$15-Riskregister!$K$15)*SQRT((1-AY271)/2)))</f>
        <v>0</v>
      </c>
      <c r="BA271" s="30">
        <f t="shared" ca="1" si="172"/>
        <v>0.77223927437159701</v>
      </c>
      <c r="BB271" s="30">
        <f t="shared" ca="1" si="172"/>
        <v>0.88903086512807494</v>
      </c>
      <c r="BC271" s="30">
        <f>IF(Riskregister!$E$16="",0,COUNTIF(BQ$4:BQ$53,"&lt;"&amp;BA271)*IF(BB271&lt;0.5,Riskregister!$K$16+(Riskregister!$L$16-Riskregister!$K$16)*SQRT(BB271/2),Riskregister!$L$16-(Riskregister!$L$16-Riskregister!$K$16)*SQRT((1-BB271)/2)))</f>
        <v>0</v>
      </c>
      <c r="BD271" s="30">
        <f t="shared" ca="1" si="160"/>
        <v>7160889.1996897683</v>
      </c>
    </row>
    <row r="272" spans="20:56" x14ac:dyDescent="0.35">
      <c r="T272" s="30">
        <f t="shared" ca="1" si="161"/>
        <v>0.82938369816895263</v>
      </c>
      <c r="U272" s="30">
        <f t="shared" ca="1" si="161"/>
        <v>0.31245318157489932</v>
      </c>
      <c r="V272" s="30">
        <f ca="1">IF(Riskregister!$E$5="",0,COUNTIF(BF$4:BF$53,"&lt;"&amp;T272)*IF(U272&lt;0.5,Riskregister!$K$5+(Riskregister!$L$5-Riskregister!$K$5)*SQRT(U272/2),Riskregister!$L$5-(Riskregister!$L$5-Riskregister!$K$5)*SQRT((1-U272)/2)))</f>
        <v>1639323.965639892</v>
      </c>
      <c r="W272" s="30">
        <f t="shared" ca="1" si="162"/>
        <v>0.85035096537929311</v>
      </c>
      <c r="X272" s="30">
        <f t="shared" ca="1" si="162"/>
        <v>0.36770337054605218</v>
      </c>
      <c r="Y272" s="30">
        <f ca="1">IF(Riskregister!$E$6="",0,COUNTIF(BG$4:BG$53,"&lt;"&amp;W272)*IF(X272&lt;0.5,Riskregister!$K$6+(Riskregister!$L$6-Riskregister!$K$6)*SQRT(X272/2),Riskregister!$L$6-(Riskregister!$L$6-Riskregister!$K$6)*SQRT((1-X272)/2)))</f>
        <v>2915408.2021452375</v>
      </c>
      <c r="Z272" s="30">
        <f t="shared" ca="1" si="163"/>
        <v>0.16339880784696215</v>
      </c>
      <c r="AA272" s="30">
        <f t="shared" ca="1" si="163"/>
        <v>0.360140892776875</v>
      </c>
      <c r="AB272" s="30">
        <f ca="1">IF(Riskregister!$E$7="",0,COUNTIF(BH$4:BH$53,"&lt;"&amp;Z272)*IF(AA272&lt;0.5,Riskregister!$K$7+(Riskregister!$L$7-Riskregister!$K$7)*SQRT(AA272/2),Riskregister!$L$7-(Riskregister!$L$7-Riskregister!$K$7)*SQRT((1-AA272)/2)))</f>
        <v>794085.91543760523</v>
      </c>
      <c r="AC272" s="30">
        <f t="shared" ca="1" si="164"/>
        <v>0.34787553766535417</v>
      </c>
      <c r="AD272" s="30">
        <f t="shared" ca="1" si="164"/>
        <v>0.243041927931271</v>
      </c>
      <c r="AE272" s="30">
        <f ca="1">IF(Riskregister!$E$8="",0,COUNTIF(BI$4:BI$53,"&lt;"&amp;AC272)*IF(AD272&lt;0.5,Riskregister!$K$8+(Riskregister!$L$8-Riskregister!$K$8)*SQRT(AD272/2),Riskregister!$L$8-(Riskregister!$L$8-Riskregister!$K$8)*SQRT((1-AD272)/2)))</f>
        <v>3876826.5709377346</v>
      </c>
      <c r="AF272" s="30">
        <f t="shared" ca="1" si="165"/>
        <v>0.29416115814473975</v>
      </c>
      <c r="AG272" s="30">
        <f t="shared" ca="1" si="165"/>
        <v>6.9933808025384958E-2</v>
      </c>
      <c r="AH272" s="30">
        <f>IF(Riskregister!$E$9="",0,COUNTIF(BJ$4:BJ$53,"&lt;"&amp;AF272)*IF(AG272&lt;0.5,Riskregister!$K$9+(Riskregister!$L$9-Riskregister!$K$9)*SQRT(AG272/2),Riskregister!$L$9-(Riskregister!$L$9-Riskregister!$K$9)*SQRT((1-AG272)/2)))</f>
        <v>0</v>
      </c>
      <c r="AI272" s="30">
        <f t="shared" ca="1" si="166"/>
        <v>0.43722723782561868</v>
      </c>
      <c r="AJ272" s="30">
        <f t="shared" ca="1" si="166"/>
        <v>0.43115893809981209</v>
      </c>
      <c r="AK272" s="30">
        <f>IF(Riskregister!$E$10="",0,COUNTIF(BK$4:BK$53,"&lt;"&amp;AI272)*IF(AJ272&lt;0.5,Riskregister!$K$10+(Riskregister!$L$10-Riskregister!$K$10)*SQRT(AJ272/2),Riskregister!$L$10-(Riskregister!$L$10-Riskregister!$K$10)*SQRT((1-AJ272)/2)))</f>
        <v>0</v>
      </c>
      <c r="AL272" s="30">
        <f t="shared" ca="1" si="167"/>
        <v>0.32973671368047641</v>
      </c>
      <c r="AM272" s="30">
        <f t="shared" ca="1" si="167"/>
        <v>0.65467872946251704</v>
      </c>
      <c r="AN272" s="30">
        <f>IF(Riskregister!$E$11="",0,COUNTIF(BL$4:BL$53,"&lt;"&amp;AL272)*IF(AM272&lt;0.5,Riskregister!$K$11+(Riskregister!$L$11-Riskregister!$K$11)*SQRT(AM272/2),Riskregister!$L$11-(Riskregister!$L$11-Riskregister!$K$11)*SQRT((1-AM272)/2)))</f>
        <v>0</v>
      </c>
      <c r="AO272" s="30">
        <f t="shared" ca="1" si="168"/>
        <v>0.8188978049059793</v>
      </c>
      <c r="AP272" s="30">
        <f t="shared" ca="1" si="168"/>
        <v>0.74837399775521518</v>
      </c>
      <c r="AQ272" s="30">
        <f>IF(Riskregister!$E$12="",0,COUNTIF(BM$4:BM$53,"&lt;"&amp;AO272)*IF(AP272&lt;0.5,Riskregister!$K$12+(Riskregister!$L$12-Riskregister!$K$12)*SQRT(AP272/2),Riskregister!$L$12-(Riskregister!$L$12-Riskregister!$K$12)*SQRT((1-AP272)/2)))</f>
        <v>0</v>
      </c>
      <c r="AR272" s="30">
        <f t="shared" ca="1" si="169"/>
        <v>0.89464918385079106</v>
      </c>
      <c r="AS272" s="30">
        <f t="shared" ca="1" si="169"/>
        <v>0.73208754115497965</v>
      </c>
      <c r="AT272" s="30">
        <f>IF(Riskregister!$E$13="",0,COUNTIF(BN$4:BN$53,"&lt;"&amp;AR272)*IF(AS272&lt;0.5,Riskregister!$K$13+(Riskregister!$L$13-Riskregister!$K$13)*SQRT(AS272/2),Riskregister!$L$13-(Riskregister!$L$13-Riskregister!$K$13)*SQRT((1-AS272)/2)))</f>
        <v>0</v>
      </c>
      <c r="AU272" s="30">
        <f t="shared" ca="1" si="170"/>
        <v>0.56444459772729405</v>
      </c>
      <c r="AV272" s="30">
        <f t="shared" ca="1" si="170"/>
        <v>0.74105805002581782</v>
      </c>
      <c r="AW272" s="30">
        <f>IF(Riskregister!$E$14="",0,COUNTIF(BO$4:BO$53,"&lt;"&amp;AU272)*IF(AV272&lt;0.5,Riskregister!$K$14+(Riskregister!$L$14-Riskregister!$K$14)*SQRT(AV272/2),Riskregister!$L$14-(Riskregister!$L$14-Riskregister!$K$14)*SQRT((1-AV272)/2)))</f>
        <v>0</v>
      </c>
      <c r="AX272" s="30">
        <f t="shared" ca="1" si="171"/>
        <v>0.41208216290956323</v>
      </c>
      <c r="AY272" s="30">
        <f t="shared" ca="1" si="171"/>
        <v>0.19473999762174554</v>
      </c>
      <c r="AZ272" s="30">
        <f>IF(Riskregister!$E$15="",0,COUNTIF(BP$4:BP$53,"&lt;"&amp;AX272)*IF(AY272&lt;0.5,Riskregister!$K$15+(Riskregister!$L$15-Riskregister!$K$15)*SQRT(AY272/2),Riskregister!$L$15-(Riskregister!$L$15-Riskregister!$K$15)*SQRT((1-AY272)/2)))</f>
        <v>0</v>
      </c>
      <c r="BA272" s="30">
        <f t="shared" ca="1" si="172"/>
        <v>0.92278706439692093</v>
      </c>
      <c r="BB272" s="30">
        <f t="shared" ca="1" si="172"/>
        <v>0.36902690191767473</v>
      </c>
      <c r="BC272" s="30">
        <f>IF(Riskregister!$E$16="",0,COUNTIF(BQ$4:BQ$53,"&lt;"&amp;BA272)*IF(BB272&lt;0.5,Riskregister!$K$16+(Riskregister!$L$16-Riskregister!$K$16)*SQRT(BB272/2),Riskregister!$L$16-(Riskregister!$L$16-Riskregister!$K$16)*SQRT((1-BB272)/2)))</f>
        <v>0</v>
      </c>
      <c r="BD272" s="30">
        <f t="shared" ca="1" si="160"/>
        <v>9225644.6541604698</v>
      </c>
    </row>
    <row r="273" spans="20:56" x14ac:dyDescent="0.35">
      <c r="T273" s="30">
        <f t="shared" ca="1" si="161"/>
        <v>0.59995076836961891</v>
      </c>
      <c r="U273" s="30">
        <f t="shared" ca="1" si="161"/>
        <v>1.3492762760189292E-2</v>
      </c>
      <c r="V273" s="30">
        <f ca="1">IF(Riskregister!$E$5="",0,COUNTIF(BF$4:BF$53,"&lt;"&amp;T273)*IF(U273&lt;0.5,Riskregister!$K$5+(Riskregister!$L$5-Riskregister!$K$5)*SQRT(U273/2),Riskregister!$L$5-(Riskregister!$L$5-Riskregister!$K$5)*SQRT((1-U273)/2)))</f>
        <v>747845.44521731697</v>
      </c>
      <c r="W273" s="30">
        <f t="shared" ca="1" si="162"/>
        <v>0.68862079144043309</v>
      </c>
      <c r="X273" s="30">
        <f t="shared" ca="1" si="162"/>
        <v>0.78458659926434271</v>
      </c>
      <c r="Y273" s="30">
        <f ca="1">IF(Riskregister!$E$6="",0,COUNTIF(BG$4:BG$53,"&lt;"&amp;W273)*IF(X273&lt;0.5,Riskregister!$K$6+(Riskregister!$L$6-Riskregister!$K$6)*SQRT(X273/2),Riskregister!$L$6-(Riskregister!$L$6-Riskregister!$K$6)*SQRT((1-X273)/2)))</f>
        <v>2818526.8362052995</v>
      </c>
      <c r="Z273" s="30">
        <f t="shared" ca="1" si="163"/>
        <v>0.13409905954189738</v>
      </c>
      <c r="AA273" s="30">
        <f t="shared" ca="1" si="163"/>
        <v>0.8111508987640913</v>
      </c>
      <c r="AB273" s="30">
        <f ca="1">IF(Riskregister!$E$7="",0,COUNTIF(BH$4:BH$53,"&lt;"&amp;Z273)*IF(AA273&lt;0.5,Riskregister!$K$7+(Riskregister!$L$7-Riskregister!$K$7)*SQRT(AA273/2),Riskregister!$L$7-(Riskregister!$L$7-Riskregister!$K$7)*SQRT((1-AA273)/2)))</f>
        <v>1169799.9079367945</v>
      </c>
      <c r="AC273" s="30">
        <f t="shared" ca="1" si="164"/>
        <v>0.95341682819745754</v>
      </c>
      <c r="AD273" s="30">
        <f t="shared" ca="1" si="164"/>
        <v>0.53991980159954289</v>
      </c>
      <c r="AE273" s="30">
        <f ca="1">IF(Riskregister!$E$8="",0,COUNTIF(BI$4:BI$53,"&lt;"&amp;AC273)*IF(AD273&lt;0.5,Riskregister!$K$8+(Riskregister!$L$8-Riskregister!$K$8)*SQRT(AD273/2),Riskregister!$L$8-(Riskregister!$L$8-Riskregister!$K$8)*SQRT((1-AD273)/2)))</f>
        <v>16474576.217804125</v>
      </c>
      <c r="AF273" s="30">
        <f t="shared" ca="1" si="165"/>
        <v>0.50448846295948169</v>
      </c>
      <c r="AG273" s="30">
        <f t="shared" ca="1" si="165"/>
        <v>0.55877678375132489</v>
      </c>
      <c r="AH273" s="30">
        <f>IF(Riskregister!$E$9="",0,COUNTIF(BJ$4:BJ$53,"&lt;"&amp;AF273)*IF(AG273&lt;0.5,Riskregister!$K$9+(Riskregister!$L$9-Riskregister!$K$9)*SQRT(AG273/2),Riskregister!$L$9-(Riskregister!$L$9-Riskregister!$K$9)*SQRT((1-AG273)/2)))</f>
        <v>0</v>
      </c>
      <c r="AI273" s="30">
        <f t="shared" ca="1" si="166"/>
        <v>0.41169203252451891</v>
      </c>
      <c r="AJ273" s="30">
        <f t="shared" ca="1" si="166"/>
        <v>0.89923663998640579</v>
      </c>
      <c r="AK273" s="30">
        <f>IF(Riskregister!$E$10="",0,COUNTIF(BK$4:BK$53,"&lt;"&amp;AI273)*IF(AJ273&lt;0.5,Riskregister!$K$10+(Riskregister!$L$10-Riskregister!$K$10)*SQRT(AJ273/2),Riskregister!$L$10-(Riskregister!$L$10-Riskregister!$K$10)*SQRT((1-AJ273)/2)))</f>
        <v>0</v>
      </c>
      <c r="AL273" s="30">
        <f t="shared" ca="1" si="167"/>
        <v>0.68633543450077483</v>
      </c>
      <c r="AM273" s="30">
        <f t="shared" ca="1" si="167"/>
        <v>0.33242629072379926</v>
      </c>
      <c r="AN273" s="30">
        <f>IF(Riskregister!$E$11="",0,COUNTIF(BL$4:BL$53,"&lt;"&amp;AL273)*IF(AM273&lt;0.5,Riskregister!$K$11+(Riskregister!$L$11-Riskregister!$K$11)*SQRT(AM273/2),Riskregister!$L$11-(Riskregister!$L$11-Riskregister!$K$11)*SQRT((1-AM273)/2)))</f>
        <v>0</v>
      </c>
      <c r="AO273" s="30">
        <f t="shared" ca="1" si="168"/>
        <v>0.7063003542901074</v>
      </c>
      <c r="AP273" s="30">
        <f t="shared" ca="1" si="168"/>
        <v>0.10088340246132665</v>
      </c>
      <c r="AQ273" s="30">
        <f>IF(Riskregister!$E$12="",0,COUNTIF(BM$4:BM$53,"&lt;"&amp;AO273)*IF(AP273&lt;0.5,Riskregister!$K$12+(Riskregister!$L$12-Riskregister!$K$12)*SQRT(AP273/2),Riskregister!$L$12-(Riskregister!$L$12-Riskregister!$K$12)*SQRT((1-AP273)/2)))</f>
        <v>0</v>
      </c>
      <c r="AR273" s="30">
        <f t="shared" ca="1" si="169"/>
        <v>0.7114256748766361</v>
      </c>
      <c r="AS273" s="30">
        <f t="shared" ca="1" si="169"/>
        <v>0.40764992969141134</v>
      </c>
      <c r="AT273" s="30">
        <f>IF(Riskregister!$E$13="",0,COUNTIF(BN$4:BN$53,"&lt;"&amp;AR273)*IF(AS273&lt;0.5,Riskregister!$K$13+(Riskregister!$L$13-Riskregister!$K$13)*SQRT(AS273/2),Riskregister!$L$13-(Riskregister!$L$13-Riskregister!$K$13)*SQRT((1-AS273)/2)))</f>
        <v>0</v>
      </c>
      <c r="AU273" s="30">
        <f t="shared" ca="1" si="170"/>
        <v>5.379315048444977E-2</v>
      </c>
      <c r="AV273" s="30">
        <f t="shared" ca="1" si="170"/>
        <v>0.51454773259961206</v>
      </c>
      <c r="AW273" s="30">
        <f>IF(Riskregister!$E$14="",0,COUNTIF(BO$4:BO$53,"&lt;"&amp;AU273)*IF(AV273&lt;0.5,Riskregister!$K$14+(Riskregister!$L$14-Riskregister!$K$14)*SQRT(AV273/2),Riskregister!$L$14-(Riskregister!$L$14-Riskregister!$K$14)*SQRT((1-AV273)/2)))</f>
        <v>0</v>
      </c>
      <c r="AX273" s="30">
        <f t="shared" ca="1" si="171"/>
        <v>0.20741275360996303</v>
      </c>
      <c r="AY273" s="30">
        <f t="shared" ca="1" si="171"/>
        <v>0.30480855967698994</v>
      </c>
      <c r="AZ273" s="30">
        <f>IF(Riskregister!$E$15="",0,COUNTIF(BP$4:BP$53,"&lt;"&amp;AX273)*IF(AY273&lt;0.5,Riskregister!$K$15+(Riskregister!$L$15-Riskregister!$K$15)*SQRT(AY273/2),Riskregister!$L$15-(Riskregister!$L$15-Riskregister!$K$15)*SQRT((1-AY273)/2)))</f>
        <v>0</v>
      </c>
      <c r="BA273" s="30">
        <f t="shared" ca="1" si="172"/>
        <v>0.61703318482406089</v>
      </c>
      <c r="BB273" s="30">
        <f t="shared" ca="1" si="172"/>
        <v>6.3155382244444946E-2</v>
      </c>
      <c r="BC273" s="30">
        <f>IF(Riskregister!$E$16="",0,COUNTIF(BQ$4:BQ$53,"&lt;"&amp;BA273)*IF(BB273&lt;0.5,Riskregister!$K$16+(Riskregister!$L$16-Riskregister!$K$16)*SQRT(BB273/2),Riskregister!$L$16-(Riskregister!$L$16-Riskregister!$K$16)*SQRT((1-BB273)/2)))</f>
        <v>0</v>
      </c>
      <c r="BD273" s="30">
        <f t="shared" ca="1" si="160"/>
        <v>21210748.407163534</v>
      </c>
    </row>
    <row r="274" spans="20:56" x14ac:dyDescent="0.35">
      <c r="T274" s="30">
        <f t="shared" ca="1" si="161"/>
        <v>8.6117066003330245E-2</v>
      </c>
      <c r="U274" s="30">
        <f t="shared" ca="1" si="161"/>
        <v>5.9258386973547128E-2</v>
      </c>
      <c r="V274" s="30">
        <f ca="1">IF(Riskregister!$E$5="",0,COUNTIF(BF$4:BF$53,"&lt;"&amp;T274)*IF(U274&lt;0.5,Riskregister!$K$5+(Riskregister!$L$5-Riskregister!$K$5)*SQRT(U274/2),Riskregister!$L$5-(Riskregister!$L$5-Riskregister!$K$5)*SQRT((1-U274)/2)))</f>
        <v>227459.09682581929</v>
      </c>
      <c r="W274" s="30">
        <f t="shared" ca="1" si="162"/>
        <v>0.33026398156790271</v>
      </c>
      <c r="X274" s="30">
        <f t="shared" ca="1" si="162"/>
        <v>0.33935726490386442</v>
      </c>
      <c r="Y274" s="30">
        <f ca="1">IF(Riskregister!$E$6="",0,COUNTIF(BG$4:BG$53,"&lt;"&amp;W274)*IF(X274&lt;0.5,Riskregister!$K$6+(Riskregister!$L$6-Riskregister!$K$6)*SQRT(X274/2),Riskregister!$L$6-(Riskregister!$L$6-Riskregister!$K$6)*SQRT((1-X274)/2)))</f>
        <v>941457.19306259369</v>
      </c>
      <c r="Z274" s="30">
        <f t="shared" ca="1" si="163"/>
        <v>0.42157539000978461</v>
      </c>
      <c r="AA274" s="30">
        <f t="shared" ca="1" si="163"/>
        <v>1.4367169871111751E-2</v>
      </c>
      <c r="AB274" s="30">
        <f ca="1">IF(Riskregister!$E$7="",0,COUNTIF(BH$4:BH$53,"&lt;"&amp;Z274)*IF(AA274&lt;0.5,Riskregister!$K$7+(Riskregister!$L$7-Riskregister!$K$7)*SQRT(AA274/2),Riskregister!$L$7-(Riskregister!$L$7-Riskregister!$K$7)*SQRT((1-AA274)/2)))</f>
        <v>477987.66689240414</v>
      </c>
      <c r="AC274" s="30">
        <f t="shared" ca="1" si="164"/>
        <v>0.70134175537212162</v>
      </c>
      <c r="AD274" s="30">
        <f t="shared" ca="1" si="164"/>
        <v>0.63605981206391871</v>
      </c>
      <c r="AE274" s="30">
        <f ca="1">IF(Riskregister!$E$8="",0,COUNTIF(BI$4:BI$53,"&lt;"&amp;AC274)*IF(AD274&lt;0.5,Riskregister!$K$8+(Riskregister!$L$8-Riskregister!$K$8)*SQRT(AD274/2),Riskregister!$L$8-(Riskregister!$L$8-Riskregister!$K$8)*SQRT((1-AD274)/2)))</f>
        <v>11980304.867885295</v>
      </c>
      <c r="AF274" s="30">
        <f t="shared" ca="1" si="165"/>
        <v>0.54479248447696893</v>
      </c>
      <c r="AG274" s="30">
        <f t="shared" ca="1" si="165"/>
        <v>0.57195011504576287</v>
      </c>
      <c r="AH274" s="30">
        <f>IF(Riskregister!$E$9="",0,COUNTIF(BJ$4:BJ$53,"&lt;"&amp;AF274)*IF(AG274&lt;0.5,Riskregister!$K$9+(Riskregister!$L$9-Riskregister!$K$9)*SQRT(AG274/2),Riskregister!$L$9-(Riskregister!$L$9-Riskregister!$K$9)*SQRT((1-AG274)/2)))</f>
        <v>0</v>
      </c>
      <c r="AI274" s="30">
        <f t="shared" ca="1" si="166"/>
        <v>0.68746211848367578</v>
      </c>
      <c r="AJ274" s="30">
        <f t="shared" ca="1" si="166"/>
        <v>0.5762137149238058</v>
      </c>
      <c r="AK274" s="30">
        <f>IF(Riskregister!$E$10="",0,COUNTIF(BK$4:BK$53,"&lt;"&amp;AI274)*IF(AJ274&lt;0.5,Riskregister!$K$10+(Riskregister!$L$10-Riskregister!$K$10)*SQRT(AJ274/2),Riskregister!$L$10-(Riskregister!$L$10-Riskregister!$K$10)*SQRT((1-AJ274)/2)))</f>
        <v>0</v>
      </c>
      <c r="AL274" s="30">
        <f t="shared" ca="1" si="167"/>
        <v>0.38409769999280285</v>
      </c>
      <c r="AM274" s="30">
        <f t="shared" ca="1" si="167"/>
        <v>0.95850995156134788</v>
      </c>
      <c r="AN274" s="30">
        <f>IF(Riskregister!$E$11="",0,COUNTIF(BL$4:BL$53,"&lt;"&amp;AL274)*IF(AM274&lt;0.5,Riskregister!$K$11+(Riskregister!$L$11-Riskregister!$K$11)*SQRT(AM274/2),Riskregister!$L$11-(Riskregister!$L$11-Riskregister!$K$11)*SQRT((1-AM274)/2)))</f>
        <v>0</v>
      </c>
      <c r="AO274" s="30">
        <f t="shared" ca="1" si="168"/>
        <v>0.50686629155608409</v>
      </c>
      <c r="AP274" s="30">
        <f t="shared" ca="1" si="168"/>
        <v>0.24494797269630486</v>
      </c>
      <c r="AQ274" s="30">
        <f>IF(Riskregister!$E$12="",0,COUNTIF(BM$4:BM$53,"&lt;"&amp;AO274)*IF(AP274&lt;0.5,Riskregister!$K$12+(Riskregister!$L$12-Riskregister!$K$12)*SQRT(AP274/2),Riskregister!$L$12-(Riskregister!$L$12-Riskregister!$K$12)*SQRT((1-AP274)/2)))</f>
        <v>0</v>
      </c>
      <c r="AR274" s="30">
        <f t="shared" ca="1" si="169"/>
        <v>0.86254295459065167</v>
      </c>
      <c r="AS274" s="30">
        <f t="shared" ca="1" si="169"/>
        <v>0.8480024980336982</v>
      </c>
      <c r="AT274" s="30">
        <f>IF(Riskregister!$E$13="",0,COUNTIF(BN$4:BN$53,"&lt;"&amp;AR274)*IF(AS274&lt;0.5,Riskregister!$K$13+(Riskregister!$L$13-Riskregister!$K$13)*SQRT(AS274/2),Riskregister!$L$13-(Riskregister!$L$13-Riskregister!$K$13)*SQRT((1-AS274)/2)))</f>
        <v>0</v>
      </c>
      <c r="AU274" s="30">
        <f t="shared" ca="1" si="170"/>
        <v>0.24643469010326147</v>
      </c>
      <c r="AV274" s="30">
        <f t="shared" ca="1" si="170"/>
        <v>0.60590234092234019</v>
      </c>
      <c r="AW274" s="30">
        <f>IF(Riskregister!$E$14="",0,COUNTIF(BO$4:BO$53,"&lt;"&amp;AU274)*IF(AV274&lt;0.5,Riskregister!$K$14+(Riskregister!$L$14-Riskregister!$K$14)*SQRT(AV274/2),Riskregister!$L$14-(Riskregister!$L$14-Riskregister!$K$14)*SQRT((1-AV274)/2)))</f>
        <v>0</v>
      </c>
      <c r="AX274" s="30">
        <f t="shared" ca="1" si="171"/>
        <v>9.9636340925775002E-3</v>
      </c>
      <c r="AY274" s="30">
        <f t="shared" ca="1" si="171"/>
        <v>0.6211149447559916</v>
      </c>
      <c r="AZ274" s="30">
        <f>IF(Riskregister!$E$15="",0,COUNTIF(BP$4:BP$53,"&lt;"&amp;AX274)*IF(AY274&lt;0.5,Riskregister!$K$15+(Riskregister!$L$15-Riskregister!$K$15)*SQRT(AY274/2),Riskregister!$L$15-(Riskregister!$L$15-Riskregister!$K$15)*SQRT((1-AY274)/2)))</f>
        <v>0</v>
      </c>
      <c r="BA274" s="30">
        <f t="shared" ca="1" si="172"/>
        <v>0.56522271496278387</v>
      </c>
      <c r="BB274" s="30">
        <f t="shared" ca="1" si="172"/>
        <v>0.31885480473681393</v>
      </c>
      <c r="BC274" s="30">
        <f>IF(Riskregister!$E$16="",0,COUNTIF(BQ$4:BQ$53,"&lt;"&amp;BA274)*IF(BB274&lt;0.5,Riskregister!$K$16+(Riskregister!$L$16-Riskregister!$K$16)*SQRT(BB274/2),Riskregister!$L$16-(Riskregister!$L$16-Riskregister!$K$16)*SQRT((1-BB274)/2)))</f>
        <v>0</v>
      </c>
      <c r="BD274" s="30">
        <f t="shared" ca="1" si="160"/>
        <v>13627208.824666113</v>
      </c>
    </row>
    <row r="275" spans="20:56" x14ac:dyDescent="0.35">
      <c r="T275" s="30">
        <f t="shared" ca="1" si="161"/>
        <v>6.646114015213056E-2</v>
      </c>
      <c r="U275" s="30">
        <f t="shared" ca="1" si="161"/>
        <v>0.79478261473276313</v>
      </c>
      <c r="V275" s="30">
        <f ca="1">IF(Riskregister!$E$5="",0,COUNTIF(BF$4:BF$53,"&lt;"&amp;T275)*IF(U275&lt;0.5,Riskregister!$K$5+(Riskregister!$L$5-Riskregister!$K$5)*SQRT(U275/2),Riskregister!$L$5-(Riskregister!$L$5-Riskregister!$K$5)*SQRT((1-U275)/2)))</f>
        <v>455853.33767891908</v>
      </c>
      <c r="W275" s="30">
        <f t="shared" ca="1" si="162"/>
        <v>0.7108974612338349</v>
      </c>
      <c r="X275" s="30">
        <f t="shared" ca="1" si="162"/>
        <v>0.97328876742919523</v>
      </c>
      <c r="Y275" s="30">
        <f ca="1">IF(Riskregister!$E$6="",0,COUNTIF(BG$4:BG$53,"&lt;"&amp;W275)*IF(X275&lt;0.5,Riskregister!$K$6+(Riskregister!$L$6-Riskregister!$K$6)*SQRT(X275/2),Riskregister!$L$6-(Riskregister!$L$6-Riskregister!$K$6)*SQRT((1-X275)/2)))</f>
        <v>5375940.8915156089</v>
      </c>
      <c r="Z275" s="30">
        <f t="shared" ca="1" si="163"/>
        <v>0.56565605573372568</v>
      </c>
      <c r="AA275" s="30">
        <f t="shared" ca="1" si="163"/>
        <v>7.5968798668798687E-2</v>
      </c>
      <c r="AB275" s="30">
        <f ca="1">IF(Riskregister!$E$7="",0,COUNTIF(BH$4:BH$53,"&lt;"&amp;Z275)*IF(AA275&lt;0.5,Riskregister!$K$7+(Riskregister!$L$7-Riskregister!$K$7)*SQRT(AA275/2),Riskregister!$L$7-(Riskregister!$L$7-Riskregister!$K$7)*SQRT((1-AA275)/2)))</f>
        <v>827494.87641725747</v>
      </c>
      <c r="AC275" s="30">
        <f t="shared" ca="1" si="164"/>
        <v>0.50089132988125951</v>
      </c>
      <c r="AD275" s="30">
        <f t="shared" ca="1" si="164"/>
        <v>0.12348716520868208</v>
      </c>
      <c r="AE275" s="30">
        <f ca="1">IF(Riskregister!$E$8="",0,COUNTIF(BI$4:BI$53,"&lt;"&amp;AC275)*IF(AD275&lt;0.5,Riskregister!$K$8+(Riskregister!$L$8-Riskregister!$K$8)*SQRT(AD275/2),Riskregister!$L$8-(Riskregister!$L$8-Riskregister!$K$8)*SQRT((1-AD275)/2)))</f>
        <v>4403604.0954378741</v>
      </c>
      <c r="AF275" s="30">
        <f t="shared" ca="1" si="165"/>
        <v>0.64676901004595844</v>
      </c>
      <c r="AG275" s="30">
        <f t="shared" ca="1" si="165"/>
        <v>0.86515818548901213</v>
      </c>
      <c r="AH275" s="30">
        <f>IF(Riskregister!$E$9="",0,COUNTIF(BJ$4:BJ$53,"&lt;"&amp;AF275)*IF(AG275&lt;0.5,Riskregister!$K$9+(Riskregister!$L$9-Riskregister!$K$9)*SQRT(AG275/2),Riskregister!$L$9-(Riskregister!$L$9-Riskregister!$K$9)*SQRT((1-AG275)/2)))</f>
        <v>0</v>
      </c>
      <c r="AI275" s="30">
        <f t="shared" ca="1" si="166"/>
        <v>0.99996620665778446</v>
      </c>
      <c r="AJ275" s="30">
        <f t="shared" ca="1" si="166"/>
        <v>0.20117738542365071</v>
      </c>
      <c r="AK275" s="30">
        <f>IF(Riskregister!$E$10="",0,COUNTIF(BK$4:BK$53,"&lt;"&amp;AI275)*IF(AJ275&lt;0.5,Riskregister!$K$10+(Riskregister!$L$10-Riskregister!$K$10)*SQRT(AJ275/2),Riskregister!$L$10-(Riskregister!$L$10-Riskregister!$K$10)*SQRT((1-AJ275)/2)))</f>
        <v>0</v>
      </c>
      <c r="AL275" s="30">
        <f t="shared" ca="1" si="167"/>
        <v>0.42890956931763158</v>
      </c>
      <c r="AM275" s="30">
        <f t="shared" ca="1" si="167"/>
        <v>0.31309560873850928</v>
      </c>
      <c r="AN275" s="30">
        <f>IF(Riskregister!$E$11="",0,COUNTIF(BL$4:BL$53,"&lt;"&amp;AL275)*IF(AM275&lt;0.5,Riskregister!$K$11+(Riskregister!$L$11-Riskregister!$K$11)*SQRT(AM275/2),Riskregister!$L$11-(Riskregister!$L$11-Riskregister!$K$11)*SQRT((1-AM275)/2)))</f>
        <v>0</v>
      </c>
      <c r="AO275" s="30">
        <f t="shared" ca="1" si="168"/>
        <v>0.29435498895129575</v>
      </c>
      <c r="AP275" s="30">
        <f t="shared" ca="1" si="168"/>
        <v>0.48882516649273311</v>
      </c>
      <c r="AQ275" s="30">
        <f>IF(Riskregister!$E$12="",0,COUNTIF(BM$4:BM$53,"&lt;"&amp;AO275)*IF(AP275&lt;0.5,Riskregister!$K$12+(Riskregister!$L$12-Riskregister!$K$12)*SQRT(AP275/2),Riskregister!$L$12-(Riskregister!$L$12-Riskregister!$K$12)*SQRT((1-AP275)/2)))</f>
        <v>0</v>
      </c>
      <c r="AR275" s="30">
        <f t="shared" ca="1" si="169"/>
        <v>5.1932615031201612E-2</v>
      </c>
      <c r="AS275" s="30">
        <f t="shared" ca="1" si="169"/>
        <v>0.23137200149016546</v>
      </c>
      <c r="AT275" s="30">
        <f>IF(Riskregister!$E$13="",0,COUNTIF(BN$4:BN$53,"&lt;"&amp;AR275)*IF(AS275&lt;0.5,Riskregister!$K$13+(Riskregister!$L$13-Riskregister!$K$13)*SQRT(AS275/2),Riskregister!$L$13-(Riskregister!$L$13-Riskregister!$K$13)*SQRT((1-AS275)/2)))</f>
        <v>0</v>
      </c>
      <c r="AU275" s="30">
        <f t="shared" ca="1" si="170"/>
        <v>0.97809126773915667</v>
      </c>
      <c r="AV275" s="30">
        <f t="shared" ca="1" si="170"/>
        <v>0.29748721629368902</v>
      </c>
      <c r="AW275" s="30">
        <f>IF(Riskregister!$E$14="",0,COUNTIF(BO$4:BO$53,"&lt;"&amp;AU275)*IF(AV275&lt;0.5,Riskregister!$K$14+(Riskregister!$L$14-Riskregister!$K$14)*SQRT(AV275/2),Riskregister!$L$14-(Riskregister!$L$14-Riskregister!$K$14)*SQRT((1-AV275)/2)))</f>
        <v>0</v>
      </c>
      <c r="AX275" s="30">
        <f t="shared" ca="1" si="171"/>
        <v>0.86669637030808222</v>
      </c>
      <c r="AY275" s="30">
        <f t="shared" ca="1" si="171"/>
        <v>1.959731771457085E-2</v>
      </c>
      <c r="AZ275" s="30">
        <f>IF(Riskregister!$E$15="",0,COUNTIF(BP$4:BP$53,"&lt;"&amp;AX275)*IF(AY275&lt;0.5,Riskregister!$K$15+(Riskregister!$L$15-Riskregister!$K$15)*SQRT(AY275/2),Riskregister!$L$15-(Riskregister!$L$15-Riskregister!$K$15)*SQRT((1-AY275)/2)))</f>
        <v>0</v>
      </c>
      <c r="BA275" s="30">
        <f t="shared" ca="1" si="172"/>
        <v>0.81812090869531762</v>
      </c>
      <c r="BB275" s="30">
        <f t="shared" ca="1" si="172"/>
        <v>0.7935123554263207</v>
      </c>
      <c r="BC275" s="30">
        <f>IF(Riskregister!$E$16="",0,COUNTIF(BQ$4:BQ$53,"&lt;"&amp;BA275)*IF(BB275&lt;0.5,Riskregister!$K$16+(Riskregister!$L$16-Riskregister!$K$16)*SQRT(BB275/2),Riskregister!$L$16-(Riskregister!$L$16-Riskregister!$K$16)*SQRT((1-BB275)/2)))</f>
        <v>0</v>
      </c>
      <c r="BD275" s="30">
        <f t="shared" ca="1" si="160"/>
        <v>11062893.201049659</v>
      </c>
    </row>
    <row r="276" spans="20:56" x14ac:dyDescent="0.35">
      <c r="T276" s="30">
        <f t="shared" ca="1" si="161"/>
        <v>0.54346475399048477</v>
      </c>
      <c r="U276" s="30">
        <f t="shared" ca="1" si="161"/>
        <v>0.33832479808082883</v>
      </c>
      <c r="V276" s="30">
        <f ca="1">IF(Riskregister!$E$5="",0,COUNTIF(BF$4:BF$53,"&lt;"&amp;T276)*IF(U276&lt;0.5,Riskregister!$K$5+(Riskregister!$L$5-Riskregister!$K$5)*SQRT(U276/2),Riskregister!$L$5-(Riskregister!$L$5-Riskregister!$K$5)*SQRT((1-U276)/2)))</f>
        <v>1340328.422317381</v>
      </c>
      <c r="W276" s="30">
        <f t="shared" ca="1" si="162"/>
        <v>0.89291155607586237</v>
      </c>
      <c r="X276" s="30">
        <f t="shared" ca="1" si="162"/>
        <v>0.27866038654982317</v>
      </c>
      <c r="Y276" s="30">
        <f ca="1">IF(Riskregister!$E$6="",0,COUNTIF(BG$4:BG$53,"&lt;"&amp;W276)*IF(X276&lt;0.5,Riskregister!$K$6+(Riskregister!$L$6-Riskregister!$K$6)*SQRT(X276/2),Riskregister!$L$6-(Riskregister!$L$6-Riskregister!$K$6)*SQRT((1-X276)/2)))</f>
        <v>3487541.1102662999</v>
      </c>
      <c r="Z276" s="30">
        <f t="shared" ca="1" si="163"/>
        <v>0.5649896335896839</v>
      </c>
      <c r="AA276" s="30">
        <f t="shared" ca="1" si="163"/>
        <v>0.83077156320583556</v>
      </c>
      <c r="AB276" s="30">
        <f ca="1">IF(Riskregister!$E$7="",0,COUNTIF(BH$4:BH$53,"&lt;"&amp;Z276)*IF(AA276&lt;0.5,Riskregister!$K$7+(Riskregister!$L$7-Riskregister!$K$7)*SQRT(AA276/2),Riskregister!$L$7-(Riskregister!$L$7-Riskregister!$K$7)*SQRT((1-AA276)/2)))</f>
        <v>2087331.1807518965</v>
      </c>
      <c r="AC276" s="30">
        <f t="shared" ca="1" si="164"/>
        <v>0.34922014561916648</v>
      </c>
      <c r="AD276" s="30">
        <f t="shared" ca="1" si="164"/>
        <v>0.62372869709971501</v>
      </c>
      <c r="AE276" s="30">
        <f ca="1">IF(Riskregister!$E$8="",0,COUNTIF(BI$4:BI$53,"&lt;"&amp;AC276)*IF(AD276&lt;0.5,Riskregister!$K$8+(Riskregister!$L$8-Riskregister!$K$8)*SQRT(AD276/2),Riskregister!$L$8-(Riskregister!$L$8-Riskregister!$K$8)*SQRT((1-AD276)/2)))</f>
        <v>5922786.9613994183</v>
      </c>
      <c r="AF276" s="30">
        <f t="shared" ca="1" si="165"/>
        <v>9.6606698451216388E-2</v>
      </c>
      <c r="AG276" s="30">
        <f t="shared" ca="1" si="165"/>
        <v>0.56395198318821838</v>
      </c>
      <c r="AH276" s="30">
        <f>IF(Riskregister!$E$9="",0,COUNTIF(BJ$4:BJ$53,"&lt;"&amp;AF276)*IF(AG276&lt;0.5,Riskregister!$K$9+(Riskregister!$L$9-Riskregister!$K$9)*SQRT(AG276/2),Riskregister!$L$9-(Riskregister!$L$9-Riskregister!$K$9)*SQRT((1-AG276)/2)))</f>
        <v>0</v>
      </c>
      <c r="AI276" s="30">
        <f t="shared" ca="1" si="166"/>
        <v>0.56941132129154348</v>
      </c>
      <c r="AJ276" s="30">
        <f t="shared" ca="1" si="166"/>
        <v>1.474036724951866E-2</v>
      </c>
      <c r="AK276" s="30">
        <f>IF(Riskregister!$E$10="",0,COUNTIF(BK$4:BK$53,"&lt;"&amp;AI276)*IF(AJ276&lt;0.5,Riskregister!$K$10+(Riskregister!$L$10-Riskregister!$K$10)*SQRT(AJ276/2),Riskregister!$L$10-(Riskregister!$L$10-Riskregister!$K$10)*SQRT((1-AJ276)/2)))</f>
        <v>0</v>
      </c>
      <c r="AL276" s="30">
        <f t="shared" ca="1" si="167"/>
        <v>0.88024835780424426</v>
      </c>
      <c r="AM276" s="30">
        <f t="shared" ca="1" si="167"/>
        <v>0.53504997457161085</v>
      </c>
      <c r="AN276" s="30">
        <f>IF(Riskregister!$E$11="",0,COUNTIF(BL$4:BL$53,"&lt;"&amp;AL276)*IF(AM276&lt;0.5,Riskregister!$K$11+(Riskregister!$L$11-Riskregister!$K$11)*SQRT(AM276/2),Riskregister!$L$11-(Riskregister!$L$11-Riskregister!$K$11)*SQRT((1-AM276)/2)))</f>
        <v>0</v>
      </c>
      <c r="AO276" s="30">
        <f t="shared" ca="1" si="168"/>
        <v>0.41700334077418766</v>
      </c>
      <c r="AP276" s="30">
        <f t="shared" ca="1" si="168"/>
        <v>0.68906222941084849</v>
      </c>
      <c r="AQ276" s="30">
        <f>IF(Riskregister!$E$12="",0,COUNTIF(BM$4:BM$53,"&lt;"&amp;AO276)*IF(AP276&lt;0.5,Riskregister!$K$12+(Riskregister!$L$12-Riskregister!$K$12)*SQRT(AP276/2),Riskregister!$L$12-(Riskregister!$L$12-Riskregister!$K$12)*SQRT((1-AP276)/2)))</f>
        <v>0</v>
      </c>
      <c r="AR276" s="30">
        <f t="shared" ca="1" si="169"/>
        <v>0.63660132527570534</v>
      </c>
      <c r="AS276" s="30">
        <f t="shared" ca="1" si="169"/>
        <v>0.56954752816001852</v>
      </c>
      <c r="AT276" s="30">
        <f>IF(Riskregister!$E$13="",0,COUNTIF(BN$4:BN$53,"&lt;"&amp;AR276)*IF(AS276&lt;0.5,Riskregister!$K$13+(Riskregister!$L$13-Riskregister!$K$13)*SQRT(AS276/2),Riskregister!$L$13-(Riskregister!$L$13-Riskregister!$K$13)*SQRT((1-AS276)/2)))</f>
        <v>0</v>
      </c>
      <c r="AU276" s="30">
        <f t="shared" ca="1" si="170"/>
        <v>0.35742748534856261</v>
      </c>
      <c r="AV276" s="30">
        <f t="shared" ca="1" si="170"/>
        <v>0.46722935077625438</v>
      </c>
      <c r="AW276" s="30">
        <f>IF(Riskregister!$E$14="",0,COUNTIF(BO$4:BO$53,"&lt;"&amp;AU276)*IF(AV276&lt;0.5,Riskregister!$K$14+(Riskregister!$L$14-Riskregister!$K$14)*SQRT(AV276/2),Riskregister!$L$14-(Riskregister!$L$14-Riskregister!$K$14)*SQRT((1-AV276)/2)))</f>
        <v>0</v>
      </c>
      <c r="AX276" s="30">
        <f t="shared" ca="1" si="171"/>
        <v>0.82540099699962099</v>
      </c>
      <c r="AY276" s="30">
        <f t="shared" ca="1" si="171"/>
        <v>0.54739478096647054</v>
      </c>
      <c r="AZ276" s="30">
        <f>IF(Riskregister!$E$15="",0,COUNTIF(BP$4:BP$53,"&lt;"&amp;AX276)*IF(AY276&lt;0.5,Riskregister!$K$15+(Riskregister!$L$15-Riskregister!$K$15)*SQRT(AY276/2),Riskregister!$L$15-(Riskregister!$L$15-Riskregister!$K$15)*SQRT((1-AY276)/2)))</f>
        <v>0</v>
      </c>
      <c r="BA276" s="30">
        <f t="shared" ca="1" si="172"/>
        <v>0.63246984227194747</v>
      </c>
      <c r="BB276" s="30">
        <f t="shared" ca="1" si="172"/>
        <v>0.48623194551126137</v>
      </c>
      <c r="BC276" s="30">
        <f>IF(Riskregister!$E$16="",0,COUNTIF(BQ$4:BQ$53,"&lt;"&amp;BA276)*IF(BB276&lt;0.5,Riskregister!$K$16+(Riskregister!$L$16-Riskregister!$K$16)*SQRT(BB276/2),Riskregister!$L$16-(Riskregister!$L$16-Riskregister!$K$16)*SQRT((1-BB276)/2)))</f>
        <v>0</v>
      </c>
      <c r="BD276" s="30">
        <f t="shared" ca="1" si="160"/>
        <v>12837987.674734995</v>
      </c>
    </row>
    <row r="277" spans="20:56" x14ac:dyDescent="0.35">
      <c r="T277" s="30">
        <f t="shared" ca="1" si="161"/>
        <v>0.7450043054261507</v>
      </c>
      <c r="U277" s="30">
        <f t="shared" ca="1" si="161"/>
        <v>0.5010738996912163</v>
      </c>
      <c r="V277" s="30">
        <f ca="1">IF(Riskregister!$E$5="",0,COUNTIF(BF$4:BF$53,"&lt;"&amp;T277)*IF(U277&lt;0.5,Riskregister!$K$5+(Riskregister!$L$5-Riskregister!$K$5)*SQRT(U277/2),Riskregister!$L$5-(Riskregister!$L$5-Riskregister!$K$5)*SQRT((1-U277)/2)))</f>
        <v>1876208.7865592609</v>
      </c>
      <c r="W277" s="30">
        <f t="shared" ca="1" si="162"/>
        <v>0.6800279329744624</v>
      </c>
      <c r="X277" s="30">
        <f t="shared" ca="1" si="162"/>
        <v>0.24854700696350196</v>
      </c>
      <c r="Y277" s="30">
        <f ca="1">IF(Riskregister!$E$6="",0,COUNTIF(BG$4:BG$53,"&lt;"&amp;W277)*IF(X277&lt;0.5,Riskregister!$K$6+(Riskregister!$L$6-Riskregister!$K$6)*SQRT(X277/2),Riskregister!$L$6-(Riskregister!$L$6-Riskregister!$K$6)*SQRT((1-X277)/2)))</f>
        <v>1669088.0998273888</v>
      </c>
      <c r="Z277" s="30">
        <f t="shared" ca="1" si="163"/>
        <v>0.81196076219772784</v>
      </c>
      <c r="AA277" s="30">
        <f t="shared" ca="1" si="163"/>
        <v>0.67992568040653756</v>
      </c>
      <c r="AB277" s="30">
        <f ca="1">IF(Riskregister!$E$7="",0,COUNTIF(BH$4:BH$53,"&lt;"&amp;Z277)*IF(AA277&lt;0.5,Riskregister!$K$7+(Riskregister!$L$7-Riskregister!$K$7)*SQRT(AA277/2),Riskregister!$L$7-(Riskregister!$L$7-Riskregister!$K$7)*SQRT((1-AA277)/2)))</f>
        <v>2079869.9482620901</v>
      </c>
      <c r="AC277" s="30">
        <f t="shared" ca="1" si="164"/>
        <v>0.4063267705503808</v>
      </c>
      <c r="AD277" s="30">
        <f t="shared" ca="1" si="164"/>
        <v>0.92403482423300298</v>
      </c>
      <c r="AE277" s="30">
        <f ca="1">IF(Riskregister!$E$8="",0,COUNTIF(BI$4:BI$53,"&lt;"&amp;AC277)*IF(AD277&lt;0.5,Riskregister!$K$8+(Riskregister!$L$8-Riskregister!$K$8)*SQRT(AD277/2),Riskregister!$L$8-(Riskregister!$L$8-Riskregister!$K$8)*SQRT((1-AD277)/2)))</f>
        <v>8168022.5259611057</v>
      </c>
      <c r="AF277" s="30">
        <f t="shared" ca="1" si="165"/>
        <v>0.43362960281611507</v>
      </c>
      <c r="AG277" s="30">
        <f t="shared" ca="1" si="165"/>
        <v>0.78051599398606941</v>
      </c>
      <c r="AH277" s="30">
        <f>IF(Riskregister!$E$9="",0,COUNTIF(BJ$4:BJ$53,"&lt;"&amp;AF277)*IF(AG277&lt;0.5,Riskregister!$K$9+(Riskregister!$L$9-Riskregister!$K$9)*SQRT(AG277/2),Riskregister!$L$9-(Riskregister!$L$9-Riskregister!$K$9)*SQRT((1-AG277)/2)))</f>
        <v>0</v>
      </c>
      <c r="AI277" s="30">
        <f t="shared" ca="1" si="166"/>
        <v>0.21010701153688438</v>
      </c>
      <c r="AJ277" s="30">
        <f t="shared" ca="1" si="166"/>
        <v>0.69121630301446058</v>
      </c>
      <c r="AK277" s="30">
        <f>IF(Riskregister!$E$10="",0,COUNTIF(BK$4:BK$53,"&lt;"&amp;AI277)*IF(AJ277&lt;0.5,Riskregister!$K$10+(Riskregister!$L$10-Riskregister!$K$10)*SQRT(AJ277/2),Riskregister!$L$10-(Riskregister!$L$10-Riskregister!$K$10)*SQRT((1-AJ277)/2)))</f>
        <v>0</v>
      </c>
      <c r="AL277" s="30">
        <f t="shared" ca="1" si="167"/>
        <v>0.73248370015351039</v>
      </c>
      <c r="AM277" s="30">
        <f t="shared" ca="1" si="167"/>
        <v>0.21132498169393266</v>
      </c>
      <c r="AN277" s="30">
        <f>IF(Riskregister!$E$11="",0,COUNTIF(BL$4:BL$53,"&lt;"&amp;AL277)*IF(AM277&lt;0.5,Riskregister!$K$11+(Riskregister!$L$11-Riskregister!$K$11)*SQRT(AM277/2),Riskregister!$L$11-(Riskregister!$L$11-Riskregister!$K$11)*SQRT((1-AM277)/2)))</f>
        <v>0</v>
      </c>
      <c r="AO277" s="30">
        <f t="shared" ca="1" si="168"/>
        <v>0.57089882176123485</v>
      </c>
      <c r="AP277" s="30">
        <f t="shared" ca="1" si="168"/>
        <v>0.76752180857745744</v>
      </c>
      <c r="AQ277" s="30">
        <f>IF(Riskregister!$E$12="",0,COUNTIF(BM$4:BM$53,"&lt;"&amp;AO277)*IF(AP277&lt;0.5,Riskregister!$K$12+(Riskregister!$L$12-Riskregister!$K$12)*SQRT(AP277/2),Riskregister!$L$12-(Riskregister!$L$12-Riskregister!$K$12)*SQRT((1-AP277)/2)))</f>
        <v>0</v>
      </c>
      <c r="AR277" s="30">
        <f t="shared" ca="1" si="169"/>
        <v>0.40153644739119876</v>
      </c>
      <c r="AS277" s="30">
        <f t="shared" ca="1" si="169"/>
        <v>0.74988634272605559</v>
      </c>
      <c r="AT277" s="30">
        <f>IF(Riskregister!$E$13="",0,COUNTIF(BN$4:BN$53,"&lt;"&amp;AR277)*IF(AS277&lt;0.5,Riskregister!$K$13+(Riskregister!$L$13-Riskregister!$K$13)*SQRT(AS277/2),Riskregister!$L$13-(Riskregister!$L$13-Riskregister!$K$13)*SQRT((1-AS277)/2)))</f>
        <v>0</v>
      </c>
      <c r="AU277" s="30">
        <f t="shared" ca="1" si="170"/>
        <v>8.0780992186166856E-3</v>
      </c>
      <c r="AV277" s="30">
        <f t="shared" ca="1" si="170"/>
        <v>0.13621565264753843</v>
      </c>
      <c r="AW277" s="30">
        <f>IF(Riskregister!$E$14="",0,COUNTIF(BO$4:BO$53,"&lt;"&amp;AU277)*IF(AV277&lt;0.5,Riskregister!$K$14+(Riskregister!$L$14-Riskregister!$K$14)*SQRT(AV277/2),Riskregister!$L$14-(Riskregister!$L$14-Riskregister!$K$14)*SQRT((1-AV277)/2)))</f>
        <v>0</v>
      </c>
      <c r="AX277" s="30">
        <f t="shared" ca="1" si="171"/>
        <v>1.2770989810768962E-2</v>
      </c>
      <c r="AY277" s="30">
        <f t="shared" ca="1" si="171"/>
        <v>0.85524848688798261</v>
      </c>
      <c r="AZ277" s="30">
        <f>IF(Riskregister!$E$15="",0,COUNTIF(BP$4:BP$53,"&lt;"&amp;AX277)*IF(AY277&lt;0.5,Riskregister!$K$15+(Riskregister!$L$15-Riskregister!$K$15)*SQRT(AY277/2),Riskregister!$L$15-(Riskregister!$L$15-Riskregister!$K$15)*SQRT((1-AY277)/2)))</f>
        <v>0</v>
      </c>
      <c r="BA277" s="30">
        <f t="shared" ca="1" si="172"/>
        <v>0.23322780247760688</v>
      </c>
      <c r="BB277" s="30">
        <f t="shared" ca="1" si="172"/>
        <v>0.82395779470471886</v>
      </c>
      <c r="BC277" s="30">
        <f>IF(Riskregister!$E$16="",0,COUNTIF(BQ$4:BQ$53,"&lt;"&amp;BA277)*IF(BB277&lt;0.5,Riskregister!$K$16+(Riskregister!$L$16-Riskregister!$K$16)*SQRT(BB277/2),Riskregister!$L$16-(Riskregister!$L$16-Riskregister!$K$16)*SQRT((1-BB277)/2)))</f>
        <v>0</v>
      </c>
      <c r="BD277" s="30">
        <f t="shared" ca="1" si="160"/>
        <v>13793189.360609844</v>
      </c>
    </row>
    <row r="278" spans="20:56" x14ac:dyDescent="0.35">
      <c r="T278" s="30">
        <f t="shared" ca="1" si="161"/>
        <v>0.78024523025637271</v>
      </c>
      <c r="U278" s="30">
        <f t="shared" ca="1" si="161"/>
        <v>0.7703392634159405</v>
      </c>
      <c r="V278" s="30">
        <f ca="1">IF(Riskregister!$E$5="",0,COUNTIF(BF$4:BF$53,"&lt;"&amp;T278)*IF(U278&lt;0.5,Riskregister!$K$5+(Riskregister!$L$5-Riskregister!$K$5)*SQRT(U278/2),Riskregister!$L$5-(Riskregister!$L$5-Riskregister!$K$5)*SQRT((1-U278)/2)))</f>
        <v>2237550.8282656474</v>
      </c>
      <c r="W278" s="30">
        <f t="shared" ca="1" si="162"/>
        <v>0.98130912446139529</v>
      </c>
      <c r="X278" s="30">
        <f t="shared" ca="1" si="162"/>
        <v>0.4699493719226393</v>
      </c>
      <c r="Y278" s="30">
        <f ca="1">IF(Riskregister!$E$6="",0,COUNTIF(BG$4:BG$53,"&lt;"&amp;W278)*IF(X278&lt;0.5,Riskregister!$K$6+(Riskregister!$L$6-Riskregister!$K$6)*SQRT(X278/2),Riskregister!$L$6-(Riskregister!$L$6-Riskregister!$K$6)*SQRT((1-X278)/2)))</f>
        <v>5362676.8804103397</v>
      </c>
      <c r="Z278" s="30">
        <f t="shared" ca="1" si="163"/>
        <v>0.60598961112834759</v>
      </c>
      <c r="AA278" s="30">
        <f t="shared" ca="1" si="163"/>
        <v>0.15058010033096647</v>
      </c>
      <c r="AB278" s="30">
        <f ca="1">IF(Riskregister!$E$7="",0,COUNTIF(BH$4:BH$53,"&lt;"&amp;Z278)*IF(AA278&lt;0.5,Riskregister!$K$7+(Riskregister!$L$7-Riskregister!$K$7)*SQRT(AA278/2),Riskregister!$L$7-(Riskregister!$L$7-Riskregister!$K$7)*SQRT((1-AA278)/2)))</f>
        <v>1022256.2949636939</v>
      </c>
      <c r="AC278" s="30">
        <f t="shared" ca="1" si="164"/>
        <v>0.67603156559558653</v>
      </c>
      <c r="AD278" s="30">
        <f t="shared" ca="1" si="164"/>
        <v>0.21227929965874659</v>
      </c>
      <c r="AE278" s="30">
        <f ca="1">IF(Riskregister!$E$8="",0,COUNTIF(BI$4:BI$53,"&lt;"&amp;AC278)*IF(AD278&lt;0.5,Riskregister!$K$8+(Riskregister!$L$8-Riskregister!$K$8)*SQRT(AD278/2),Riskregister!$L$8-(Riskregister!$L$8-Riskregister!$K$8)*SQRT((1-AD278)/2)))</f>
        <v>5493650.3766152794</v>
      </c>
      <c r="AF278" s="30">
        <f t="shared" ca="1" si="165"/>
        <v>0.2079836517357827</v>
      </c>
      <c r="AG278" s="30">
        <f t="shared" ca="1" si="165"/>
        <v>0.7626211475555128</v>
      </c>
      <c r="AH278" s="30">
        <f>IF(Riskregister!$E$9="",0,COUNTIF(BJ$4:BJ$53,"&lt;"&amp;AF278)*IF(AG278&lt;0.5,Riskregister!$K$9+(Riskregister!$L$9-Riskregister!$K$9)*SQRT(AG278/2),Riskregister!$L$9-(Riskregister!$L$9-Riskregister!$K$9)*SQRT((1-AG278)/2)))</f>
        <v>0</v>
      </c>
      <c r="AI278" s="30">
        <f t="shared" ca="1" si="166"/>
        <v>0.81603362015205105</v>
      </c>
      <c r="AJ278" s="30">
        <f t="shared" ca="1" si="166"/>
        <v>0.44750042048111582</v>
      </c>
      <c r="AK278" s="30">
        <f>IF(Riskregister!$E$10="",0,COUNTIF(BK$4:BK$53,"&lt;"&amp;AI278)*IF(AJ278&lt;0.5,Riskregister!$K$10+(Riskregister!$L$10-Riskregister!$K$10)*SQRT(AJ278/2),Riskregister!$L$10-(Riskregister!$L$10-Riskregister!$K$10)*SQRT((1-AJ278)/2)))</f>
        <v>0</v>
      </c>
      <c r="AL278" s="30">
        <f t="shared" ca="1" si="167"/>
        <v>0.12068633869303147</v>
      </c>
      <c r="AM278" s="30">
        <f t="shared" ca="1" si="167"/>
        <v>0.66832244678473118</v>
      </c>
      <c r="AN278" s="30">
        <f>IF(Riskregister!$E$11="",0,COUNTIF(BL$4:BL$53,"&lt;"&amp;AL278)*IF(AM278&lt;0.5,Riskregister!$K$11+(Riskregister!$L$11-Riskregister!$K$11)*SQRT(AM278/2),Riskregister!$L$11-(Riskregister!$L$11-Riskregister!$K$11)*SQRT((1-AM278)/2)))</f>
        <v>0</v>
      </c>
      <c r="AO278" s="30">
        <f t="shared" ca="1" si="168"/>
        <v>0.58053060425504721</v>
      </c>
      <c r="AP278" s="30">
        <f t="shared" ca="1" si="168"/>
        <v>0.69057666019929542</v>
      </c>
      <c r="AQ278" s="30">
        <f>IF(Riskregister!$E$12="",0,COUNTIF(BM$4:BM$53,"&lt;"&amp;AO278)*IF(AP278&lt;0.5,Riskregister!$K$12+(Riskregister!$L$12-Riskregister!$K$12)*SQRT(AP278/2),Riskregister!$L$12-(Riskregister!$L$12-Riskregister!$K$12)*SQRT((1-AP278)/2)))</f>
        <v>0</v>
      </c>
      <c r="AR278" s="30">
        <f t="shared" ca="1" si="169"/>
        <v>0.14147206836635828</v>
      </c>
      <c r="AS278" s="30">
        <f t="shared" ca="1" si="169"/>
        <v>0.70242620778042197</v>
      </c>
      <c r="AT278" s="30">
        <f>IF(Riskregister!$E$13="",0,COUNTIF(BN$4:BN$53,"&lt;"&amp;AR278)*IF(AS278&lt;0.5,Riskregister!$K$13+(Riskregister!$L$13-Riskregister!$K$13)*SQRT(AS278/2),Riskregister!$L$13-(Riskregister!$L$13-Riskregister!$K$13)*SQRT((1-AS278)/2)))</f>
        <v>0</v>
      </c>
      <c r="AU278" s="30">
        <f t="shared" ca="1" si="170"/>
        <v>0.17181888112687915</v>
      </c>
      <c r="AV278" s="30">
        <f t="shared" ca="1" si="170"/>
        <v>0.30584905798791373</v>
      </c>
      <c r="AW278" s="30">
        <f>IF(Riskregister!$E$14="",0,COUNTIF(BO$4:BO$53,"&lt;"&amp;AU278)*IF(AV278&lt;0.5,Riskregister!$K$14+(Riskregister!$L$14-Riskregister!$K$14)*SQRT(AV278/2),Riskregister!$L$14-(Riskregister!$L$14-Riskregister!$K$14)*SQRT((1-AV278)/2)))</f>
        <v>0</v>
      </c>
      <c r="AX278" s="30">
        <f t="shared" ca="1" si="171"/>
        <v>0.33590517839976042</v>
      </c>
      <c r="AY278" s="30">
        <f t="shared" ca="1" si="171"/>
        <v>0.75209046600168938</v>
      </c>
      <c r="AZ278" s="30">
        <f>IF(Riskregister!$E$15="",0,COUNTIF(BP$4:BP$53,"&lt;"&amp;AX278)*IF(AY278&lt;0.5,Riskregister!$K$15+(Riskregister!$L$15-Riskregister!$K$15)*SQRT(AY278/2),Riskregister!$L$15-(Riskregister!$L$15-Riskregister!$K$15)*SQRT((1-AY278)/2)))</f>
        <v>0</v>
      </c>
      <c r="BA278" s="30">
        <f t="shared" ca="1" si="172"/>
        <v>9.8573079874445746E-2</v>
      </c>
      <c r="BB278" s="30">
        <f t="shared" ca="1" si="172"/>
        <v>0.89541041785259989</v>
      </c>
      <c r="BC278" s="30">
        <f>IF(Riskregister!$E$16="",0,COUNTIF(BQ$4:BQ$53,"&lt;"&amp;BA278)*IF(BB278&lt;0.5,Riskregister!$K$16+(Riskregister!$L$16-Riskregister!$K$16)*SQRT(BB278/2),Riskregister!$L$16-(Riskregister!$L$16-Riskregister!$K$16)*SQRT((1-BB278)/2)))</f>
        <v>0</v>
      </c>
      <c r="BD278" s="30">
        <f t="shared" ca="1" si="160"/>
        <v>14116134.380254962</v>
      </c>
    </row>
    <row r="279" spans="20:56" x14ac:dyDescent="0.35">
      <c r="T279" s="30">
        <f t="shared" ca="1" si="161"/>
        <v>0.98905993959384297</v>
      </c>
      <c r="U279" s="30">
        <f t="shared" ca="1" si="161"/>
        <v>0.947511297348826</v>
      </c>
      <c r="V279" s="30">
        <f ca="1">IF(Riskregister!$E$5="",0,COUNTIF(BF$4:BF$53,"&lt;"&amp;T279)*IF(U279&lt;0.5,Riskregister!$K$5+(Riskregister!$L$5-Riskregister!$K$5)*SQRT(U279/2),Riskregister!$L$5-(Riskregister!$L$5-Riskregister!$K$5)*SQRT((1-U279)/2)))</f>
        <v>4743895.6084448602</v>
      </c>
      <c r="W279" s="30">
        <f t="shared" ca="1" si="162"/>
        <v>6.6812344323464501E-2</v>
      </c>
      <c r="X279" s="30">
        <f t="shared" ca="1" si="162"/>
        <v>0.40897390253521893</v>
      </c>
      <c r="Y279" s="30">
        <f ca="1">IF(Riskregister!$E$6="",0,COUNTIF(BG$4:BG$53,"&lt;"&amp;W279)*IF(X279&lt;0.5,Riskregister!$K$6+(Riskregister!$L$6-Riskregister!$K$6)*SQRT(X279/2),Riskregister!$L$6-(Riskregister!$L$6-Riskregister!$K$6)*SQRT((1-X279)/2)))</f>
        <v>0</v>
      </c>
      <c r="Z279" s="30">
        <f t="shared" ca="1" si="163"/>
        <v>0.5909847255033952</v>
      </c>
      <c r="AA279" s="30">
        <f t="shared" ca="1" si="163"/>
        <v>0.48413123950745429</v>
      </c>
      <c r="AB279" s="30">
        <f ca="1">IF(Riskregister!$E$7="",0,COUNTIF(BH$4:BH$53,"&lt;"&amp;Z279)*IF(AA279&lt;0.5,Riskregister!$K$7+(Riskregister!$L$7-Riskregister!$K$7)*SQRT(AA279/2),Riskregister!$L$7-(Riskregister!$L$7-Riskregister!$K$7)*SQRT((1-AA279)/2)))</f>
        <v>1555404.0329166595</v>
      </c>
      <c r="AC279" s="30">
        <f t="shared" ca="1" si="164"/>
        <v>0.58209743211021514</v>
      </c>
      <c r="AD279" s="30">
        <f t="shared" ca="1" si="164"/>
        <v>0.3751923835649339</v>
      </c>
      <c r="AE279" s="30">
        <f ca="1">IF(Riskregister!$E$8="",0,COUNTIF(BI$4:BI$53,"&lt;"&amp;AC279)*IF(AD279&lt;0.5,Riskregister!$K$8+(Riskregister!$L$8-Riskregister!$K$8)*SQRT(AD279/2),Riskregister!$L$8-(Riskregister!$L$8-Riskregister!$K$8)*SQRT((1-AD279)/2)))</f>
        <v>7007045.0209796429</v>
      </c>
      <c r="AF279" s="30">
        <f t="shared" ca="1" si="165"/>
        <v>0.48046940399168026</v>
      </c>
      <c r="AG279" s="30">
        <f t="shared" ca="1" si="165"/>
        <v>4.0116894097329547E-2</v>
      </c>
      <c r="AH279" s="30">
        <f>IF(Riskregister!$E$9="",0,COUNTIF(BJ$4:BJ$53,"&lt;"&amp;AF279)*IF(AG279&lt;0.5,Riskregister!$K$9+(Riskregister!$L$9-Riskregister!$K$9)*SQRT(AG279/2),Riskregister!$L$9-(Riskregister!$L$9-Riskregister!$K$9)*SQRT((1-AG279)/2)))</f>
        <v>0</v>
      </c>
      <c r="AI279" s="30">
        <f t="shared" ca="1" si="166"/>
        <v>0.43918241362267296</v>
      </c>
      <c r="AJ279" s="30">
        <f t="shared" ca="1" si="166"/>
        <v>0.89557356033702662</v>
      </c>
      <c r="AK279" s="30">
        <f>IF(Riskregister!$E$10="",0,COUNTIF(BK$4:BK$53,"&lt;"&amp;AI279)*IF(AJ279&lt;0.5,Riskregister!$K$10+(Riskregister!$L$10-Riskregister!$K$10)*SQRT(AJ279/2),Riskregister!$L$10-(Riskregister!$L$10-Riskregister!$K$10)*SQRT((1-AJ279)/2)))</f>
        <v>0</v>
      </c>
      <c r="AL279" s="30">
        <f t="shared" ca="1" si="167"/>
        <v>0.55681089690115848</v>
      </c>
      <c r="AM279" s="30">
        <f t="shared" ca="1" si="167"/>
        <v>0.79273157442523534</v>
      </c>
      <c r="AN279" s="30">
        <f>IF(Riskregister!$E$11="",0,COUNTIF(BL$4:BL$53,"&lt;"&amp;AL279)*IF(AM279&lt;0.5,Riskregister!$K$11+(Riskregister!$L$11-Riskregister!$K$11)*SQRT(AM279/2),Riskregister!$L$11-(Riskregister!$L$11-Riskregister!$K$11)*SQRT((1-AM279)/2)))</f>
        <v>0</v>
      </c>
      <c r="AO279" s="30">
        <f t="shared" ca="1" si="168"/>
        <v>0.96235163102805021</v>
      </c>
      <c r="AP279" s="30">
        <f t="shared" ca="1" si="168"/>
        <v>0.86112427950033998</v>
      </c>
      <c r="AQ279" s="30">
        <f>IF(Riskregister!$E$12="",0,COUNTIF(BM$4:BM$53,"&lt;"&amp;AO279)*IF(AP279&lt;0.5,Riskregister!$K$12+(Riskregister!$L$12-Riskregister!$K$12)*SQRT(AP279/2),Riskregister!$L$12-(Riskregister!$L$12-Riskregister!$K$12)*SQRT((1-AP279)/2)))</f>
        <v>0</v>
      </c>
      <c r="AR279" s="30">
        <f t="shared" ca="1" si="169"/>
        <v>0.27400840138773785</v>
      </c>
      <c r="AS279" s="30">
        <f t="shared" ca="1" si="169"/>
        <v>0.43315637993172718</v>
      </c>
      <c r="AT279" s="30">
        <f>IF(Riskregister!$E$13="",0,COUNTIF(BN$4:BN$53,"&lt;"&amp;AR279)*IF(AS279&lt;0.5,Riskregister!$K$13+(Riskregister!$L$13-Riskregister!$K$13)*SQRT(AS279/2),Riskregister!$L$13-(Riskregister!$L$13-Riskregister!$K$13)*SQRT((1-AS279)/2)))</f>
        <v>0</v>
      </c>
      <c r="AU279" s="30">
        <f t="shared" ca="1" si="170"/>
        <v>0.64285490305551973</v>
      </c>
      <c r="AV279" s="30">
        <f t="shared" ca="1" si="170"/>
        <v>0.22684820962844088</v>
      </c>
      <c r="AW279" s="30">
        <f>IF(Riskregister!$E$14="",0,COUNTIF(BO$4:BO$53,"&lt;"&amp;AU279)*IF(AV279&lt;0.5,Riskregister!$K$14+(Riskregister!$L$14-Riskregister!$K$14)*SQRT(AV279/2),Riskregister!$L$14-(Riskregister!$L$14-Riskregister!$K$14)*SQRT((1-AV279)/2)))</f>
        <v>0</v>
      </c>
      <c r="AX279" s="30">
        <f t="shared" ca="1" si="171"/>
        <v>0.48283249860474931</v>
      </c>
      <c r="AY279" s="30">
        <f t="shared" ca="1" si="171"/>
        <v>0.81555693264128515</v>
      </c>
      <c r="AZ279" s="30">
        <f>IF(Riskregister!$E$15="",0,COUNTIF(BP$4:BP$53,"&lt;"&amp;AX279)*IF(AY279&lt;0.5,Riskregister!$K$15+(Riskregister!$L$15-Riskregister!$K$15)*SQRT(AY279/2),Riskregister!$L$15-(Riskregister!$L$15-Riskregister!$K$15)*SQRT((1-AY279)/2)))</f>
        <v>0</v>
      </c>
      <c r="BA279" s="30">
        <f t="shared" ca="1" si="172"/>
        <v>0.88931329304302453</v>
      </c>
      <c r="BB279" s="30">
        <f t="shared" ca="1" si="172"/>
        <v>0.51255602618841922</v>
      </c>
      <c r="BC279" s="30">
        <f>IF(Riskregister!$E$16="",0,COUNTIF(BQ$4:BQ$53,"&lt;"&amp;BA279)*IF(BB279&lt;0.5,Riskregister!$K$16+(Riskregister!$L$16-Riskregister!$K$16)*SQRT(BB279/2),Riskregister!$L$16-(Riskregister!$L$16-Riskregister!$K$16)*SQRT((1-BB279)/2)))</f>
        <v>0</v>
      </c>
      <c r="BD279" s="30">
        <f t="shared" ca="1" si="160"/>
        <v>13306344.662341163</v>
      </c>
    </row>
    <row r="280" spans="20:56" x14ac:dyDescent="0.35">
      <c r="T280" s="30">
        <f t="shared" ca="1" si="161"/>
        <v>0.18035409766974442</v>
      </c>
      <c r="U280" s="30">
        <f t="shared" ca="1" si="161"/>
        <v>0.42946902393484976</v>
      </c>
      <c r="V280" s="30">
        <f ca="1">IF(Riskregister!$E$5="",0,COUNTIF(BF$4:BF$53,"&lt;"&amp;T280)*IF(U280&lt;0.5,Riskregister!$K$5+(Riskregister!$L$5-Riskregister!$K$5)*SQRT(U280/2),Riskregister!$L$5-(Riskregister!$L$5-Riskregister!$K$5)*SQRT((1-U280)/2)))</f>
        <v>717055.09791107243</v>
      </c>
      <c r="W280" s="30">
        <f t="shared" ca="1" si="162"/>
        <v>6.2739056237004043E-2</v>
      </c>
      <c r="X280" s="30">
        <f t="shared" ca="1" si="162"/>
        <v>0.10244058750738572</v>
      </c>
      <c r="Y280" s="30">
        <f ca="1">IF(Riskregister!$E$6="",0,COUNTIF(BG$4:BG$53,"&lt;"&amp;W280)*IF(X280&lt;0.5,Riskregister!$K$6+(Riskregister!$L$6-Riskregister!$K$6)*SQRT(X280/2),Riskregister!$L$6-(Riskregister!$L$6-Riskregister!$K$6)*SQRT((1-X280)/2)))</f>
        <v>0</v>
      </c>
      <c r="Z280" s="30">
        <f t="shared" ca="1" si="163"/>
        <v>0.8115978806579649</v>
      </c>
      <c r="AA280" s="30">
        <f t="shared" ca="1" si="163"/>
        <v>0.82456158738330887</v>
      </c>
      <c r="AB280" s="30">
        <f ca="1">IF(Riskregister!$E$7="",0,COUNTIF(BH$4:BH$53,"&lt;"&amp;Z280)*IF(AA280&lt;0.5,Riskregister!$K$7+(Riskregister!$L$7-Riskregister!$K$7)*SQRT(AA280/2),Riskregister!$L$7-(Riskregister!$L$7-Riskregister!$K$7)*SQRT((1-AA280)/2)))</f>
        <v>2370712.0057197083</v>
      </c>
      <c r="AC280" s="30">
        <f t="shared" ca="1" si="164"/>
        <v>0.34181195671060249</v>
      </c>
      <c r="AD280" s="30">
        <f t="shared" ca="1" si="164"/>
        <v>0.89288888611268846</v>
      </c>
      <c r="AE280" s="30">
        <f ca="1">IF(Riskregister!$E$8="",0,COUNTIF(BI$4:BI$53,"&lt;"&amp;AC280)*IF(AD280&lt;0.5,Riskregister!$K$8+(Riskregister!$L$8-Riskregister!$K$8)*SQRT(AD280/2),Riskregister!$L$8-(Riskregister!$L$8-Riskregister!$K$8)*SQRT((1-AD280)/2)))</f>
        <v>7824645.0837756563</v>
      </c>
      <c r="AF280" s="30">
        <f t="shared" ca="1" si="165"/>
        <v>0.84322058396076438</v>
      </c>
      <c r="AG280" s="30">
        <f t="shared" ca="1" si="165"/>
        <v>0.49153774256510629</v>
      </c>
      <c r="AH280" s="30">
        <f>IF(Riskregister!$E$9="",0,COUNTIF(BJ$4:BJ$53,"&lt;"&amp;AF280)*IF(AG280&lt;0.5,Riskregister!$K$9+(Riskregister!$L$9-Riskregister!$K$9)*SQRT(AG280/2),Riskregister!$L$9-(Riskregister!$L$9-Riskregister!$K$9)*SQRT((1-AG280)/2)))</f>
        <v>0</v>
      </c>
      <c r="AI280" s="30">
        <f t="shared" ca="1" si="166"/>
        <v>0.65570016702655742</v>
      </c>
      <c r="AJ280" s="30">
        <f t="shared" ca="1" si="166"/>
        <v>0.71505932933323035</v>
      </c>
      <c r="AK280" s="30">
        <f>IF(Riskregister!$E$10="",0,COUNTIF(BK$4:BK$53,"&lt;"&amp;AI280)*IF(AJ280&lt;0.5,Riskregister!$K$10+(Riskregister!$L$10-Riskregister!$K$10)*SQRT(AJ280/2),Riskregister!$L$10-(Riskregister!$L$10-Riskregister!$K$10)*SQRT((1-AJ280)/2)))</f>
        <v>0</v>
      </c>
      <c r="AL280" s="30">
        <f t="shared" ca="1" si="167"/>
        <v>0.20849242945072011</v>
      </c>
      <c r="AM280" s="30">
        <f t="shared" ca="1" si="167"/>
        <v>0.90691874474358536</v>
      </c>
      <c r="AN280" s="30">
        <f>IF(Riskregister!$E$11="",0,COUNTIF(BL$4:BL$53,"&lt;"&amp;AL280)*IF(AM280&lt;0.5,Riskregister!$K$11+(Riskregister!$L$11-Riskregister!$K$11)*SQRT(AM280/2),Riskregister!$L$11-(Riskregister!$L$11-Riskregister!$K$11)*SQRT((1-AM280)/2)))</f>
        <v>0</v>
      </c>
      <c r="AO280" s="30">
        <f t="shared" ca="1" si="168"/>
        <v>0.67787568077987026</v>
      </c>
      <c r="AP280" s="30">
        <f t="shared" ca="1" si="168"/>
        <v>0.42566758039138919</v>
      </c>
      <c r="AQ280" s="30">
        <f>IF(Riskregister!$E$12="",0,COUNTIF(BM$4:BM$53,"&lt;"&amp;AO280)*IF(AP280&lt;0.5,Riskregister!$K$12+(Riskregister!$L$12-Riskregister!$K$12)*SQRT(AP280/2),Riskregister!$L$12-(Riskregister!$L$12-Riskregister!$K$12)*SQRT((1-AP280)/2)))</f>
        <v>0</v>
      </c>
      <c r="AR280" s="30">
        <f t="shared" ca="1" si="169"/>
        <v>0.22978261737593109</v>
      </c>
      <c r="AS280" s="30">
        <f t="shared" ca="1" si="169"/>
        <v>0.35798310090243102</v>
      </c>
      <c r="AT280" s="30">
        <f>IF(Riskregister!$E$13="",0,COUNTIF(BN$4:BN$53,"&lt;"&amp;AR280)*IF(AS280&lt;0.5,Riskregister!$K$13+(Riskregister!$L$13-Riskregister!$K$13)*SQRT(AS280/2),Riskregister!$L$13-(Riskregister!$L$13-Riskregister!$K$13)*SQRT((1-AS280)/2)))</f>
        <v>0</v>
      </c>
      <c r="AU280" s="30">
        <f t="shared" ca="1" si="170"/>
        <v>0.3332211056440777</v>
      </c>
      <c r="AV280" s="30">
        <f t="shared" ca="1" si="170"/>
        <v>0.74493885311523678</v>
      </c>
      <c r="AW280" s="30">
        <f>IF(Riskregister!$E$14="",0,COUNTIF(BO$4:BO$53,"&lt;"&amp;AU280)*IF(AV280&lt;0.5,Riskregister!$K$14+(Riskregister!$L$14-Riskregister!$K$14)*SQRT(AV280/2),Riskregister!$L$14-(Riskregister!$L$14-Riskregister!$K$14)*SQRT((1-AV280)/2)))</f>
        <v>0</v>
      </c>
      <c r="AX280" s="30">
        <f t="shared" ca="1" si="171"/>
        <v>0.66229391257196613</v>
      </c>
      <c r="AY280" s="30">
        <f t="shared" ca="1" si="171"/>
        <v>0.70209498127359982</v>
      </c>
      <c r="AZ280" s="30">
        <f>IF(Riskregister!$E$15="",0,COUNTIF(BP$4:BP$53,"&lt;"&amp;AX280)*IF(AY280&lt;0.5,Riskregister!$K$15+(Riskregister!$L$15-Riskregister!$K$15)*SQRT(AY280/2),Riskregister!$L$15-(Riskregister!$L$15-Riskregister!$K$15)*SQRT((1-AY280)/2)))</f>
        <v>0</v>
      </c>
      <c r="BA280" s="30">
        <f t="shared" ca="1" si="172"/>
        <v>0.13989338062485024</v>
      </c>
      <c r="BB280" s="30">
        <f t="shared" ca="1" si="172"/>
        <v>0.79520157033779104</v>
      </c>
      <c r="BC280" s="30">
        <f>IF(Riskregister!$E$16="",0,COUNTIF(BQ$4:BQ$53,"&lt;"&amp;BA280)*IF(BB280&lt;0.5,Riskregister!$K$16+(Riskregister!$L$16-Riskregister!$K$16)*SQRT(BB280/2),Riskregister!$L$16-(Riskregister!$L$16-Riskregister!$K$16)*SQRT((1-BB280)/2)))</f>
        <v>0</v>
      </c>
      <c r="BD280" s="30">
        <f t="shared" ca="1" si="160"/>
        <v>10912412.187406437</v>
      </c>
    </row>
    <row r="281" spans="20:56" x14ac:dyDescent="0.35">
      <c r="T281" s="30">
        <f t="shared" ca="1" si="161"/>
        <v>0.88998506663274546</v>
      </c>
      <c r="U281" s="30">
        <f t="shared" ca="1" si="161"/>
        <v>0.35833014609437275</v>
      </c>
      <c r="V281" s="30">
        <f ca="1">IF(Riskregister!$E$5="",0,COUNTIF(BF$4:BF$53,"&lt;"&amp;T281)*IF(U281&lt;0.5,Riskregister!$K$5+(Riskregister!$L$5-Riskregister!$K$5)*SQRT(U281/2),Riskregister!$L$5-(Riskregister!$L$5-Riskregister!$K$5)*SQRT((1-U281)/2)))</f>
        <v>2042853.1762715578</v>
      </c>
      <c r="W281" s="30">
        <f t="shared" ca="1" si="162"/>
        <v>0.58323212020460058</v>
      </c>
      <c r="X281" s="30">
        <f t="shared" ca="1" si="162"/>
        <v>0.3497428492440362</v>
      </c>
      <c r="Y281" s="30">
        <f ca="1">IF(Riskregister!$E$6="",0,COUNTIF(BG$4:BG$53,"&lt;"&amp;W281)*IF(X281&lt;0.5,Riskregister!$K$6+(Riskregister!$L$6-Riskregister!$K$6)*SQRT(X281/2),Riskregister!$L$6-(Riskregister!$L$6-Riskregister!$K$6)*SQRT((1-X281)/2)))</f>
        <v>1905434.7090130991</v>
      </c>
      <c r="Z281" s="30">
        <f t="shared" ca="1" si="163"/>
        <v>0.21502881826960429</v>
      </c>
      <c r="AA281" s="30">
        <f t="shared" ca="1" si="163"/>
        <v>0.70514902236377319</v>
      </c>
      <c r="AB281" s="30">
        <f ca="1">IF(Riskregister!$E$7="",0,COUNTIF(BH$4:BH$53,"&lt;"&amp;Z281)*IF(AA281&lt;0.5,Riskregister!$K$7+(Riskregister!$L$7-Riskregister!$K$7)*SQRT(AA281/2),Riskregister!$L$7-(Riskregister!$L$7-Riskregister!$K$7)*SQRT((1-AA281)/2)))</f>
        <v>1062455.622219428</v>
      </c>
      <c r="AC281" s="30">
        <f t="shared" ca="1" si="164"/>
        <v>7.7620317219507351E-2</v>
      </c>
      <c r="AD281" s="30">
        <f t="shared" ca="1" si="164"/>
        <v>0.45754435521508718</v>
      </c>
      <c r="AE281" s="30">
        <f ca="1">IF(Riskregister!$E$8="",0,COUNTIF(BI$4:BI$53,"&lt;"&amp;AC281)*IF(AD281&lt;0.5,Riskregister!$K$8+(Riskregister!$L$8-Riskregister!$K$8)*SQRT(AD281/2),Riskregister!$L$8-(Riskregister!$L$8-Riskregister!$K$8)*SQRT((1-AD281)/2)))</f>
        <v>2548016.3263087389</v>
      </c>
      <c r="AF281" s="30">
        <f t="shared" ca="1" si="165"/>
        <v>0.80987621964232825</v>
      </c>
      <c r="AG281" s="30">
        <f t="shared" ca="1" si="165"/>
        <v>0.17796073043540928</v>
      </c>
      <c r="AH281" s="30">
        <f>IF(Riskregister!$E$9="",0,COUNTIF(BJ$4:BJ$53,"&lt;"&amp;AF281)*IF(AG281&lt;0.5,Riskregister!$K$9+(Riskregister!$L$9-Riskregister!$K$9)*SQRT(AG281/2),Riskregister!$L$9-(Riskregister!$L$9-Riskregister!$K$9)*SQRT((1-AG281)/2)))</f>
        <v>0</v>
      </c>
      <c r="AI281" s="30">
        <f t="shared" ca="1" si="166"/>
        <v>0.12078701071284148</v>
      </c>
      <c r="AJ281" s="30">
        <f t="shared" ca="1" si="166"/>
        <v>2.4956788634988625E-2</v>
      </c>
      <c r="AK281" s="30">
        <f>IF(Riskregister!$E$10="",0,COUNTIF(BK$4:BK$53,"&lt;"&amp;AI281)*IF(AJ281&lt;0.5,Riskregister!$K$10+(Riskregister!$L$10-Riskregister!$K$10)*SQRT(AJ281/2),Riskregister!$L$10-(Riskregister!$L$10-Riskregister!$K$10)*SQRT((1-AJ281)/2)))</f>
        <v>0</v>
      </c>
      <c r="AL281" s="30">
        <f t="shared" ca="1" si="167"/>
        <v>0.75480984487920899</v>
      </c>
      <c r="AM281" s="30">
        <f t="shared" ca="1" si="167"/>
        <v>0.66265599147206267</v>
      </c>
      <c r="AN281" s="30">
        <f>IF(Riskregister!$E$11="",0,COUNTIF(BL$4:BL$53,"&lt;"&amp;AL281)*IF(AM281&lt;0.5,Riskregister!$K$11+(Riskregister!$L$11-Riskregister!$K$11)*SQRT(AM281/2),Riskregister!$L$11-(Riskregister!$L$11-Riskregister!$K$11)*SQRT((1-AM281)/2)))</f>
        <v>0</v>
      </c>
      <c r="AO281" s="30">
        <f t="shared" ca="1" si="168"/>
        <v>0.2049691932348543</v>
      </c>
      <c r="AP281" s="30">
        <f t="shared" ca="1" si="168"/>
        <v>0.82577553403704407</v>
      </c>
      <c r="AQ281" s="30">
        <f>IF(Riskregister!$E$12="",0,COUNTIF(BM$4:BM$53,"&lt;"&amp;AO281)*IF(AP281&lt;0.5,Riskregister!$K$12+(Riskregister!$L$12-Riskregister!$K$12)*SQRT(AP281/2),Riskregister!$L$12-(Riskregister!$L$12-Riskregister!$K$12)*SQRT((1-AP281)/2)))</f>
        <v>0</v>
      </c>
      <c r="AR281" s="30">
        <f t="shared" ca="1" si="169"/>
        <v>0.16703142666352988</v>
      </c>
      <c r="AS281" s="30">
        <f t="shared" ca="1" si="169"/>
        <v>1.1698304732357334E-2</v>
      </c>
      <c r="AT281" s="30">
        <f>IF(Riskregister!$E$13="",0,COUNTIF(BN$4:BN$53,"&lt;"&amp;AR281)*IF(AS281&lt;0.5,Riskregister!$K$13+(Riskregister!$L$13-Riskregister!$K$13)*SQRT(AS281/2),Riskregister!$L$13-(Riskregister!$L$13-Riskregister!$K$13)*SQRT((1-AS281)/2)))</f>
        <v>0</v>
      </c>
      <c r="AU281" s="30">
        <f t="shared" ca="1" si="170"/>
        <v>0.26006070431442885</v>
      </c>
      <c r="AV281" s="30">
        <f t="shared" ca="1" si="170"/>
        <v>0.82080009503105145</v>
      </c>
      <c r="AW281" s="30">
        <f>IF(Riskregister!$E$14="",0,COUNTIF(BO$4:BO$53,"&lt;"&amp;AU281)*IF(AV281&lt;0.5,Riskregister!$K$14+(Riskregister!$L$14-Riskregister!$K$14)*SQRT(AV281/2),Riskregister!$L$14-(Riskregister!$L$14-Riskregister!$K$14)*SQRT((1-AV281)/2)))</f>
        <v>0</v>
      </c>
      <c r="AX281" s="30">
        <f t="shared" ca="1" si="171"/>
        <v>0.61678602942441707</v>
      </c>
      <c r="AY281" s="30">
        <f t="shared" ca="1" si="171"/>
        <v>0.36041150821244827</v>
      </c>
      <c r="AZ281" s="30">
        <f>IF(Riskregister!$E$15="",0,COUNTIF(BP$4:BP$53,"&lt;"&amp;AX281)*IF(AY281&lt;0.5,Riskregister!$K$15+(Riskregister!$L$15-Riskregister!$K$15)*SQRT(AY281/2),Riskregister!$L$15-(Riskregister!$L$15-Riskregister!$K$15)*SQRT((1-AY281)/2)))</f>
        <v>0</v>
      </c>
      <c r="BA281" s="30">
        <f t="shared" ca="1" si="172"/>
        <v>0.58561667171242537</v>
      </c>
      <c r="BB281" s="30">
        <f t="shared" ca="1" si="172"/>
        <v>0.82166142578816215</v>
      </c>
      <c r="BC281" s="30">
        <f>IF(Riskregister!$E$16="",0,COUNTIF(BQ$4:BQ$53,"&lt;"&amp;BA281)*IF(BB281&lt;0.5,Riskregister!$K$16+(Riskregister!$L$16-Riskregister!$K$16)*SQRT(BB281/2),Riskregister!$L$16-(Riskregister!$L$16-Riskregister!$K$16)*SQRT((1-BB281)/2)))</f>
        <v>0</v>
      </c>
      <c r="BD281" s="30">
        <f t="shared" ca="1" si="160"/>
        <v>7558759.8338128235</v>
      </c>
    </row>
    <row r="282" spans="20:56" x14ac:dyDescent="0.35">
      <c r="T282" s="30">
        <f t="shared" ca="1" si="161"/>
        <v>0.39649957226011134</v>
      </c>
      <c r="U282" s="30">
        <f t="shared" ca="1" si="161"/>
        <v>0.26876023988861097</v>
      </c>
      <c r="V282" s="30">
        <f ca="1">IF(Riskregister!$E$5="",0,COUNTIF(BF$4:BF$53,"&lt;"&amp;T282)*IF(U282&lt;0.5,Riskregister!$K$5+(Riskregister!$L$5-Riskregister!$K$5)*SQRT(U282/2),Riskregister!$L$5-(Riskregister!$L$5-Riskregister!$K$5)*SQRT((1-U282)/2)))</f>
        <v>944881.57027565362</v>
      </c>
      <c r="W282" s="30">
        <f t="shared" ca="1" si="162"/>
        <v>0.20047771495222499</v>
      </c>
      <c r="X282" s="30">
        <f t="shared" ca="1" si="162"/>
        <v>0.36503802974692146</v>
      </c>
      <c r="Y282" s="30">
        <f ca="1">IF(Riskregister!$E$6="",0,COUNTIF(BG$4:BG$53,"&lt;"&amp;W282)*IF(X282&lt;0.5,Riskregister!$K$6+(Riskregister!$L$6-Riskregister!$K$6)*SQRT(X282/2),Riskregister!$L$6-(Riskregister!$L$6-Riskregister!$K$6)*SQRT((1-X282)/2)))</f>
        <v>969000.39544203924</v>
      </c>
      <c r="Z282" s="30">
        <f t="shared" ca="1" si="163"/>
        <v>0.94735922305989395</v>
      </c>
      <c r="AA282" s="30">
        <f t="shared" ca="1" si="163"/>
        <v>0.83589719984170607</v>
      </c>
      <c r="AB282" s="30">
        <f ca="1">IF(Riskregister!$E$7="",0,COUNTIF(BH$4:BH$53,"&lt;"&amp;Z282)*IF(AA282&lt;0.5,Riskregister!$K$7+(Riskregister!$L$7-Riskregister!$K$7)*SQRT(AA282/2),Riskregister!$L$7-(Riskregister!$L$7-Riskregister!$K$7)*SQRT((1-AA282)/2)))</f>
        <v>3297182.3007980171</v>
      </c>
      <c r="AC282" s="30">
        <f t="shared" ca="1" si="164"/>
        <v>0.24605929011147143</v>
      </c>
      <c r="AD282" s="30">
        <f t="shared" ca="1" si="164"/>
        <v>0.72860918275808084</v>
      </c>
      <c r="AE282" s="30">
        <f ca="1">IF(Riskregister!$E$8="",0,COUNTIF(BI$4:BI$53,"&lt;"&amp;AC282)*IF(AD282&lt;0.5,Riskregister!$K$8+(Riskregister!$L$8-Riskregister!$K$8)*SQRT(AD282/2),Riskregister!$L$8-(Riskregister!$L$8-Riskregister!$K$8)*SQRT((1-AD282)/2)))</f>
        <v>6537335.3749246821</v>
      </c>
      <c r="AF282" s="30">
        <f t="shared" ca="1" si="165"/>
        <v>0.31123668353008949</v>
      </c>
      <c r="AG282" s="30">
        <f t="shared" ca="1" si="165"/>
        <v>0.40148929938165101</v>
      </c>
      <c r="AH282" s="30">
        <f>IF(Riskregister!$E$9="",0,COUNTIF(BJ$4:BJ$53,"&lt;"&amp;AF282)*IF(AG282&lt;0.5,Riskregister!$K$9+(Riskregister!$L$9-Riskregister!$K$9)*SQRT(AG282/2),Riskregister!$L$9-(Riskregister!$L$9-Riskregister!$K$9)*SQRT((1-AG282)/2)))</f>
        <v>0</v>
      </c>
      <c r="AI282" s="30">
        <f t="shared" ca="1" si="166"/>
        <v>7.6521402664008198E-3</v>
      </c>
      <c r="AJ282" s="30">
        <f t="shared" ca="1" si="166"/>
        <v>0.28312098194580859</v>
      </c>
      <c r="AK282" s="30">
        <f>IF(Riskregister!$E$10="",0,COUNTIF(BK$4:BK$53,"&lt;"&amp;AI282)*IF(AJ282&lt;0.5,Riskregister!$K$10+(Riskregister!$L$10-Riskregister!$K$10)*SQRT(AJ282/2),Riskregister!$L$10-(Riskregister!$L$10-Riskregister!$K$10)*SQRT((1-AJ282)/2)))</f>
        <v>0</v>
      </c>
      <c r="AL282" s="30">
        <f t="shared" ca="1" si="167"/>
        <v>0.21855226367206237</v>
      </c>
      <c r="AM282" s="30">
        <f t="shared" ca="1" si="167"/>
        <v>0.1862435690042763</v>
      </c>
      <c r="AN282" s="30">
        <f>IF(Riskregister!$E$11="",0,COUNTIF(BL$4:BL$53,"&lt;"&amp;AL282)*IF(AM282&lt;0.5,Riskregister!$K$11+(Riskregister!$L$11-Riskregister!$K$11)*SQRT(AM282/2),Riskregister!$L$11-(Riskregister!$L$11-Riskregister!$K$11)*SQRT((1-AM282)/2)))</f>
        <v>0</v>
      </c>
      <c r="AO282" s="30">
        <f t="shared" ca="1" si="168"/>
        <v>0.2888700366149034</v>
      </c>
      <c r="AP282" s="30">
        <f t="shared" ca="1" si="168"/>
        <v>7.9700775541063695E-2</v>
      </c>
      <c r="AQ282" s="30">
        <f>IF(Riskregister!$E$12="",0,COUNTIF(BM$4:BM$53,"&lt;"&amp;AO282)*IF(AP282&lt;0.5,Riskregister!$K$12+(Riskregister!$L$12-Riskregister!$K$12)*SQRT(AP282/2),Riskregister!$L$12-(Riskregister!$L$12-Riskregister!$K$12)*SQRT((1-AP282)/2)))</f>
        <v>0</v>
      </c>
      <c r="AR282" s="30">
        <f t="shared" ca="1" si="169"/>
        <v>0.15176174072268767</v>
      </c>
      <c r="AS282" s="30">
        <f t="shared" ca="1" si="169"/>
        <v>0.15092912864745223</v>
      </c>
      <c r="AT282" s="30">
        <f>IF(Riskregister!$E$13="",0,COUNTIF(BN$4:BN$53,"&lt;"&amp;AR282)*IF(AS282&lt;0.5,Riskregister!$K$13+(Riskregister!$L$13-Riskregister!$K$13)*SQRT(AS282/2),Riskregister!$L$13-(Riskregister!$L$13-Riskregister!$K$13)*SQRT((1-AS282)/2)))</f>
        <v>0</v>
      </c>
      <c r="AU282" s="30">
        <f t="shared" ca="1" si="170"/>
        <v>0.70024884879110483</v>
      </c>
      <c r="AV282" s="30">
        <f t="shared" ca="1" si="170"/>
        <v>0.59040274496112322</v>
      </c>
      <c r="AW282" s="30">
        <f>IF(Riskregister!$E$14="",0,COUNTIF(BO$4:BO$53,"&lt;"&amp;AU282)*IF(AV282&lt;0.5,Riskregister!$K$14+(Riskregister!$L$14-Riskregister!$K$14)*SQRT(AV282/2),Riskregister!$L$14-(Riskregister!$L$14-Riskregister!$K$14)*SQRT((1-AV282)/2)))</f>
        <v>0</v>
      </c>
      <c r="AX282" s="30">
        <f t="shared" ca="1" si="171"/>
        <v>0.37184765653053542</v>
      </c>
      <c r="AY282" s="30">
        <f t="shared" ca="1" si="171"/>
        <v>0.84837281870528791</v>
      </c>
      <c r="AZ282" s="30">
        <f>IF(Riskregister!$E$15="",0,COUNTIF(BP$4:BP$53,"&lt;"&amp;AX282)*IF(AY282&lt;0.5,Riskregister!$K$15+(Riskregister!$L$15-Riskregister!$K$15)*SQRT(AY282/2),Riskregister!$L$15-(Riskregister!$L$15-Riskregister!$K$15)*SQRT((1-AY282)/2)))</f>
        <v>0</v>
      </c>
      <c r="BA282" s="30">
        <f t="shared" ca="1" si="172"/>
        <v>0.2591930892986003</v>
      </c>
      <c r="BB282" s="30">
        <f t="shared" ca="1" si="172"/>
        <v>0.37262095618665758</v>
      </c>
      <c r="BC282" s="30">
        <f>IF(Riskregister!$E$16="",0,COUNTIF(BQ$4:BQ$53,"&lt;"&amp;BA282)*IF(BB282&lt;0.5,Riskregister!$K$16+(Riskregister!$L$16-Riskregister!$K$16)*SQRT(BB282/2),Riskregister!$L$16-(Riskregister!$L$16-Riskregister!$K$16)*SQRT((1-BB282)/2)))</f>
        <v>0</v>
      </c>
      <c r="BD282" s="30">
        <f t="shared" ca="1" si="160"/>
        <v>11748399.641440392</v>
      </c>
    </row>
    <row r="283" spans="20:56" x14ac:dyDescent="0.35">
      <c r="T283" s="30">
        <f t="shared" ca="1" si="161"/>
        <v>0.72881083770664246</v>
      </c>
      <c r="U283" s="30">
        <f t="shared" ca="1" si="161"/>
        <v>0.91496105274563</v>
      </c>
      <c r="V283" s="30">
        <f ca="1">IF(Riskregister!$E$5="",0,COUNTIF(BF$4:BF$53,"&lt;"&amp;T283)*IF(U283&lt;0.5,Riskregister!$K$5+(Riskregister!$L$5-Riskregister!$K$5)*SQRT(U283/2),Riskregister!$L$5-(Riskregister!$L$5-Riskregister!$K$5)*SQRT((1-U283)/2)))</f>
        <v>2536044.3607006976</v>
      </c>
      <c r="W283" s="30">
        <f t="shared" ca="1" si="162"/>
        <v>0.41131404203621214</v>
      </c>
      <c r="X283" s="30">
        <f t="shared" ca="1" si="162"/>
        <v>0.78458312020488652</v>
      </c>
      <c r="Y283" s="30">
        <f ca="1">IF(Riskregister!$E$6="",0,COUNTIF(BG$4:BG$53,"&lt;"&amp;W283)*IF(X283&lt;0.5,Riskregister!$K$6+(Riskregister!$L$6-Riskregister!$K$6)*SQRT(X283/2),Riskregister!$L$6-(Riskregister!$L$6-Riskregister!$K$6)*SQRT((1-X283)/2)))</f>
        <v>1409258.6477415992</v>
      </c>
      <c r="Z283" s="30">
        <f t="shared" ca="1" si="163"/>
        <v>0.20099123839979038</v>
      </c>
      <c r="AA283" s="30">
        <f t="shared" ca="1" si="163"/>
        <v>0.5181769033281558</v>
      </c>
      <c r="AB283" s="30">
        <f ca="1">IF(Riskregister!$E$7="",0,COUNTIF(BH$4:BH$53,"&lt;"&amp;Z283)*IF(AA283&lt;0.5,Riskregister!$K$7+(Riskregister!$L$7-Riskregister!$K$7)*SQRT(AA283/2),Riskregister!$L$7-(Riskregister!$L$7-Riskregister!$K$7)*SQRT((1-AA283)/2)))</f>
        <v>912841.62324948166</v>
      </c>
      <c r="AC283" s="30">
        <f t="shared" ca="1" si="164"/>
        <v>0.46868133215523755</v>
      </c>
      <c r="AD283" s="30">
        <f t="shared" ca="1" si="164"/>
        <v>0.89364750506090462</v>
      </c>
      <c r="AE283" s="30">
        <f ca="1">IF(Riskregister!$E$8="",0,COUNTIF(BI$4:BI$53,"&lt;"&amp;AC283)*IF(AD283&lt;0.5,Riskregister!$K$8+(Riskregister!$L$8-Riskregister!$K$8)*SQRT(AD283/2),Riskregister!$L$8-(Riskregister!$L$8-Riskregister!$K$8)*SQRT((1-AD283)/2)))</f>
        <v>7832362.2935533635</v>
      </c>
      <c r="AF283" s="30">
        <f t="shared" ca="1" si="165"/>
        <v>0.85088073128713826</v>
      </c>
      <c r="AG283" s="30">
        <f t="shared" ca="1" si="165"/>
        <v>0.27693099796203169</v>
      </c>
      <c r="AH283" s="30">
        <f>IF(Riskregister!$E$9="",0,COUNTIF(BJ$4:BJ$53,"&lt;"&amp;AF283)*IF(AG283&lt;0.5,Riskregister!$K$9+(Riskregister!$L$9-Riskregister!$K$9)*SQRT(AG283/2),Riskregister!$L$9-(Riskregister!$L$9-Riskregister!$K$9)*SQRT((1-AG283)/2)))</f>
        <v>0</v>
      </c>
      <c r="AI283" s="30">
        <f t="shared" ca="1" si="166"/>
        <v>0.30356644241227138</v>
      </c>
      <c r="AJ283" s="30">
        <f t="shared" ca="1" si="166"/>
        <v>0.96189635971111298</v>
      </c>
      <c r="AK283" s="30">
        <f>IF(Riskregister!$E$10="",0,COUNTIF(BK$4:BK$53,"&lt;"&amp;AI283)*IF(AJ283&lt;0.5,Riskregister!$K$10+(Riskregister!$L$10-Riskregister!$K$10)*SQRT(AJ283/2),Riskregister!$L$10-(Riskregister!$L$10-Riskregister!$K$10)*SQRT((1-AJ283)/2)))</f>
        <v>0</v>
      </c>
      <c r="AL283" s="30">
        <f t="shared" ca="1" si="167"/>
        <v>0.38345646351296525</v>
      </c>
      <c r="AM283" s="30">
        <f t="shared" ca="1" si="167"/>
        <v>0.61649221831863321</v>
      </c>
      <c r="AN283" s="30">
        <f>IF(Riskregister!$E$11="",0,COUNTIF(BL$4:BL$53,"&lt;"&amp;AL283)*IF(AM283&lt;0.5,Riskregister!$K$11+(Riskregister!$L$11-Riskregister!$K$11)*SQRT(AM283/2),Riskregister!$L$11-(Riskregister!$L$11-Riskregister!$K$11)*SQRT((1-AM283)/2)))</f>
        <v>0</v>
      </c>
      <c r="AO283" s="30">
        <f t="shared" ca="1" si="168"/>
        <v>0.88695423632745862</v>
      </c>
      <c r="AP283" s="30">
        <f t="shared" ca="1" si="168"/>
        <v>0.48975902057083209</v>
      </c>
      <c r="AQ283" s="30">
        <f>IF(Riskregister!$E$12="",0,COUNTIF(BM$4:BM$53,"&lt;"&amp;AO283)*IF(AP283&lt;0.5,Riskregister!$K$12+(Riskregister!$L$12-Riskregister!$K$12)*SQRT(AP283/2),Riskregister!$L$12-(Riskregister!$L$12-Riskregister!$K$12)*SQRT((1-AP283)/2)))</f>
        <v>0</v>
      </c>
      <c r="AR283" s="30">
        <f t="shared" ca="1" si="169"/>
        <v>0.77472512947136796</v>
      </c>
      <c r="AS283" s="30">
        <f t="shared" ca="1" si="169"/>
        <v>0.5999763552134193</v>
      </c>
      <c r="AT283" s="30">
        <f>IF(Riskregister!$E$13="",0,COUNTIF(BN$4:BN$53,"&lt;"&amp;AR283)*IF(AS283&lt;0.5,Riskregister!$K$13+(Riskregister!$L$13-Riskregister!$K$13)*SQRT(AS283/2),Riskregister!$L$13-(Riskregister!$L$13-Riskregister!$K$13)*SQRT((1-AS283)/2)))</f>
        <v>0</v>
      </c>
      <c r="AU283" s="30">
        <f t="shared" ca="1" si="170"/>
        <v>0.40966322552411583</v>
      </c>
      <c r="AV283" s="30">
        <f t="shared" ca="1" si="170"/>
        <v>0.28287473846018751</v>
      </c>
      <c r="AW283" s="30">
        <f>IF(Riskregister!$E$14="",0,COUNTIF(BO$4:BO$53,"&lt;"&amp;AU283)*IF(AV283&lt;0.5,Riskregister!$K$14+(Riskregister!$L$14-Riskregister!$K$14)*SQRT(AV283/2),Riskregister!$L$14-(Riskregister!$L$14-Riskregister!$K$14)*SQRT((1-AV283)/2)))</f>
        <v>0</v>
      </c>
      <c r="AX283" s="30">
        <f t="shared" ca="1" si="171"/>
        <v>2.2207078894248222E-2</v>
      </c>
      <c r="AY283" s="30">
        <f t="shared" ca="1" si="171"/>
        <v>0.88234283346579667</v>
      </c>
      <c r="AZ283" s="30">
        <f>IF(Riskregister!$E$15="",0,COUNTIF(BP$4:BP$53,"&lt;"&amp;AX283)*IF(AY283&lt;0.5,Riskregister!$K$15+(Riskregister!$L$15-Riskregister!$K$15)*SQRT(AY283/2),Riskregister!$L$15-(Riskregister!$L$15-Riskregister!$K$15)*SQRT((1-AY283)/2)))</f>
        <v>0</v>
      </c>
      <c r="BA283" s="30">
        <f t="shared" ca="1" si="172"/>
        <v>3.1226772652601653E-2</v>
      </c>
      <c r="BB283" s="30">
        <f t="shared" ca="1" si="172"/>
        <v>0.10292035529247812</v>
      </c>
      <c r="BC283" s="30">
        <f>IF(Riskregister!$E$16="",0,COUNTIF(BQ$4:BQ$53,"&lt;"&amp;BA283)*IF(BB283&lt;0.5,Riskregister!$K$16+(Riskregister!$L$16-Riskregister!$K$16)*SQRT(BB283/2),Riskregister!$L$16-(Riskregister!$L$16-Riskregister!$K$16)*SQRT((1-BB283)/2)))</f>
        <v>0</v>
      </c>
      <c r="BD283" s="30">
        <f t="shared" ca="1" si="160"/>
        <v>12690506.925245142</v>
      </c>
    </row>
    <row r="284" spans="20:56" x14ac:dyDescent="0.35">
      <c r="T284" s="30">
        <f t="shared" ref="T284:U303" ca="1" si="173">RAND()</f>
        <v>3.5455701214613722E-2</v>
      </c>
      <c r="U284" s="30">
        <f t="shared" ca="1" si="173"/>
        <v>0.32126679917571421</v>
      </c>
      <c r="V284" s="30">
        <f ca="1">IF(Riskregister!$E$5="",0,COUNTIF(BF$4:BF$53,"&lt;"&amp;T284)*IF(U284&lt;0.5,Riskregister!$K$5+(Riskregister!$L$5-Riskregister!$K$5)*SQRT(U284/2),Riskregister!$L$5-(Riskregister!$L$5-Riskregister!$K$5)*SQRT((1-U284)/2)))</f>
        <v>330355.93535157375</v>
      </c>
      <c r="W284" s="30">
        <f t="shared" ref="W284:X303" ca="1" si="174">RAND()</f>
        <v>0.76767524910578522</v>
      </c>
      <c r="X284" s="30">
        <f t="shared" ca="1" si="174"/>
        <v>0.55998564883524027</v>
      </c>
      <c r="Y284" s="30">
        <f ca="1">IF(Riskregister!$E$6="",0,COUNTIF(BG$4:BG$53,"&lt;"&amp;W284)*IF(X284&lt;0.5,Riskregister!$K$6+(Riskregister!$L$6-Riskregister!$K$6)*SQRT(X284/2),Riskregister!$L$6-(Riskregister!$L$6-Riskregister!$K$6)*SQRT((1-X284)/2)))</f>
        <v>3467134.1843709536</v>
      </c>
      <c r="Z284" s="30">
        <f t="shared" ref="Z284:AA303" ca="1" si="175">RAND()</f>
        <v>0.54017165548092272</v>
      </c>
      <c r="AA284" s="30">
        <f t="shared" ca="1" si="175"/>
        <v>0.26952897009227283</v>
      </c>
      <c r="AB284" s="30">
        <f ca="1">IF(Riskregister!$E$7="",0,COUNTIF(BH$4:BH$53,"&lt;"&amp;Z284)*IF(AA284&lt;0.5,Riskregister!$K$7+(Riskregister!$L$7-Riskregister!$K$7)*SQRT(AA284/2),Riskregister!$L$7-(Riskregister!$L$7-Riskregister!$K$7)*SQRT((1-AA284)/2)))</f>
        <v>1070915.9351404416</v>
      </c>
      <c r="AC284" s="30">
        <f t="shared" ref="AC284:AD303" ca="1" si="176">RAND()</f>
        <v>0.133147424266301</v>
      </c>
      <c r="AD284" s="30">
        <f t="shared" ca="1" si="176"/>
        <v>0.60740491519506523</v>
      </c>
      <c r="AE284" s="30">
        <f ca="1">IF(Riskregister!$E$8="",0,COUNTIF(BI$4:BI$53,"&lt;"&amp;AC284)*IF(AD284&lt;0.5,Riskregister!$K$8+(Riskregister!$L$8-Riskregister!$K$8)*SQRT(AD284/2),Riskregister!$L$8-(Riskregister!$L$8-Riskregister!$K$8)*SQRT((1-AD284)/2)))</f>
        <v>2917642.5110777682</v>
      </c>
      <c r="AF284" s="30">
        <f t="shared" ref="AF284:AG303" ca="1" si="177">RAND()</f>
        <v>0.13824091355819534</v>
      </c>
      <c r="AG284" s="30">
        <f t="shared" ca="1" si="177"/>
        <v>0.10781486031688081</v>
      </c>
      <c r="AH284" s="30">
        <f>IF(Riskregister!$E$9="",0,COUNTIF(BJ$4:BJ$53,"&lt;"&amp;AF284)*IF(AG284&lt;0.5,Riskregister!$K$9+(Riskregister!$L$9-Riskregister!$K$9)*SQRT(AG284/2),Riskregister!$L$9-(Riskregister!$L$9-Riskregister!$K$9)*SQRT((1-AG284)/2)))</f>
        <v>0</v>
      </c>
      <c r="AI284" s="30">
        <f t="shared" ref="AI284:AJ303" ca="1" si="178">RAND()</f>
        <v>0.77281114494263758</v>
      </c>
      <c r="AJ284" s="30">
        <f t="shared" ca="1" si="178"/>
        <v>0.97362749640632273</v>
      </c>
      <c r="AK284" s="30">
        <f>IF(Riskregister!$E$10="",0,COUNTIF(BK$4:BK$53,"&lt;"&amp;AI284)*IF(AJ284&lt;0.5,Riskregister!$K$10+(Riskregister!$L$10-Riskregister!$K$10)*SQRT(AJ284/2),Riskregister!$L$10-(Riskregister!$L$10-Riskregister!$K$10)*SQRT((1-AJ284)/2)))</f>
        <v>0</v>
      </c>
      <c r="AL284" s="30">
        <f t="shared" ref="AL284:AM303" ca="1" si="179">RAND()</f>
        <v>0.98239570404252519</v>
      </c>
      <c r="AM284" s="30">
        <f t="shared" ca="1" si="179"/>
        <v>0.67917125972912495</v>
      </c>
      <c r="AN284" s="30">
        <f>IF(Riskregister!$E$11="",0,COUNTIF(BL$4:BL$53,"&lt;"&amp;AL284)*IF(AM284&lt;0.5,Riskregister!$K$11+(Riskregister!$L$11-Riskregister!$K$11)*SQRT(AM284/2),Riskregister!$L$11-(Riskregister!$L$11-Riskregister!$K$11)*SQRT((1-AM284)/2)))</f>
        <v>0</v>
      </c>
      <c r="AO284" s="30">
        <f t="shared" ref="AO284:AP303" ca="1" si="180">RAND()</f>
        <v>0.16108685606355655</v>
      </c>
      <c r="AP284" s="30">
        <f t="shared" ca="1" si="180"/>
        <v>0.10194921922248834</v>
      </c>
      <c r="AQ284" s="30">
        <f>IF(Riskregister!$E$12="",0,COUNTIF(BM$4:BM$53,"&lt;"&amp;AO284)*IF(AP284&lt;0.5,Riskregister!$K$12+(Riskregister!$L$12-Riskregister!$K$12)*SQRT(AP284/2),Riskregister!$L$12-(Riskregister!$L$12-Riskregister!$K$12)*SQRT((1-AP284)/2)))</f>
        <v>0</v>
      </c>
      <c r="AR284" s="30">
        <f t="shared" ref="AR284:AS303" ca="1" si="181">RAND()</f>
        <v>0.40228529032139448</v>
      </c>
      <c r="AS284" s="30">
        <f t="shared" ca="1" si="181"/>
        <v>0.92795911979100465</v>
      </c>
      <c r="AT284" s="30">
        <f>IF(Riskregister!$E$13="",0,COUNTIF(BN$4:BN$53,"&lt;"&amp;AR284)*IF(AS284&lt;0.5,Riskregister!$K$13+(Riskregister!$L$13-Riskregister!$K$13)*SQRT(AS284/2),Riskregister!$L$13-(Riskregister!$L$13-Riskregister!$K$13)*SQRT((1-AS284)/2)))</f>
        <v>0</v>
      </c>
      <c r="AU284" s="30">
        <f t="shared" ref="AU284:AV303" ca="1" si="182">RAND()</f>
        <v>3.3780238582650002E-2</v>
      </c>
      <c r="AV284" s="30">
        <f t="shared" ca="1" si="182"/>
        <v>0.13642174350305958</v>
      </c>
      <c r="AW284" s="30">
        <f>IF(Riskregister!$E$14="",0,COUNTIF(BO$4:BO$53,"&lt;"&amp;AU284)*IF(AV284&lt;0.5,Riskregister!$K$14+(Riskregister!$L$14-Riskregister!$K$14)*SQRT(AV284/2),Riskregister!$L$14-(Riskregister!$L$14-Riskregister!$K$14)*SQRT((1-AV284)/2)))</f>
        <v>0</v>
      </c>
      <c r="AX284" s="30">
        <f t="shared" ref="AX284:AY303" ca="1" si="183">RAND()</f>
        <v>0.6176334813348574</v>
      </c>
      <c r="AY284" s="30">
        <f t="shared" ca="1" si="183"/>
        <v>0.77452152562246868</v>
      </c>
      <c r="AZ284" s="30">
        <f>IF(Riskregister!$E$15="",0,COUNTIF(BP$4:BP$53,"&lt;"&amp;AX284)*IF(AY284&lt;0.5,Riskregister!$K$15+(Riskregister!$L$15-Riskregister!$K$15)*SQRT(AY284/2),Riskregister!$L$15-(Riskregister!$L$15-Riskregister!$K$15)*SQRT((1-AY284)/2)))</f>
        <v>0</v>
      </c>
      <c r="BA284" s="30">
        <f t="shared" ref="BA284:BB303" ca="1" si="184">RAND()</f>
        <v>0.85628861170759618</v>
      </c>
      <c r="BB284" s="30">
        <f t="shared" ca="1" si="184"/>
        <v>0.19151627993996601</v>
      </c>
      <c r="BC284" s="30">
        <f>IF(Riskregister!$E$16="",0,COUNTIF(BQ$4:BQ$53,"&lt;"&amp;BA284)*IF(BB284&lt;0.5,Riskregister!$K$16+(Riskregister!$L$16-Riskregister!$K$16)*SQRT(BB284/2),Riskregister!$L$16-(Riskregister!$L$16-Riskregister!$K$16)*SQRT((1-BB284)/2)))</f>
        <v>0</v>
      </c>
      <c r="BD284" s="30">
        <f t="shared" ca="1" si="160"/>
        <v>7786048.5659407368</v>
      </c>
    </row>
    <row r="285" spans="20:56" x14ac:dyDescent="0.35">
      <c r="T285" s="30">
        <f t="shared" ca="1" si="173"/>
        <v>0.82185988653246533</v>
      </c>
      <c r="U285" s="30">
        <f t="shared" ca="1" si="173"/>
        <v>0.62218410803517965</v>
      </c>
      <c r="V285" s="30">
        <f ca="1">IF(Riskregister!$E$5="",0,COUNTIF(BF$4:BF$53,"&lt;"&amp;T285)*IF(U285&lt;0.5,Riskregister!$K$5+(Riskregister!$L$5-Riskregister!$K$5)*SQRT(U285/2),Riskregister!$L$5-(Riskregister!$L$5-Riskregister!$K$5)*SQRT((1-U285)/2)))</f>
        <v>2022070.3110468772</v>
      </c>
      <c r="W285" s="30">
        <f t="shared" ca="1" si="174"/>
        <v>0.23024777981682309</v>
      </c>
      <c r="X285" s="30">
        <f t="shared" ca="1" si="174"/>
        <v>0.1531692001287428</v>
      </c>
      <c r="Y285" s="30">
        <f ca="1">IF(Riskregister!$E$6="",0,COUNTIF(BG$4:BG$53,"&lt;"&amp;W285)*IF(X285&lt;0.5,Riskregister!$K$6+(Riskregister!$L$6-Riskregister!$K$6)*SQRT(X285/2),Riskregister!$L$6-(Riskregister!$L$6-Riskregister!$K$6)*SQRT((1-X285)/2)))</f>
        <v>698130.60958805098</v>
      </c>
      <c r="Z285" s="30">
        <f t="shared" ca="1" si="175"/>
        <v>0.78202897758121659</v>
      </c>
      <c r="AA285" s="30">
        <f t="shared" ca="1" si="175"/>
        <v>0.74653346707542978</v>
      </c>
      <c r="AB285" s="30">
        <f ca="1">IF(Riskregister!$E$7="",0,COUNTIF(BH$4:BH$53,"&lt;"&amp;Z285)*IF(AA285&lt;0.5,Riskregister!$K$7+(Riskregister!$L$7-Riskregister!$K$7)*SQRT(AA285/2),Riskregister!$L$7-(Riskregister!$L$7-Riskregister!$K$7)*SQRT((1-AA285)/2)))</f>
        <v>2203210.7499253843</v>
      </c>
      <c r="AC285" s="30">
        <f t="shared" ca="1" si="176"/>
        <v>0.70869674535436877</v>
      </c>
      <c r="AD285" s="30">
        <f t="shared" ca="1" si="176"/>
        <v>0.93939776506743511</v>
      </c>
      <c r="AE285" s="30">
        <f ca="1">IF(Riskregister!$E$8="",0,COUNTIF(BI$4:BI$53,"&lt;"&amp;AC285)*IF(AD285&lt;0.5,Riskregister!$K$8+(Riskregister!$L$8-Riskregister!$K$8)*SQRT(AD285/2),Riskregister!$L$8-(Riskregister!$L$8-Riskregister!$K$8)*SQRT((1-AD285)/2)))</f>
        <v>16727443.360721946</v>
      </c>
      <c r="AF285" s="30">
        <f t="shared" ca="1" si="177"/>
        <v>0.65064377564682718</v>
      </c>
      <c r="AG285" s="30">
        <f t="shared" ca="1" si="177"/>
        <v>0.38934762606041529</v>
      </c>
      <c r="AH285" s="30">
        <f>IF(Riskregister!$E$9="",0,COUNTIF(BJ$4:BJ$53,"&lt;"&amp;AF285)*IF(AG285&lt;0.5,Riskregister!$K$9+(Riskregister!$L$9-Riskregister!$K$9)*SQRT(AG285/2),Riskregister!$L$9-(Riskregister!$L$9-Riskregister!$K$9)*SQRT((1-AG285)/2)))</f>
        <v>0</v>
      </c>
      <c r="AI285" s="30">
        <f t="shared" ca="1" si="178"/>
        <v>0.92545698768726947</v>
      </c>
      <c r="AJ285" s="30">
        <f t="shared" ca="1" si="178"/>
        <v>0.39429540113370465</v>
      </c>
      <c r="AK285" s="30">
        <f>IF(Riskregister!$E$10="",0,COUNTIF(BK$4:BK$53,"&lt;"&amp;AI285)*IF(AJ285&lt;0.5,Riskregister!$K$10+(Riskregister!$L$10-Riskregister!$K$10)*SQRT(AJ285/2),Riskregister!$L$10-(Riskregister!$L$10-Riskregister!$K$10)*SQRT((1-AJ285)/2)))</f>
        <v>0</v>
      </c>
      <c r="AL285" s="30">
        <f t="shared" ca="1" si="179"/>
        <v>0.87239078665199843</v>
      </c>
      <c r="AM285" s="30">
        <f t="shared" ca="1" si="179"/>
        <v>0.89572536412855286</v>
      </c>
      <c r="AN285" s="30">
        <f>IF(Riskregister!$E$11="",0,COUNTIF(BL$4:BL$53,"&lt;"&amp;AL285)*IF(AM285&lt;0.5,Riskregister!$K$11+(Riskregister!$L$11-Riskregister!$K$11)*SQRT(AM285/2),Riskregister!$L$11-(Riskregister!$L$11-Riskregister!$K$11)*SQRT((1-AM285)/2)))</f>
        <v>0</v>
      </c>
      <c r="AO285" s="30">
        <f t="shared" ca="1" si="180"/>
        <v>0.68886230465812892</v>
      </c>
      <c r="AP285" s="30">
        <f t="shared" ca="1" si="180"/>
        <v>0.79170718697257259</v>
      </c>
      <c r="AQ285" s="30">
        <f>IF(Riskregister!$E$12="",0,COUNTIF(BM$4:BM$53,"&lt;"&amp;AO285)*IF(AP285&lt;0.5,Riskregister!$K$12+(Riskregister!$L$12-Riskregister!$K$12)*SQRT(AP285/2),Riskregister!$L$12-(Riskregister!$L$12-Riskregister!$K$12)*SQRT((1-AP285)/2)))</f>
        <v>0</v>
      </c>
      <c r="AR285" s="30">
        <f t="shared" ca="1" si="181"/>
        <v>2.4822985699999967E-2</v>
      </c>
      <c r="AS285" s="30">
        <f t="shared" ca="1" si="181"/>
        <v>0.97870257276535488</v>
      </c>
      <c r="AT285" s="30">
        <f>IF(Riskregister!$E$13="",0,COUNTIF(BN$4:BN$53,"&lt;"&amp;AR285)*IF(AS285&lt;0.5,Riskregister!$K$13+(Riskregister!$L$13-Riskregister!$K$13)*SQRT(AS285/2),Riskregister!$L$13-(Riskregister!$L$13-Riskregister!$K$13)*SQRT((1-AS285)/2)))</f>
        <v>0</v>
      </c>
      <c r="AU285" s="30">
        <f t="shared" ca="1" si="182"/>
        <v>0.29691306194683564</v>
      </c>
      <c r="AV285" s="30">
        <f t="shared" ca="1" si="182"/>
        <v>0.47702990198246475</v>
      </c>
      <c r="AW285" s="30">
        <f>IF(Riskregister!$E$14="",0,COUNTIF(BO$4:BO$53,"&lt;"&amp;AU285)*IF(AV285&lt;0.5,Riskregister!$K$14+(Riskregister!$L$14-Riskregister!$K$14)*SQRT(AV285/2),Riskregister!$L$14-(Riskregister!$L$14-Riskregister!$K$14)*SQRT((1-AV285)/2)))</f>
        <v>0</v>
      </c>
      <c r="AX285" s="30">
        <f t="shared" ca="1" si="183"/>
        <v>0.89027854999704392</v>
      </c>
      <c r="AY285" s="30">
        <f t="shared" ca="1" si="183"/>
        <v>0.21496384929658519</v>
      </c>
      <c r="AZ285" s="30">
        <f>IF(Riskregister!$E$15="",0,COUNTIF(BP$4:BP$53,"&lt;"&amp;AX285)*IF(AY285&lt;0.5,Riskregister!$K$15+(Riskregister!$L$15-Riskregister!$K$15)*SQRT(AY285/2),Riskregister!$L$15-(Riskregister!$L$15-Riskregister!$K$15)*SQRT((1-AY285)/2)))</f>
        <v>0</v>
      </c>
      <c r="BA285" s="30">
        <f t="shared" ca="1" si="184"/>
        <v>0.10888382353126747</v>
      </c>
      <c r="BB285" s="30">
        <f t="shared" ca="1" si="184"/>
        <v>0.88325918017131011</v>
      </c>
      <c r="BC285" s="30">
        <f>IF(Riskregister!$E$16="",0,COUNTIF(BQ$4:BQ$53,"&lt;"&amp;BA285)*IF(BB285&lt;0.5,Riskregister!$K$16+(Riskregister!$L$16-Riskregister!$K$16)*SQRT(BB285/2),Riskregister!$L$16-(Riskregister!$L$16-Riskregister!$K$16)*SQRT((1-BB285)/2)))</f>
        <v>0</v>
      </c>
      <c r="BD285" s="30">
        <f t="shared" ca="1" si="160"/>
        <v>21650855.031282257</v>
      </c>
    </row>
    <row r="286" spans="20:56" x14ac:dyDescent="0.35">
      <c r="T286" s="30">
        <f t="shared" ca="1" si="173"/>
        <v>0.58399114541641894</v>
      </c>
      <c r="U286" s="30">
        <f t="shared" ca="1" si="173"/>
        <v>0.87083342739631442</v>
      </c>
      <c r="V286" s="30">
        <f ca="1">IF(Riskregister!$E$5="",0,COUNTIF(BF$4:BF$53,"&lt;"&amp;T286)*IF(U286&lt;0.5,Riskregister!$K$5+(Riskregister!$L$5-Riskregister!$K$5)*SQRT(U286/2),Riskregister!$L$5-(Riskregister!$L$5-Riskregister!$K$5)*SQRT((1-U286)/2)))</f>
        <v>1942561.6461008429</v>
      </c>
      <c r="W286" s="30">
        <f t="shared" ca="1" si="174"/>
        <v>0.22060390060513713</v>
      </c>
      <c r="X286" s="30">
        <f t="shared" ca="1" si="174"/>
        <v>0.99708698502635507</v>
      </c>
      <c r="Y286" s="30">
        <f ca="1">IF(Riskregister!$E$6="",0,COUNTIF(BG$4:BG$53,"&lt;"&amp;W286)*IF(X286&lt;0.5,Riskregister!$K$6+(Riskregister!$L$6-Riskregister!$K$6)*SQRT(X286/2),Riskregister!$L$6-(Riskregister!$L$6-Riskregister!$K$6)*SQRT((1-X286)/2)))</f>
        <v>1931304.4087491431</v>
      </c>
      <c r="Z286" s="30">
        <f t="shared" ca="1" si="175"/>
        <v>0.83096744558885882</v>
      </c>
      <c r="AA286" s="30">
        <f t="shared" ca="1" si="175"/>
        <v>0.19345549110417704</v>
      </c>
      <c r="AB286" s="30">
        <f ca="1">IF(Riskregister!$E$7="",0,COUNTIF(BH$4:BH$53,"&lt;"&amp;Z286)*IF(AA286&lt;0.5,Riskregister!$K$7+(Riskregister!$L$7-Riskregister!$K$7)*SQRT(AA286/2),Riskregister!$L$7-(Riskregister!$L$7-Riskregister!$K$7)*SQRT((1-AA286)/2)))</f>
        <v>1429684.1609623984</v>
      </c>
      <c r="AC286" s="30">
        <f t="shared" ca="1" si="176"/>
        <v>0.20652929366919903</v>
      </c>
      <c r="AD286" s="30">
        <f t="shared" ca="1" si="176"/>
        <v>0.46349486695135744</v>
      </c>
      <c r="AE286" s="30">
        <f ca="1">IF(Riskregister!$E$8="",0,COUNTIF(BI$4:BI$53,"&lt;"&amp;AC286)*IF(AD286&lt;0.5,Riskregister!$K$8+(Riskregister!$L$8-Riskregister!$K$8)*SQRT(AD286/2),Riskregister!$L$8-(Riskregister!$L$8-Riskregister!$K$8)*SQRT((1-AD286)/2)))</f>
        <v>2562587.1929005836</v>
      </c>
      <c r="AF286" s="30">
        <f t="shared" ca="1" si="177"/>
        <v>0.11364097502498205</v>
      </c>
      <c r="AG286" s="30">
        <f t="shared" ca="1" si="177"/>
        <v>0.85364411989445632</v>
      </c>
      <c r="AH286" s="30">
        <f>IF(Riskregister!$E$9="",0,COUNTIF(BJ$4:BJ$53,"&lt;"&amp;AF286)*IF(AG286&lt;0.5,Riskregister!$K$9+(Riskregister!$L$9-Riskregister!$K$9)*SQRT(AG286/2),Riskregister!$L$9-(Riskregister!$L$9-Riskregister!$K$9)*SQRT((1-AG286)/2)))</f>
        <v>0</v>
      </c>
      <c r="AI286" s="30">
        <f t="shared" ca="1" si="178"/>
        <v>0.20474781641016637</v>
      </c>
      <c r="AJ286" s="30">
        <f t="shared" ca="1" si="178"/>
        <v>0.93266419124424627</v>
      </c>
      <c r="AK286" s="30">
        <f>IF(Riskregister!$E$10="",0,COUNTIF(BK$4:BK$53,"&lt;"&amp;AI286)*IF(AJ286&lt;0.5,Riskregister!$K$10+(Riskregister!$L$10-Riskregister!$K$10)*SQRT(AJ286/2),Riskregister!$L$10-(Riskregister!$L$10-Riskregister!$K$10)*SQRT((1-AJ286)/2)))</f>
        <v>0</v>
      </c>
      <c r="AL286" s="30">
        <f t="shared" ca="1" si="179"/>
        <v>0.25202942740268952</v>
      </c>
      <c r="AM286" s="30">
        <f t="shared" ca="1" si="179"/>
        <v>0.26738097353355872</v>
      </c>
      <c r="AN286" s="30">
        <f>IF(Riskregister!$E$11="",0,COUNTIF(BL$4:BL$53,"&lt;"&amp;AL286)*IF(AM286&lt;0.5,Riskregister!$K$11+(Riskregister!$L$11-Riskregister!$K$11)*SQRT(AM286/2),Riskregister!$L$11-(Riskregister!$L$11-Riskregister!$K$11)*SQRT((1-AM286)/2)))</f>
        <v>0</v>
      </c>
      <c r="AO286" s="30">
        <f t="shared" ca="1" si="180"/>
        <v>0.2858949162022032</v>
      </c>
      <c r="AP286" s="30">
        <f t="shared" ca="1" si="180"/>
        <v>0.17549503653433995</v>
      </c>
      <c r="AQ286" s="30">
        <f>IF(Riskregister!$E$12="",0,COUNTIF(BM$4:BM$53,"&lt;"&amp;AO286)*IF(AP286&lt;0.5,Riskregister!$K$12+(Riskregister!$L$12-Riskregister!$K$12)*SQRT(AP286/2),Riskregister!$L$12-(Riskregister!$L$12-Riskregister!$K$12)*SQRT((1-AP286)/2)))</f>
        <v>0</v>
      </c>
      <c r="AR286" s="30">
        <f t="shared" ca="1" si="181"/>
        <v>0.39952241518167741</v>
      </c>
      <c r="AS286" s="30">
        <f t="shared" ca="1" si="181"/>
        <v>0.19288186369810112</v>
      </c>
      <c r="AT286" s="30">
        <f>IF(Riskregister!$E$13="",0,COUNTIF(BN$4:BN$53,"&lt;"&amp;AR286)*IF(AS286&lt;0.5,Riskregister!$K$13+(Riskregister!$L$13-Riskregister!$K$13)*SQRT(AS286/2),Riskregister!$L$13-(Riskregister!$L$13-Riskregister!$K$13)*SQRT((1-AS286)/2)))</f>
        <v>0</v>
      </c>
      <c r="AU286" s="30">
        <f t="shared" ca="1" si="182"/>
        <v>0.75295669415048727</v>
      </c>
      <c r="AV286" s="30">
        <f t="shared" ca="1" si="182"/>
        <v>0.96101752940998264</v>
      </c>
      <c r="AW286" s="30">
        <f>IF(Riskregister!$E$14="",0,COUNTIF(BO$4:BO$53,"&lt;"&amp;AU286)*IF(AV286&lt;0.5,Riskregister!$K$14+(Riskregister!$L$14-Riskregister!$K$14)*SQRT(AV286/2),Riskregister!$L$14-(Riskregister!$L$14-Riskregister!$K$14)*SQRT((1-AV286)/2)))</f>
        <v>0</v>
      </c>
      <c r="AX286" s="30">
        <f t="shared" ca="1" si="183"/>
        <v>0.54499685523848385</v>
      </c>
      <c r="AY286" s="30">
        <f t="shared" ca="1" si="183"/>
        <v>0.65237375842002676</v>
      </c>
      <c r="AZ286" s="30">
        <f>IF(Riskregister!$E$15="",0,COUNTIF(BP$4:BP$53,"&lt;"&amp;AX286)*IF(AY286&lt;0.5,Riskregister!$K$15+(Riskregister!$L$15-Riskregister!$K$15)*SQRT(AY286/2),Riskregister!$L$15-(Riskregister!$L$15-Riskregister!$K$15)*SQRT((1-AY286)/2)))</f>
        <v>0</v>
      </c>
      <c r="BA286" s="30">
        <f t="shared" ca="1" si="184"/>
        <v>0.99063418872727493</v>
      </c>
      <c r="BB286" s="30">
        <f t="shared" ca="1" si="184"/>
        <v>0.13804906307578668</v>
      </c>
      <c r="BC286" s="30">
        <f>IF(Riskregister!$E$16="",0,COUNTIF(BQ$4:BQ$53,"&lt;"&amp;BA286)*IF(BB286&lt;0.5,Riskregister!$K$16+(Riskregister!$L$16-Riskregister!$K$16)*SQRT(BB286/2),Riskregister!$L$16-(Riskregister!$L$16-Riskregister!$K$16)*SQRT((1-BB286)/2)))</f>
        <v>0</v>
      </c>
      <c r="BD286" s="30">
        <f t="shared" ca="1" si="160"/>
        <v>7866137.4087129682</v>
      </c>
    </row>
    <row r="287" spans="20:56" x14ac:dyDescent="0.35">
      <c r="T287" s="30">
        <f t="shared" ca="1" si="173"/>
        <v>0.20043422173353143</v>
      </c>
      <c r="U287" s="30">
        <f t="shared" ca="1" si="173"/>
        <v>0.41736995459252135</v>
      </c>
      <c r="V287" s="30">
        <f ca="1">IF(Riskregister!$E$5="",0,COUNTIF(BF$4:BF$53,"&lt;"&amp;T287)*IF(U287&lt;0.5,Riskregister!$K$5+(Riskregister!$L$5-Riskregister!$K$5)*SQRT(U287/2),Riskregister!$L$5-(Riskregister!$L$5-Riskregister!$K$5)*SQRT((1-U287)/2)))</f>
        <v>711138.45795543282</v>
      </c>
      <c r="W287" s="30">
        <f t="shared" ca="1" si="174"/>
        <v>0.66510798573432928</v>
      </c>
      <c r="X287" s="30">
        <f t="shared" ca="1" si="174"/>
        <v>0.61856164414044368</v>
      </c>
      <c r="Y287" s="30">
        <f ca="1">IF(Riskregister!$E$6="",0,COUNTIF(BG$4:BG$53,"&lt;"&amp;W287)*IF(X287&lt;0.5,Riskregister!$K$6+(Riskregister!$L$6-Riskregister!$K$6)*SQRT(X287/2),Riskregister!$L$6-(Riskregister!$L$6-Riskregister!$K$6)*SQRT((1-X287)/2)))</f>
        <v>2427829.3521471899</v>
      </c>
      <c r="Z287" s="30">
        <f t="shared" ca="1" si="175"/>
        <v>0.63911311376398428</v>
      </c>
      <c r="AA287" s="30">
        <f t="shared" ca="1" si="175"/>
        <v>8.0328693592693012E-2</v>
      </c>
      <c r="AB287" s="30">
        <f ca="1">IF(Riskregister!$E$7="",0,COUNTIF(BH$4:BH$53,"&lt;"&amp;Z287)*IF(AA287&lt;0.5,Riskregister!$K$7+(Riskregister!$L$7-Riskregister!$K$7)*SQRT(AA287/2),Riskregister!$L$7-(Riskregister!$L$7-Riskregister!$K$7)*SQRT((1-AA287)/2)))</f>
        <v>841005.59227474174</v>
      </c>
      <c r="AC287" s="30">
        <f t="shared" ca="1" si="176"/>
        <v>0.27350920114280408</v>
      </c>
      <c r="AD287" s="30">
        <f t="shared" ca="1" si="176"/>
        <v>0.52139307282160874</v>
      </c>
      <c r="AE287" s="30">
        <f ca="1">IF(Riskregister!$E$8="",0,COUNTIF(BI$4:BI$53,"&lt;"&amp;AC287)*IF(AD287&lt;0.5,Riskregister!$K$8+(Riskregister!$L$8-Riskregister!$K$8)*SQRT(AD287/2),Riskregister!$L$8-(Riskregister!$L$8-Riskregister!$K$8)*SQRT((1-AD287)/2)))</f>
        <v>5401646.5944056315</v>
      </c>
      <c r="AF287" s="30">
        <f t="shared" ca="1" si="177"/>
        <v>0.8627447198433722</v>
      </c>
      <c r="AG287" s="30">
        <f t="shared" ca="1" si="177"/>
        <v>0.79241951959682289</v>
      </c>
      <c r="AH287" s="30">
        <f>IF(Riskregister!$E$9="",0,COUNTIF(BJ$4:BJ$53,"&lt;"&amp;AF287)*IF(AG287&lt;0.5,Riskregister!$K$9+(Riskregister!$L$9-Riskregister!$K$9)*SQRT(AG287/2),Riskregister!$L$9-(Riskregister!$L$9-Riskregister!$K$9)*SQRT((1-AG287)/2)))</f>
        <v>0</v>
      </c>
      <c r="AI287" s="30">
        <f t="shared" ca="1" si="178"/>
        <v>0.36770619110361069</v>
      </c>
      <c r="AJ287" s="30">
        <f t="shared" ca="1" si="178"/>
        <v>0.96733409422030858</v>
      </c>
      <c r="AK287" s="30">
        <f>IF(Riskregister!$E$10="",0,COUNTIF(BK$4:BK$53,"&lt;"&amp;AI287)*IF(AJ287&lt;0.5,Riskregister!$K$10+(Riskregister!$L$10-Riskregister!$K$10)*SQRT(AJ287/2),Riskregister!$L$10-(Riskregister!$L$10-Riskregister!$K$10)*SQRT((1-AJ287)/2)))</f>
        <v>0</v>
      </c>
      <c r="AL287" s="30">
        <f t="shared" ca="1" si="179"/>
        <v>0.27704572235633751</v>
      </c>
      <c r="AM287" s="30">
        <f t="shared" ca="1" si="179"/>
        <v>6.5445666600827956E-2</v>
      </c>
      <c r="AN287" s="30">
        <f>IF(Riskregister!$E$11="",0,COUNTIF(BL$4:BL$53,"&lt;"&amp;AL287)*IF(AM287&lt;0.5,Riskregister!$K$11+(Riskregister!$L$11-Riskregister!$K$11)*SQRT(AM287/2),Riskregister!$L$11-(Riskregister!$L$11-Riskregister!$K$11)*SQRT((1-AM287)/2)))</f>
        <v>0</v>
      </c>
      <c r="AO287" s="30">
        <f t="shared" ca="1" si="180"/>
        <v>0.59439979346429095</v>
      </c>
      <c r="AP287" s="30">
        <f t="shared" ca="1" si="180"/>
        <v>0.82482212244545983</v>
      </c>
      <c r="AQ287" s="30">
        <f>IF(Riskregister!$E$12="",0,COUNTIF(BM$4:BM$53,"&lt;"&amp;AO287)*IF(AP287&lt;0.5,Riskregister!$K$12+(Riskregister!$L$12-Riskregister!$K$12)*SQRT(AP287/2),Riskregister!$L$12-(Riskregister!$L$12-Riskregister!$K$12)*SQRT((1-AP287)/2)))</f>
        <v>0</v>
      </c>
      <c r="AR287" s="30">
        <f t="shared" ca="1" si="181"/>
        <v>0.66451755279963243</v>
      </c>
      <c r="AS287" s="30">
        <f t="shared" ca="1" si="181"/>
        <v>0.64773245407689883</v>
      </c>
      <c r="AT287" s="30">
        <f>IF(Riskregister!$E$13="",0,COUNTIF(BN$4:BN$53,"&lt;"&amp;AR287)*IF(AS287&lt;0.5,Riskregister!$K$13+(Riskregister!$L$13-Riskregister!$K$13)*SQRT(AS287/2),Riskregister!$L$13-(Riskregister!$L$13-Riskregister!$K$13)*SQRT((1-AS287)/2)))</f>
        <v>0</v>
      </c>
      <c r="AU287" s="30">
        <f t="shared" ca="1" si="182"/>
        <v>0.51839098758231739</v>
      </c>
      <c r="AV287" s="30">
        <f t="shared" ca="1" si="182"/>
        <v>0.94867961970573933</v>
      </c>
      <c r="AW287" s="30">
        <f>IF(Riskregister!$E$14="",0,COUNTIF(BO$4:BO$53,"&lt;"&amp;AU287)*IF(AV287&lt;0.5,Riskregister!$K$14+(Riskregister!$L$14-Riskregister!$K$14)*SQRT(AV287/2),Riskregister!$L$14-(Riskregister!$L$14-Riskregister!$K$14)*SQRT((1-AV287)/2)))</f>
        <v>0</v>
      </c>
      <c r="AX287" s="30">
        <f t="shared" ca="1" si="183"/>
        <v>0.94175472732965748</v>
      </c>
      <c r="AY287" s="30">
        <f t="shared" ca="1" si="183"/>
        <v>0.96973226094927667</v>
      </c>
      <c r="AZ287" s="30">
        <f>IF(Riskregister!$E$15="",0,COUNTIF(BP$4:BP$53,"&lt;"&amp;AX287)*IF(AY287&lt;0.5,Riskregister!$K$15+(Riskregister!$L$15-Riskregister!$K$15)*SQRT(AY287/2),Riskregister!$L$15-(Riskregister!$L$15-Riskregister!$K$15)*SQRT((1-AY287)/2)))</f>
        <v>0</v>
      </c>
      <c r="BA287" s="30">
        <f t="shared" ca="1" si="184"/>
        <v>0.60604535409493632</v>
      </c>
      <c r="BB287" s="30">
        <f t="shared" ca="1" si="184"/>
        <v>0.11677298917535472</v>
      </c>
      <c r="BC287" s="30">
        <f>IF(Riskregister!$E$16="",0,COUNTIF(BQ$4:BQ$53,"&lt;"&amp;BA287)*IF(BB287&lt;0.5,Riskregister!$K$16+(Riskregister!$L$16-Riskregister!$K$16)*SQRT(BB287/2),Riskregister!$L$16-(Riskregister!$L$16-Riskregister!$K$16)*SQRT((1-BB287)/2)))</f>
        <v>0</v>
      </c>
      <c r="BD287" s="30">
        <f t="shared" ca="1" si="160"/>
        <v>9381619.9967829958</v>
      </c>
    </row>
    <row r="288" spans="20:56" x14ac:dyDescent="0.35">
      <c r="T288" s="30">
        <f t="shared" ca="1" si="173"/>
        <v>0.76955443020050973</v>
      </c>
      <c r="U288" s="30">
        <f t="shared" ca="1" si="173"/>
        <v>8.9714026191869523E-2</v>
      </c>
      <c r="V288" s="30">
        <f ca="1">IF(Riskregister!$E$5="",0,COUNTIF(BF$4:BF$53,"&lt;"&amp;T288)*IF(U288&lt;0.5,Riskregister!$K$5+(Riskregister!$L$5-Riskregister!$K$5)*SQRT(U288/2),Riskregister!$L$5-(Riskregister!$L$5-Riskregister!$K$5)*SQRT((1-U288)/2)))</f>
        <v>1226538.1713967621</v>
      </c>
      <c r="W288" s="30">
        <f t="shared" ca="1" si="174"/>
        <v>0.81389773378402464</v>
      </c>
      <c r="X288" s="30">
        <f t="shared" ca="1" si="174"/>
        <v>0.75716149434590141</v>
      </c>
      <c r="Y288" s="30">
        <f ca="1">IF(Riskregister!$E$6="",0,COUNTIF(BG$4:BG$53,"&lt;"&amp;W288)*IF(X288&lt;0.5,Riskregister!$K$6+(Riskregister!$L$6-Riskregister!$K$6)*SQRT(X288/2),Riskregister!$L$6-(Riskregister!$L$6-Riskregister!$K$6)*SQRT((1-X288)/2)))</f>
        <v>4118355.6626086961</v>
      </c>
      <c r="Z288" s="30">
        <f t="shared" ca="1" si="175"/>
        <v>1.0840142461410962E-2</v>
      </c>
      <c r="AA288" s="30">
        <f t="shared" ca="1" si="175"/>
        <v>0.97607380643640851</v>
      </c>
      <c r="AB288" s="30">
        <f ca="1">IF(Riskregister!$E$7="",0,COUNTIF(BH$4:BH$53,"&lt;"&amp;Z288)*IF(AA288&lt;0.5,Riskregister!$K$7+(Riskregister!$L$7-Riskregister!$K$7)*SQRT(AA288/2),Riskregister!$L$7-(Riskregister!$L$7-Riskregister!$K$7)*SQRT((1-AA288)/2)))</f>
        <v>361718.42015054787</v>
      </c>
      <c r="AC288" s="30">
        <f t="shared" ca="1" si="176"/>
        <v>0.3883251892285271</v>
      </c>
      <c r="AD288" s="30">
        <f t="shared" ca="1" si="176"/>
        <v>0.2991465543640538</v>
      </c>
      <c r="AE288" s="30">
        <f ca="1">IF(Riskregister!$E$8="",0,COUNTIF(BI$4:BI$53,"&lt;"&amp;AC288)*IF(AD288&lt;0.5,Riskregister!$K$8+(Riskregister!$L$8-Riskregister!$K$8)*SQRT(AD288/2),Riskregister!$L$8-(Riskregister!$L$8-Riskregister!$K$8)*SQRT((1-AD288)/2)))</f>
        <v>4235422.2274453761</v>
      </c>
      <c r="AF288" s="30">
        <f t="shared" ca="1" si="177"/>
        <v>0.18332530790869528</v>
      </c>
      <c r="AG288" s="30">
        <f t="shared" ca="1" si="177"/>
        <v>0.3017526562073618</v>
      </c>
      <c r="AH288" s="30">
        <f>IF(Riskregister!$E$9="",0,COUNTIF(BJ$4:BJ$53,"&lt;"&amp;AF288)*IF(AG288&lt;0.5,Riskregister!$K$9+(Riskregister!$L$9-Riskregister!$K$9)*SQRT(AG288/2),Riskregister!$L$9-(Riskregister!$L$9-Riskregister!$K$9)*SQRT((1-AG288)/2)))</f>
        <v>0</v>
      </c>
      <c r="AI288" s="30">
        <f t="shared" ca="1" si="178"/>
        <v>0.92713687759383911</v>
      </c>
      <c r="AJ288" s="30">
        <f t="shared" ca="1" si="178"/>
        <v>0.21622846530052375</v>
      </c>
      <c r="AK288" s="30">
        <f>IF(Riskregister!$E$10="",0,COUNTIF(BK$4:BK$53,"&lt;"&amp;AI288)*IF(AJ288&lt;0.5,Riskregister!$K$10+(Riskregister!$L$10-Riskregister!$K$10)*SQRT(AJ288/2),Riskregister!$L$10-(Riskregister!$L$10-Riskregister!$K$10)*SQRT((1-AJ288)/2)))</f>
        <v>0</v>
      </c>
      <c r="AL288" s="30">
        <f t="shared" ca="1" si="179"/>
        <v>0.93744798292216747</v>
      </c>
      <c r="AM288" s="30">
        <f t="shared" ca="1" si="179"/>
        <v>0.11412456273557725</v>
      </c>
      <c r="AN288" s="30">
        <f>IF(Riskregister!$E$11="",0,COUNTIF(BL$4:BL$53,"&lt;"&amp;AL288)*IF(AM288&lt;0.5,Riskregister!$K$11+(Riskregister!$L$11-Riskregister!$K$11)*SQRT(AM288/2),Riskregister!$L$11-(Riskregister!$L$11-Riskregister!$K$11)*SQRT((1-AM288)/2)))</f>
        <v>0</v>
      </c>
      <c r="AO288" s="30">
        <f t="shared" ca="1" si="180"/>
        <v>0.13161367335569008</v>
      </c>
      <c r="AP288" s="30">
        <f t="shared" ca="1" si="180"/>
        <v>0.65437396661032299</v>
      </c>
      <c r="AQ288" s="30">
        <f>IF(Riskregister!$E$12="",0,COUNTIF(BM$4:BM$53,"&lt;"&amp;AO288)*IF(AP288&lt;0.5,Riskregister!$K$12+(Riskregister!$L$12-Riskregister!$K$12)*SQRT(AP288/2),Riskregister!$L$12-(Riskregister!$L$12-Riskregister!$K$12)*SQRT((1-AP288)/2)))</f>
        <v>0</v>
      </c>
      <c r="AR288" s="30">
        <f t="shared" ca="1" si="181"/>
        <v>0.95426556736024537</v>
      </c>
      <c r="AS288" s="30">
        <f t="shared" ca="1" si="181"/>
        <v>0.46160261120370805</v>
      </c>
      <c r="AT288" s="30">
        <f>IF(Riskregister!$E$13="",0,COUNTIF(BN$4:BN$53,"&lt;"&amp;AR288)*IF(AS288&lt;0.5,Riskregister!$K$13+(Riskregister!$L$13-Riskregister!$K$13)*SQRT(AS288/2),Riskregister!$L$13-(Riskregister!$L$13-Riskregister!$K$13)*SQRT((1-AS288)/2)))</f>
        <v>0</v>
      </c>
      <c r="AU288" s="30">
        <f t="shared" ca="1" si="182"/>
        <v>0.68867369852330418</v>
      </c>
      <c r="AV288" s="30">
        <f t="shared" ca="1" si="182"/>
        <v>0.69432309850034213</v>
      </c>
      <c r="AW288" s="30">
        <f>IF(Riskregister!$E$14="",0,COUNTIF(BO$4:BO$53,"&lt;"&amp;AU288)*IF(AV288&lt;0.5,Riskregister!$K$14+(Riskregister!$L$14-Riskregister!$K$14)*SQRT(AV288/2),Riskregister!$L$14-(Riskregister!$L$14-Riskregister!$K$14)*SQRT((1-AV288)/2)))</f>
        <v>0</v>
      </c>
      <c r="AX288" s="30">
        <f t="shared" ca="1" si="183"/>
        <v>0.54502060775028471</v>
      </c>
      <c r="AY288" s="30">
        <f t="shared" ca="1" si="183"/>
        <v>0.42603942196661426</v>
      </c>
      <c r="AZ288" s="30">
        <f>IF(Riskregister!$E$15="",0,COUNTIF(BP$4:BP$53,"&lt;"&amp;AX288)*IF(AY288&lt;0.5,Riskregister!$K$15+(Riskregister!$L$15-Riskregister!$K$15)*SQRT(AY288/2),Riskregister!$L$15-(Riskregister!$L$15-Riskregister!$K$15)*SQRT((1-AY288)/2)))</f>
        <v>0</v>
      </c>
      <c r="BA288" s="30">
        <f t="shared" ca="1" si="184"/>
        <v>6.2102930728435313E-2</v>
      </c>
      <c r="BB288" s="30">
        <f t="shared" ca="1" si="184"/>
        <v>0.19373002561156771</v>
      </c>
      <c r="BC288" s="30">
        <f>IF(Riskregister!$E$16="",0,COUNTIF(BQ$4:BQ$53,"&lt;"&amp;BA288)*IF(BB288&lt;0.5,Riskregister!$K$16+(Riskregister!$L$16-Riskregister!$K$16)*SQRT(BB288/2),Riskregister!$L$16-(Riskregister!$L$16-Riskregister!$K$16)*SQRT((1-BB288)/2)))</f>
        <v>0</v>
      </c>
      <c r="BD288" s="30">
        <f t="shared" ca="1" si="160"/>
        <v>9942034.4816013835</v>
      </c>
    </row>
    <row r="289" spans="20:56" x14ac:dyDescent="0.35">
      <c r="T289" s="30">
        <f t="shared" ca="1" si="173"/>
        <v>7.1482179563550408E-2</v>
      </c>
      <c r="U289" s="30">
        <f t="shared" ca="1" si="173"/>
        <v>0.38688319761280143</v>
      </c>
      <c r="V289" s="30">
        <f ca="1">IF(Riskregister!$E$5="",0,COUNTIF(BF$4:BF$53,"&lt;"&amp;T289)*IF(U289&lt;0.5,Riskregister!$K$5+(Riskregister!$L$5-Riskregister!$K$5)*SQRT(U289/2),Riskregister!$L$5-(Riskregister!$L$5-Riskregister!$K$5)*SQRT((1-U289)/2)))</f>
        <v>347918.98281442374</v>
      </c>
      <c r="W289" s="30">
        <f t="shared" ca="1" si="174"/>
        <v>0.93775060201163374</v>
      </c>
      <c r="X289" s="30">
        <f t="shared" ca="1" si="174"/>
        <v>0.81327801353034368</v>
      </c>
      <c r="Y289" s="30">
        <f ca="1">IF(Riskregister!$E$6="",0,COUNTIF(BG$4:BG$53,"&lt;"&amp;W289)*IF(X289&lt;0.5,Riskregister!$K$6+(Riskregister!$L$6-Riskregister!$K$6)*SQRT(X289/2),Riskregister!$L$6-(Riskregister!$L$6-Riskregister!$K$6)*SQRT((1-X289)/2)))</f>
        <v>5800037.7527572224</v>
      </c>
      <c r="Z289" s="30">
        <f t="shared" ca="1" si="175"/>
        <v>0.97655513481538025</v>
      </c>
      <c r="AA289" s="30">
        <f t="shared" ca="1" si="175"/>
        <v>6.0973918815137917E-2</v>
      </c>
      <c r="AB289" s="30">
        <f ca="1">IF(Riskregister!$E$7="",0,COUNTIF(BH$4:BH$53,"&lt;"&amp;Z289)*IF(AA289&lt;0.5,Riskregister!$K$7+(Riskregister!$L$7-Riskregister!$K$7)*SQRT(AA289/2),Riskregister!$L$7-(Riskregister!$L$7-Riskregister!$K$7)*SQRT((1-AA289)/2)))</f>
        <v>1333341.6420397225</v>
      </c>
      <c r="AC289" s="30">
        <f t="shared" ca="1" si="176"/>
        <v>0.70618401120471819</v>
      </c>
      <c r="AD289" s="30">
        <f t="shared" ca="1" si="176"/>
        <v>0.85048414846734322</v>
      </c>
      <c r="AE289" s="30">
        <f ca="1">IF(Riskregister!$E$8="",0,COUNTIF(BI$4:BI$53,"&lt;"&amp;AC289)*IF(AD289&lt;0.5,Riskregister!$K$8+(Riskregister!$L$8-Riskregister!$K$8)*SQRT(AD289/2),Riskregister!$L$8-(Riskregister!$L$8-Riskregister!$K$8)*SQRT((1-AD289)/2)))</f>
        <v>14859723.618048236</v>
      </c>
      <c r="AF289" s="30">
        <f t="shared" ca="1" si="177"/>
        <v>0.10710019337662535</v>
      </c>
      <c r="AG289" s="30">
        <f t="shared" ca="1" si="177"/>
        <v>0.45947099863167973</v>
      </c>
      <c r="AH289" s="30">
        <f>IF(Riskregister!$E$9="",0,COUNTIF(BJ$4:BJ$53,"&lt;"&amp;AF289)*IF(AG289&lt;0.5,Riskregister!$K$9+(Riskregister!$L$9-Riskregister!$K$9)*SQRT(AG289/2),Riskregister!$L$9-(Riskregister!$L$9-Riskregister!$K$9)*SQRT((1-AG289)/2)))</f>
        <v>0</v>
      </c>
      <c r="AI289" s="30">
        <f t="shared" ca="1" si="178"/>
        <v>0.61933401748029115</v>
      </c>
      <c r="AJ289" s="30">
        <f t="shared" ca="1" si="178"/>
        <v>0.98576996436345399</v>
      </c>
      <c r="AK289" s="30">
        <f>IF(Riskregister!$E$10="",0,COUNTIF(BK$4:BK$53,"&lt;"&amp;AI289)*IF(AJ289&lt;0.5,Riskregister!$K$10+(Riskregister!$L$10-Riskregister!$K$10)*SQRT(AJ289/2),Riskregister!$L$10-(Riskregister!$L$10-Riskregister!$K$10)*SQRT((1-AJ289)/2)))</f>
        <v>0</v>
      </c>
      <c r="AL289" s="30">
        <f t="shared" ca="1" si="179"/>
        <v>0.1373405281538429</v>
      </c>
      <c r="AM289" s="30">
        <f t="shared" ca="1" si="179"/>
        <v>0.66251828910636512</v>
      </c>
      <c r="AN289" s="30">
        <f>IF(Riskregister!$E$11="",0,COUNTIF(BL$4:BL$53,"&lt;"&amp;AL289)*IF(AM289&lt;0.5,Riskregister!$K$11+(Riskregister!$L$11-Riskregister!$K$11)*SQRT(AM289/2),Riskregister!$L$11-(Riskregister!$L$11-Riskregister!$K$11)*SQRT((1-AM289)/2)))</f>
        <v>0</v>
      </c>
      <c r="AO289" s="30">
        <f t="shared" ca="1" si="180"/>
        <v>0.64365142802161535</v>
      </c>
      <c r="AP289" s="30">
        <f t="shared" ca="1" si="180"/>
        <v>0.61169790251426248</v>
      </c>
      <c r="AQ289" s="30">
        <f>IF(Riskregister!$E$12="",0,COUNTIF(BM$4:BM$53,"&lt;"&amp;AO289)*IF(AP289&lt;0.5,Riskregister!$K$12+(Riskregister!$L$12-Riskregister!$K$12)*SQRT(AP289/2),Riskregister!$L$12-(Riskregister!$L$12-Riskregister!$K$12)*SQRT((1-AP289)/2)))</f>
        <v>0</v>
      </c>
      <c r="AR289" s="30">
        <f t="shared" ca="1" si="181"/>
        <v>0.24039746945566776</v>
      </c>
      <c r="AS289" s="30">
        <f t="shared" ca="1" si="181"/>
        <v>4.3543123363308123E-2</v>
      </c>
      <c r="AT289" s="30">
        <f>IF(Riskregister!$E$13="",0,COUNTIF(BN$4:BN$53,"&lt;"&amp;AR289)*IF(AS289&lt;0.5,Riskregister!$K$13+(Riskregister!$L$13-Riskregister!$K$13)*SQRT(AS289/2),Riskregister!$L$13-(Riskregister!$L$13-Riskregister!$K$13)*SQRT((1-AS289)/2)))</f>
        <v>0</v>
      </c>
      <c r="AU289" s="30">
        <f t="shared" ca="1" si="182"/>
        <v>0.2839725093635167</v>
      </c>
      <c r="AV289" s="30">
        <f t="shared" ca="1" si="182"/>
        <v>0.20848864525861588</v>
      </c>
      <c r="AW289" s="30">
        <f>IF(Riskregister!$E$14="",0,COUNTIF(BO$4:BO$53,"&lt;"&amp;AU289)*IF(AV289&lt;0.5,Riskregister!$K$14+(Riskregister!$L$14-Riskregister!$K$14)*SQRT(AV289/2),Riskregister!$L$14-(Riskregister!$L$14-Riskregister!$K$14)*SQRT((1-AV289)/2)))</f>
        <v>0</v>
      </c>
      <c r="AX289" s="30">
        <f t="shared" ca="1" si="183"/>
        <v>0.86479629489521503</v>
      </c>
      <c r="AY289" s="30">
        <f t="shared" ca="1" si="183"/>
        <v>0.19171012450068103</v>
      </c>
      <c r="AZ289" s="30">
        <f>IF(Riskregister!$E$15="",0,COUNTIF(BP$4:BP$53,"&lt;"&amp;AX289)*IF(AY289&lt;0.5,Riskregister!$K$15+(Riskregister!$L$15-Riskregister!$K$15)*SQRT(AY289/2),Riskregister!$L$15-(Riskregister!$L$15-Riskregister!$K$15)*SQRT((1-AY289)/2)))</f>
        <v>0</v>
      </c>
      <c r="BA289" s="30">
        <f t="shared" ca="1" si="184"/>
        <v>0.42350726139997719</v>
      </c>
      <c r="BB289" s="30">
        <f t="shared" ca="1" si="184"/>
        <v>0.8484872145339003</v>
      </c>
      <c r="BC289" s="30">
        <f>IF(Riskregister!$E$16="",0,COUNTIF(BQ$4:BQ$53,"&lt;"&amp;BA289)*IF(BB289&lt;0.5,Riskregister!$K$16+(Riskregister!$L$16-Riskregister!$K$16)*SQRT(BB289/2),Riskregister!$L$16-(Riskregister!$L$16-Riskregister!$K$16)*SQRT((1-BB289)/2)))</f>
        <v>0</v>
      </c>
      <c r="BD289" s="30">
        <f t="shared" ca="1" si="160"/>
        <v>22341021.995659605</v>
      </c>
    </row>
    <row r="290" spans="20:56" x14ac:dyDescent="0.35">
      <c r="T290" s="30">
        <f t="shared" ca="1" si="173"/>
        <v>0.73134071846791493</v>
      </c>
      <c r="U290" s="30">
        <f t="shared" ca="1" si="173"/>
        <v>0.68655400834411373</v>
      </c>
      <c r="V290" s="30">
        <f ca="1">IF(Riskregister!$E$5="",0,COUNTIF(BF$4:BF$53,"&lt;"&amp;T290)*IF(U290&lt;0.5,Riskregister!$K$5+(Riskregister!$L$5-Riskregister!$K$5)*SQRT(U290/2),Riskregister!$L$5-(Riskregister!$L$5-Riskregister!$K$5)*SQRT((1-U290)/2)))</f>
        <v>2109264.2555847652</v>
      </c>
      <c r="W290" s="30">
        <f t="shared" ca="1" si="174"/>
        <v>0.94293649483123576</v>
      </c>
      <c r="X290" s="30">
        <f t="shared" ca="1" si="174"/>
        <v>4.8906049816584529E-2</v>
      </c>
      <c r="Y290" s="30">
        <f ca="1">IF(Riskregister!$E$6="",0,COUNTIF(BG$4:BG$53,"&lt;"&amp;W290)*IF(X290&lt;0.5,Riskregister!$K$6+(Riskregister!$L$6-Riskregister!$K$6)*SQRT(X290/2),Riskregister!$L$6-(Riskregister!$L$6-Riskregister!$K$6)*SQRT((1-X290)/2)))</f>
        <v>1925897.3360150876</v>
      </c>
      <c r="Z290" s="30">
        <f t="shared" ca="1" si="175"/>
        <v>0.48092589035004241</v>
      </c>
      <c r="AA290" s="30">
        <f t="shared" ca="1" si="175"/>
        <v>0.35332716860852287</v>
      </c>
      <c r="AB290" s="30">
        <f ca="1">IF(Riskregister!$E$7="",0,COUNTIF(BH$4:BH$53,"&lt;"&amp;Z290)*IF(AA290&lt;0.5,Riskregister!$K$7+(Riskregister!$L$7-Riskregister!$K$7)*SQRT(AA290/2),Riskregister!$L$7-(Riskregister!$L$7-Riskregister!$K$7)*SQRT((1-AA290)/2)))</f>
        <v>1182658.714782669</v>
      </c>
      <c r="AC290" s="30">
        <f t="shared" ca="1" si="176"/>
        <v>0.68880636156374941</v>
      </c>
      <c r="AD290" s="30">
        <f t="shared" ca="1" si="176"/>
        <v>0.34054190407579599</v>
      </c>
      <c r="AE290" s="30">
        <f ca="1">IF(Riskregister!$E$8="",0,COUNTIF(BI$4:BI$53,"&lt;"&amp;AC290)*IF(AD290&lt;0.5,Riskregister!$K$8+(Riskregister!$L$8-Riskregister!$K$8)*SQRT(AD290/2),Riskregister!$L$8-(Riskregister!$L$8-Riskregister!$K$8)*SQRT((1-AD290)/2)))</f>
        <v>6718210.0318443738</v>
      </c>
      <c r="AF290" s="30">
        <f t="shared" ca="1" si="177"/>
        <v>0.28350227429559416</v>
      </c>
      <c r="AG290" s="30">
        <f t="shared" ca="1" si="177"/>
        <v>2.8766528399288283E-2</v>
      </c>
      <c r="AH290" s="30">
        <f>IF(Riskregister!$E$9="",0,COUNTIF(BJ$4:BJ$53,"&lt;"&amp;AF290)*IF(AG290&lt;0.5,Riskregister!$K$9+(Riskregister!$L$9-Riskregister!$K$9)*SQRT(AG290/2),Riskregister!$L$9-(Riskregister!$L$9-Riskregister!$K$9)*SQRT((1-AG290)/2)))</f>
        <v>0</v>
      </c>
      <c r="AI290" s="30">
        <f t="shared" ca="1" si="178"/>
        <v>0.26875845468003556</v>
      </c>
      <c r="AJ290" s="30">
        <f t="shared" ca="1" si="178"/>
        <v>4.8224404257680487E-2</v>
      </c>
      <c r="AK290" s="30">
        <f>IF(Riskregister!$E$10="",0,COUNTIF(BK$4:BK$53,"&lt;"&amp;AI290)*IF(AJ290&lt;0.5,Riskregister!$K$10+(Riskregister!$L$10-Riskregister!$K$10)*SQRT(AJ290/2),Riskregister!$L$10-(Riskregister!$L$10-Riskregister!$K$10)*SQRT((1-AJ290)/2)))</f>
        <v>0</v>
      </c>
      <c r="AL290" s="30">
        <f t="shared" ca="1" si="179"/>
        <v>0.48773961480450068</v>
      </c>
      <c r="AM290" s="30">
        <f t="shared" ca="1" si="179"/>
        <v>5.2660249169625417E-2</v>
      </c>
      <c r="AN290" s="30">
        <f>IF(Riskregister!$E$11="",0,COUNTIF(BL$4:BL$53,"&lt;"&amp;AL290)*IF(AM290&lt;0.5,Riskregister!$K$11+(Riskregister!$L$11-Riskregister!$K$11)*SQRT(AM290/2),Riskregister!$L$11-(Riskregister!$L$11-Riskregister!$K$11)*SQRT((1-AM290)/2)))</f>
        <v>0</v>
      </c>
      <c r="AO290" s="30">
        <f t="shared" ca="1" si="180"/>
        <v>0.79414700030128416</v>
      </c>
      <c r="AP290" s="30">
        <f t="shared" ca="1" si="180"/>
        <v>0.97024842662277133</v>
      </c>
      <c r="AQ290" s="30">
        <f>IF(Riskregister!$E$12="",0,COUNTIF(BM$4:BM$53,"&lt;"&amp;AO290)*IF(AP290&lt;0.5,Riskregister!$K$12+(Riskregister!$L$12-Riskregister!$K$12)*SQRT(AP290/2),Riskregister!$L$12-(Riskregister!$L$12-Riskregister!$K$12)*SQRT((1-AP290)/2)))</f>
        <v>0</v>
      </c>
      <c r="AR290" s="30">
        <f t="shared" ca="1" si="181"/>
        <v>4.7970253770451277E-2</v>
      </c>
      <c r="AS290" s="30">
        <f t="shared" ca="1" si="181"/>
        <v>0.33521342969240997</v>
      </c>
      <c r="AT290" s="30">
        <f>IF(Riskregister!$E$13="",0,COUNTIF(BN$4:BN$53,"&lt;"&amp;AR290)*IF(AS290&lt;0.5,Riskregister!$K$13+(Riskregister!$L$13-Riskregister!$K$13)*SQRT(AS290/2),Riskregister!$L$13-(Riskregister!$L$13-Riskregister!$K$13)*SQRT((1-AS290)/2)))</f>
        <v>0</v>
      </c>
      <c r="AU290" s="30">
        <f t="shared" ca="1" si="182"/>
        <v>0.8754016101411245</v>
      </c>
      <c r="AV290" s="30">
        <f t="shared" ca="1" si="182"/>
        <v>0.1322296982070722</v>
      </c>
      <c r="AW290" s="30">
        <f>IF(Riskregister!$E$14="",0,COUNTIF(BO$4:BO$53,"&lt;"&amp;AU290)*IF(AV290&lt;0.5,Riskregister!$K$14+(Riskregister!$L$14-Riskregister!$K$14)*SQRT(AV290/2),Riskregister!$L$14-(Riskregister!$L$14-Riskregister!$K$14)*SQRT((1-AV290)/2)))</f>
        <v>0</v>
      </c>
      <c r="AX290" s="30">
        <f t="shared" ca="1" si="183"/>
        <v>0.70398213121727904</v>
      </c>
      <c r="AY290" s="30">
        <f t="shared" ca="1" si="183"/>
        <v>0.78076120202733168</v>
      </c>
      <c r="AZ290" s="30">
        <f>IF(Riskregister!$E$15="",0,COUNTIF(BP$4:BP$53,"&lt;"&amp;AX290)*IF(AY290&lt;0.5,Riskregister!$K$15+(Riskregister!$L$15-Riskregister!$K$15)*SQRT(AY290/2),Riskregister!$L$15-(Riskregister!$L$15-Riskregister!$K$15)*SQRT((1-AY290)/2)))</f>
        <v>0</v>
      </c>
      <c r="BA290" s="30">
        <f t="shared" ca="1" si="184"/>
        <v>0.11191929996944927</v>
      </c>
      <c r="BB290" s="30">
        <f t="shared" ca="1" si="184"/>
        <v>0.12965552481839338</v>
      </c>
      <c r="BC290" s="30">
        <f>IF(Riskregister!$E$16="",0,COUNTIF(BQ$4:BQ$53,"&lt;"&amp;BA290)*IF(BB290&lt;0.5,Riskregister!$K$16+(Riskregister!$L$16-Riskregister!$K$16)*SQRT(BB290/2),Riskregister!$L$16-(Riskregister!$L$16-Riskregister!$K$16)*SQRT((1-BB290)/2)))</f>
        <v>0</v>
      </c>
      <c r="BD290" s="30">
        <f t="shared" ca="1" si="160"/>
        <v>11936030.338226896</v>
      </c>
    </row>
    <row r="291" spans="20:56" x14ac:dyDescent="0.35">
      <c r="T291" s="30">
        <f t="shared" ca="1" si="173"/>
        <v>0.81311515696298731</v>
      </c>
      <c r="U291" s="30">
        <f t="shared" ca="1" si="173"/>
        <v>7.9974473981551331E-2</v>
      </c>
      <c r="V291" s="30">
        <f ca="1">IF(Riskregister!$E$5="",0,COUNTIF(BF$4:BF$53,"&lt;"&amp;T291)*IF(U291&lt;0.5,Riskregister!$K$5+(Riskregister!$L$5-Riskregister!$K$5)*SQRT(U291/2),Riskregister!$L$5-(Riskregister!$L$5-Riskregister!$K$5)*SQRT((1-U291)/2)))</f>
        <v>1199928.202345443</v>
      </c>
      <c r="W291" s="30">
        <f t="shared" ca="1" si="174"/>
        <v>0.23540711673960668</v>
      </c>
      <c r="X291" s="30">
        <f t="shared" ca="1" si="174"/>
        <v>0.43584776058702779</v>
      </c>
      <c r="Y291" s="30">
        <f ca="1">IF(Riskregister!$E$6="",0,COUNTIF(BG$4:BG$53,"&lt;"&amp;W291)*IF(X291&lt;0.5,Riskregister!$K$6+(Riskregister!$L$6-Riskregister!$K$6)*SQRT(X291/2),Riskregister!$L$6-(Riskregister!$L$6-Riskregister!$K$6)*SQRT((1-X291)/2)))</f>
        <v>1040281.7218950946</v>
      </c>
      <c r="Z291" s="30">
        <f t="shared" ca="1" si="175"/>
        <v>0.97717173553229175</v>
      </c>
      <c r="AA291" s="30">
        <f t="shared" ca="1" si="175"/>
        <v>0.86598976306878728</v>
      </c>
      <c r="AB291" s="30">
        <f ca="1">IF(Riskregister!$E$7="",0,COUNTIF(BH$4:BH$53,"&lt;"&amp;Z291)*IF(AA291&lt;0.5,Riskregister!$K$7+(Riskregister!$L$7-Riskregister!$K$7)*SQRT(AA291/2),Riskregister!$L$7-(Riskregister!$L$7-Riskregister!$K$7)*SQRT((1-AA291)/2)))</f>
        <v>3712815.42977593</v>
      </c>
      <c r="AC291" s="30">
        <f t="shared" ca="1" si="176"/>
        <v>0.49692265569624505</v>
      </c>
      <c r="AD291" s="30">
        <f t="shared" ca="1" si="176"/>
        <v>0.39614798684332375</v>
      </c>
      <c r="AE291" s="30">
        <f ca="1">IF(Riskregister!$E$8="",0,COUNTIF(BI$4:BI$53,"&lt;"&amp;AC291)*IF(AD291&lt;0.5,Riskregister!$K$8+(Riskregister!$L$8-Riskregister!$K$8)*SQRT(AD291/2),Riskregister!$L$8-(Riskregister!$L$8-Riskregister!$K$8)*SQRT((1-AD291)/2)))</f>
        <v>7175276.1399129359</v>
      </c>
      <c r="AF291" s="30">
        <f t="shared" ca="1" si="177"/>
        <v>0.79859740466834417</v>
      </c>
      <c r="AG291" s="30">
        <f t="shared" ca="1" si="177"/>
        <v>0.58431645861952375</v>
      </c>
      <c r="AH291" s="30">
        <f>IF(Riskregister!$E$9="",0,COUNTIF(BJ$4:BJ$53,"&lt;"&amp;AF291)*IF(AG291&lt;0.5,Riskregister!$K$9+(Riskregister!$L$9-Riskregister!$K$9)*SQRT(AG291/2),Riskregister!$L$9-(Riskregister!$L$9-Riskregister!$K$9)*SQRT((1-AG291)/2)))</f>
        <v>0</v>
      </c>
      <c r="AI291" s="30">
        <f t="shared" ca="1" si="178"/>
        <v>0.71688774242666164</v>
      </c>
      <c r="AJ291" s="30">
        <f t="shared" ca="1" si="178"/>
        <v>0.98129617982341255</v>
      </c>
      <c r="AK291" s="30">
        <f>IF(Riskregister!$E$10="",0,COUNTIF(BK$4:BK$53,"&lt;"&amp;AI291)*IF(AJ291&lt;0.5,Riskregister!$K$10+(Riskregister!$L$10-Riskregister!$K$10)*SQRT(AJ291/2),Riskregister!$L$10-(Riskregister!$L$10-Riskregister!$K$10)*SQRT((1-AJ291)/2)))</f>
        <v>0</v>
      </c>
      <c r="AL291" s="30">
        <f t="shared" ca="1" si="179"/>
        <v>0.2163882412863104</v>
      </c>
      <c r="AM291" s="30">
        <f t="shared" ca="1" si="179"/>
        <v>1.2660663914599746E-2</v>
      </c>
      <c r="AN291" s="30">
        <f>IF(Riskregister!$E$11="",0,COUNTIF(BL$4:BL$53,"&lt;"&amp;AL291)*IF(AM291&lt;0.5,Riskregister!$K$11+(Riskregister!$L$11-Riskregister!$K$11)*SQRT(AM291/2),Riskregister!$L$11-(Riskregister!$L$11-Riskregister!$K$11)*SQRT((1-AM291)/2)))</f>
        <v>0</v>
      </c>
      <c r="AO291" s="30">
        <f t="shared" ca="1" si="180"/>
        <v>0.77019224284863108</v>
      </c>
      <c r="AP291" s="30">
        <f t="shared" ca="1" si="180"/>
        <v>0.67314651553057214</v>
      </c>
      <c r="AQ291" s="30">
        <f>IF(Riskregister!$E$12="",0,COUNTIF(BM$4:BM$53,"&lt;"&amp;AO291)*IF(AP291&lt;0.5,Riskregister!$K$12+(Riskregister!$L$12-Riskregister!$K$12)*SQRT(AP291/2),Riskregister!$L$12-(Riskregister!$L$12-Riskregister!$K$12)*SQRT((1-AP291)/2)))</f>
        <v>0</v>
      </c>
      <c r="AR291" s="30">
        <f t="shared" ca="1" si="181"/>
        <v>0.59791879468365128</v>
      </c>
      <c r="AS291" s="30">
        <f t="shared" ca="1" si="181"/>
        <v>0.30551460990244395</v>
      </c>
      <c r="AT291" s="30">
        <f>IF(Riskregister!$E$13="",0,COUNTIF(BN$4:BN$53,"&lt;"&amp;AR291)*IF(AS291&lt;0.5,Riskregister!$K$13+(Riskregister!$L$13-Riskregister!$K$13)*SQRT(AS291/2),Riskregister!$L$13-(Riskregister!$L$13-Riskregister!$K$13)*SQRT((1-AS291)/2)))</f>
        <v>0</v>
      </c>
      <c r="AU291" s="30">
        <f t="shared" ca="1" si="182"/>
        <v>0.2716045996877704</v>
      </c>
      <c r="AV291" s="30">
        <f t="shared" ca="1" si="182"/>
        <v>0.78475374434864664</v>
      </c>
      <c r="AW291" s="30">
        <f>IF(Riskregister!$E$14="",0,COUNTIF(BO$4:BO$53,"&lt;"&amp;AU291)*IF(AV291&lt;0.5,Riskregister!$K$14+(Riskregister!$L$14-Riskregister!$K$14)*SQRT(AV291/2),Riskregister!$L$14-(Riskregister!$L$14-Riskregister!$K$14)*SQRT((1-AV291)/2)))</f>
        <v>0</v>
      </c>
      <c r="AX291" s="30">
        <f t="shared" ca="1" si="183"/>
        <v>0.37299669531593738</v>
      </c>
      <c r="AY291" s="30">
        <f t="shared" ca="1" si="183"/>
        <v>2.3170942469563305E-2</v>
      </c>
      <c r="AZ291" s="30">
        <f>IF(Riskregister!$E$15="",0,COUNTIF(BP$4:BP$53,"&lt;"&amp;AX291)*IF(AY291&lt;0.5,Riskregister!$K$15+(Riskregister!$L$15-Riskregister!$K$15)*SQRT(AY291/2),Riskregister!$L$15-(Riskregister!$L$15-Riskregister!$K$15)*SQRT((1-AY291)/2)))</f>
        <v>0</v>
      </c>
      <c r="BA291" s="30">
        <f t="shared" ca="1" si="184"/>
        <v>0.48890554989591817</v>
      </c>
      <c r="BB291" s="30">
        <f t="shared" ca="1" si="184"/>
        <v>0.27642565992562984</v>
      </c>
      <c r="BC291" s="30">
        <f>IF(Riskregister!$E$16="",0,COUNTIF(BQ$4:BQ$53,"&lt;"&amp;BA291)*IF(BB291&lt;0.5,Riskregister!$K$16+(Riskregister!$L$16-Riskregister!$K$16)*SQRT(BB291/2),Riskregister!$L$16-(Riskregister!$L$16-Riskregister!$K$16)*SQRT((1-BB291)/2)))</f>
        <v>0</v>
      </c>
      <c r="BD291" s="30">
        <f t="shared" ca="1" si="160"/>
        <v>13128301.493929405</v>
      </c>
    </row>
    <row r="292" spans="20:56" x14ac:dyDescent="0.35">
      <c r="T292" s="30">
        <f t="shared" ca="1" si="173"/>
        <v>0.20422290078616134</v>
      </c>
      <c r="U292" s="30">
        <f t="shared" ca="1" si="173"/>
        <v>0.48246481734689861</v>
      </c>
      <c r="V292" s="30">
        <f ca="1">IF(Riskregister!$E$5="",0,COUNTIF(BF$4:BF$53,"&lt;"&amp;T292)*IF(U292&lt;0.5,Riskregister!$K$5+(Riskregister!$L$5-Riskregister!$K$5)*SQRT(U292/2),Riskregister!$L$5-(Riskregister!$L$5-Riskregister!$K$5)*SQRT((1-U292)/2)))</f>
        <v>742038.74380589533</v>
      </c>
      <c r="W292" s="30">
        <f t="shared" ca="1" si="174"/>
        <v>0.80554720006619807</v>
      </c>
      <c r="X292" s="30">
        <f t="shared" ca="1" si="174"/>
        <v>0.29997498823648838</v>
      </c>
      <c r="Y292" s="30">
        <f ca="1">IF(Riskregister!$E$6="",0,COUNTIF(BG$4:BG$53,"&lt;"&amp;W292)*IF(X292&lt;0.5,Riskregister!$K$6+(Riskregister!$L$6-Riskregister!$K$6)*SQRT(X292/2),Riskregister!$L$6-(Riskregister!$L$6-Riskregister!$K$6)*SQRT((1-X292)/2)))</f>
        <v>2691323.8220055737</v>
      </c>
      <c r="Z292" s="30">
        <f t="shared" ca="1" si="175"/>
        <v>0.53227336591615315</v>
      </c>
      <c r="AA292" s="30">
        <f t="shared" ca="1" si="175"/>
        <v>0.72658681786922574</v>
      </c>
      <c r="AB292" s="30">
        <f ca="1">IF(Riskregister!$E$7="",0,COUNTIF(BH$4:BH$53,"&lt;"&amp;Z292)*IF(AA292&lt;0.5,Riskregister!$K$7+(Riskregister!$L$7-Riskregister!$K$7)*SQRT(AA292/2),Riskregister!$L$7-(Riskregister!$L$7-Riskregister!$K$7)*SQRT((1-AA292)/2)))</f>
        <v>1623549.0571849649</v>
      </c>
      <c r="AC292" s="30">
        <f t="shared" ca="1" si="176"/>
        <v>0.78340780058393233</v>
      </c>
      <c r="AD292" s="30">
        <f t="shared" ca="1" si="176"/>
        <v>9.5964423208156902E-3</v>
      </c>
      <c r="AE292" s="30">
        <f ca="1">IF(Riskregister!$E$8="",0,COUNTIF(BI$4:BI$53,"&lt;"&amp;AC292)*IF(AD292&lt;0.5,Riskregister!$K$8+(Riskregister!$L$8-Riskregister!$K$8)*SQRT(AD292/2),Riskregister!$L$8-(Riskregister!$L$8-Riskregister!$K$8)*SQRT((1-AD292)/2)))</f>
        <v>2502260.8367506675</v>
      </c>
      <c r="AF292" s="30">
        <f t="shared" ca="1" si="177"/>
        <v>0.1698382862291381</v>
      </c>
      <c r="AG292" s="30">
        <f t="shared" ca="1" si="177"/>
        <v>0.68894493188828942</v>
      </c>
      <c r="AH292" s="30">
        <f>IF(Riskregister!$E$9="",0,COUNTIF(BJ$4:BJ$53,"&lt;"&amp;AF292)*IF(AG292&lt;0.5,Riskregister!$K$9+(Riskregister!$L$9-Riskregister!$K$9)*SQRT(AG292/2),Riskregister!$L$9-(Riskregister!$L$9-Riskregister!$K$9)*SQRT((1-AG292)/2)))</f>
        <v>0</v>
      </c>
      <c r="AI292" s="30">
        <f t="shared" ca="1" si="178"/>
        <v>0.22303628393043928</v>
      </c>
      <c r="AJ292" s="30">
        <f t="shared" ca="1" si="178"/>
        <v>0.86755055787659152</v>
      </c>
      <c r="AK292" s="30">
        <f>IF(Riskregister!$E$10="",0,COUNTIF(BK$4:BK$53,"&lt;"&amp;AI292)*IF(AJ292&lt;0.5,Riskregister!$K$10+(Riskregister!$L$10-Riskregister!$K$10)*SQRT(AJ292/2),Riskregister!$L$10-(Riskregister!$L$10-Riskregister!$K$10)*SQRT((1-AJ292)/2)))</f>
        <v>0</v>
      </c>
      <c r="AL292" s="30">
        <f t="shared" ca="1" si="179"/>
        <v>0.43680675923569701</v>
      </c>
      <c r="AM292" s="30">
        <f t="shared" ca="1" si="179"/>
        <v>0.99030674277513586</v>
      </c>
      <c r="AN292" s="30">
        <f>IF(Riskregister!$E$11="",0,COUNTIF(BL$4:BL$53,"&lt;"&amp;AL292)*IF(AM292&lt;0.5,Riskregister!$K$11+(Riskregister!$L$11-Riskregister!$K$11)*SQRT(AM292/2),Riskregister!$L$11-(Riskregister!$L$11-Riskregister!$K$11)*SQRT((1-AM292)/2)))</f>
        <v>0</v>
      </c>
      <c r="AO292" s="30">
        <f t="shared" ca="1" si="180"/>
        <v>0.91398011770789711</v>
      </c>
      <c r="AP292" s="30">
        <f t="shared" ca="1" si="180"/>
        <v>0.56910975065312686</v>
      </c>
      <c r="AQ292" s="30">
        <f>IF(Riskregister!$E$12="",0,COUNTIF(BM$4:BM$53,"&lt;"&amp;AO292)*IF(AP292&lt;0.5,Riskregister!$K$12+(Riskregister!$L$12-Riskregister!$K$12)*SQRT(AP292/2),Riskregister!$L$12-(Riskregister!$L$12-Riskregister!$K$12)*SQRT((1-AP292)/2)))</f>
        <v>0</v>
      </c>
      <c r="AR292" s="30">
        <f t="shared" ca="1" si="181"/>
        <v>0.59473824870447045</v>
      </c>
      <c r="AS292" s="30">
        <f t="shared" ca="1" si="181"/>
        <v>0.38661685518805988</v>
      </c>
      <c r="AT292" s="30">
        <f>IF(Riskregister!$E$13="",0,COUNTIF(BN$4:BN$53,"&lt;"&amp;AR292)*IF(AS292&lt;0.5,Riskregister!$K$13+(Riskregister!$L$13-Riskregister!$K$13)*SQRT(AS292/2),Riskregister!$L$13-(Riskregister!$L$13-Riskregister!$K$13)*SQRT((1-AS292)/2)))</f>
        <v>0</v>
      </c>
      <c r="AU292" s="30">
        <f t="shared" ca="1" si="182"/>
        <v>0.99284611010048118</v>
      </c>
      <c r="AV292" s="30">
        <f t="shared" ca="1" si="182"/>
        <v>0.34334734681224199</v>
      </c>
      <c r="AW292" s="30">
        <f>IF(Riskregister!$E$14="",0,COUNTIF(BO$4:BO$53,"&lt;"&amp;AU292)*IF(AV292&lt;0.5,Riskregister!$K$14+(Riskregister!$L$14-Riskregister!$K$14)*SQRT(AV292/2),Riskregister!$L$14-(Riskregister!$L$14-Riskregister!$K$14)*SQRT((1-AV292)/2)))</f>
        <v>0</v>
      </c>
      <c r="AX292" s="30">
        <f t="shared" ca="1" si="183"/>
        <v>5.755117739265514E-3</v>
      </c>
      <c r="AY292" s="30">
        <f t="shared" ca="1" si="183"/>
        <v>0.37306916059002271</v>
      </c>
      <c r="AZ292" s="30">
        <f>IF(Riskregister!$E$15="",0,COUNTIF(BP$4:BP$53,"&lt;"&amp;AX292)*IF(AY292&lt;0.5,Riskregister!$K$15+(Riskregister!$L$15-Riskregister!$K$15)*SQRT(AY292/2),Riskregister!$L$15-(Riskregister!$L$15-Riskregister!$K$15)*SQRT((1-AY292)/2)))</f>
        <v>0</v>
      </c>
      <c r="BA292" s="30">
        <f t="shared" ca="1" si="184"/>
        <v>0.96987935532464253</v>
      </c>
      <c r="BB292" s="30">
        <f t="shared" ca="1" si="184"/>
        <v>0.45456895078330595</v>
      </c>
      <c r="BC292" s="30">
        <f>IF(Riskregister!$E$16="",0,COUNTIF(BQ$4:BQ$53,"&lt;"&amp;BA292)*IF(BB292&lt;0.5,Riskregister!$K$16+(Riskregister!$L$16-Riskregister!$K$16)*SQRT(BB292/2),Riskregister!$L$16-(Riskregister!$L$16-Riskregister!$K$16)*SQRT((1-BB292)/2)))</f>
        <v>0</v>
      </c>
      <c r="BD292" s="30">
        <f t="shared" ca="1" si="160"/>
        <v>7559172.4597471021</v>
      </c>
    </row>
    <row r="293" spans="20:56" x14ac:dyDescent="0.35">
      <c r="T293" s="30">
        <f t="shared" ca="1" si="173"/>
        <v>0.74100086621352801</v>
      </c>
      <c r="U293" s="30">
        <f t="shared" ca="1" si="173"/>
        <v>8.946470090362646E-2</v>
      </c>
      <c r="V293" s="30">
        <f ca="1">IF(Riskregister!$E$5="",0,COUNTIF(BF$4:BF$53,"&lt;"&amp;T293)*IF(U293&lt;0.5,Riskregister!$K$5+(Riskregister!$L$5-Riskregister!$K$5)*SQRT(U293/2),Riskregister!$L$5-(Riskregister!$L$5-Riskregister!$K$5)*SQRT((1-U293)/2)))</f>
        <v>1225875.5343178555</v>
      </c>
      <c r="W293" s="30">
        <f t="shared" ca="1" si="174"/>
        <v>0.79539576732712913</v>
      </c>
      <c r="X293" s="30">
        <f t="shared" ca="1" si="174"/>
        <v>0.99629965714281576</v>
      </c>
      <c r="Y293" s="30">
        <f ca="1">IF(Riskregister!$E$6="",0,COUNTIF(BG$4:BG$53,"&lt;"&amp;W293)*IF(X293&lt;0.5,Riskregister!$K$6+(Riskregister!$L$6-Riskregister!$K$6)*SQRT(X293/2),Riskregister!$L$6-(Riskregister!$L$6-Riskregister!$K$6)*SQRT((1-X293)/2)))</f>
        <v>5767726.4568278473</v>
      </c>
      <c r="Z293" s="30">
        <f t="shared" ca="1" si="175"/>
        <v>0.31798493935700112</v>
      </c>
      <c r="AA293" s="30">
        <f t="shared" ca="1" si="175"/>
        <v>0.36880257039384601</v>
      </c>
      <c r="AB293" s="30">
        <f ca="1">IF(Riskregister!$E$7="",0,COUNTIF(BH$4:BH$53,"&lt;"&amp;Z293)*IF(AA293&lt;0.5,Riskregister!$K$7+(Riskregister!$L$7-Riskregister!$K$7)*SQRT(AA293/2),Riskregister!$L$7-(Riskregister!$L$7-Riskregister!$K$7)*SQRT((1-AA293)/2)))</f>
        <v>1001484.4881403586</v>
      </c>
      <c r="AC293" s="30">
        <f t="shared" ca="1" si="176"/>
        <v>0.61058090657607678</v>
      </c>
      <c r="AD293" s="30">
        <f t="shared" ca="1" si="176"/>
        <v>0.5203088578795102</v>
      </c>
      <c r="AE293" s="30">
        <f ca="1">IF(Riskregister!$E$8="",0,COUNTIF(BI$4:BI$53,"&lt;"&amp;AC293)*IF(AD293&lt;0.5,Riskregister!$K$8+(Riskregister!$L$8-Riskregister!$K$8)*SQRT(AD293/2),Riskregister!$L$8-(Riskregister!$L$8-Riskregister!$K$8)*SQRT((1-AD293)/2)))</f>
        <v>8094661.631571753</v>
      </c>
      <c r="AF293" s="30">
        <f t="shared" ca="1" si="177"/>
        <v>0.8335848218837365</v>
      </c>
      <c r="AG293" s="30">
        <f t="shared" ca="1" si="177"/>
        <v>0.69880883615888623</v>
      </c>
      <c r="AH293" s="30">
        <f>IF(Riskregister!$E$9="",0,COUNTIF(BJ$4:BJ$53,"&lt;"&amp;AF293)*IF(AG293&lt;0.5,Riskregister!$K$9+(Riskregister!$L$9-Riskregister!$K$9)*SQRT(AG293/2),Riskregister!$L$9-(Riskregister!$L$9-Riskregister!$K$9)*SQRT((1-AG293)/2)))</f>
        <v>0</v>
      </c>
      <c r="AI293" s="30">
        <f t="shared" ca="1" si="178"/>
        <v>0.68628775395206154</v>
      </c>
      <c r="AJ293" s="30">
        <f t="shared" ca="1" si="178"/>
        <v>0.39756085946343245</v>
      </c>
      <c r="AK293" s="30">
        <f>IF(Riskregister!$E$10="",0,COUNTIF(BK$4:BK$53,"&lt;"&amp;AI293)*IF(AJ293&lt;0.5,Riskregister!$K$10+(Riskregister!$L$10-Riskregister!$K$10)*SQRT(AJ293/2),Riskregister!$L$10-(Riskregister!$L$10-Riskregister!$K$10)*SQRT((1-AJ293)/2)))</f>
        <v>0</v>
      </c>
      <c r="AL293" s="30">
        <f t="shared" ca="1" si="179"/>
        <v>0.52938118014752111</v>
      </c>
      <c r="AM293" s="30">
        <f t="shared" ca="1" si="179"/>
        <v>6.4235278535635598E-2</v>
      </c>
      <c r="AN293" s="30">
        <f>IF(Riskregister!$E$11="",0,COUNTIF(BL$4:BL$53,"&lt;"&amp;AL293)*IF(AM293&lt;0.5,Riskregister!$K$11+(Riskregister!$L$11-Riskregister!$K$11)*SQRT(AM293/2),Riskregister!$L$11-(Riskregister!$L$11-Riskregister!$K$11)*SQRT((1-AM293)/2)))</f>
        <v>0</v>
      </c>
      <c r="AO293" s="30">
        <f t="shared" ca="1" si="180"/>
        <v>0.70558449757466868</v>
      </c>
      <c r="AP293" s="30">
        <f t="shared" ca="1" si="180"/>
        <v>0.43250203041385749</v>
      </c>
      <c r="AQ293" s="30">
        <f>IF(Riskregister!$E$12="",0,COUNTIF(BM$4:BM$53,"&lt;"&amp;AO293)*IF(AP293&lt;0.5,Riskregister!$K$12+(Riskregister!$L$12-Riskregister!$K$12)*SQRT(AP293/2),Riskregister!$L$12-(Riskregister!$L$12-Riskregister!$K$12)*SQRT((1-AP293)/2)))</f>
        <v>0</v>
      </c>
      <c r="AR293" s="30">
        <f t="shared" ca="1" si="181"/>
        <v>0.82714507702760609</v>
      </c>
      <c r="AS293" s="30">
        <f t="shared" ca="1" si="181"/>
        <v>0.65907402724021102</v>
      </c>
      <c r="AT293" s="30">
        <f>IF(Riskregister!$E$13="",0,COUNTIF(BN$4:BN$53,"&lt;"&amp;AR293)*IF(AS293&lt;0.5,Riskregister!$K$13+(Riskregister!$L$13-Riskregister!$K$13)*SQRT(AS293/2),Riskregister!$L$13-(Riskregister!$L$13-Riskregister!$K$13)*SQRT((1-AS293)/2)))</f>
        <v>0</v>
      </c>
      <c r="AU293" s="30">
        <f t="shared" ca="1" si="182"/>
        <v>0.94864172151410386</v>
      </c>
      <c r="AV293" s="30">
        <f t="shared" ca="1" si="182"/>
        <v>0.87523383195725013</v>
      </c>
      <c r="AW293" s="30">
        <f>IF(Riskregister!$E$14="",0,COUNTIF(BO$4:BO$53,"&lt;"&amp;AU293)*IF(AV293&lt;0.5,Riskregister!$K$14+(Riskregister!$L$14-Riskregister!$K$14)*SQRT(AV293/2),Riskregister!$L$14-(Riskregister!$L$14-Riskregister!$K$14)*SQRT((1-AV293)/2)))</f>
        <v>0</v>
      </c>
      <c r="AX293" s="30">
        <f t="shared" ca="1" si="183"/>
        <v>0.4370390632109229</v>
      </c>
      <c r="AY293" s="30">
        <f t="shared" ca="1" si="183"/>
        <v>3.0846600980981687E-2</v>
      </c>
      <c r="AZ293" s="30">
        <f>IF(Riskregister!$E$15="",0,COUNTIF(BP$4:BP$53,"&lt;"&amp;AX293)*IF(AY293&lt;0.5,Riskregister!$K$15+(Riskregister!$L$15-Riskregister!$K$15)*SQRT(AY293/2),Riskregister!$L$15-(Riskregister!$L$15-Riskregister!$K$15)*SQRT((1-AY293)/2)))</f>
        <v>0</v>
      </c>
      <c r="BA293" s="30">
        <f t="shared" ca="1" si="184"/>
        <v>0.65688904581662011</v>
      </c>
      <c r="BB293" s="30">
        <f t="shared" ca="1" si="184"/>
        <v>0.76312586931369975</v>
      </c>
      <c r="BC293" s="30">
        <f>IF(Riskregister!$E$16="",0,COUNTIF(BQ$4:BQ$53,"&lt;"&amp;BA293)*IF(BB293&lt;0.5,Riskregister!$K$16+(Riskregister!$L$16-Riskregister!$K$16)*SQRT(BB293/2),Riskregister!$L$16-(Riskregister!$L$16-Riskregister!$K$16)*SQRT((1-BB293)/2)))</f>
        <v>0</v>
      </c>
      <c r="BD293" s="30">
        <f t="shared" ca="1" si="160"/>
        <v>16089748.110857815</v>
      </c>
    </row>
    <row r="294" spans="20:56" x14ac:dyDescent="0.35">
      <c r="T294" s="30">
        <f t="shared" ca="1" si="173"/>
        <v>0.38388839870121272</v>
      </c>
      <c r="U294" s="30">
        <f t="shared" ca="1" si="173"/>
        <v>0.20829669916984928</v>
      </c>
      <c r="V294" s="30">
        <f ca="1">IF(Riskregister!$E$5="",0,COUNTIF(BF$4:BF$53,"&lt;"&amp;T294)*IF(U294&lt;0.5,Riskregister!$K$5+(Riskregister!$L$5-Riskregister!$K$5)*SQRT(U294/2),Riskregister!$L$5-(Riskregister!$L$5-Riskregister!$K$5)*SQRT((1-U294)/2)))</f>
        <v>885672.31621773401</v>
      </c>
      <c r="W294" s="30">
        <f t="shared" ca="1" si="174"/>
        <v>2.3775326485211523E-2</v>
      </c>
      <c r="X294" s="30">
        <f t="shared" ca="1" si="174"/>
        <v>0.31122476082116568</v>
      </c>
      <c r="Y294" s="30">
        <f ca="1">IF(Riskregister!$E$6="",0,COUNTIF(BG$4:BG$53,"&lt;"&amp;W294)*IF(X294&lt;0.5,Riskregister!$K$6+(Riskregister!$L$6-Riskregister!$K$6)*SQRT(X294/2),Riskregister!$L$6-(Riskregister!$L$6-Riskregister!$K$6)*SQRT((1-X294)/2)))</f>
        <v>0</v>
      </c>
      <c r="Z294" s="30">
        <f t="shared" ca="1" si="175"/>
        <v>2.4850386604022279E-2</v>
      </c>
      <c r="AA294" s="30">
        <f t="shared" ca="1" si="175"/>
        <v>0.42718612781350529</v>
      </c>
      <c r="AB294" s="30">
        <f ca="1">IF(Riskregister!$E$7="",0,COUNTIF(BH$4:BH$53,"&lt;"&amp;Z294)*IF(AA294&lt;0.5,Riskregister!$K$7+(Riskregister!$L$7-Riskregister!$K$7)*SQRT(AA294/2),Riskregister!$L$7-(Riskregister!$L$7-Riskregister!$K$7)*SQRT((1-AA294)/2)))</f>
        <v>423512.9074925895</v>
      </c>
      <c r="AC294" s="30">
        <f t="shared" ca="1" si="176"/>
        <v>0.82037820301709719</v>
      </c>
      <c r="AD294" s="30">
        <f t="shared" ca="1" si="176"/>
        <v>9.327062771664707E-2</v>
      </c>
      <c r="AE294" s="30">
        <f ca="1">IF(Riskregister!$E$8="",0,COUNTIF(BI$4:BI$53,"&lt;"&amp;AC294)*IF(AD294&lt;0.5,Riskregister!$K$8+(Riskregister!$L$8-Riskregister!$K$8)*SQRT(AD294/2),Riskregister!$L$8-(Riskregister!$L$8-Riskregister!$K$8)*SQRT((1-AD294)/2)))</f>
        <v>5259899.6699531712</v>
      </c>
      <c r="AF294" s="30">
        <f t="shared" ca="1" si="177"/>
        <v>0.23560158125704478</v>
      </c>
      <c r="AG294" s="30">
        <f t="shared" ca="1" si="177"/>
        <v>0.70155062917715538</v>
      </c>
      <c r="AH294" s="30">
        <f>IF(Riskregister!$E$9="",0,COUNTIF(BJ$4:BJ$53,"&lt;"&amp;AF294)*IF(AG294&lt;0.5,Riskregister!$K$9+(Riskregister!$L$9-Riskregister!$K$9)*SQRT(AG294/2),Riskregister!$L$9-(Riskregister!$L$9-Riskregister!$K$9)*SQRT((1-AG294)/2)))</f>
        <v>0</v>
      </c>
      <c r="AI294" s="30">
        <f t="shared" ca="1" si="178"/>
        <v>0.43395684374166765</v>
      </c>
      <c r="AJ294" s="30">
        <f t="shared" ca="1" si="178"/>
        <v>0.76950042966230192</v>
      </c>
      <c r="AK294" s="30">
        <f>IF(Riskregister!$E$10="",0,COUNTIF(BK$4:BK$53,"&lt;"&amp;AI294)*IF(AJ294&lt;0.5,Riskregister!$K$10+(Riskregister!$L$10-Riskregister!$K$10)*SQRT(AJ294/2),Riskregister!$L$10-(Riskregister!$L$10-Riskregister!$K$10)*SQRT((1-AJ294)/2)))</f>
        <v>0</v>
      </c>
      <c r="AL294" s="30">
        <f t="shared" ca="1" si="179"/>
        <v>0.85465240400857245</v>
      </c>
      <c r="AM294" s="30">
        <f t="shared" ca="1" si="179"/>
        <v>0.14593146160887305</v>
      </c>
      <c r="AN294" s="30">
        <f>IF(Riskregister!$E$11="",0,COUNTIF(BL$4:BL$53,"&lt;"&amp;AL294)*IF(AM294&lt;0.5,Riskregister!$K$11+(Riskregister!$L$11-Riskregister!$K$11)*SQRT(AM294/2),Riskregister!$L$11-(Riskregister!$L$11-Riskregister!$K$11)*SQRT((1-AM294)/2)))</f>
        <v>0</v>
      </c>
      <c r="AO294" s="30">
        <f t="shared" ca="1" si="180"/>
        <v>0.83926121404508458</v>
      </c>
      <c r="AP294" s="30">
        <f t="shared" ca="1" si="180"/>
        <v>0.72826546797875569</v>
      </c>
      <c r="AQ294" s="30">
        <f>IF(Riskregister!$E$12="",0,COUNTIF(BM$4:BM$53,"&lt;"&amp;AO294)*IF(AP294&lt;0.5,Riskregister!$K$12+(Riskregister!$L$12-Riskregister!$K$12)*SQRT(AP294/2),Riskregister!$L$12-(Riskregister!$L$12-Riskregister!$K$12)*SQRT((1-AP294)/2)))</f>
        <v>0</v>
      </c>
      <c r="AR294" s="30">
        <f t="shared" ca="1" si="181"/>
        <v>0.12100359197963928</v>
      </c>
      <c r="AS294" s="30">
        <f t="shared" ca="1" si="181"/>
        <v>0.13329233258370543</v>
      </c>
      <c r="AT294" s="30">
        <f>IF(Riskregister!$E$13="",0,COUNTIF(BN$4:BN$53,"&lt;"&amp;AR294)*IF(AS294&lt;0.5,Riskregister!$K$13+(Riskregister!$L$13-Riskregister!$K$13)*SQRT(AS294/2),Riskregister!$L$13-(Riskregister!$L$13-Riskregister!$K$13)*SQRT((1-AS294)/2)))</f>
        <v>0</v>
      </c>
      <c r="AU294" s="30">
        <f t="shared" ca="1" si="182"/>
        <v>2.2647803146796597E-2</v>
      </c>
      <c r="AV294" s="30">
        <f t="shared" ca="1" si="182"/>
        <v>2.958401500363228E-2</v>
      </c>
      <c r="AW294" s="30">
        <f>IF(Riskregister!$E$14="",0,COUNTIF(BO$4:BO$53,"&lt;"&amp;AU294)*IF(AV294&lt;0.5,Riskregister!$K$14+(Riskregister!$L$14-Riskregister!$K$14)*SQRT(AV294/2),Riskregister!$L$14-(Riskregister!$L$14-Riskregister!$K$14)*SQRT((1-AV294)/2)))</f>
        <v>0</v>
      </c>
      <c r="AX294" s="30">
        <f t="shared" ca="1" si="183"/>
        <v>0.1676238962262866</v>
      </c>
      <c r="AY294" s="30">
        <f t="shared" ca="1" si="183"/>
        <v>0.92694176163493991</v>
      </c>
      <c r="AZ294" s="30">
        <f>IF(Riskregister!$E$15="",0,COUNTIF(BP$4:BP$53,"&lt;"&amp;AX294)*IF(AY294&lt;0.5,Riskregister!$K$15+(Riskregister!$L$15-Riskregister!$K$15)*SQRT(AY294/2),Riskregister!$L$15-(Riskregister!$L$15-Riskregister!$K$15)*SQRT((1-AY294)/2)))</f>
        <v>0</v>
      </c>
      <c r="BA294" s="30">
        <f t="shared" ca="1" si="184"/>
        <v>0.51217151421466411</v>
      </c>
      <c r="BB294" s="30">
        <f t="shared" ca="1" si="184"/>
        <v>0.84605102184028047</v>
      </c>
      <c r="BC294" s="30">
        <f>IF(Riskregister!$E$16="",0,COUNTIF(BQ$4:BQ$53,"&lt;"&amp;BA294)*IF(BB294&lt;0.5,Riskregister!$K$16+(Riskregister!$L$16-Riskregister!$K$16)*SQRT(BB294/2),Riskregister!$L$16-(Riskregister!$L$16-Riskregister!$K$16)*SQRT((1-BB294)/2)))</f>
        <v>0</v>
      </c>
      <c r="BD294" s="30">
        <f t="shared" ca="1" si="160"/>
        <v>6569084.8936634948</v>
      </c>
    </row>
    <row r="295" spans="20:56" x14ac:dyDescent="0.35">
      <c r="T295" s="30">
        <f t="shared" ca="1" si="173"/>
        <v>0.59791112634464594</v>
      </c>
      <c r="U295" s="30">
        <f t="shared" ca="1" si="173"/>
        <v>7.9025186296285299E-2</v>
      </c>
      <c r="V295" s="30">
        <f ca="1">IF(Riskregister!$E$5="",0,COUNTIF(BF$4:BF$53,"&lt;"&amp;T295)*IF(U295&lt;0.5,Riskregister!$K$5+(Riskregister!$L$5-Riskregister!$K$5)*SQRT(U295/2),Riskregister!$L$5-(Riskregister!$L$5-Riskregister!$K$5)*SQRT((1-U295)/2)))</f>
        <v>957799.94661819353</v>
      </c>
      <c r="W295" s="30">
        <f t="shared" ca="1" si="174"/>
        <v>0.53864612553148783</v>
      </c>
      <c r="X295" s="30">
        <f t="shared" ca="1" si="174"/>
        <v>0.7395547622847447</v>
      </c>
      <c r="Y295" s="30">
        <f ca="1">IF(Riskregister!$E$6="",0,COUNTIF(BG$4:BG$53,"&lt;"&amp;W295)*IF(X295&lt;0.5,Riskregister!$K$6+(Riskregister!$L$6-Riskregister!$K$6)*SQRT(X295/2),Riskregister!$L$6-(Riskregister!$L$6-Riskregister!$K$6)*SQRT((1-X295)/2)))</f>
        <v>2700890.6357065798</v>
      </c>
      <c r="Z295" s="30">
        <f t="shared" ca="1" si="175"/>
        <v>0.3260506162518968</v>
      </c>
      <c r="AA295" s="30">
        <f t="shared" ca="1" si="175"/>
        <v>0.63931127433366797</v>
      </c>
      <c r="AB295" s="30">
        <f ca="1">IF(Riskregister!$E$7="",0,COUNTIF(BH$4:BH$53,"&lt;"&amp;Z295)*IF(AA295&lt;0.5,Riskregister!$K$7+(Riskregister!$L$7-Riskregister!$K$7)*SQRT(AA295/2),Riskregister!$L$7-(Riskregister!$L$7-Riskregister!$K$7)*SQRT((1-AA295)/2)))</f>
        <v>1256828.0070020326</v>
      </c>
      <c r="AC295" s="30">
        <f t="shared" ca="1" si="176"/>
        <v>0.40401074493757216</v>
      </c>
      <c r="AD295" s="30">
        <f t="shared" ca="1" si="176"/>
        <v>0.88509504813955275</v>
      </c>
      <c r="AE295" s="30">
        <f ca="1">IF(Riskregister!$E$8="",0,COUNTIF(BI$4:BI$53,"&lt;"&amp;AC295)*IF(AD295&lt;0.5,Riskregister!$K$8+(Riskregister!$L$8-Riskregister!$K$8)*SQRT(AD295/2),Riskregister!$L$8-(Riskregister!$L$8-Riskregister!$K$8)*SQRT((1-AD295)/2)))</f>
        <v>7746890.8652276602</v>
      </c>
      <c r="AF295" s="30">
        <f t="shared" ca="1" si="177"/>
        <v>0.70492077553244947</v>
      </c>
      <c r="AG295" s="30">
        <f t="shared" ca="1" si="177"/>
        <v>0.63567954014686556</v>
      </c>
      <c r="AH295" s="30">
        <f>IF(Riskregister!$E$9="",0,COUNTIF(BJ$4:BJ$53,"&lt;"&amp;AF295)*IF(AG295&lt;0.5,Riskregister!$K$9+(Riskregister!$L$9-Riskregister!$K$9)*SQRT(AG295/2),Riskregister!$L$9-(Riskregister!$L$9-Riskregister!$K$9)*SQRT((1-AG295)/2)))</f>
        <v>0</v>
      </c>
      <c r="AI295" s="30">
        <f t="shared" ca="1" si="178"/>
        <v>1.7732172887618636E-2</v>
      </c>
      <c r="AJ295" s="30">
        <f t="shared" ca="1" si="178"/>
        <v>0.69701923218412642</v>
      </c>
      <c r="AK295" s="30">
        <f>IF(Riskregister!$E$10="",0,COUNTIF(BK$4:BK$53,"&lt;"&amp;AI295)*IF(AJ295&lt;0.5,Riskregister!$K$10+(Riskregister!$L$10-Riskregister!$K$10)*SQRT(AJ295/2),Riskregister!$L$10-(Riskregister!$L$10-Riskregister!$K$10)*SQRT((1-AJ295)/2)))</f>
        <v>0</v>
      </c>
      <c r="AL295" s="30">
        <f t="shared" ca="1" si="179"/>
        <v>0.34125258239328604</v>
      </c>
      <c r="AM295" s="30">
        <f t="shared" ca="1" si="179"/>
        <v>0.6590930438207363</v>
      </c>
      <c r="AN295" s="30">
        <f>IF(Riskregister!$E$11="",0,COUNTIF(BL$4:BL$53,"&lt;"&amp;AL295)*IF(AM295&lt;0.5,Riskregister!$K$11+(Riskregister!$L$11-Riskregister!$K$11)*SQRT(AM295/2),Riskregister!$L$11-(Riskregister!$L$11-Riskregister!$K$11)*SQRT((1-AM295)/2)))</f>
        <v>0</v>
      </c>
      <c r="AO295" s="30">
        <f t="shared" ca="1" si="180"/>
        <v>0.84476949259850254</v>
      </c>
      <c r="AP295" s="30">
        <f t="shared" ca="1" si="180"/>
        <v>0.33720879058887643</v>
      </c>
      <c r="AQ295" s="30">
        <f>IF(Riskregister!$E$12="",0,COUNTIF(BM$4:BM$53,"&lt;"&amp;AO295)*IF(AP295&lt;0.5,Riskregister!$K$12+(Riskregister!$L$12-Riskregister!$K$12)*SQRT(AP295/2),Riskregister!$L$12-(Riskregister!$L$12-Riskregister!$K$12)*SQRT((1-AP295)/2)))</f>
        <v>0</v>
      </c>
      <c r="AR295" s="30">
        <f t="shared" ca="1" si="181"/>
        <v>0.60531799488810389</v>
      </c>
      <c r="AS295" s="30">
        <f t="shared" ca="1" si="181"/>
        <v>0.5815412580837338</v>
      </c>
      <c r="AT295" s="30">
        <f>IF(Riskregister!$E$13="",0,COUNTIF(BN$4:BN$53,"&lt;"&amp;AR295)*IF(AS295&lt;0.5,Riskregister!$K$13+(Riskregister!$L$13-Riskregister!$K$13)*SQRT(AS295/2),Riskregister!$L$13-(Riskregister!$L$13-Riskregister!$K$13)*SQRT((1-AS295)/2)))</f>
        <v>0</v>
      </c>
      <c r="AU295" s="30">
        <f t="shared" ca="1" si="182"/>
        <v>0.37742693522783866</v>
      </c>
      <c r="AV295" s="30">
        <f t="shared" ca="1" si="182"/>
        <v>0.41443105988784379</v>
      </c>
      <c r="AW295" s="30">
        <f>IF(Riskregister!$E$14="",0,COUNTIF(BO$4:BO$53,"&lt;"&amp;AU295)*IF(AV295&lt;0.5,Riskregister!$K$14+(Riskregister!$L$14-Riskregister!$K$14)*SQRT(AV295/2),Riskregister!$L$14-(Riskregister!$L$14-Riskregister!$K$14)*SQRT((1-AV295)/2)))</f>
        <v>0</v>
      </c>
      <c r="AX295" s="30">
        <f t="shared" ca="1" si="183"/>
        <v>0.78273372393712226</v>
      </c>
      <c r="AY295" s="30">
        <f t="shared" ca="1" si="183"/>
        <v>0.1366490275900194</v>
      </c>
      <c r="AZ295" s="30">
        <f>IF(Riskregister!$E$15="",0,COUNTIF(BP$4:BP$53,"&lt;"&amp;AX295)*IF(AY295&lt;0.5,Riskregister!$K$15+(Riskregister!$L$15-Riskregister!$K$15)*SQRT(AY295/2),Riskregister!$L$15-(Riskregister!$L$15-Riskregister!$K$15)*SQRT((1-AY295)/2)))</f>
        <v>0</v>
      </c>
      <c r="BA295" s="30">
        <f t="shared" ca="1" si="184"/>
        <v>7.7722482551138672E-2</v>
      </c>
      <c r="BB295" s="30">
        <f t="shared" ca="1" si="184"/>
        <v>0.96102557361840646</v>
      </c>
      <c r="BC295" s="30">
        <f>IF(Riskregister!$E$16="",0,COUNTIF(BQ$4:BQ$53,"&lt;"&amp;BA295)*IF(BB295&lt;0.5,Riskregister!$K$16+(Riskregister!$L$16-Riskregister!$K$16)*SQRT(BB295/2),Riskregister!$L$16-(Riskregister!$L$16-Riskregister!$K$16)*SQRT((1-BB295)/2)))</f>
        <v>0</v>
      </c>
      <c r="BD295" s="30">
        <f t="shared" ca="1" si="160"/>
        <v>12662409.454554465</v>
      </c>
    </row>
    <row r="296" spans="20:56" x14ac:dyDescent="0.35">
      <c r="T296" s="30">
        <f t="shared" ca="1" si="173"/>
        <v>0.84697457355217154</v>
      </c>
      <c r="U296" s="30">
        <f t="shared" ca="1" si="173"/>
        <v>6.8101975973394402E-2</v>
      </c>
      <c r="V296" s="30">
        <f ca="1">IF(Riskregister!$E$5="",0,COUNTIF(BF$4:BF$53,"&lt;"&amp;T296)*IF(U296&lt;0.5,Riskregister!$K$5+(Riskregister!$L$5-Riskregister!$K$5)*SQRT(U296/2),Riskregister!$L$5-(Riskregister!$L$5-Riskregister!$K$5)*SQRT((1-U296)/2)))</f>
        <v>1398228.564439076</v>
      </c>
      <c r="W296" s="30">
        <f t="shared" ca="1" si="174"/>
        <v>0.8356991870095879</v>
      </c>
      <c r="X296" s="30">
        <f t="shared" ca="1" si="174"/>
        <v>0.51902149549825394</v>
      </c>
      <c r="Y296" s="30">
        <f ca="1">IF(Riskregister!$E$6="",0,COUNTIF(BG$4:BG$53,"&lt;"&amp;W296)*IF(X296&lt;0.5,Riskregister!$K$6+(Riskregister!$L$6-Riskregister!$K$6)*SQRT(X296/2),Riskregister!$L$6-(Riskregister!$L$6-Riskregister!$K$6)*SQRT((1-X296)/2)))</f>
        <v>3351856.0092707463</v>
      </c>
      <c r="Z296" s="30">
        <f t="shared" ca="1" si="175"/>
        <v>0.7319352135023055</v>
      </c>
      <c r="AA296" s="30">
        <f t="shared" ca="1" si="175"/>
        <v>0.18222131068169201</v>
      </c>
      <c r="AB296" s="30">
        <f ca="1">IF(Riskregister!$E$7="",0,COUNTIF(BH$4:BH$53,"&lt;"&amp;Z296)*IF(AA296&lt;0.5,Riskregister!$K$7+(Riskregister!$L$7-Riskregister!$K$7)*SQRT(AA296/2),Riskregister!$L$7-(Riskregister!$L$7-Riskregister!$K$7)*SQRT((1-AA296)/2)))</f>
        <v>1245167.1656378002</v>
      </c>
      <c r="AC296" s="30">
        <f t="shared" ca="1" si="176"/>
        <v>0.63746878822886655</v>
      </c>
      <c r="AD296" s="30">
        <f t="shared" ca="1" si="176"/>
        <v>0.2368538316737625</v>
      </c>
      <c r="AE296" s="30">
        <f ca="1">IF(Riskregister!$E$8="",0,COUNTIF(BI$4:BI$53,"&lt;"&amp;AC296)*IF(AD296&lt;0.5,Riskregister!$K$8+(Riskregister!$L$8-Riskregister!$K$8)*SQRT(AD296/2),Riskregister!$L$8-(Riskregister!$L$8-Riskregister!$K$8)*SQRT((1-AD296)/2)))</f>
        <v>5752262.8883367768</v>
      </c>
      <c r="AF296" s="30">
        <f t="shared" ca="1" si="177"/>
        <v>8.4581603809168349E-2</v>
      </c>
      <c r="AG296" s="30">
        <f t="shared" ca="1" si="177"/>
        <v>0.30497195579369363</v>
      </c>
      <c r="AH296" s="30">
        <f>IF(Riskregister!$E$9="",0,COUNTIF(BJ$4:BJ$53,"&lt;"&amp;AF296)*IF(AG296&lt;0.5,Riskregister!$K$9+(Riskregister!$L$9-Riskregister!$K$9)*SQRT(AG296/2),Riskregister!$L$9-(Riskregister!$L$9-Riskregister!$K$9)*SQRT((1-AG296)/2)))</f>
        <v>0</v>
      </c>
      <c r="AI296" s="30">
        <f t="shared" ca="1" si="178"/>
        <v>0.80497440221849703</v>
      </c>
      <c r="AJ296" s="30">
        <f t="shared" ca="1" si="178"/>
        <v>0.78939551511543671</v>
      </c>
      <c r="AK296" s="30">
        <f>IF(Riskregister!$E$10="",0,COUNTIF(BK$4:BK$53,"&lt;"&amp;AI296)*IF(AJ296&lt;0.5,Riskregister!$K$10+(Riskregister!$L$10-Riskregister!$K$10)*SQRT(AJ296/2),Riskregister!$L$10-(Riskregister!$L$10-Riskregister!$K$10)*SQRT((1-AJ296)/2)))</f>
        <v>0</v>
      </c>
      <c r="AL296" s="30">
        <f t="shared" ca="1" si="179"/>
        <v>0.77292320332138276</v>
      </c>
      <c r="AM296" s="30">
        <f t="shared" ca="1" si="179"/>
        <v>0.11827018096350406</v>
      </c>
      <c r="AN296" s="30">
        <f>IF(Riskregister!$E$11="",0,COUNTIF(BL$4:BL$53,"&lt;"&amp;AL296)*IF(AM296&lt;0.5,Riskregister!$K$11+(Riskregister!$L$11-Riskregister!$K$11)*SQRT(AM296/2),Riskregister!$L$11-(Riskregister!$L$11-Riskregister!$K$11)*SQRT((1-AM296)/2)))</f>
        <v>0</v>
      </c>
      <c r="AO296" s="30">
        <f t="shared" ca="1" si="180"/>
        <v>0.5181305935811209</v>
      </c>
      <c r="AP296" s="30">
        <f t="shared" ca="1" si="180"/>
        <v>0.75380229360237083</v>
      </c>
      <c r="AQ296" s="30">
        <f>IF(Riskregister!$E$12="",0,COUNTIF(BM$4:BM$53,"&lt;"&amp;AO296)*IF(AP296&lt;0.5,Riskregister!$K$12+(Riskregister!$L$12-Riskregister!$K$12)*SQRT(AP296/2),Riskregister!$L$12-(Riskregister!$L$12-Riskregister!$K$12)*SQRT((1-AP296)/2)))</f>
        <v>0</v>
      </c>
      <c r="AR296" s="30">
        <f t="shared" ca="1" si="181"/>
        <v>0.668586580837498</v>
      </c>
      <c r="AS296" s="30">
        <f t="shared" ca="1" si="181"/>
        <v>0.93398318569080463</v>
      </c>
      <c r="AT296" s="30">
        <f>IF(Riskregister!$E$13="",0,COUNTIF(BN$4:BN$53,"&lt;"&amp;AR296)*IF(AS296&lt;0.5,Riskregister!$K$13+(Riskregister!$L$13-Riskregister!$K$13)*SQRT(AS296/2),Riskregister!$L$13-(Riskregister!$L$13-Riskregister!$K$13)*SQRT((1-AS296)/2)))</f>
        <v>0</v>
      </c>
      <c r="AU296" s="30">
        <f t="shared" ca="1" si="182"/>
        <v>0.19678566894843186</v>
      </c>
      <c r="AV296" s="30">
        <f t="shared" ca="1" si="182"/>
        <v>0.17817520685068589</v>
      </c>
      <c r="AW296" s="30">
        <f>IF(Riskregister!$E$14="",0,COUNTIF(BO$4:BO$53,"&lt;"&amp;AU296)*IF(AV296&lt;0.5,Riskregister!$K$14+(Riskregister!$L$14-Riskregister!$K$14)*SQRT(AV296/2),Riskregister!$L$14-(Riskregister!$L$14-Riskregister!$K$14)*SQRT((1-AV296)/2)))</f>
        <v>0</v>
      </c>
      <c r="AX296" s="30">
        <f t="shared" ca="1" si="183"/>
        <v>0.75268556504356643</v>
      </c>
      <c r="AY296" s="30">
        <f t="shared" ca="1" si="183"/>
        <v>0.13587514787044086</v>
      </c>
      <c r="AZ296" s="30">
        <f>IF(Riskregister!$E$15="",0,COUNTIF(BP$4:BP$53,"&lt;"&amp;AX296)*IF(AY296&lt;0.5,Riskregister!$K$15+(Riskregister!$L$15-Riskregister!$K$15)*SQRT(AY296/2),Riskregister!$L$15-(Riskregister!$L$15-Riskregister!$K$15)*SQRT((1-AY296)/2)))</f>
        <v>0</v>
      </c>
      <c r="BA296" s="30">
        <f t="shared" ca="1" si="184"/>
        <v>4.8179001809787958E-2</v>
      </c>
      <c r="BB296" s="30">
        <f t="shared" ca="1" si="184"/>
        <v>0.87597421616571014</v>
      </c>
      <c r="BC296" s="30">
        <f>IF(Riskregister!$E$16="",0,COUNTIF(BQ$4:BQ$53,"&lt;"&amp;BA296)*IF(BB296&lt;0.5,Riskregister!$K$16+(Riskregister!$L$16-Riskregister!$K$16)*SQRT(BB296/2),Riskregister!$L$16-(Riskregister!$L$16-Riskregister!$K$16)*SQRT((1-BB296)/2)))</f>
        <v>0</v>
      </c>
      <c r="BD296" s="30">
        <f t="shared" ca="1" si="160"/>
        <v>11747514.627684399</v>
      </c>
    </row>
    <row r="297" spans="20:56" x14ac:dyDescent="0.35">
      <c r="T297" s="30">
        <f t="shared" ca="1" si="173"/>
        <v>0.45094038820794946</v>
      </c>
      <c r="U297" s="30">
        <f t="shared" ca="1" si="173"/>
        <v>4.1552637881659527E-2</v>
      </c>
      <c r="V297" s="30">
        <f ca="1">IF(Riskregister!$E$5="",0,COUNTIF(BF$4:BF$53,"&lt;"&amp;T297)*IF(U297&lt;0.5,Riskregister!$K$5+(Riskregister!$L$5-Riskregister!$K$5)*SQRT(U297/2),Riskregister!$L$5-(Riskregister!$L$5-Riskregister!$K$5)*SQRT((1-U297)/2)))</f>
        <v>644588.90325417393</v>
      </c>
      <c r="W297" s="30">
        <f t="shared" ca="1" si="174"/>
        <v>0.80580478561362767</v>
      </c>
      <c r="X297" s="30">
        <f t="shared" ca="1" si="174"/>
        <v>0.53633204476026231</v>
      </c>
      <c r="Y297" s="30">
        <f ca="1">IF(Riskregister!$E$6="",0,COUNTIF(BG$4:BG$53,"&lt;"&amp;W297)*IF(X297&lt;0.5,Riskregister!$K$6+(Riskregister!$L$6-Riskregister!$K$6)*SQRT(X297/2),Riskregister!$L$6-(Riskregister!$L$6-Riskregister!$K$6)*SQRT((1-X297)/2)))</f>
        <v>3399946.3875920987</v>
      </c>
      <c r="Z297" s="30">
        <f t="shared" ca="1" si="175"/>
        <v>0.75257455395236927</v>
      </c>
      <c r="AA297" s="30">
        <f t="shared" ca="1" si="175"/>
        <v>0.95384554555449586</v>
      </c>
      <c r="AB297" s="30">
        <f ca="1">IF(Riskregister!$E$7="",0,COUNTIF(BH$4:BH$53,"&lt;"&amp;Z297)*IF(AA297&lt;0.5,Riskregister!$K$7+(Riskregister!$L$7-Riskregister!$K$7)*SQRT(AA297/2),Riskregister!$L$7-(Riskregister!$L$7-Riskregister!$K$7)*SQRT((1-AA297)/2)))</f>
        <v>2774646.6628479608</v>
      </c>
      <c r="AC297" s="30">
        <f t="shared" ca="1" si="176"/>
        <v>0.5837902359144167</v>
      </c>
      <c r="AD297" s="30">
        <f t="shared" ca="1" si="176"/>
        <v>0.50082364496295217</v>
      </c>
      <c r="AE297" s="30">
        <f ca="1">IF(Riskregister!$E$8="",0,COUNTIF(BI$4:BI$53,"&lt;"&amp;AC297)*IF(AD297&lt;0.5,Riskregister!$K$8+(Riskregister!$L$8-Riskregister!$K$8)*SQRT(AD297/2),Riskregister!$L$8-(Riskregister!$L$8-Riskregister!$K$8)*SQRT((1-AD297)/2)))</f>
        <v>7955809.0902888123</v>
      </c>
      <c r="AF297" s="30">
        <f t="shared" ca="1" si="177"/>
        <v>0.46977478252356875</v>
      </c>
      <c r="AG297" s="30">
        <f t="shared" ca="1" si="177"/>
        <v>0.77359312715562534</v>
      </c>
      <c r="AH297" s="30">
        <f>IF(Riskregister!$E$9="",0,COUNTIF(BJ$4:BJ$53,"&lt;"&amp;AF297)*IF(AG297&lt;0.5,Riskregister!$K$9+(Riskregister!$L$9-Riskregister!$K$9)*SQRT(AG297/2),Riskregister!$L$9-(Riskregister!$L$9-Riskregister!$K$9)*SQRT((1-AG297)/2)))</f>
        <v>0</v>
      </c>
      <c r="AI297" s="30">
        <f t="shared" ca="1" si="178"/>
        <v>0.13310139066568771</v>
      </c>
      <c r="AJ297" s="30">
        <f t="shared" ca="1" si="178"/>
        <v>0.65013547193694676</v>
      </c>
      <c r="AK297" s="30">
        <f>IF(Riskregister!$E$10="",0,COUNTIF(BK$4:BK$53,"&lt;"&amp;AI297)*IF(AJ297&lt;0.5,Riskregister!$K$10+(Riskregister!$L$10-Riskregister!$K$10)*SQRT(AJ297/2),Riskregister!$L$10-(Riskregister!$L$10-Riskregister!$K$10)*SQRT((1-AJ297)/2)))</f>
        <v>0</v>
      </c>
      <c r="AL297" s="30">
        <f t="shared" ca="1" si="179"/>
        <v>0.23551896392366012</v>
      </c>
      <c r="AM297" s="30">
        <f t="shared" ca="1" si="179"/>
        <v>0.49658118420582087</v>
      </c>
      <c r="AN297" s="30">
        <f>IF(Riskregister!$E$11="",0,COUNTIF(BL$4:BL$53,"&lt;"&amp;AL297)*IF(AM297&lt;0.5,Riskregister!$K$11+(Riskregister!$L$11-Riskregister!$K$11)*SQRT(AM297/2),Riskregister!$L$11-(Riskregister!$L$11-Riskregister!$K$11)*SQRT((1-AM297)/2)))</f>
        <v>0</v>
      </c>
      <c r="AO297" s="30">
        <f t="shared" ca="1" si="180"/>
        <v>0.52218452224704115</v>
      </c>
      <c r="AP297" s="30">
        <f t="shared" ca="1" si="180"/>
        <v>0.72909926069957121</v>
      </c>
      <c r="AQ297" s="30">
        <f>IF(Riskregister!$E$12="",0,COUNTIF(BM$4:BM$53,"&lt;"&amp;AO297)*IF(AP297&lt;0.5,Riskregister!$K$12+(Riskregister!$L$12-Riskregister!$K$12)*SQRT(AP297/2),Riskregister!$L$12-(Riskregister!$L$12-Riskregister!$K$12)*SQRT((1-AP297)/2)))</f>
        <v>0</v>
      </c>
      <c r="AR297" s="30">
        <f t="shared" ca="1" si="181"/>
        <v>0.2021412394514398</v>
      </c>
      <c r="AS297" s="30">
        <f t="shared" ca="1" si="181"/>
        <v>0.6826735222261221</v>
      </c>
      <c r="AT297" s="30">
        <f>IF(Riskregister!$E$13="",0,COUNTIF(BN$4:BN$53,"&lt;"&amp;AR297)*IF(AS297&lt;0.5,Riskregister!$K$13+(Riskregister!$L$13-Riskregister!$K$13)*SQRT(AS297/2),Riskregister!$L$13-(Riskregister!$L$13-Riskregister!$K$13)*SQRT((1-AS297)/2)))</f>
        <v>0</v>
      </c>
      <c r="AU297" s="30">
        <f t="shared" ca="1" si="182"/>
        <v>0.57670818897448972</v>
      </c>
      <c r="AV297" s="30">
        <f t="shared" ca="1" si="182"/>
        <v>0.11073779225752778</v>
      </c>
      <c r="AW297" s="30">
        <f>IF(Riskregister!$E$14="",0,COUNTIF(BO$4:BO$53,"&lt;"&amp;AU297)*IF(AV297&lt;0.5,Riskregister!$K$14+(Riskregister!$L$14-Riskregister!$K$14)*SQRT(AV297/2),Riskregister!$L$14-(Riskregister!$L$14-Riskregister!$K$14)*SQRT((1-AV297)/2)))</f>
        <v>0</v>
      </c>
      <c r="AX297" s="30">
        <f t="shared" ca="1" si="183"/>
        <v>0.19648428124871276</v>
      </c>
      <c r="AY297" s="30">
        <f t="shared" ca="1" si="183"/>
        <v>0.75310911821584403</v>
      </c>
      <c r="AZ297" s="30">
        <f>IF(Riskregister!$E$15="",0,COUNTIF(BP$4:BP$53,"&lt;"&amp;AX297)*IF(AY297&lt;0.5,Riskregister!$K$15+(Riskregister!$L$15-Riskregister!$K$15)*SQRT(AY297/2),Riskregister!$L$15-(Riskregister!$L$15-Riskregister!$K$15)*SQRT((1-AY297)/2)))</f>
        <v>0</v>
      </c>
      <c r="BA297" s="30">
        <f t="shared" ca="1" si="184"/>
        <v>0.16697184336120807</v>
      </c>
      <c r="BB297" s="30">
        <f t="shared" ca="1" si="184"/>
        <v>0.46638410448303647</v>
      </c>
      <c r="BC297" s="30">
        <f>IF(Riskregister!$E$16="",0,COUNTIF(BQ$4:BQ$53,"&lt;"&amp;BA297)*IF(BB297&lt;0.5,Riskregister!$K$16+(Riskregister!$L$16-Riskregister!$K$16)*SQRT(BB297/2),Riskregister!$L$16-(Riskregister!$L$16-Riskregister!$K$16)*SQRT((1-BB297)/2)))</f>
        <v>0</v>
      </c>
      <c r="BD297" s="30">
        <f t="shared" ca="1" si="160"/>
        <v>14774991.043983046</v>
      </c>
    </row>
    <row r="298" spans="20:56" x14ac:dyDescent="0.35">
      <c r="T298" s="30">
        <f t="shared" ca="1" si="173"/>
        <v>0.52456572013333402</v>
      </c>
      <c r="U298" s="30">
        <f t="shared" ca="1" si="173"/>
        <v>0.98144881606410472</v>
      </c>
      <c r="V298" s="30">
        <f ca="1">IF(Riskregister!$E$5="",0,COUNTIF(BF$4:BF$53,"&lt;"&amp;T298)*IF(U298&lt;0.5,Riskregister!$K$5+(Riskregister!$L$5-Riskregister!$K$5)*SQRT(U298/2),Riskregister!$L$5-(Riskregister!$L$5-Riskregister!$K$5)*SQRT((1-U298)/2)))</f>
        <v>2226642.225509929</v>
      </c>
      <c r="W298" s="30">
        <f t="shared" ca="1" si="174"/>
        <v>0.73477321781243898</v>
      </c>
      <c r="X298" s="30">
        <f t="shared" ca="1" si="174"/>
        <v>0.54712140502013173</v>
      </c>
      <c r="Y298" s="30">
        <f ca="1">IF(Riskregister!$E$6="",0,COUNTIF(BG$4:BG$53,"&lt;"&amp;W298)*IF(X298&lt;0.5,Riskregister!$K$6+(Riskregister!$L$6-Riskregister!$K$6)*SQRT(X298/2),Riskregister!$L$6-(Riskregister!$L$6-Riskregister!$K$6)*SQRT((1-X298)/2)))</f>
        <v>3430375.5303923339</v>
      </c>
      <c r="Z298" s="30">
        <f t="shared" ca="1" si="175"/>
        <v>0.53603012917089676</v>
      </c>
      <c r="AA298" s="30">
        <f t="shared" ca="1" si="175"/>
        <v>0.43540994780708486</v>
      </c>
      <c r="AB298" s="30">
        <f ca="1">IF(Riskregister!$E$7="",0,COUNTIF(BH$4:BH$53,"&lt;"&amp;Z298)*IF(AA298&lt;0.5,Riskregister!$K$7+(Riskregister!$L$7-Riskregister!$K$7)*SQRT(AA298/2),Riskregister!$L$7-(Riskregister!$L$7-Riskregister!$K$7)*SQRT((1-AA298)/2)))</f>
        <v>1279836.1775902247</v>
      </c>
      <c r="AC298" s="30">
        <f t="shared" ca="1" si="176"/>
        <v>0.29301670933813062</v>
      </c>
      <c r="AD298" s="30">
        <f t="shared" ca="1" si="176"/>
        <v>0.45795907369463063</v>
      </c>
      <c r="AE298" s="30">
        <f ca="1">IF(Riskregister!$E$8="",0,COUNTIF(BI$4:BI$53,"&lt;"&amp;AC298)*IF(AD298&lt;0.5,Riskregister!$K$8+(Riskregister!$L$8-Riskregister!$K$8)*SQRT(AD298/2),Riskregister!$L$8-(Riskregister!$L$8-Riskregister!$K$8)*SQRT((1-AD298)/2)))</f>
        <v>5098069.7944594836</v>
      </c>
      <c r="AF298" s="30">
        <f t="shared" ca="1" si="177"/>
        <v>0.24982348002171006</v>
      </c>
      <c r="AG298" s="30">
        <f t="shared" ca="1" si="177"/>
        <v>0.58285892310611942</v>
      </c>
      <c r="AH298" s="30">
        <f>IF(Riskregister!$E$9="",0,COUNTIF(BJ$4:BJ$53,"&lt;"&amp;AF298)*IF(AG298&lt;0.5,Riskregister!$K$9+(Riskregister!$L$9-Riskregister!$K$9)*SQRT(AG298/2),Riskregister!$L$9-(Riskregister!$L$9-Riskregister!$K$9)*SQRT((1-AG298)/2)))</f>
        <v>0</v>
      </c>
      <c r="AI298" s="30">
        <f t="shared" ca="1" si="178"/>
        <v>0.76598151337402032</v>
      </c>
      <c r="AJ298" s="30">
        <f t="shared" ca="1" si="178"/>
        <v>0.29536848200437793</v>
      </c>
      <c r="AK298" s="30">
        <f>IF(Riskregister!$E$10="",0,COUNTIF(BK$4:BK$53,"&lt;"&amp;AI298)*IF(AJ298&lt;0.5,Riskregister!$K$10+(Riskregister!$L$10-Riskregister!$K$10)*SQRT(AJ298/2),Riskregister!$L$10-(Riskregister!$L$10-Riskregister!$K$10)*SQRT((1-AJ298)/2)))</f>
        <v>0</v>
      </c>
      <c r="AL298" s="30">
        <f t="shared" ca="1" si="179"/>
        <v>0.90869514873092094</v>
      </c>
      <c r="AM298" s="30">
        <f t="shared" ca="1" si="179"/>
        <v>0.82573765866567317</v>
      </c>
      <c r="AN298" s="30">
        <f>IF(Riskregister!$E$11="",0,COUNTIF(BL$4:BL$53,"&lt;"&amp;AL298)*IF(AM298&lt;0.5,Riskregister!$K$11+(Riskregister!$L$11-Riskregister!$K$11)*SQRT(AM298/2),Riskregister!$L$11-(Riskregister!$L$11-Riskregister!$K$11)*SQRT((1-AM298)/2)))</f>
        <v>0</v>
      </c>
      <c r="AO298" s="30">
        <f t="shared" ca="1" si="180"/>
        <v>0.23832732741262386</v>
      </c>
      <c r="AP298" s="30">
        <f t="shared" ca="1" si="180"/>
        <v>0.7569160633908173</v>
      </c>
      <c r="AQ298" s="30">
        <f>IF(Riskregister!$E$12="",0,COUNTIF(BM$4:BM$53,"&lt;"&amp;AO298)*IF(AP298&lt;0.5,Riskregister!$K$12+(Riskregister!$L$12-Riskregister!$K$12)*SQRT(AP298/2),Riskregister!$L$12-(Riskregister!$L$12-Riskregister!$K$12)*SQRT((1-AP298)/2)))</f>
        <v>0</v>
      </c>
      <c r="AR298" s="30">
        <f t="shared" ca="1" si="181"/>
        <v>0.25065117919185287</v>
      </c>
      <c r="AS298" s="30">
        <f t="shared" ca="1" si="181"/>
        <v>0.2755536163630421</v>
      </c>
      <c r="AT298" s="30">
        <f>IF(Riskregister!$E$13="",0,COUNTIF(BN$4:BN$53,"&lt;"&amp;AR298)*IF(AS298&lt;0.5,Riskregister!$K$13+(Riskregister!$L$13-Riskregister!$K$13)*SQRT(AS298/2),Riskregister!$L$13-(Riskregister!$L$13-Riskregister!$K$13)*SQRT((1-AS298)/2)))</f>
        <v>0</v>
      </c>
      <c r="AU298" s="30">
        <f t="shared" ca="1" si="182"/>
        <v>0.58477661794391855</v>
      </c>
      <c r="AV298" s="30">
        <f t="shared" ca="1" si="182"/>
        <v>0.94816942558110739</v>
      </c>
      <c r="AW298" s="30">
        <f>IF(Riskregister!$E$14="",0,COUNTIF(BO$4:BO$53,"&lt;"&amp;AU298)*IF(AV298&lt;0.5,Riskregister!$K$14+(Riskregister!$L$14-Riskregister!$K$14)*SQRT(AV298/2),Riskregister!$L$14-(Riskregister!$L$14-Riskregister!$K$14)*SQRT((1-AV298)/2)))</f>
        <v>0</v>
      </c>
      <c r="AX298" s="30">
        <f t="shared" ca="1" si="183"/>
        <v>0.94509570061318871</v>
      </c>
      <c r="AY298" s="30">
        <f t="shared" ca="1" si="183"/>
        <v>0.58834806244291382</v>
      </c>
      <c r="AZ298" s="30">
        <f>IF(Riskregister!$E$15="",0,COUNTIF(BP$4:BP$53,"&lt;"&amp;AX298)*IF(AY298&lt;0.5,Riskregister!$K$15+(Riskregister!$L$15-Riskregister!$K$15)*SQRT(AY298/2),Riskregister!$L$15-(Riskregister!$L$15-Riskregister!$K$15)*SQRT((1-AY298)/2)))</f>
        <v>0</v>
      </c>
      <c r="BA298" s="30">
        <f t="shared" ca="1" si="184"/>
        <v>0.89626752344612204</v>
      </c>
      <c r="BB298" s="30">
        <f t="shared" ca="1" si="184"/>
        <v>0.23634778504723142</v>
      </c>
      <c r="BC298" s="30">
        <f>IF(Riskregister!$E$16="",0,COUNTIF(BQ$4:BQ$53,"&lt;"&amp;BA298)*IF(BB298&lt;0.5,Riskregister!$K$16+(Riskregister!$L$16-Riskregister!$K$16)*SQRT(BB298/2),Riskregister!$L$16-(Riskregister!$L$16-Riskregister!$K$16)*SQRT((1-BB298)/2)))</f>
        <v>0</v>
      </c>
      <c r="BD298" s="30">
        <f t="shared" ca="1" si="160"/>
        <v>12034923.72795197</v>
      </c>
    </row>
    <row r="299" spans="20:56" x14ac:dyDescent="0.35">
      <c r="T299" s="30">
        <f t="shared" ca="1" si="173"/>
        <v>0.63296657876794016</v>
      </c>
      <c r="U299" s="30">
        <f t="shared" ca="1" si="173"/>
        <v>0.4231510871969123</v>
      </c>
      <c r="V299" s="30">
        <f ca="1">IF(Riskregister!$E$5="",0,COUNTIF(BF$4:BF$53,"&lt;"&amp;T299)*IF(U299&lt;0.5,Riskregister!$K$5+(Riskregister!$L$5-Riskregister!$K$5)*SQRT(U299/2),Riskregister!$L$5-(Riskregister!$L$5-Riskregister!$K$5)*SQRT((1-U299)/2)))</f>
        <v>1427952.1491360464</v>
      </c>
      <c r="W299" s="30">
        <f t="shared" ca="1" si="174"/>
        <v>0.82079923658016796</v>
      </c>
      <c r="X299" s="30">
        <f t="shared" ca="1" si="174"/>
        <v>7.0236478596012786E-2</v>
      </c>
      <c r="Y299" s="30">
        <f ca="1">IF(Riskregister!$E$6="",0,COUNTIF(BG$4:BG$53,"&lt;"&amp;W299)*IF(X299&lt;0.5,Riskregister!$K$6+(Riskregister!$L$6-Riskregister!$K$6)*SQRT(X299/2),Riskregister!$L$6-(Riskregister!$L$6-Riskregister!$K$6)*SQRT((1-X299)/2)))</f>
        <v>1611952.4978623583</v>
      </c>
      <c r="Z299" s="30">
        <f t="shared" ca="1" si="175"/>
        <v>0.52792967200514929</v>
      </c>
      <c r="AA299" s="30">
        <f t="shared" ca="1" si="175"/>
        <v>0.60149214162538867</v>
      </c>
      <c r="AB299" s="30">
        <f ca="1">IF(Riskregister!$E$7="",0,COUNTIF(BH$4:BH$53,"&lt;"&amp;Z299)*IF(AA299&lt;0.5,Riskregister!$K$7+(Riskregister!$L$7-Riskregister!$K$7)*SQRT(AA299/2),Riskregister!$L$7-(Riskregister!$L$7-Riskregister!$K$7)*SQRT((1-AA299)/2)))</f>
        <v>1462604.7644051001</v>
      </c>
      <c r="AC299" s="30">
        <f t="shared" ca="1" si="176"/>
        <v>0.72299906551967641</v>
      </c>
      <c r="AD299" s="30">
        <f t="shared" ca="1" si="176"/>
        <v>0.52575024206941035</v>
      </c>
      <c r="AE299" s="30">
        <f ca="1">IF(Riskregister!$E$8="",0,COUNTIF(BI$4:BI$53,"&lt;"&amp;AC299)*IF(AD299&lt;0.5,Riskregister!$K$8+(Riskregister!$L$8-Riskregister!$K$8)*SQRT(AD299/2),Riskregister!$L$8-(Riskregister!$L$8-Riskregister!$K$8)*SQRT((1-AD299)/2)))</f>
        <v>10845251.657118378</v>
      </c>
      <c r="AF299" s="30">
        <f t="shared" ca="1" si="177"/>
        <v>0.99216436768009597</v>
      </c>
      <c r="AG299" s="30">
        <f t="shared" ca="1" si="177"/>
        <v>0.41557392530267234</v>
      </c>
      <c r="AH299" s="30">
        <f>IF(Riskregister!$E$9="",0,COUNTIF(BJ$4:BJ$53,"&lt;"&amp;AF299)*IF(AG299&lt;0.5,Riskregister!$K$9+(Riskregister!$L$9-Riskregister!$K$9)*SQRT(AG299/2),Riskregister!$L$9-(Riskregister!$L$9-Riskregister!$K$9)*SQRT((1-AG299)/2)))</f>
        <v>0</v>
      </c>
      <c r="AI299" s="30">
        <f t="shared" ca="1" si="178"/>
        <v>0.85060023066171153</v>
      </c>
      <c r="AJ299" s="30">
        <f t="shared" ca="1" si="178"/>
        <v>0.32261314522716111</v>
      </c>
      <c r="AK299" s="30">
        <f>IF(Riskregister!$E$10="",0,COUNTIF(BK$4:BK$53,"&lt;"&amp;AI299)*IF(AJ299&lt;0.5,Riskregister!$K$10+(Riskregister!$L$10-Riskregister!$K$10)*SQRT(AJ299/2),Riskregister!$L$10-(Riskregister!$L$10-Riskregister!$K$10)*SQRT((1-AJ299)/2)))</f>
        <v>0</v>
      </c>
      <c r="AL299" s="30">
        <f t="shared" ca="1" si="179"/>
        <v>0.43156189209520213</v>
      </c>
      <c r="AM299" s="30">
        <f t="shared" ca="1" si="179"/>
        <v>0.52252380882412452</v>
      </c>
      <c r="AN299" s="30">
        <f>IF(Riskregister!$E$11="",0,COUNTIF(BL$4:BL$53,"&lt;"&amp;AL299)*IF(AM299&lt;0.5,Riskregister!$K$11+(Riskregister!$L$11-Riskregister!$K$11)*SQRT(AM299/2),Riskregister!$L$11-(Riskregister!$L$11-Riskregister!$K$11)*SQRT((1-AM299)/2)))</f>
        <v>0</v>
      </c>
      <c r="AO299" s="30">
        <f t="shared" ca="1" si="180"/>
        <v>0.95794369474361707</v>
      </c>
      <c r="AP299" s="30">
        <f t="shared" ca="1" si="180"/>
        <v>0.88967113347693161</v>
      </c>
      <c r="AQ299" s="30">
        <f>IF(Riskregister!$E$12="",0,COUNTIF(BM$4:BM$53,"&lt;"&amp;AO299)*IF(AP299&lt;0.5,Riskregister!$K$12+(Riskregister!$L$12-Riskregister!$K$12)*SQRT(AP299/2),Riskregister!$L$12-(Riskregister!$L$12-Riskregister!$K$12)*SQRT((1-AP299)/2)))</f>
        <v>0</v>
      </c>
      <c r="AR299" s="30">
        <f t="shared" ca="1" si="181"/>
        <v>0.18339032281461554</v>
      </c>
      <c r="AS299" s="30">
        <f t="shared" ca="1" si="181"/>
        <v>0.97425736049814893</v>
      </c>
      <c r="AT299" s="30">
        <f>IF(Riskregister!$E$13="",0,COUNTIF(BN$4:BN$53,"&lt;"&amp;AR299)*IF(AS299&lt;0.5,Riskregister!$K$13+(Riskregister!$L$13-Riskregister!$K$13)*SQRT(AS299/2),Riskregister!$L$13-(Riskregister!$L$13-Riskregister!$K$13)*SQRT((1-AS299)/2)))</f>
        <v>0</v>
      </c>
      <c r="AU299" s="30">
        <f t="shared" ca="1" si="182"/>
        <v>0.52786318858240633</v>
      </c>
      <c r="AV299" s="30">
        <f t="shared" ca="1" si="182"/>
        <v>0.39774094378254954</v>
      </c>
      <c r="AW299" s="30">
        <f>IF(Riskregister!$E$14="",0,COUNTIF(BO$4:BO$53,"&lt;"&amp;AU299)*IF(AV299&lt;0.5,Riskregister!$K$14+(Riskregister!$L$14-Riskregister!$K$14)*SQRT(AV299/2),Riskregister!$L$14-(Riskregister!$L$14-Riskregister!$K$14)*SQRT((1-AV299)/2)))</f>
        <v>0</v>
      </c>
      <c r="AX299" s="30">
        <f t="shared" ca="1" si="183"/>
        <v>0.33075528626506201</v>
      </c>
      <c r="AY299" s="30">
        <f t="shared" ca="1" si="183"/>
        <v>0.22408262142212687</v>
      </c>
      <c r="AZ299" s="30">
        <f>IF(Riskregister!$E$15="",0,COUNTIF(BP$4:BP$53,"&lt;"&amp;AX299)*IF(AY299&lt;0.5,Riskregister!$K$15+(Riskregister!$L$15-Riskregister!$K$15)*SQRT(AY299/2),Riskregister!$L$15-(Riskregister!$L$15-Riskregister!$K$15)*SQRT((1-AY299)/2)))</f>
        <v>0</v>
      </c>
      <c r="BA299" s="30">
        <f t="shared" ca="1" si="184"/>
        <v>0.30903835569805316</v>
      </c>
      <c r="BB299" s="30">
        <f t="shared" ca="1" si="184"/>
        <v>0.98168336598297679</v>
      </c>
      <c r="BC299" s="30">
        <f>IF(Riskregister!$E$16="",0,COUNTIF(BQ$4:BQ$53,"&lt;"&amp;BA299)*IF(BB299&lt;0.5,Riskregister!$K$16+(Riskregister!$L$16-Riskregister!$K$16)*SQRT(BB299/2),Riskregister!$L$16-(Riskregister!$L$16-Riskregister!$K$16)*SQRT((1-BB299)/2)))</f>
        <v>0</v>
      </c>
      <c r="BD299" s="30">
        <f t="shared" ca="1" si="160"/>
        <v>15347761.068521883</v>
      </c>
    </row>
    <row r="300" spans="20:56" x14ac:dyDescent="0.35">
      <c r="T300" s="30">
        <f t="shared" ca="1" si="173"/>
        <v>0.970217838207308</v>
      </c>
      <c r="U300" s="30">
        <f t="shared" ca="1" si="173"/>
        <v>0.62266498309058671</v>
      </c>
      <c r="V300" s="30">
        <f ca="1">IF(Riskregister!$E$5="",0,COUNTIF(BF$4:BF$53,"&lt;"&amp;T300)*IF(U300&lt;0.5,Riskregister!$K$5+(Riskregister!$L$5-Riskregister!$K$5)*SQRT(U300/2),Riskregister!$L$5-(Riskregister!$L$5-Riskregister!$K$5)*SQRT((1-U300)/2)))</f>
        <v>3236308.5631835805</v>
      </c>
      <c r="W300" s="30">
        <f t="shared" ca="1" si="174"/>
        <v>0.29864716451243156</v>
      </c>
      <c r="X300" s="30">
        <f t="shared" ca="1" si="174"/>
        <v>0.4853828849888725</v>
      </c>
      <c r="Y300" s="30">
        <f ca="1">IF(Riskregister!$E$6="",0,COUNTIF(BG$4:BG$53,"&lt;"&amp;W300)*IF(X300&lt;0.5,Riskregister!$K$6+(Riskregister!$L$6-Riskregister!$K$6)*SQRT(X300/2),Riskregister!$L$6-(Riskregister!$L$6-Riskregister!$K$6)*SQRT((1-X300)/2)))</f>
        <v>1086747.0178590813</v>
      </c>
      <c r="Z300" s="30">
        <f t="shared" ca="1" si="175"/>
        <v>0.63891607019517749</v>
      </c>
      <c r="AA300" s="30">
        <f t="shared" ca="1" si="175"/>
        <v>0.16000453833747152</v>
      </c>
      <c r="AB300" s="30">
        <f ca="1">IF(Riskregister!$E$7="",0,COUNTIF(BH$4:BH$53,"&lt;"&amp;Z300)*IF(AA300&lt;0.5,Riskregister!$K$7+(Riskregister!$L$7-Riskregister!$K$7)*SQRT(AA300/2),Riskregister!$L$7-(Riskregister!$L$7-Riskregister!$K$7)*SQRT((1-AA300)/2)))</f>
        <v>1042974.4733288061</v>
      </c>
      <c r="AC300" s="30">
        <f t="shared" ca="1" si="176"/>
        <v>0.33495495221051319</v>
      </c>
      <c r="AD300" s="30">
        <f t="shared" ca="1" si="176"/>
        <v>0.92733571612251764</v>
      </c>
      <c r="AE300" s="30">
        <f ca="1">IF(Riskregister!$E$8="",0,COUNTIF(BI$4:BI$53,"&lt;"&amp;AC300)*IF(AD300&lt;0.5,Riskregister!$K$8+(Riskregister!$L$8-Riskregister!$K$8)*SQRT(AD300/2),Riskregister!$L$8-(Riskregister!$L$8-Riskregister!$K$8)*SQRT((1-AD300)/2)))</f>
        <v>8208266.7437067619</v>
      </c>
      <c r="AF300" s="30">
        <f t="shared" ca="1" si="177"/>
        <v>0.51174431194060166</v>
      </c>
      <c r="AG300" s="30">
        <f t="shared" ca="1" si="177"/>
        <v>0.99916693384299404</v>
      </c>
      <c r="AH300" s="30">
        <f>IF(Riskregister!$E$9="",0,COUNTIF(BJ$4:BJ$53,"&lt;"&amp;AF300)*IF(AG300&lt;0.5,Riskregister!$K$9+(Riskregister!$L$9-Riskregister!$K$9)*SQRT(AG300/2),Riskregister!$L$9-(Riskregister!$L$9-Riskregister!$K$9)*SQRT((1-AG300)/2)))</f>
        <v>0</v>
      </c>
      <c r="AI300" s="30">
        <f t="shared" ca="1" si="178"/>
        <v>0.51365296115676884</v>
      </c>
      <c r="AJ300" s="30">
        <f t="shared" ca="1" si="178"/>
        <v>0.80753013708411359</v>
      </c>
      <c r="AK300" s="30">
        <f>IF(Riskregister!$E$10="",0,COUNTIF(BK$4:BK$53,"&lt;"&amp;AI300)*IF(AJ300&lt;0.5,Riskregister!$K$10+(Riskregister!$L$10-Riskregister!$K$10)*SQRT(AJ300/2),Riskregister!$L$10-(Riskregister!$L$10-Riskregister!$K$10)*SQRT((1-AJ300)/2)))</f>
        <v>0</v>
      </c>
      <c r="AL300" s="30">
        <f t="shared" ca="1" si="179"/>
        <v>0.28865148305061372</v>
      </c>
      <c r="AM300" s="30">
        <f t="shared" ca="1" si="179"/>
        <v>0.37216418295685261</v>
      </c>
      <c r="AN300" s="30">
        <f>IF(Riskregister!$E$11="",0,COUNTIF(BL$4:BL$53,"&lt;"&amp;AL300)*IF(AM300&lt;0.5,Riskregister!$K$11+(Riskregister!$L$11-Riskregister!$K$11)*SQRT(AM300/2),Riskregister!$L$11-(Riskregister!$L$11-Riskregister!$K$11)*SQRT((1-AM300)/2)))</f>
        <v>0</v>
      </c>
      <c r="AO300" s="30">
        <f t="shared" ca="1" si="180"/>
        <v>0.74039648027768867</v>
      </c>
      <c r="AP300" s="30">
        <f t="shared" ca="1" si="180"/>
        <v>0.10308980124444056</v>
      </c>
      <c r="AQ300" s="30">
        <f>IF(Riskregister!$E$12="",0,COUNTIF(BM$4:BM$53,"&lt;"&amp;AO300)*IF(AP300&lt;0.5,Riskregister!$K$12+(Riskregister!$L$12-Riskregister!$K$12)*SQRT(AP300/2),Riskregister!$L$12-(Riskregister!$L$12-Riskregister!$K$12)*SQRT((1-AP300)/2)))</f>
        <v>0</v>
      </c>
      <c r="AR300" s="30">
        <f t="shared" ca="1" si="181"/>
        <v>0.20617833268451702</v>
      </c>
      <c r="AS300" s="30">
        <f t="shared" ca="1" si="181"/>
        <v>0.53391963941712439</v>
      </c>
      <c r="AT300" s="30">
        <f>IF(Riskregister!$E$13="",0,COUNTIF(BN$4:BN$53,"&lt;"&amp;AR300)*IF(AS300&lt;0.5,Riskregister!$K$13+(Riskregister!$L$13-Riskregister!$K$13)*SQRT(AS300/2),Riskregister!$L$13-(Riskregister!$L$13-Riskregister!$K$13)*SQRT((1-AS300)/2)))</f>
        <v>0</v>
      </c>
      <c r="AU300" s="30">
        <f t="shared" ca="1" si="182"/>
        <v>0.9607669311843402</v>
      </c>
      <c r="AV300" s="30">
        <f t="shared" ca="1" si="182"/>
        <v>0.80573966407642894</v>
      </c>
      <c r="AW300" s="30">
        <f>IF(Riskregister!$E$14="",0,COUNTIF(BO$4:BO$53,"&lt;"&amp;AU300)*IF(AV300&lt;0.5,Riskregister!$K$14+(Riskregister!$L$14-Riskregister!$K$14)*SQRT(AV300/2),Riskregister!$L$14-(Riskregister!$L$14-Riskregister!$K$14)*SQRT((1-AV300)/2)))</f>
        <v>0</v>
      </c>
      <c r="AX300" s="30">
        <f t="shared" ca="1" si="183"/>
        <v>0.90851306566406576</v>
      </c>
      <c r="AY300" s="30">
        <f t="shared" ca="1" si="183"/>
        <v>0.24498664668312231</v>
      </c>
      <c r="AZ300" s="30">
        <f>IF(Riskregister!$E$15="",0,COUNTIF(BP$4:BP$53,"&lt;"&amp;AX300)*IF(AY300&lt;0.5,Riskregister!$K$15+(Riskregister!$L$15-Riskregister!$K$15)*SQRT(AY300/2),Riskregister!$L$15-(Riskregister!$L$15-Riskregister!$K$15)*SQRT((1-AY300)/2)))</f>
        <v>0</v>
      </c>
      <c r="BA300" s="30">
        <f t="shared" ca="1" si="184"/>
        <v>0.46121126725962702</v>
      </c>
      <c r="BB300" s="30">
        <f t="shared" ca="1" si="184"/>
        <v>0.91047192370367191</v>
      </c>
      <c r="BC300" s="30">
        <f>IF(Riskregister!$E$16="",0,COUNTIF(BQ$4:BQ$53,"&lt;"&amp;BA300)*IF(BB300&lt;0.5,Riskregister!$K$16+(Riskregister!$L$16-Riskregister!$K$16)*SQRT(BB300/2),Riskregister!$L$16-(Riskregister!$L$16-Riskregister!$K$16)*SQRT((1-BB300)/2)))</f>
        <v>0</v>
      </c>
      <c r="BD300" s="30">
        <f t="shared" ca="1" si="160"/>
        <v>13574296.798078232</v>
      </c>
    </row>
    <row r="301" spans="20:56" x14ac:dyDescent="0.35">
      <c r="T301" s="30">
        <f t="shared" ca="1" si="173"/>
        <v>7.950161433312064E-3</v>
      </c>
      <c r="U301" s="30">
        <f t="shared" ca="1" si="173"/>
        <v>0.62106510478234689</v>
      </c>
      <c r="V301" s="30">
        <f ca="1">IF(Riskregister!$E$5="",0,COUNTIF(BF$4:BF$53,"&lt;"&amp;T301)*IF(U301&lt;0.5,Riskregister!$K$5+(Riskregister!$L$5-Riskregister!$K$5)*SQRT(U301/2),Riskregister!$L$5-(Riskregister!$L$5-Riskregister!$K$5)*SQRT((1-U301)/2)))</f>
        <v>0</v>
      </c>
      <c r="W301" s="30">
        <f t="shared" ca="1" si="174"/>
        <v>0.89440298732570545</v>
      </c>
      <c r="X301" s="30">
        <f t="shared" ca="1" si="174"/>
        <v>0.40780293213294028</v>
      </c>
      <c r="Y301" s="30">
        <f ca="1">IF(Riskregister!$E$6="",0,COUNTIF(BG$4:BG$53,"&lt;"&amp;W301)*IF(X301&lt;0.5,Riskregister!$K$6+(Riskregister!$L$6-Riskregister!$K$6)*SQRT(X301/2),Riskregister!$L$6-(Riskregister!$L$6-Riskregister!$K$6)*SQRT((1-X301)/2)))</f>
        <v>4051192.3967808811</v>
      </c>
      <c r="Z301" s="30">
        <f t="shared" ca="1" si="175"/>
        <v>0.20436835210418669</v>
      </c>
      <c r="AA301" s="30">
        <f t="shared" ca="1" si="175"/>
        <v>0.88774051460819914</v>
      </c>
      <c r="AB301" s="30">
        <f ca="1">IF(Riskregister!$E$7="",0,COUNTIF(BH$4:BH$53,"&lt;"&amp;Z301)*IF(AA301&lt;0.5,Riskregister!$K$7+(Riskregister!$L$7-Riskregister!$K$7)*SQRT(AA301/2),Riskregister!$L$7-(Riskregister!$L$7-Riskregister!$K$7)*SQRT((1-AA301)/2)))</f>
        <v>1268315.9701101591</v>
      </c>
      <c r="AC301" s="30">
        <f t="shared" ca="1" si="176"/>
        <v>0.65122325909526357</v>
      </c>
      <c r="AD301" s="30">
        <f t="shared" ca="1" si="176"/>
        <v>0.90526288714094572</v>
      </c>
      <c r="AE301" s="30">
        <f ca="1">IF(Riskregister!$E$8="",0,COUNTIF(BI$4:BI$53,"&lt;"&amp;AC301)*IF(AD301&lt;0.5,Riskregister!$K$8+(Riskregister!$L$8-Riskregister!$K$8)*SQRT(AD301/2),Riskregister!$L$8-(Riskregister!$L$8-Riskregister!$K$8)*SQRT((1-AD301)/2)))</f>
        <v>11931231.076839723</v>
      </c>
      <c r="AF301" s="30">
        <f t="shared" ca="1" si="177"/>
        <v>0.56154627321762685</v>
      </c>
      <c r="AG301" s="30">
        <f t="shared" ca="1" si="177"/>
        <v>0.59489074419151466</v>
      </c>
      <c r="AH301" s="30">
        <f>IF(Riskregister!$E$9="",0,COUNTIF(BJ$4:BJ$53,"&lt;"&amp;AF301)*IF(AG301&lt;0.5,Riskregister!$K$9+(Riskregister!$L$9-Riskregister!$K$9)*SQRT(AG301/2),Riskregister!$L$9-(Riskregister!$L$9-Riskregister!$K$9)*SQRT((1-AG301)/2)))</f>
        <v>0</v>
      </c>
      <c r="AI301" s="30">
        <f t="shared" ca="1" si="178"/>
        <v>0.84740895900639246</v>
      </c>
      <c r="AJ301" s="30">
        <f t="shared" ca="1" si="178"/>
        <v>0.30695128351099321</v>
      </c>
      <c r="AK301" s="30">
        <f>IF(Riskregister!$E$10="",0,COUNTIF(BK$4:BK$53,"&lt;"&amp;AI301)*IF(AJ301&lt;0.5,Riskregister!$K$10+(Riskregister!$L$10-Riskregister!$K$10)*SQRT(AJ301/2),Riskregister!$L$10-(Riskregister!$L$10-Riskregister!$K$10)*SQRT((1-AJ301)/2)))</f>
        <v>0</v>
      </c>
      <c r="AL301" s="30">
        <f t="shared" ca="1" si="179"/>
        <v>5.6118685039929339E-2</v>
      </c>
      <c r="AM301" s="30">
        <f t="shared" ca="1" si="179"/>
        <v>8.8500746587399592E-2</v>
      </c>
      <c r="AN301" s="30">
        <f>IF(Riskregister!$E$11="",0,COUNTIF(BL$4:BL$53,"&lt;"&amp;AL301)*IF(AM301&lt;0.5,Riskregister!$K$11+(Riskregister!$L$11-Riskregister!$K$11)*SQRT(AM301/2),Riskregister!$L$11-(Riskregister!$L$11-Riskregister!$K$11)*SQRT((1-AM301)/2)))</f>
        <v>0</v>
      </c>
      <c r="AO301" s="30">
        <f t="shared" ca="1" si="180"/>
        <v>0.45232229767521748</v>
      </c>
      <c r="AP301" s="30">
        <f t="shared" ca="1" si="180"/>
        <v>0.91597063100853182</v>
      </c>
      <c r="AQ301" s="30">
        <f>IF(Riskregister!$E$12="",0,COUNTIF(BM$4:BM$53,"&lt;"&amp;AO301)*IF(AP301&lt;0.5,Riskregister!$K$12+(Riskregister!$L$12-Riskregister!$K$12)*SQRT(AP301/2),Riskregister!$L$12-(Riskregister!$L$12-Riskregister!$K$12)*SQRT((1-AP301)/2)))</f>
        <v>0</v>
      </c>
      <c r="AR301" s="30">
        <f t="shared" ca="1" si="181"/>
        <v>0.18789739167434949</v>
      </c>
      <c r="AS301" s="30">
        <f t="shared" ca="1" si="181"/>
        <v>0.90655234062946388</v>
      </c>
      <c r="AT301" s="30">
        <f>IF(Riskregister!$E$13="",0,COUNTIF(BN$4:BN$53,"&lt;"&amp;AR301)*IF(AS301&lt;0.5,Riskregister!$K$13+(Riskregister!$L$13-Riskregister!$K$13)*SQRT(AS301/2),Riskregister!$L$13-(Riskregister!$L$13-Riskregister!$K$13)*SQRT((1-AS301)/2)))</f>
        <v>0</v>
      </c>
      <c r="AU301" s="30">
        <f t="shared" ca="1" si="182"/>
        <v>0.99319942473874134</v>
      </c>
      <c r="AV301" s="30">
        <f t="shared" ca="1" si="182"/>
        <v>0.60336173035632745</v>
      </c>
      <c r="AW301" s="30">
        <f>IF(Riskregister!$E$14="",0,COUNTIF(BO$4:BO$53,"&lt;"&amp;AU301)*IF(AV301&lt;0.5,Riskregister!$K$14+(Riskregister!$L$14-Riskregister!$K$14)*SQRT(AV301/2),Riskregister!$L$14-(Riskregister!$L$14-Riskregister!$K$14)*SQRT((1-AV301)/2)))</f>
        <v>0</v>
      </c>
      <c r="AX301" s="30">
        <f t="shared" ca="1" si="183"/>
        <v>0.72700449116797161</v>
      </c>
      <c r="AY301" s="30">
        <f t="shared" ca="1" si="183"/>
        <v>0.57835627473056905</v>
      </c>
      <c r="AZ301" s="30">
        <f>IF(Riskregister!$E$15="",0,COUNTIF(BP$4:BP$53,"&lt;"&amp;AX301)*IF(AY301&lt;0.5,Riskregister!$K$15+(Riskregister!$L$15-Riskregister!$K$15)*SQRT(AY301/2),Riskregister!$L$15-(Riskregister!$L$15-Riskregister!$K$15)*SQRT((1-AY301)/2)))</f>
        <v>0</v>
      </c>
      <c r="BA301" s="30">
        <f t="shared" ca="1" si="184"/>
        <v>0.905668487471182</v>
      </c>
      <c r="BB301" s="30">
        <f t="shared" ca="1" si="184"/>
        <v>0.27205775144497368</v>
      </c>
      <c r="BC301" s="30">
        <f>IF(Riskregister!$E$16="",0,COUNTIF(BQ$4:BQ$53,"&lt;"&amp;BA301)*IF(BB301&lt;0.5,Riskregister!$K$16+(Riskregister!$L$16-Riskregister!$K$16)*SQRT(BB301/2),Riskregister!$L$16-(Riskregister!$L$16-Riskregister!$K$16)*SQRT((1-BB301)/2)))</f>
        <v>0</v>
      </c>
      <c r="BD301" s="30">
        <f t="shared" ca="1" si="160"/>
        <v>17250739.443730764</v>
      </c>
    </row>
    <row r="302" spans="20:56" x14ac:dyDescent="0.35">
      <c r="T302" s="30">
        <f t="shared" ca="1" si="173"/>
        <v>1.9943113610131569E-2</v>
      </c>
      <c r="U302" s="30">
        <f t="shared" ca="1" si="173"/>
        <v>4.1324196074395192E-2</v>
      </c>
      <c r="V302" s="30">
        <f ca="1">IF(Riskregister!$E$5="",0,COUNTIF(BF$4:BF$53,"&lt;"&amp;T302)*IF(U302&lt;0.5,Riskregister!$K$5+(Riskregister!$L$5-Riskregister!$K$5)*SQRT(U302/2),Riskregister!$L$5-(Riskregister!$L$5-Riskregister!$K$5)*SQRT((1-U302)/2)))</f>
        <v>0</v>
      </c>
      <c r="W302" s="30">
        <f t="shared" ca="1" si="174"/>
        <v>0.60632233983547001</v>
      </c>
      <c r="X302" s="30">
        <f t="shared" ca="1" si="174"/>
        <v>0.41685927413346935</v>
      </c>
      <c r="Y302" s="30">
        <f ca="1">IF(Riskregister!$E$6="",0,COUNTIF(BG$4:BG$53,"&lt;"&amp;W302)*IF(X302&lt;0.5,Riskregister!$K$6+(Riskregister!$L$6-Riskregister!$K$6)*SQRT(X302/2),Riskregister!$L$6-(Riskregister!$L$6-Riskregister!$K$6)*SQRT((1-X302)/2)))</f>
        <v>2043547.4122716635</v>
      </c>
      <c r="Z302" s="30">
        <f t="shared" ca="1" si="175"/>
        <v>0.93648927467250664</v>
      </c>
      <c r="AA302" s="30">
        <f t="shared" ca="1" si="175"/>
        <v>0.85530802680460249</v>
      </c>
      <c r="AB302" s="30">
        <f ca="1">IF(Riskregister!$E$7="",0,COUNTIF(BH$4:BH$53,"&lt;"&amp;Z302)*IF(AA302&lt;0.5,Riskregister!$K$7+(Riskregister!$L$7-Riskregister!$K$7)*SQRT(AA302/2),Riskregister!$L$7-(Riskregister!$L$7-Riskregister!$K$7)*SQRT((1-AA302)/2)))</f>
        <v>3058597.675899507</v>
      </c>
      <c r="AC302" s="30">
        <f t="shared" ca="1" si="176"/>
        <v>0.48960445729993385</v>
      </c>
      <c r="AD302" s="30">
        <f t="shared" ca="1" si="176"/>
        <v>5.6409603739727032E-2</v>
      </c>
      <c r="AE302" s="30">
        <f ca="1">IF(Riskregister!$E$8="",0,COUNTIF(BI$4:BI$53,"&lt;"&amp;AC302)*IF(AD302&lt;0.5,Riskregister!$K$8+(Riskregister!$L$8-Riskregister!$K$8)*SQRT(AD302/2),Riskregister!$L$8-(Riskregister!$L$8-Riskregister!$K$8)*SQRT((1-AD302)/2)))</f>
        <v>3267994.227135608</v>
      </c>
      <c r="AF302" s="30">
        <f t="shared" ca="1" si="177"/>
        <v>0.38476522178009942</v>
      </c>
      <c r="AG302" s="30">
        <f t="shared" ca="1" si="177"/>
        <v>0.64984762581159772</v>
      </c>
      <c r="AH302" s="30">
        <f>IF(Riskregister!$E$9="",0,COUNTIF(BJ$4:BJ$53,"&lt;"&amp;AF302)*IF(AG302&lt;0.5,Riskregister!$K$9+(Riskregister!$L$9-Riskregister!$K$9)*SQRT(AG302/2),Riskregister!$L$9-(Riskregister!$L$9-Riskregister!$K$9)*SQRT((1-AG302)/2)))</f>
        <v>0</v>
      </c>
      <c r="AI302" s="30">
        <f t="shared" ca="1" si="178"/>
        <v>0.3749792538447636</v>
      </c>
      <c r="AJ302" s="30">
        <f t="shared" ca="1" si="178"/>
        <v>0.97593769204289882</v>
      </c>
      <c r="AK302" s="30">
        <f>IF(Riskregister!$E$10="",0,COUNTIF(BK$4:BK$53,"&lt;"&amp;AI302)*IF(AJ302&lt;0.5,Riskregister!$K$10+(Riskregister!$L$10-Riskregister!$K$10)*SQRT(AJ302/2),Riskregister!$L$10-(Riskregister!$L$10-Riskregister!$K$10)*SQRT((1-AJ302)/2)))</f>
        <v>0</v>
      </c>
      <c r="AL302" s="30">
        <f t="shared" ca="1" si="179"/>
        <v>0.33912631157294959</v>
      </c>
      <c r="AM302" s="30">
        <f t="shared" ca="1" si="179"/>
        <v>0.77464080905676791</v>
      </c>
      <c r="AN302" s="30">
        <f>IF(Riskregister!$E$11="",0,COUNTIF(BL$4:BL$53,"&lt;"&amp;AL302)*IF(AM302&lt;0.5,Riskregister!$K$11+(Riskregister!$L$11-Riskregister!$K$11)*SQRT(AM302/2),Riskregister!$L$11-(Riskregister!$L$11-Riskregister!$K$11)*SQRT((1-AM302)/2)))</f>
        <v>0</v>
      </c>
      <c r="AO302" s="30">
        <f t="shared" ca="1" si="180"/>
        <v>0.62718458302535096</v>
      </c>
      <c r="AP302" s="30">
        <f t="shared" ca="1" si="180"/>
        <v>0.71992826493711104</v>
      </c>
      <c r="AQ302" s="30">
        <f>IF(Riskregister!$E$12="",0,COUNTIF(BM$4:BM$53,"&lt;"&amp;AO302)*IF(AP302&lt;0.5,Riskregister!$K$12+(Riskregister!$L$12-Riskregister!$K$12)*SQRT(AP302/2),Riskregister!$L$12-(Riskregister!$L$12-Riskregister!$K$12)*SQRT((1-AP302)/2)))</f>
        <v>0</v>
      </c>
      <c r="AR302" s="30">
        <f t="shared" ca="1" si="181"/>
        <v>0.15964363849168517</v>
      </c>
      <c r="AS302" s="30">
        <f t="shared" ca="1" si="181"/>
        <v>0.97610663578319623</v>
      </c>
      <c r="AT302" s="30">
        <f>IF(Riskregister!$E$13="",0,COUNTIF(BN$4:BN$53,"&lt;"&amp;AR302)*IF(AS302&lt;0.5,Riskregister!$K$13+(Riskregister!$L$13-Riskregister!$K$13)*SQRT(AS302/2),Riskregister!$L$13-(Riskregister!$L$13-Riskregister!$K$13)*SQRT((1-AS302)/2)))</f>
        <v>0</v>
      </c>
      <c r="AU302" s="30">
        <f t="shared" ca="1" si="182"/>
        <v>0.35169921688826355</v>
      </c>
      <c r="AV302" s="30">
        <f t="shared" ca="1" si="182"/>
        <v>0.38088565074325209</v>
      </c>
      <c r="AW302" s="30">
        <f>IF(Riskregister!$E$14="",0,COUNTIF(BO$4:BO$53,"&lt;"&amp;AU302)*IF(AV302&lt;0.5,Riskregister!$K$14+(Riskregister!$L$14-Riskregister!$K$14)*SQRT(AV302/2),Riskregister!$L$14-(Riskregister!$L$14-Riskregister!$K$14)*SQRT((1-AV302)/2)))</f>
        <v>0</v>
      </c>
      <c r="AX302" s="30">
        <f t="shared" ca="1" si="183"/>
        <v>0.56256522342175286</v>
      </c>
      <c r="AY302" s="30">
        <f t="shared" ca="1" si="183"/>
        <v>0.72750708957079979</v>
      </c>
      <c r="AZ302" s="30">
        <f>IF(Riskregister!$E$15="",0,COUNTIF(BP$4:BP$53,"&lt;"&amp;AX302)*IF(AY302&lt;0.5,Riskregister!$K$15+(Riskregister!$L$15-Riskregister!$K$15)*SQRT(AY302/2),Riskregister!$L$15-(Riskregister!$L$15-Riskregister!$K$15)*SQRT((1-AY302)/2)))</f>
        <v>0</v>
      </c>
      <c r="BA302" s="30">
        <f t="shared" ca="1" si="184"/>
        <v>0.87597540576209643</v>
      </c>
      <c r="BB302" s="30">
        <f t="shared" ca="1" si="184"/>
        <v>0.1721491412657048</v>
      </c>
      <c r="BC302" s="30">
        <f>IF(Riskregister!$E$16="",0,COUNTIF(BQ$4:BQ$53,"&lt;"&amp;BA302)*IF(BB302&lt;0.5,Riskregister!$K$16+(Riskregister!$L$16-Riskregister!$K$16)*SQRT(BB302/2),Riskregister!$L$16-(Riskregister!$L$16-Riskregister!$K$16)*SQRT((1-BB302)/2)))</f>
        <v>0</v>
      </c>
      <c r="BD302" s="30">
        <f t="shared" ca="1" si="160"/>
        <v>8370139.315306779</v>
      </c>
    </row>
    <row r="303" spans="20:56" x14ac:dyDescent="0.35">
      <c r="T303" s="30">
        <f t="shared" ca="1" si="173"/>
        <v>0.13289857697738316</v>
      </c>
      <c r="U303" s="30">
        <f t="shared" ca="1" si="173"/>
        <v>0.23683700904232241</v>
      </c>
      <c r="V303" s="30">
        <f ca="1">IF(Riskregister!$E$5="",0,COUNTIF(BF$4:BF$53,"&lt;"&amp;T303)*IF(U303&lt;0.5,Riskregister!$K$5+(Riskregister!$L$5-Riskregister!$K$5)*SQRT(U303/2),Riskregister!$L$5-(Riskregister!$L$5-Riskregister!$K$5)*SQRT((1-U303)/2)))</f>
        <v>609707.90862059139</v>
      </c>
      <c r="W303" s="30">
        <f t="shared" ca="1" si="174"/>
        <v>0.19644015895325206</v>
      </c>
      <c r="X303" s="30">
        <f t="shared" ca="1" si="174"/>
        <v>0.93708648877832279</v>
      </c>
      <c r="Y303" s="30">
        <f ca="1">IF(Riskregister!$E$6="",0,COUNTIF(BG$4:BG$53,"&lt;"&amp;W303)*IF(X303&lt;0.5,Riskregister!$K$6+(Riskregister!$L$6-Riskregister!$K$6)*SQRT(X303/2),Riskregister!$L$6-(Riskregister!$L$6-Riskregister!$K$6)*SQRT((1-X303)/2)))</f>
        <v>1680751.0561033646</v>
      </c>
      <c r="Z303" s="30">
        <f t="shared" ca="1" si="175"/>
        <v>0.49377723605911905</v>
      </c>
      <c r="AA303" s="30">
        <f t="shared" ca="1" si="175"/>
        <v>0.64094230933385932</v>
      </c>
      <c r="AB303" s="30">
        <f ca="1">IF(Riskregister!$E$7="",0,COUNTIF(BH$4:BH$53,"&lt;"&amp;Z303)*IF(AA303&lt;0.5,Riskregister!$K$7+(Riskregister!$L$7-Riskregister!$K$7)*SQRT(AA303/2),Riskregister!$L$7-(Riskregister!$L$7-Riskregister!$K$7)*SQRT((1-AA303)/2)))</f>
        <v>1510212.2680555547</v>
      </c>
      <c r="AC303" s="30">
        <f t="shared" ca="1" si="176"/>
        <v>9.2717891185187806E-2</v>
      </c>
      <c r="AD303" s="30">
        <f t="shared" ca="1" si="176"/>
        <v>0.63551641333742526</v>
      </c>
      <c r="AE303" s="30">
        <f ca="1">IF(Riskregister!$E$8="",0,COUNTIF(BI$4:BI$53,"&lt;"&amp;AC303)*IF(AD303&lt;0.5,Riskregister!$K$8+(Riskregister!$L$8-Riskregister!$K$8)*SQRT(AD303/2),Riskregister!$L$8-(Riskregister!$L$8-Riskregister!$K$8)*SQRT((1-AD303)/2)))</f>
        <v>2993580.000426596</v>
      </c>
      <c r="AF303" s="30">
        <f t="shared" ca="1" si="177"/>
        <v>0.34843571231281667</v>
      </c>
      <c r="AG303" s="30">
        <f t="shared" ca="1" si="177"/>
        <v>0.7562470764560133</v>
      </c>
      <c r="AH303" s="30">
        <f>IF(Riskregister!$E$9="",0,COUNTIF(BJ$4:BJ$53,"&lt;"&amp;AF303)*IF(AG303&lt;0.5,Riskregister!$K$9+(Riskregister!$L$9-Riskregister!$K$9)*SQRT(AG303/2),Riskregister!$L$9-(Riskregister!$L$9-Riskregister!$K$9)*SQRT((1-AG303)/2)))</f>
        <v>0</v>
      </c>
      <c r="AI303" s="30">
        <f t="shared" ca="1" si="178"/>
        <v>0.43961576470103469</v>
      </c>
      <c r="AJ303" s="30">
        <f t="shared" ca="1" si="178"/>
        <v>0.64898459288624732</v>
      </c>
      <c r="AK303" s="30">
        <f>IF(Riskregister!$E$10="",0,COUNTIF(BK$4:BK$53,"&lt;"&amp;AI303)*IF(AJ303&lt;0.5,Riskregister!$K$10+(Riskregister!$L$10-Riskregister!$K$10)*SQRT(AJ303/2),Riskregister!$L$10-(Riskregister!$L$10-Riskregister!$K$10)*SQRT((1-AJ303)/2)))</f>
        <v>0</v>
      </c>
      <c r="AL303" s="30">
        <f t="shared" ca="1" si="179"/>
        <v>0.23106813957815053</v>
      </c>
      <c r="AM303" s="30">
        <f t="shared" ca="1" si="179"/>
        <v>0.92506612178097303</v>
      </c>
      <c r="AN303" s="30">
        <f>IF(Riskregister!$E$11="",0,COUNTIF(BL$4:BL$53,"&lt;"&amp;AL303)*IF(AM303&lt;0.5,Riskregister!$K$11+(Riskregister!$L$11-Riskregister!$K$11)*SQRT(AM303/2),Riskregister!$L$11-(Riskregister!$L$11-Riskregister!$K$11)*SQRT((1-AM303)/2)))</f>
        <v>0</v>
      </c>
      <c r="AO303" s="30">
        <f t="shared" ca="1" si="180"/>
        <v>0.98263951231091973</v>
      </c>
      <c r="AP303" s="30">
        <f t="shared" ca="1" si="180"/>
        <v>0.22915246257874289</v>
      </c>
      <c r="AQ303" s="30">
        <f>IF(Riskregister!$E$12="",0,COUNTIF(BM$4:BM$53,"&lt;"&amp;AO303)*IF(AP303&lt;0.5,Riskregister!$K$12+(Riskregister!$L$12-Riskregister!$K$12)*SQRT(AP303/2),Riskregister!$L$12-(Riskregister!$L$12-Riskregister!$K$12)*SQRT((1-AP303)/2)))</f>
        <v>0</v>
      </c>
      <c r="AR303" s="30">
        <f t="shared" ca="1" si="181"/>
        <v>0.54706033284404199</v>
      </c>
      <c r="AS303" s="30">
        <f t="shared" ca="1" si="181"/>
        <v>3.1008623944523639E-2</v>
      </c>
      <c r="AT303" s="30">
        <f>IF(Riskregister!$E$13="",0,COUNTIF(BN$4:BN$53,"&lt;"&amp;AR303)*IF(AS303&lt;0.5,Riskregister!$K$13+(Riskregister!$L$13-Riskregister!$K$13)*SQRT(AS303/2),Riskregister!$L$13-(Riskregister!$L$13-Riskregister!$K$13)*SQRT((1-AS303)/2)))</f>
        <v>0</v>
      </c>
      <c r="AU303" s="30">
        <f t="shared" ca="1" si="182"/>
        <v>0.24706066055215525</v>
      </c>
      <c r="AV303" s="30">
        <f t="shared" ca="1" si="182"/>
        <v>0.57720050100266129</v>
      </c>
      <c r="AW303" s="30">
        <f>IF(Riskregister!$E$14="",0,COUNTIF(BO$4:BO$53,"&lt;"&amp;AU303)*IF(AV303&lt;0.5,Riskregister!$K$14+(Riskregister!$L$14-Riskregister!$K$14)*SQRT(AV303/2),Riskregister!$L$14-(Riskregister!$L$14-Riskregister!$K$14)*SQRT((1-AV303)/2)))</f>
        <v>0</v>
      </c>
      <c r="AX303" s="30">
        <f t="shared" ca="1" si="183"/>
        <v>0.26133784329142873</v>
      </c>
      <c r="AY303" s="30">
        <f t="shared" ca="1" si="183"/>
        <v>0.2500687934019219</v>
      </c>
      <c r="AZ303" s="30">
        <f>IF(Riskregister!$E$15="",0,COUNTIF(BP$4:BP$53,"&lt;"&amp;AX303)*IF(AY303&lt;0.5,Riskregister!$K$15+(Riskregister!$L$15-Riskregister!$K$15)*SQRT(AY303/2),Riskregister!$L$15-(Riskregister!$L$15-Riskregister!$K$15)*SQRT((1-AY303)/2)))</f>
        <v>0</v>
      </c>
      <c r="BA303" s="30">
        <f t="shared" ca="1" si="184"/>
        <v>0.61322407227057119</v>
      </c>
      <c r="BB303" s="30">
        <f t="shared" ca="1" si="184"/>
        <v>0.22638085927245821</v>
      </c>
      <c r="BC303" s="30">
        <f>IF(Riskregister!$E$16="",0,COUNTIF(BQ$4:BQ$53,"&lt;"&amp;BA303)*IF(BB303&lt;0.5,Riskregister!$K$16+(Riskregister!$L$16-Riskregister!$K$16)*SQRT(BB303/2),Riskregister!$L$16-(Riskregister!$L$16-Riskregister!$K$16)*SQRT((1-BB303)/2)))</f>
        <v>0</v>
      </c>
      <c r="BD303" s="30">
        <f t="shared" ca="1" si="160"/>
        <v>6794251.2332061063</v>
      </c>
    </row>
    <row r="304" spans="20:56" x14ac:dyDescent="0.35">
      <c r="T304" s="30">
        <f t="shared" ref="T304:U323" ca="1" si="185">RAND()</f>
        <v>0.21513175985110455</v>
      </c>
      <c r="U304" s="30">
        <f t="shared" ca="1" si="185"/>
        <v>0.84014054284237827</v>
      </c>
      <c r="V304" s="30">
        <f ca="1">IF(Riskregister!$E$5="",0,COUNTIF(BF$4:BF$53,"&lt;"&amp;T304)*IF(U304&lt;0.5,Riskregister!$K$5+(Riskregister!$L$5-Riskregister!$K$5)*SQRT(U304/2),Riskregister!$L$5-(Riskregister!$L$5-Riskregister!$K$5)*SQRT((1-U304)/2)))</f>
        <v>945553.38448146568</v>
      </c>
      <c r="W304" s="30">
        <f t="shared" ref="W304:X323" ca="1" si="186">RAND()</f>
        <v>0.9627184326746302</v>
      </c>
      <c r="X304" s="30">
        <f t="shared" ca="1" si="186"/>
        <v>9.2460361876600006E-2</v>
      </c>
      <c r="Y304" s="30">
        <f ca="1">IF(Riskregister!$E$6="",0,COUNTIF(BG$4:BG$53,"&lt;"&amp;W304)*IF(X304&lt;0.5,Riskregister!$K$6+(Riskregister!$L$6-Riskregister!$K$6)*SQRT(X304/2),Riskregister!$L$6-(Riskregister!$L$6-Riskregister!$K$6)*SQRT((1-X304)/2)))</f>
        <v>2935108.4352051956</v>
      </c>
      <c r="Z304" s="30">
        <f t="shared" ref="Z304:AA323" ca="1" si="187">RAND()</f>
        <v>0.21912417996100853</v>
      </c>
      <c r="AA304" s="30">
        <f t="shared" ca="1" si="187"/>
        <v>0.78167523108727721</v>
      </c>
      <c r="AB304" s="30">
        <f ca="1">IF(Riskregister!$E$7="",0,COUNTIF(BH$4:BH$53,"&lt;"&amp;Z304)*IF(AA304&lt;0.5,Riskregister!$K$7+(Riskregister!$L$7-Riskregister!$K$7)*SQRT(AA304/2),Riskregister!$L$7-(Riskregister!$L$7-Riskregister!$K$7)*SQRT((1-AA304)/2)))</f>
        <v>1137443.7617602933</v>
      </c>
      <c r="AC304" s="30">
        <f t="shared" ref="AC304:AD323" ca="1" si="188">RAND()</f>
        <v>0.45386794727860325</v>
      </c>
      <c r="AD304" s="30">
        <f t="shared" ca="1" si="188"/>
        <v>0.8474402548052905</v>
      </c>
      <c r="AE304" s="30">
        <f ca="1">IF(Riskregister!$E$8="",0,COUNTIF(BI$4:BI$53,"&lt;"&amp;AC304)*IF(AD304&lt;0.5,Riskregister!$K$8+(Riskregister!$L$8-Riskregister!$K$8)*SQRT(AD304/2),Riskregister!$L$8-(Riskregister!$L$8-Riskregister!$K$8)*SQRT((1-AD304)/2)))</f>
        <v>7403831.7576277405</v>
      </c>
      <c r="AF304" s="30">
        <f t="shared" ref="AF304:AG323" ca="1" si="189">RAND()</f>
        <v>0.12580428568164959</v>
      </c>
      <c r="AG304" s="30">
        <f t="shared" ca="1" si="189"/>
        <v>0.688732339156929</v>
      </c>
      <c r="AH304" s="30">
        <f>IF(Riskregister!$E$9="",0,COUNTIF(BJ$4:BJ$53,"&lt;"&amp;AF304)*IF(AG304&lt;0.5,Riskregister!$K$9+(Riskregister!$L$9-Riskregister!$K$9)*SQRT(AG304/2),Riskregister!$L$9-(Riskregister!$L$9-Riskregister!$K$9)*SQRT((1-AG304)/2)))</f>
        <v>0</v>
      </c>
      <c r="AI304" s="30">
        <f t="shared" ref="AI304:AJ323" ca="1" si="190">RAND()</f>
        <v>0.11973118920088233</v>
      </c>
      <c r="AJ304" s="30">
        <f t="shared" ca="1" si="190"/>
        <v>0.12318751889031088</v>
      </c>
      <c r="AK304" s="30">
        <f>IF(Riskregister!$E$10="",0,COUNTIF(BK$4:BK$53,"&lt;"&amp;AI304)*IF(AJ304&lt;0.5,Riskregister!$K$10+(Riskregister!$L$10-Riskregister!$K$10)*SQRT(AJ304/2),Riskregister!$L$10-(Riskregister!$L$10-Riskregister!$K$10)*SQRT((1-AJ304)/2)))</f>
        <v>0</v>
      </c>
      <c r="AL304" s="30">
        <f t="shared" ref="AL304:AM323" ca="1" si="191">RAND()</f>
        <v>0.75999653010876378</v>
      </c>
      <c r="AM304" s="30">
        <f t="shared" ca="1" si="191"/>
        <v>0.20979234191589313</v>
      </c>
      <c r="AN304" s="30">
        <f>IF(Riskregister!$E$11="",0,COUNTIF(BL$4:BL$53,"&lt;"&amp;AL304)*IF(AM304&lt;0.5,Riskregister!$K$11+(Riskregister!$L$11-Riskregister!$K$11)*SQRT(AM304/2),Riskregister!$L$11-(Riskregister!$L$11-Riskregister!$K$11)*SQRT((1-AM304)/2)))</f>
        <v>0</v>
      </c>
      <c r="AO304" s="30">
        <f t="shared" ref="AO304:AP323" ca="1" si="192">RAND()</f>
        <v>0.8125028761818599</v>
      </c>
      <c r="AP304" s="30">
        <f t="shared" ca="1" si="192"/>
        <v>0.5695814831771564</v>
      </c>
      <c r="AQ304" s="30">
        <f>IF(Riskregister!$E$12="",0,COUNTIF(BM$4:BM$53,"&lt;"&amp;AO304)*IF(AP304&lt;0.5,Riskregister!$K$12+(Riskregister!$L$12-Riskregister!$K$12)*SQRT(AP304/2),Riskregister!$L$12-(Riskregister!$L$12-Riskregister!$K$12)*SQRT((1-AP304)/2)))</f>
        <v>0</v>
      </c>
      <c r="AR304" s="30">
        <f t="shared" ref="AR304:AS323" ca="1" si="193">RAND()</f>
        <v>0.7531173188748187</v>
      </c>
      <c r="AS304" s="30">
        <f t="shared" ca="1" si="193"/>
        <v>0.27754618063297209</v>
      </c>
      <c r="AT304" s="30">
        <f>IF(Riskregister!$E$13="",0,COUNTIF(BN$4:BN$53,"&lt;"&amp;AR304)*IF(AS304&lt;0.5,Riskregister!$K$13+(Riskregister!$L$13-Riskregister!$K$13)*SQRT(AS304/2),Riskregister!$L$13-(Riskregister!$L$13-Riskregister!$K$13)*SQRT((1-AS304)/2)))</f>
        <v>0</v>
      </c>
      <c r="AU304" s="30">
        <f t="shared" ref="AU304:AV323" ca="1" si="194">RAND()</f>
        <v>0.26657977155473733</v>
      </c>
      <c r="AV304" s="30">
        <f t="shared" ca="1" si="194"/>
        <v>0.89866489455741538</v>
      </c>
      <c r="AW304" s="30">
        <f>IF(Riskregister!$E$14="",0,COUNTIF(BO$4:BO$53,"&lt;"&amp;AU304)*IF(AV304&lt;0.5,Riskregister!$K$14+(Riskregister!$L$14-Riskregister!$K$14)*SQRT(AV304/2),Riskregister!$L$14-(Riskregister!$L$14-Riskregister!$K$14)*SQRT((1-AV304)/2)))</f>
        <v>0</v>
      </c>
      <c r="AX304" s="30">
        <f t="shared" ref="AX304:AY323" ca="1" si="195">RAND()</f>
        <v>0.14974724581350962</v>
      </c>
      <c r="AY304" s="30">
        <f t="shared" ca="1" si="195"/>
        <v>0.82259706705810542</v>
      </c>
      <c r="AZ304" s="30">
        <f>IF(Riskregister!$E$15="",0,COUNTIF(BP$4:BP$53,"&lt;"&amp;AX304)*IF(AY304&lt;0.5,Riskregister!$K$15+(Riskregister!$L$15-Riskregister!$K$15)*SQRT(AY304/2),Riskregister!$L$15-(Riskregister!$L$15-Riskregister!$K$15)*SQRT((1-AY304)/2)))</f>
        <v>0</v>
      </c>
      <c r="BA304" s="30">
        <f t="shared" ref="BA304:BB323" ca="1" si="196">RAND()</f>
        <v>0.7284433984953842</v>
      </c>
      <c r="BB304" s="30">
        <f t="shared" ca="1" si="196"/>
        <v>0.4378029045363182</v>
      </c>
      <c r="BC304" s="30">
        <f>IF(Riskregister!$E$16="",0,COUNTIF(BQ$4:BQ$53,"&lt;"&amp;BA304)*IF(BB304&lt;0.5,Riskregister!$K$16+(Riskregister!$L$16-Riskregister!$K$16)*SQRT(BB304/2),Riskregister!$L$16-(Riskregister!$L$16-Riskregister!$K$16)*SQRT((1-BB304)/2)))</f>
        <v>0</v>
      </c>
      <c r="BD304" s="30">
        <f t="shared" ca="1" si="160"/>
        <v>12421937.339074695</v>
      </c>
    </row>
    <row r="305" spans="20:56" x14ac:dyDescent="0.35">
      <c r="T305" s="30">
        <f t="shared" ca="1" si="185"/>
        <v>0.85440026828773752</v>
      </c>
      <c r="U305" s="30">
        <f t="shared" ca="1" si="185"/>
        <v>0.74106283519339367</v>
      </c>
      <c r="V305" s="30">
        <f ca="1">IF(Riskregister!$E$5="",0,COUNTIF(BF$4:BF$53,"&lt;"&amp;T305)*IF(U305&lt;0.5,Riskregister!$K$5+(Riskregister!$L$5-Riskregister!$K$5)*SQRT(U305/2),Riskregister!$L$5-(Riskregister!$L$5-Riskregister!$K$5)*SQRT((1-U305)/2)))</f>
        <v>2628492.9409828871</v>
      </c>
      <c r="W305" s="30">
        <f t="shared" ca="1" si="186"/>
        <v>0.84199711847731928</v>
      </c>
      <c r="X305" s="30">
        <f t="shared" ca="1" si="186"/>
        <v>0.86026118426580023</v>
      </c>
      <c r="Y305" s="30">
        <f ca="1">IF(Riskregister!$E$6="",0,COUNTIF(BG$4:BG$53,"&lt;"&amp;W305)*IF(X305&lt;0.5,Riskregister!$K$6+(Riskregister!$L$6-Riskregister!$K$6)*SQRT(X305/2),Riskregister!$L$6-(Riskregister!$L$6-Riskregister!$K$6)*SQRT((1-X305)/2)))</f>
        <v>4572627.6122172493</v>
      </c>
      <c r="Z305" s="30">
        <f t="shared" ca="1" si="187"/>
        <v>0.83615126709626653</v>
      </c>
      <c r="AA305" s="30">
        <f t="shared" ca="1" si="187"/>
        <v>0.65720013325220483</v>
      </c>
      <c r="AB305" s="30">
        <f ca="1">IF(Riskregister!$E$7="",0,COUNTIF(BH$4:BH$53,"&lt;"&amp;Z305)*IF(AA305&lt;0.5,Riskregister!$K$7+(Riskregister!$L$7-Riskregister!$K$7)*SQRT(AA305/2),Riskregister!$L$7-(Riskregister!$L$7-Riskregister!$K$7)*SQRT((1-AA305)/2)))</f>
        <v>2295885.0361634148</v>
      </c>
      <c r="AC305" s="30">
        <f t="shared" ca="1" si="188"/>
        <v>0.81965056567886874</v>
      </c>
      <c r="AD305" s="30">
        <f t="shared" ca="1" si="188"/>
        <v>0.84745325048679687</v>
      </c>
      <c r="AE305" s="30">
        <f ca="1">IF(Riskregister!$E$8="",0,COUNTIF(BI$4:BI$53,"&lt;"&amp;AC305)*IF(AD305&lt;0.5,Riskregister!$K$8+(Riskregister!$L$8-Riskregister!$K$8)*SQRT(AD305/2),Riskregister!$L$8-(Riskregister!$L$8-Riskregister!$K$8)*SQRT((1-AD305)/2)))</f>
        <v>14807884.672508394</v>
      </c>
      <c r="AF305" s="30">
        <f t="shared" ca="1" si="189"/>
        <v>0.22095537598275572</v>
      </c>
      <c r="AG305" s="30">
        <f t="shared" ca="1" si="189"/>
        <v>0.56339267891075995</v>
      </c>
      <c r="AH305" s="30">
        <f>IF(Riskregister!$E$9="",0,COUNTIF(BJ$4:BJ$53,"&lt;"&amp;AF305)*IF(AG305&lt;0.5,Riskregister!$K$9+(Riskregister!$L$9-Riskregister!$K$9)*SQRT(AG305/2),Riskregister!$L$9-(Riskregister!$L$9-Riskregister!$K$9)*SQRT((1-AG305)/2)))</f>
        <v>0</v>
      </c>
      <c r="AI305" s="30">
        <f t="shared" ca="1" si="190"/>
        <v>0.97839253167199658</v>
      </c>
      <c r="AJ305" s="30">
        <f t="shared" ca="1" si="190"/>
        <v>6.3425543413552665E-2</v>
      </c>
      <c r="AK305" s="30">
        <f>IF(Riskregister!$E$10="",0,COUNTIF(BK$4:BK$53,"&lt;"&amp;AI305)*IF(AJ305&lt;0.5,Riskregister!$K$10+(Riskregister!$L$10-Riskregister!$K$10)*SQRT(AJ305/2),Riskregister!$L$10-(Riskregister!$L$10-Riskregister!$K$10)*SQRT((1-AJ305)/2)))</f>
        <v>0</v>
      </c>
      <c r="AL305" s="30">
        <f t="shared" ca="1" si="191"/>
        <v>0.52053887783541264</v>
      </c>
      <c r="AM305" s="30">
        <f t="shared" ca="1" si="191"/>
        <v>0.56598993689623356</v>
      </c>
      <c r="AN305" s="30">
        <f>IF(Riskregister!$E$11="",0,COUNTIF(BL$4:BL$53,"&lt;"&amp;AL305)*IF(AM305&lt;0.5,Riskregister!$K$11+(Riskregister!$L$11-Riskregister!$K$11)*SQRT(AM305/2),Riskregister!$L$11-(Riskregister!$L$11-Riskregister!$K$11)*SQRT((1-AM305)/2)))</f>
        <v>0</v>
      </c>
      <c r="AO305" s="30">
        <f t="shared" ca="1" si="192"/>
        <v>6.9059633787704411E-2</v>
      </c>
      <c r="AP305" s="30">
        <f t="shared" ca="1" si="192"/>
        <v>0.36461358415931266</v>
      </c>
      <c r="AQ305" s="30">
        <f>IF(Riskregister!$E$12="",0,COUNTIF(BM$4:BM$53,"&lt;"&amp;AO305)*IF(AP305&lt;0.5,Riskregister!$K$12+(Riskregister!$L$12-Riskregister!$K$12)*SQRT(AP305/2),Riskregister!$L$12-(Riskregister!$L$12-Riskregister!$K$12)*SQRT((1-AP305)/2)))</f>
        <v>0</v>
      </c>
      <c r="AR305" s="30">
        <f t="shared" ca="1" si="193"/>
        <v>0.8241803272002608</v>
      </c>
      <c r="AS305" s="30">
        <f t="shared" ca="1" si="193"/>
        <v>0.89928152909656456</v>
      </c>
      <c r="AT305" s="30">
        <f>IF(Riskregister!$E$13="",0,COUNTIF(BN$4:BN$53,"&lt;"&amp;AR305)*IF(AS305&lt;0.5,Riskregister!$K$13+(Riskregister!$L$13-Riskregister!$K$13)*SQRT(AS305/2),Riskregister!$L$13-(Riskregister!$L$13-Riskregister!$K$13)*SQRT((1-AS305)/2)))</f>
        <v>0</v>
      </c>
      <c r="AU305" s="30">
        <f t="shared" ca="1" si="194"/>
        <v>0.41690596831789661</v>
      </c>
      <c r="AV305" s="30">
        <f t="shared" ca="1" si="194"/>
        <v>0.25379171354500507</v>
      </c>
      <c r="AW305" s="30">
        <f>IF(Riskregister!$E$14="",0,COUNTIF(BO$4:BO$53,"&lt;"&amp;AU305)*IF(AV305&lt;0.5,Riskregister!$K$14+(Riskregister!$L$14-Riskregister!$K$14)*SQRT(AV305/2),Riskregister!$L$14-(Riskregister!$L$14-Riskregister!$K$14)*SQRT((1-AV305)/2)))</f>
        <v>0</v>
      </c>
      <c r="AX305" s="30">
        <f t="shared" ca="1" si="195"/>
        <v>0.7543408250721374</v>
      </c>
      <c r="AY305" s="30">
        <f t="shared" ca="1" si="195"/>
        <v>0.81527695712388015</v>
      </c>
      <c r="AZ305" s="30">
        <f>IF(Riskregister!$E$15="",0,COUNTIF(BP$4:BP$53,"&lt;"&amp;AX305)*IF(AY305&lt;0.5,Riskregister!$K$15+(Riskregister!$L$15-Riskregister!$K$15)*SQRT(AY305/2),Riskregister!$L$15-(Riskregister!$L$15-Riskregister!$K$15)*SQRT((1-AY305)/2)))</f>
        <v>0</v>
      </c>
      <c r="BA305" s="30">
        <f t="shared" ca="1" si="196"/>
        <v>0.83664754193052415</v>
      </c>
      <c r="BB305" s="30">
        <f t="shared" ca="1" si="196"/>
        <v>7.2599859565258829E-3</v>
      </c>
      <c r="BC305" s="30">
        <f>IF(Riskregister!$E$16="",0,COUNTIF(BQ$4:BQ$53,"&lt;"&amp;BA305)*IF(BB305&lt;0.5,Riskregister!$K$16+(Riskregister!$L$16-Riskregister!$K$16)*SQRT(BB305/2),Riskregister!$L$16-(Riskregister!$L$16-Riskregister!$K$16)*SQRT((1-BB305)/2)))</f>
        <v>0</v>
      </c>
      <c r="BD305" s="30">
        <f t="shared" ca="1" si="160"/>
        <v>24304890.261871949</v>
      </c>
    </row>
    <row r="306" spans="20:56" x14ac:dyDescent="0.35">
      <c r="T306" s="30">
        <f t="shared" ca="1" si="185"/>
        <v>4.6354474529389456E-2</v>
      </c>
      <c r="U306" s="30">
        <f t="shared" ca="1" si="185"/>
        <v>0.46532262458847251</v>
      </c>
      <c r="V306" s="30">
        <f ca="1">IF(Riskregister!$E$5="",0,COUNTIF(BF$4:BF$53,"&lt;"&amp;T306)*IF(U306&lt;0.5,Riskregister!$K$5+(Riskregister!$L$5-Riskregister!$K$5)*SQRT(U306/2),Riskregister!$L$5-(Riskregister!$L$5-Riskregister!$K$5)*SQRT((1-U306)/2)))</f>
        <v>367057.40194608166</v>
      </c>
      <c r="W306" s="30">
        <f t="shared" ca="1" si="186"/>
        <v>0.95814846655241681</v>
      </c>
      <c r="X306" s="30">
        <f t="shared" ca="1" si="186"/>
        <v>8.2781782001917659E-2</v>
      </c>
      <c r="Y306" s="30">
        <f ca="1">IF(Riskregister!$E$6="",0,COUNTIF(BG$4:BG$53,"&lt;"&amp;W306)*IF(X306&lt;0.5,Riskregister!$K$6+(Riskregister!$L$6-Riskregister!$K$6)*SQRT(X306/2),Riskregister!$L$6-(Riskregister!$L$6-Riskregister!$K$6)*SQRT((1-X306)/2)))</f>
        <v>2831027.6270656497</v>
      </c>
      <c r="Z306" s="30">
        <f t="shared" ca="1" si="187"/>
        <v>0.58772716275374448</v>
      </c>
      <c r="AA306" s="30">
        <f t="shared" ca="1" si="187"/>
        <v>0.43783431389928118</v>
      </c>
      <c r="AB306" s="30">
        <f ca="1">IF(Riskregister!$E$7="",0,COUNTIF(BH$4:BH$53,"&lt;"&amp;Z306)*IF(AA306&lt;0.5,Riskregister!$K$7+(Riskregister!$L$7-Riskregister!$K$7)*SQRT(AA306/2),Riskregister!$L$7-(Riskregister!$L$7-Riskregister!$K$7)*SQRT((1-AA306)/2)))</f>
        <v>1496320.3019183676</v>
      </c>
      <c r="AC306" s="30">
        <f t="shared" ca="1" si="188"/>
        <v>0.96904433950292201</v>
      </c>
      <c r="AD306" s="30">
        <f t="shared" ca="1" si="188"/>
        <v>0.19724084163026223</v>
      </c>
      <c r="AE306" s="30">
        <f ca="1">IF(Riskregister!$E$8="",0,COUNTIF(BI$4:BI$53,"&lt;"&amp;AC306)*IF(AD306&lt;0.5,Riskregister!$K$8+(Riskregister!$L$8-Riskregister!$K$8)*SQRT(AD306/2),Riskregister!$L$8-(Riskregister!$L$8-Riskregister!$K$8)*SQRT((1-AD306)/2)))</f>
        <v>10655896.535587171</v>
      </c>
      <c r="AF306" s="30">
        <f t="shared" ca="1" si="189"/>
        <v>0.50021092496512509</v>
      </c>
      <c r="AG306" s="30">
        <f t="shared" ca="1" si="189"/>
        <v>3.3397282760132097E-2</v>
      </c>
      <c r="AH306" s="30">
        <f>IF(Riskregister!$E$9="",0,COUNTIF(BJ$4:BJ$53,"&lt;"&amp;AF306)*IF(AG306&lt;0.5,Riskregister!$K$9+(Riskregister!$L$9-Riskregister!$K$9)*SQRT(AG306/2),Riskregister!$L$9-(Riskregister!$L$9-Riskregister!$K$9)*SQRT((1-AG306)/2)))</f>
        <v>0</v>
      </c>
      <c r="AI306" s="30">
        <f t="shared" ca="1" si="190"/>
        <v>6.7141612464892808E-2</v>
      </c>
      <c r="AJ306" s="30">
        <f t="shared" ca="1" si="190"/>
        <v>0.77751356048332043</v>
      </c>
      <c r="AK306" s="30">
        <f>IF(Riskregister!$E$10="",0,COUNTIF(BK$4:BK$53,"&lt;"&amp;AI306)*IF(AJ306&lt;0.5,Riskregister!$K$10+(Riskregister!$L$10-Riskregister!$K$10)*SQRT(AJ306/2),Riskregister!$L$10-(Riskregister!$L$10-Riskregister!$K$10)*SQRT((1-AJ306)/2)))</f>
        <v>0</v>
      </c>
      <c r="AL306" s="30">
        <f t="shared" ca="1" si="191"/>
        <v>0.40195819236396702</v>
      </c>
      <c r="AM306" s="30">
        <f t="shared" ca="1" si="191"/>
        <v>0.50474201534029428</v>
      </c>
      <c r="AN306" s="30">
        <f>IF(Riskregister!$E$11="",0,COUNTIF(BL$4:BL$53,"&lt;"&amp;AL306)*IF(AM306&lt;0.5,Riskregister!$K$11+(Riskregister!$L$11-Riskregister!$K$11)*SQRT(AM306/2),Riskregister!$L$11-(Riskregister!$L$11-Riskregister!$K$11)*SQRT((1-AM306)/2)))</f>
        <v>0</v>
      </c>
      <c r="AO306" s="30">
        <f t="shared" ca="1" si="192"/>
        <v>0.41289967213693068</v>
      </c>
      <c r="AP306" s="30">
        <f t="shared" ca="1" si="192"/>
        <v>0.54167076594055708</v>
      </c>
      <c r="AQ306" s="30">
        <f>IF(Riskregister!$E$12="",0,COUNTIF(BM$4:BM$53,"&lt;"&amp;AO306)*IF(AP306&lt;0.5,Riskregister!$K$12+(Riskregister!$L$12-Riskregister!$K$12)*SQRT(AP306/2),Riskregister!$L$12-(Riskregister!$L$12-Riskregister!$K$12)*SQRT((1-AP306)/2)))</f>
        <v>0</v>
      </c>
      <c r="AR306" s="30">
        <f t="shared" ca="1" si="193"/>
        <v>0.34170753556290223</v>
      </c>
      <c r="AS306" s="30">
        <f t="shared" ca="1" si="193"/>
        <v>0.27059984557980932</v>
      </c>
      <c r="AT306" s="30">
        <f>IF(Riskregister!$E$13="",0,COUNTIF(BN$4:BN$53,"&lt;"&amp;AR306)*IF(AS306&lt;0.5,Riskregister!$K$13+(Riskregister!$L$13-Riskregister!$K$13)*SQRT(AS306/2),Riskregister!$L$13-(Riskregister!$L$13-Riskregister!$K$13)*SQRT((1-AS306)/2)))</f>
        <v>0</v>
      </c>
      <c r="AU306" s="30">
        <f t="shared" ca="1" si="194"/>
        <v>0.35972509962997135</v>
      </c>
      <c r="AV306" s="30">
        <f t="shared" ca="1" si="194"/>
        <v>2.9194555961550517E-2</v>
      </c>
      <c r="AW306" s="30">
        <f>IF(Riskregister!$E$14="",0,COUNTIF(BO$4:BO$53,"&lt;"&amp;AU306)*IF(AV306&lt;0.5,Riskregister!$K$14+(Riskregister!$L$14-Riskregister!$K$14)*SQRT(AV306/2),Riskregister!$L$14-(Riskregister!$L$14-Riskregister!$K$14)*SQRT((1-AV306)/2)))</f>
        <v>0</v>
      </c>
      <c r="AX306" s="30">
        <f t="shared" ca="1" si="195"/>
        <v>0.63467497656151217</v>
      </c>
      <c r="AY306" s="30">
        <f t="shared" ca="1" si="195"/>
        <v>0.11824553608141697</v>
      </c>
      <c r="AZ306" s="30">
        <f>IF(Riskregister!$E$15="",0,COUNTIF(BP$4:BP$53,"&lt;"&amp;AX306)*IF(AY306&lt;0.5,Riskregister!$K$15+(Riskregister!$L$15-Riskregister!$K$15)*SQRT(AY306/2),Riskregister!$L$15-(Riskregister!$L$15-Riskregister!$K$15)*SQRT((1-AY306)/2)))</f>
        <v>0</v>
      </c>
      <c r="BA306" s="30">
        <f t="shared" ca="1" si="196"/>
        <v>0.1619651782670698</v>
      </c>
      <c r="BB306" s="30">
        <f t="shared" ca="1" si="196"/>
        <v>0.33027844770889059</v>
      </c>
      <c r="BC306" s="30">
        <f>IF(Riskregister!$E$16="",0,COUNTIF(BQ$4:BQ$53,"&lt;"&amp;BA306)*IF(BB306&lt;0.5,Riskregister!$K$16+(Riskregister!$L$16-Riskregister!$K$16)*SQRT(BB306/2),Riskregister!$L$16-(Riskregister!$L$16-Riskregister!$K$16)*SQRT((1-BB306)/2)))</f>
        <v>0</v>
      </c>
      <c r="BD306" s="30">
        <f t="shared" ca="1" si="160"/>
        <v>15350301.86651727</v>
      </c>
    </row>
    <row r="307" spans="20:56" x14ac:dyDescent="0.35">
      <c r="T307" s="30">
        <f t="shared" ca="1" si="185"/>
        <v>0.86018665699338714</v>
      </c>
      <c r="U307" s="30">
        <f t="shared" ca="1" si="185"/>
        <v>0.2921978194025534</v>
      </c>
      <c r="V307" s="30">
        <f ca="1">IF(Riskregister!$E$5="",0,COUNTIF(BF$4:BF$53,"&lt;"&amp;T307)*IF(U307&lt;0.5,Riskregister!$K$5+(Riskregister!$L$5-Riskregister!$K$5)*SQRT(U307/2),Riskregister!$L$5-(Riskregister!$L$5-Riskregister!$K$5)*SQRT((1-U307)/2)))</f>
        <v>1932017.9512597185</v>
      </c>
      <c r="W307" s="30">
        <f t="shared" ca="1" si="186"/>
        <v>7.415704694270997E-2</v>
      </c>
      <c r="X307" s="30">
        <f t="shared" ca="1" si="186"/>
        <v>0.96248889529873149</v>
      </c>
      <c r="Y307" s="30">
        <f ca="1">IF(Riskregister!$E$6="",0,COUNTIF(BG$4:BG$53,"&lt;"&amp;W307)*IF(X307&lt;0.5,Riskregister!$K$6+(Riskregister!$L$6-Riskregister!$K$6)*SQRT(X307/2),Riskregister!$L$6-(Riskregister!$L$6-Riskregister!$K$6)*SQRT((1-X307)/2)))</f>
        <v>0</v>
      </c>
      <c r="Z307" s="30">
        <f t="shared" ca="1" si="187"/>
        <v>0.94966521145424931</v>
      </c>
      <c r="AA307" s="30">
        <f t="shared" ca="1" si="187"/>
        <v>0.24436051768780054</v>
      </c>
      <c r="AB307" s="30">
        <f ca="1">IF(Riskregister!$E$7="",0,COUNTIF(BH$4:BH$53,"&lt;"&amp;Z307)*IF(AA307&lt;0.5,Riskregister!$K$7+(Riskregister!$L$7-Riskregister!$K$7)*SQRT(AA307/2),Riskregister!$L$7-(Riskregister!$L$7-Riskregister!$K$7)*SQRT((1-AA307)/2)))</f>
        <v>1895740.274612346</v>
      </c>
      <c r="AC307" s="30">
        <f t="shared" ca="1" si="188"/>
        <v>0.58809132557175881</v>
      </c>
      <c r="AD307" s="30">
        <f t="shared" ca="1" si="188"/>
        <v>0.91098780530229062</v>
      </c>
      <c r="AE307" s="30">
        <f ca="1">IF(Riskregister!$E$8="",0,COUNTIF(BI$4:BI$53,"&lt;"&amp;AC307)*IF(AD307&lt;0.5,Riskregister!$K$8+(Riskregister!$L$8-Riskregister!$K$8)*SQRT(AD307/2),Riskregister!$L$8-(Riskregister!$L$8-Riskregister!$K$8)*SQRT((1-AD307)/2)))</f>
        <v>12025397.973858384</v>
      </c>
      <c r="AF307" s="30">
        <f t="shared" ca="1" si="189"/>
        <v>0.19277265899003082</v>
      </c>
      <c r="AG307" s="30">
        <f t="shared" ca="1" si="189"/>
        <v>0.17476951038187638</v>
      </c>
      <c r="AH307" s="30">
        <f>IF(Riskregister!$E$9="",0,COUNTIF(BJ$4:BJ$53,"&lt;"&amp;AF307)*IF(AG307&lt;0.5,Riskregister!$K$9+(Riskregister!$L$9-Riskregister!$K$9)*SQRT(AG307/2),Riskregister!$L$9-(Riskregister!$L$9-Riskregister!$K$9)*SQRT((1-AG307)/2)))</f>
        <v>0</v>
      </c>
      <c r="AI307" s="30">
        <f t="shared" ca="1" si="190"/>
        <v>0.48697643985794925</v>
      </c>
      <c r="AJ307" s="30">
        <f t="shared" ca="1" si="190"/>
        <v>0.85335755677746294</v>
      </c>
      <c r="AK307" s="30">
        <f>IF(Riskregister!$E$10="",0,COUNTIF(BK$4:BK$53,"&lt;"&amp;AI307)*IF(AJ307&lt;0.5,Riskregister!$K$10+(Riskregister!$L$10-Riskregister!$K$10)*SQRT(AJ307/2),Riskregister!$L$10-(Riskregister!$L$10-Riskregister!$K$10)*SQRT((1-AJ307)/2)))</f>
        <v>0</v>
      </c>
      <c r="AL307" s="30">
        <f t="shared" ca="1" si="191"/>
        <v>0.43878432640765863</v>
      </c>
      <c r="AM307" s="30">
        <f t="shared" ca="1" si="191"/>
        <v>0.61947736418963584</v>
      </c>
      <c r="AN307" s="30">
        <f>IF(Riskregister!$E$11="",0,COUNTIF(BL$4:BL$53,"&lt;"&amp;AL307)*IF(AM307&lt;0.5,Riskregister!$K$11+(Riskregister!$L$11-Riskregister!$K$11)*SQRT(AM307/2),Riskregister!$L$11-(Riskregister!$L$11-Riskregister!$K$11)*SQRT((1-AM307)/2)))</f>
        <v>0</v>
      </c>
      <c r="AO307" s="30">
        <f t="shared" ca="1" si="192"/>
        <v>0.84628456616888126</v>
      </c>
      <c r="AP307" s="30">
        <f t="shared" ca="1" si="192"/>
        <v>0.42070739920072597</v>
      </c>
      <c r="AQ307" s="30">
        <f>IF(Riskregister!$E$12="",0,COUNTIF(BM$4:BM$53,"&lt;"&amp;AO307)*IF(AP307&lt;0.5,Riskregister!$K$12+(Riskregister!$L$12-Riskregister!$K$12)*SQRT(AP307/2),Riskregister!$L$12-(Riskregister!$L$12-Riskregister!$K$12)*SQRT((1-AP307)/2)))</f>
        <v>0</v>
      </c>
      <c r="AR307" s="30">
        <f t="shared" ca="1" si="193"/>
        <v>3.5443396260431248E-2</v>
      </c>
      <c r="AS307" s="30">
        <f t="shared" ca="1" si="193"/>
        <v>0.58151551270132307</v>
      </c>
      <c r="AT307" s="30">
        <f>IF(Riskregister!$E$13="",0,COUNTIF(BN$4:BN$53,"&lt;"&amp;AR307)*IF(AS307&lt;0.5,Riskregister!$K$13+(Riskregister!$L$13-Riskregister!$K$13)*SQRT(AS307/2),Riskregister!$L$13-(Riskregister!$L$13-Riskregister!$K$13)*SQRT((1-AS307)/2)))</f>
        <v>0</v>
      </c>
      <c r="AU307" s="30">
        <f t="shared" ca="1" si="194"/>
        <v>0.25976402112595987</v>
      </c>
      <c r="AV307" s="30">
        <f t="shared" ca="1" si="194"/>
        <v>0.19885267287819552</v>
      </c>
      <c r="AW307" s="30">
        <f>IF(Riskregister!$E$14="",0,COUNTIF(BO$4:BO$53,"&lt;"&amp;AU307)*IF(AV307&lt;0.5,Riskregister!$K$14+(Riskregister!$L$14-Riskregister!$K$14)*SQRT(AV307/2),Riskregister!$L$14-(Riskregister!$L$14-Riskregister!$K$14)*SQRT((1-AV307)/2)))</f>
        <v>0</v>
      </c>
      <c r="AX307" s="30">
        <f t="shared" ca="1" si="195"/>
        <v>0.14950515013498222</v>
      </c>
      <c r="AY307" s="30">
        <f t="shared" ca="1" si="195"/>
        <v>0.8131382742526656</v>
      </c>
      <c r="AZ307" s="30">
        <f>IF(Riskregister!$E$15="",0,COUNTIF(BP$4:BP$53,"&lt;"&amp;AX307)*IF(AY307&lt;0.5,Riskregister!$K$15+(Riskregister!$L$15-Riskregister!$K$15)*SQRT(AY307/2),Riskregister!$L$15-(Riskregister!$L$15-Riskregister!$K$15)*SQRT((1-AY307)/2)))</f>
        <v>0</v>
      </c>
      <c r="BA307" s="30">
        <f t="shared" ca="1" si="196"/>
        <v>0.9398147424342107</v>
      </c>
      <c r="BB307" s="30">
        <f t="shared" ca="1" si="196"/>
        <v>0.35853471540549109</v>
      </c>
      <c r="BC307" s="30">
        <f>IF(Riskregister!$E$16="",0,COUNTIF(BQ$4:BQ$53,"&lt;"&amp;BA307)*IF(BB307&lt;0.5,Riskregister!$K$16+(Riskregister!$L$16-Riskregister!$K$16)*SQRT(BB307/2),Riskregister!$L$16-(Riskregister!$L$16-Riskregister!$K$16)*SQRT((1-BB307)/2)))</f>
        <v>0</v>
      </c>
      <c r="BD307" s="30">
        <f t="shared" ca="1" si="160"/>
        <v>15853156.199730448</v>
      </c>
    </row>
    <row r="308" spans="20:56" x14ac:dyDescent="0.35">
      <c r="T308" s="30">
        <f t="shared" ca="1" si="185"/>
        <v>0.20168947967570394</v>
      </c>
      <c r="U308" s="30">
        <f t="shared" ca="1" si="185"/>
        <v>0.83192671624918002</v>
      </c>
      <c r="V308" s="30">
        <f ca="1">IF(Riskregister!$E$5="",0,COUNTIF(BF$4:BF$53,"&lt;"&amp;T308)*IF(U308&lt;0.5,Riskregister!$K$5+(Riskregister!$L$5-Riskregister!$K$5)*SQRT(U308/2),Riskregister!$L$5-(Riskregister!$L$5-Riskregister!$K$5)*SQRT((1-U308)/2)))</f>
        <v>939098.33285492007</v>
      </c>
      <c r="W308" s="30">
        <f t="shared" ca="1" si="186"/>
        <v>0.77319550467773779</v>
      </c>
      <c r="X308" s="30">
        <f t="shared" ca="1" si="186"/>
        <v>0.75697265393961766</v>
      </c>
      <c r="Y308" s="30">
        <f ca="1">IF(Riskregister!$E$6="",0,COUNTIF(BG$4:BG$53,"&lt;"&amp;W308)*IF(X308&lt;0.5,Riskregister!$K$6+(Riskregister!$L$6-Riskregister!$K$6)*SQRT(X308/2),Riskregister!$L$6-(Riskregister!$L$6-Riskregister!$K$6)*SQRT((1-X308)/2)))</f>
        <v>4117624.1858862578</v>
      </c>
      <c r="Z308" s="30">
        <f t="shared" ca="1" si="187"/>
        <v>0.65118382869992641</v>
      </c>
      <c r="AA308" s="30">
        <f t="shared" ca="1" si="187"/>
        <v>0.64813122442385651</v>
      </c>
      <c r="AB308" s="30">
        <f ca="1">IF(Riskregister!$E$7="",0,COUNTIF(BH$4:BH$53,"&lt;"&amp;Z308)*IF(AA308&lt;0.5,Riskregister!$K$7+(Riskregister!$L$7-Riskregister!$K$7)*SQRT(AA308/2),Riskregister!$L$7-(Riskregister!$L$7-Riskregister!$K$7)*SQRT((1-AA308)/2)))</f>
        <v>1772358.9329450186</v>
      </c>
      <c r="AC308" s="30">
        <f t="shared" ca="1" si="188"/>
        <v>9.224123525879635E-2</v>
      </c>
      <c r="AD308" s="30">
        <f t="shared" ca="1" si="188"/>
        <v>0.81792742100148252</v>
      </c>
      <c r="AE308" s="30">
        <f ca="1">IF(Riskregister!$E$8="",0,COUNTIF(BI$4:BI$53,"&lt;"&amp;AC308)*IF(AD308&lt;0.5,Riskregister!$K$8+(Riskregister!$L$8-Riskregister!$K$8)*SQRT(AD308/2),Riskregister!$L$8-(Riskregister!$L$8-Riskregister!$K$8)*SQRT((1-AD308)/2)))</f>
        <v>3581905.6325340597</v>
      </c>
      <c r="AF308" s="30">
        <f t="shared" ca="1" si="189"/>
        <v>0.66121691028007556</v>
      </c>
      <c r="AG308" s="30">
        <f t="shared" ca="1" si="189"/>
        <v>0.64551022317146112</v>
      </c>
      <c r="AH308" s="30">
        <f>IF(Riskregister!$E$9="",0,COUNTIF(BJ$4:BJ$53,"&lt;"&amp;AF308)*IF(AG308&lt;0.5,Riskregister!$K$9+(Riskregister!$L$9-Riskregister!$K$9)*SQRT(AG308/2),Riskregister!$L$9-(Riskregister!$L$9-Riskregister!$K$9)*SQRT((1-AG308)/2)))</f>
        <v>0</v>
      </c>
      <c r="AI308" s="30">
        <f t="shared" ca="1" si="190"/>
        <v>0.96903989033767401</v>
      </c>
      <c r="AJ308" s="30">
        <f t="shared" ca="1" si="190"/>
        <v>0.93119182457413019</v>
      </c>
      <c r="AK308" s="30">
        <f>IF(Riskregister!$E$10="",0,COUNTIF(BK$4:BK$53,"&lt;"&amp;AI308)*IF(AJ308&lt;0.5,Riskregister!$K$10+(Riskregister!$L$10-Riskregister!$K$10)*SQRT(AJ308/2),Riskregister!$L$10-(Riskregister!$L$10-Riskregister!$K$10)*SQRT((1-AJ308)/2)))</f>
        <v>0</v>
      </c>
      <c r="AL308" s="30">
        <f t="shared" ca="1" si="191"/>
        <v>0.82332082836657128</v>
      </c>
      <c r="AM308" s="30">
        <f t="shared" ca="1" si="191"/>
        <v>0.69620477638409506</v>
      </c>
      <c r="AN308" s="30">
        <f>IF(Riskregister!$E$11="",0,COUNTIF(BL$4:BL$53,"&lt;"&amp;AL308)*IF(AM308&lt;0.5,Riskregister!$K$11+(Riskregister!$L$11-Riskregister!$K$11)*SQRT(AM308/2),Riskregister!$L$11-(Riskregister!$L$11-Riskregister!$K$11)*SQRT((1-AM308)/2)))</f>
        <v>0</v>
      </c>
      <c r="AO308" s="30">
        <f t="shared" ca="1" si="192"/>
        <v>0.81458190138966957</v>
      </c>
      <c r="AP308" s="30">
        <f t="shared" ca="1" si="192"/>
        <v>0.27845356533216759</v>
      </c>
      <c r="AQ308" s="30">
        <f>IF(Riskregister!$E$12="",0,COUNTIF(BM$4:BM$53,"&lt;"&amp;AO308)*IF(AP308&lt;0.5,Riskregister!$K$12+(Riskregister!$L$12-Riskregister!$K$12)*SQRT(AP308/2),Riskregister!$L$12-(Riskregister!$L$12-Riskregister!$K$12)*SQRT((1-AP308)/2)))</f>
        <v>0</v>
      </c>
      <c r="AR308" s="30">
        <f t="shared" ca="1" si="193"/>
        <v>0.90251307055382768</v>
      </c>
      <c r="AS308" s="30">
        <f t="shared" ca="1" si="193"/>
        <v>0.79032395169834446</v>
      </c>
      <c r="AT308" s="30">
        <f>IF(Riskregister!$E$13="",0,COUNTIF(BN$4:BN$53,"&lt;"&amp;AR308)*IF(AS308&lt;0.5,Riskregister!$K$13+(Riskregister!$L$13-Riskregister!$K$13)*SQRT(AS308/2),Riskregister!$L$13-(Riskregister!$L$13-Riskregister!$K$13)*SQRT((1-AS308)/2)))</f>
        <v>0</v>
      </c>
      <c r="AU308" s="30">
        <f t="shared" ca="1" si="194"/>
        <v>0.84610739684654745</v>
      </c>
      <c r="AV308" s="30">
        <f t="shared" ca="1" si="194"/>
        <v>0.84474447782764972</v>
      </c>
      <c r="AW308" s="30">
        <f>IF(Riskregister!$E$14="",0,COUNTIF(BO$4:BO$53,"&lt;"&amp;AU308)*IF(AV308&lt;0.5,Riskregister!$K$14+(Riskregister!$L$14-Riskregister!$K$14)*SQRT(AV308/2),Riskregister!$L$14-(Riskregister!$L$14-Riskregister!$K$14)*SQRT((1-AV308)/2)))</f>
        <v>0</v>
      </c>
      <c r="AX308" s="30">
        <f t="shared" ca="1" si="195"/>
        <v>0.79797696191112732</v>
      </c>
      <c r="AY308" s="30">
        <f t="shared" ca="1" si="195"/>
        <v>0.71739847426266945</v>
      </c>
      <c r="AZ308" s="30">
        <f>IF(Riskregister!$E$15="",0,COUNTIF(BP$4:BP$53,"&lt;"&amp;AX308)*IF(AY308&lt;0.5,Riskregister!$K$15+(Riskregister!$L$15-Riskregister!$K$15)*SQRT(AY308/2),Riskregister!$L$15-(Riskregister!$L$15-Riskregister!$K$15)*SQRT((1-AY308)/2)))</f>
        <v>0</v>
      </c>
      <c r="BA308" s="30">
        <f t="shared" ca="1" si="196"/>
        <v>0.68190414059796689</v>
      </c>
      <c r="BB308" s="30">
        <f t="shared" ca="1" si="196"/>
        <v>0.1868692960460514</v>
      </c>
      <c r="BC308" s="30">
        <f>IF(Riskregister!$E$16="",0,COUNTIF(BQ$4:BQ$53,"&lt;"&amp;BA308)*IF(BB308&lt;0.5,Riskregister!$K$16+(Riskregister!$L$16-Riskregister!$K$16)*SQRT(BB308/2),Riskregister!$L$16-(Riskregister!$L$16-Riskregister!$K$16)*SQRT((1-BB308)/2)))</f>
        <v>0</v>
      </c>
      <c r="BD308" s="30">
        <f t="shared" ca="1" si="160"/>
        <v>10410987.084220257</v>
      </c>
    </row>
    <row r="309" spans="20:56" x14ac:dyDescent="0.35">
      <c r="T309" s="30">
        <f t="shared" ca="1" si="185"/>
        <v>0.70390045582290495</v>
      </c>
      <c r="U309" s="30">
        <f t="shared" ca="1" si="185"/>
        <v>0.804029245744874</v>
      </c>
      <c r="V309" s="30">
        <f ca="1">IF(Riskregister!$E$5="",0,COUNTIF(BF$4:BF$53,"&lt;"&amp;T309)*IF(U309&lt;0.5,Riskregister!$K$5+(Riskregister!$L$5-Riskregister!$K$5)*SQRT(U309/2),Riskregister!$L$5-(Riskregister!$L$5-Riskregister!$K$5)*SQRT((1-U309)/2)))</f>
        <v>1836552.9111857051</v>
      </c>
      <c r="W309" s="30">
        <f t="shared" ca="1" si="186"/>
        <v>0.95152735844483161</v>
      </c>
      <c r="X309" s="30">
        <f t="shared" ca="1" si="186"/>
        <v>0.76460641837425036</v>
      </c>
      <c r="Y309" s="30">
        <f ca="1">IF(Riskregister!$E$6="",0,COUNTIF(BG$4:BG$53,"&lt;"&amp;W309)*IF(X309&lt;0.5,Riskregister!$K$6+(Riskregister!$L$6-Riskregister!$K$6)*SQRT(X309/2),Riskregister!$L$6-(Riskregister!$L$6-Riskregister!$K$6)*SQRT((1-X309)/2)))</f>
        <v>5529898.4563910272</v>
      </c>
      <c r="Z309" s="30">
        <f t="shared" ca="1" si="187"/>
        <v>0.8966682276411595</v>
      </c>
      <c r="AA309" s="30">
        <f t="shared" ca="1" si="187"/>
        <v>0.13977020341464397</v>
      </c>
      <c r="AB309" s="30">
        <f ca="1">IF(Riskregister!$E$7="",0,COUNTIF(BH$4:BH$53,"&lt;"&amp;Z309)*IF(AA309&lt;0.5,Riskregister!$K$7+(Riskregister!$L$7-Riskregister!$K$7)*SQRT(AA309/2),Riskregister!$L$7-(Riskregister!$L$7-Riskregister!$K$7)*SQRT((1-AA309)/2)))</f>
        <v>1425252.6659862669</v>
      </c>
      <c r="AC309" s="30">
        <f t="shared" ca="1" si="188"/>
        <v>0.17596854400813555</v>
      </c>
      <c r="AD309" s="30">
        <f t="shared" ca="1" si="188"/>
        <v>0.95615619596735579</v>
      </c>
      <c r="AE309" s="30">
        <f ca="1">IF(Riskregister!$E$8="",0,COUNTIF(BI$4:BI$53,"&lt;"&amp;AC309)*IF(AD309&lt;0.5,Riskregister!$K$8+(Riskregister!$L$8-Riskregister!$K$8)*SQRT(AD309/2),Riskregister!$L$8-(Riskregister!$L$8-Riskregister!$K$8)*SQRT((1-AD309)/2)))</f>
        <v>4304115.8030673815</v>
      </c>
      <c r="AF309" s="30">
        <f t="shared" ca="1" si="189"/>
        <v>0.81150301669212255</v>
      </c>
      <c r="AG309" s="30">
        <f t="shared" ca="1" si="189"/>
        <v>0.12300355692860598</v>
      </c>
      <c r="AH309" s="30">
        <f>IF(Riskregister!$E$9="",0,COUNTIF(BJ$4:BJ$53,"&lt;"&amp;AF309)*IF(AG309&lt;0.5,Riskregister!$K$9+(Riskregister!$L$9-Riskregister!$K$9)*SQRT(AG309/2),Riskregister!$L$9-(Riskregister!$L$9-Riskregister!$K$9)*SQRT((1-AG309)/2)))</f>
        <v>0</v>
      </c>
      <c r="AI309" s="30">
        <f t="shared" ca="1" si="190"/>
        <v>0.97289168587360597</v>
      </c>
      <c r="AJ309" s="30">
        <f t="shared" ca="1" si="190"/>
        <v>1.4395929201977409E-2</v>
      </c>
      <c r="AK309" s="30">
        <f>IF(Riskregister!$E$10="",0,COUNTIF(BK$4:BK$53,"&lt;"&amp;AI309)*IF(AJ309&lt;0.5,Riskregister!$K$10+(Riskregister!$L$10-Riskregister!$K$10)*SQRT(AJ309/2),Riskregister!$L$10-(Riskregister!$L$10-Riskregister!$K$10)*SQRT((1-AJ309)/2)))</f>
        <v>0</v>
      </c>
      <c r="AL309" s="30">
        <f t="shared" ca="1" si="191"/>
        <v>0.47807684915460136</v>
      </c>
      <c r="AM309" s="30">
        <f t="shared" ca="1" si="191"/>
        <v>0.52798139065011118</v>
      </c>
      <c r="AN309" s="30">
        <f>IF(Riskregister!$E$11="",0,COUNTIF(BL$4:BL$53,"&lt;"&amp;AL309)*IF(AM309&lt;0.5,Riskregister!$K$11+(Riskregister!$L$11-Riskregister!$K$11)*SQRT(AM309/2),Riskregister!$L$11-(Riskregister!$L$11-Riskregister!$K$11)*SQRT((1-AM309)/2)))</f>
        <v>0</v>
      </c>
      <c r="AO309" s="30">
        <f t="shared" ca="1" si="192"/>
        <v>0.31687282726256627</v>
      </c>
      <c r="AP309" s="30">
        <f t="shared" ca="1" si="192"/>
        <v>5.2350328765788712E-2</v>
      </c>
      <c r="AQ309" s="30">
        <f>IF(Riskregister!$E$12="",0,COUNTIF(BM$4:BM$53,"&lt;"&amp;AO309)*IF(AP309&lt;0.5,Riskregister!$K$12+(Riskregister!$L$12-Riskregister!$K$12)*SQRT(AP309/2),Riskregister!$L$12-(Riskregister!$L$12-Riskregister!$K$12)*SQRT((1-AP309)/2)))</f>
        <v>0</v>
      </c>
      <c r="AR309" s="30">
        <f t="shared" ca="1" si="193"/>
        <v>0.24375846932309819</v>
      </c>
      <c r="AS309" s="30">
        <f t="shared" ca="1" si="193"/>
        <v>5.890228124759822E-2</v>
      </c>
      <c r="AT309" s="30">
        <f>IF(Riskregister!$E$13="",0,COUNTIF(BN$4:BN$53,"&lt;"&amp;AR309)*IF(AS309&lt;0.5,Riskregister!$K$13+(Riskregister!$L$13-Riskregister!$K$13)*SQRT(AS309/2),Riskregister!$L$13-(Riskregister!$L$13-Riskregister!$K$13)*SQRT((1-AS309)/2)))</f>
        <v>0</v>
      </c>
      <c r="AU309" s="30">
        <f t="shared" ca="1" si="194"/>
        <v>0.57396252862271824</v>
      </c>
      <c r="AV309" s="30">
        <f t="shared" ca="1" si="194"/>
        <v>0.66053033777708225</v>
      </c>
      <c r="AW309" s="30">
        <f>IF(Riskregister!$E$14="",0,COUNTIF(BO$4:BO$53,"&lt;"&amp;AU309)*IF(AV309&lt;0.5,Riskregister!$K$14+(Riskregister!$L$14-Riskregister!$K$14)*SQRT(AV309/2),Riskregister!$L$14-(Riskregister!$L$14-Riskregister!$K$14)*SQRT((1-AV309)/2)))</f>
        <v>0</v>
      </c>
      <c r="AX309" s="30">
        <f t="shared" ca="1" si="195"/>
        <v>0.71128552314603621</v>
      </c>
      <c r="AY309" s="30">
        <f t="shared" ca="1" si="195"/>
        <v>0.52007604432432175</v>
      </c>
      <c r="AZ309" s="30">
        <f>IF(Riskregister!$E$15="",0,COUNTIF(BP$4:BP$53,"&lt;"&amp;AX309)*IF(AY309&lt;0.5,Riskregister!$K$15+(Riskregister!$L$15-Riskregister!$K$15)*SQRT(AY309/2),Riskregister!$L$15-(Riskregister!$L$15-Riskregister!$K$15)*SQRT((1-AY309)/2)))</f>
        <v>0</v>
      </c>
      <c r="BA309" s="30">
        <f t="shared" ca="1" si="196"/>
        <v>0.37134257287451922</v>
      </c>
      <c r="BB309" s="30">
        <f t="shared" ca="1" si="196"/>
        <v>0.79076481433376178</v>
      </c>
      <c r="BC309" s="30">
        <f>IF(Riskregister!$E$16="",0,COUNTIF(BQ$4:BQ$53,"&lt;"&amp;BA309)*IF(BB309&lt;0.5,Riskregister!$K$16+(Riskregister!$L$16-Riskregister!$K$16)*SQRT(BB309/2),Riskregister!$L$16-(Riskregister!$L$16-Riskregister!$K$16)*SQRT((1-BB309)/2)))</f>
        <v>0</v>
      </c>
      <c r="BD309" s="30">
        <f t="shared" ca="1" si="160"/>
        <v>13095819.836630382</v>
      </c>
    </row>
    <row r="310" spans="20:56" x14ac:dyDescent="0.35">
      <c r="T310" s="30">
        <f t="shared" ca="1" si="185"/>
        <v>0.74827363277185077</v>
      </c>
      <c r="U310" s="30">
        <f t="shared" ca="1" si="185"/>
        <v>0.62041810033957645</v>
      </c>
      <c r="V310" s="30">
        <f ca="1">IF(Riskregister!$E$5="",0,COUNTIF(BF$4:BF$53,"&lt;"&amp;T310)*IF(U310&lt;0.5,Riskregister!$K$5+(Riskregister!$L$5-Riskregister!$K$5)*SQRT(U310/2),Riskregister!$L$5-(Riskregister!$L$5-Riskregister!$K$5)*SQRT((1-U310)/2)))</f>
        <v>2019787.4294238789</v>
      </c>
      <c r="W310" s="30">
        <f t="shared" ca="1" si="186"/>
        <v>0.60554705782050811</v>
      </c>
      <c r="X310" s="30">
        <f t="shared" ca="1" si="186"/>
        <v>0.55445179933872124</v>
      </c>
      <c r="Y310" s="30">
        <f ca="1">IF(Riskregister!$E$6="",0,COUNTIF(BG$4:BG$53,"&lt;"&amp;W310)*IF(X310&lt;0.5,Riskregister!$K$6+(Riskregister!$L$6-Riskregister!$K$6)*SQRT(X310/2),Riskregister!$L$6-(Riskregister!$L$6-Riskregister!$K$6)*SQRT((1-X310)/2)))</f>
        <v>2300837.7533957842</v>
      </c>
      <c r="Z310" s="30">
        <f t="shared" ca="1" si="187"/>
        <v>0.47145316472110821</v>
      </c>
      <c r="AA310" s="30">
        <f t="shared" ca="1" si="187"/>
        <v>0.91397124209664871</v>
      </c>
      <c r="AB310" s="30">
        <f ca="1">IF(Riskregister!$E$7="",0,COUNTIF(BH$4:BH$53,"&lt;"&amp;Z310)*IF(AA310&lt;0.5,Riskregister!$K$7+(Riskregister!$L$7-Riskregister!$K$7)*SQRT(AA310/2),Riskregister!$L$7-(Riskregister!$L$7-Riskregister!$K$7)*SQRT((1-AA310)/2)))</f>
        <v>1964461.9291303118</v>
      </c>
      <c r="AC310" s="30">
        <f t="shared" ca="1" si="188"/>
        <v>0.14931569095955843</v>
      </c>
      <c r="AD310" s="30">
        <f t="shared" ca="1" si="188"/>
        <v>0.68683959551781448</v>
      </c>
      <c r="AE310" s="30">
        <f ca="1">IF(Riskregister!$E$8="",0,COUNTIF(BI$4:BI$53,"&lt;"&amp;AC310)*IF(AD310&lt;0.5,Riskregister!$K$8+(Riskregister!$L$8-Riskregister!$K$8)*SQRT(AD310/2),Riskregister!$L$8-(Riskregister!$L$8-Riskregister!$K$8)*SQRT((1-AD310)/2)))</f>
        <v>3140199.8312975289</v>
      </c>
      <c r="AF310" s="30">
        <f t="shared" ca="1" si="189"/>
        <v>0.49093021213362464</v>
      </c>
      <c r="AG310" s="30">
        <f t="shared" ca="1" si="189"/>
        <v>0.40858990579913579</v>
      </c>
      <c r="AH310" s="30">
        <f>IF(Riskregister!$E$9="",0,COUNTIF(BJ$4:BJ$53,"&lt;"&amp;AF310)*IF(AG310&lt;0.5,Riskregister!$K$9+(Riskregister!$L$9-Riskregister!$K$9)*SQRT(AG310/2),Riskregister!$L$9-(Riskregister!$L$9-Riskregister!$K$9)*SQRT((1-AG310)/2)))</f>
        <v>0</v>
      </c>
      <c r="AI310" s="30">
        <f t="shared" ca="1" si="190"/>
        <v>0.57788592127355609</v>
      </c>
      <c r="AJ310" s="30">
        <f t="shared" ca="1" si="190"/>
        <v>0.31395833262218198</v>
      </c>
      <c r="AK310" s="30">
        <f>IF(Riskregister!$E$10="",0,COUNTIF(BK$4:BK$53,"&lt;"&amp;AI310)*IF(AJ310&lt;0.5,Riskregister!$K$10+(Riskregister!$L$10-Riskregister!$K$10)*SQRT(AJ310/2),Riskregister!$L$10-(Riskregister!$L$10-Riskregister!$K$10)*SQRT((1-AJ310)/2)))</f>
        <v>0</v>
      </c>
      <c r="AL310" s="30">
        <f t="shared" ca="1" si="191"/>
        <v>0.33602483301433117</v>
      </c>
      <c r="AM310" s="30">
        <f t="shared" ca="1" si="191"/>
        <v>0.31527659907338312</v>
      </c>
      <c r="AN310" s="30">
        <f>IF(Riskregister!$E$11="",0,COUNTIF(BL$4:BL$53,"&lt;"&amp;AL310)*IF(AM310&lt;0.5,Riskregister!$K$11+(Riskregister!$L$11-Riskregister!$K$11)*SQRT(AM310/2),Riskregister!$L$11-(Riskregister!$L$11-Riskregister!$K$11)*SQRT((1-AM310)/2)))</f>
        <v>0</v>
      </c>
      <c r="AO310" s="30">
        <f t="shared" ca="1" si="192"/>
        <v>0.46779268008942954</v>
      </c>
      <c r="AP310" s="30">
        <f t="shared" ca="1" si="192"/>
        <v>0.60483117300219358</v>
      </c>
      <c r="AQ310" s="30">
        <f>IF(Riskregister!$E$12="",0,COUNTIF(BM$4:BM$53,"&lt;"&amp;AO310)*IF(AP310&lt;0.5,Riskregister!$K$12+(Riskregister!$L$12-Riskregister!$K$12)*SQRT(AP310/2),Riskregister!$L$12-(Riskregister!$L$12-Riskregister!$K$12)*SQRT((1-AP310)/2)))</f>
        <v>0</v>
      </c>
      <c r="AR310" s="30">
        <f t="shared" ca="1" si="193"/>
        <v>0.12238958056107918</v>
      </c>
      <c r="AS310" s="30">
        <f t="shared" ca="1" si="193"/>
        <v>8.1972019304280774E-2</v>
      </c>
      <c r="AT310" s="30">
        <f>IF(Riskregister!$E$13="",0,COUNTIF(BN$4:BN$53,"&lt;"&amp;AR310)*IF(AS310&lt;0.5,Riskregister!$K$13+(Riskregister!$L$13-Riskregister!$K$13)*SQRT(AS310/2),Riskregister!$L$13-(Riskregister!$L$13-Riskregister!$K$13)*SQRT((1-AS310)/2)))</f>
        <v>0</v>
      </c>
      <c r="AU310" s="30">
        <f t="shared" ca="1" si="194"/>
        <v>0.95178411424507703</v>
      </c>
      <c r="AV310" s="30">
        <f t="shared" ca="1" si="194"/>
        <v>0.36467929128826715</v>
      </c>
      <c r="AW310" s="30">
        <f>IF(Riskregister!$E$14="",0,COUNTIF(BO$4:BO$53,"&lt;"&amp;AU310)*IF(AV310&lt;0.5,Riskregister!$K$14+(Riskregister!$L$14-Riskregister!$K$14)*SQRT(AV310/2),Riskregister!$L$14-(Riskregister!$L$14-Riskregister!$K$14)*SQRT((1-AV310)/2)))</f>
        <v>0</v>
      </c>
      <c r="AX310" s="30">
        <f t="shared" ca="1" si="195"/>
        <v>0.45382545399316077</v>
      </c>
      <c r="AY310" s="30">
        <f t="shared" ca="1" si="195"/>
        <v>0.68717792671097988</v>
      </c>
      <c r="AZ310" s="30">
        <f>IF(Riskregister!$E$15="",0,COUNTIF(BP$4:BP$53,"&lt;"&amp;AX310)*IF(AY310&lt;0.5,Riskregister!$K$15+(Riskregister!$L$15-Riskregister!$K$15)*SQRT(AY310/2),Riskregister!$L$15-(Riskregister!$L$15-Riskregister!$K$15)*SQRT((1-AY310)/2)))</f>
        <v>0</v>
      </c>
      <c r="BA310" s="30">
        <f t="shared" ca="1" si="196"/>
        <v>0.83413043833247957</v>
      </c>
      <c r="BB310" s="30">
        <f t="shared" ca="1" si="196"/>
        <v>0.82591477137702141</v>
      </c>
      <c r="BC310" s="30">
        <f>IF(Riskregister!$E$16="",0,COUNTIF(BQ$4:BQ$53,"&lt;"&amp;BA310)*IF(BB310&lt;0.5,Riskregister!$K$16+(Riskregister!$L$16-Riskregister!$K$16)*SQRT(BB310/2),Riskregister!$L$16-(Riskregister!$L$16-Riskregister!$K$16)*SQRT((1-BB310)/2)))</f>
        <v>0</v>
      </c>
      <c r="BD310" s="30">
        <f t="shared" ca="1" si="160"/>
        <v>9425286.9432475045</v>
      </c>
    </row>
    <row r="311" spans="20:56" x14ac:dyDescent="0.35">
      <c r="T311" s="30">
        <f t="shared" ca="1" si="185"/>
        <v>0.42712461179358252</v>
      </c>
      <c r="U311" s="30">
        <f t="shared" ca="1" si="185"/>
        <v>0.30752929273706042</v>
      </c>
      <c r="V311" s="30">
        <f ca="1">IF(Riskregister!$E$5="",0,COUNTIF(BF$4:BF$53,"&lt;"&amp;T311)*IF(U311&lt;0.5,Riskregister!$K$5+(Riskregister!$L$5-Riskregister!$K$5)*SQRT(U311/2),Riskregister!$L$5-(Riskregister!$L$5-Riskregister!$K$5)*SQRT((1-U311)/2)))</f>
        <v>979373.27851587511</v>
      </c>
      <c r="W311" s="30">
        <f t="shared" ca="1" si="186"/>
        <v>3.060205805980698E-2</v>
      </c>
      <c r="X311" s="30">
        <f t="shared" ca="1" si="186"/>
        <v>3.8419985731307782E-2</v>
      </c>
      <c r="Y311" s="30">
        <f ca="1">IF(Riskregister!$E$6="",0,COUNTIF(BG$4:BG$53,"&lt;"&amp;W311)*IF(X311&lt;0.5,Riskregister!$K$6+(Riskregister!$L$6-Riskregister!$K$6)*SQRT(X311/2),Riskregister!$L$6-(Riskregister!$L$6-Riskregister!$K$6)*SQRT((1-X311)/2)))</f>
        <v>0</v>
      </c>
      <c r="Z311" s="30">
        <f t="shared" ca="1" si="187"/>
        <v>0.68931721922863465</v>
      </c>
      <c r="AA311" s="30">
        <f t="shared" ca="1" si="187"/>
        <v>0.44024859904345925</v>
      </c>
      <c r="AB311" s="30">
        <f ca="1">IF(Riskregister!$E$7="",0,COUNTIF(BH$4:BH$53,"&lt;"&amp;Z311)*IF(AA311&lt;0.5,Riskregister!$K$7+(Riskregister!$L$7-Riskregister!$K$7)*SQRT(AA311/2),Riskregister!$L$7-(Riskregister!$L$7-Riskregister!$K$7)*SQRT((1-AA311)/2)))</f>
        <v>1499476.4494669659</v>
      </c>
      <c r="AC311" s="30">
        <f t="shared" ca="1" si="188"/>
        <v>0.77347582984625618</v>
      </c>
      <c r="AD311" s="30">
        <f t="shared" ca="1" si="188"/>
        <v>0.29499935840565716</v>
      </c>
      <c r="AE311" s="30">
        <f ca="1">IF(Riskregister!$E$8="",0,COUNTIF(BI$4:BI$53,"&lt;"&amp;AC311)*IF(AD311&lt;0.5,Riskregister!$K$8+(Riskregister!$L$8-Riskregister!$K$8)*SQRT(AD311/2),Riskregister!$L$8-(Riskregister!$L$8-Riskregister!$K$8)*SQRT((1-AD311)/2)))</f>
        <v>8420269.1513161566</v>
      </c>
      <c r="AF311" s="30">
        <f t="shared" ca="1" si="189"/>
        <v>0.81995106563864417</v>
      </c>
      <c r="AG311" s="30">
        <f t="shared" ca="1" si="189"/>
        <v>0.25010159690471856</v>
      </c>
      <c r="AH311" s="30">
        <f>IF(Riskregister!$E$9="",0,COUNTIF(BJ$4:BJ$53,"&lt;"&amp;AF311)*IF(AG311&lt;0.5,Riskregister!$K$9+(Riskregister!$L$9-Riskregister!$K$9)*SQRT(AG311/2),Riskregister!$L$9-(Riskregister!$L$9-Riskregister!$K$9)*SQRT((1-AG311)/2)))</f>
        <v>0</v>
      </c>
      <c r="AI311" s="30">
        <f t="shared" ca="1" si="190"/>
        <v>0.56616704444142862</v>
      </c>
      <c r="AJ311" s="30">
        <f t="shared" ca="1" si="190"/>
        <v>0.66057078151812521</v>
      </c>
      <c r="AK311" s="30">
        <f>IF(Riskregister!$E$10="",0,COUNTIF(BK$4:BK$53,"&lt;"&amp;AI311)*IF(AJ311&lt;0.5,Riskregister!$K$10+(Riskregister!$L$10-Riskregister!$K$10)*SQRT(AJ311/2),Riskregister!$L$10-(Riskregister!$L$10-Riskregister!$K$10)*SQRT((1-AJ311)/2)))</f>
        <v>0</v>
      </c>
      <c r="AL311" s="30">
        <f t="shared" ca="1" si="191"/>
        <v>0.2580623485643424</v>
      </c>
      <c r="AM311" s="30">
        <f t="shared" ca="1" si="191"/>
        <v>0.94940315983422707</v>
      </c>
      <c r="AN311" s="30">
        <f>IF(Riskregister!$E$11="",0,COUNTIF(BL$4:BL$53,"&lt;"&amp;AL311)*IF(AM311&lt;0.5,Riskregister!$K$11+(Riskregister!$L$11-Riskregister!$K$11)*SQRT(AM311/2),Riskregister!$L$11-(Riskregister!$L$11-Riskregister!$K$11)*SQRT((1-AM311)/2)))</f>
        <v>0</v>
      </c>
      <c r="AO311" s="30">
        <f t="shared" ca="1" si="192"/>
        <v>0.56836478063058427</v>
      </c>
      <c r="AP311" s="30">
        <f t="shared" ca="1" si="192"/>
        <v>0.97434947235069158</v>
      </c>
      <c r="AQ311" s="30">
        <f>IF(Riskregister!$E$12="",0,COUNTIF(BM$4:BM$53,"&lt;"&amp;AO311)*IF(AP311&lt;0.5,Riskregister!$K$12+(Riskregister!$L$12-Riskregister!$K$12)*SQRT(AP311/2),Riskregister!$L$12-(Riskregister!$L$12-Riskregister!$K$12)*SQRT((1-AP311)/2)))</f>
        <v>0</v>
      </c>
      <c r="AR311" s="30">
        <f t="shared" ca="1" si="193"/>
        <v>0.6608890618160157</v>
      </c>
      <c r="AS311" s="30">
        <f t="shared" ca="1" si="193"/>
        <v>0.19714934187386679</v>
      </c>
      <c r="AT311" s="30">
        <f>IF(Riskregister!$E$13="",0,COUNTIF(BN$4:BN$53,"&lt;"&amp;AR311)*IF(AS311&lt;0.5,Riskregister!$K$13+(Riskregister!$L$13-Riskregister!$K$13)*SQRT(AS311/2),Riskregister!$L$13-(Riskregister!$L$13-Riskregister!$K$13)*SQRT((1-AS311)/2)))</f>
        <v>0</v>
      </c>
      <c r="AU311" s="30">
        <f t="shared" ca="1" si="194"/>
        <v>0.97227662283246041</v>
      </c>
      <c r="AV311" s="30">
        <f t="shared" ca="1" si="194"/>
        <v>0.70540755421578216</v>
      </c>
      <c r="AW311" s="30">
        <f>IF(Riskregister!$E$14="",0,COUNTIF(BO$4:BO$53,"&lt;"&amp;AU311)*IF(AV311&lt;0.5,Riskregister!$K$14+(Riskregister!$L$14-Riskregister!$K$14)*SQRT(AV311/2),Riskregister!$L$14-(Riskregister!$L$14-Riskregister!$K$14)*SQRT((1-AV311)/2)))</f>
        <v>0</v>
      </c>
      <c r="AX311" s="30">
        <f t="shared" ca="1" si="195"/>
        <v>0.4932457275151414</v>
      </c>
      <c r="AY311" s="30">
        <f t="shared" ca="1" si="195"/>
        <v>0.73940918613692419</v>
      </c>
      <c r="AZ311" s="30">
        <f>IF(Riskregister!$E$15="",0,COUNTIF(BP$4:BP$53,"&lt;"&amp;AX311)*IF(AY311&lt;0.5,Riskregister!$K$15+(Riskregister!$L$15-Riskregister!$K$15)*SQRT(AY311/2),Riskregister!$L$15-(Riskregister!$L$15-Riskregister!$K$15)*SQRT((1-AY311)/2)))</f>
        <v>0</v>
      </c>
      <c r="BA311" s="30">
        <f t="shared" ca="1" si="196"/>
        <v>0.88448014702779987</v>
      </c>
      <c r="BB311" s="30">
        <f t="shared" ca="1" si="196"/>
        <v>0.66594845492871102</v>
      </c>
      <c r="BC311" s="30">
        <f>IF(Riskregister!$E$16="",0,COUNTIF(BQ$4:BQ$53,"&lt;"&amp;BA311)*IF(BB311&lt;0.5,Riskregister!$K$16+(Riskregister!$L$16-Riskregister!$K$16)*SQRT(BB311/2),Riskregister!$L$16-(Riskregister!$L$16-Riskregister!$K$16)*SQRT((1-BB311)/2)))</f>
        <v>0</v>
      </c>
      <c r="BD311" s="30">
        <f t="shared" ca="1" si="160"/>
        <v>10899118.879298998</v>
      </c>
    </row>
    <row r="312" spans="20:56" x14ac:dyDescent="0.35">
      <c r="T312" s="30">
        <f t="shared" ca="1" si="185"/>
        <v>2.2675622251453253E-2</v>
      </c>
      <c r="U312" s="30">
        <f t="shared" ca="1" si="185"/>
        <v>0.38726273863795313</v>
      </c>
      <c r="V312" s="30">
        <f ca="1">IF(Riskregister!$E$5="",0,COUNTIF(BF$4:BF$53,"&lt;"&amp;T312)*IF(U312&lt;0.5,Riskregister!$K$5+(Riskregister!$L$5-Riskregister!$K$5)*SQRT(U312/2),Riskregister!$L$5-(Riskregister!$L$5-Riskregister!$K$5)*SQRT((1-U312)/2)))</f>
        <v>0</v>
      </c>
      <c r="W312" s="30">
        <f t="shared" ca="1" si="186"/>
        <v>8.6023550435740836E-2</v>
      </c>
      <c r="X312" s="30">
        <f t="shared" ca="1" si="186"/>
        <v>0.31396841033593159</v>
      </c>
      <c r="Y312" s="30">
        <f ca="1">IF(Riskregister!$E$6="",0,COUNTIF(BG$4:BG$53,"&lt;"&amp;W312)*IF(X312&lt;0.5,Riskregister!$K$6+(Riskregister!$L$6-Riskregister!$K$6)*SQRT(X312/2),Riskregister!$L$6-(Riskregister!$L$6-Riskregister!$K$6)*SQRT((1-X312)/2)))</f>
        <v>0</v>
      </c>
      <c r="Z312" s="30">
        <f t="shared" ca="1" si="187"/>
        <v>0.98381125617138765</v>
      </c>
      <c r="AA312" s="30">
        <f t="shared" ca="1" si="187"/>
        <v>0.98512177107004173</v>
      </c>
      <c r="AB312" s="30">
        <f ca="1">IF(Riskregister!$E$7="",0,COUNTIF(BH$4:BH$53,"&lt;"&amp;Z312)*IF(AA312&lt;0.5,Riskregister!$K$7+(Riskregister!$L$7-Riskregister!$K$7)*SQRT(AA312/2),Riskregister!$L$7-(Riskregister!$L$7-Riskregister!$K$7)*SQRT((1-AA312)/2)))</f>
        <v>4437748.7347679352</v>
      </c>
      <c r="AC312" s="30">
        <f t="shared" ca="1" si="188"/>
        <v>0.61111296335770426</v>
      </c>
      <c r="AD312" s="30">
        <f t="shared" ca="1" si="188"/>
        <v>0.14533613778932608</v>
      </c>
      <c r="AE312" s="30">
        <f ca="1">IF(Riskregister!$E$8="",0,COUNTIF(BI$4:BI$53,"&lt;"&amp;AC312)*IF(AD312&lt;0.5,Riskregister!$K$8+(Riskregister!$L$8-Riskregister!$K$8)*SQRT(AD312/2),Riskregister!$L$8-(Riskregister!$L$8-Riskregister!$K$8)*SQRT((1-AD312)/2)))</f>
        <v>4700939.1966917813</v>
      </c>
      <c r="AF312" s="30">
        <f t="shared" ca="1" si="189"/>
        <v>0.88879058041416026</v>
      </c>
      <c r="AG312" s="30">
        <f t="shared" ca="1" si="189"/>
        <v>0.18768756888991445</v>
      </c>
      <c r="AH312" s="30">
        <f>IF(Riskregister!$E$9="",0,COUNTIF(BJ$4:BJ$53,"&lt;"&amp;AF312)*IF(AG312&lt;0.5,Riskregister!$K$9+(Riskregister!$L$9-Riskregister!$K$9)*SQRT(AG312/2),Riskregister!$L$9-(Riskregister!$L$9-Riskregister!$K$9)*SQRT((1-AG312)/2)))</f>
        <v>0</v>
      </c>
      <c r="AI312" s="30">
        <f t="shared" ca="1" si="190"/>
        <v>6.5209478759502559E-3</v>
      </c>
      <c r="AJ312" s="30">
        <f t="shared" ca="1" si="190"/>
        <v>0.83967823902276617</v>
      </c>
      <c r="AK312" s="30">
        <f>IF(Riskregister!$E$10="",0,COUNTIF(BK$4:BK$53,"&lt;"&amp;AI312)*IF(AJ312&lt;0.5,Riskregister!$K$10+(Riskregister!$L$10-Riskregister!$K$10)*SQRT(AJ312/2),Riskregister!$L$10-(Riskregister!$L$10-Riskregister!$K$10)*SQRT((1-AJ312)/2)))</f>
        <v>0</v>
      </c>
      <c r="AL312" s="30">
        <f t="shared" ca="1" si="191"/>
        <v>0.72632303065742776</v>
      </c>
      <c r="AM312" s="30">
        <f t="shared" ca="1" si="191"/>
        <v>0.35490854160573171</v>
      </c>
      <c r="AN312" s="30">
        <f>IF(Riskregister!$E$11="",0,COUNTIF(BL$4:BL$53,"&lt;"&amp;AL312)*IF(AM312&lt;0.5,Riskregister!$K$11+(Riskregister!$L$11-Riskregister!$K$11)*SQRT(AM312/2),Riskregister!$L$11-(Riskregister!$L$11-Riskregister!$K$11)*SQRT((1-AM312)/2)))</f>
        <v>0</v>
      </c>
      <c r="AO312" s="30">
        <f t="shared" ca="1" si="192"/>
        <v>0.73507015893814054</v>
      </c>
      <c r="AP312" s="30">
        <f t="shared" ca="1" si="192"/>
        <v>0.1461656605546664</v>
      </c>
      <c r="AQ312" s="30">
        <f>IF(Riskregister!$E$12="",0,COUNTIF(BM$4:BM$53,"&lt;"&amp;AO312)*IF(AP312&lt;0.5,Riskregister!$K$12+(Riskregister!$L$12-Riskregister!$K$12)*SQRT(AP312/2),Riskregister!$L$12-(Riskregister!$L$12-Riskregister!$K$12)*SQRT((1-AP312)/2)))</f>
        <v>0</v>
      </c>
      <c r="AR312" s="30">
        <f t="shared" ca="1" si="193"/>
        <v>0.79011373195974999</v>
      </c>
      <c r="AS312" s="30">
        <f t="shared" ca="1" si="193"/>
        <v>0.94383022902515878</v>
      </c>
      <c r="AT312" s="30">
        <f>IF(Riskregister!$E$13="",0,COUNTIF(BN$4:BN$53,"&lt;"&amp;AR312)*IF(AS312&lt;0.5,Riskregister!$K$13+(Riskregister!$L$13-Riskregister!$K$13)*SQRT(AS312/2),Riskregister!$L$13-(Riskregister!$L$13-Riskregister!$K$13)*SQRT((1-AS312)/2)))</f>
        <v>0</v>
      </c>
      <c r="AU312" s="30">
        <f t="shared" ca="1" si="194"/>
        <v>0.40094253639157795</v>
      </c>
      <c r="AV312" s="30">
        <f t="shared" ca="1" si="194"/>
        <v>0.17712917466269984</v>
      </c>
      <c r="AW312" s="30">
        <f>IF(Riskregister!$E$14="",0,COUNTIF(BO$4:BO$53,"&lt;"&amp;AU312)*IF(AV312&lt;0.5,Riskregister!$K$14+(Riskregister!$L$14-Riskregister!$K$14)*SQRT(AV312/2),Riskregister!$L$14-(Riskregister!$L$14-Riskregister!$K$14)*SQRT((1-AV312)/2)))</f>
        <v>0</v>
      </c>
      <c r="AX312" s="30">
        <f t="shared" ca="1" si="195"/>
        <v>0.97351172902018457</v>
      </c>
      <c r="AY312" s="30">
        <f t="shared" ca="1" si="195"/>
        <v>1.5363985968205762E-2</v>
      </c>
      <c r="AZ312" s="30">
        <f>IF(Riskregister!$E$15="",0,COUNTIF(BP$4:BP$53,"&lt;"&amp;AX312)*IF(AY312&lt;0.5,Riskregister!$K$15+(Riskregister!$L$15-Riskregister!$K$15)*SQRT(AY312/2),Riskregister!$L$15-(Riskregister!$L$15-Riskregister!$K$15)*SQRT((1-AY312)/2)))</f>
        <v>0</v>
      </c>
      <c r="BA312" s="30">
        <f t="shared" ca="1" si="196"/>
        <v>0.89620718086061157</v>
      </c>
      <c r="BB312" s="30">
        <f t="shared" ca="1" si="196"/>
        <v>0.27973669225620446</v>
      </c>
      <c r="BC312" s="30">
        <f>IF(Riskregister!$E$16="",0,COUNTIF(BQ$4:BQ$53,"&lt;"&amp;BA312)*IF(BB312&lt;0.5,Riskregister!$K$16+(Riskregister!$L$16-Riskregister!$K$16)*SQRT(BB312/2),Riskregister!$L$16-(Riskregister!$L$16-Riskregister!$K$16)*SQRT((1-BB312)/2)))</f>
        <v>0</v>
      </c>
      <c r="BD312" s="30">
        <f t="shared" ca="1" si="160"/>
        <v>9138687.9314597175</v>
      </c>
    </row>
    <row r="313" spans="20:56" x14ac:dyDescent="0.35">
      <c r="T313" s="30">
        <f t="shared" ca="1" si="185"/>
        <v>0.97098333833579142</v>
      </c>
      <c r="U313" s="30">
        <f t="shared" ca="1" si="185"/>
        <v>0.98679404889081768</v>
      </c>
      <c r="V313" s="30">
        <f ca="1">IF(Riskregister!$E$5="",0,COUNTIF(BF$4:BF$53,"&lt;"&amp;T313)*IF(U313&lt;0.5,Riskregister!$K$5+(Riskregister!$L$5-Riskregister!$K$5)*SQRT(U313/2),Riskregister!$L$5-(Riskregister!$L$5-Riskregister!$K$5)*SQRT((1-U313)/2)))</f>
        <v>4507468.6970809763</v>
      </c>
      <c r="W313" s="30">
        <f t="shared" ca="1" si="186"/>
        <v>0.93279854468215284</v>
      </c>
      <c r="X313" s="30">
        <f t="shared" ca="1" si="186"/>
        <v>0.35969059659092528</v>
      </c>
      <c r="Y313" s="30">
        <f ca="1">IF(Riskregister!$E$6="",0,COUNTIF(BG$4:BG$53,"&lt;"&amp;W313)*IF(X313&lt;0.5,Riskregister!$K$6+(Riskregister!$L$6-Riskregister!$K$6)*SQRT(X313/2),Riskregister!$L$6-(Riskregister!$L$6-Riskregister!$K$6)*SQRT((1-X313)/2)))</f>
        <v>3853388.3250639415</v>
      </c>
      <c r="Z313" s="30">
        <f t="shared" ca="1" si="187"/>
        <v>0.13642775375003746</v>
      </c>
      <c r="AA313" s="30">
        <f t="shared" ca="1" si="187"/>
        <v>0.37035635661312771</v>
      </c>
      <c r="AB313" s="30">
        <f ca="1">IF(Riskregister!$E$7="",0,COUNTIF(BH$4:BH$53,"&lt;"&amp;Z313)*IF(AA313&lt;0.5,Riskregister!$K$7+(Riskregister!$L$7-Riskregister!$K$7)*SQRT(AA313/2),Riskregister!$L$7-(Riskregister!$L$7-Riskregister!$K$7)*SQRT((1-AA313)/2)))</f>
        <v>802452.67820872471</v>
      </c>
      <c r="AC313" s="30">
        <f t="shared" ca="1" si="188"/>
        <v>2.8680951817051548E-2</v>
      </c>
      <c r="AD313" s="30">
        <f t="shared" ca="1" si="188"/>
        <v>0.93070677290474091</v>
      </c>
      <c r="AE313" s="30">
        <f ca="1">IF(Riskregister!$E$8="",0,COUNTIF(BI$4:BI$53,"&lt;"&amp;AC313)*IF(AD313&lt;0.5,Riskregister!$K$8+(Riskregister!$L$8-Riskregister!$K$8)*SQRT(AD313/2),Riskregister!$L$8-(Riskregister!$L$8-Riskregister!$K$8)*SQRT((1-AD313)/2)))</f>
        <v>0</v>
      </c>
      <c r="AF313" s="30">
        <f t="shared" ca="1" si="189"/>
        <v>0.12898357051903808</v>
      </c>
      <c r="AG313" s="30">
        <f t="shared" ca="1" si="189"/>
        <v>0.30615286396993446</v>
      </c>
      <c r="AH313" s="30">
        <f>IF(Riskregister!$E$9="",0,COUNTIF(BJ$4:BJ$53,"&lt;"&amp;AF313)*IF(AG313&lt;0.5,Riskregister!$K$9+(Riskregister!$L$9-Riskregister!$K$9)*SQRT(AG313/2),Riskregister!$L$9-(Riskregister!$L$9-Riskregister!$K$9)*SQRT((1-AG313)/2)))</f>
        <v>0</v>
      </c>
      <c r="AI313" s="30">
        <f t="shared" ca="1" si="190"/>
        <v>0.57913017253073673</v>
      </c>
      <c r="AJ313" s="30">
        <f t="shared" ca="1" si="190"/>
        <v>0.43300348914349041</v>
      </c>
      <c r="AK313" s="30">
        <f>IF(Riskregister!$E$10="",0,COUNTIF(BK$4:BK$53,"&lt;"&amp;AI313)*IF(AJ313&lt;0.5,Riskregister!$K$10+(Riskregister!$L$10-Riskregister!$K$10)*SQRT(AJ313/2),Riskregister!$L$10-(Riskregister!$L$10-Riskregister!$K$10)*SQRT((1-AJ313)/2)))</f>
        <v>0</v>
      </c>
      <c r="AL313" s="30">
        <f t="shared" ca="1" si="191"/>
        <v>0.50814481222144914</v>
      </c>
      <c r="AM313" s="30">
        <f t="shared" ca="1" si="191"/>
        <v>0.81529514101846645</v>
      </c>
      <c r="AN313" s="30">
        <f>IF(Riskregister!$E$11="",0,COUNTIF(BL$4:BL$53,"&lt;"&amp;AL313)*IF(AM313&lt;0.5,Riskregister!$K$11+(Riskregister!$L$11-Riskregister!$K$11)*SQRT(AM313/2),Riskregister!$L$11-(Riskregister!$L$11-Riskregister!$K$11)*SQRT((1-AM313)/2)))</f>
        <v>0</v>
      </c>
      <c r="AO313" s="30">
        <f t="shared" ca="1" si="192"/>
        <v>0.13220527960564366</v>
      </c>
      <c r="AP313" s="30">
        <f t="shared" ca="1" si="192"/>
        <v>0.41666335539641319</v>
      </c>
      <c r="AQ313" s="30">
        <f>IF(Riskregister!$E$12="",0,COUNTIF(BM$4:BM$53,"&lt;"&amp;AO313)*IF(AP313&lt;0.5,Riskregister!$K$12+(Riskregister!$L$12-Riskregister!$K$12)*SQRT(AP313/2),Riskregister!$L$12-(Riskregister!$L$12-Riskregister!$K$12)*SQRT((1-AP313)/2)))</f>
        <v>0</v>
      </c>
      <c r="AR313" s="30">
        <f t="shared" ca="1" si="193"/>
        <v>0.80803374181801002</v>
      </c>
      <c r="AS313" s="30">
        <f t="shared" ca="1" si="193"/>
        <v>0.32769649998410666</v>
      </c>
      <c r="AT313" s="30">
        <f>IF(Riskregister!$E$13="",0,COUNTIF(BN$4:BN$53,"&lt;"&amp;AR313)*IF(AS313&lt;0.5,Riskregister!$K$13+(Riskregister!$L$13-Riskregister!$K$13)*SQRT(AS313/2),Riskregister!$L$13-(Riskregister!$L$13-Riskregister!$K$13)*SQRT((1-AS313)/2)))</f>
        <v>0</v>
      </c>
      <c r="AU313" s="30">
        <f t="shared" ca="1" si="194"/>
        <v>0.76466331714956026</v>
      </c>
      <c r="AV313" s="30">
        <f t="shared" ca="1" si="194"/>
        <v>0.16396379659015914</v>
      </c>
      <c r="AW313" s="30">
        <f>IF(Riskregister!$E$14="",0,COUNTIF(BO$4:BO$53,"&lt;"&amp;AU313)*IF(AV313&lt;0.5,Riskregister!$K$14+(Riskregister!$L$14-Riskregister!$K$14)*SQRT(AV313/2),Riskregister!$L$14-(Riskregister!$L$14-Riskregister!$K$14)*SQRT((1-AV313)/2)))</f>
        <v>0</v>
      </c>
      <c r="AX313" s="30">
        <f t="shared" ca="1" si="195"/>
        <v>0.79237329419657787</v>
      </c>
      <c r="AY313" s="30">
        <f t="shared" ca="1" si="195"/>
        <v>0.80831431873918991</v>
      </c>
      <c r="AZ313" s="30">
        <f>IF(Riskregister!$E$15="",0,COUNTIF(BP$4:BP$53,"&lt;"&amp;AX313)*IF(AY313&lt;0.5,Riskregister!$K$15+(Riskregister!$L$15-Riskregister!$K$15)*SQRT(AY313/2),Riskregister!$L$15-(Riskregister!$L$15-Riskregister!$K$15)*SQRT((1-AY313)/2)))</f>
        <v>0</v>
      </c>
      <c r="BA313" s="30">
        <f t="shared" ca="1" si="196"/>
        <v>0.60618486481652123</v>
      </c>
      <c r="BB313" s="30">
        <f t="shared" ca="1" si="196"/>
        <v>0.2925803184580692</v>
      </c>
      <c r="BC313" s="30">
        <f>IF(Riskregister!$E$16="",0,COUNTIF(BQ$4:BQ$53,"&lt;"&amp;BA313)*IF(BB313&lt;0.5,Riskregister!$K$16+(Riskregister!$L$16-Riskregister!$K$16)*SQRT(BB313/2),Riskregister!$L$16-(Riskregister!$L$16-Riskregister!$K$16)*SQRT((1-BB313)/2)))</f>
        <v>0</v>
      </c>
      <c r="BD313" s="30">
        <f t="shared" ca="1" si="160"/>
        <v>9163309.7003536429</v>
      </c>
    </row>
    <row r="314" spans="20:56" x14ac:dyDescent="0.35">
      <c r="T314" s="30">
        <f t="shared" ca="1" si="185"/>
        <v>0.33972748702722322</v>
      </c>
      <c r="U314" s="30">
        <f t="shared" ca="1" si="185"/>
        <v>7.0852571696754296E-2</v>
      </c>
      <c r="V314" s="30">
        <f ca="1">IF(Riskregister!$E$5="",0,COUNTIF(BF$4:BF$53,"&lt;"&amp;T314)*IF(U314&lt;0.5,Riskregister!$K$5+(Riskregister!$L$5-Riskregister!$K$5)*SQRT(U314/2),Riskregister!$L$5-(Riskregister!$L$5-Riskregister!$K$5)*SQRT((1-U314)/2)))</f>
        <v>704095.26945354044</v>
      </c>
      <c r="W314" s="30">
        <f t="shared" ca="1" si="186"/>
        <v>0.92403373612328565</v>
      </c>
      <c r="X314" s="30">
        <f t="shared" ca="1" si="186"/>
        <v>2.5284249915001111E-2</v>
      </c>
      <c r="Y314" s="30">
        <f ca="1">IF(Riskregister!$E$6="",0,COUNTIF(BG$4:BG$53,"&lt;"&amp;W314)*IF(X314&lt;0.5,Riskregister!$K$6+(Riskregister!$L$6-Riskregister!$K$6)*SQRT(X314/2),Riskregister!$L$6-(Riskregister!$L$6-Riskregister!$K$6)*SQRT((1-X314)/2)))</f>
        <v>1609547.8724552544</v>
      </c>
      <c r="Z314" s="30">
        <f t="shared" ca="1" si="187"/>
        <v>0.4361732113799387</v>
      </c>
      <c r="AA314" s="30">
        <f t="shared" ca="1" si="187"/>
        <v>0.81869836740836843</v>
      </c>
      <c r="AB314" s="30">
        <f ca="1">IF(Riskregister!$E$7="",0,COUNTIF(BH$4:BH$53,"&lt;"&amp;Z314)*IF(AA314&lt;0.5,Riskregister!$K$7+(Riskregister!$L$7-Riskregister!$K$7)*SQRT(AA314/2),Riskregister!$L$7-(Riskregister!$L$7-Riskregister!$K$7)*SQRT((1-AA314)/2)))</f>
        <v>1767726.2461049426</v>
      </c>
      <c r="AC314" s="30">
        <f t="shared" ca="1" si="188"/>
        <v>0.79857571326010912</v>
      </c>
      <c r="AD314" s="30">
        <f t="shared" ca="1" si="188"/>
        <v>0.74310632733644499</v>
      </c>
      <c r="AE314" s="30">
        <f ca="1">IF(Riskregister!$E$8="",0,COUNTIF(BI$4:BI$53,"&lt;"&amp;AC314)*IF(AD314&lt;0.5,Riskregister!$K$8+(Riskregister!$L$8-Riskregister!$K$8)*SQRT(AD314/2),Riskregister!$L$8-(Riskregister!$L$8-Riskregister!$K$8)*SQRT((1-AD314)/2)))</f>
        <v>13262177.663881049</v>
      </c>
      <c r="AF314" s="30">
        <f t="shared" ca="1" si="189"/>
        <v>0.17676872223865547</v>
      </c>
      <c r="AG314" s="30">
        <f t="shared" ca="1" si="189"/>
        <v>0.45583712750183847</v>
      </c>
      <c r="AH314" s="30">
        <f>IF(Riskregister!$E$9="",0,COUNTIF(BJ$4:BJ$53,"&lt;"&amp;AF314)*IF(AG314&lt;0.5,Riskregister!$K$9+(Riskregister!$L$9-Riskregister!$K$9)*SQRT(AG314/2),Riskregister!$L$9-(Riskregister!$L$9-Riskregister!$K$9)*SQRT((1-AG314)/2)))</f>
        <v>0</v>
      </c>
      <c r="AI314" s="30">
        <f t="shared" ca="1" si="190"/>
        <v>0.21445979281322181</v>
      </c>
      <c r="AJ314" s="30">
        <f t="shared" ca="1" si="190"/>
        <v>0.36279193704902224</v>
      </c>
      <c r="AK314" s="30">
        <f>IF(Riskregister!$E$10="",0,COUNTIF(BK$4:BK$53,"&lt;"&amp;AI314)*IF(AJ314&lt;0.5,Riskregister!$K$10+(Riskregister!$L$10-Riskregister!$K$10)*SQRT(AJ314/2),Riskregister!$L$10-(Riskregister!$L$10-Riskregister!$K$10)*SQRT((1-AJ314)/2)))</f>
        <v>0</v>
      </c>
      <c r="AL314" s="30">
        <f t="shared" ca="1" si="191"/>
        <v>0.64086586395219014</v>
      </c>
      <c r="AM314" s="30">
        <f t="shared" ca="1" si="191"/>
        <v>0.36560067475676861</v>
      </c>
      <c r="AN314" s="30">
        <f>IF(Riskregister!$E$11="",0,COUNTIF(BL$4:BL$53,"&lt;"&amp;AL314)*IF(AM314&lt;0.5,Riskregister!$K$11+(Riskregister!$L$11-Riskregister!$K$11)*SQRT(AM314/2),Riskregister!$L$11-(Riskregister!$L$11-Riskregister!$K$11)*SQRT((1-AM314)/2)))</f>
        <v>0</v>
      </c>
      <c r="AO314" s="30">
        <f t="shared" ca="1" si="192"/>
        <v>0.39435984728008977</v>
      </c>
      <c r="AP314" s="30">
        <f t="shared" ca="1" si="192"/>
        <v>0.78030255122901637</v>
      </c>
      <c r="AQ314" s="30">
        <f>IF(Riskregister!$E$12="",0,COUNTIF(BM$4:BM$53,"&lt;"&amp;AO314)*IF(AP314&lt;0.5,Riskregister!$K$12+(Riskregister!$L$12-Riskregister!$K$12)*SQRT(AP314/2),Riskregister!$L$12-(Riskregister!$L$12-Riskregister!$K$12)*SQRT((1-AP314)/2)))</f>
        <v>0</v>
      </c>
      <c r="AR314" s="30">
        <f t="shared" ca="1" si="193"/>
        <v>2.1858121233312211E-2</v>
      </c>
      <c r="AS314" s="30">
        <f t="shared" ca="1" si="193"/>
        <v>0.60244568983946578</v>
      </c>
      <c r="AT314" s="30">
        <f>IF(Riskregister!$E$13="",0,COUNTIF(BN$4:BN$53,"&lt;"&amp;AR314)*IF(AS314&lt;0.5,Riskregister!$K$13+(Riskregister!$L$13-Riskregister!$K$13)*SQRT(AS314/2),Riskregister!$L$13-(Riskregister!$L$13-Riskregister!$K$13)*SQRT((1-AS314)/2)))</f>
        <v>0</v>
      </c>
      <c r="AU314" s="30">
        <f t="shared" ca="1" si="194"/>
        <v>0.58769859453309969</v>
      </c>
      <c r="AV314" s="30">
        <f t="shared" ca="1" si="194"/>
        <v>0.74717516037687304</v>
      </c>
      <c r="AW314" s="30">
        <f>IF(Riskregister!$E$14="",0,COUNTIF(BO$4:BO$53,"&lt;"&amp;AU314)*IF(AV314&lt;0.5,Riskregister!$K$14+(Riskregister!$L$14-Riskregister!$K$14)*SQRT(AV314/2),Riskregister!$L$14-(Riskregister!$L$14-Riskregister!$K$14)*SQRT((1-AV314)/2)))</f>
        <v>0</v>
      </c>
      <c r="AX314" s="30">
        <f t="shared" ca="1" si="195"/>
        <v>3.8762321319571247E-2</v>
      </c>
      <c r="AY314" s="30">
        <f t="shared" ca="1" si="195"/>
        <v>0.85977766008885803</v>
      </c>
      <c r="AZ314" s="30">
        <f>IF(Riskregister!$E$15="",0,COUNTIF(BP$4:BP$53,"&lt;"&amp;AX314)*IF(AY314&lt;0.5,Riskregister!$K$15+(Riskregister!$L$15-Riskregister!$K$15)*SQRT(AY314/2),Riskregister!$L$15-(Riskregister!$L$15-Riskregister!$K$15)*SQRT((1-AY314)/2)))</f>
        <v>0</v>
      </c>
      <c r="BA314" s="30">
        <f t="shared" ca="1" si="196"/>
        <v>0.27111294502192085</v>
      </c>
      <c r="BB314" s="30">
        <f t="shared" ca="1" si="196"/>
        <v>0.30133614984121926</v>
      </c>
      <c r="BC314" s="30">
        <f>IF(Riskregister!$E$16="",0,COUNTIF(BQ$4:BQ$53,"&lt;"&amp;BA314)*IF(BB314&lt;0.5,Riskregister!$K$16+(Riskregister!$L$16-Riskregister!$K$16)*SQRT(BB314/2),Riskregister!$L$16-(Riskregister!$L$16-Riskregister!$K$16)*SQRT((1-BB314)/2)))</f>
        <v>0</v>
      </c>
      <c r="BD314" s="30">
        <f t="shared" ca="1" si="160"/>
        <v>17343547.051894784</v>
      </c>
    </row>
    <row r="315" spans="20:56" x14ac:dyDescent="0.35">
      <c r="T315" s="30">
        <f t="shared" ca="1" si="185"/>
        <v>0.97498810471018182</v>
      </c>
      <c r="U315" s="30">
        <f t="shared" ca="1" si="185"/>
        <v>0.65057042664936104</v>
      </c>
      <c r="V315" s="30">
        <f ca="1">IF(Riskregister!$E$5="",0,COUNTIF(BF$4:BF$53,"&lt;"&amp;T315)*IF(U315&lt;0.5,Riskregister!$K$5+(Riskregister!$L$5-Riskregister!$K$5)*SQRT(U315/2),Riskregister!$L$5-(Riskregister!$L$5-Riskregister!$K$5)*SQRT((1-U315)/2)))</f>
        <v>3295239.6751269186</v>
      </c>
      <c r="W315" s="30">
        <f t="shared" ca="1" si="186"/>
        <v>0.83604299906678969</v>
      </c>
      <c r="X315" s="30">
        <f t="shared" ca="1" si="186"/>
        <v>0.23750703226067904</v>
      </c>
      <c r="Y315" s="30">
        <f ca="1">IF(Riskregister!$E$6="",0,COUNTIF(BG$4:BG$53,"&lt;"&amp;W315)*IF(X315&lt;0.5,Riskregister!$K$6+(Riskregister!$L$6-Riskregister!$K$6)*SQRT(X315/2),Riskregister!$L$6-(Riskregister!$L$6-Riskregister!$K$6)*SQRT((1-X315)/2)))</f>
        <v>2460874.1307140309</v>
      </c>
      <c r="Z315" s="30">
        <f t="shared" ca="1" si="187"/>
        <v>0.35954265402112318</v>
      </c>
      <c r="AA315" s="30">
        <f t="shared" ca="1" si="187"/>
        <v>0.51051535126253778</v>
      </c>
      <c r="AB315" s="30">
        <f ca="1">IF(Riskregister!$E$7="",0,COUNTIF(BH$4:BH$53,"&lt;"&amp;Z315)*IF(AA315&lt;0.5,Riskregister!$K$7+(Riskregister!$L$7-Riskregister!$K$7)*SQRT(AA315/2),Riskregister!$L$7-(Riskregister!$L$7-Riskregister!$K$7)*SQRT((1-AA315)/2)))</f>
        <v>1134249.823344379</v>
      </c>
      <c r="AC315" s="30">
        <f t="shared" ca="1" si="188"/>
        <v>0.20893302481629272</v>
      </c>
      <c r="AD315" s="30">
        <f t="shared" ca="1" si="188"/>
        <v>0.38521030025629133</v>
      </c>
      <c r="AE315" s="30">
        <f ca="1">IF(Riskregister!$E$8="",0,COUNTIF(BI$4:BI$53,"&lt;"&amp;AC315)*IF(AD315&lt;0.5,Riskregister!$K$8+(Riskregister!$L$8-Riskregister!$K$8)*SQRT(AD315/2),Riskregister!$L$8-(Riskregister!$L$8-Riskregister!$K$8)*SQRT((1-AD315)/2)))</f>
        <v>2362679.7537016594</v>
      </c>
      <c r="AF315" s="30">
        <f t="shared" ca="1" si="189"/>
        <v>0.12382883049903459</v>
      </c>
      <c r="AG315" s="30">
        <f t="shared" ca="1" si="189"/>
        <v>0.87430657281978374</v>
      </c>
      <c r="AH315" s="30">
        <f>IF(Riskregister!$E$9="",0,COUNTIF(BJ$4:BJ$53,"&lt;"&amp;AF315)*IF(AG315&lt;0.5,Riskregister!$K$9+(Riskregister!$L$9-Riskregister!$K$9)*SQRT(AG315/2),Riskregister!$L$9-(Riskregister!$L$9-Riskregister!$K$9)*SQRT((1-AG315)/2)))</f>
        <v>0</v>
      </c>
      <c r="AI315" s="30">
        <f t="shared" ca="1" si="190"/>
        <v>0.10275367727559637</v>
      </c>
      <c r="AJ315" s="30">
        <f t="shared" ca="1" si="190"/>
        <v>0.76037670426268511</v>
      </c>
      <c r="AK315" s="30">
        <f>IF(Riskregister!$E$10="",0,COUNTIF(BK$4:BK$53,"&lt;"&amp;AI315)*IF(AJ315&lt;0.5,Riskregister!$K$10+(Riskregister!$L$10-Riskregister!$K$10)*SQRT(AJ315/2),Riskregister!$L$10-(Riskregister!$L$10-Riskregister!$K$10)*SQRT((1-AJ315)/2)))</f>
        <v>0</v>
      </c>
      <c r="AL315" s="30">
        <f t="shared" ca="1" si="191"/>
        <v>6.4427325580197481E-3</v>
      </c>
      <c r="AM315" s="30">
        <f t="shared" ca="1" si="191"/>
        <v>0.87868751321508642</v>
      </c>
      <c r="AN315" s="30">
        <f>IF(Riskregister!$E$11="",0,COUNTIF(BL$4:BL$53,"&lt;"&amp;AL315)*IF(AM315&lt;0.5,Riskregister!$K$11+(Riskregister!$L$11-Riskregister!$K$11)*SQRT(AM315/2),Riskregister!$L$11-(Riskregister!$L$11-Riskregister!$K$11)*SQRT((1-AM315)/2)))</f>
        <v>0</v>
      </c>
      <c r="AO315" s="30">
        <f t="shared" ca="1" si="192"/>
        <v>0.30777435185028101</v>
      </c>
      <c r="AP315" s="30">
        <f t="shared" ca="1" si="192"/>
        <v>0.6504154297541147</v>
      </c>
      <c r="AQ315" s="30">
        <f>IF(Riskregister!$E$12="",0,COUNTIF(BM$4:BM$53,"&lt;"&amp;AO315)*IF(AP315&lt;0.5,Riskregister!$K$12+(Riskregister!$L$12-Riskregister!$K$12)*SQRT(AP315/2),Riskregister!$L$12-(Riskregister!$L$12-Riskregister!$K$12)*SQRT((1-AP315)/2)))</f>
        <v>0</v>
      </c>
      <c r="AR315" s="30">
        <f t="shared" ca="1" si="193"/>
        <v>0.92512837559899685</v>
      </c>
      <c r="AS315" s="30">
        <f t="shared" ca="1" si="193"/>
        <v>0.39682807381886498</v>
      </c>
      <c r="AT315" s="30">
        <f>IF(Riskregister!$E$13="",0,COUNTIF(BN$4:BN$53,"&lt;"&amp;AR315)*IF(AS315&lt;0.5,Riskregister!$K$13+(Riskregister!$L$13-Riskregister!$K$13)*SQRT(AS315/2),Riskregister!$L$13-(Riskregister!$L$13-Riskregister!$K$13)*SQRT((1-AS315)/2)))</f>
        <v>0</v>
      </c>
      <c r="AU315" s="30">
        <f t="shared" ca="1" si="194"/>
        <v>0.22799946410078042</v>
      </c>
      <c r="AV315" s="30">
        <f t="shared" ca="1" si="194"/>
        <v>0.20055537494442433</v>
      </c>
      <c r="AW315" s="30">
        <f>IF(Riskregister!$E$14="",0,COUNTIF(BO$4:BO$53,"&lt;"&amp;AU315)*IF(AV315&lt;0.5,Riskregister!$K$14+(Riskregister!$L$14-Riskregister!$K$14)*SQRT(AV315/2),Riskregister!$L$14-(Riskregister!$L$14-Riskregister!$K$14)*SQRT((1-AV315)/2)))</f>
        <v>0</v>
      </c>
      <c r="AX315" s="30">
        <f t="shared" ca="1" si="195"/>
        <v>0.98735905067937035</v>
      </c>
      <c r="AY315" s="30">
        <f t="shared" ca="1" si="195"/>
        <v>0.84625559666574601</v>
      </c>
      <c r="AZ315" s="30">
        <f>IF(Riskregister!$E$15="",0,COUNTIF(BP$4:BP$53,"&lt;"&amp;AX315)*IF(AY315&lt;0.5,Riskregister!$K$15+(Riskregister!$L$15-Riskregister!$K$15)*SQRT(AY315/2),Riskregister!$L$15-(Riskregister!$L$15-Riskregister!$K$15)*SQRT((1-AY315)/2)))</f>
        <v>0</v>
      </c>
      <c r="BA315" s="30">
        <f t="shared" ca="1" si="196"/>
        <v>0.88272006048339502</v>
      </c>
      <c r="BB315" s="30">
        <f t="shared" ca="1" si="196"/>
        <v>0.90090791700971706</v>
      </c>
      <c r="BC315" s="30">
        <f>IF(Riskregister!$E$16="",0,COUNTIF(BQ$4:BQ$53,"&lt;"&amp;BA315)*IF(BB315&lt;0.5,Riskregister!$K$16+(Riskregister!$L$16-Riskregister!$K$16)*SQRT(BB315/2),Riskregister!$L$16-(Riskregister!$L$16-Riskregister!$K$16)*SQRT((1-BB315)/2)))</f>
        <v>0</v>
      </c>
      <c r="BD315" s="30">
        <f t="shared" ca="1" si="160"/>
        <v>9253043.3828869872</v>
      </c>
    </row>
    <row r="316" spans="20:56" x14ac:dyDescent="0.35">
      <c r="T316" s="30">
        <f t="shared" ca="1" si="185"/>
        <v>0.24591155865397785</v>
      </c>
      <c r="U316" s="30">
        <f t="shared" ca="1" si="185"/>
        <v>0.91383782310216355</v>
      </c>
      <c r="V316" s="30">
        <f ca="1">IF(Riskregister!$E$5="",0,COUNTIF(BF$4:BF$53,"&lt;"&amp;T316)*IF(U316&lt;0.5,Riskregister!$K$5+(Riskregister!$L$5-Riskregister!$K$5)*SQRT(U316/2),Riskregister!$L$5-(Riskregister!$L$5-Riskregister!$K$5)*SQRT((1-U316)/2)))</f>
        <v>1013196.1412507124</v>
      </c>
      <c r="W316" s="30">
        <f t="shared" ca="1" si="186"/>
        <v>0.9332107071275596</v>
      </c>
      <c r="X316" s="30">
        <f t="shared" ca="1" si="186"/>
        <v>0.25741275137372532</v>
      </c>
      <c r="Y316" s="30">
        <f ca="1">IF(Riskregister!$E$6="",0,COUNTIF(BG$4:BG$53,"&lt;"&amp;W316)*IF(X316&lt;0.5,Riskregister!$K$6+(Riskregister!$L$6-Riskregister!$K$6)*SQRT(X316/2),Riskregister!$L$6-(Riskregister!$L$6-Riskregister!$K$6)*SQRT((1-X316)/2)))</f>
        <v>3383048.2991239168</v>
      </c>
      <c r="Z316" s="30">
        <f t="shared" ca="1" si="187"/>
        <v>0.29917958409270518</v>
      </c>
      <c r="AA316" s="30">
        <f t="shared" ca="1" si="187"/>
        <v>2.449534243876017E-2</v>
      </c>
      <c r="AB316" s="30">
        <f ca="1">IF(Riskregister!$E$7="",0,COUNTIF(BH$4:BH$53,"&lt;"&amp;Z316)*IF(AA316&lt;0.5,Riskregister!$K$7+(Riskregister!$L$7-Riskregister!$K$7)*SQRT(AA316/2),Riskregister!$L$7-(Riskregister!$L$7-Riskregister!$K$7)*SQRT((1-AA316)/2)))</f>
        <v>443671.09518291964</v>
      </c>
      <c r="AC316" s="30">
        <f t="shared" ca="1" si="188"/>
        <v>0.32147755221036556</v>
      </c>
      <c r="AD316" s="30">
        <f t="shared" ca="1" si="188"/>
        <v>0.53343351795759519</v>
      </c>
      <c r="AE316" s="30">
        <f ca="1">IF(Riskregister!$E$8="",0,COUNTIF(BI$4:BI$53,"&lt;"&amp;AC316)*IF(AD316&lt;0.5,Riskregister!$K$8+(Riskregister!$L$8-Riskregister!$K$8)*SQRT(AD316/2),Riskregister!$L$8-(Riskregister!$L$8-Riskregister!$K$8)*SQRT((1-AD316)/2)))</f>
        <v>5459856.0400981288</v>
      </c>
      <c r="AF316" s="30">
        <f t="shared" ca="1" si="189"/>
        <v>0.20525604289591604</v>
      </c>
      <c r="AG316" s="30">
        <f t="shared" ca="1" si="189"/>
        <v>9.4227598354730935E-2</v>
      </c>
      <c r="AH316" s="30">
        <f>IF(Riskregister!$E$9="",0,COUNTIF(BJ$4:BJ$53,"&lt;"&amp;AF316)*IF(AG316&lt;0.5,Riskregister!$K$9+(Riskregister!$L$9-Riskregister!$K$9)*SQRT(AG316/2),Riskregister!$L$9-(Riskregister!$L$9-Riskregister!$K$9)*SQRT((1-AG316)/2)))</f>
        <v>0</v>
      </c>
      <c r="AI316" s="30">
        <f t="shared" ca="1" si="190"/>
        <v>4.1850203133799724E-3</v>
      </c>
      <c r="AJ316" s="30">
        <f t="shared" ca="1" si="190"/>
        <v>0.12228969667755574</v>
      </c>
      <c r="AK316" s="30">
        <f>IF(Riskregister!$E$10="",0,COUNTIF(BK$4:BK$53,"&lt;"&amp;AI316)*IF(AJ316&lt;0.5,Riskregister!$K$10+(Riskregister!$L$10-Riskregister!$K$10)*SQRT(AJ316/2),Riskregister!$L$10-(Riskregister!$L$10-Riskregister!$K$10)*SQRT((1-AJ316)/2)))</f>
        <v>0</v>
      </c>
      <c r="AL316" s="30">
        <f t="shared" ca="1" si="191"/>
        <v>0.66784987069358459</v>
      </c>
      <c r="AM316" s="30">
        <f t="shared" ca="1" si="191"/>
        <v>0.8290270863423076</v>
      </c>
      <c r="AN316" s="30">
        <f>IF(Riskregister!$E$11="",0,COUNTIF(BL$4:BL$53,"&lt;"&amp;AL316)*IF(AM316&lt;0.5,Riskregister!$K$11+(Riskregister!$L$11-Riskregister!$K$11)*SQRT(AM316/2),Riskregister!$L$11-(Riskregister!$L$11-Riskregister!$K$11)*SQRT((1-AM316)/2)))</f>
        <v>0</v>
      </c>
      <c r="AO316" s="30">
        <f t="shared" ca="1" si="192"/>
        <v>0.94660254645154007</v>
      </c>
      <c r="AP316" s="30">
        <f t="shared" ca="1" si="192"/>
        <v>9.2163810847442185E-2</v>
      </c>
      <c r="AQ316" s="30">
        <f>IF(Riskregister!$E$12="",0,COUNTIF(BM$4:BM$53,"&lt;"&amp;AO316)*IF(AP316&lt;0.5,Riskregister!$K$12+(Riskregister!$L$12-Riskregister!$K$12)*SQRT(AP316/2),Riskregister!$L$12-(Riskregister!$L$12-Riskregister!$K$12)*SQRT((1-AP316)/2)))</f>
        <v>0</v>
      </c>
      <c r="AR316" s="30">
        <f t="shared" ca="1" si="193"/>
        <v>0.94648440972657355</v>
      </c>
      <c r="AS316" s="30">
        <f t="shared" ca="1" si="193"/>
        <v>0.19777120049341468</v>
      </c>
      <c r="AT316" s="30">
        <f>IF(Riskregister!$E$13="",0,COUNTIF(BN$4:BN$53,"&lt;"&amp;AR316)*IF(AS316&lt;0.5,Riskregister!$K$13+(Riskregister!$L$13-Riskregister!$K$13)*SQRT(AS316/2),Riskregister!$L$13-(Riskregister!$L$13-Riskregister!$K$13)*SQRT((1-AS316)/2)))</f>
        <v>0</v>
      </c>
      <c r="AU316" s="30">
        <f t="shared" ca="1" si="194"/>
        <v>0.26214845613148419</v>
      </c>
      <c r="AV316" s="30">
        <f t="shared" ca="1" si="194"/>
        <v>0.58542739873995253</v>
      </c>
      <c r="AW316" s="30">
        <f>IF(Riskregister!$E$14="",0,COUNTIF(BO$4:BO$53,"&lt;"&amp;AU316)*IF(AV316&lt;0.5,Riskregister!$K$14+(Riskregister!$L$14-Riskregister!$K$14)*SQRT(AV316/2),Riskregister!$L$14-(Riskregister!$L$14-Riskregister!$K$14)*SQRT((1-AV316)/2)))</f>
        <v>0</v>
      </c>
      <c r="AX316" s="30">
        <f t="shared" ca="1" si="195"/>
        <v>0.2139675970669439</v>
      </c>
      <c r="AY316" s="30">
        <f t="shared" ca="1" si="195"/>
        <v>0.3043551276407549</v>
      </c>
      <c r="AZ316" s="30">
        <f>IF(Riskregister!$E$15="",0,COUNTIF(BP$4:BP$53,"&lt;"&amp;AX316)*IF(AY316&lt;0.5,Riskregister!$K$15+(Riskregister!$L$15-Riskregister!$K$15)*SQRT(AY316/2),Riskregister!$L$15-(Riskregister!$L$15-Riskregister!$K$15)*SQRT((1-AY316)/2)))</f>
        <v>0</v>
      </c>
      <c r="BA316" s="30">
        <f t="shared" ca="1" si="196"/>
        <v>0.1407749472594958</v>
      </c>
      <c r="BB316" s="30">
        <f t="shared" ca="1" si="196"/>
        <v>0.87710760434128154</v>
      </c>
      <c r="BC316" s="30">
        <f>IF(Riskregister!$E$16="",0,COUNTIF(BQ$4:BQ$53,"&lt;"&amp;BA316)*IF(BB316&lt;0.5,Riskregister!$K$16+(Riskregister!$L$16-Riskregister!$K$16)*SQRT(BB316/2),Riskregister!$L$16-(Riskregister!$L$16-Riskregister!$K$16)*SQRT((1-BB316)/2)))</f>
        <v>0</v>
      </c>
      <c r="BD316" s="30">
        <f t="shared" ca="1" si="160"/>
        <v>10299771.575655678</v>
      </c>
    </row>
    <row r="317" spans="20:56" x14ac:dyDescent="0.35">
      <c r="T317" s="30">
        <f t="shared" ca="1" si="185"/>
        <v>0.91735605262659259</v>
      </c>
      <c r="U317" s="30">
        <f t="shared" ca="1" si="185"/>
        <v>0.45226676683293454</v>
      </c>
      <c r="V317" s="30">
        <f ca="1">IF(Riskregister!$E$5="",0,COUNTIF(BF$4:BF$53,"&lt;"&amp;T317)*IF(U317&lt;0.5,Riskregister!$K$5+(Riskregister!$L$5-Riskregister!$K$5)*SQRT(U317/2),Riskregister!$L$5-(Riskregister!$L$5-Riskregister!$K$5)*SQRT((1-U317)/2)))</f>
        <v>2183944.0661905981</v>
      </c>
      <c r="W317" s="30">
        <f t="shared" ca="1" si="186"/>
        <v>0.41562356611210749</v>
      </c>
      <c r="X317" s="30">
        <f t="shared" ca="1" si="186"/>
        <v>0.29285682227157039</v>
      </c>
      <c r="Y317" s="30">
        <f ca="1">IF(Riskregister!$E$6="",0,COUNTIF(BG$4:BG$53,"&lt;"&amp;W317)*IF(X317&lt;0.5,Riskregister!$K$6+(Riskregister!$L$6-Riskregister!$K$6)*SQRT(X317/2),Riskregister!$L$6-(Riskregister!$L$6-Riskregister!$K$6)*SQRT((1-X317)/2)))</f>
        <v>888787.37799116503</v>
      </c>
      <c r="Z317" s="30">
        <f t="shared" ca="1" si="187"/>
        <v>0.64879962776147848</v>
      </c>
      <c r="AA317" s="30">
        <f t="shared" ca="1" si="187"/>
        <v>0.9122577372426105</v>
      </c>
      <c r="AB317" s="30">
        <f ca="1">IF(Riskregister!$E$7="",0,COUNTIF(BH$4:BH$53,"&lt;"&amp;Z317)*IF(AA317&lt;0.5,Riskregister!$K$7+(Riskregister!$L$7-Riskregister!$K$7)*SQRT(AA317/2),Riskregister!$L$7-(Riskregister!$L$7-Riskregister!$K$7)*SQRT((1-AA317)/2)))</f>
        <v>2286836.8036378534</v>
      </c>
      <c r="AC317" s="30">
        <f t="shared" ca="1" si="188"/>
        <v>0.15059627427243549</v>
      </c>
      <c r="AD317" s="30">
        <f t="shared" ca="1" si="188"/>
        <v>0.89580451214933898</v>
      </c>
      <c r="AE317" s="30">
        <f ca="1">IF(Riskregister!$E$8="",0,COUNTIF(BI$4:BI$53,"&lt;"&amp;AC317)*IF(AD317&lt;0.5,Riskregister!$K$8+(Riskregister!$L$8-Riskregister!$K$8)*SQRT(AD317/2),Riskregister!$L$8-(Riskregister!$L$8-Riskregister!$K$8)*SQRT((1-AD317)/2)))</f>
        <v>3927228.2799632763</v>
      </c>
      <c r="AF317" s="30">
        <f t="shared" ca="1" si="189"/>
        <v>0.44453710465379748</v>
      </c>
      <c r="AG317" s="30">
        <f t="shared" ca="1" si="189"/>
        <v>0.1490892416647599</v>
      </c>
      <c r="AH317" s="30">
        <f>IF(Riskregister!$E$9="",0,COUNTIF(BJ$4:BJ$53,"&lt;"&amp;AF317)*IF(AG317&lt;0.5,Riskregister!$K$9+(Riskregister!$L$9-Riskregister!$K$9)*SQRT(AG317/2),Riskregister!$L$9-(Riskregister!$L$9-Riskregister!$K$9)*SQRT((1-AG317)/2)))</f>
        <v>0</v>
      </c>
      <c r="AI317" s="30">
        <f t="shared" ca="1" si="190"/>
        <v>0.82089783092074176</v>
      </c>
      <c r="AJ317" s="30">
        <f t="shared" ca="1" si="190"/>
        <v>0.34413194214311771</v>
      </c>
      <c r="AK317" s="30">
        <f>IF(Riskregister!$E$10="",0,COUNTIF(BK$4:BK$53,"&lt;"&amp;AI317)*IF(AJ317&lt;0.5,Riskregister!$K$10+(Riskregister!$L$10-Riskregister!$K$10)*SQRT(AJ317/2),Riskregister!$L$10-(Riskregister!$L$10-Riskregister!$K$10)*SQRT((1-AJ317)/2)))</f>
        <v>0</v>
      </c>
      <c r="AL317" s="30">
        <f t="shared" ca="1" si="191"/>
        <v>0.56809038259633649</v>
      </c>
      <c r="AM317" s="30">
        <f t="shared" ca="1" si="191"/>
        <v>0.40586462504274878</v>
      </c>
      <c r="AN317" s="30">
        <f>IF(Riskregister!$E$11="",0,COUNTIF(BL$4:BL$53,"&lt;"&amp;AL317)*IF(AM317&lt;0.5,Riskregister!$K$11+(Riskregister!$L$11-Riskregister!$K$11)*SQRT(AM317/2),Riskregister!$L$11-(Riskregister!$L$11-Riskregister!$K$11)*SQRT((1-AM317)/2)))</f>
        <v>0</v>
      </c>
      <c r="AO317" s="30">
        <f t="shared" ca="1" si="192"/>
        <v>0.96343479477244032</v>
      </c>
      <c r="AP317" s="30">
        <f t="shared" ca="1" si="192"/>
        <v>0.64382868575417096</v>
      </c>
      <c r="AQ317" s="30">
        <f>IF(Riskregister!$E$12="",0,COUNTIF(BM$4:BM$53,"&lt;"&amp;AO317)*IF(AP317&lt;0.5,Riskregister!$K$12+(Riskregister!$L$12-Riskregister!$K$12)*SQRT(AP317/2),Riskregister!$L$12-(Riskregister!$L$12-Riskregister!$K$12)*SQRT((1-AP317)/2)))</f>
        <v>0</v>
      </c>
      <c r="AR317" s="30">
        <f t="shared" ca="1" si="193"/>
        <v>0.80213483095338745</v>
      </c>
      <c r="AS317" s="30">
        <f t="shared" ca="1" si="193"/>
        <v>0.39490520161872844</v>
      </c>
      <c r="AT317" s="30">
        <f>IF(Riskregister!$E$13="",0,COUNTIF(BN$4:BN$53,"&lt;"&amp;AR317)*IF(AS317&lt;0.5,Riskregister!$K$13+(Riskregister!$L$13-Riskregister!$K$13)*SQRT(AS317/2),Riskregister!$L$13-(Riskregister!$L$13-Riskregister!$K$13)*SQRT((1-AS317)/2)))</f>
        <v>0</v>
      </c>
      <c r="AU317" s="30">
        <f t="shared" ca="1" si="194"/>
        <v>7.2901904177808952E-2</v>
      </c>
      <c r="AV317" s="30">
        <f t="shared" ca="1" si="194"/>
        <v>0.78326304233645039</v>
      </c>
      <c r="AW317" s="30">
        <f>IF(Riskregister!$E$14="",0,COUNTIF(BO$4:BO$53,"&lt;"&amp;AU317)*IF(AV317&lt;0.5,Riskregister!$K$14+(Riskregister!$L$14-Riskregister!$K$14)*SQRT(AV317/2),Riskregister!$L$14-(Riskregister!$L$14-Riskregister!$K$14)*SQRT((1-AV317)/2)))</f>
        <v>0</v>
      </c>
      <c r="AX317" s="30">
        <f t="shared" ca="1" si="195"/>
        <v>0.15935738607080085</v>
      </c>
      <c r="AY317" s="30">
        <f t="shared" ca="1" si="195"/>
        <v>6.6495114842119452E-2</v>
      </c>
      <c r="AZ317" s="30">
        <f>IF(Riskregister!$E$15="",0,COUNTIF(BP$4:BP$53,"&lt;"&amp;AX317)*IF(AY317&lt;0.5,Riskregister!$K$15+(Riskregister!$L$15-Riskregister!$K$15)*SQRT(AY317/2),Riskregister!$L$15-(Riskregister!$L$15-Riskregister!$K$15)*SQRT((1-AY317)/2)))</f>
        <v>0</v>
      </c>
      <c r="BA317" s="30">
        <f t="shared" ca="1" si="196"/>
        <v>0.91856847554938237</v>
      </c>
      <c r="BB317" s="30">
        <f t="shared" ca="1" si="196"/>
        <v>0.45730641844404263</v>
      </c>
      <c r="BC317" s="30">
        <f>IF(Riskregister!$E$16="",0,COUNTIF(BQ$4:BQ$53,"&lt;"&amp;BA317)*IF(BB317&lt;0.5,Riskregister!$K$16+(Riskregister!$L$16-Riskregister!$K$16)*SQRT(BB317/2),Riskregister!$L$16-(Riskregister!$L$16-Riskregister!$K$16)*SQRT((1-BB317)/2)))</f>
        <v>0</v>
      </c>
      <c r="BD317" s="30">
        <f t="shared" ca="1" si="160"/>
        <v>9286796.5277828928</v>
      </c>
    </row>
    <row r="318" spans="20:56" x14ac:dyDescent="0.35">
      <c r="T318" s="30">
        <f t="shared" ca="1" si="185"/>
        <v>0.34709892968952882</v>
      </c>
      <c r="U318" s="30">
        <f t="shared" ca="1" si="185"/>
        <v>0.13985753993770911</v>
      </c>
      <c r="V318" s="30">
        <f ca="1">IF(Riskregister!$E$5="",0,COUNTIF(BF$4:BF$53,"&lt;"&amp;T318)*IF(U318&lt;0.5,Riskregister!$K$5+(Riskregister!$L$5-Riskregister!$K$5)*SQRT(U318/2),Riskregister!$L$5-(Riskregister!$L$5-Riskregister!$K$5)*SQRT((1-U318)/2)))</f>
        <v>806994.65439728554</v>
      </c>
      <c r="W318" s="30">
        <f t="shared" ca="1" si="186"/>
        <v>0.33166232305130983</v>
      </c>
      <c r="X318" s="30">
        <f t="shared" ca="1" si="186"/>
        <v>0.33757024858384577</v>
      </c>
      <c r="Y318" s="30">
        <f ca="1">IF(Riskregister!$E$6="",0,COUNTIF(BG$4:BG$53,"&lt;"&amp;W318)*IF(X318&lt;0.5,Riskregister!$K$6+(Riskregister!$L$6-Riskregister!$K$6)*SQRT(X318/2),Riskregister!$L$6-(Riskregister!$L$6-Riskregister!$K$6)*SQRT((1-X318)/2)))</f>
        <v>939502.40209605149</v>
      </c>
      <c r="Z318" s="30">
        <f t="shared" ca="1" si="187"/>
        <v>0.69213112602085669</v>
      </c>
      <c r="AA318" s="30">
        <f t="shared" ca="1" si="187"/>
        <v>0.79000846664923863</v>
      </c>
      <c r="AB318" s="30">
        <f ca="1">IF(Riskregister!$E$7="",0,COUNTIF(BH$4:BH$53,"&lt;"&amp;Z318)*IF(AA318&lt;0.5,Riskregister!$K$7+(Riskregister!$L$7-Riskregister!$K$7)*SQRT(AA318/2),Riskregister!$L$7-(Riskregister!$L$7-Riskregister!$K$7)*SQRT((1-AA318)/2)))</f>
        <v>2006125.2684025192</v>
      </c>
      <c r="AC318" s="30">
        <f t="shared" ca="1" si="188"/>
        <v>7.8482861783740643E-2</v>
      </c>
      <c r="AD318" s="30">
        <f t="shared" ca="1" si="188"/>
        <v>0.48479124651142558</v>
      </c>
      <c r="AE318" s="30">
        <f ca="1">IF(Riskregister!$E$8="",0,COUNTIF(BI$4:BI$53,"&lt;"&amp;AC318)*IF(AD318&lt;0.5,Riskregister!$K$8+(Riskregister!$L$8-Riskregister!$K$8)*SQRT(AD318/2),Riskregister!$L$8-(Riskregister!$L$8-Riskregister!$K$8)*SQRT((1-AD318)/2)))</f>
        <v>2613983.4307355564</v>
      </c>
      <c r="AF318" s="30">
        <f t="shared" ca="1" si="189"/>
        <v>0.80933519811468235</v>
      </c>
      <c r="AG318" s="30">
        <f t="shared" ca="1" si="189"/>
        <v>0.14599074033388915</v>
      </c>
      <c r="AH318" s="30">
        <f>IF(Riskregister!$E$9="",0,COUNTIF(BJ$4:BJ$53,"&lt;"&amp;AF318)*IF(AG318&lt;0.5,Riskregister!$K$9+(Riskregister!$L$9-Riskregister!$K$9)*SQRT(AG318/2),Riskregister!$L$9-(Riskregister!$L$9-Riskregister!$K$9)*SQRT((1-AG318)/2)))</f>
        <v>0</v>
      </c>
      <c r="AI318" s="30">
        <f t="shared" ca="1" si="190"/>
        <v>0.13556078350141754</v>
      </c>
      <c r="AJ318" s="30">
        <f t="shared" ca="1" si="190"/>
        <v>0.19169924041415976</v>
      </c>
      <c r="AK318" s="30">
        <f>IF(Riskregister!$E$10="",0,COUNTIF(BK$4:BK$53,"&lt;"&amp;AI318)*IF(AJ318&lt;0.5,Riskregister!$K$10+(Riskregister!$L$10-Riskregister!$K$10)*SQRT(AJ318/2),Riskregister!$L$10-(Riskregister!$L$10-Riskregister!$K$10)*SQRT((1-AJ318)/2)))</f>
        <v>0</v>
      </c>
      <c r="AL318" s="30">
        <f t="shared" ca="1" si="191"/>
        <v>0.22431396276199778</v>
      </c>
      <c r="AM318" s="30">
        <f t="shared" ca="1" si="191"/>
        <v>0.19479291663897069</v>
      </c>
      <c r="AN318" s="30">
        <f>IF(Riskregister!$E$11="",0,COUNTIF(BL$4:BL$53,"&lt;"&amp;AL318)*IF(AM318&lt;0.5,Riskregister!$K$11+(Riskregister!$L$11-Riskregister!$K$11)*SQRT(AM318/2),Riskregister!$L$11-(Riskregister!$L$11-Riskregister!$K$11)*SQRT((1-AM318)/2)))</f>
        <v>0</v>
      </c>
      <c r="AO318" s="30">
        <f t="shared" ca="1" si="192"/>
        <v>0.60941556738496383</v>
      </c>
      <c r="AP318" s="30">
        <f t="shared" ca="1" si="192"/>
        <v>8.6392586198535959E-3</v>
      </c>
      <c r="AQ318" s="30">
        <f>IF(Riskregister!$E$12="",0,COUNTIF(BM$4:BM$53,"&lt;"&amp;AO318)*IF(AP318&lt;0.5,Riskregister!$K$12+(Riskregister!$L$12-Riskregister!$K$12)*SQRT(AP318/2),Riskregister!$L$12-(Riskregister!$L$12-Riskregister!$K$12)*SQRT((1-AP318)/2)))</f>
        <v>0</v>
      </c>
      <c r="AR318" s="30">
        <f t="shared" ca="1" si="193"/>
        <v>0.25501481265163817</v>
      </c>
      <c r="AS318" s="30">
        <f t="shared" ca="1" si="193"/>
        <v>0.97755329114671574</v>
      </c>
      <c r="AT318" s="30">
        <f>IF(Riskregister!$E$13="",0,COUNTIF(BN$4:BN$53,"&lt;"&amp;AR318)*IF(AS318&lt;0.5,Riskregister!$K$13+(Riskregister!$L$13-Riskregister!$K$13)*SQRT(AS318/2),Riskregister!$L$13-(Riskregister!$L$13-Riskregister!$K$13)*SQRT((1-AS318)/2)))</f>
        <v>0</v>
      </c>
      <c r="AU318" s="30">
        <f t="shared" ca="1" si="194"/>
        <v>0.46527660833685947</v>
      </c>
      <c r="AV318" s="30">
        <f t="shared" ca="1" si="194"/>
        <v>0.10736575295060169</v>
      </c>
      <c r="AW318" s="30">
        <f>IF(Riskregister!$E$14="",0,COUNTIF(BO$4:BO$53,"&lt;"&amp;AU318)*IF(AV318&lt;0.5,Riskregister!$K$14+(Riskregister!$L$14-Riskregister!$K$14)*SQRT(AV318/2),Riskregister!$L$14-(Riskregister!$L$14-Riskregister!$K$14)*SQRT((1-AV318)/2)))</f>
        <v>0</v>
      </c>
      <c r="AX318" s="30">
        <f t="shared" ca="1" si="195"/>
        <v>0.75035958911331146</v>
      </c>
      <c r="AY318" s="30">
        <f t="shared" ca="1" si="195"/>
        <v>0.22079627936414736</v>
      </c>
      <c r="AZ318" s="30">
        <f>IF(Riskregister!$E$15="",0,COUNTIF(BP$4:BP$53,"&lt;"&amp;AX318)*IF(AY318&lt;0.5,Riskregister!$K$15+(Riskregister!$L$15-Riskregister!$K$15)*SQRT(AY318/2),Riskregister!$L$15-(Riskregister!$L$15-Riskregister!$K$15)*SQRT((1-AY318)/2)))</f>
        <v>0</v>
      </c>
      <c r="BA318" s="30">
        <f t="shared" ca="1" si="196"/>
        <v>0.48565469730476096</v>
      </c>
      <c r="BB318" s="30">
        <f t="shared" ca="1" si="196"/>
        <v>0.28001919336122028</v>
      </c>
      <c r="BC318" s="30">
        <f>IF(Riskregister!$E$16="",0,COUNTIF(BQ$4:BQ$53,"&lt;"&amp;BA318)*IF(BB318&lt;0.5,Riskregister!$K$16+(Riskregister!$L$16-Riskregister!$K$16)*SQRT(BB318/2),Riskregister!$L$16-(Riskregister!$L$16-Riskregister!$K$16)*SQRT((1-BB318)/2)))</f>
        <v>0</v>
      </c>
      <c r="BD318" s="30">
        <f t="shared" ca="1" si="160"/>
        <v>6366605.7556314124</v>
      </c>
    </row>
    <row r="319" spans="20:56" x14ac:dyDescent="0.35">
      <c r="T319" s="30">
        <f t="shared" ca="1" si="185"/>
        <v>0.40928353372438397</v>
      </c>
      <c r="U319" s="30">
        <f t="shared" ca="1" si="185"/>
        <v>0.828820426256905</v>
      </c>
      <c r="V319" s="30">
        <f ca="1">IF(Riskregister!$E$5="",0,COUNTIF(BF$4:BF$53,"&lt;"&amp;T319)*IF(U319&lt;0.5,Riskregister!$K$5+(Riskregister!$L$5-Riskregister!$K$5)*SQRT(U319/2),Riskregister!$L$5-(Riskregister!$L$5-Riskregister!$K$5)*SQRT((1-U319)/2)))</f>
        <v>1405047.6148022455</v>
      </c>
      <c r="W319" s="30">
        <f t="shared" ca="1" si="186"/>
        <v>0.42429030563709491</v>
      </c>
      <c r="X319" s="30">
        <f t="shared" ca="1" si="186"/>
        <v>0.37792149506853256</v>
      </c>
      <c r="Y319" s="30">
        <f ca="1">IF(Riskregister!$E$6="",0,COUNTIF(BG$4:BG$53,"&lt;"&amp;W319)*IF(X319&lt;0.5,Riskregister!$K$6+(Riskregister!$L$6-Riskregister!$K$6)*SQRT(X319/2),Riskregister!$L$6-(Riskregister!$L$6-Riskregister!$K$6)*SQRT((1-X319)/2)))</f>
        <v>982453.07975048758</v>
      </c>
      <c r="Z319" s="30">
        <f t="shared" ca="1" si="187"/>
        <v>0.30803870084522811</v>
      </c>
      <c r="AA319" s="30">
        <f t="shared" ca="1" si="187"/>
        <v>0.24925186666901689</v>
      </c>
      <c r="AB319" s="30">
        <f ca="1">IF(Riskregister!$E$7="",0,COUNTIF(BH$4:BH$53,"&lt;"&amp;Z319)*IF(AA319&lt;0.5,Riskregister!$K$7+(Riskregister!$L$7-Riskregister!$K$7)*SQRT(AA319/2),Riskregister!$L$7-(Riskregister!$L$7-Riskregister!$K$7)*SQRT((1-AA319)/2)))</f>
        <v>867791.97213700681</v>
      </c>
      <c r="AC319" s="30">
        <f t="shared" ca="1" si="188"/>
        <v>0.47905728464786634</v>
      </c>
      <c r="AD319" s="30">
        <f t="shared" ca="1" si="188"/>
        <v>0.90023431856153557</v>
      </c>
      <c r="AE319" s="30">
        <f ca="1">IF(Riskregister!$E$8="",0,COUNTIF(BI$4:BI$53,"&lt;"&amp;AC319)*IF(AD319&lt;0.5,Riskregister!$K$8+(Riskregister!$L$8-Riskregister!$K$8)*SQRT(AD319/2),Riskregister!$L$8-(Riskregister!$L$8-Riskregister!$K$8)*SQRT((1-AD319)/2)))</f>
        <v>11850840.181351453</v>
      </c>
      <c r="AF319" s="30">
        <f t="shared" ca="1" si="189"/>
        <v>0.59871378337508752</v>
      </c>
      <c r="AG319" s="30">
        <f t="shared" ca="1" si="189"/>
        <v>0.23971441053147502</v>
      </c>
      <c r="AH319" s="30">
        <f>IF(Riskregister!$E$9="",0,COUNTIF(BJ$4:BJ$53,"&lt;"&amp;AF319)*IF(AG319&lt;0.5,Riskregister!$K$9+(Riskregister!$L$9-Riskregister!$K$9)*SQRT(AG319/2),Riskregister!$L$9-(Riskregister!$L$9-Riskregister!$K$9)*SQRT((1-AG319)/2)))</f>
        <v>0</v>
      </c>
      <c r="AI319" s="30">
        <f t="shared" ca="1" si="190"/>
        <v>0.89230093327147053</v>
      </c>
      <c r="AJ319" s="30">
        <f t="shared" ca="1" si="190"/>
        <v>0.35431475381576405</v>
      </c>
      <c r="AK319" s="30">
        <f>IF(Riskregister!$E$10="",0,COUNTIF(BK$4:BK$53,"&lt;"&amp;AI319)*IF(AJ319&lt;0.5,Riskregister!$K$10+(Riskregister!$L$10-Riskregister!$K$10)*SQRT(AJ319/2),Riskregister!$L$10-(Riskregister!$L$10-Riskregister!$K$10)*SQRT((1-AJ319)/2)))</f>
        <v>0</v>
      </c>
      <c r="AL319" s="30">
        <f t="shared" ca="1" si="191"/>
        <v>0.7329485864632701</v>
      </c>
      <c r="AM319" s="30">
        <f t="shared" ca="1" si="191"/>
        <v>0.50595002243519649</v>
      </c>
      <c r="AN319" s="30">
        <f>IF(Riskregister!$E$11="",0,COUNTIF(BL$4:BL$53,"&lt;"&amp;AL319)*IF(AM319&lt;0.5,Riskregister!$K$11+(Riskregister!$L$11-Riskregister!$K$11)*SQRT(AM319/2),Riskregister!$L$11-(Riskregister!$L$11-Riskregister!$K$11)*SQRT((1-AM319)/2)))</f>
        <v>0</v>
      </c>
      <c r="AO319" s="30">
        <f t="shared" ca="1" si="192"/>
        <v>0.59747206555333021</v>
      </c>
      <c r="AP319" s="30">
        <f t="shared" ca="1" si="192"/>
        <v>1.8224150353475688E-2</v>
      </c>
      <c r="AQ319" s="30">
        <f>IF(Riskregister!$E$12="",0,COUNTIF(BM$4:BM$53,"&lt;"&amp;AO319)*IF(AP319&lt;0.5,Riskregister!$K$12+(Riskregister!$L$12-Riskregister!$K$12)*SQRT(AP319/2),Riskregister!$L$12-(Riskregister!$L$12-Riskregister!$K$12)*SQRT((1-AP319)/2)))</f>
        <v>0</v>
      </c>
      <c r="AR319" s="30">
        <f t="shared" ca="1" si="193"/>
        <v>0.80310220945242139</v>
      </c>
      <c r="AS319" s="30">
        <f t="shared" ca="1" si="193"/>
        <v>0.72307659595578366</v>
      </c>
      <c r="AT319" s="30">
        <f>IF(Riskregister!$E$13="",0,COUNTIF(BN$4:BN$53,"&lt;"&amp;AR319)*IF(AS319&lt;0.5,Riskregister!$K$13+(Riskregister!$L$13-Riskregister!$K$13)*SQRT(AS319/2),Riskregister!$L$13-(Riskregister!$L$13-Riskregister!$K$13)*SQRT((1-AS319)/2)))</f>
        <v>0</v>
      </c>
      <c r="AU319" s="30">
        <f t="shared" ca="1" si="194"/>
        <v>0.90519994063144438</v>
      </c>
      <c r="AV319" s="30">
        <f t="shared" ca="1" si="194"/>
        <v>0.36576607548189888</v>
      </c>
      <c r="AW319" s="30">
        <f>IF(Riskregister!$E$14="",0,COUNTIF(BO$4:BO$53,"&lt;"&amp;AU319)*IF(AV319&lt;0.5,Riskregister!$K$14+(Riskregister!$L$14-Riskregister!$K$14)*SQRT(AV319/2),Riskregister!$L$14-(Riskregister!$L$14-Riskregister!$K$14)*SQRT((1-AV319)/2)))</f>
        <v>0</v>
      </c>
      <c r="AX319" s="30">
        <f t="shared" ca="1" si="195"/>
        <v>0.23590671229768434</v>
      </c>
      <c r="AY319" s="30">
        <f t="shared" ca="1" si="195"/>
        <v>0.92775151788449883</v>
      </c>
      <c r="AZ319" s="30">
        <f>IF(Riskregister!$E$15="",0,COUNTIF(BP$4:BP$53,"&lt;"&amp;AX319)*IF(AY319&lt;0.5,Riskregister!$K$15+(Riskregister!$L$15-Riskregister!$K$15)*SQRT(AY319/2),Riskregister!$L$15-(Riskregister!$L$15-Riskregister!$K$15)*SQRT((1-AY319)/2)))</f>
        <v>0</v>
      </c>
      <c r="BA319" s="30">
        <f t="shared" ca="1" si="196"/>
        <v>0.89946478944562291</v>
      </c>
      <c r="BB319" s="30">
        <f t="shared" ca="1" si="196"/>
        <v>0.74957990286372311</v>
      </c>
      <c r="BC319" s="30">
        <f>IF(Riskregister!$E$16="",0,COUNTIF(BQ$4:BQ$53,"&lt;"&amp;BA319)*IF(BB319&lt;0.5,Riskregister!$K$16+(Riskregister!$L$16-Riskregister!$K$16)*SQRT(BB319/2),Riskregister!$L$16-(Riskregister!$L$16-Riskregister!$K$16)*SQRT((1-BB319)/2)))</f>
        <v>0</v>
      </c>
      <c r="BD319" s="30">
        <f t="shared" ca="1" si="160"/>
        <v>15106132.848041194</v>
      </c>
    </row>
    <row r="320" spans="20:56" x14ac:dyDescent="0.35">
      <c r="T320" s="30">
        <f t="shared" ca="1" si="185"/>
        <v>0.7103141858073988</v>
      </c>
      <c r="U320" s="30">
        <f t="shared" ca="1" si="185"/>
        <v>0.1241726084584408</v>
      </c>
      <c r="V320" s="30">
        <f ca="1">IF(Riskregister!$E$5="",0,COUNTIF(BF$4:BF$53,"&lt;"&amp;T320)*IF(U320&lt;0.5,Riskregister!$K$5+(Riskregister!$L$5-Riskregister!$K$5)*SQRT(U320/2),Riskregister!$L$5-(Riskregister!$L$5-Riskregister!$K$5)*SQRT((1-U320)/2)))</f>
        <v>1310635.2781982492</v>
      </c>
      <c r="W320" s="30">
        <f t="shared" ca="1" si="186"/>
        <v>0.27111304094630506</v>
      </c>
      <c r="X320" s="30">
        <f t="shared" ca="1" si="186"/>
        <v>0.88670645528706882</v>
      </c>
      <c r="Y320" s="30">
        <f ca="1">IF(Riskregister!$E$6="",0,COUNTIF(BG$4:BG$53,"&lt;"&amp;W320)*IF(X320&lt;0.5,Riskregister!$K$6+(Riskregister!$L$6-Riskregister!$K$6)*SQRT(X320/2),Riskregister!$L$6-(Riskregister!$L$6-Riskregister!$K$6)*SQRT((1-X320)/2)))</f>
        <v>1571589.516427354</v>
      </c>
      <c r="Z320" s="30">
        <f t="shared" ca="1" si="187"/>
        <v>0.80455277777662304</v>
      </c>
      <c r="AA320" s="30">
        <f t="shared" ca="1" si="187"/>
        <v>0.8930268759537161</v>
      </c>
      <c r="AB320" s="30">
        <f ca="1">IF(Riskregister!$E$7="",0,COUNTIF(BH$4:BH$53,"&lt;"&amp;Z320)*IF(AA320&lt;0.5,Riskregister!$K$7+(Riskregister!$L$7-Riskregister!$K$7)*SQRT(AA320/2),Riskregister!$L$7-(Riskregister!$L$7-Riskregister!$K$7)*SQRT((1-AA320)/2)))</f>
        <v>2552439.4651760864</v>
      </c>
      <c r="AC320" s="30">
        <f t="shared" ca="1" si="188"/>
        <v>0.77666679495643975</v>
      </c>
      <c r="AD320" s="30">
        <f t="shared" ca="1" si="188"/>
        <v>0.11091376149240051</v>
      </c>
      <c r="AE320" s="30">
        <f ca="1">IF(Riskregister!$E$8="",0,COUNTIF(BI$4:BI$53,"&lt;"&amp;AC320)*IF(AD320&lt;0.5,Riskregister!$K$8+(Riskregister!$L$8-Riskregister!$K$8)*SQRT(AD320/2),Riskregister!$L$8-(Riskregister!$L$8-Riskregister!$K$8)*SQRT((1-AD320)/2)))</f>
        <v>5627265.5139416493</v>
      </c>
      <c r="AF320" s="30">
        <f t="shared" ca="1" si="189"/>
        <v>0.68065494784001224</v>
      </c>
      <c r="AG320" s="30">
        <f t="shared" ca="1" si="189"/>
        <v>0.19076057149578163</v>
      </c>
      <c r="AH320" s="30">
        <f>IF(Riskregister!$E$9="",0,COUNTIF(BJ$4:BJ$53,"&lt;"&amp;AF320)*IF(AG320&lt;0.5,Riskregister!$K$9+(Riskregister!$L$9-Riskregister!$K$9)*SQRT(AG320/2),Riskregister!$L$9-(Riskregister!$L$9-Riskregister!$K$9)*SQRT((1-AG320)/2)))</f>
        <v>0</v>
      </c>
      <c r="AI320" s="30">
        <f t="shared" ca="1" si="190"/>
        <v>0.36166811614478744</v>
      </c>
      <c r="AJ320" s="30">
        <f t="shared" ca="1" si="190"/>
        <v>0.86987320662223344</v>
      </c>
      <c r="AK320" s="30">
        <f>IF(Riskregister!$E$10="",0,COUNTIF(BK$4:BK$53,"&lt;"&amp;AI320)*IF(AJ320&lt;0.5,Riskregister!$K$10+(Riskregister!$L$10-Riskregister!$K$10)*SQRT(AJ320/2),Riskregister!$L$10-(Riskregister!$L$10-Riskregister!$K$10)*SQRT((1-AJ320)/2)))</f>
        <v>0</v>
      </c>
      <c r="AL320" s="30">
        <f t="shared" ca="1" si="191"/>
        <v>0.66789556187615073</v>
      </c>
      <c r="AM320" s="30">
        <f t="shared" ca="1" si="191"/>
        <v>0.65324848500164978</v>
      </c>
      <c r="AN320" s="30">
        <f>IF(Riskregister!$E$11="",0,COUNTIF(BL$4:BL$53,"&lt;"&amp;AL320)*IF(AM320&lt;0.5,Riskregister!$K$11+(Riskregister!$L$11-Riskregister!$K$11)*SQRT(AM320/2),Riskregister!$L$11-(Riskregister!$L$11-Riskregister!$K$11)*SQRT((1-AM320)/2)))</f>
        <v>0</v>
      </c>
      <c r="AO320" s="30">
        <f t="shared" ca="1" si="192"/>
        <v>0.81584669219561856</v>
      </c>
      <c r="AP320" s="30">
        <f t="shared" ca="1" si="192"/>
        <v>9.3999714337779872E-2</v>
      </c>
      <c r="AQ320" s="30">
        <f>IF(Riskregister!$E$12="",0,COUNTIF(BM$4:BM$53,"&lt;"&amp;AO320)*IF(AP320&lt;0.5,Riskregister!$K$12+(Riskregister!$L$12-Riskregister!$K$12)*SQRT(AP320/2),Riskregister!$L$12-(Riskregister!$L$12-Riskregister!$K$12)*SQRT((1-AP320)/2)))</f>
        <v>0</v>
      </c>
      <c r="AR320" s="30">
        <f t="shared" ca="1" si="193"/>
        <v>0.10645369642400782</v>
      </c>
      <c r="AS320" s="30">
        <f t="shared" ca="1" si="193"/>
        <v>0.41185548227464186</v>
      </c>
      <c r="AT320" s="30">
        <f>IF(Riskregister!$E$13="",0,COUNTIF(BN$4:BN$53,"&lt;"&amp;AR320)*IF(AS320&lt;0.5,Riskregister!$K$13+(Riskregister!$L$13-Riskregister!$K$13)*SQRT(AS320/2),Riskregister!$L$13-(Riskregister!$L$13-Riskregister!$K$13)*SQRT((1-AS320)/2)))</f>
        <v>0</v>
      </c>
      <c r="AU320" s="30">
        <f t="shared" ca="1" si="194"/>
        <v>0.49302014519397475</v>
      </c>
      <c r="AV320" s="30">
        <f t="shared" ca="1" si="194"/>
        <v>0.99899777458296535</v>
      </c>
      <c r="AW320" s="30">
        <f>IF(Riskregister!$E$14="",0,COUNTIF(BO$4:BO$53,"&lt;"&amp;AU320)*IF(AV320&lt;0.5,Riskregister!$K$14+(Riskregister!$L$14-Riskregister!$K$14)*SQRT(AV320/2),Riskregister!$L$14-(Riskregister!$L$14-Riskregister!$K$14)*SQRT((1-AV320)/2)))</f>
        <v>0</v>
      </c>
      <c r="AX320" s="30">
        <f t="shared" ca="1" si="195"/>
        <v>0.21507943819623887</v>
      </c>
      <c r="AY320" s="30">
        <f t="shared" ca="1" si="195"/>
        <v>8.0092967450926644E-2</v>
      </c>
      <c r="AZ320" s="30">
        <f>IF(Riskregister!$E$15="",0,COUNTIF(BP$4:BP$53,"&lt;"&amp;AX320)*IF(AY320&lt;0.5,Riskregister!$K$15+(Riskregister!$L$15-Riskregister!$K$15)*SQRT(AY320/2),Riskregister!$L$15-(Riskregister!$L$15-Riskregister!$K$15)*SQRT((1-AY320)/2)))</f>
        <v>0</v>
      </c>
      <c r="BA320" s="30">
        <f t="shared" ca="1" si="196"/>
        <v>0.88533077049573028</v>
      </c>
      <c r="BB320" s="30">
        <f t="shared" ca="1" si="196"/>
        <v>0.89006834109268607</v>
      </c>
      <c r="BC320" s="30">
        <f>IF(Riskregister!$E$16="",0,COUNTIF(BQ$4:BQ$53,"&lt;"&amp;BA320)*IF(BB320&lt;0.5,Riskregister!$K$16+(Riskregister!$L$16-Riskregister!$K$16)*SQRT(BB320/2),Riskregister!$L$16-(Riskregister!$L$16-Riskregister!$K$16)*SQRT((1-BB320)/2)))</f>
        <v>0</v>
      </c>
      <c r="BD320" s="30">
        <f t="shared" ca="1" si="160"/>
        <v>11061929.773743339</v>
      </c>
    </row>
    <row r="321" spans="20:56" x14ac:dyDescent="0.35">
      <c r="T321" s="30">
        <f t="shared" ca="1" si="185"/>
        <v>0.1146789176560884</v>
      </c>
      <c r="U321" s="30">
        <f t="shared" ca="1" si="185"/>
        <v>0.34865729738344153</v>
      </c>
      <c r="V321" s="30">
        <f ca="1">IF(Riskregister!$E$5="",0,COUNTIF(BF$4:BF$53,"&lt;"&amp;T321)*IF(U321&lt;0.5,Riskregister!$K$5+(Riskregister!$L$5-Riskregister!$K$5)*SQRT(U321/2),Riskregister!$L$5-(Riskregister!$L$5-Riskregister!$K$5)*SQRT((1-U321)/2)))</f>
        <v>337887.07076346013</v>
      </c>
      <c r="W321" s="30">
        <f t="shared" ca="1" si="186"/>
        <v>0.31189708592864407</v>
      </c>
      <c r="X321" s="30">
        <f t="shared" ca="1" si="186"/>
        <v>0.88325741489468745</v>
      </c>
      <c r="Y321" s="30">
        <f ca="1">IF(Riskregister!$E$6="",0,COUNTIF(BG$4:BG$53,"&lt;"&amp;W321)*IF(X321&lt;0.5,Riskregister!$K$6+(Riskregister!$L$6-Riskregister!$K$6)*SQRT(X321/2),Riskregister!$L$6-(Riskregister!$L$6-Riskregister!$K$6)*SQRT((1-X321)/2)))</f>
        <v>1565117.2711286335</v>
      </c>
      <c r="Z321" s="30">
        <f t="shared" ca="1" si="187"/>
        <v>0.64795574281844148</v>
      </c>
      <c r="AA321" s="30">
        <f t="shared" ca="1" si="187"/>
        <v>0.97783081840607156</v>
      </c>
      <c r="AB321" s="30">
        <f ca="1">IF(Riskregister!$E$7="",0,COUNTIF(BH$4:BH$53,"&lt;"&amp;Z321)*IF(AA321&lt;0.5,Riskregister!$K$7+(Riskregister!$L$7-Riskregister!$K$7)*SQRT(AA321/2),Riskregister!$L$7-(Riskregister!$L$7-Riskregister!$K$7)*SQRT((1-AA321)/2)))</f>
        <v>2542055.7109397887</v>
      </c>
      <c r="AC321" s="30">
        <f t="shared" ca="1" si="188"/>
        <v>0.99302678785262066</v>
      </c>
      <c r="AD321" s="30">
        <f t="shared" ca="1" si="188"/>
        <v>0.47486433779773729</v>
      </c>
      <c r="AE321" s="30">
        <f ca="1">IF(Riskregister!$E$8="",0,COUNTIF(BI$4:BI$53,"&lt;"&amp;AC321)*IF(AD321&lt;0.5,Riskregister!$K$8+(Riskregister!$L$8-Riskregister!$K$8)*SQRT(AD321/2),Riskregister!$L$8-(Riskregister!$L$8-Riskregister!$K$8)*SQRT((1-AD321)/2)))</f>
        <v>20721356.47550324</v>
      </c>
      <c r="AF321" s="30">
        <f t="shared" ca="1" si="189"/>
        <v>0.49600451591099493</v>
      </c>
      <c r="AG321" s="30">
        <f t="shared" ca="1" si="189"/>
        <v>0.63240496973671911</v>
      </c>
      <c r="AH321" s="30">
        <f>IF(Riskregister!$E$9="",0,COUNTIF(BJ$4:BJ$53,"&lt;"&amp;AF321)*IF(AG321&lt;0.5,Riskregister!$K$9+(Riskregister!$L$9-Riskregister!$K$9)*SQRT(AG321/2),Riskregister!$L$9-(Riskregister!$L$9-Riskregister!$K$9)*SQRT((1-AG321)/2)))</f>
        <v>0</v>
      </c>
      <c r="AI321" s="30">
        <f t="shared" ca="1" si="190"/>
        <v>0.22752671109742906</v>
      </c>
      <c r="AJ321" s="30">
        <f t="shared" ca="1" si="190"/>
        <v>7.1817328555039528E-2</v>
      </c>
      <c r="AK321" s="30">
        <f>IF(Riskregister!$E$10="",0,COUNTIF(BK$4:BK$53,"&lt;"&amp;AI321)*IF(AJ321&lt;0.5,Riskregister!$K$10+(Riskregister!$L$10-Riskregister!$K$10)*SQRT(AJ321/2),Riskregister!$L$10-(Riskregister!$L$10-Riskregister!$K$10)*SQRT((1-AJ321)/2)))</f>
        <v>0</v>
      </c>
      <c r="AL321" s="30">
        <f t="shared" ca="1" si="191"/>
        <v>0.4886244621693534</v>
      </c>
      <c r="AM321" s="30">
        <f t="shared" ca="1" si="191"/>
        <v>0.57071804573641571</v>
      </c>
      <c r="AN321" s="30">
        <f>IF(Riskregister!$E$11="",0,COUNTIF(BL$4:BL$53,"&lt;"&amp;AL321)*IF(AM321&lt;0.5,Riskregister!$K$11+(Riskregister!$L$11-Riskregister!$K$11)*SQRT(AM321/2),Riskregister!$L$11-(Riskregister!$L$11-Riskregister!$K$11)*SQRT((1-AM321)/2)))</f>
        <v>0</v>
      </c>
      <c r="AO321" s="30">
        <f t="shared" ca="1" si="192"/>
        <v>0.59923984642054917</v>
      </c>
      <c r="AP321" s="30">
        <f t="shared" ca="1" si="192"/>
        <v>0.17129187067523921</v>
      </c>
      <c r="AQ321" s="30">
        <f>IF(Riskregister!$E$12="",0,COUNTIF(BM$4:BM$53,"&lt;"&amp;AO321)*IF(AP321&lt;0.5,Riskregister!$K$12+(Riskregister!$L$12-Riskregister!$K$12)*SQRT(AP321/2),Riskregister!$L$12-(Riskregister!$L$12-Riskregister!$K$12)*SQRT((1-AP321)/2)))</f>
        <v>0</v>
      </c>
      <c r="AR321" s="30">
        <f t="shared" ca="1" si="193"/>
        <v>0.815584740260348</v>
      </c>
      <c r="AS321" s="30">
        <f t="shared" ca="1" si="193"/>
        <v>0.62924776186993081</v>
      </c>
      <c r="AT321" s="30">
        <f>IF(Riskregister!$E$13="",0,COUNTIF(BN$4:BN$53,"&lt;"&amp;AR321)*IF(AS321&lt;0.5,Riskregister!$K$13+(Riskregister!$L$13-Riskregister!$K$13)*SQRT(AS321/2),Riskregister!$L$13-(Riskregister!$L$13-Riskregister!$K$13)*SQRT((1-AS321)/2)))</f>
        <v>0</v>
      </c>
      <c r="AU321" s="30">
        <f t="shared" ca="1" si="194"/>
        <v>0.7896387714987243</v>
      </c>
      <c r="AV321" s="30">
        <f t="shared" ca="1" si="194"/>
        <v>0.78854151347317269</v>
      </c>
      <c r="AW321" s="30">
        <f>IF(Riskregister!$E$14="",0,COUNTIF(BO$4:BO$53,"&lt;"&amp;AU321)*IF(AV321&lt;0.5,Riskregister!$K$14+(Riskregister!$L$14-Riskregister!$K$14)*SQRT(AV321/2),Riskregister!$L$14-(Riskregister!$L$14-Riskregister!$K$14)*SQRT((1-AV321)/2)))</f>
        <v>0</v>
      </c>
      <c r="AX321" s="30">
        <f t="shared" ca="1" si="195"/>
        <v>0.93695708626147911</v>
      </c>
      <c r="AY321" s="30">
        <f t="shared" ca="1" si="195"/>
        <v>0.65316313888976463</v>
      </c>
      <c r="AZ321" s="30">
        <f>IF(Riskregister!$E$15="",0,COUNTIF(BP$4:BP$53,"&lt;"&amp;AX321)*IF(AY321&lt;0.5,Riskregister!$K$15+(Riskregister!$L$15-Riskregister!$K$15)*SQRT(AY321/2),Riskregister!$L$15-(Riskregister!$L$15-Riskregister!$K$15)*SQRT((1-AY321)/2)))</f>
        <v>0</v>
      </c>
      <c r="BA321" s="30">
        <f t="shared" ca="1" si="196"/>
        <v>0.82025423886866111</v>
      </c>
      <c r="BB321" s="30">
        <f t="shared" ca="1" si="196"/>
        <v>9.2291425487686429E-2</v>
      </c>
      <c r="BC321" s="30">
        <f>IF(Riskregister!$E$16="",0,COUNTIF(BQ$4:BQ$53,"&lt;"&amp;BA321)*IF(BB321&lt;0.5,Riskregister!$K$16+(Riskregister!$L$16-Riskregister!$K$16)*SQRT(BB321/2),Riskregister!$L$16-(Riskregister!$L$16-Riskregister!$K$16)*SQRT((1-BB321)/2)))</f>
        <v>0</v>
      </c>
      <c r="BD321" s="30">
        <f t="shared" ca="1" si="160"/>
        <v>25166416.528335124</v>
      </c>
    </row>
    <row r="322" spans="20:56" x14ac:dyDescent="0.35">
      <c r="T322" s="30">
        <f t="shared" ca="1" si="185"/>
        <v>0.22391439194391449</v>
      </c>
      <c r="U322" s="30">
        <f t="shared" ca="1" si="185"/>
        <v>4.8657142069054027E-2</v>
      </c>
      <c r="V322" s="30">
        <f ca="1">IF(Riskregister!$E$5="",0,COUNTIF(BF$4:BF$53,"&lt;"&amp;T322)*IF(U322&lt;0.5,Riskregister!$K$5+(Riskregister!$L$5-Riskregister!$K$5)*SQRT(U322/2),Riskregister!$L$5-(Riskregister!$L$5-Riskregister!$K$5)*SQRT((1-U322)/2)))</f>
        <v>440378.56865621218</v>
      </c>
      <c r="W322" s="30">
        <f t="shared" ca="1" si="186"/>
        <v>0.95543943249201679</v>
      </c>
      <c r="X322" s="30">
        <f t="shared" ca="1" si="186"/>
        <v>0.76726471024876886</v>
      </c>
      <c r="Y322" s="30">
        <f ca="1">IF(Riskregister!$E$6="",0,COUNTIF(BG$4:BG$53,"&lt;"&amp;W322)*IF(X322&lt;0.5,Riskregister!$K$6+(Riskregister!$L$6-Riskregister!$K$6)*SQRT(X322/2),Riskregister!$L$6-(Riskregister!$L$6-Riskregister!$K$6)*SQRT((1-X322)/2)))</f>
        <v>6929856.8054690259</v>
      </c>
      <c r="Z322" s="30">
        <f t="shared" ca="1" si="187"/>
        <v>0.91645437563050969</v>
      </c>
      <c r="AA322" s="30">
        <f t="shared" ca="1" si="187"/>
        <v>0.30097688279621693</v>
      </c>
      <c r="AB322" s="30">
        <f ca="1">IF(Riskregister!$E$7="",0,COUNTIF(BH$4:BH$53,"&lt;"&amp;Z322)*IF(AA322&lt;0.5,Riskregister!$K$7+(Riskregister!$L$7-Riskregister!$K$7)*SQRT(AA322/2),Riskregister!$L$7-(Riskregister!$L$7-Riskregister!$K$7)*SQRT((1-AA322)/2)))</f>
        <v>1857749.3903982532</v>
      </c>
      <c r="AC322" s="30">
        <f t="shared" ca="1" si="188"/>
        <v>0.38040496199338247</v>
      </c>
      <c r="AD322" s="30">
        <f t="shared" ca="1" si="188"/>
        <v>0.36213540614067075</v>
      </c>
      <c r="AE322" s="30">
        <f ca="1">IF(Riskregister!$E$8="",0,COUNTIF(BI$4:BI$53,"&lt;"&amp;AC322)*IF(AD322&lt;0.5,Riskregister!$K$8+(Riskregister!$L$8-Riskregister!$K$8)*SQRT(AD322/2),Riskregister!$L$8-(Riskregister!$L$8-Riskregister!$K$8)*SQRT((1-AD322)/2)))</f>
        <v>4599892.7789748106</v>
      </c>
      <c r="AF322" s="30">
        <f t="shared" ca="1" si="189"/>
        <v>2.8420626445985975E-2</v>
      </c>
      <c r="AG322" s="30">
        <f t="shared" ca="1" si="189"/>
        <v>0.37867555190881663</v>
      </c>
      <c r="AH322" s="30">
        <f>IF(Riskregister!$E$9="",0,COUNTIF(BJ$4:BJ$53,"&lt;"&amp;AF322)*IF(AG322&lt;0.5,Riskregister!$K$9+(Riskregister!$L$9-Riskregister!$K$9)*SQRT(AG322/2),Riskregister!$L$9-(Riskregister!$L$9-Riskregister!$K$9)*SQRT((1-AG322)/2)))</f>
        <v>0</v>
      </c>
      <c r="AI322" s="30">
        <f t="shared" ca="1" si="190"/>
        <v>0.57572245465909366</v>
      </c>
      <c r="AJ322" s="30">
        <f t="shared" ca="1" si="190"/>
        <v>0.44696640852986547</v>
      </c>
      <c r="AK322" s="30">
        <f>IF(Riskregister!$E$10="",0,COUNTIF(BK$4:BK$53,"&lt;"&amp;AI322)*IF(AJ322&lt;0.5,Riskregister!$K$10+(Riskregister!$L$10-Riskregister!$K$10)*SQRT(AJ322/2),Riskregister!$L$10-(Riskregister!$L$10-Riskregister!$K$10)*SQRT((1-AJ322)/2)))</f>
        <v>0</v>
      </c>
      <c r="AL322" s="30">
        <f t="shared" ca="1" si="191"/>
        <v>0.36503211221548937</v>
      </c>
      <c r="AM322" s="30">
        <f t="shared" ca="1" si="191"/>
        <v>0.54120820311927575</v>
      </c>
      <c r="AN322" s="30">
        <f>IF(Riskregister!$E$11="",0,COUNTIF(BL$4:BL$53,"&lt;"&amp;AL322)*IF(AM322&lt;0.5,Riskregister!$K$11+(Riskregister!$L$11-Riskregister!$K$11)*SQRT(AM322/2),Riskregister!$L$11-(Riskregister!$L$11-Riskregister!$K$11)*SQRT((1-AM322)/2)))</f>
        <v>0</v>
      </c>
      <c r="AO322" s="30">
        <f t="shared" ca="1" si="192"/>
        <v>0.51204438688805831</v>
      </c>
      <c r="AP322" s="30">
        <f t="shared" ca="1" si="192"/>
        <v>0.73343845710805156</v>
      </c>
      <c r="AQ322" s="30">
        <f>IF(Riskregister!$E$12="",0,COUNTIF(BM$4:BM$53,"&lt;"&amp;AO322)*IF(AP322&lt;0.5,Riskregister!$K$12+(Riskregister!$L$12-Riskregister!$K$12)*SQRT(AP322/2),Riskregister!$L$12-(Riskregister!$L$12-Riskregister!$K$12)*SQRT((1-AP322)/2)))</f>
        <v>0</v>
      </c>
      <c r="AR322" s="30">
        <f t="shared" ca="1" si="193"/>
        <v>0.7627115683541883</v>
      </c>
      <c r="AS322" s="30">
        <f t="shared" ca="1" si="193"/>
        <v>0.17723128695343127</v>
      </c>
      <c r="AT322" s="30">
        <f>IF(Riskregister!$E$13="",0,COUNTIF(BN$4:BN$53,"&lt;"&amp;AR322)*IF(AS322&lt;0.5,Riskregister!$K$13+(Riskregister!$L$13-Riskregister!$K$13)*SQRT(AS322/2),Riskregister!$L$13-(Riskregister!$L$13-Riskregister!$K$13)*SQRT((1-AS322)/2)))</f>
        <v>0</v>
      </c>
      <c r="AU322" s="30">
        <f t="shared" ca="1" si="194"/>
        <v>0.58679463221274375</v>
      </c>
      <c r="AV322" s="30">
        <f t="shared" ca="1" si="194"/>
        <v>0.53654243008897828</v>
      </c>
      <c r="AW322" s="30">
        <f>IF(Riskregister!$E$14="",0,COUNTIF(BO$4:BO$53,"&lt;"&amp;AU322)*IF(AV322&lt;0.5,Riskregister!$K$14+(Riskregister!$L$14-Riskregister!$K$14)*SQRT(AV322/2),Riskregister!$L$14-(Riskregister!$L$14-Riskregister!$K$14)*SQRT((1-AV322)/2)))</f>
        <v>0</v>
      </c>
      <c r="AX322" s="30">
        <f t="shared" ca="1" si="195"/>
        <v>0.74957461791034552</v>
      </c>
      <c r="AY322" s="30">
        <f t="shared" ca="1" si="195"/>
        <v>0.52566088638704966</v>
      </c>
      <c r="AZ322" s="30">
        <f>IF(Riskregister!$E$15="",0,COUNTIF(BP$4:BP$53,"&lt;"&amp;AX322)*IF(AY322&lt;0.5,Riskregister!$K$15+(Riskregister!$L$15-Riskregister!$K$15)*SQRT(AY322/2),Riskregister!$L$15-(Riskregister!$L$15-Riskregister!$K$15)*SQRT((1-AY322)/2)))</f>
        <v>0</v>
      </c>
      <c r="BA322" s="30">
        <f t="shared" ca="1" si="196"/>
        <v>0.69229011538672491</v>
      </c>
      <c r="BB322" s="30">
        <f t="shared" ca="1" si="196"/>
        <v>0.63125914458757593</v>
      </c>
      <c r="BC322" s="30">
        <f>IF(Riskregister!$E$16="",0,COUNTIF(BQ$4:BQ$53,"&lt;"&amp;BA322)*IF(BB322&lt;0.5,Riskregister!$K$16+(Riskregister!$L$16-Riskregister!$K$16)*SQRT(BB322/2),Riskregister!$L$16-(Riskregister!$L$16-Riskregister!$K$16)*SQRT((1-BB322)/2)))</f>
        <v>0</v>
      </c>
      <c r="BD322" s="30">
        <f t="shared" ca="1" si="160"/>
        <v>13827877.543498302</v>
      </c>
    </row>
    <row r="323" spans="20:56" x14ac:dyDescent="0.35">
      <c r="T323" s="30">
        <f t="shared" ca="1" si="185"/>
        <v>0.57449717498116581</v>
      </c>
      <c r="U323" s="30">
        <f t="shared" ca="1" si="185"/>
        <v>0.62578839084716997</v>
      </c>
      <c r="V323" s="30">
        <f ca="1">IF(Riskregister!$E$5="",0,COUNTIF(BF$4:BF$53,"&lt;"&amp;T323)*IF(U323&lt;0.5,Riskregister!$K$5+(Riskregister!$L$5-Riskregister!$K$5)*SQRT(U323/2),Riskregister!$L$5-(Riskregister!$L$5-Riskregister!$K$5)*SQRT((1-U323)/2)))</f>
        <v>1621396.8874788743</v>
      </c>
      <c r="W323" s="30">
        <f t="shared" ca="1" si="186"/>
        <v>0.3324609322262444</v>
      </c>
      <c r="X323" s="30">
        <f t="shared" ca="1" si="186"/>
        <v>0.68484922778322521</v>
      </c>
      <c r="Y323" s="30">
        <f ca="1">IF(Riskregister!$E$6="",0,COUNTIF(BG$4:BG$53,"&lt;"&amp;W323)*IF(X323&lt;0.5,Riskregister!$K$6+(Riskregister!$L$6-Riskregister!$K$6)*SQRT(X323/2),Riskregister!$L$6-(Riskregister!$L$6-Riskregister!$K$6)*SQRT((1-X323)/2)))</f>
        <v>1285476.2068404052</v>
      </c>
      <c r="Z323" s="30">
        <f t="shared" ca="1" si="187"/>
        <v>0.22935733884259124</v>
      </c>
      <c r="AA323" s="30">
        <f t="shared" ca="1" si="187"/>
        <v>0.4463601429536781</v>
      </c>
      <c r="AB323" s="30">
        <f ca="1">IF(Riskregister!$E$7="",0,COUNTIF(BH$4:BH$53,"&lt;"&amp;Z323)*IF(AA323&lt;0.5,Riskregister!$K$7+(Riskregister!$L$7-Riskregister!$K$7)*SQRT(AA323/2),Riskregister!$L$7-(Riskregister!$L$7-Riskregister!$K$7)*SQRT((1-AA323)/2)))</f>
        <v>861387.13329985831</v>
      </c>
      <c r="AC323" s="30">
        <f t="shared" ca="1" si="188"/>
        <v>0.7852068724709057</v>
      </c>
      <c r="AD323" s="30">
        <f t="shared" ca="1" si="188"/>
        <v>0.5497886777209493</v>
      </c>
      <c r="AE323" s="30">
        <f ca="1">IF(Riskregister!$E$8="",0,COUNTIF(BI$4:BI$53,"&lt;"&amp;AC323)*IF(AD323&lt;0.5,Riskregister!$K$8+(Riskregister!$L$8-Riskregister!$K$8)*SQRT(AD323/2),Riskregister!$L$8-(Riskregister!$L$8-Riskregister!$K$8)*SQRT((1-AD323)/2)))</f>
        <v>11080283.363628985</v>
      </c>
      <c r="AF323" s="30">
        <f t="shared" ca="1" si="189"/>
        <v>0.85284867730752212</v>
      </c>
      <c r="AG323" s="30">
        <f t="shared" ca="1" si="189"/>
        <v>0.91189496180079099</v>
      </c>
      <c r="AH323" s="30">
        <f>IF(Riskregister!$E$9="",0,COUNTIF(BJ$4:BJ$53,"&lt;"&amp;AF323)*IF(AG323&lt;0.5,Riskregister!$K$9+(Riskregister!$L$9-Riskregister!$K$9)*SQRT(AG323/2),Riskregister!$L$9-(Riskregister!$L$9-Riskregister!$K$9)*SQRT((1-AG323)/2)))</f>
        <v>0</v>
      </c>
      <c r="AI323" s="30">
        <f t="shared" ca="1" si="190"/>
        <v>0.2389673504449582</v>
      </c>
      <c r="AJ323" s="30">
        <f t="shared" ca="1" si="190"/>
        <v>7.4759356357396167E-2</v>
      </c>
      <c r="AK323" s="30">
        <f>IF(Riskregister!$E$10="",0,COUNTIF(BK$4:BK$53,"&lt;"&amp;AI323)*IF(AJ323&lt;0.5,Riskregister!$K$10+(Riskregister!$L$10-Riskregister!$K$10)*SQRT(AJ323/2),Riskregister!$L$10-(Riskregister!$L$10-Riskregister!$K$10)*SQRT((1-AJ323)/2)))</f>
        <v>0</v>
      </c>
      <c r="AL323" s="30">
        <f t="shared" ca="1" si="191"/>
        <v>0.99806316834352327</v>
      </c>
      <c r="AM323" s="30">
        <f t="shared" ca="1" si="191"/>
        <v>0.2003209157703929</v>
      </c>
      <c r="AN323" s="30">
        <f>IF(Riskregister!$E$11="",0,COUNTIF(BL$4:BL$53,"&lt;"&amp;AL323)*IF(AM323&lt;0.5,Riskregister!$K$11+(Riskregister!$L$11-Riskregister!$K$11)*SQRT(AM323/2),Riskregister!$L$11-(Riskregister!$L$11-Riskregister!$K$11)*SQRT((1-AM323)/2)))</f>
        <v>0</v>
      </c>
      <c r="AO323" s="30">
        <f t="shared" ca="1" si="192"/>
        <v>0.5579549953903612</v>
      </c>
      <c r="AP323" s="30">
        <f t="shared" ca="1" si="192"/>
        <v>0.87042987491014379</v>
      </c>
      <c r="AQ323" s="30">
        <f>IF(Riskregister!$E$12="",0,COUNTIF(BM$4:BM$53,"&lt;"&amp;AO323)*IF(AP323&lt;0.5,Riskregister!$K$12+(Riskregister!$L$12-Riskregister!$K$12)*SQRT(AP323/2),Riskregister!$L$12-(Riskregister!$L$12-Riskregister!$K$12)*SQRT((1-AP323)/2)))</f>
        <v>0</v>
      </c>
      <c r="AR323" s="30">
        <f t="shared" ca="1" si="193"/>
        <v>7.4250666783615027E-2</v>
      </c>
      <c r="AS323" s="30">
        <f t="shared" ca="1" si="193"/>
        <v>0.33149878547516964</v>
      </c>
      <c r="AT323" s="30">
        <f>IF(Riskregister!$E$13="",0,COUNTIF(BN$4:BN$53,"&lt;"&amp;AR323)*IF(AS323&lt;0.5,Riskregister!$K$13+(Riskregister!$L$13-Riskregister!$K$13)*SQRT(AS323/2),Riskregister!$L$13-(Riskregister!$L$13-Riskregister!$K$13)*SQRT((1-AS323)/2)))</f>
        <v>0</v>
      </c>
      <c r="AU323" s="30">
        <f t="shared" ca="1" si="194"/>
        <v>0.8063670651438084</v>
      </c>
      <c r="AV323" s="30">
        <f t="shared" ca="1" si="194"/>
        <v>0.55504965805990625</v>
      </c>
      <c r="AW323" s="30">
        <f>IF(Riskregister!$E$14="",0,COUNTIF(BO$4:BO$53,"&lt;"&amp;AU323)*IF(AV323&lt;0.5,Riskregister!$K$14+(Riskregister!$L$14-Riskregister!$K$14)*SQRT(AV323/2),Riskregister!$L$14-(Riskregister!$L$14-Riskregister!$K$14)*SQRT((1-AV323)/2)))</f>
        <v>0</v>
      </c>
      <c r="AX323" s="30">
        <f t="shared" ca="1" si="195"/>
        <v>0.11029729865407123</v>
      </c>
      <c r="AY323" s="30">
        <f t="shared" ca="1" si="195"/>
        <v>0.93458967733842269</v>
      </c>
      <c r="AZ323" s="30">
        <f>IF(Riskregister!$E$15="",0,COUNTIF(BP$4:BP$53,"&lt;"&amp;AX323)*IF(AY323&lt;0.5,Riskregister!$K$15+(Riskregister!$L$15-Riskregister!$K$15)*SQRT(AY323/2),Riskregister!$L$15-(Riskregister!$L$15-Riskregister!$K$15)*SQRT((1-AY323)/2)))</f>
        <v>0</v>
      </c>
      <c r="BA323" s="30">
        <f t="shared" ca="1" si="196"/>
        <v>0.56046742663647686</v>
      </c>
      <c r="BB323" s="30">
        <f t="shared" ca="1" si="196"/>
        <v>0.89839324531277931</v>
      </c>
      <c r="BC323" s="30">
        <f>IF(Riskregister!$E$16="",0,COUNTIF(BQ$4:BQ$53,"&lt;"&amp;BA323)*IF(BB323&lt;0.5,Riskregister!$K$16+(Riskregister!$L$16-Riskregister!$K$16)*SQRT(BB323/2),Riskregister!$L$16-(Riskregister!$L$16-Riskregister!$K$16)*SQRT((1-BB323)/2)))</f>
        <v>0</v>
      </c>
      <c r="BD323" s="30">
        <f t="shared" ca="1" si="160"/>
        <v>14848543.591248123</v>
      </c>
    </row>
    <row r="324" spans="20:56" x14ac:dyDescent="0.35">
      <c r="T324" s="30">
        <f t="shared" ref="T324:U343" ca="1" si="197">RAND()</f>
        <v>0.80385709319079468</v>
      </c>
      <c r="U324" s="30">
        <f t="shared" ca="1" si="197"/>
        <v>0.8919705488524845</v>
      </c>
      <c r="V324" s="30">
        <f ca="1">IF(Riskregister!$E$5="",0,COUNTIF(BF$4:BF$53,"&lt;"&amp;T324)*IF(U324&lt;0.5,Riskregister!$K$5+(Riskregister!$L$5-Riskregister!$K$5)*SQRT(U324/2),Riskregister!$L$5-(Riskregister!$L$5-Riskregister!$K$5)*SQRT((1-U324)/2)))</f>
        <v>2477075.96324404</v>
      </c>
      <c r="W324" s="30">
        <f t="shared" ref="W324:X343" ca="1" si="198">RAND()</f>
        <v>0.26320947145333418</v>
      </c>
      <c r="X324" s="30">
        <f t="shared" ca="1" si="198"/>
        <v>1.487218332046969E-2</v>
      </c>
      <c r="Y324" s="30">
        <f ca="1">IF(Riskregister!$E$6="",0,COUNTIF(BG$4:BG$53,"&lt;"&amp;W324)*IF(X324&lt;0.5,Riskregister!$K$6+(Riskregister!$L$6-Riskregister!$K$6)*SQRT(X324/2),Riskregister!$L$6-(Riskregister!$L$6-Riskregister!$K$6)*SQRT((1-X324)/2)))</f>
        <v>355218.99683724577</v>
      </c>
      <c r="Z324" s="30">
        <f t="shared" ref="Z324:AA343" ca="1" si="199">RAND()</f>
        <v>0.31122867656949604</v>
      </c>
      <c r="AA324" s="30">
        <f t="shared" ca="1" si="199"/>
        <v>0.23200007584203064</v>
      </c>
      <c r="AB324" s="30">
        <f ca="1">IF(Riskregister!$E$7="",0,COUNTIF(BH$4:BH$53,"&lt;"&amp;Z324)*IF(AA324&lt;0.5,Riskregister!$K$7+(Riskregister!$L$7-Riskregister!$K$7)*SQRT(AA324/2),Riskregister!$L$7-(Riskregister!$L$7-Riskregister!$K$7)*SQRT((1-AA324)/2)))</f>
        <v>846028.62022985914</v>
      </c>
      <c r="AC324" s="30">
        <f t="shared" ref="AC324:AD343" ca="1" si="200">RAND()</f>
        <v>0.62891067770720677</v>
      </c>
      <c r="AD324" s="30">
        <f t="shared" ca="1" si="200"/>
        <v>0.30014011683412267</v>
      </c>
      <c r="AE324" s="30">
        <f ca="1">IF(Riskregister!$E$8="",0,COUNTIF(BI$4:BI$53,"&lt;"&amp;AC324)*IF(AD324&lt;0.5,Riskregister!$K$8+(Riskregister!$L$8-Riskregister!$K$8)*SQRT(AD324/2),Riskregister!$L$8-(Riskregister!$L$8-Riskregister!$K$8)*SQRT((1-AD324)/2)))</f>
        <v>6362181.6441689264</v>
      </c>
      <c r="AF324" s="30">
        <f t="shared" ref="AF324:AG343" ca="1" si="201">RAND()</f>
        <v>0.66577261984836023</v>
      </c>
      <c r="AG324" s="30">
        <f t="shared" ca="1" si="201"/>
        <v>3.8324257276570073E-2</v>
      </c>
      <c r="AH324" s="30">
        <f>IF(Riskregister!$E$9="",0,COUNTIF(BJ$4:BJ$53,"&lt;"&amp;AF324)*IF(AG324&lt;0.5,Riskregister!$K$9+(Riskregister!$L$9-Riskregister!$K$9)*SQRT(AG324/2),Riskregister!$L$9-(Riskregister!$L$9-Riskregister!$K$9)*SQRT((1-AG324)/2)))</f>
        <v>0</v>
      </c>
      <c r="AI324" s="30">
        <f t="shared" ref="AI324:AJ343" ca="1" si="202">RAND()</f>
        <v>0.28924678008649518</v>
      </c>
      <c r="AJ324" s="30">
        <f t="shared" ca="1" si="202"/>
        <v>0.77922352176745968</v>
      </c>
      <c r="AK324" s="30">
        <f>IF(Riskregister!$E$10="",0,COUNTIF(BK$4:BK$53,"&lt;"&amp;AI324)*IF(AJ324&lt;0.5,Riskregister!$K$10+(Riskregister!$L$10-Riskregister!$K$10)*SQRT(AJ324/2),Riskregister!$L$10-(Riskregister!$L$10-Riskregister!$K$10)*SQRT((1-AJ324)/2)))</f>
        <v>0</v>
      </c>
      <c r="AL324" s="30">
        <f t="shared" ref="AL324:AM343" ca="1" si="203">RAND()</f>
        <v>0.80282754575277415</v>
      </c>
      <c r="AM324" s="30">
        <f t="shared" ca="1" si="203"/>
        <v>0.40937130386311327</v>
      </c>
      <c r="AN324" s="30">
        <f>IF(Riskregister!$E$11="",0,COUNTIF(BL$4:BL$53,"&lt;"&amp;AL324)*IF(AM324&lt;0.5,Riskregister!$K$11+(Riskregister!$L$11-Riskregister!$K$11)*SQRT(AM324/2),Riskregister!$L$11-(Riskregister!$L$11-Riskregister!$K$11)*SQRT((1-AM324)/2)))</f>
        <v>0</v>
      </c>
      <c r="AO324" s="30">
        <f t="shared" ref="AO324:AP343" ca="1" si="204">RAND()</f>
        <v>0.37935706804344416</v>
      </c>
      <c r="AP324" s="30">
        <f t="shared" ca="1" si="204"/>
        <v>0.24468351932792054</v>
      </c>
      <c r="AQ324" s="30">
        <f>IF(Riskregister!$E$12="",0,COUNTIF(BM$4:BM$53,"&lt;"&amp;AO324)*IF(AP324&lt;0.5,Riskregister!$K$12+(Riskregister!$L$12-Riskregister!$K$12)*SQRT(AP324/2),Riskregister!$L$12-(Riskregister!$L$12-Riskregister!$K$12)*SQRT((1-AP324)/2)))</f>
        <v>0</v>
      </c>
      <c r="AR324" s="30">
        <f t="shared" ref="AR324:AS343" ca="1" si="205">RAND()</f>
        <v>0.89335002805293318</v>
      </c>
      <c r="AS324" s="30">
        <f t="shared" ca="1" si="205"/>
        <v>0.99542488357430559</v>
      </c>
      <c r="AT324" s="30">
        <f>IF(Riskregister!$E$13="",0,COUNTIF(BN$4:BN$53,"&lt;"&amp;AR324)*IF(AS324&lt;0.5,Riskregister!$K$13+(Riskregister!$L$13-Riskregister!$K$13)*SQRT(AS324/2),Riskregister!$L$13-(Riskregister!$L$13-Riskregister!$K$13)*SQRT((1-AS324)/2)))</f>
        <v>0</v>
      </c>
      <c r="AU324" s="30">
        <f t="shared" ref="AU324:AV343" ca="1" si="206">RAND()</f>
        <v>0.83551786468642386</v>
      </c>
      <c r="AV324" s="30">
        <f t="shared" ca="1" si="206"/>
        <v>0.26874464486670735</v>
      </c>
      <c r="AW324" s="30">
        <f>IF(Riskregister!$E$14="",0,COUNTIF(BO$4:BO$53,"&lt;"&amp;AU324)*IF(AV324&lt;0.5,Riskregister!$K$14+(Riskregister!$L$14-Riskregister!$K$14)*SQRT(AV324/2),Riskregister!$L$14-(Riskregister!$L$14-Riskregister!$K$14)*SQRT((1-AV324)/2)))</f>
        <v>0</v>
      </c>
      <c r="AX324" s="30">
        <f t="shared" ref="AX324:AY343" ca="1" si="207">RAND()</f>
        <v>0.21844465752457698</v>
      </c>
      <c r="AY324" s="30">
        <f t="shared" ca="1" si="207"/>
        <v>0.76203369669057275</v>
      </c>
      <c r="AZ324" s="30">
        <f>IF(Riskregister!$E$15="",0,COUNTIF(BP$4:BP$53,"&lt;"&amp;AX324)*IF(AY324&lt;0.5,Riskregister!$K$15+(Riskregister!$L$15-Riskregister!$K$15)*SQRT(AY324/2),Riskregister!$L$15-(Riskregister!$L$15-Riskregister!$K$15)*SQRT((1-AY324)/2)))</f>
        <v>0</v>
      </c>
      <c r="BA324" s="30">
        <f t="shared" ref="BA324:BB343" ca="1" si="208">RAND()</f>
        <v>0.36593633507827461</v>
      </c>
      <c r="BB324" s="30">
        <f t="shared" ca="1" si="208"/>
        <v>0.81709082022721113</v>
      </c>
      <c r="BC324" s="30">
        <f>IF(Riskregister!$E$16="",0,COUNTIF(BQ$4:BQ$53,"&lt;"&amp;BA324)*IF(BB324&lt;0.5,Riskregister!$K$16+(Riskregister!$L$16-Riskregister!$K$16)*SQRT(BB324/2),Riskregister!$L$16-(Riskregister!$L$16-Riskregister!$K$16)*SQRT((1-BB324)/2)))</f>
        <v>0</v>
      </c>
      <c r="BD324" s="30">
        <f t="shared" ref="BD324:BD387" ca="1" si="209">V324+Y324+AB324+AE324+AH324+AK324+AN324+AQ324+AT324+AW324+AZ324+BC324</f>
        <v>10040505.22448007</v>
      </c>
    </row>
    <row r="325" spans="20:56" x14ac:dyDescent="0.35">
      <c r="T325" s="30">
        <f t="shared" ca="1" si="197"/>
        <v>0.34743531809760886</v>
      </c>
      <c r="U325" s="30">
        <f t="shared" ca="1" si="197"/>
        <v>0.90461084350192766</v>
      </c>
      <c r="V325" s="30">
        <f ca="1">IF(Riskregister!$E$5="",0,COUNTIF(BF$4:BF$53,"&lt;"&amp;T325)*IF(U325&lt;0.5,Riskregister!$K$5+(Riskregister!$L$5-Riskregister!$K$5)*SQRT(U325/2),Riskregister!$L$5-(Riskregister!$L$5-Riskregister!$K$5)*SQRT((1-U325)/2)))</f>
        <v>1505172.3064926425</v>
      </c>
      <c r="W325" s="30">
        <f t="shared" ca="1" si="198"/>
        <v>0.70864819329326301</v>
      </c>
      <c r="X325" s="30">
        <f t="shared" ca="1" si="198"/>
        <v>0.9560455658033904</v>
      </c>
      <c r="Y325" s="30">
        <f ca="1">IF(Riskregister!$E$6="",0,COUNTIF(BG$4:BG$53,"&lt;"&amp;W325)*IF(X325&lt;0.5,Riskregister!$K$6+(Riskregister!$L$6-Riskregister!$K$6)*SQRT(X325/2),Riskregister!$L$6-(Riskregister!$L$6-Riskregister!$K$6)*SQRT((1-X325)/2)))</f>
        <v>5199465.3970086183</v>
      </c>
      <c r="Z325" s="30">
        <f t="shared" ca="1" si="199"/>
        <v>0.18861867310044389</v>
      </c>
      <c r="AA325" s="30">
        <f t="shared" ca="1" si="199"/>
        <v>0.37860146520336835</v>
      </c>
      <c r="AB325" s="30">
        <f ca="1">IF(Riskregister!$E$7="",0,COUNTIF(BH$4:BH$53,"&lt;"&amp;Z325)*IF(AA325&lt;0.5,Riskregister!$K$7+(Riskregister!$L$7-Riskregister!$K$7)*SQRT(AA325/2),Riskregister!$L$7-(Riskregister!$L$7-Riskregister!$K$7)*SQRT((1-AA325)/2)))</f>
        <v>809121.85636315902</v>
      </c>
      <c r="AC325" s="30">
        <f t="shared" ca="1" si="200"/>
        <v>0.13190104674479242</v>
      </c>
      <c r="AD325" s="30">
        <f t="shared" ca="1" si="200"/>
        <v>6.1600884857033855E-2</v>
      </c>
      <c r="AE325" s="30">
        <f ca="1">IF(Riskregister!$E$8="",0,COUNTIF(BI$4:BI$53,"&lt;"&amp;AC325)*IF(AD325&lt;0.5,Riskregister!$K$8+(Riskregister!$L$8-Riskregister!$K$8)*SQRT(AD325/2),Riskregister!$L$8-(Riskregister!$L$8-Riskregister!$K$8)*SQRT((1-AD325)/2)))</f>
        <v>1124852.5766741224</v>
      </c>
      <c r="AF325" s="30">
        <f t="shared" ca="1" si="201"/>
        <v>0.44226433767514373</v>
      </c>
      <c r="AG325" s="30">
        <f t="shared" ca="1" si="201"/>
        <v>0.22422860451453108</v>
      </c>
      <c r="AH325" s="30">
        <f>IF(Riskregister!$E$9="",0,COUNTIF(BJ$4:BJ$53,"&lt;"&amp;AF325)*IF(AG325&lt;0.5,Riskregister!$K$9+(Riskregister!$L$9-Riskregister!$K$9)*SQRT(AG325/2),Riskregister!$L$9-(Riskregister!$L$9-Riskregister!$K$9)*SQRT((1-AG325)/2)))</f>
        <v>0</v>
      </c>
      <c r="AI325" s="30">
        <f t="shared" ca="1" si="202"/>
        <v>2.1529089839060989E-2</v>
      </c>
      <c r="AJ325" s="30">
        <f t="shared" ca="1" si="202"/>
        <v>0.56154003332783609</v>
      </c>
      <c r="AK325" s="30">
        <f>IF(Riskregister!$E$10="",0,COUNTIF(BK$4:BK$53,"&lt;"&amp;AI325)*IF(AJ325&lt;0.5,Riskregister!$K$10+(Riskregister!$L$10-Riskregister!$K$10)*SQRT(AJ325/2),Riskregister!$L$10-(Riskregister!$L$10-Riskregister!$K$10)*SQRT((1-AJ325)/2)))</f>
        <v>0</v>
      </c>
      <c r="AL325" s="30">
        <f t="shared" ca="1" si="203"/>
        <v>0.62950550367012537</v>
      </c>
      <c r="AM325" s="30">
        <f t="shared" ca="1" si="203"/>
        <v>0.23327702182325971</v>
      </c>
      <c r="AN325" s="30">
        <f>IF(Riskregister!$E$11="",0,COUNTIF(BL$4:BL$53,"&lt;"&amp;AL325)*IF(AM325&lt;0.5,Riskregister!$K$11+(Riskregister!$L$11-Riskregister!$K$11)*SQRT(AM325/2),Riskregister!$L$11-(Riskregister!$L$11-Riskregister!$K$11)*SQRT((1-AM325)/2)))</f>
        <v>0</v>
      </c>
      <c r="AO325" s="30">
        <f t="shared" ca="1" si="204"/>
        <v>0.63238867547005262</v>
      </c>
      <c r="AP325" s="30">
        <f t="shared" ca="1" si="204"/>
        <v>0.28667116376075419</v>
      </c>
      <c r="AQ325" s="30">
        <f>IF(Riskregister!$E$12="",0,COUNTIF(BM$4:BM$53,"&lt;"&amp;AO325)*IF(AP325&lt;0.5,Riskregister!$K$12+(Riskregister!$L$12-Riskregister!$K$12)*SQRT(AP325/2),Riskregister!$L$12-(Riskregister!$L$12-Riskregister!$K$12)*SQRT((1-AP325)/2)))</f>
        <v>0</v>
      </c>
      <c r="AR325" s="30">
        <f t="shared" ca="1" si="205"/>
        <v>0.90747984839923201</v>
      </c>
      <c r="AS325" s="30">
        <f t="shared" ca="1" si="205"/>
        <v>6.7217465054896008E-2</v>
      </c>
      <c r="AT325" s="30">
        <f>IF(Riskregister!$E$13="",0,COUNTIF(BN$4:BN$53,"&lt;"&amp;AR325)*IF(AS325&lt;0.5,Riskregister!$K$13+(Riskregister!$L$13-Riskregister!$K$13)*SQRT(AS325/2),Riskregister!$L$13-(Riskregister!$L$13-Riskregister!$K$13)*SQRT((1-AS325)/2)))</f>
        <v>0</v>
      </c>
      <c r="AU325" s="30">
        <f t="shared" ca="1" si="206"/>
        <v>0.44070653237390245</v>
      </c>
      <c r="AV325" s="30">
        <f t="shared" ca="1" si="206"/>
        <v>0.48433555866931055</v>
      </c>
      <c r="AW325" s="30">
        <f>IF(Riskregister!$E$14="",0,COUNTIF(BO$4:BO$53,"&lt;"&amp;AU325)*IF(AV325&lt;0.5,Riskregister!$K$14+(Riskregister!$L$14-Riskregister!$K$14)*SQRT(AV325/2),Riskregister!$L$14-(Riskregister!$L$14-Riskregister!$K$14)*SQRT((1-AV325)/2)))</f>
        <v>0</v>
      </c>
      <c r="AX325" s="30">
        <f t="shared" ca="1" si="207"/>
        <v>0.65716982508229238</v>
      </c>
      <c r="AY325" s="30">
        <f t="shared" ca="1" si="207"/>
        <v>0.32553392328044317</v>
      </c>
      <c r="AZ325" s="30">
        <f>IF(Riskregister!$E$15="",0,COUNTIF(BP$4:BP$53,"&lt;"&amp;AX325)*IF(AY325&lt;0.5,Riskregister!$K$15+(Riskregister!$L$15-Riskregister!$K$15)*SQRT(AY325/2),Riskregister!$L$15-(Riskregister!$L$15-Riskregister!$K$15)*SQRT((1-AY325)/2)))</f>
        <v>0</v>
      </c>
      <c r="BA325" s="30">
        <f t="shared" ca="1" si="208"/>
        <v>0.15653809532537988</v>
      </c>
      <c r="BB325" s="30">
        <f t="shared" ca="1" si="208"/>
        <v>0.69837481644351085</v>
      </c>
      <c r="BC325" s="30">
        <f>IF(Riskregister!$E$16="",0,COUNTIF(BQ$4:BQ$53,"&lt;"&amp;BA325)*IF(BB325&lt;0.5,Riskregister!$K$16+(Riskregister!$L$16-Riskregister!$K$16)*SQRT(BB325/2),Riskregister!$L$16-(Riskregister!$L$16-Riskregister!$K$16)*SQRT((1-BB325)/2)))</f>
        <v>0</v>
      </c>
      <c r="BD325" s="30">
        <f t="shared" ca="1" si="209"/>
        <v>8638612.1365385428</v>
      </c>
    </row>
    <row r="326" spans="20:56" x14ac:dyDescent="0.35">
      <c r="T326" s="30">
        <f t="shared" ca="1" si="197"/>
        <v>0.96967198349350814</v>
      </c>
      <c r="U326" s="30">
        <f t="shared" ca="1" si="197"/>
        <v>5.4676240029402856E-2</v>
      </c>
      <c r="V326" s="30">
        <f ca="1">IF(Riskregister!$E$5="",0,COUNTIF(BF$4:BF$53,"&lt;"&amp;T326)*IF(U326&lt;0.5,Riskregister!$K$5+(Riskregister!$L$5-Riskregister!$K$5)*SQRT(U326/2),Riskregister!$L$5-(Riskregister!$L$5-Riskregister!$K$5)*SQRT((1-U326)/2)))</f>
        <v>1795232.7573231589</v>
      </c>
      <c r="W326" s="30">
        <f t="shared" ca="1" si="198"/>
        <v>0.53147016807727265</v>
      </c>
      <c r="X326" s="30">
        <f t="shared" ca="1" si="198"/>
        <v>3.379127348449229E-2</v>
      </c>
      <c r="Y326" s="30">
        <f ca="1">IF(Riskregister!$E$6="",0,COUNTIF(BG$4:BG$53,"&lt;"&amp;W326)*IF(X326&lt;0.5,Riskregister!$K$6+(Riskregister!$L$6-Riskregister!$K$6)*SQRT(X326/2),Riskregister!$L$6-(Riskregister!$L$6-Riskregister!$K$6)*SQRT((1-X326)/2)))</f>
        <v>867939.58176190872</v>
      </c>
      <c r="Z326" s="30">
        <f t="shared" ca="1" si="199"/>
        <v>0.49472230851242627</v>
      </c>
      <c r="AA326" s="30">
        <f t="shared" ca="1" si="199"/>
        <v>7.1580389978852632E-2</v>
      </c>
      <c r="AB326" s="30">
        <f ca="1">IF(Riskregister!$E$7="",0,COUNTIF(BH$4:BH$53,"&lt;"&amp;Z326)*IF(AA326&lt;0.5,Riskregister!$K$7+(Riskregister!$L$7-Riskregister!$K$7)*SQRT(AA326/2),Riskregister!$L$7-(Riskregister!$L$7-Riskregister!$K$7)*SQRT((1-AA326)/2)))</f>
        <v>697284.23062509042</v>
      </c>
      <c r="AC326" s="30">
        <f t="shared" ca="1" si="200"/>
        <v>0.91663108395399462</v>
      </c>
      <c r="AD326" s="30">
        <f t="shared" ca="1" si="200"/>
        <v>0.27929438249194682</v>
      </c>
      <c r="AE326" s="30">
        <f ca="1">IF(Riskregister!$E$8="",0,COUNTIF(BI$4:BI$53,"&lt;"&amp;AC326)*IF(AD326&lt;0.5,Riskregister!$K$8+(Riskregister!$L$8-Riskregister!$K$8)*SQRT(AD326/2),Riskregister!$L$8-(Riskregister!$L$8-Riskregister!$K$8)*SQRT((1-AD326)/2)))</f>
        <v>10281808.54753671</v>
      </c>
      <c r="AF326" s="30">
        <f t="shared" ca="1" si="201"/>
        <v>0.94746031341548953</v>
      </c>
      <c r="AG326" s="30">
        <f t="shared" ca="1" si="201"/>
        <v>0.95769636539985503</v>
      </c>
      <c r="AH326" s="30">
        <f>IF(Riskregister!$E$9="",0,COUNTIF(BJ$4:BJ$53,"&lt;"&amp;AF326)*IF(AG326&lt;0.5,Riskregister!$K$9+(Riskregister!$L$9-Riskregister!$K$9)*SQRT(AG326/2),Riskregister!$L$9-(Riskregister!$L$9-Riskregister!$K$9)*SQRT((1-AG326)/2)))</f>
        <v>0</v>
      </c>
      <c r="AI326" s="30">
        <f t="shared" ca="1" si="202"/>
        <v>0.37302096176284505</v>
      </c>
      <c r="AJ326" s="30">
        <f t="shared" ca="1" si="202"/>
        <v>0.78912038394228834</v>
      </c>
      <c r="AK326" s="30">
        <f>IF(Riskregister!$E$10="",0,COUNTIF(BK$4:BK$53,"&lt;"&amp;AI326)*IF(AJ326&lt;0.5,Riskregister!$K$10+(Riskregister!$L$10-Riskregister!$K$10)*SQRT(AJ326/2),Riskregister!$L$10-(Riskregister!$L$10-Riskregister!$K$10)*SQRT((1-AJ326)/2)))</f>
        <v>0</v>
      </c>
      <c r="AL326" s="30">
        <f t="shared" ca="1" si="203"/>
        <v>0.81915281086867708</v>
      </c>
      <c r="AM326" s="30">
        <f t="shared" ca="1" si="203"/>
        <v>0.98599351194500928</v>
      </c>
      <c r="AN326" s="30">
        <f>IF(Riskregister!$E$11="",0,COUNTIF(BL$4:BL$53,"&lt;"&amp;AL326)*IF(AM326&lt;0.5,Riskregister!$K$11+(Riskregister!$L$11-Riskregister!$K$11)*SQRT(AM326/2),Riskregister!$L$11-(Riskregister!$L$11-Riskregister!$K$11)*SQRT((1-AM326)/2)))</f>
        <v>0</v>
      </c>
      <c r="AO326" s="30">
        <f t="shared" ca="1" si="204"/>
        <v>0.76576927045832721</v>
      </c>
      <c r="AP326" s="30">
        <f t="shared" ca="1" si="204"/>
        <v>0.96020622167623493</v>
      </c>
      <c r="AQ326" s="30">
        <f>IF(Riskregister!$E$12="",0,COUNTIF(BM$4:BM$53,"&lt;"&amp;AO326)*IF(AP326&lt;0.5,Riskregister!$K$12+(Riskregister!$L$12-Riskregister!$K$12)*SQRT(AP326/2),Riskregister!$L$12-(Riskregister!$L$12-Riskregister!$K$12)*SQRT((1-AP326)/2)))</f>
        <v>0</v>
      </c>
      <c r="AR326" s="30">
        <f t="shared" ca="1" si="205"/>
        <v>0.59352836263536823</v>
      </c>
      <c r="AS326" s="30">
        <f t="shared" ca="1" si="205"/>
        <v>0.39134064046652761</v>
      </c>
      <c r="AT326" s="30">
        <f>IF(Riskregister!$E$13="",0,COUNTIF(BN$4:BN$53,"&lt;"&amp;AR326)*IF(AS326&lt;0.5,Riskregister!$K$13+(Riskregister!$L$13-Riskregister!$K$13)*SQRT(AS326/2),Riskregister!$L$13-(Riskregister!$L$13-Riskregister!$K$13)*SQRT((1-AS326)/2)))</f>
        <v>0</v>
      </c>
      <c r="AU326" s="30">
        <f t="shared" ca="1" si="206"/>
        <v>0.58341252036468971</v>
      </c>
      <c r="AV326" s="30">
        <f t="shared" ca="1" si="206"/>
        <v>0.12993623511610253</v>
      </c>
      <c r="AW326" s="30">
        <f>IF(Riskregister!$E$14="",0,COUNTIF(BO$4:BO$53,"&lt;"&amp;AU326)*IF(AV326&lt;0.5,Riskregister!$K$14+(Riskregister!$L$14-Riskregister!$K$14)*SQRT(AV326/2),Riskregister!$L$14-(Riskregister!$L$14-Riskregister!$K$14)*SQRT((1-AV326)/2)))</f>
        <v>0</v>
      </c>
      <c r="AX326" s="30">
        <f t="shared" ca="1" si="207"/>
        <v>0.70008065416458509</v>
      </c>
      <c r="AY326" s="30">
        <f t="shared" ca="1" si="207"/>
        <v>0.58261018869975789</v>
      </c>
      <c r="AZ326" s="30">
        <f>IF(Riskregister!$E$15="",0,COUNTIF(BP$4:BP$53,"&lt;"&amp;AX326)*IF(AY326&lt;0.5,Riskregister!$K$15+(Riskregister!$L$15-Riskregister!$K$15)*SQRT(AY326/2),Riskregister!$L$15-(Riskregister!$L$15-Riskregister!$K$15)*SQRT((1-AY326)/2)))</f>
        <v>0</v>
      </c>
      <c r="BA326" s="30">
        <f t="shared" ca="1" si="208"/>
        <v>0.27099499901964597</v>
      </c>
      <c r="BB326" s="30">
        <f t="shared" ca="1" si="208"/>
        <v>0.72572296094799738</v>
      </c>
      <c r="BC326" s="30">
        <f>IF(Riskregister!$E$16="",0,COUNTIF(BQ$4:BQ$53,"&lt;"&amp;BA326)*IF(BB326&lt;0.5,Riskregister!$K$16+(Riskregister!$L$16-Riskregister!$K$16)*SQRT(BB326/2),Riskregister!$L$16-(Riskregister!$L$16-Riskregister!$K$16)*SQRT((1-BB326)/2)))</f>
        <v>0</v>
      </c>
      <c r="BD326" s="30">
        <f t="shared" ca="1" si="209"/>
        <v>13642265.117246868</v>
      </c>
    </row>
    <row r="327" spans="20:56" x14ac:dyDescent="0.35">
      <c r="T327" s="30">
        <f t="shared" ca="1" si="197"/>
        <v>0.87985607281879141</v>
      </c>
      <c r="U327" s="30">
        <f t="shared" ca="1" si="197"/>
        <v>0.50788053962973001</v>
      </c>
      <c r="V327" s="30">
        <f ca="1">IF(Riskregister!$E$5="",0,COUNTIF(BF$4:BF$53,"&lt;"&amp;T327)*IF(U327&lt;0.5,Riskregister!$K$5+(Riskregister!$L$5-Riskregister!$K$5)*SQRT(U327/2),Riskregister!$L$5-(Riskregister!$L$5-Riskregister!$K$5)*SQRT((1-U327)/2)))</f>
        <v>2260680.9815993672</v>
      </c>
      <c r="W327" s="30">
        <f t="shared" ca="1" si="198"/>
        <v>0.77320233589554022</v>
      </c>
      <c r="X327" s="30">
        <f t="shared" ca="1" si="198"/>
        <v>0.46024296513531349</v>
      </c>
      <c r="Y327" s="30">
        <f ca="1">IF(Riskregister!$E$6="",0,COUNTIF(BG$4:BG$53,"&lt;"&amp;W327)*IF(X327&lt;0.5,Riskregister!$K$6+(Riskregister!$L$6-Riskregister!$K$6)*SQRT(X327/2),Riskregister!$L$6-(Riskregister!$L$6-Riskregister!$K$6)*SQRT((1-X327)/2)))</f>
        <v>3190432.8656950118</v>
      </c>
      <c r="Z327" s="30">
        <f t="shared" ca="1" si="199"/>
        <v>0.47566678046618827</v>
      </c>
      <c r="AA327" s="30">
        <f t="shared" ca="1" si="199"/>
        <v>0.7602866208154313</v>
      </c>
      <c r="AB327" s="30">
        <f ca="1">IF(Riskregister!$E$7="",0,COUNTIF(BH$4:BH$53,"&lt;"&amp;Z327)*IF(AA327&lt;0.5,Riskregister!$K$7+(Riskregister!$L$7-Riskregister!$K$7)*SQRT(AA327/2),Riskregister!$L$7-(Riskregister!$L$7-Riskregister!$K$7)*SQRT((1-AA327)/2)))</f>
        <v>1672973.177178466</v>
      </c>
      <c r="AC327" s="30">
        <f t="shared" ca="1" si="200"/>
        <v>0.35033604122482886</v>
      </c>
      <c r="AD327" s="30">
        <f t="shared" ca="1" si="200"/>
        <v>0.33096873875084709</v>
      </c>
      <c r="AE327" s="30">
        <f ca="1">IF(Riskregister!$E$8="",0,COUNTIF(BI$4:BI$53,"&lt;"&amp;AC327)*IF(AD327&lt;0.5,Riskregister!$K$8+(Riskregister!$L$8-Riskregister!$K$8)*SQRT(AD327/2),Riskregister!$L$8-(Riskregister!$L$8-Riskregister!$K$8)*SQRT((1-AD327)/2)))</f>
        <v>4423898.3875114182</v>
      </c>
      <c r="AF327" s="30">
        <f t="shared" ca="1" si="201"/>
        <v>0.41201250814024803</v>
      </c>
      <c r="AG327" s="30">
        <f t="shared" ca="1" si="201"/>
        <v>0.47181429455195834</v>
      </c>
      <c r="AH327" s="30">
        <f>IF(Riskregister!$E$9="",0,COUNTIF(BJ$4:BJ$53,"&lt;"&amp;AF327)*IF(AG327&lt;0.5,Riskregister!$K$9+(Riskregister!$L$9-Riskregister!$K$9)*SQRT(AG327/2),Riskregister!$L$9-(Riskregister!$L$9-Riskregister!$K$9)*SQRT((1-AG327)/2)))</f>
        <v>0</v>
      </c>
      <c r="AI327" s="30">
        <f t="shared" ca="1" si="202"/>
        <v>0.45525810925667487</v>
      </c>
      <c r="AJ327" s="30">
        <f t="shared" ca="1" si="202"/>
        <v>0.50590136148549048</v>
      </c>
      <c r="AK327" s="30">
        <f>IF(Riskregister!$E$10="",0,COUNTIF(BK$4:BK$53,"&lt;"&amp;AI327)*IF(AJ327&lt;0.5,Riskregister!$K$10+(Riskregister!$L$10-Riskregister!$K$10)*SQRT(AJ327/2),Riskregister!$L$10-(Riskregister!$L$10-Riskregister!$K$10)*SQRT((1-AJ327)/2)))</f>
        <v>0</v>
      </c>
      <c r="AL327" s="30">
        <f t="shared" ca="1" si="203"/>
        <v>0.38667196039389284</v>
      </c>
      <c r="AM327" s="30">
        <f t="shared" ca="1" si="203"/>
        <v>0.75169478407256907</v>
      </c>
      <c r="AN327" s="30">
        <f>IF(Riskregister!$E$11="",0,COUNTIF(BL$4:BL$53,"&lt;"&amp;AL327)*IF(AM327&lt;0.5,Riskregister!$K$11+(Riskregister!$L$11-Riskregister!$K$11)*SQRT(AM327/2),Riskregister!$L$11-(Riskregister!$L$11-Riskregister!$K$11)*SQRT((1-AM327)/2)))</f>
        <v>0</v>
      </c>
      <c r="AO327" s="30">
        <f t="shared" ca="1" si="204"/>
        <v>0.16101660655800709</v>
      </c>
      <c r="AP327" s="30">
        <f t="shared" ca="1" si="204"/>
        <v>0.13438138384126141</v>
      </c>
      <c r="AQ327" s="30">
        <f>IF(Riskregister!$E$12="",0,COUNTIF(BM$4:BM$53,"&lt;"&amp;AO327)*IF(AP327&lt;0.5,Riskregister!$K$12+(Riskregister!$L$12-Riskregister!$K$12)*SQRT(AP327/2),Riskregister!$L$12-(Riskregister!$L$12-Riskregister!$K$12)*SQRT((1-AP327)/2)))</f>
        <v>0</v>
      </c>
      <c r="AR327" s="30">
        <f t="shared" ca="1" si="205"/>
        <v>7.8670055645100434E-2</v>
      </c>
      <c r="AS327" s="30">
        <f t="shared" ca="1" si="205"/>
        <v>0.22722511017017633</v>
      </c>
      <c r="AT327" s="30">
        <f>IF(Riskregister!$E$13="",0,COUNTIF(BN$4:BN$53,"&lt;"&amp;AR327)*IF(AS327&lt;0.5,Riskregister!$K$13+(Riskregister!$L$13-Riskregister!$K$13)*SQRT(AS327/2),Riskregister!$L$13-(Riskregister!$L$13-Riskregister!$K$13)*SQRT((1-AS327)/2)))</f>
        <v>0</v>
      </c>
      <c r="AU327" s="30">
        <f t="shared" ca="1" si="206"/>
        <v>2.1866440474171966E-4</v>
      </c>
      <c r="AV327" s="30">
        <f t="shared" ca="1" si="206"/>
        <v>0.39990110615917307</v>
      </c>
      <c r="AW327" s="30">
        <f>IF(Riskregister!$E$14="",0,COUNTIF(BO$4:BO$53,"&lt;"&amp;AU327)*IF(AV327&lt;0.5,Riskregister!$K$14+(Riskregister!$L$14-Riskregister!$K$14)*SQRT(AV327/2),Riskregister!$L$14-(Riskregister!$L$14-Riskregister!$K$14)*SQRT((1-AV327)/2)))</f>
        <v>0</v>
      </c>
      <c r="AX327" s="30">
        <f t="shared" ca="1" si="207"/>
        <v>0.77578370731454105</v>
      </c>
      <c r="AY327" s="30">
        <f t="shared" ca="1" si="207"/>
        <v>0.22095094585044828</v>
      </c>
      <c r="AZ327" s="30">
        <f>IF(Riskregister!$E$15="",0,COUNTIF(BP$4:BP$53,"&lt;"&amp;AX327)*IF(AY327&lt;0.5,Riskregister!$K$15+(Riskregister!$L$15-Riskregister!$K$15)*SQRT(AY327/2),Riskregister!$L$15-(Riskregister!$L$15-Riskregister!$K$15)*SQRT((1-AY327)/2)))</f>
        <v>0</v>
      </c>
      <c r="BA327" s="30">
        <f t="shared" ca="1" si="208"/>
        <v>8.4609986877052457E-2</v>
      </c>
      <c r="BB327" s="30">
        <f t="shared" ca="1" si="208"/>
        <v>0.32582732274144666</v>
      </c>
      <c r="BC327" s="30">
        <f>IF(Riskregister!$E$16="",0,COUNTIF(BQ$4:BQ$53,"&lt;"&amp;BA327)*IF(BB327&lt;0.5,Riskregister!$K$16+(Riskregister!$L$16-Riskregister!$K$16)*SQRT(BB327/2),Riskregister!$L$16-(Riskregister!$L$16-Riskregister!$K$16)*SQRT((1-BB327)/2)))</f>
        <v>0</v>
      </c>
      <c r="BD327" s="30">
        <f t="shared" ca="1" si="209"/>
        <v>11547985.411984263</v>
      </c>
    </row>
    <row r="328" spans="20:56" x14ac:dyDescent="0.35">
      <c r="T328" s="30">
        <f t="shared" ca="1" si="197"/>
        <v>0.82315484520411264</v>
      </c>
      <c r="U328" s="30">
        <f t="shared" ca="1" si="197"/>
        <v>0.55230783251162285</v>
      </c>
      <c r="V328" s="30">
        <f ca="1">IF(Riskregister!$E$5="",0,COUNTIF(BF$4:BF$53,"&lt;"&amp;T328)*IF(U328&lt;0.5,Riskregister!$K$5+(Riskregister!$L$5-Riskregister!$K$5)*SQRT(U328/2),Riskregister!$L$5-(Riskregister!$L$5-Riskregister!$K$5)*SQRT((1-U328)/2)))</f>
        <v>1935471.5602883336</v>
      </c>
      <c r="W328" s="30">
        <f t="shared" ca="1" si="198"/>
        <v>0.60617616220328963</v>
      </c>
      <c r="X328" s="30">
        <f t="shared" ca="1" si="198"/>
        <v>0.2548531563132076</v>
      </c>
      <c r="Y328" s="30">
        <f ca="1">IF(Riskregister!$E$6="",0,COUNTIF(BG$4:BG$53,"&lt;"&amp;W328)*IF(X328&lt;0.5,Riskregister!$K$6+(Riskregister!$L$6-Riskregister!$K$6)*SQRT(X328/2),Riskregister!$L$6-(Riskregister!$L$6-Riskregister!$K$6)*SQRT((1-X328)/2)))</f>
        <v>1685086.9437160995</v>
      </c>
      <c r="Z328" s="30">
        <f t="shared" ca="1" si="199"/>
        <v>0.20768561912806649</v>
      </c>
      <c r="AA328" s="30">
        <f t="shared" ca="1" si="199"/>
        <v>0.35968205952623511</v>
      </c>
      <c r="AB328" s="30">
        <f ca="1">IF(Riskregister!$E$7="",0,COUNTIF(BH$4:BH$53,"&lt;"&amp;Z328)*IF(AA328&lt;0.5,Riskregister!$K$7+(Riskregister!$L$7-Riskregister!$K$7)*SQRT(AA328/2),Riskregister!$L$7-(Riskregister!$L$7-Riskregister!$K$7)*SQRT((1-AA328)/2)))</f>
        <v>793707.350750949</v>
      </c>
      <c r="AC328" s="30">
        <f t="shared" ca="1" si="200"/>
        <v>5.8101822223597388E-2</v>
      </c>
      <c r="AD328" s="30">
        <f t="shared" ca="1" si="200"/>
        <v>1.9840030384193685E-2</v>
      </c>
      <c r="AE328" s="30">
        <f ca="1">IF(Riskregister!$E$8="",0,COUNTIF(BI$4:BI$53,"&lt;"&amp;AC328)*IF(AD328&lt;0.5,Riskregister!$K$8+(Riskregister!$L$8-Riskregister!$K$8)*SQRT(AD328/2),Riskregister!$L$8-(Riskregister!$L$8-Riskregister!$K$8)*SQRT((1-AD328)/2)))</f>
        <v>0</v>
      </c>
      <c r="AF328" s="30">
        <f t="shared" ca="1" si="201"/>
        <v>0.28683318755576781</v>
      </c>
      <c r="AG328" s="30">
        <f t="shared" ca="1" si="201"/>
        <v>0.56781761270894471</v>
      </c>
      <c r="AH328" s="30">
        <f>IF(Riskregister!$E$9="",0,COUNTIF(BJ$4:BJ$53,"&lt;"&amp;AF328)*IF(AG328&lt;0.5,Riskregister!$K$9+(Riskregister!$L$9-Riskregister!$K$9)*SQRT(AG328/2),Riskregister!$L$9-(Riskregister!$L$9-Riskregister!$K$9)*SQRT((1-AG328)/2)))</f>
        <v>0</v>
      </c>
      <c r="AI328" s="30">
        <f t="shared" ca="1" si="202"/>
        <v>0.83205931339390227</v>
      </c>
      <c r="AJ328" s="30">
        <f t="shared" ca="1" si="202"/>
        <v>0.52535088694551468</v>
      </c>
      <c r="AK328" s="30">
        <f>IF(Riskregister!$E$10="",0,COUNTIF(BK$4:BK$53,"&lt;"&amp;AI328)*IF(AJ328&lt;0.5,Riskregister!$K$10+(Riskregister!$L$10-Riskregister!$K$10)*SQRT(AJ328/2),Riskregister!$L$10-(Riskregister!$L$10-Riskregister!$K$10)*SQRT((1-AJ328)/2)))</f>
        <v>0</v>
      </c>
      <c r="AL328" s="30">
        <f t="shared" ca="1" si="203"/>
        <v>0.22436817715876201</v>
      </c>
      <c r="AM328" s="30">
        <f t="shared" ca="1" si="203"/>
        <v>0.62359191562294236</v>
      </c>
      <c r="AN328" s="30">
        <f>IF(Riskregister!$E$11="",0,COUNTIF(BL$4:BL$53,"&lt;"&amp;AL328)*IF(AM328&lt;0.5,Riskregister!$K$11+(Riskregister!$L$11-Riskregister!$K$11)*SQRT(AM328/2),Riskregister!$L$11-(Riskregister!$L$11-Riskregister!$K$11)*SQRT((1-AM328)/2)))</f>
        <v>0</v>
      </c>
      <c r="AO328" s="30">
        <f t="shared" ca="1" si="204"/>
        <v>8.5968571543188155E-2</v>
      </c>
      <c r="AP328" s="30">
        <f t="shared" ca="1" si="204"/>
        <v>0.80222749913234992</v>
      </c>
      <c r="AQ328" s="30">
        <f>IF(Riskregister!$E$12="",0,COUNTIF(BM$4:BM$53,"&lt;"&amp;AO328)*IF(AP328&lt;0.5,Riskregister!$K$12+(Riskregister!$L$12-Riskregister!$K$12)*SQRT(AP328/2),Riskregister!$L$12-(Riskregister!$L$12-Riskregister!$K$12)*SQRT((1-AP328)/2)))</f>
        <v>0</v>
      </c>
      <c r="AR328" s="30">
        <f t="shared" ca="1" si="205"/>
        <v>0.62936357033894241</v>
      </c>
      <c r="AS328" s="30">
        <f t="shared" ca="1" si="205"/>
        <v>0.21467811829822991</v>
      </c>
      <c r="AT328" s="30">
        <f>IF(Riskregister!$E$13="",0,COUNTIF(BN$4:BN$53,"&lt;"&amp;AR328)*IF(AS328&lt;0.5,Riskregister!$K$13+(Riskregister!$L$13-Riskregister!$K$13)*SQRT(AS328/2),Riskregister!$L$13-(Riskregister!$L$13-Riskregister!$K$13)*SQRT((1-AS328)/2)))</f>
        <v>0</v>
      </c>
      <c r="AU328" s="30">
        <f t="shared" ca="1" si="206"/>
        <v>7.8757339745541333E-2</v>
      </c>
      <c r="AV328" s="30">
        <f t="shared" ca="1" si="206"/>
        <v>0.37540449760644823</v>
      </c>
      <c r="AW328" s="30">
        <f>IF(Riskregister!$E$14="",0,COUNTIF(BO$4:BO$53,"&lt;"&amp;AU328)*IF(AV328&lt;0.5,Riskregister!$K$14+(Riskregister!$L$14-Riskregister!$K$14)*SQRT(AV328/2),Riskregister!$L$14-(Riskregister!$L$14-Riskregister!$K$14)*SQRT((1-AV328)/2)))</f>
        <v>0</v>
      </c>
      <c r="AX328" s="30">
        <f t="shared" ca="1" si="207"/>
        <v>0.14436725006235074</v>
      </c>
      <c r="AY328" s="30">
        <f t="shared" ca="1" si="207"/>
        <v>0.47580229234330462</v>
      </c>
      <c r="AZ328" s="30">
        <f>IF(Riskregister!$E$15="",0,COUNTIF(BP$4:BP$53,"&lt;"&amp;AX328)*IF(AY328&lt;0.5,Riskregister!$K$15+(Riskregister!$L$15-Riskregister!$K$15)*SQRT(AY328/2),Riskregister!$L$15-(Riskregister!$L$15-Riskregister!$K$15)*SQRT((1-AY328)/2)))</f>
        <v>0</v>
      </c>
      <c r="BA328" s="30">
        <f t="shared" ca="1" si="208"/>
        <v>0.29085126191492916</v>
      </c>
      <c r="BB328" s="30">
        <f t="shared" ca="1" si="208"/>
        <v>0.47162319747004056</v>
      </c>
      <c r="BC328" s="30">
        <f>IF(Riskregister!$E$16="",0,COUNTIF(BQ$4:BQ$53,"&lt;"&amp;BA328)*IF(BB328&lt;0.5,Riskregister!$K$16+(Riskregister!$L$16-Riskregister!$K$16)*SQRT(BB328/2),Riskregister!$L$16-(Riskregister!$L$16-Riskregister!$K$16)*SQRT((1-BB328)/2)))</f>
        <v>0</v>
      </c>
      <c r="BD328" s="30">
        <f t="shared" ca="1" si="209"/>
        <v>4414265.8547553821</v>
      </c>
    </row>
    <row r="329" spans="20:56" x14ac:dyDescent="0.35">
      <c r="T329" s="30">
        <f t="shared" ca="1" si="197"/>
        <v>0.56415672398298533</v>
      </c>
      <c r="U329" s="30">
        <f t="shared" ca="1" si="197"/>
        <v>0.61903928154289389</v>
      </c>
      <c r="V329" s="30">
        <f ca="1">IF(Riskregister!$E$5="",0,COUNTIF(BF$4:BF$53,"&lt;"&amp;T329)*IF(U329&lt;0.5,Riskregister!$K$5+(Riskregister!$L$5-Riskregister!$K$5)*SQRT(U329/2),Riskregister!$L$5-(Riskregister!$L$5-Riskregister!$K$5)*SQRT((1-U329)/2)))</f>
        <v>1614406.9985669986</v>
      </c>
      <c r="W329" s="30">
        <f t="shared" ca="1" si="198"/>
        <v>0.44314994777839001</v>
      </c>
      <c r="X329" s="30">
        <f t="shared" ca="1" si="198"/>
        <v>0.44903802116347347</v>
      </c>
      <c r="Y329" s="30">
        <f ca="1">IF(Riskregister!$E$6="",0,COUNTIF(BG$4:BG$53,"&lt;"&amp;W329)*IF(X329&lt;0.5,Riskregister!$K$6+(Riskregister!$L$6-Riskregister!$K$6)*SQRT(X329/2),Riskregister!$L$6-(Riskregister!$L$6-Riskregister!$K$6)*SQRT((1-X329)/2)))</f>
        <v>2105803.7334756036</v>
      </c>
      <c r="Z329" s="30">
        <f t="shared" ca="1" si="199"/>
        <v>0.23591074599048234</v>
      </c>
      <c r="AA329" s="30">
        <f t="shared" ca="1" si="199"/>
        <v>0.69214683339264604</v>
      </c>
      <c r="AB329" s="30">
        <f ca="1">IF(Riskregister!$E$7="",0,COUNTIF(BH$4:BH$53,"&lt;"&amp;Z329)*IF(AA329&lt;0.5,Riskregister!$K$7+(Riskregister!$L$7-Riskregister!$K$7)*SQRT(AA329/2),Riskregister!$L$7-(Riskregister!$L$7-Riskregister!$K$7)*SQRT((1-AA329)/2)))</f>
        <v>1050731.3013877389</v>
      </c>
      <c r="AC329" s="30">
        <f t="shared" ca="1" si="200"/>
        <v>0.71634162727809347</v>
      </c>
      <c r="AD329" s="30">
        <f t="shared" ca="1" si="200"/>
        <v>0.97625295025976155</v>
      </c>
      <c r="AE329" s="30">
        <f ca="1">IF(Riskregister!$E$8="",0,COUNTIF(BI$4:BI$53,"&lt;"&amp;AC329)*IF(AD329&lt;0.5,Riskregister!$K$8+(Riskregister!$L$8-Riskregister!$K$8)*SQRT(AD329/2),Riskregister!$L$8-(Riskregister!$L$8-Riskregister!$K$8)*SQRT((1-AD329)/2)))</f>
        <v>17951444.745657336</v>
      </c>
      <c r="AF329" s="30">
        <f t="shared" ca="1" si="201"/>
        <v>0.58575145952457586</v>
      </c>
      <c r="AG329" s="30">
        <f t="shared" ca="1" si="201"/>
        <v>0.87068890844034319</v>
      </c>
      <c r="AH329" s="30">
        <f>IF(Riskregister!$E$9="",0,COUNTIF(BJ$4:BJ$53,"&lt;"&amp;AF329)*IF(AG329&lt;0.5,Riskregister!$K$9+(Riskregister!$L$9-Riskregister!$K$9)*SQRT(AG329/2),Riskregister!$L$9-(Riskregister!$L$9-Riskregister!$K$9)*SQRT((1-AG329)/2)))</f>
        <v>0</v>
      </c>
      <c r="AI329" s="30">
        <f t="shared" ca="1" si="202"/>
        <v>0.1731315536405148</v>
      </c>
      <c r="AJ329" s="30">
        <f t="shared" ca="1" si="202"/>
        <v>0.72002633732018295</v>
      </c>
      <c r="AK329" s="30">
        <f>IF(Riskregister!$E$10="",0,COUNTIF(BK$4:BK$53,"&lt;"&amp;AI329)*IF(AJ329&lt;0.5,Riskregister!$K$10+(Riskregister!$L$10-Riskregister!$K$10)*SQRT(AJ329/2),Riskregister!$L$10-(Riskregister!$L$10-Riskregister!$K$10)*SQRT((1-AJ329)/2)))</f>
        <v>0</v>
      </c>
      <c r="AL329" s="30">
        <f t="shared" ca="1" si="203"/>
        <v>0.57470166737826056</v>
      </c>
      <c r="AM329" s="30">
        <f t="shared" ca="1" si="203"/>
        <v>0.67417624477355131</v>
      </c>
      <c r="AN329" s="30">
        <f>IF(Riskregister!$E$11="",0,COUNTIF(BL$4:BL$53,"&lt;"&amp;AL329)*IF(AM329&lt;0.5,Riskregister!$K$11+(Riskregister!$L$11-Riskregister!$K$11)*SQRT(AM329/2),Riskregister!$L$11-(Riskregister!$L$11-Riskregister!$K$11)*SQRT((1-AM329)/2)))</f>
        <v>0</v>
      </c>
      <c r="AO329" s="30">
        <f t="shared" ca="1" si="204"/>
        <v>0.34151485710021434</v>
      </c>
      <c r="AP329" s="30">
        <f t="shared" ca="1" si="204"/>
        <v>0.60260952940158807</v>
      </c>
      <c r="AQ329" s="30">
        <f>IF(Riskregister!$E$12="",0,COUNTIF(BM$4:BM$53,"&lt;"&amp;AO329)*IF(AP329&lt;0.5,Riskregister!$K$12+(Riskregister!$L$12-Riskregister!$K$12)*SQRT(AP329/2),Riskregister!$L$12-(Riskregister!$L$12-Riskregister!$K$12)*SQRT((1-AP329)/2)))</f>
        <v>0</v>
      </c>
      <c r="AR329" s="30">
        <f t="shared" ca="1" si="205"/>
        <v>0.54018242542108952</v>
      </c>
      <c r="AS329" s="30">
        <f t="shared" ca="1" si="205"/>
        <v>0.5590225978908947</v>
      </c>
      <c r="AT329" s="30">
        <f>IF(Riskregister!$E$13="",0,COUNTIF(BN$4:BN$53,"&lt;"&amp;AR329)*IF(AS329&lt;0.5,Riskregister!$K$13+(Riskregister!$L$13-Riskregister!$K$13)*SQRT(AS329/2),Riskregister!$L$13-(Riskregister!$L$13-Riskregister!$K$13)*SQRT((1-AS329)/2)))</f>
        <v>0</v>
      </c>
      <c r="AU329" s="30">
        <f t="shared" ca="1" si="206"/>
        <v>0.21319688074761312</v>
      </c>
      <c r="AV329" s="30">
        <f t="shared" ca="1" si="206"/>
        <v>0.73111122642239501</v>
      </c>
      <c r="AW329" s="30">
        <f>IF(Riskregister!$E$14="",0,COUNTIF(BO$4:BO$53,"&lt;"&amp;AU329)*IF(AV329&lt;0.5,Riskregister!$K$14+(Riskregister!$L$14-Riskregister!$K$14)*SQRT(AV329/2),Riskregister!$L$14-(Riskregister!$L$14-Riskregister!$K$14)*SQRT((1-AV329)/2)))</f>
        <v>0</v>
      </c>
      <c r="AX329" s="30">
        <f t="shared" ca="1" si="207"/>
        <v>0.79078675930646214</v>
      </c>
      <c r="AY329" s="30">
        <f t="shared" ca="1" si="207"/>
        <v>0.78767906723586922</v>
      </c>
      <c r="AZ329" s="30">
        <f>IF(Riskregister!$E$15="",0,COUNTIF(BP$4:BP$53,"&lt;"&amp;AX329)*IF(AY329&lt;0.5,Riskregister!$K$15+(Riskregister!$L$15-Riskregister!$K$15)*SQRT(AY329/2),Riskregister!$L$15-(Riskregister!$L$15-Riskregister!$K$15)*SQRT((1-AY329)/2)))</f>
        <v>0</v>
      </c>
      <c r="BA329" s="30">
        <f t="shared" ca="1" si="208"/>
        <v>4.9746858083700163E-2</v>
      </c>
      <c r="BB329" s="30">
        <f t="shared" ca="1" si="208"/>
        <v>0.86022724677509821</v>
      </c>
      <c r="BC329" s="30">
        <f>IF(Riskregister!$E$16="",0,COUNTIF(BQ$4:BQ$53,"&lt;"&amp;BA329)*IF(BB329&lt;0.5,Riskregister!$K$16+(Riskregister!$L$16-Riskregister!$K$16)*SQRT(BB329/2),Riskregister!$L$16-(Riskregister!$L$16-Riskregister!$K$16)*SQRT((1-BB329)/2)))</f>
        <v>0</v>
      </c>
      <c r="BD329" s="30">
        <f t="shared" ca="1" si="209"/>
        <v>22722386.779087678</v>
      </c>
    </row>
    <row r="330" spans="20:56" x14ac:dyDescent="0.35">
      <c r="T330" s="30">
        <f t="shared" ca="1" si="197"/>
        <v>0.59736560687664497</v>
      </c>
      <c r="U330" s="30">
        <f t="shared" ca="1" si="197"/>
        <v>0.96986148459853827</v>
      </c>
      <c r="V330" s="30">
        <f ca="1">IF(Riskregister!$E$5="",0,COUNTIF(BF$4:BF$53,"&lt;"&amp;T330)*IF(U330&lt;0.5,Riskregister!$K$5+(Riskregister!$L$5-Riskregister!$K$5)*SQRT(U330/2),Riskregister!$L$5-(Riskregister!$L$5-Riskregister!$K$5)*SQRT((1-U330)/2)))</f>
        <v>2179037.5711792433</v>
      </c>
      <c r="W330" s="30">
        <f t="shared" ca="1" si="198"/>
        <v>0.64355080096148332</v>
      </c>
      <c r="X330" s="30">
        <f t="shared" ca="1" si="198"/>
        <v>0.56714074692661764</v>
      </c>
      <c r="Y330" s="30">
        <f ca="1">IF(Riskregister!$E$6="",0,COUNTIF(BG$4:BG$53,"&lt;"&amp;W330)*IF(X330&lt;0.5,Riskregister!$K$6+(Riskregister!$L$6-Riskregister!$K$6)*SQRT(X330/2),Riskregister!$L$6-(Riskregister!$L$6-Riskregister!$K$6)*SQRT((1-X330)/2)))</f>
        <v>2325208.0845921431</v>
      </c>
      <c r="Z330" s="30">
        <f t="shared" ca="1" si="199"/>
        <v>0.28211837121434125</v>
      </c>
      <c r="AA330" s="30">
        <f t="shared" ca="1" si="199"/>
        <v>0.89875264220733841</v>
      </c>
      <c r="AB330" s="30">
        <f ca="1">IF(Riskregister!$E$7="",0,COUNTIF(BH$4:BH$53,"&lt;"&amp;Z330)*IF(AA330&lt;0.5,Riskregister!$K$7+(Riskregister!$L$7-Riskregister!$K$7)*SQRT(AA330/2),Riskregister!$L$7-(Riskregister!$L$7-Riskregister!$K$7)*SQRT((1-AA330)/2)))</f>
        <v>1606255.1376588983</v>
      </c>
      <c r="AC330" s="30">
        <f t="shared" ca="1" si="200"/>
        <v>4.9007302196280134E-2</v>
      </c>
      <c r="AD330" s="30">
        <f t="shared" ca="1" si="200"/>
        <v>0.79006230407288169</v>
      </c>
      <c r="AE330" s="30">
        <f ca="1">IF(Riskregister!$E$8="",0,COUNTIF(BI$4:BI$53,"&lt;"&amp;AC330)*IF(AD330&lt;0.5,Riskregister!$K$8+(Riskregister!$L$8-Riskregister!$K$8)*SQRT(AD330/2),Riskregister!$L$8-(Riskregister!$L$8-Riskregister!$K$8)*SQRT((1-AD330)/2)))</f>
        <v>0</v>
      </c>
      <c r="AF330" s="30">
        <f t="shared" ca="1" si="201"/>
        <v>0.19426328240399193</v>
      </c>
      <c r="AG330" s="30">
        <f t="shared" ca="1" si="201"/>
        <v>6.4412713026102075E-2</v>
      </c>
      <c r="AH330" s="30">
        <f>IF(Riskregister!$E$9="",0,COUNTIF(BJ$4:BJ$53,"&lt;"&amp;AF330)*IF(AG330&lt;0.5,Riskregister!$K$9+(Riskregister!$L$9-Riskregister!$K$9)*SQRT(AG330/2),Riskregister!$L$9-(Riskregister!$L$9-Riskregister!$K$9)*SQRT((1-AG330)/2)))</f>
        <v>0</v>
      </c>
      <c r="AI330" s="30">
        <f t="shared" ca="1" si="202"/>
        <v>0.69050182978474983</v>
      </c>
      <c r="AJ330" s="30">
        <f t="shared" ca="1" si="202"/>
        <v>0.25291788495515621</v>
      </c>
      <c r="AK330" s="30">
        <f>IF(Riskregister!$E$10="",0,COUNTIF(BK$4:BK$53,"&lt;"&amp;AI330)*IF(AJ330&lt;0.5,Riskregister!$K$10+(Riskregister!$L$10-Riskregister!$K$10)*SQRT(AJ330/2),Riskregister!$L$10-(Riskregister!$L$10-Riskregister!$K$10)*SQRT((1-AJ330)/2)))</f>
        <v>0</v>
      </c>
      <c r="AL330" s="30">
        <f t="shared" ca="1" si="203"/>
        <v>0.51302561281661296</v>
      </c>
      <c r="AM330" s="30">
        <f t="shared" ca="1" si="203"/>
        <v>0.81916872515092065</v>
      </c>
      <c r="AN330" s="30">
        <f>IF(Riskregister!$E$11="",0,COUNTIF(BL$4:BL$53,"&lt;"&amp;AL330)*IF(AM330&lt;0.5,Riskregister!$K$11+(Riskregister!$L$11-Riskregister!$K$11)*SQRT(AM330/2),Riskregister!$L$11-(Riskregister!$L$11-Riskregister!$K$11)*SQRT((1-AM330)/2)))</f>
        <v>0</v>
      </c>
      <c r="AO330" s="30">
        <f t="shared" ca="1" si="204"/>
        <v>0.39818764105901239</v>
      </c>
      <c r="AP330" s="30">
        <f t="shared" ca="1" si="204"/>
        <v>0.38472587229144783</v>
      </c>
      <c r="AQ330" s="30">
        <f>IF(Riskregister!$E$12="",0,COUNTIF(BM$4:BM$53,"&lt;"&amp;AO330)*IF(AP330&lt;0.5,Riskregister!$K$12+(Riskregister!$L$12-Riskregister!$K$12)*SQRT(AP330/2),Riskregister!$L$12-(Riskregister!$L$12-Riskregister!$K$12)*SQRT((1-AP330)/2)))</f>
        <v>0</v>
      </c>
      <c r="AR330" s="30">
        <f t="shared" ca="1" si="205"/>
        <v>0.74069633770640197</v>
      </c>
      <c r="AS330" s="30">
        <f t="shared" ca="1" si="205"/>
        <v>0.3980429971683952</v>
      </c>
      <c r="AT330" s="30">
        <f>IF(Riskregister!$E$13="",0,COUNTIF(BN$4:BN$53,"&lt;"&amp;AR330)*IF(AS330&lt;0.5,Riskregister!$K$13+(Riskregister!$L$13-Riskregister!$K$13)*SQRT(AS330/2),Riskregister!$L$13-(Riskregister!$L$13-Riskregister!$K$13)*SQRT((1-AS330)/2)))</f>
        <v>0</v>
      </c>
      <c r="AU330" s="30">
        <f t="shared" ca="1" si="206"/>
        <v>0.2933462629981396</v>
      </c>
      <c r="AV330" s="30">
        <f t="shared" ca="1" si="206"/>
        <v>0.97654752164108494</v>
      </c>
      <c r="AW330" s="30">
        <f>IF(Riskregister!$E$14="",0,COUNTIF(BO$4:BO$53,"&lt;"&amp;AU330)*IF(AV330&lt;0.5,Riskregister!$K$14+(Riskregister!$L$14-Riskregister!$K$14)*SQRT(AV330/2),Riskregister!$L$14-(Riskregister!$L$14-Riskregister!$K$14)*SQRT((1-AV330)/2)))</f>
        <v>0</v>
      </c>
      <c r="AX330" s="30">
        <f t="shared" ca="1" si="207"/>
        <v>0.28642619932493374</v>
      </c>
      <c r="AY330" s="30">
        <f t="shared" ca="1" si="207"/>
        <v>0.83125499008698178</v>
      </c>
      <c r="AZ330" s="30">
        <f>IF(Riskregister!$E$15="",0,COUNTIF(BP$4:BP$53,"&lt;"&amp;AX330)*IF(AY330&lt;0.5,Riskregister!$K$15+(Riskregister!$L$15-Riskregister!$K$15)*SQRT(AY330/2),Riskregister!$L$15-(Riskregister!$L$15-Riskregister!$K$15)*SQRT((1-AY330)/2)))</f>
        <v>0</v>
      </c>
      <c r="BA330" s="30">
        <f t="shared" ca="1" si="208"/>
        <v>0.52159629407155139</v>
      </c>
      <c r="BB330" s="30">
        <f t="shared" ca="1" si="208"/>
        <v>0.83011223296760617</v>
      </c>
      <c r="BC330" s="30">
        <f>IF(Riskregister!$E$16="",0,COUNTIF(BQ$4:BQ$53,"&lt;"&amp;BA330)*IF(BB330&lt;0.5,Riskregister!$K$16+(Riskregister!$L$16-Riskregister!$K$16)*SQRT(BB330/2),Riskregister!$L$16-(Riskregister!$L$16-Riskregister!$K$16)*SQRT((1-BB330)/2)))</f>
        <v>0</v>
      </c>
      <c r="BD330" s="30">
        <f t="shared" ca="1" si="209"/>
        <v>6110500.7934302837</v>
      </c>
    </row>
    <row r="331" spans="20:56" x14ac:dyDescent="0.35">
      <c r="T331" s="30">
        <f t="shared" ca="1" si="197"/>
        <v>0.16724691708628636</v>
      </c>
      <c r="U331" s="30">
        <f t="shared" ca="1" si="197"/>
        <v>0.28798547127618246</v>
      </c>
      <c r="V331" s="30">
        <f ca="1">IF(Riskregister!$E$5="",0,COUNTIF(BF$4:BF$53,"&lt;"&amp;T331)*IF(U331&lt;0.5,Riskregister!$K$5+(Riskregister!$L$5-Riskregister!$K$5)*SQRT(U331/2),Riskregister!$L$5-(Riskregister!$L$5-Riskregister!$K$5)*SQRT((1-U331)/2)))</f>
        <v>641517.37271602149</v>
      </c>
      <c r="W331" s="30">
        <f t="shared" ca="1" si="198"/>
        <v>0.37597516840246281</v>
      </c>
      <c r="X331" s="30">
        <f t="shared" ca="1" si="198"/>
        <v>0.87225503549675221</v>
      </c>
      <c r="Y331" s="30">
        <f ca="1">IF(Riskregister!$E$6="",0,COUNTIF(BG$4:BG$53,"&lt;"&amp;W331)*IF(X331&lt;0.5,Riskregister!$K$6+(Riskregister!$L$6-Riskregister!$K$6)*SQRT(X331/2),Riskregister!$L$6-(Riskregister!$L$6-Riskregister!$K$6)*SQRT((1-X331)/2)))</f>
        <v>1545085.8954755729</v>
      </c>
      <c r="Z331" s="30">
        <f t="shared" ca="1" si="199"/>
        <v>0.52843872342841758</v>
      </c>
      <c r="AA331" s="30">
        <f t="shared" ca="1" si="199"/>
        <v>0.73490793768045137</v>
      </c>
      <c r="AB331" s="30">
        <f ca="1">IF(Riskregister!$E$7="",0,COUNTIF(BH$4:BH$53,"&lt;"&amp;Z331)*IF(AA331&lt;0.5,Riskregister!$K$7+(Riskregister!$L$7-Riskregister!$K$7)*SQRT(AA331/2),Riskregister!$L$7-(Riskregister!$L$7-Riskregister!$K$7)*SQRT((1-AA331)/2)))</f>
        <v>1635455.6929682852</v>
      </c>
      <c r="AC331" s="30">
        <f t="shared" ca="1" si="200"/>
        <v>1.366727321574257E-2</v>
      </c>
      <c r="AD331" s="30">
        <f t="shared" ca="1" si="200"/>
        <v>0.77821174538857385</v>
      </c>
      <c r="AE331" s="30">
        <f ca="1">IF(Riskregister!$E$8="",0,COUNTIF(BI$4:BI$53,"&lt;"&amp;AC331)*IF(AD331&lt;0.5,Riskregister!$K$8+(Riskregister!$L$8-Riskregister!$K$8)*SQRT(AD331/2),Riskregister!$L$8-(Riskregister!$L$8-Riskregister!$K$8)*SQRT((1-AD331)/2)))</f>
        <v>0</v>
      </c>
      <c r="AF331" s="30">
        <f t="shared" ca="1" si="201"/>
        <v>0.18141609433740891</v>
      </c>
      <c r="AG331" s="30">
        <f t="shared" ca="1" si="201"/>
        <v>0.84277680539475663</v>
      </c>
      <c r="AH331" s="30">
        <f>IF(Riskregister!$E$9="",0,COUNTIF(BJ$4:BJ$53,"&lt;"&amp;AF331)*IF(AG331&lt;0.5,Riskregister!$K$9+(Riskregister!$L$9-Riskregister!$K$9)*SQRT(AG331/2),Riskregister!$L$9-(Riskregister!$L$9-Riskregister!$K$9)*SQRT((1-AG331)/2)))</f>
        <v>0</v>
      </c>
      <c r="AI331" s="30">
        <f t="shared" ca="1" si="202"/>
        <v>0.90476708093558611</v>
      </c>
      <c r="AJ331" s="30">
        <f t="shared" ca="1" si="202"/>
        <v>0.67402614959343143</v>
      </c>
      <c r="AK331" s="30">
        <f>IF(Riskregister!$E$10="",0,COUNTIF(BK$4:BK$53,"&lt;"&amp;AI331)*IF(AJ331&lt;0.5,Riskregister!$K$10+(Riskregister!$L$10-Riskregister!$K$10)*SQRT(AJ331/2),Riskregister!$L$10-(Riskregister!$L$10-Riskregister!$K$10)*SQRT((1-AJ331)/2)))</f>
        <v>0</v>
      </c>
      <c r="AL331" s="30">
        <f t="shared" ca="1" si="203"/>
        <v>0.79742058179547903</v>
      </c>
      <c r="AM331" s="30">
        <f t="shared" ca="1" si="203"/>
        <v>0.43659844904713441</v>
      </c>
      <c r="AN331" s="30">
        <f>IF(Riskregister!$E$11="",0,COUNTIF(BL$4:BL$53,"&lt;"&amp;AL331)*IF(AM331&lt;0.5,Riskregister!$K$11+(Riskregister!$L$11-Riskregister!$K$11)*SQRT(AM331/2),Riskregister!$L$11-(Riskregister!$L$11-Riskregister!$K$11)*SQRT((1-AM331)/2)))</f>
        <v>0</v>
      </c>
      <c r="AO331" s="30">
        <f t="shared" ca="1" si="204"/>
        <v>9.1110425199108613E-2</v>
      </c>
      <c r="AP331" s="30">
        <f t="shared" ca="1" si="204"/>
        <v>0.13984561246775218</v>
      </c>
      <c r="AQ331" s="30">
        <f>IF(Riskregister!$E$12="",0,COUNTIF(BM$4:BM$53,"&lt;"&amp;AO331)*IF(AP331&lt;0.5,Riskregister!$K$12+(Riskregister!$L$12-Riskregister!$K$12)*SQRT(AP331/2),Riskregister!$L$12-(Riskregister!$L$12-Riskregister!$K$12)*SQRT((1-AP331)/2)))</f>
        <v>0</v>
      </c>
      <c r="AR331" s="30">
        <f t="shared" ca="1" si="205"/>
        <v>0.30662435354511508</v>
      </c>
      <c r="AS331" s="30">
        <f t="shared" ca="1" si="205"/>
        <v>0.57706964014264317</v>
      </c>
      <c r="AT331" s="30">
        <f>IF(Riskregister!$E$13="",0,COUNTIF(BN$4:BN$53,"&lt;"&amp;AR331)*IF(AS331&lt;0.5,Riskregister!$K$13+(Riskregister!$L$13-Riskregister!$K$13)*SQRT(AS331/2),Riskregister!$L$13-(Riskregister!$L$13-Riskregister!$K$13)*SQRT((1-AS331)/2)))</f>
        <v>0</v>
      </c>
      <c r="AU331" s="30">
        <f t="shared" ca="1" si="206"/>
        <v>0.164482341720118</v>
      </c>
      <c r="AV331" s="30">
        <f t="shared" ca="1" si="206"/>
        <v>0.91473086366326206</v>
      </c>
      <c r="AW331" s="30">
        <f>IF(Riskregister!$E$14="",0,COUNTIF(BO$4:BO$53,"&lt;"&amp;AU331)*IF(AV331&lt;0.5,Riskregister!$K$14+(Riskregister!$L$14-Riskregister!$K$14)*SQRT(AV331/2),Riskregister!$L$14-(Riskregister!$L$14-Riskregister!$K$14)*SQRT((1-AV331)/2)))</f>
        <v>0</v>
      </c>
      <c r="AX331" s="30">
        <f t="shared" ca="1" si="207"/>
        <v>0.17219504160489707</v>
      </c>
      <c r="AY331" s="30">
        <f t="shared" ca="1" si="207"/>
        <v>0.3709544194826242</v>
      </c>
      <c r="AZ331" s="30">
        <f>IF(Riskregister!$E$15="",0,COUNTIF(BP$4:BP$53,"&lt;"&amp;AX331)*IF(AY331&lt;0.5,Riskregister!$K$15+(Riskregister!$L$15-Riskregister!$K$15)*SQRT(AY331/2),Riskregister!$L$15-(Riskregister!$L$15-Riskregister!$K$15)*SQRT((1-AY331)/2)))</f>
        <v>0</v>
      </c>
      <c r="BA331" s="30">
        <f t="shared" ca="1" si="208"/>
        <v>0.25704602401576804</v>
      </c>
      <c r="BB331" s="30">
        <f t="shared" ca="1" si="208"/>
        <v>0.98692118678697083</v>
      </c>
      <c r="BC331" s="30">
        <f>IF(Riskregister!$E$16="",0,COUNTIF(BQ$4:BQ$53,"&lt;"&amp;BA331)*IF(BB331&lt;0.5,Riskregister!$K$16+(Riskregister!$L$16-Riskregister!$K$16)*SQRT(BB331/2),Riskregister!$L$16-(Riskregister!$L$16-Riskregister!$K$16)*SQRT((1-BB331)/2)))</f>
        <v>0</v>
      </c>
      <c r="BD331" s="30">
        <f t="shared" ca="1" si="209"/>
        <v>3822058.9611598798</v>
      </c>
    </row>
    <row r="332" spans="20:56" x14ac:dyDescent="0.35">
      <c r="T332" s="30">
        <f t="shared" ca="1" si="197"/>
        <v>4.7425834780289944E-2</v>
      </c>
      <c r="U332" s="30">
        <f t="shared" ca="1" si="197"/>
        <v>0.71943720645159337</v>
      </c>
      <c r="V332" s="30">
        <f ca="1">IF(Riskregister!$E$5="",0,COUNTIF(BF$4:BF$53,"&lt;"&amp;T332)*IF(U332&lt;0.5,Riskregister!$K$5+(Riskregister!$L$5-Riskregister!$K$5)*SQRT(U332/2),Riskregister!$L$5-(Riskregister!$L$5-Riskregister!$K$5)*SQRT((1-U332)/2)))</f>
        <v>431456.28802362224</v>
      </c>
      <c r="W332" s="30">
        <f t="shared" ca="1" si="198"/>
        <v>0.8150956298174864</v>
      </c>
      <c r="X332" s="30">
        <f t="shared" ca="1" si="198"/>
        <v>0.55409032069056641</v>
      </c>
      <c r="Y332" s="30">
        <f ca="1">IF(Riskregister!$E$6="",0,COUNTIF(BG$4:BG$53,"&lt;"&amp;W332)*IF(X332&lt;0.5,Riskregister!$K$6+(Riskregister!$L$6-Riskregister!$K$6)*SQRT(X332/2),Riskregister!$L$6-(Riskregister!$L$6-Riskregister!$K$6)*SQRT((1-X332)/2)))</f>
        <v>3450222.9265420986</v>
      </c>
      <c r="Z332" s="30">
        <f t="shared" ca="1" si="199"/>
        <v>0.24822149320461506</v>
      </c>
      <c r="AA332" s="30">
        <f t="shared" ca="1" si="199"/>
        <v>4.7678645752535775E-2</v>
      </c>
      <c r="AB332" s="30">
        <f ca="1">IF(Riskregister!$E$7="",0,COUNTIF(BH$4:BH$53,"&lt;"&amp;Z332)*IF(AA332&lt;0.5,Riskregister!$K$7+(Riskregister!$L$7-Riskregister!$K$7)*SQRT(AA332/2),Riskregister!$L$7-(Riskregister!$L$7-Riskregister!$K$7)*SQRT((1-AA332)/2)))</f>
        <v>520199.78961607354</v>
      </c>
      <c r="AC332" s="30">
        <f t="shared" ca="1" si="200"/>
        <v>0.52055309763412627</v>
      </c>
      <c r="AD332" s="30">
        <f t="shared" ca="1" si="200"/>
        <v>0.96174783938797104</v>
      </c>
      <c r="AE332" s="30">
        <f ca="1">IF(Riskregister!$E$8="",0,COUNTIF(BI$4:BI$53,"&lt;"&amp;AC332)*IF(AD332&lt;0.5,Riskregister!$K$8+(Riskregister!$L$8-Riskregister!$K$8)*SQRT(AD332/2),Riskregister!$L$8-(Riskregister!$L$8-Riskregister!$K$8)*SQRT((1-AD332)/2)))</f>
        <v>13050011.275509845</v>
      </c>
      <c r="AF332" s="30">
        <f t="shared" ca="1" si="201"/>
        <v>0.11787944761913849</v>
      </c>
      <c r="AG332" s="30">
        <f t="shared" ca="1" si="201"/>
        <v>7.0657742549675939E-2</v>
      </c>
      <c r="AH332" s="30">
        <f>IF(Riskregister!$E$9="",0,COUNTIF(BJ$4:BJ$53,"&lt;"&amp;AF332)*IF(AG332&lt;0.5,Riskregister!$K$9+(Riskregister!$L$9-Riskregister!$K$9)*SQRT(AG332/2),Riskregister!$L$9-(Riskregister!$L$9-Riskregister!$K$9)*SQRT((1-AG332)/2)))</f>
        <v>0</v>
      </c>
      <c r="AI332" s="30">
        <f t="shared" ca="1" si="202"/>
        <v>0.51333800550047226</v>
      </c>
      <c r="AJ332" s="30">
        <f t="shared" ca="1" si="202"/>
        <v>2.5356935034862915E-2</v>
      </c>
      <c r="AK332" s="30">
        <f>IF(Riskregister!$E$10="",0,COUNTIF(BK$4:BK$53,"&lt;"&amp;AI332)*IF(AJ332&lt;0.5,Riskregister!$K$10+(Riskregister!$L$10-Riskregister!$K$10)*SQRT(AJ332/2),Riskregister!$L$10-(Riskregister!$L$10-Riskregister!$K$10)*SQRT((1-AJ332)/2)))</f>
        <v>0</v>
      </c>
      <c r="AL332" s="30">
        <f t="shared" ca="1" si="203"/>
        <v>0.93618943624492279</v>
      </c>
      <c r="AM332" s="30">
        <f t="shared" ca="1" si="203"/>
        <v>0.44600328403609579</v>
      </c>
      <c r="AN332" s="30">
        <f>IF(Riskregister!$E$11="",0,COUNTIF(BL$4:BL$53,"&lt;"&amp;AL332)*IF(AM332&lt;0.5,Riskregister!$K$11+(Riskregister!$L$11-Riskregister!$K$11)*SQRT(AM332/2),Riskregister!$L$11-(Riskregister!$L$11-Riskregister!$K$11)*SQRT((1-AM332)/2)))</f>
        <v>0</v>
      </c>
      <c r="AO332" s="30">
        <f t="shared" ca="1" si="204"/>
        <v>8.2652276904896627E-2</v>
      </c>
      <c r="AP332" s="30">
        <f t="shared" ca="1" si="204"/>
        <v>0.63083220934576523</v>
      </c>
      <c r="AQ332" s="30">
        <f>IF(Riskregister!$E$12="",0,COUNTIF(BM$4:BM$53,"&lt;"&amp;AO332)*IF(AP332&lt;0.5,Riskregister!$K$12+(Riskregister!$L$12-Riskregister!$K$12)*SQRT(AP332/2),Riskregister!$L$12-(Riskregister!$L$12-Riskregister!$K$12)*SQRT((1-AP332)/2)))</f>
        <v>0</v>
      </c>
      <c r="AR332" s="30">
        <f t="shared" ca="1" si="205"/>
        <v>0.40899644625425502</v>
      </c>
      <c r="AS332" s="30">
        <f t="shared" ca="1" si="205"/>
        <v>0.46308152844032513</v>
      </c>
      <c r="AT332" s="30">
        <f>IF(Riskregister!$E$13="",0,COUNTIF(BN$4:BN$53,"&lt;"&amp;AR332)*IF(AS332&lt;0.5,Riskregister!$K$13+(Riskregister!$L$13-Riskregister!$K$13)*SQRT(AS332/2),Riskregister!$L$13-(Riskregister!$L$13-Riskregister!$K$13)*SQRT((1-AS332)/2)))</f>
        <v>0</v>
      </c>
      <c r="AU332" s="30">
        <f t="shared" ca="1" si="206"/>
        <v>0.21683053318714673</v>
      </c>
      <c r="AV332" s="30">
        <f t="shared" ca="1" si="206"/>
        <v>0.56819289036109832</v>
      </c>
      <c r="AW332" s="30">
        <f>IF(Riskregister!$E$14="",0,COUNTIF(BO$4:BO$53,"&lt;"&amp;AU332)*IF(AV332&lt;0.5,Riskregister!$K$14+(Riskregister!$L$14-Riskregister!$K$14)*SQRT(AV332/2),Riskregister!$L$14-(Riskregister!$L$14-Riskregister!$K$14)*SQRT((1-AV332)/2)))</f>
        <v>0</v>
      </c>
      <c r="AX332" s="30">
        <f t="shared" ca="1" si="207"/>
        <v>0.19341517092264193</v>
      </c>
      <c r="AY332" s="30">
        <f t="shared" ca="1" si="207"/>
        <v>0.80277300577970145</v>
      </c>
      <c r="AZ332" s="30">
        <f>IF(Riskregister!$E$15="",0,COUNTIF(BP$4:BP$53,"&lt;"&amp;AX332)*IF(AY332&lt;0.5,Riskregister!$K$15+(Riskregister!$L$15-Riskregister!$K$15)*SQRT(AY332/2),Riskregister!$L$15-(Riskregister!$L$15-Riskregister!$K$15)*SQRT((1-AY332)/2)))</f>
        <v>0</v>
      </c>
      <c r="BA332" s="30">
        <f t="shared" ca="1" si="208"/>
        <v>0.81977143227044957</v>
      </c>
      <c r="BB332" s="30">
        <f t="shared" ca="1" si="208"/>
        <v>0.31637098175479383</v>
      </c>
      <c r="BC332" s="30">
        <f>IF(Riskregister!$E$16="",0,COUNTIF(BQ$4:BQ$53,"&lt;"&amp;BA332)*IF(BB332&lt;0.5,Riskregister!$K$16+(Riskregister!$L$16-Riskregister!$K$16)*SQRT(BB332/2),Riskregister!$L$16-(Riskregister!$L$16-Riskregister!$K$16)*SQRT((1-BB332)/2)))</f>
        <v>0</v>
      </c>
      <c r="BD332" s="30">
        <f t="shared" ca="1" si="209"/>
        <v>17451890.27969164</v>
      </c>
    </row>
    <row r="333" spans="20:56" x14ac:dyDescent="0.35">
      <c r="T333" s="30">
        <f t="shared" ca="1" si="197"/>
        <v>0.91970400862169566</v>
      </c>
      <c r="U333" s="30">
        <f t="shared" ca="1" si="197"/>
        <v>0.69584307306370496</v>
      </c>
      <c r="V333" s="30">
        <f ca="1">IF(Riskregister!$E$5="",0,COUNTIF(BF$4:BF$53,"&lt;"&amp;T333)*IF(U333&lt;0.5,Riskregister!$K$5+(Riskregister!$L$5-Riskregister!$K$5)*SQRT(U333/2),Riskregister!$L$5-(Riskregister!$L$5-Riskregister!$K$5)*SQRT((1-U333)/2)))</f>
        <v>2547074.5521724746</v>
      </c>
      <c r="W333" s="30">
        <f t="shared" ca="1" si="198"/>
        <v>0.7965732100469336</v>
      </c>
      <c r="X333" s="30">
        <f t="shared" ca="1" si="198"/>
        <v>0.89205542213742828</v>
      </c>
      <c r="Y333" s="30">
        <f ca="1">IF(Riskregister!$E$6="",0,COUNTIF(BG$4:BG$53,"&lt;"&amp;W333)*IF(X333&lt;0.5,Riskregister!$K$6+(Riskregister!$L$6-Riskregister!$K$6)*SQRT(X333/2),Riskregister!$L$6-(Riskregister!$L$6-Riskregister!$K$6)*SQRT((1-X333)/2)))</f>
        <v>4745475.4106689282</v>
      </c>
      <c r="Z333" s="30">
        <f t="shared" ca="1" si="199"/>
        <v>9.9356906721843719E-2</v>
      </c>
      <c r="AA333" s="30">
        <f t="shared" ca="1" si="199"/>
        <v>6.4524183408546598E-2</v>
      </c>
      <c r="AB333" s="30">
        <f ca="1">IF(Riskregister!$E$7="",0,COUNTIF(BH$4:BH$53,"&lt;"&amp;Z333)*IF(AA333&lt;0.5,Riskregister!$K$7+(Riskregister!$L$7-Riskregister!$K$7)*SQRT(AA333/2),Riskregister!$L$7-(Riskregister!$L$7-Riskregister!$K$7)*SQRT((1-AA333)/2)))</f>
        <v>338597.33853891294</v>
      </c>
      <c r="AC333" s="30">
        <f t="shared" ca="1" si="200"/>
        <v>0.55747576487317885</v>
      </c>
      <c r="AD333" s="30">
        <f t="shared" ca="1" si="200"/>
        <v>0.36562755373156075</v>
      </c>
      <c r="AE333" s="30">
        <f ca="1">IF(Riskregister!$E$8="",0,COUNTIF(BI$4:BI$53,"&lt;"&amp;AC333)*IF(AD333&lt;0.5,Riskregister!$K$8+(Riskregister!$L$8-Riskregister!$K$8)*SQRT(AD333/2),Riskregister!$L$8-(Riskregister!$L$8-Riskregister!$K$8)*SQRT((1-AD333)/2)))</f>
        <v>6928698.6140199285</v>
      </c>
      <c r="AF333" s="30">
        <f t="shared" ca="1" si="201"/>
        <v>0.87245316336606848</v>
      </c>
      <c r="AG333" s="30">
        <f t="shared" ca="1" si="201"/>
        <v>0.16504113589066927</v>
      </c>
      <c r="AH333" s="30">
        <f>IF(Riskregister!$E$9="",0,COUNTIF(BJ$4:BJ$53,"&lt;"&amp;AF333)*IF(AG333&lt;0.5,Riskregister!$K$9+(Riskregister!$L$9-Riskregister!$K$9)*SQRT(AG333/2),Riskregister!$L$9-(Riskregister!$L$9-Riskregister!$K$9)*SQRT((1-AG333)/2)))</f>
        <v>0</v>
      </c>
      <c r="AI333" s="30">
        <f t="shared" ca="1" si="202"/>
        <v>0.76422615361646151</v>
      </c>
      <c r="AJ333" s="30">
        <f t="shared" ca="1" si="202"/>
        <v>0.69122944150688892</v>
      </c>
      <c r="AK333" s="30">
        <f>IF(Riskregister!$E$10="",0,COUNTIF(BK$4:BK$53,"&lt;"&amp;AI333)*IF(AJ333&lt;0.5,Riskregister!$K$10+(Riskregister!$L$10-Riskregister!$K$10)*SQRT(AJ333/2),Riskregister!$L$10-(Riskregister!$L$10-Riskregister!$K$10)*SQRT((1-AJ333)/2)))</f>
        <v>0</v>
      </c>
      <c r="AL333" s="30">
        <f t="shared" ca="1" si="203"/>
        <v>0.16145760123718722</v>
      </c>
      <c r="AM333" s="30">
        <f t="shared" ca="1" si="203"/>
        <v>0.91897468266890059</v>
      </c>
      <c r="AN333" s="30">
        <f>IF(Riskregister!$E$11="",0,COUNTIF(BL$4:BL$53,"&lt;"&amp;AL333)*IF(AM333&lt;0.5,Riskregister!$K$11+(Riskregister!$L$11-Riskregister!$K$11)*SQRT(AM333/2),Riskregister!$L$11-(Riskregister!$L$11-Riskregister!$K$11)*SQRT((1-AM333)/2)))</f>
        <v>0</v>
      </c>
      <c r="AO333" s="30">
        <f t="shared" ca="1" si="204"/>
        <v>0.5333746002386115</v>
      </c>
      <c r="AP333" s="30">
        <f t="shared" ca="1" si="204"/>
        <v>0.55373290929460395</v>
      </c>
      <c r="AQ333" s="30">
        <f>IF(Riskregister!$E$12="",0,COUNTIF(BM$4:BM$53,"&lt;"&amp;AO333)*IF(AP333&lt;0.5,Riskregister!$K$12+(Riskregister!$L$12-Riskregister!$K$12)*SQRT(AP333/2),Riskregister!$L$12-(Riskregister!$L$12-Riskregister!$K$12)*SQRT((1-AP333)/2)))</f>
        <v>0</v>
      </c>
      <c r="AR333" s="30">
        <f t="shared" ca="1" si="205"/>
        <v>0.42705504310725617</v>
      </c>
      <c r="AS333" s="30">
        <f t="shared" ca="1" si="205"/>
        <v>0.96802301425207748</v>
      </c>
      <c r="AT333" s="30">
        <f>IF(Riskregister!$E$13="",0,COUNTIF(BN$4:BN$53,"&lt;"&amp;AR333)*IF(AS333&lt;0.5,Riskregister!$K$13+(Riskregister!$L$13-Riskregister!$K$13)*SQRT(AS333/2),Riskregister!$L$13-(Riskregister!$L$13-Riskregister!$K$13)*SQRT((1-AS333)/2)))</f>
        <v>0</v>
      </c>
      <c r="AU333" s="30">
        <f t="shared" ca="1" si="206"/>
        <v>0.68767642884919822</v>
      </c>
      <c r="AV333" s="30">
        <f t="shared" ca="1" si="206"/>
        <v>0.14135349845410583</v>
      </c>
      <c r="AW333" s="30">
        <f>IF(Riskregister!$E$14="",0,COUNTIF(BO$4:BO$53,"&lt;"&amp;AU333)*IF(AV333&lt;0.5,Riskregister!$K$14+(Riskregister!$L$14-Riskregister!$K$14)*SQRT(AV333/2),Riskregister!$L$14-(Riskregister!$L$14-Riskregister!$K$14)*SQRT((1-AV333)/2)))</f>
        <v>0</v>
      </c>
      <c r="AX333" s="30">
        <f t="shared" ca="1" si="207"/>
        <v>0.52330393182023349</v>
      </c>
      <c r="AY333" s="30">
        <f t="shared" ca="1" si="207"/>
        <v>0.77790980446660896</v>
      </c>
      <c r="AZ333" s="30">
        <f>IF(Riskregister!$E$15="",0,COUNTIF(BP$4:BP$53,"&lt;"&amp;AX333)*IF(AY333&lt;0.5,Riskregister!$K$15+(Riskregister!$L$15-Riskregister!$K$15)*SQRT(AY333/2),Riskregister!$L$15-(Riskregister!$L$15-Riskregister!$K$15)*SQRT((1-AY333)/2)))</f>
        <v>0</v>
      </c>
      <c r="BA333" s="30">
        <f t="shared" ca="1" si="208"/>
        <v>0.88228651482519438</v>
      </c>
      <c r="BB333" s="30">
        <f t="shared" ca="1" si="208"/>
        <v>0.41397080465551561</v>
      </c>
      <c r="BC333" s="30">
        <f>IF(Riskregister!$E$16="",0,COUNTIF(BQ$4:BQ$53,"&lt;"&amp;BA333)*IF(BB333&lt;0.5,Riskregister!$K$16+(Riskregister!$L$16-Riskregister!$K$16)*SQRT(BB333/2),Riskregister!$L$16-(Riskregister!$L$16-Riskregister!$K$16)*SQRT((1-BB333)/2)))</f>
        <v>0</v>
      </c>
      <c r="BD333" s="30">
        <f t="shared" ca="1" si="209"/>
        <v>14559845.915400244</v>
      </c>
    </row>
    <row r="334" spans="20:56" x14ac:dyDescent="0.35">
      <c r="T334" s="30">
        <f t="shared" ca="1" si="197"/>
        <v>1.062028905402379E-2</v>
      </c>
      <c r="U334" s="30">
        <f t="shared" ca="1" si="197"/>
        <v>0.2925468726714574</v>
      </c>
      <c r="V334" s="30">
        <f ca="1">IF(Riskregister!$E$5="",0,COUNTIF(BF$4:BF$53,"&lt;"&amp;T334)*IF(U334&lt;0.5,Riskregister!$K$5+(Riskregister!$L$5-Riskregister!$K$5)*SQRT(U334/2),Riskregister!$L$5-(Riskregister!$L$5-Riskregister!$K$5)*SQRT((1-U334)/2)))</f>
        <v>0</v>
      </c>
      <c r="W334" s="30">
        <f t="shared" ca="1" si="198"/>
        <v>0.66075604352215078</v>
      </c>
      <c r="X334" s="30">
        <f t="shared" ca="1" si="198"/>
        <v>0.25065025500979843</v>
      </c>
      <c r="Y334" s="30">
        <f ca="1">IF(Riskregister!$E$6="",0,COUNTIF(BG$4:BG$53,"&lt;"&amp;W334)*IF(X334&lt;0.5,Riskregister!$K$6+(Riskregister!$L$6-Riskregister!$K$6)*SQRT(X334/2),Riskregister!$L$6-(Riskregister!$L$6-Riskregister!$K$6)*SQRT((1-X334)/2)))</f>
        <v>1674446.4101967935</v>
      </c>
      <c r="Z334" s="30">
        <f t="shared" ca="1" si="199"/>
        <v>0.43189318877177574</v>
      </c>
      <c r="AA334" s="30">
        <f t="shared" ca="1" si="199"/>
        <v>0.98625439039155727</v>
      </c>
      <c r="AB334" s="30">
        <f ca="1">IF(Riskregister!$E$7="",0,COUNTIF(BH$4:BH$53,"&lt;"&amp;Z334)*IF(AA334&lt;0.5,Riskregister!$K$7+(Riskregister!$L$7-Riskregister!$K$7)*SQRT(AA334/2),Riskregister!$L$7-(Riskregister!$L$7-Riskregister!$K$7)*SQRT((1-AA334)/2)))</f>
        <v>2225904.9995358391</v>
      </c>
      <c r="AC334" s="30">
        <f t="shared" ca="1" si="200"/>
        <v>0.70282679523051916</v>
      </c>
      <c r="AD334" s="30">
        <f t="shared" ca="1" si="200"/>
        <v>0.29333395593019274</v>
      </c>
      <c r="AE334" s="30">
        <f ca="1">IF(Riskregister!$E$8="",0,COUNTIF(BI$4:BI$53,"&lt;"&amp;AC334)*IF(AD334&lt;0.5,Riskregister!$K$8+(Riskregister!$L$8-Riskregister!$K$8)*SQRT(AD334/2),Riskregister!$L$8-(Riskregister!$L$8-Riskregister!$K$8)*SQRT((1-AD334)/2)))</f>
        <v>8399859.4911278412</v>
      </c>
      <c r="AF334" s="30">
        <f t="shared" ca="1" si="201"/>
        <v>0.86099484111694269</v>
      </c>
      <c r="AG334" s="30">
        <f t="shared" ca="1" si="201"/>
        <v>0.40856651900968277</v>
      </c>
      <c r="AH334" s="30">
        <f>IF(Riskregister!$E$9="",0,COUNTIF(BJ$4:BJ$53,"&lt;"&amp;AF334)*IF(AG334&lt;0.5,Riskregister!$K$9+(Riskregister!$L$9-Riskregister!$K$9)*SQRT(AG334/2),Riskregister!$L$9-(Riskregister!$L$9-Riskregister!$K$9)*SQRT((1-AG334)/2)))</f>
        <v>0</v>
      </c>
      <c r="AI334" s="30">
        <f t="shared" ca="1" si="202"/>
        <v>0.69638956458742973</v>
      </c>
      <c r="AJ334" s="30">
        <f t="shared" ca="1" si="202"/>
        <v>0.37356131503616907</v>
      </c>
      <c r="AK334" s="30">
        <f>IF(Riskregister!$E$10="",0,COUNTIF(BK$4:BK$53,"&lt;"&amp;AI334)*IF(AJ334&lt;0.5,Riskregister!$K$10+(Riskregister!$L$10-Riskregister!$K$10)*SQRT(AJ334/2),Riskregister!$L$10-(Riskregister!$L$10-Riskregister!$K$10)*SQRT((1-AJ334)/2)))</f>
        <v>0</v>
      </c>
      <c r="AL334" s="30">
        <f t="shared" ca="1" si="203"/>
        <v>1.3473540595152267E-2</v>
      </c>
      <c r="AM334" s="30">
        <f t="shared" ca="1" si="203"/>
        <v>0.62593474439085472</v>
      </c>
      <c r="AN334" s="30">
        <f>IF(Riskregister!$E$11="",0,COUNTIF(BL$4:BL$53,"&lt;"&amp;AL334)*IF(AM334&lt;0.5,Riskregister!$K$11+(Riskregister!$L$11-Riskregister!$K$11)*SQRT(AM334/2),Riskregister!$L$11-(Riskregister!$L$11-Riskregister!$K$11)*SQRT((1-AM334)/2)))</f>
        <v>0</v>
      </c>
      <c r="AO334" s="30">
        <f t="shared" ca="1" si="204"/>
        <v>8.6873689367859108E-2</v>
      </c>
      <c r="AP334" s="30">
        <f t="shared" ca="1" si="204"/>
        <v>0.5636020870129903</v>
      </c>
      <c r="AQ334" s="30">
        <f>IF(Riskregister!$E$12="",0,COUNTIF(BM$4:BM$53,"&lt;"&amp;AO334)*IF(AP334&lt;0.5,Riskregister!$K$12+(Riskregister!$L$12-Riskregister!$K$12)*SQRT(AP334/2),Riskregister!$L$12-(Riskregister!$L$12-Riskregister!$K$12)*SQRT((1-AP334)/2)))</f>
        <v>0</v>
      </c>
      <c r="AR334" s="30">
        <f t="shared" ca="1" si="205"/>
        <v>0.14526419115221956</v>
      </c>
      <c r="AS334" s="30">
        <f t="shared" ca="1" si="205"/>
        <v>0.21026483382993655</v>
      </c>
      <c r="AT334" s="30">
        <f>IF(Riskregister!$E$13="",0,COUNTIF(BN$4:BN$53,"&lt;"&amp;AR334)*IF(AS334&lt;0.5,Riskregister!$K$13+(Riskregister!$L$13-Riskregister!$K$13)*SQRT(AS334/2),Riskregister!$L$13-(Riskregister!$L$13-Riskregister!$K$13)*SQRT((1-AS334)/2)))</f>
        <v>0</v>
      </c>
      <c r="AU334" s="30">
        <f t="shared" ca="1" si="206"/>
        <v>0.70854400903519466</v>
      </c>
      <c r="AV334" s="30">
        <f t="shared" ca="1" si="206"/>
        <v>0.75003613857745477</v>
      </c>
      <c r="AW334" s="30">
        <f>IF(Riskregister!$E$14="",0,COUNTIF(BO$4:BO$53,"&lt;"&amp;AU334)*IF(AV334&lt;0.5,Riskregister!$K$14+(Riskregister!$L$14-Riskregister!$K$14)*SQRT(AV334/2),Riskregister!$L$14-(Riskregister!$L$14-Riskregister!$K$14)*SQRT((1-AV334)/2)))</f>
        <v>0</v>
      </c>
      <c r="AX334" s="30">
        <f t="shared" ca="1" si="207"/>
        <v>0.35220756474576642</v>
      </c>
      <c r="AY334" s="30">
        <f t="shared" ca="1" si="207"/>
        <v>0.92866412167605084</v>
      </c>
      <c r="AZ334" s="30">
        <f>IF(Riskregister!$E$15="",0,COUNTIF(BP$4:BP$53,"&lt;"&amp;AX334)*IF(AY334&lt;0.5,Riskregister!$K$15+(Riskregister!$L$15-Riskregister!$K$15)*SQRT(AY334/2),Riskregister!$L$15-(Riskregister!$L$15-Riskregister!$K$15)*SQRT((1-AY334)/2)))</f>
        <v>0</v>
      </c>
      <c r="BA334" s="30">
        <f t="shared" ca="1" si="208"/>
        <v>0.44670632621516215</v>
      </c>
      <c r="BB334" s="30">
        <f t="shared" ca="1" si="208"/>
        <v>0.51512907402428898</v>
      </c>
      <c r="BC334" s="30">
        <f>IF(Riskregister!$E$16="",0,COUNTIF(BQ$4:BQ$53,"&lt;"&amp;BA334)*IF(BB334&lt;0.5,Riskregister!$K$16+(Riskregister!$L$16-Riskregister!$K$16)*SQRT(BB334/2),Riskregister!$L$16-(Riskregister!$L$16-Riskregister!$K$16)*SQRT((1-BB334)/2)))</f>
        <v>0</v>
      </c>
      <c r="BD334" s="30">
        <f t="shared" ca="1" si="209"/>
        <v>12300210.900860474</v>
      </c>
    </row>
    <row r="335" spans="20:56" x14ac:dyDescent="0.35">
      <c r="T335" s="30">
        <f t="shared" ca="1" si="197"/>
        <v>1.5640918848601193E-2</v>
      </c>
      <c r="U335" s="30">
        <f t="shared" ca="1" si="197"/>
        <v>0.99483919436490309</v>
      </c>
      <c r="V335" s="30">
        <f ca="1">IF(Riskregister!$E$5="",0,COUNTIF(BF$4:BF$53,"&lt;"&amp;T335)*IF(U335&lt;0.5,Riskregister!$K$5+(Riskregister!$L$5-Riskregister!$K$5)*SQRT(U335/2),Riskregister!$L$5-(Riskregister!$L$5-Riskregister!$K$5)*SQRT((1-U335)/2)))</f>
        <v>0</v>
      </c>
      <c r="W335" s="30">
        <f t="shared" ca="1" si="198"/>
        <v>9.143981939165946E-2</v>
      </c>
      <c r="X335" s="30">
        <f t="shared" ca="1" si="198"/>
        <v>0.9198207919738064</v>
      </c>
      <c r="Y335" s="30">
        <f ca="1">IF(Riskregister!$E$6="",0,COUNTIF(BG$4:BG$53,"&lt;"&amp;W335)*IF(X335&lt;0.5,Riskregister!$K$6+(Riskregister!$L$6-Riskregister!$K$6)*SQRT(X335/2),Riskregister!$L$6-(Riskregister!$L$6-Riskregister!$K$6)*SQRT((1-X335)/2)))</f>
        <v>0</v>
      </c>
      <c r="Z335" s="30">
        <f t="shared" ca="1" si="199"/>
        <v>0.19902698562612164</v>
      </c>
      <c r="AA335" s="30">
        <f t="shared" ca="1" si="199"/>
        <v>0.36952669449020414</v>
      </c>
      <c r="AB335" s="30">
        <f ca="1">IF(Riskregister!$E$7="",0,COUNTIF(BH$4:BH$53,"&lt;"&amp;Z335)*IF(AA335&lt;0.5,Riskregister!$K$7+(Riskregister!$L$7-Riskregister!$K$7)*SQRT(AA335/2),Riskregister!$L$7-(Riskregister!$L$7-Riskregister!$K$7)*SQRT((1-AA335)/2)))</f>
        <v>801777.50090909854</v>
      </c>
      <c r="AC335" s="30">
        <f t="shared" ca="1" si="200"/>
        <v>0.31220251996323578</v>
      </c>
      <c r="AD335" s="30">
        <f t="shared" ca="1" si="200"/>
        <v>0.63371600941178419</v>
      </c>
      <c r="AE335" s="30">
        <f ca="1">IF(Riskregister!$E$8="",0,COUNTIF(BI$4:BI$53,"&lt;"&amp;AC335)*IF(AD335&lt;0.5,Riskregister!$K$8+(Riskregister!$L$8-Riskregister!$K$8)*SQRT(AD335/2),Riskregister!$L$8-(Riskregister!$L$8-Riskregister!$K$8)*SQRT((1-AD335)/2)))</f>
        <v>5977261.2930756528</v>
      </c>
      <c r="AF335" s="30">
        <f t="shared" ca="1" si="201"/>
        <v>0.74170485701343369</v>
      </c>
      <c r="AG335" s="30">
        <f t="shared" ca="1" si="201"/>
        <v>0.23931237728617227</v>
      </c>
      <c r="AH335" s="30">
        <f>IF(Riskregister!$E$9="",0,COUNTIF(BJ$4:BJ$53,"&lt;"&amp;AF335)*IF(AG335&lt;0.5,Riskregister!$K$9+(Riskregister!$L$9-Riskregister!$K$9)*SQRT(AG335/2),Riskregister!$L$9-(Riskregister!$L$9-Riskregister!$K$9)*SQRT((1-AG335)/2)))</f>
        <v>0</v>
      </c>
      <c r="AI335" s="30">
        <f t="shared" ca="1" si="202"/>
        <v>5.8016777606547665E-3</v>
      </c>
      <c r="AJ335" s="30">
        <f t="shared" ca="1" si="202"/>
        <v>0.26511111013892219</v>
      </c>
      <c r="AK335" s="30">
        <f>IF(Riskregister!$E$10="",0,COUNTIF(BK$4:BK$53,"&lt;"&amp;AI335)*IF(AJ335&lt;0.5,Riskregister!$K$10+(Riskregister!$L$10-Riskregister!$K$10)*SQRT(AJ335/2),Riskregister!$L$10-(Riskregister!$L$10-Riskregister!$K$10)*SQRT((1-AJ335)/2)))</f>
        <v>0</v>
      </c>
      <c r="AL335" s="30">
        <f t="shared" ca="1" si="203"/>
        <v>0.46292288342597787</v>
      </c>
      <c r="AM335" s="30">
        <f t="shared" ca="1" si="203"/>
        <v>0.52760361229239039</v>
      </c>
      <c r="AN335" s="30">
        <f>IF(Riskregister!$E$11="",0,COUNTIF(BL$4:BL$53,"&lt;"&amp;AL335)*IF(AM335&lt;0.5,Riskregister!$K$11+(Riskregister!$L$11-Riskregister!$K$11)*SQRT(AM335/2),Riskregister!$L$11-(Riskregister!$L$11-Riskregister!$K$11)*SQRT((1-AM335)/2)))</f>
        <v>0</v>
      </c>
      <c r="AO335" s="30">
        <f t="shared" ca="1" si="204"/>
        <v>0.46656158963974248</v>
      </c>
      <c r="AP335" s="30">
        <f t="shared" ca="1" si="204"/>
        <v>1.2835943589767029E-2</v>
      </c>
      <c r="AQ335" s="30">
        <f>IF(Riskregister!$E$12="",0,COUNTIF(BM$4:BM$53,"&lt;"&amp;AO335)*IF(AP335&lt;0.5,Riskregister!$K$12+(Riskregister!$L$12-Riskregister!$K$12)*SQRT(AP335/2),Riskregister!$L$12-(Riskregister!$L$12-Riskregister!$K$12)*SQRT((1-AP335)/2)))</f>
        <v>0</v>
      </c>
      <c r="AR335" s="30">
        <f t="shared" ca="1" si="205"/>
        <v>0.89045690866036897</v>
      </c>
      <c r="AS335" s="30">
        <f t="shared" ca="1" si="205"/>
        <v>7.4783063741976186E-2</v>
      </c>
      <c r="AT335" s="30">
        <f>IF(Riskregister!$E$13="",0,COUNTIF(BN$4:BN$53,"&lt;"&amp;AR335)*IF(AS335&lt;0.5,Riskregister!$K$13+(Riskregister!$L$13-Riskregister!$K$13)*SQRT(AS335/2),Riskregister!$L$13-(Riskregister!$L$13-Riskregister!$K$13)*SQRT((1-AS335)/2)))</f>
        <v>0</v>
      </c>
      <c r="AU335" s="30">
        <f t="shared" ca="1" si="206"/>
        <v>0.88881555322212247</v>
      </c>
      <c r="AV335" s="30">
        <f t="shared" ca="1" si="206"/>
        <v>0.59312801924546343</v>
      </c>
      <c r="AW335" s="30">
        <f>IF(Riskregister!$E$14="",0,COUNTIF(BO$4:BO$53,"&lt;"&amp;AU335)*IF(AV335&lt;0.5,Riskregister!$K$14+(Riskregister!$L$14-Riskregister!$K$14)*SQRT(AV335/2),Riskregister!$L$14-(Riskregister!$L$14-Riskregister!$K$14)*SQRT((1-AV335)/2)))</f>
        <v>0</v>
      </c>
      <c r="AX335" s="30">
        <f t="shared" ca="1" si="207"/>
        <v>0.76915770473518286</v>
      </c>
      <c r="AY335" s="30">
        <f t="shared" ca="1" si="207"/>
        <v>0.42397319542758782</v>
      </c>
      <c r="AZ335" s="30">
        <f>IF(Riskregister!$E$15="",0,COUNTIF(BP$4:BP$53,"&lt;"&amp;AX335)*IF(AY335&lt;0.5,Riskregister!$K$15+(Riskregister!$L$15-Riskregister!$K$15)*SQRT(AY335/2),Riskregister!$L$15-(Riskregister!$L$15-Riskregister!$K$15)*SQRT((1-AY335)/2)))</f>
        <v>0</v>
      </c>
      <c r="BA335" s="30">
        <f t="shared" ca="1" si="208"/>
        <v>0.59636510644953444</v>
      </c>
      <c r="BB335" s="30">
        <f t="shared" ca="1" si="208"/>
        <v>0.14400629713308888</v>
      </c>
      <c r="BC335" s="30">
        <f>IF(Riskregister!$E$16="",0,COUNTIF(BQ$4:BQ$53,"&lt;"&amp;BA335)*IF(BB335&lt;0.5,Riskregister!$K$16+(Riskregister!$L$16-Riskregister!$K$16)*SQRT(BB335/2),Riskregister!$L$16-(Riskregister!$L$16-Riskregister!$K$16)*SQRT((1-BB335)/2)))</f>
        <v>0</v>
      </c>
      <c r="BD335" s="30">
        <f t="shared" ca="1" si="209"/>
        <v>6779038.7939847512</v>
      </c>
    </row>
    <row r="336" spans="20:56" x14ac:dyDescent="0.35">
      <c r="T336" s="30">
        <f t="shared" ca="1" si="197"/>
        <v>3.7718598923635827E-2</v>
      </c>
      <c r="U336" s="30">
        <f t="shared" ca="1" si="197"/>
        <v>0.51173699950928764</v>
      </c>
      <c r="V336" s="30">
        <f ca="1">IF(Riskregister!$E$5="",0,COUNTIF(BF$4:BF$53,"&lt;"&amp;T336)*IF(U336&lt;0.5,Riskregister!$K$5+(Riskregister!$L$5-Riskregister!$K$5)*SQRT(U336/2),Riskregister!$L$5-(Riskregister!$L$5-Riskregister!$K$5)*SQRT((1-U336)/2)))</f>
        <v>377656.50717935408</v>
      </c>
      <c r="W336" s="30">
        <f t="shared" ca="1" si="198"/>
        <v>0.25237908992566649</v>
      </c>
      <c r="X336" s="30">
        <f t="shared" ca="1" si="198"/>
        <v>0.98368220453107558</v>
      </c>
      <c r="Y336" s="30">
        <f ca="1">IF(Riskregister!$E$6="",0,COUNTIF(BG$4:BG$53,"&lt;"&amp;W336)*IF(X336&lt;0.5,Riskregister!$K$6+(Riskregister!$L$6-Riskregister!$K$6)*SQRT(X336/2),Riskregister!$L$6-(Riskregister!$L$6-Riskregister!$K$6)*SQRT((1-X336)/2)))</f>
        <v>1837412.0894418729</v>
      </c>
      <c r="Z336" s="30">
        <f t="shared" ca="1" si="199"/>
        <v>6.0224966354805898E-2</v>
      </c>
      <c r="AA336" s="30">
        <f t="shared" ca="1" si="199"/>
        <v>0.84390596255451777</v>
      </c>
      <c r="AB336" s="30">
        <f ca="1">IF(Riskregister!$E$7="",0,COUNTIF(BH$4:BH$53,"&lt;"&amp;Z336)*IF(AA336&lt;0.5,Riskregister!$K$7+(Riskregister!$L$7-Riskregister!$K$7)*SQRT(AA336/2),Riskregister!$L$7-(Riskregister!$L$7-Riskregister!$K$7)*SQRT((1-AA336)/2)))</f>
        <v>906662.58652905864</v>
      </c>
      <c r="AC336" s="30">
        <f t="shared" ca="1" si="200"/>
        <v>0.80642063776705852</v>
      </c>
      <c r="AD336" s="30">
        <f t="shared" ca="1" si="200"/>
        <v>0.40760499307246012</v>
      </c>
      <c r="AE336" s="30">
        <f ca="1">IF(Riskregister!$E$8="",0,COUNTIF(BI$4:BI$53,"&lt;"&amp;AC336)*IF(AD336&lt;0.5,Riskregister!$K$8+(Riskregister!$L$8-Riskregister!$K$8)*SQRT(AD336/2),Riskregister!$L$8-(Riskregister!$L$8-Riskregister!$K$8)*SQRT((1-AD336)/2)))</f>
        <v>9687164.0950181447</v>
      </c>
      <c r="AF336" s="30">
        <f t="shared" ca="1" si="201"/>
        <v>0.99899345351294955</v>
      </c>
      <c r="AG336" s="30">
        <f t="shared" ca="1" si="201"/>
        <v>0.82216417133394615</v>
      </c>
      <c r="AH336" s="30">
        <f>IF(Riskregister!$E$9="",0,COUNTIF(BJ$4:BJ$53,"&lt;"&amp;AF336)*IF(AG336&lt;0.5,Riskregister!$K$9+(Riskregister!$L$9-Riskregister!$K$9)*SQRT(AG336/2),Riskregister!$L$9-(Riskregister!$L$9-Riskregister!$K$9)*SQRT((1-AG336)/2)))</f>
        <v>0</v>
      </c>
      <c r="AI336" s="30">
        <f t="shared" ca="1" si="202"/>
        <v>0.75689475319083332</v>
      </c>
      <c r="AJ336" s="30">
        <f t="shared" ca="1" si="202"/>
        <v>0.82639168886836445</v>
      </c>
      <c r="AK336" s="30">
        <f>IF(Riskregister!$E$10="",0,COUNTIF(BK$4:BK$53,"&lt;"&amp;AI336)*IF(AJ336&lt;0.5,Riskregister!$K$10+(Riskregister!$L$10-Riskregister!$K$10)*SQRT(AJ336/2),Riskregister!$L$10-(Riskregister!$L$10-Riskregister!$K$10)*SQRT((1-AJ336)/2)))</f>
        <v>0</v>
      </c>
      <c r="AL336" s="30">
        <f t="shared" ca="1" si="203"/>
        <v>0.34524866863922354</v>
      </c>
      <c r="AM336" s="30">
        <f t="shared" ca="1" si="203"/>
        <v>0.29299178195153119</v>
      </c>
      <c r="AN336" s="30">
        <f>IF(Riskregister!$E$11="",0,COUNTIF(BL$4:BL$53,"&lt;"&amp;AL336)*IF(AM336&lt;0.5,Riskregister!$K$11+(Riskregister!$L$11-Riskregister!$K$11)*SQRT(AM336/2),Riskregister!$L$11-(Riskregister!$L$11-Riskregister!$K$11)*SQRT((1-AM336)/2)))</f>
        <v>0</v>
      </c>
      <c r="AO336" s="30">
        <f t="shared" ca="1" si="204"/>
        <v>0.13871144505965516</v>
      </c>
      <c r="AP336" s="30">
        <f t="shared" ca="1" si="204"/>
        <v>0.73919393463117222</v>
      </c>
      <c r="AQ336" s="30">
        <f>IF(Riskregister!$E$12="",0,COUNTIF(BM$4:BM$53,"&lt;"&amp;AO336)*IF(AP336&lt;0.5,Riskregister!$K$12+(Riskregister!$L$12-Riskregister!$K$12)*SQRT(AP336/2),Riskregister!$L$12-(Riskregister!$L$12-Riskregister!$K$12)*SQRT((1-AP336)/2)))</f>
        <v>0</v>
      </c>
      <c r="AR336" s="30">
        <f t="shared" ca="1" si="205"/>
        <v>0.76851362758149644</v>
      </c>
      <c r="AS336" s="30">
        <f t="shared" ca="1" si="205"/>
        <v>0.72760339327399648</v>
      </c>
      <c r="AT336" s="30">
        <f>IF(Riskregister!$E$13="",0,COUNTIF(BN$4:BN$53,"&lt;"&amp;AR336)*IF(AS336&lt;0.5,Riskregister!$K$13+(Riskregister!$L$13-Riskregister!$K$13)*SQRT(AS336/2),Riskregister!$L$13-(Riskregister!$L$13-Riskregister!$K$13)*SQRT((1-AS336)/2)))</f>
        <v>0</v>
      </c>
      <c r="AU336" s="30">
        <f t="shared" ca="1" si="206"/>
        <v>0.20833844377868183</v>
      </c>
      <c r="AV336" s="30">
        <f t="shared" ca="1" si="206"/>
        <v>6.2281783295239257E-2</v>
      </c>
      <c r="AW336" s="30">
        <f>IF(Riskregister!$E$14="",0,COUNTIF(BO$4:BO$53,"&lt;"&amp;AU336)*IF(AV336&lt;0.5,Riskregister!$K$14+(Riskregister!$L$14-Riskregister!$K$14)*SQRT(AV336/2),Riskregister!$L$14-(Riskregister!$L$14-Riskregister!$K$14)*SQRT((1-AV336)/2)))</f>
        <v>0</v>
      </c>
      <c r="AX336" s="30">
        <f t="shared" ca="1" si="207"/>
        <v>5.4521352113771848E-2</v>
      </c>
      <c r="AY336" s="30">
        <f t="shared" ca="1" si="207"/>
        <v>0.83702802932350817</v>
      </c>
      <c r="AZ336" s="30">
        <f>IF(Riskregister!$E$15="",0,COUNTIF(BP$4:BP$53,"&lt;"&amp;AX336)*IF(AY336&lt;0.5,Riskregister!$K$15+(Riskregister!$L$15-Riskregister!$K$15)*SQRT(AY336/2),Riskregister!$L$15-(Riskregister!$L$15-Riskregister!$K$15)*SQRT((1-AY336)/2)))</f>
        <v>0</v>
      </c>
      <c r="BA336" s="30">
        <f t="shared" ca="1" si="208"/>
        <v>0.92144943581249639</v>
      </c>
      <c r="BB336" s="30">
        <f t="shared" ca="1" si="208"/>
        <v>0.6957455198360748</v>
      </c>
      <c r="BC336" s="30">
        <f>IF(Riskregister!$E$16="",0,COUNTIF(BQ$4:BQ$53,"&lt;"&amp;BA336)*IF(BB336&lt;0.5,Riskregister!$K$16+(Riskregister!$L$16-Riskregister!$K$16)*SQRT(BB336/2),Riskregister!$L$16-(Riskregister!$L$16-Riskregister!$K$16)*SQRT((1-BB336)/2)))</f>
        <v>0</v>
      </c>
      <c r="BD336" s="30">
        <f t="shared" ca="1" si="209"/>
        <v>12808895.278168431</v>
      </c>
    </row>
    <row r="337" spans="20:56" x14ac:dyDescent="0.35">
      <c r="T337" s="30">
        <f t="shared" ca="1" si="197"/>
        <v>0.40268754427339093</v>
      </c>
      <c r="U337" s="30">
        <f t="shared" ca="1" si="197"/>
        <v>0.96361668495483166</v>
      </c>
      <c r="V337" s="30">
        <f ca="1">IF(Riskregister!$E$5="",0,COUNTIF(BF$4:BF$53,"&lt;"&amp;T337)*IF(U337&lt;0.5,Riskregister!$K$5+(Riskregister!$L$5-Riskregister!$K$5)*SQRT(U337/2),Riskregister!$L$5-(Riskregister!$L$5-Riskregister!$K$5)*SQRT((1-U337)/2)))</f>
        <v>1617916.78870662</v>
      </c>
      <c r="W337" s="30">
        <f t="shared" ca="1" si="198"/>
        <v>3.8722260547441323E-2</v>
      </c>
      <c r="X337" s="30">
        <f t="shared" ca="1" si="198"/>
        <v>0.1851467389735213</v>
      </c>
      <c r="Y337" s="30">
        <f ca="1">IF(Riskregister!$E$6="",0,COUNTIF(BG$4:BG$53,"&lt;"&amp;W337)*IF(X337&lt;0.5,Riskregister!$K$6+(Riskregister!$L$6-Riskregister!$K$6)*SQRT(X337/2),Riskregister!$L$6-(Riskregister!$L$6-Riskregister!$K$6)*SQRT((1-X337)/2)))</f>
        <v>0</v>
      </c>
      <c r="Z337" s="30">
        <f t="shared" ca="1" si="199"/>
        <v>0.87753431102285862</v>
      </c>
      <c r="AA337" s="30">
        <f t="shared" ca="1" si="199"/>
        <v>0.69098421689262779</v>
      </c>
      <c r="AB337" s="30">
        <f ca="1">IF(Riskregister!$E$7="",0,COUNTIF(BH$4:BH$53,"&lt;"&amp;Z337)*IF(AA337&lt;0.5,Riskregister!$K$7+(Riskregister!$L$7-Riskregister!$K$7)*SQRT(AA337/2),Riskregister!$L$7-(Riskregister!$L$7-Riskregister!$K$7)*SQRT((1-AA337)/2)))</f>
        <v>2361814.0067253825</v>
      </c>
      <c r="AC337" s="30">
        <f t="shared" ca="1" si="200"/>
        <v>0.36997448007629608</v>
      </c>
      <c r="AD337" s="30">
        <f t="shared" ca="1" si="200"/>
        <v>2.5668816082291102E-2</v>
      </c>
      <c r="AE337" s="30">
        <f ca="1">IF(Riskregister!$E$8="",0,COUNTIF(BI$4:BI$53,"&lt;"&amp;AC337)*IF(AD337&lt;0.5,Riskregister!$K$8+(Riskregister!$L$8-Riskregister!$K$8)*SQRT(AD337/2),Riskregister!$L$8-(Riskregister!$L$8-Riskregister!$K$8)*SQRT((1-AD337)/2)))</f>
        <v>1664917.0364472629</v>
      </c>
      <c r="AF337" s="30">
        <f t="shared" ca="1" si="201"/>
        <v>0.98776916186329811</v>
      </c>
      <c r="AG337" s="30">
        <f t="shared" ca="1" si="201"/>
        <v>0.38514330283877041</v>
      </c>
      <c r="AH337" s="30">
        <f>IF(Riskregister!$E$9="",0,COUNTIF(BJ$4:BJ$53,"&lt;"&amp;AF337)*IF(AG337&lt;0.5,Riskregister!$K$9+(Riskregister!$L$9-Riskregister!$K$9)*SQRT(AG337/2),Riskregister!$L$9-(Riskregister!$L$9-Riskregister!$K$9)*SQRT((1-AG337)/2)))</f>
        <v>0</v>
      </c>
      <c r="AI337" s="30">
        <f t="shared" ca="1" si="202"/>
        <v>0.79667777235823634</v>
      </c>
      <c r="AJ337" s="30">
        <f t="shared" ca="1" si="202"/>
        <v>0.92452051296897553</v>
      </c>
      <c r="AK337" s="30">
        <f>IF(Riskregister!$E$10="",0,COUNTIF(BK$4:BK$53,"&lt;"&amp;AI337)*IF(AJ337&lt;0.5,Riskregister!$K$10+(Riskregister!$L$10-Riskregister!$K$10)*SQRT(AJ337/2),Riskregister!$L$10-(Riskregister!$L$10-Riskregister!$K$10)*SQRT((1-AJ337)/2)))</f>
        <v>0</v>
      </c>
      <c r="AL337" s="30">
        <f t="shared" ca="1" si="203"/>
        <v>0.10732956883406153</v>
      </c>
      <c r="AM337" s="30">
        <f t="shared" ca="1" si="203"/>
        <v>0.90152785501556632</v>
      </c>
      <c r="AN337" s="30">
        <f>IF(Riskregister!$E$11="",0,COUNTIF(BL$4:BL$53,"&lt;"&amp;AL337)*IF(AM337&lt;0.5,Riskregister!$K$11+(Riskregister!$L$11-Riskregister!$K$11)*SQRT(AM337/2),Riskregister!$L$11-(Riskregister!$L$11-Riskregister!$K$11)*SQRT((1-AM337)/2)))</f>
        <v>0</v>
      </c>
      <c r="AO337" s="30">
        <f t="shared" ca="1" si="204"/>
        <v>0.97718552367288947</v>
      </c>
      <c r="AP337" s="30">
        <f t="shared" ca="1" si="204"/>
        <v>0.89173962361367443</v>
      </c>
      <c r="AQ337" s="30">
        <f>IF(Riskregister!$E$12="",0,COUNTIF(BM$4:BM$53,"&lt;"&amp;AO337)*IF(AP337&lt;0.5,Riskregister!$K$12+(Riskregister!$L$12-Riskregister!$K$12)*SQRT(AP337/2),Riskregister!$L$12-(Riskregister!$L$12-Riskregister!$K$12)*SQRT((1-AP337)/2)))</f>
        <v>0</v>
      </c>
      <c r="AR337" s="30">
        <f t="shared" ca="1" si="205"/>
        <v>0.14363307629510158</v>
      </c>
      <c r="AS337" s="30">
        <f t="shared" ca="1" si="205"/>
        <v>0.34111174459402682</v>
      </c>
      <c r="AT337" s="30">
        <f>IF(Riskregister!$E$13="",0,COUNTIF(BN$4:BN$53,"&lt;"&amp;AR337)*IF(AS337&lt;0.5,Riskregister!$K$13+(Riskregister!$L$13-Riskregister!$K$13)*SQRT(AS337/2),Riskregister!$L$13-(Riskregister!$L$13-Riskregister!$K$13)*SQRT((1-AS337)/2)))</f>
        <v>0</v>
      </c>
      <c r="AU337" s="30">
        <f t="shared" ca="1" si="206"/>
        <v>0.63472174860353925</v>
      </c>
      <c r="AV337" s="30">
        <f t="shared" ca="1" si="206"/>
        <v>0.29484082209664142</v>
      </c>
      <c r="AW337" s="30">
        <f>IF(Riskregister!$E$14="",0,COUNTIF(BO$4:BO$53,"&lt;"&amp;AU337)*IF(AV337&lt;0.5,Riskregister!$K$14+(Riskregister!$L$14-Riskregister!$K$14)*SQRT(AV337/2),Riskregister!$L$14-(Riskregister!$L$14-Riskregister!$K$14)*SQRT((1-AV337)/2)))</f>
        <v>0</v>
      </c>
      <c r="AX337" s="30">
        <f t="shared" ca="1" si="207"/>
        <v>9.3217059273295821E-2</v>
      </c>
      <c r="AY337" s="30">
        <f t="shared" ca="1" si="207"/>
        <v>0.99489833493518232</v>
      </c>
      <c r="AZ337" s="30">
        <f>IF(Riskregister!$E$15="",0,COUNTIF(BP$4:BP$53,"&lt;"&amp;AX337)*IF(AY337&lt;0.5,Riskregister!$K$15+(Riskregister!$L$15-Riskregister!$K$15)*SQRT(AY337/2),Riskregister!$L$15-(Riskregister!$L$15-Riskregister!$K$15)*SQRT((1-AY337)/2)))</f>
        <v>0</v>
      </c>
      <c r="BA337" s="30">
        <f t="shared" ca="1" si="208"/>
        <v>6.1803537226062133E-2</v>
      </c>
      <c r="BB337" s="30">
        <f t="shared" ca="1" si="208"/>
        <v>0.92205392301784872</v>
      </c>
      <c r="BC337" s="30">
        <f>IF(Riskregister!$E$16="",0,COUNTIF(BQ$4:BQ$53,"&lt;"&amp;BA337)*IF(BB337&lt;0.5,Riskregister!$K$16+(Riskregister!$L$16-Riskregister!$K$16)*SQRT(BB337/2),Riskregister!$L$16-(Riskregister!$L$16-Riskregister!$K$16)*SQRT((1-BB337)/2)))</f>
        <v>0</v>
      </c>
      <c r="BD337" s="30">
        <f t="shared" ca="1" si="209"/>
        <v>5644647.8318792656</v>
      </c>
    </row>
    <row r="338" spans="20:56" x14ac:dyDescent="0.35">
      <c r="T338" s="30">
        <f t="shared" ca="1" si="197"/>
        <v>0.85290250542166246</v>
      </c>
      <c r="U338" s="30">
        <f t="shared" ca="1" si="197"/>
        <v>0.30182140164414395</v>
      </c>
      <c r="V338" s="30">
        <f ca="1">IF(Riskregister!$E$5="",0,COUNTIF(BF$4:BF$53,"&lt;"&amp;T338)*IF(U338&lt;0.5,Riskregister!$K$5+(Riskregister!$L$5-Riskregister!$K$5)*SQRT(U338/2),Riskregister!$L$5-(Riskregister!$L$5-Riskregister!$K$5)*SQRT((1-U338)/2)))</f>
        <v>1948875.1160137723</v>
      </c>
      <c r="W338" s="30">
        <f t="shared" ca="1" si="198"/>
        <v>0.91217207302738013</v>
      </c>
      <c r="X338" s="30">
        <f t="shared" ca="1" si="198"/>
        <v>0.20681497456272391</v>
      </c>
      <c r="Y338" s="30">
        <f ca="1">IF(Riskregister!$E$6="",0,COUNTIF(BG$4:BG$53,"&lt;"&amp;W338)*IF(X338&lt;0.5,Riskregister!$K$6+(Riskregister!$L$6-Riskregister!$K$6)*SQRT(X338/2),Riskregister!$L$6-(Riskregister!$L$6-Riskregister!$K$6)*SQRT((1-X338)/2)))</f>
        <v>3115306.4895745018</v>
      </c>
      <c r="Z338" s="30">
        <f t="shared" ca="1" si="199"/>
        <v>0.37234342331087367</v>
      </c>
      <c r="AA338" s="30">
        <f t="shared" ca="1" si="199"/>
        <v>0.17620897374225275</v>
      </c>
      <c r="AB338" s="30">
        <f ca="1">IF(Riskregister!$E$7="",0,COUNTIF(BH$4:BH$53,"&lt;"&amp;Z338)*IF(AA338&lt;0.5,Riskregister!$K$7+(Riskregister!$L$7-Riskregister!$K$7)*SQRT(AA338/2),Riskregister!$L$7-(Riskregister!$L$7-Riskregister!$K$7)*SQRT((1-AA338)/2)))</f>
        <v>769441.99969084573</v>
      </c>
      <c r="AC338" s="30">
        <f t="shared" ca="1" si="200"/>
        <v>0.29031875814549868</v>
      </c>
      <c r="AD338" s="30">
        <f t="shared" ca="1" si="200"/>
        <v>0.29478068192697315</v>
      </c>
      <c r="AE338" s="30">
        <f ca="1">IF(Riskregister!$E$8="",0,COUNTIF(BI$4:BI$53,"&lt;"&amp;AC338)*IF(AD338&lt;0.5,Riskregister!$K$8+(Riskregister!$L$8-Riskregister!$K$8)*SQRT(AD338/2),Riskregister!$L$8-(Riskregister!$L$8-Riskregister!$K$8)*SQRT((1-AD338)/2)))</f>
        <v>4208796.2712701969</v>
      </c>
      <c r="AF338" s="30">
        <f t="shared" ca="1" si="201"/>
        <v>0.28545268080774078</v>
      </c>
      <c r="AG338" s="30">
        <f t="shared" ca="1" si="201"/>
        <v>0.53973132764236631</v>
      </c>
      <c r="AH338" s="30">
        <f>IF(Riskregister!$E$9="",0,COUNTIF(BJ$4:BJ$53,"&lt;"&amp;AF338)*IF(AG338&lt;0.5,Riskregister!$K$9+(Riskregister!$L$9-Riskregister!$K$9)*SQRT(AG338/2),Riskregister!$L$9-(Riskregister!$L$9-Riskregister!$K$9)*SQRT((1-AG338)/2)))</f>
        <v>0</v>
      </c>
      <c r="AI338" s="30">
        <f t="shared" ca="1" si="202"/>
        <v>0.22196714204752011</v>
      </c>
      <c r="AJ338" s="30">
        <f t="shared" ca="1" si="202"/>
        <v>0.83782826274615796</v>
      </c>
      <c r="AK338" s="30">
        <f>IF(Riskregister!$E$10="",0,COUNTIF(BK$4:BK$53,"&lt;"&amp;AI338)*IF(AJ338&lt;0.5,Riskregister!$K$10+(Riskregister!$L$10-Riskregister!$K$10)*SQRT(AJ338/2),Riskregister!$L$10-(Riskregister!$L$10-Riskregister!$K$10)*SQRT((1-AJ338)/2)))</f>
        <v>0</v>
      </c>
      <c r="AL338" s="30">
        <f t="shared" ca="1" si="203"/>
        <v>0.77707320039177685</v>
      </c>
      <c r="AM338" s="30">
        <f t="shared" ca="1" si="203"/>
        <v>6.7724227069778875E-2</v>
      </c>
      <c r="AN338" s="30">
        <f>IF(Riskregister!$E$11="",0,COUNTIF(BL$4:BL$53,"&lt;"&amp;AL338)*IF(AM338&lt;0.5,Riskregister!$K$11+(Riskregister!$L$11-Riskregister!$K$11)*SQRT(AM338/2),Riskregister!$L$11-(Riskregister!$L$11-Riskregister!$K$11)*SQRT((1-AM338)/2)))</f>
        <v>0</v>
      </c>
      <c r="AO338" s="30">
        <f t="shared" ca="1" si="204"/>
        <v>0.76139200737555535</v>
      </c>
      <c r="AP338" s="30">
        <f t="shared" ca="1" si="204"/>
        <v>0.97286706536588519</v>
      </c>
      <c r="AQ338" s="30">
        <f>IF(Riskregister!$E$12="",0,COUNTIF(BM$4:BM$53,"&lt;"&amp;AO338)*IF(AP338&lt;0.5,Riskregister!$K$12+(Riskregister!$L$12-Riskregister!$K$12)*SQRT(AP338/2),Riskregister!$L$12-(Riskregister!$L$12-Riskregister!$K$12)*SQRT((1-AP338)/2)))</f>
        <v>0</v>
      </c>
      <c r="AR338" s="30">
        <f t="shared" ca="1" si="205"/>
        <v>0.36352930290330943</v>
      </c>
      <c r="AS338" s="30">
        <f t="shared" ca="1" si="205"/>
        <v>0.74692224992244605</v>
      </c>
      <c r="AT338" s="30">
        <f>IF(Riskregister!$E$13="",0,COUNTIF(BN$4:BN$53,"&lt;"&amp;AR338)*IF(AS338&lt;0.5,Riskregister!$K$13+(Riskregister!$L$13-Riskregister!$K$13)*SQRT(AS338/2),Riskregister!$L$13-(Riskregister!$L$13-Riskregister!$K$13)*SQRT((1-AS338)/2)))</f>
        <v>0</v>
      </c>
      <c r="AU338" s="30">
        <f t="shared" ca="1" si="206"/>
        <v>0.35986185852881725</v>
      </c>
      <c r="AV338" s="30">
        <f t="shared" ca="1" si="206"/>
        <v>0.45015925882527019</v>
      </c>
      <c r="AW338" s="30">
        <f>IF(Riskregister!$E$14="",0,COUNTIF(BO$4:BO$53,"&lt;"&amp;AU338)*IF(AV338&lt;0.5,Riskregister!$K$14+(Riskregister!$L$14-Riskregister!$K$14)*SQRT(AV338/2),Riskregister!$L$14-(Riskregister!$L$14-Riskregister!$K$14)*SQRT((1-AV338)/2)))</f>
        <v>0</v>
      </c>
      <c r="AX338" s="30">
        <f t="shared" ca="1" si="207"/>
        <v>0.38216284001289558</v>
      </c>
      <c r="AY338" s="30">
        <f t="shared" ca="1" si="207"/>
        <v>4.7342819909744427E-2</v>
      </c>
      <c r="AZ338" s="30">
        <f>IF(Riskregister!$E$15="",0,COUNTIF(BP$4:BP$53,"&lt;"&amp;AX338)*IF(AY338&lt;0.5,Riskregister!$K$15+(Riskregister!$L$15-Riskregister!$K$15)*SQRT(AY338/2),Riskregister!$L$15-(Riskregister!$L$15-Riskregister!$K$15)*SQRT((1-AY338)/2)))</f>
        <v>0</v>
      </c>
      <c r="BA338" s="30">
        <f t="shared" ca="1" si="208"/>
        <v>1.004009755933799E-2</v>
      </c>
      <c r="BB338" s="30">
        <f t="shared" ca="1" si="208"/>
        <v>0.29192128675397888</v>
      </c>
      <c r="BC338" s="30">
        <f>IF(Riskregister!$E$16="",0,COUNTIF(BQ$4:BQ$53,"&lt;"&amp;BA338)*IF(BB338&lt;0.5,Riskregister!$K$16+(Riskregister!$L$16-Riskregister!$K$16)*SQRT(BB338/2),Riskregister!$L$16-(Riskregister!$L$16-Riskregister!$K$16)*SQRT((1-BB338)/2)))</f>
        <v>0</v>
      </c>
      <c r="BD338" s="30">
        <f t="shared" ca="1" si="209"/>
        <v>10042419.876549317</v>
      </c>
    </row>
    <row r="339" spans="20:56" x14ac:dyDescent="0.35">
      <c r="T339" s="30">
        <f t="shared" ca="1" si="197"/>
        <v>0.2258802672105984</v>
      </c>
      <c r="U339" s="30">
        <f t="shared" ca="1" si="197"/>
        <v>0.84861083054670994</v>
      </c>
      <c r="V339" s="30">
        <f ca="1">IF(Riskregister!$E$5="",0,COUNTIF(BF$4:BF$53,"&lt;"&amp;T339)*IF(U339&lt;0.5,Riskregister!$K$5+(Riskregister!$L$5-Riskregister!$K$5)*SQRT(U339/2),Riskregister!$L$5-(Riskregister!$L$5-Riskregister!$K$5)*SQRT((1-U339)/2)))</f>
        <v>952386.16026445036</v>
      </c>
      <c r="W339" s="30">
        <f t="shared" ca="1" si="198"/>
        <v>0.88363438892036883</v>
      </c>
      <c r="X339" s="30">
        <f t="shared" ca="1" si="198"/>
        <v>0.62971782622404304</v>
      </c>
      <c r="Y339" s="30">
        <f ca="1">IF(Riskregister!$E$6="",0,COUNTIF(BG$4:BG$53,"&lt;"&amp;W339)*IF(X339&lt;0.5,Riskregister!$K$6+(Riskregister!$L$6-Riskregister!$K$6)*SQRT(X339/2),Riskregister!$L$6-(Riskregister!$L$6-Riskregister!$K$6)*SQRT((1-X339)/2)))</f>
        <v>4901982.2556555942</v>
      </c>
      <c r="Z339" s="30">
        <f t="shared" ca="1" si="199"/>
        <v>0.11329946013502801</v>
      </c>
      <c r="AA339" s="30">
        <f t="shared" ca="1" si="199"/>
        <v>0.50809017028906367</v>
      </c>
      <c r="AB339" s="30">
        <f ca="1">IF(Riskregister!$E$7="",0,COUNTIF(BH$4:BH$53,"&lt;"&amp;Z339)*IF(AA339&lt;0.5,Riskregister!$K$7+(Riskregister!$L$7-Riskregister!$K$7)*SQRT(AA339/2),Riskregister!$L$7-(Riskregister!$L$7-Riskregister!$K$7)*SQRT((1-AA339)/2)))</f>
        <v>679264.66066901735</v>
      </c>
      <c r="AC339" s="30">
        <f t="shared" ca="1" si="200"/>
        <v>0.4399784819006749</v>
      </c>
      <c r="AD339" s="30">
        <f t="shared" ca="1" si="200"/>
        <v>0.84047834489640105</v>
      </c>
      <c r="AE339" s="30">
        <f ca="1">IF(Riskregister!$E$8="",0,COUNTIF(BI$4:BI$53,"&lt;"&amp;AC339)*IF(AD339&lt;0.5,Riskregister!$K$8+(Riskregister!$L$8-Riskregister!$K$8)*SQRT(AD339/2),Riskregister!$L$8-(Riskregister!$L$8-Riskregister!$K$8)*SQRT((1-AD339)/2)))</f>
        <v>7345255.8084672261</v>
      </c>
      <c r="AF339" s="30">
        <f t="shared" ca="1" si="201"/>
        <v>0.65818576877221935</v>
      </c>
      <c r="AG339" s="30">
        <f t="shared" ca="1" si="201"/>
        <v>0.26753127767886076</v>
      </c>
      <c r="AH339" s="30">
        <f>IF(Riskregister!$E$9="",0,COUNTIF(BJ$4:BJ$53,"&lt;"&amp;AF339)*IF(AG339&lt;0.5,Riskregister!$K$9+(Riskregister!$L$9-Riskregister!$K$9)*SQRT(AG339/2),Riskregister!$L$9-(Riskregister!$L$9-Riskregister!$K$9)*SQRT((1-AG339)/2)))</f>
        <v>0</v>
      </c>
      <c r="AI339" s="30">
        <f t="shared" ca="1" si="202"/>
        <v>0.64784930592482926</v>
      </c>
      <c r="AJ339" s="30">
        <f t="shared" ca="1" si="202"/>
        <v>0.51177848808120352</v>
      </c>
      <c r="AK339" s="30">
        <f>IF(Riskregister!$E$10="",0,COUNTIF(BK$4:BK$53,"&lt;"&amp;AI339)*IF(AJ339&lt;0.5,Riskregister!$K$10+(Riskregister!$L$10-Riskregister!$K$10)*SQRT(AJ339/2),Riskregister!$L$10-(Riskregister!$L$10-Riskregister!$K$10)*SQRT((1-AJ339)/2)))</f>
        <v>0</v>
      </c>
      <c r="AL339" s="30">
        <f t="shared" ca="1" si="203"/>
        <v>0.76702212808513848</v>
      </c>
      <c r="AM339" s="30">
        <f t="shared" ca="1" si="203"/>
        <v>0.80545307216679229</v>
      </c>
      <c r="AN339" s="30">
        <f>IF(Riskregister!$E$11="",0,COUNTIF(BL$4:BL$53,"&lt;"&amp;AL339)*IF(AM339&lt;0.5,Riskregister!$K$11+(Riskregister!$L$11-Riskregister!$K$11)*SQRT(AM339/2),Riskregister!$L$11-(Riskregister!$L$11-Riskregister!$K$11)*SQRT((1-AM339)/2)))</f>
        <v>0</v>
      </c>
      <c r="AO339" s="30">
        <f t="shared" ca="1" si="204"/>
        <v>0.93130197792004932</v>
      </c>
      <c r="AP339" s="30">
        <f t="shared" ca="1" si="204"/>
        <v>0.64500508001083412</v>
      </c>
      <c r="AQ339" s="30">
        <f>IF(Riskregister!$E$12="",0,COUNTIF(BM$4:BM$53,"&lt;"&amp;AO339)*IF(AP339&lt;0.5,Riskregister!$K$12+(Riskregister!$L$12-Riskregister!$K$12)*SQRT(AP339/2),Riskregister!$L$12-(Riskregister!$L$12-Riskregister!$K$12)*SQRT((1-AP339)/2)))</f>
        <v>0</v>
      </c>
      <c r="AR339" s="30">
        <f t="shared" ca="1" si="205"/>
        <v>0.95017091975120982</v>
      </c>
      <c r="AS339" s="30">
        <f t="shared" ca="1" si="205"/>
        <v>0.38854826390569241</v>
      </c>
      <c r="AT339" s="30">
        <f>IF(Riskregister!$E$13="",0,COUNTIF(BN$4:BN$53,"&lt;"&amp;AR339)*IF(AS339&lt;0.5,Riskregister!$K$13+(Riskregister!$L$13-Riskregister!$K$13)*SQRT(AS339/2),Riskregister!$L$13-(Riskregister!$L$13-Riskregister!$K$13)*SQRT((1-AS339)/2)))</f>
        <v>0</v>
      </c>
      <c r="AU339" s="30">
        <f t="shared" ca="1" si="206"/>
        <v>0.57972231278253616</v>
      </c>
      <c r="AV339" s="30">
        <f t="shared" ca="1" si="206"/>
        <v>0.73732395900238312</v>
      </c>
      <c r="AW339" s="30">
        <f>IF(Riskregister!$E$14="",0,COUNTIF(BO$4:BO$53,"&lt;"&amp;AU339)*IF(AV339&lt;0.5,Riskregister!$K$14+(Riskregister!$L$14-Riskregister!$K$14)*SQRT(AV339/2),Riskregister!$L$14-(Riskregister!$L$14-Riskregister!$K$14)*SQRT((1-AV339)/2)))</f>
        <v>0</v>
      </c>
      <c r="AX339" s="30">
        <f t="shared" ca="1" si="207"/>
        <v>0.39010382930035303</v>
      </c>
      <c r="AY339" s="30">
        <f t="shared" ca="1" si="207"/>
        <v>0.47087056156664808</v>
      </c>
      <c r="AZ339" s="30">
        <f>IF(Riskregister!$E$15="",0,COUNTIF(BP$4:BP$53,"&lt;"&amp;AX339)*IF(AY339&lt;0.5,Riskregister!$K$15+(Riskregister!$L$15-Riskregister!$K$15)*SQRT(AY339/2),Riskregister!$L$15-(Riskregister!$L$15-Riskregister!$K$15)*SQRT((1-AY339)/2)))</f>
        <v>0</v>
      </c>
      <c r="BA339" s="30">
        <f t="shared" ca="1" si="208"/>
        <v>0.61131009928815072</v>
      </c>
      <c r="BB339" s="30">
        <f t="shared" ca="1" si="208"/>
        <v>0.12629586422626571</v>
      </c>
      <c r="BC339" s="30">
        <f>IF(Riskregister!$E$16="",0,COUNTIF(BQ$4:BQ$53,"&lt;"&amp;BA339)*IF(BB339&lt;0.5,Riskregister!$K$16+(Riskregister!$L$16-Riskregister!$K$16)*SQRT(BB339/2),Riskregister!$L$16-(Riskregister!$L$16-Riskregister!$K$16)*SQRT((1-BB339)/2)))</f>
        <v>0</v>
      </c>
      <c r="BD339" s="30">
        <f t="shared" ca="1" si="209"/>
        <v>13878888.885056287</v>
      </c>
    </row>
    <row r="340" spans="20:56" x14ac:dyDescent="0.35">
      <c r="T340" s="30">
        <f t="shared" ca="1" si="197"/>
        <v>0.99953189701386325</v>
      </c>
      <c r="U340" s="30">
        <f t="shared" ca="1" si="197"/>
        <v>0.6266945165365857</v>
      </c>
      <c r="V340" s="30">
        <f ca="1">IF(Riskregister!$E$5="",0,COUNTIF(BF$4:BF$53,"&lt;"&amp;T340)*IF(U340&lt;0.5,Riskregister!$K$5+(Riskregister!$L$5-Riskregister!$K$5)*SQRT(U340/2),Riskregister!$L$5-(Riskregister!$L$5-Riskregister!$K$5)*SQRT((1-U340)/2)))</f>
        <v>4461435.3401682815</v>
      </c>
      <c r="W340" s="30">
        <f t="shared" ca="1" si="198"/>
        <v>0.51393635555980444</v>
      </c>
      <c r="X340" s="30">
        <f t="shared" ca="1" si="198"/>
        <v>0.10559041338317998</v>
      </c>
      <c r="Y340" s="30">
        <f ca="1">IF(Riskregister!$E$6="",0,COUNTIF(BG$4:BG$53,"&lt;"&amp;W340)*IF(X340&lt;0.5,Riskregister!$K$6+(Riskregister!$L$6-Riskregister!$K$6)*SQRT(X340/2),Riskregister!$L$6-(Riskregister!$L$6-Riskregister!$K$6)*SQRT((1-X340)/2)))</f>
        <v>1227179.4718941024</v>
      </c>
      <c r="Z340" s="30">
        <f t="shared" ca="1" si="199"/>
        <v>0.25127110022793964</v>
      </c>
      <c r="AA340" s="30">
        <f t="shared" ca="1" si="199"/>
        <v>0.28327144686052874</v>
      </c>
      <c r="AB340" s="30">
        <f ca="1">IF(Riskregister!$E$7="",0,COUNTIF(BH$4:BH$53,"&lt;"&amp;Z340)*IF(AA340&lt;0.5,Riskregister!$K$7+(Riskregister!$L$7-Riskregister!$K$7)*SQRT(AA340/2),Riskregister!$L$7-(Riskregister!$L$7-Riskregister!$K$7)*SQRT((1-AA340)/2)))</f>
        <v>908604.13224120042</v>
      </c>
      <c r="AC340" s="30">
        <f t="shared" ca="1" si="200"/>
        <v>0.90099224007773115</v>
      </c>
      <c r="AD340" s="30">
        <f t="shared" ca="1" si="200"/>
        <v>0.13857994298527643</v>
      </c>
      <c r="AE340" s="30">
        <f ca="1">IF(Riskregister!$E$8="",0,COUNTIF(BI$4:BI$53,"&lt;"&amp;AC340)*IF(AD340&lt;0.5,Riskregister!$K$8+(Riskregister!$L$8-Riskregister!$K$8)*SQRT(AD340/2),Riskregister!$L$8-(Riskregister!$L$8-Riskregister!$K$8)*SQRT((1-AD340)/2)))</f>
        <v>7685902.2589117466</v>
      </c>
      <c r="AF340" s="30">
        <f t="shared" ca="1" si="201"/>
        <v>0.83628681199236865</v>
      </c>
      <c r="AG340" s="30">
        <f t="shared" ca="1" si="201"/>
        <v>0.83786842734650913</v>
      </c>
      <c r="AH340" s="30">
        <f>IF(Riskregister!$E$9="",0,COUNTIF(BJ$4:BJ$53,"&lt;"&amp;AF340)*IF(AG340&lt;0.5,Riskregister!$K$9+(Riskregister!$L$9-Riskregister!$K$9)*SQRT(AG340/2),Riskregister!$L$9-(Riskregister!$L$9-Riskregister!$K$9)*SQRT((1-AG340)/2)))</f>
        <v>0</v>
      </c>
      <c r="AI340" s="30">
        <f t="shared" ca="1" si="202"/>
        <v>0.30183056526290886</v>
      </c>
      <c r="AJ340" s="30">
        <f t="shared" ca="1" si="202"/>
        <v>6.6707761445680802E-2</v>
      </c>
      <c r="AK340" s="30">
        <f>IF(Riskregister!$E$10="",0,COUNTIF(BK$4:BK$53,"&lt;"&amp;AI340)*IF(AJ340&lt;0.5,Riskregister!$K$10+(Riskregister!$L$10-Riskregister!$K$10)*SQRT(AJ340/2),Riskregister!$L$10-(Riskregister!$L$10-Riskregister!$K$10)*SQRT((1-AJ340)/2)))</f>
        <v>0</v>
      </c>
      <c r="AL340" s="30">
        <f t="shared" ca="1" si="203"/>
        <v>0.619104635329768</v>
      </c>
      <c r="AM340" s="30">
        <f t="shared" ca="1" si="203"/>
        <v>0.92235195713812101</v>
      </c>
      <c r="AN340" s="30">
        <f>IF(Riskregister!$E$11="",0,COUNTIF(BL$4:BL$53,"&lt;"&amp;AL340)*IF(AM340&lt;0.5,Riskregister!$K$11+(Riskregister!$L$11-Riskregister!$K$11)*SQRT(AM340/2),Riskregister!$L$11-(Riskregister!$L$11-Riskregister!$K$11)*SQRT((1-AM340)/2)))</f>
        <v>0</v>
      </c>
      <c r="AO340" s="30">
        <f t="shared" ca="1" si="204"/>
        <v>0.56832206327506629</v>
      </c>
      <c r="AP340" s="30">
        <f t="shared" ca="1" si="204"/>
        <v>0.34988089840226266</v>
      </c>
      <c r="AQ340" s="30">
        <f>IF(Riskregister!$E$12="",0,COUNTIF(BM$4:BM$53,"&lt;"&amp;AO340)*IF(AP340&lt;0.5,Riskregister!$K$12+(Riskregister!$L$12-Riskregister!$K$12)*SQRT(AP340/2),Riskregister!$L$12-(Riskregister!$L$12-Riskregister!$K$12)*SQRT((1-AP340)/2)))</f>
        <v>0</v>
      </c>
      <c r="AR340" s="30">
        <f t="shared" ca="1" si="205"/>
        <v>0.84490337685203443</v>
      </c>
      <c r="AS340" s="30">
        <f t="shared" ca="1" si="205"/>
        <v>0.15810620431680278</v>
      </c>
      <c r="AT340" s="30">
        <f>IF(Riskregister!$E$13="",0,COUNTIF(BN$4:BN$53,"&lt;"&amp;AR340)*IF(AS340&lt;0.5,Riskregister!$K$13+(Riskregister!$L$13-Riskregister!$K$13)*SQRT(AS340/2),Riskregister!$L$13-(Riskregister!$L$13-Riskregister!$K$13)*SQRT((1-AS340)/2)))</f>
        <v>0</v>
      </c>
      <c r="AU340" s="30">
        <f t="shared" ca="1" si="206"/>
        <v>0.16723909298641781</v>
      </c>
      <c r="AV340" s="30">
        <f t="shared" ca="1" si="206"/>
        <v>0.97900395841854138</v>
      </c>
      <c r="AW340" s="30">
        <f>IF(Riskregister!$E$14="",0,COUNTIF(BO$4:BO$53,"&lt;"&amp;AU340)*IF(AV340&lt;0.5,Riskregister!$K$14+(Riskregister!$L$14-Riskregister!$K$14)*SQRT(AV340/2),Riskregister!$L$14-(Riskregister!$L$14-Riskregister!$K$14)*SQRT((1-AV340)/2)))</f>
        <v>0</v>
      </c>
      <c r="AX340" s="30">
        <f t="shared" ca="1" si="207"/>
        <v>7.5325320752265612E-2</v>
      </c>
      <c r="AY340" s="30">
        <f t="shared" ca="1" si="207"/>
        <v>0.22498834461673811</v>
      </c>
      <c r="AZ340" s="30">
        <f>IF(Riskregister!$E$15="",0,COUNTIF(BP$4:BP$53,"&lt;"&amp;AX340)*IF(AY340&lt;0.5,Riskregister!$K$15+(Riskregister!$L$15-Riskregister!$K$15)*SQRT(AY340/2),Riskregister!$L$15-(Riskregister!$L$15-Riskregister!$K$15)*SQRT((1-AY340)/2)))</f>
        <v>0</v>
      </c>
      <c r="BA340" s="30">
        <f t="shared" ca="1" si="208"/>
        <v>4.9947402417814812E-2</v>
      </c>
      <c r="BB340" s="30">
        <f t="shared" ca="1" si="208"/>
        <v>0.41005466411638958</v>
      </c>
      <c r="BC340" s="30">
        <f>IF(Riskregister!$E$16="",0,COUNTIF(BQ$4:BQ$53,"&lt;"&amp;BA340)*IF(BB340&lt;0.5,Riskregister!$K$16+(Riskregister!$L$16-Riskregister!$K$16)*SQRT(BB340/2),Riskregister!$L$16-(Riskregister!$L$16-Riskregister!$K$16)*SQRT((1-BB340)/2)))</f>
        <v>0</v>
      </c>
      <c r="BD340" s="30">
        <f t="shared" ca="1" si="209"/>
        <v>14283121.203215331</v>
      </c>
    </row>
    <row r="341" spans="20:56" x14ac:dyDescent="0.35">
      <c r="T341" s="30">
        <f t="shared" ca="1" si="197"/>
        <v>0.12660458547560793</v>
      </c>
      <c r="U341" s="30">
        <f t="shared" ca="1" si="197"/>
        <v>0.25272863837606441</v>
      </c>
      <c r="V341" s="30">
        <f ca="1">IF(Riskregister!$E$5="",0,COUNTIF(BF$4:BF$53,"&lt;"&amp;T341)*IF(U341&lt;0.5,Riskregister!$K$5+(Riskregister!$L$5-Riskregister!$K$5)*SQRT(U341/2),Riskregister!$L$5-(Riskregister!$L$5-Riskregister!$K$5)*SQRT((1-U341)/2)))</f>
        <v>619929.8337796994</v>
      </c>
      <c r="W341" s="30">
        <f t="shared" ca="1" si="198"/>
        <v>0.63772759726201966</v>
      </c>
      <c r="X341" s="30">
        <f t="shared" ca="1" si="198"/>
        <v>0.56423194880900918</v>
      </c>
      <c r="Y341" s="30">
        <f ca="1">IF(Riskregister!$E$6="",0,COUNTIF(BG$4:BG$53,"&lt;"&amp;W341)*IF(X341&lt;0.5,Riskregister!$K$6+(Riskregister!$L$6-Riskregister!$K$6)*SQRT(X341/2),Riskregister!$L$6-(Riskregister!$L$6-Riskregister!$K$6)*SQRT((1-X341)/2)))</f>
        <v>2319590.2369607524</v>
      </c>
      <c r="Z341" s="30">
        <f t="shared" ca="1" si="199"/>
        <v>0.84304109241587133</v>
      </c>
      <c r="AA341" s="30">
        <f t="shared" ca="1" si="199"/>
        <v>0.77351402233562694</v>
      </c>
      <c r="AB341" s="30">
        <f ca="1">IF(Riskregister!$E$7="",0,COUNTIF(BH$4:BH$53,"&lt;"&amp;Z341)*IF(AA341&lt;0.5,Riskregister!$K$7+(Riskregister!$L$7-Riskregister!$K$7)*SQRT(AA341/2),Riskregister!$L$7-(Riskregister!$L$7-Riskregister!$K$7)*SQRT((1-AA341)/2)))</f>
        <v>2539974.7377126473</v>
      </c>
      <c r="AC341" s="30">
        <f t="shared" ca="1" si="200"/>
        <v>0.46820969078256247</v>
      </c>
      <c r="AD341" s="30">
        <f t="shared" ca="1" si="200"/>
        <v>6.2965170765848621E-2</v>
      </c>
      <c r="AE341" s="30">
        <f ca="1">IF(Riskregister!$E$8="",0,COUNTIF(BI$4:BI$53,"&lt;"&amp;AC341)*IF(AD341&lt;0.5,Riskregister!$K$8+(Riskregister!$L$8-Riskregister!$K$8)*SQRT(AD341/2),Riskregister!$L$8-(Riskregister!$L$8-Riskregister!$K$8)*SQRT((1-AD341)/2)))</f>
        <v>2267873.2698964849</v>
      </c>
      <c r="AF341" s="30">
        <f t="shared" ca="1" si="201"/>
        <v>5.8110023123682963E-2</v>
      </c>
      <c r="AG341" s="30">
        <f t="shared" ca="1" si="201"/>
        <v>0.43766313285007896</v>
      </c>
      <c r="AH341" s="30">
        <f>IF(Riskregister!$E$9="",0,COUNTIF(BJ$4:BJ$53,"&lt;"&amp;AF341)*IF(AG341&lt;0.5,Riskregister!$K$9+(Riskregister!$L$9-Riskregister!$K$9)*SQRT(AG341/2),Riskregister!$L$9-(Riskregister!$L$9-Riskregister!$K$9)*SQRT((1-AG341)/2)))</f>
        <v>0</v>
      </c>
      <c r="AI341" s="30">
        <f t="shared" ca="1" si="202"/>
        <v>0.42444358509717872</v>
      </c>
      <c r="AJ341" s="30">
        <f t="shared" ca="1" si="202"/>
        <v>0.65434006800080824</v>
      </c>
      <c r="AK341" s="30">
        <f>IF(Riskregister!$E$10="",0,COUNTIF(BK$4:BK$53,"&lt;"&amp;AI341)*IF(AJ341&lt;0.5,Riskregister!$K$10+(Riskregister!$L$10-Riskregister!$K$10)*SQRT(AJ341/2),Riskregister!$L$10-(Riskregister!$L$10-Riskregister!$K$10)*SQRT((1-AJ341)/2)))</f>
        <v>0</v>
      </c>
      <c r="AL341" s="30">
        <f t="shared" ca="1" si="203"/>
        <v>0.52837260228181993</v>
      </c>
      <c r="AM341" s="30">
        <f t="shared" ca="1" si="203"/>
        <v>1.1136787390998104E-2</v>
      </c>
      <c r="AN341" s="30">
        <f>IF(Riskregister!$E$11="",0,COUNTIF(BL$4:BL$53,"&lt;"&amp;AL341)*IF(AM341&lt;0.5,Riskregister!$K$11+(Riskregister!$L$11-Riskregister!$K$11)*SQRT(AM341/2),Riskregister!$L$11-(Riskregister!$L$11-Riskregister!$K$11)*SQRT((1-AM341)/2)))</f>
        <v>0</v>
      </c>
      <c r="AO341" s="30">
        <f t="shared" ca="1" si="204"/>
        <v>0.31458201234020922</v>
      </c>
      <c r="AP341" s="30">
        <f t="shared" ca="1" si="204"/>
        <v>0.99345951494343965</v>
      </c>
      <c r="AQ341" s="30">
        <f>IF(Riskregister!$E$12="",0,COUNTIF(BM$4:BM$53,"&lt;"&amp;AO341)*IF(AP341&lt;0.5,Riskregister!$K$12+(Riskregister!$L$12-Riskregister!$K$12)*SQRT(AP341/2),Riskregister!$L$12-(Riskregister!$L$12-Riskregister!$K$12)*SQRT((1-AP341)/2)))</f>
        <v>0</v>
      </c>
      <c r="AR341" s="30">
        <f t="shared" ca="1" si="205"/>
        <v>0.32734653850813988</v>
      </c>
      <c r="AS341" s="30">
        <f t="shared" ca="1" si="205"/>
        <v>0.97635808489344078</v>
      </c>
      <c r="AT341" s="30">
        <f>IF(Riskregister!$E$13="",0,COUNTIF(BN$4:BN$53,"&lt;"&amp;AR341)*IF(AS341&lt;0.5,Riskregister!$K$13+(Riskregister!$L$13-Riskregister!$K$13)*SQRT(AS341/2),Riskregister!$L$13-(Riskregister!$L$13-Riskregister!$K$13)*SQRT((1-AS341)/2)))</f>
        <v>0</v>
      </c>
      <c r="AU341" s="30">
        <f t="shared" ca="1" si="206"/>
        <v>0.95806257393831351</v>
      </c>
      <c r="AV341" s="30">
        <f t="shared" ca="1" si="206"/>
        <v>9.6688809339598558E-2</v>
      </c>
      <c r="AW341" s="30">
        <f>IF(Riskregister!$E$14="",0,COUNTIF(BO$4:BO$53,"&lt;"&amp;AU341)*IF(AV341&lt;0.5,Riskregister!$K$14+(Riskregister!$L$14-Riskregister!$K$14)*SQRT(AV341/2),Riskregister!$L$14-(Riskregister!$L$14-Riskregister!$K$14)*SQRT((1-AV341)/2)))</f>
        <v>0</v>
      </c>
      <c r="AX341" s="30">
        <f t="shared" ca="1" si="207"/>
        <v>0.31732224791770014</v>
      </c>
      <c r="AY341" s="30">
        <f t="shared" ca="1" si="207"/>
        <v>0.93238812295565954</v>
      </c>
      <c r="AZ341" s="30">
        <f>IF(Riskregister!$E$15="",0,COUNTIF(BP$4:BP$53,"&lt;"&amp;AX341)*IF(AY341&lt;0.5,Riskregister!$K$15+(Riskregister!$L$15-Riskregister!$K$15)*SQRT(AY341/2),Riskregister!$L$15-(Riskregister!$L$15-Riskregister!$K$15)*SQRT((1-AY341)/2)))</f>
        <v>0</v>
      </c>
      <c r="BA341" s="30">
        <f t="shared" ca="1" si="208"/>
        <v>0.64513538515211455</v>
      </c>
      <c r="BB341" s="30">
        <f t="shared" ca="1" si="208"/>
        <v>0.68457488963708135</v>
      </c>
      <c r="BC341" s="30">
        <f>IF(Riskregister!$E$16="",0,COUNTIF(BQ$4:BQ$53,"&lt;"&amp;BA341)*IF(BB341&lt;0.5,Riskregister!$K$16+(Riskregister!$L$16-Riskregister!$K$16)*SQRT(BB341/2),Riskregister!$L$16-(Riskregister!$L$16-Riskregister!$K$16)*SQRT((1-BB341)/2)))</f>
        <v>0</v>
      </c>
      <c r="BD341" s="30">
        <f t="shared" ca="1" si="209"/>
        <v>7747368.0783495847</v>
      </c>
    </row>
    <row r="342" spans="20:56" x14ac:dyDescent="0.35">
      <c r="T342" s="30">
        <f t="shared" ca="1" si="197"/>
        <v>0.88441941418774761</v>
      </c>
      <c r="U342" s="30">
        <f t="shared" ca="1" si="197"/>
        <v>6.587608005506651E-2</v>
      </c>
      <c r="V342" s="30">
        <f ca="1">IF(Riskregister!$E$5="",0,COUNTIF(BF$4:BF$53,"&lt;"&amp;T342)*IF(U342&lt;0.5,Riskregister!$K$5+(Riskregister!$L$5-Riskregister!$K$5)*SQRT(U342/2),Riskregister!$L$5-(Riskregister!$L$5-Riskregister!$K$5)*SQRT((1-U342)/2)))</f>
        <v>1390018.685154676</v>
      </c>
      <c r="W342" s="30">
        <f t="shared" ca="1" si="198"/>
        <v>0.37111396197358038</v>
      </c>
      <c r="X342" s="30">
        <f t="shared" ca="1" si="198"/>
        <v>0.40116372100838649</v>
      </c>
      <c r="Y342" s="30">
        <f ca="1">IF(Riskregister!$E$6="",0,COUNTIF(BG$4:BG$53,"&lt;"&amp;W342)*IF(X342&lt;0.5,Riskregister!$K$6+(Riskregister!$L$6-Riskregister!$K$6)*SQRT(X342/2),Riskregister!$L$6-(Riskregister!$L$6-Riskregister!$K$6)*SQRT((1-X342)/2)))</f>
        <v>1006154.5931355761</v>
      </c>
      <c r="Z342" s="30">
        <f t="shared" ca="1" si="199"/>
        <v>0.22842681714627433</v>
      </c>
      <c r="AA342" s="30">
        <f t="shared" ca="1" si="199"/>
        <v>0.57173535316215773</v>
      </c>
      <c r="AB342" s="30">
        <f ca="1">IF(Riskregister!$E$7="",0,COUNTIF(BH$4:BH$53,"&lt;"&amp;Z342)*IF(AA342&lt;0.5,Riskregister!$K$7+(Riskregister!$L$7-Riskregister!$K$7)*SQRT(AA342/2),Riskregister!$L$7-(Riskregister!$L$7-Riskregister!$K$7)*SQRT((1-AA342)/2)))</f>
        <v>952157.92518462846</v>
      </c>
      <c r="AC342" s="30">
        <f t="shared" ca="1" si="200"/>
        <v>0.24610581055411129</v>
      </c>
      <c r="AD342" s="30">
        <f t="shared" ca="1" si="200"/>
        <v>0.47947406117273916</v>
      </c>
      <c r="AE342" s="30">
        <f ca="1">IF(Riskregister!$E$8="",0,COUNTIF(BI$4:BI$53,"&lt;"&amp;AC342)*IF(AD342&lt;0.5,Riskregister!$K$8+(Riskregister!$L$8-Riskregister!$K$8)*SQRT(AD342/2),Riskregister!$L$8-(Riskregister!$L$8-Riskregister!$K$8)*SQRT((1-AD342)/2)))</f>
        <v>5202517.1398498472</v>
      </c>
      <c r="AF342" s="30">
        <f t="shared" ca="1" si="201"/>
        <v>0.55752322072482841</v>
      </c>
      <c r="AG342" s="30">
        <f t="shared" ca="1" si="201"/>
        <v>0.44976788855508154</v>
      </c>
      <c r="AH342" s="30">
        <f>IF(Riskregister!$E$9="",0,COUNTIF(BJ$4:BJ$53,"&lt;"&amp;AF342)*IF(AG342&lt;0.5,Riskregister!$K$9+(Riskregister!$L$9-Riskregister!$K$9)*SQRT(AG342/2),Riskregister!$L$9-(Riskregister!$L$9-Riskregister!$K$9)*SQRT((1-AG342)/2)))</f>
        <v>0</v>
      </c>
      <c r="AI342" s="30">
        <f t="shared" ca="1" si="202"/>
        <v>0.81713173553918028</v>
      </c>
      <c r="AJ342" s="30">
        <f t="shared" ca="1" si="202"/>
        <v>0.13118965021747842</v>
      </c>
      <c r="AK342" s="30">
        <f>IF(Riskregister!$E$10="",0,COUNTIF(BK$4:BK$53,"&lt;"&amp;AI342)*IF(AJ342&lt;0.5,Riskregister!$K$10+(Riskregister!$L$10-Riskregister!$K$10)*SQRT(AJ342/2),Riskregister!$L$10-(Riskregister!$L$10-Riskregister!$K$10)*SQRT((1-AJ342)/2)))</f>
        <v>0</v>
      </c>
      <c r="AL342" s="30">
        <f t="shared" ca="1" si="203"/>
        <v>0.61856025127105552</v>
      </c>
      <c r="AM342" s="30">
        <f t="shared" ca="1" si="203"/>
        <v>0.74533786856936446</v>
      </c>
      <c r="AN342" s="30">
        <f>IF(Riskregister!$E$11="",0,COUNTIF(BL$4:BL$53,"&lt;"&amp;AL342)*IF(AM342&lt;0.5,Riskregister!$K$11+(Riskregister!$L$11-Riskregister!$K$11)*SQRT(AM342/2),Riskregister!$L$11-(Riskregister!$L$11-Riskregister!$K$11)*SQRT((1-AM342)/2)))</f>
        <v>0</v>
      </c>
      <c r="AO342" s="30">
        <f t="shared" ca="1" si="204"/>
        <v>0.67394492899285752</v>
      </c>
      <c r="AP342" s="30">
        <f t="shared" ca="1" si="204"/>
        <v>0.13944991635223991</v>
      </c>
      <c r="AQ342" s="30">
        <f>IF(Riskregister!$E$12="",0,COUNTIF(BM$4:BM$53,"&lt;"&amp;AO342)*IF(AP342&lt;0.5,Riskregister!$K$12+(Riskregister!$L$12-Riskregister!$K$12)*SQRT(AP342/2),Riskregister!$L$12-(Riskregister!$L$12-Riskregister!$K$12)*SQRT((1-AP342)/2)))</f>
        <v>0</v>
      </c>
      <c r="AR342" s="30">
        <f t="shared" ca="1" si="205"/>
        <v>0.42915742123738798</v>
      </c>
      <c r="AS342" s="30">
        <f t="shared" ca="1" si="205"/>
        <v>0.50865954797244162</v>
      </c>
      <c r="AT342" s="30">
        <f>IF(Riskregister!$E$13="",0,COUNTIF(BN$4:BN$53,"&lt;"&amp;AR342)*IF(AS342&lt;0.5,Riskregister!$K$13+(Riskregister!$L$13-Riskregister!$K$13)*SQRT(AS342/2),Riskregister!$L$13-(Riskregister!$L$13-Riskregister!$K$13)*SQRT((1-AS342)/2)))</f>
        <v>0</v>
      </c>
      <c r="AU342" s="30">
        <f t="shared" ca="1" si="206"/>
        <v>0.59396240575503756</v>
      </c>
      <c r="AV342" s="30">
        <f t="shared" ca="1" si="206"/>
        <v>0.61588102177548454</v>
      </c>
      <c r="AW342" s="30">
        <f>IF(Riskregister!$E$14="",0,COUNTIF(BO$4:BO$53,"&lt;"&amp;AU342)*IF(AV342&lt;0.5,Riskregister!$K$14+(Riskregister!$L$14-Riskregister!$K$14)*SQRT(AV342/2),Riskregister!$L$14-(Riskregister!$L$14-Riskregister!$K$14)*SQRT((1-AV342)/2)))</f>
        <v>0</v>
      </c>
      <c r="AX342" s="30">
        <f t="shared" ca="1" si="207"/>
        <v>0.82964924214547242</v>
      </c>
      <c r="AY342" s="30">
        <f t="shared" ca="1" si="207"/>
        <v>0.78142939302174219</v>
      </c>
      <c r="AZ342" s="30">
        <f>IF(Riskregister!$E$15="",0,COUNTIF(BP$4:BP$53,"&lt;"&amp;AX342)*IF(AY342&lt;0.5,Riskregister!$K$15+(Riskregister!$L$15-Riskregister!$K$15)*SQRT(AY342/2),Riskregister!$L$15-(Riskregister!$L$15-Riskregister!$K$15)*SQRT((1-AY342)/2)))</f>
        <v>0</v>
      </c>
      <c r="BA342" s="30">
        <f t="shared" ca="1" si="208"/>
        <v>8.1067530350200645E-3</v>
      </c>
      <c r="BB342" s="30">
        <f t="shared" ca="1" si="208"/>
        <v>0.18195700238506307</v>
      </c>
      <c r="BC342" s="30">
        <f>IF(Riskregister!$E$16="",0,COUNTIF(BQ$4:BQ$53,"&lt;"&amp;BA342)*IF(BB342&lt;0.5,Riskregister!$K$16+(Riskregister!$L$16-Riskregister!$K$16)*SQRT(BB342/2),Riskregister!$L$16-(Riskregister!$L$16-Riskregister!$K$16)*SQRT((1-BB342)/2)))</f>
        <v>0</v>
      </c>
      <c r="BD342" s="30">
        <f t="shared" ca="1" si="209"/>
        <v>8550848.3433247283</v>
      </c>
    </row>
    <row r="343" spans="20:56" x14ac:dyDescent="0.35">
      <c r="T343" s="30">
        <f t="shared" ca="1" si="197"/>
        <v>0.12028495185461363</v>
      </c>
      <c r="U343" s="30">
        <f t="shared" ca="1" si="197"/>
        <v>0.9675690046922456</v>
      </c>
      <c r="V343" s="30">
        <f ca="1">IF(Riskregister!$E$5="",0,COUNTIF(BF$4:BF$53,"&lt;"&amp;T343)*IF(U343&lt;0.5,Riskregister!$K$5+(Riskregister!$L$5-Riskregister!$K$5)*SQRT(U343/2),Riskregister!$L$5-(Riskregister!$L$5-Riskregister!$K$5)*SQRT((1-U343)/2)))</f>
        <v>542696.96103250608</v>
      </c>
      <c r="W343" s="30">
        <f t="shared" ca="1" si="198"/>
        <v>2.5074856575635129E-2</v>
      </c>
      <c r="X343" s="30">
        <f t="shared" ca="1" si="198"/>
        <v>1.3983768845398536E-2</v>
      </c>
      <c r="Y343" s="30">
        <f ca="1">IF(Riskregister!$E$6="",0,COUNTIF(BG$4:BG$53,"&lt;"&amp;W343)*IF(X343&lt;0.5,Riskregister!$K$6+(Riskregister!$L$6-Riskregister!$K$6)*SQRT(X343/2),Riskregister!$L$6-(Riskregister!$L$6-Riskregister!$K$6)*SQRT((1-X343)/2)))</f>
        <v>0</v>
      </c>
      <c r="Z343" s="30">
        <f t="shared" ca="1" si="199"/>
        <v>0.15364326053392918</v>
      </c>
      <c r="AA343" s="30">
        <f t="shared" ca="1" si="199"/>
        <v>0.58119535189533245</v>
      </c>
      <c r="AB343" s="30">
        <f ca="1">IF(Riskregister!$E$7="",0,COUNTIF(BH$4:BH$53,"&lt;"&amp;Z343)*IF(AA343&lt;0.5,Riskregister!$K$7+(Riskregister!$L$7-Riskregister!$K$7)*SQRT(AA343/2),Riskregister!$L$7-(Riskregister!$L$7-Riskregister!$K$7)*SQRT((1-AA343)/2)))</f>
        <v>959353.01831463049</v>
      </c>
      <c r="AC343" s="30">
        <f t="shared" ca="1" si="200"/>
        <v>0.62062908722706644</v>
      </c>
      <c r="AD343" s="30">
        <f t="shared" ca="1" si="200"/>
        <v>0.35529633261219729</v>
      </c>
      <c r="AE343" s="30">
        <f ca="1">IF(Riskregister!$E$8="",0,COUNTIF(BI$4:BI$53,"&lt;"&amp;AC343)*IF(AD343&lt;0.5,Riskregister!$K$8+(Riskregister!$L$8-Riskregister!$K$8)*SQRT(AD343/2),Riskregister!$L$8-(Riskregister!$L$8-Riskregister!$K$8)*SQRT((1-AD343)/2)))</f>
        <v>6842914.4317679247</v>
      </c>
      <c r="AF343" s="30">
        <f t="shared" ca="1" si="201"/>
        <v>0.27516326108320444</v>
      </c>
      <c r="AG343" s="30">
        <f t="shared" ca="1" si="201"/>
        <v>0.55682119901638616</v>
      </c>
      <c r="AH343" s="30">
        <f>IF(Riskregister!$E$9="",0,COUNTIF(BJ$4:BJ$53,"&lt;"&amp;AF343)*IF(AG343&lt;0.5,Riskregister!$K$9+(Riskregister!$L$9-Riskregister!$K$9)*SQRT(AG343/2),Riskregister!$L$9-(Riskregister!$L$9-Riskregister!$K$9)*SQRT((1-AG343)/2)))</f>
        <v>0</v>
      </c>
      <c r="AI343" s="30">
        <f t="shared" ca="1" si="202"/>
        <v>0.20976299658715214</v>
      </c>
      <c r="AJ343" s="30">
        <f t="shared" ca="1" si="202"/>
        <v>0.51505744471751458</v>
      </c>
      <c r="AK343" s="30">
        <f>IF(Riskregister!$E$10="",0,COUNTIF(BK$4:BK$53,"&lt;"&amp;AI343)*IF(AJ343&lt;0.5,Riskregister!$K$10+(Riskregister!$L$10-Riskregister!$K$10)*SQRT(AJ343/2),Riskregister!$L$10-(Riskregister!$L$10-Riskregister!$K$10)*SQRT((1-AJ343)/2)))</f>
        <v>0</v>
      </c>
      <c r="AL343" s="30">
        <f t="shared" ca="1" si="203"/>
        <v>0.77267810829918682</v>
      </c>
      <c r="AM343" s="30">
        <f t="shared" ca="1" si="203"/>
        <v>0.97514241513205069</v>
      </c>
      <c r="AN343" s="30">
        <f>IF(Riskregister!$E$11="",0,COUNTIF(BL$4:BL$53,"&lt;"&amp;AL343)*IF(AM343&lt;0.5,Riskregister!$K$11+(Riskregister!$L$11-Riskregister!$K$11)*SQRT(AM343/2),Riskregister!$L$11-(Riskregister!$L$11-Riskregister!$K$11)*SQRT((1-AM343)/2)))</f>
        <v>0</v>
      </c>
      <c r="AO343" s="30">
        <f t="shared" ca="1" si="204"/>
        <v>0.71107178863287301</v>
      </c>
      <c r="AP343" s="30">
        <f t="shared" ca="1" si="204"/>
        <v>0.25546372757005575</v>
      </c>
      <c r="AQ343" s="30">
        <f>IF(Riskregister!$E$12="",0,COUNTIF(BM$4:BM$53,"&lt;"&amp;AO343)*IF(AP343&lt;0.5,Riskregister!$K$12+(Riskregister!$L$12-Riskregister!$K$12)*SQRT(AP343/2),Riskregister!$L$12-(Riskregister!$L$12-Riskregister!$K$12)*SQRT((1-AP343)/2)))</f>
        <v>0</v>
      </c>
      <c r="AR343" s="30">
        <f t="shared" ca="1" si="205"/>
        <v>0.33154626924929342</v>
      </c>
      <c r="AS343" s="30">
        <f t="shared" ca="1" si="205"/>
        <v>0.11402606437273211</v>
      </c>
      <c r="AT343" s="30">
        <f>IF(Riskregister!$E$13="",0,COUNTIF(BN$4:BN$53,"&lt;"&amp;AR343)*IF(AS343&lt;0.5,Riskregister!$K$13+(Riskregister!$L$13-Riskregister!$K$13)*SQRT(AS343/2),Riskregister!$L$13-(Riskregister!$L$13-Riskregister!$K$13)*SQRT((1-AS343)/2)))</f>
        <v>0</v>
      </c>
      <c r="AU343" s="30">
        <f t="shared" ca="1" si="206"/>
        <v>0.81821562266754533</v>
      </c>
      <c r="AV343" s="30">
        <f t="shared" ca="1" si="206"/>
        <v>0.58796400095427892</v>
      </c>
      <c r="AW343" s="30">
        <f>IF(Riskregister!$E$14="",0,COUNTIF(BO$4:BO$53,"&lt;"&amp;AU343)*IF(AV343&lt;0.5,Riskregister!$K$14+(Riskregister!$L$14-Riskregister!$K$14)*SQRT(AV343/2),Riskregister!$L$14-(Riskregister!$L$14-Riskregister!$K$14)*SQRT((1-AV343)/2)))</f>
        <v>0</v>
      </c>
      <c r="AX343" s="30">
        <f t="shared" ca="1" si="207"/>
        <v>0.50529688449370846</v>
      </c>
      <c r="AY343" s="30">
        <f t="shared" ca="1" si="207"/>
        <v>0.53210990593525809</v>
      </c>
      <c r="AZ343" s="30">
        <f>IF(Riskregister!$E$15="",0,COUNTIF(BP$4:BP$53,"&lt;"&amp;AX343)*IF(AY343&lt;0.5,Riskregister!$K$15+(Riskregister!$L$15-Riskregister!$K$15)*SQRT(AY343/2),Riskregister!$L$15-(Riskregister!$L$15-Riskregister!$K$15)*SQRT((1-AY343)/2)))</f>
        <v>0</v>
      </c>
      <c r="BA343" s="30">
        <f t="shared" ca="1" si="208"/>
        <v>0.15366958497988603</v>
      </c>
      <c r="BB343" s="30">
        <f t="shared" ca="1" si="208"/>
        <v>0.87224526392717172</v>
      </c>
      <c r="BC343" s="30">
        <f>IF(Riskregister!$E$16="",0,COUNTIF(BQ$4:BQ$53,"&lt;"&amp;BA343)*IF(BB343&lt;0.5,Riskregister!$K$16+(Riskregister!$L$16-Riskregister!$K$16)*SQRT(BB343/2),Riskregister!$L$16-(Riskregister!$L$16-Riskregister!$K$16)*SQRT((1-BB343)/2)))</f>
        <v>0</v>
      </c>
      <c r="BD343" s="30">
        <f t="shared" ca="1" si="209"/>
        <v>8344964.4111150615</v>
      </c>
    </row>
    <row r="344" spans="20:56" x14ac:dyDescent="0.35">
      <c r="T344" s="30">
        <f t="shared" ref="T344:U363" ca="1" si="210">RAND()</f>
        <v>0.90268134385518961</v>
      </c>
      <c r="U344" s="30">
        <f t="shared" ca="1" si="210"/>
        <v>0.54972515520052867</v>
      </c>
      <c r="V344" s="30">
        <f ca="1">IF(Riskregister!$E$5="",0,COUNTIF(BF$4:BF$53,"&lt;"&amp;T344)*IF(U344&lt;0.5,Riskregister!$K$5+(Riskregister!$L$5-Riskregister!$K$5)*SQRT(U344/2),Riskregister!$L$5-(Riskregister!$L$5-Riskregister!$K$5)*SQRT((1-U344)/2)))</f>
        <v>2318886.4963267026</v>
      </c>
      <c r="W344" s="30">
        <f t="shared" ref="W344:X363" ca="1" si="211">RAND()</f>
        <v>0.2008862600114899</v>
      </c>
      <c r="X344" s="30">
        <f t="shared" ca="1" si="211"/>
        <v>0.63564634306641388</v>
      </c>
      <c r="Y344" s="30">
        <f ca="1">IF(Riskregister!$E$6="",0,COUNTIF(BG$4:BG$53,"&lt;"&amp;W344)*IF(X344&lt;0.5,Riskregister!$K$6+(Riskregister!$L$6-Riskregister!$K$6)*SQRT(X344/2),Riskregister!$L$6-(Riskregister!$L$6-Riskregister!$K$6)*SQRT((1-X344)/2)))</f>
        <v>1231720.8032021108</v>
      </c>
      <c r="Z344" s="30">
        <f t="shared" ref="Z344:AA363" ca="1" si="212">RAND()</f>
        <v>0.46270338119899901</v>
      </c>
      <c r="AA344" s="30">
        <f t="shared" ca="1" si="212"/>
        <v>0.23914018139250248</v>
      </c>
      <c r="AB344" s="30">
        <f ca="1">IF(Riskregister!$E$7="",0,COUNTIF(BH$4:BH$53,"&lt;"&amp;Z344)*IF(AA344&lt;0.5,Riskregister!$K$7+(Riskregister!$L$7-Riskregister!$K$7)*SQRT(AA344/2),Riskregister!$L$7-(Riskregister!$L$7-Riskregister!$K$7)*SQRT((1-AA344)/2)))</f>
        <v>1026157.0766510975</v>
      </c>
      <c r="AC344" s="30">
        <f t="shared" ref="AC344:AD363" ca="1" si="213">RAND()</f>
        <v>0.22448242888878345</v>
      </c>
      <c r="AD344" s="30">
        <f t="shared" ca="1" si="213"/>
        <v>0.22539019963482465</v>
      </c>
      <c r="AE344" s="30">
        <f ca="1">IF(Riskregister!$E$8="",0,COUNTIF(BI$4:BI$53,"&lt;"&amp;AC344)*IF(AD344&lt;0.5,Riskregister!$K$8+(Riskregister!$L$8-Riskregister!$K$8)*SQRT(AD344/2),Riskregister!$L$8-(Riskregister!$L$8-Riskregister!$K$8)*SQRT((1-AD344)/2)))</f>
        <v>1877794.2688977667</v>
      </c>
      <c r="AF344" s="30">
        <f t="shared" ref="AF344:AG363" ca="1" si="214">RAND()</f>
        <v>0.57854480720534396</v>
      </c>
      <c r="AG344" s="30">
        <f t="shared" ca="1" si="214"/>
        <v>0.45227037021040062</v>
      </c>
      <c r="AH344" s="30">
        <f>IF(Riskregister!$E$9="",0,COUNTIF(BJ$4:BJ$53,"&lt;"&amp;AF344)*IF(AG344&lt;0.5,Riskregister!$K$9+(Riskregister!$L$9-Riskregister!$K$9)*SQRT(AG344/2),Riskregister!$L$9-(Riskregister!$L$9-Riskregister!$K$9)*SQRT((1-AG344)/2)))</f>
        <v>0</v>
      </c>
      <c r="AI344" s="30">
        <f t="shared" ref="AI344:AJ363" ca="1" si="215">RAND()</f>
        <v>0.93667821650616723</v>
      </c>
      <c r="AJ344" s="30">
        <f t="shared" ca="1" si="215"/>
        <v>0.49389157287740793</v>
      </c>
      <c r="AK344" s="30">
        <f>IF(Riskregister!$E$10="",0,COUNTIF(BK$4:BK$53,"&lt;"&amp;AI344)*IF(AJ344&lt;0.5,Riskregister!$K$10+(Riskregister!$L$10-Riskregister!$K$10)*SQRT(AJ344/2),Riskregister!$L$10-(Riskregister!$L$10-Riskregister!$K$10)*SQRT((1-AJ344)/2)))</f>
        <v>0</v>
      </c>
      <c r="AL344" s="30">
        <f t="shared" ref="AL344:AM363" ca="1" si="216">RAND()</f>
        <v>0.49079433854805421</v>
      </c>
      <c r="AM344" s="30">
        <f t="shared" ca="1" si="216"/>
        <v>0.21513867494156991</v>
      </c>
      <c r="AN344" s="30">
        <f>IF(Riskregister!$E$11="",0,COUNTIF(BL$4:BL$53,"&lt;"&amp;AL344)*IF(AM344&lt;0.5,Riskregister!$K$11+(Riskregister!$L$11-Riskregister!$K$11)*SQRT(AM344/2),Riskregister!$L$11-(Riskregister!$L$11-Riskregister!$K$11)*SQRT((1-AM344)/2)))</f>
        <v>0</v>
      </c>
      <c r="AO344" s="30">
        <f t="shared" ref="AO344:AP363" ca="1" si="217">RAND()</f>
        <v>5.667183462256653E-2</v>
      </c>
      <c r="AP344" s="30">
        <f t="shared" ca="1" si="217"/>
        <v>0.88218303517845298</v>
      </c>
      <c r="AQ344" s="30">
        <f>IF(Riskregister!$E$12="",0,COUNTIF(BM$4:BM$53,"&lt;"&amp;AO344)*IF(AP344&lt;0.5,Riskregister!$K$12+(Riskregister!$L$12-Riskregister!$K$12)*SQRT(AP344/2),Riskregister!$L$12-(Riskregister!$L$12-Riskregister!$K$12)*SQRT((1-AP344)/2)))</f>
        <v>0</v>
      </c>
      <c r="AR344" s="30">
        <f t="shared" ref="AR344:AS363" ca="1" si="218">RAND()</f>
        <v>0.18583486283423067</v>
      </c>
      <c r="AS344" s="30">
        <f t="shared" ca="1" si="218"/>
        <v>0.59446005021806581</v>
      </c>
      <c r="AT344" s="30">
        <f>IF(Riskregister!$E$13="",0,COUNTIF(BN$4:BN$53,"&lt;"&amp;AR344)*IF(AS344&lt;0.5,Riskregister!$K$13+(Riskregister!$L$13-Riskregister!$K$13)*SQRT(AS344/2),Riskregister!$L$13-(Riskregister!$L$13-Riskregister!$K$13)*SQRT((1-AS344)/2)))</f>
        <v>0</v>
      </c>
      <c r="AU344" s="30">
        <f t="shared" ref="AU344:AV363" ca="1" si="219">RAND()</f>
        <v>0.53380151328385872</v>
      </c>
      <c r="AV344" s="30">
        <f t="shared" ca="1" si="219"/>
        <v>0.7905582305412332</v>
      </c>
      <c r="AW344" s="30">
        <f>IF(Riskregister!$E$14="",0,COUNTIF(BO$4:BO$53,"&lt;"&amp;AU344)*IF(AV344&lt;0.5,Riskregister!$K$14+(Riskregister!$L$14-Riskregister!$K$14)*SQRT(AV344/2),Riskregister!$L$14-(Riskregister!$L$14-Riskregister!$K$14)*SQRT((1-AV344)/2)))</f>
        <v>0</v>
      </c>
      <c r="AX344" s="30">
        <f t="shared" ref="AX344:AY363" ca="1" si="220">RAND()</f>
        <v>0.53281212217585272</v>
      </c>
      <c r="AY344" s="30">
        <f t="shared" ca="1" si="220"/>
        <v>0.17402679992200398</v>
      </c>
      <c r="AZ344" s="30">
        <f>IF(Riskregister!$E$15="",0,COUNTIF(BP$4:BP$53,"&lt;"&amp;AX344)*IF(AY344&lt;0.5,Riskregister!$K$15+(Riskregister!$L$15-Riskregister!$K$15)*SQRT(AY344/2),Riskregister!$L$15-(Riskregister!$L$15-Riskregister!$K$15)*SQRT((1-AY344)/2)))</f>
        <v>0</v>
      </c>
      <c r="BA344" s="30">
        <f t="shared" ref="BA344:BB363" ca="1" si="221">RAND()</f>
        <v>0.7931023915894041</v>
      </c>
      <c r="BB344" s="30">
        <f t="shared" ca="1" si="221"/>
        <v>0.8196902489186173</v>
      </c>
      <c r="BC344" s="30">
        <f>IF(Riskregister!$E$16="",0,COUNTIF(BQ$4:BQ$53,"&lt;"&amp;BA344)*IF(BB344&lt;0.5,Riskregister!$K$16+(Riskregister!$L$16-Riskregister!$K$16)*SQRT(BB344/2),Riskregister!$L$16-(Riskregister!$L$16-Riskregister!$K$16)*SQRT((1-BB344)/2)))</f>
        <v>0</v>
      </c>
      <c r="BD344" s="30">
        <f t="shared" ca="1" si="209"/>
        <v>6454558.6450776774</v>
      </c>
    </row>
    <row r="345" spans="20:56" x14ac:dyDescent="0.35">
      <c r="T345" s="30">
        <f t="shared" ca="1" si="210"/>
        <v>0.57834899553103036</v>
      </c>
      <c r="U345" s="30">
        <f t="shared" ca="1" si="210"/>
        <v>0.94826176027239384</v>
      </c>
      <c r="V345" s="30">
        <f ca="1">IF(Riskregister!$E$5="",0,COUNTIF(BF$4:BF$53,"&lt;"&amp;T345)*IF(U345&lt;0.5,Riskregister!$K$5+(Riskregister!$L$5-Riskregister!$K$5)*SQRT(U345/2),Riskregister!$L$5-(Riskregister!$L$5-Riskregister!$K$5)*SQRT((1-U345)/2)))</f>
        <v>2110490.1584423734</v>
      </c>
      <c r="W345" s="30">
        <f t="shared" ca="1" si="211"/>
        <v>4.9746365589427688E-2</v>
      </c>
      <c r="X345" s="30">
        <f t="shared" ca="1" si="211"/>
        <v>9.2776635476651048E-2</v>
      </c>
      <c r="Y345" s="30">
        <f ca="1">IF(Riskregister!$E$6="",0,COUNTIF(BG$4:BG$53,"&lt;"&amp;W345)*IF(X345&lt;0.5,Riskregister!$K$6+(Riskregister!$L$6-Riskregister!$K$6)*SQRT(X345/2),Riskregister!$L$6-(Riskregister!$L$6-Riskregister!$K$6)*SQRT((1-X345)/2)))</f>
        <v>0</v>
      </c>
      <c r="Z345" s="30">
        <f t="shared" ca="1" si="212"/>
        <v>0.62532333696911002</v>
      </c>
      <c r="AA345" s="30">
        <f t="shared" ca="1" si="212"/>
        <v>0.47064052879522533</v>
      </c>
      <c r="AB345" s="30">
        <f ca="1">IF(Riskregister!$E$7="",0,COUNTIF(BH$4:BH$53,"&lt;"&amp;Z345)*IF(AA345&lt;0.5,Riskregister!$K$7+(Riskregister!$L$7-Riskregister!$K$7)*SQRT(AA345/2),Riskregister!$L$7-(Riskregister!$L$7-Riskregister!$K$7)*SQRT((1-AA345)/2)))</f>
        <v>1538490.5919049885</v>
      </c>
      <c r="AC345" s="30">
        <f t="shared" ca="1" si="213"/>
        <v>0.6589821093692978</v>
      </c>
      <c r="AD345" s="30">
        <f t="shared" ca="1" si="213"/>
        <v>0.1765664507823288</v>
      </c>
      <c r="AE345" s="30">
        <f ca="1">IF(Riskregister!$E$8="",0,COUNTIF(BI$4:BI$53,"&lt;"&amp;AC345)*IF(AD345&lt;0.5,Riskregister!$K$8+(Riskregister!$L$8-Riskregister!$K$8)*SQRT(AD345/2),Riskregister!$L$8-(Riskregister!$L$8-Riskregister!$K$8)*SQRT((1-AD345)/2)))</f>
        <v>5089461.5453560846</v>
      </c>
      <c r="AF345" s="30">
        <f t="shared" ca="1" si="214"/>
        <v>0.31118781457293332</v>
      </c>
      <c r="AG345" s="30">
        <f t="shared" ca="1" si="214"/>
        <v>0.92484257963889094</v>
      </c>
      <c r="AH345" s="30">
        <f>IF(Riskregister!$E$9="",0,COUNTIF(BJ$4:BJ$53,"&lt;"&amp;AF345)*IF(AG345&lt;0.5,Riskregister!$K$9+(Riskregister!$L$9-Riskregister!$K$9)*SQRT(AG345/2),Riskregister!$L$9-(Riskregister!$L$9-Riskregister!$K$9)*SQRT((1-AG345)/2)))</f>
        <v>0</v>
      </c>
      <c r="AI345" s="30">
        <f t="shared" ca="1" si="215"/>
        <v>0.74127682372499948</v>
      </c>
      <c r="AJ345" s="30">
        <f t="shared" ca="1" si="215"/>
        <v>0.167950776102335</v>
      </c>
      <c r="AK345" s="30">
        <f>IF(Riskregister!$E$10="",0,COUNTIF(BK$4:BK$53,"&lt;"&amp;AI345)*IF(AJ345&lt;0.5,Riskregister!$K$10+(Riskregister!$L$10-Riskregister!$K$10)*SQRT(AJ345/2),Riskregister!$L$10-(Riskregister!$L$10-Riskregister!$K$10)*SQRT((1-AJ345)/2)))</f>
        <v>0</v>
      </c>
      <c r="AL345" s="30">
        <f t="shared" ca="1" si="216"/>
        <v>0.75993310822731963</v>
      </c>
      <c r="AM345" s="30">
        <f t="shared" ca="1" si="216"/>
        <v>0.73033535819923145</v>
      </c>
      <c r="AN345" s="30">
        <f>IF(Riskregister!$E$11="",0,COUNTIF(BL$4:BL$53,"&lt;"&amp;AL345)*IF(AM345&lt;0.5,Riskregister!$K$11+(Riskregister!$L$11-Riskregister!$K$11)*SQRT(AM345/2),Riskregister!$L$11-(Riskregister!$L$11-Riskregister!$K$11)*SQRT((1-AM345)/2)))</f>
        <v>0</v>
      </c>
      <c r="AO345" s="30">
        <f t="shared" ca="1" si="217"/>
        <v>0.22828172575901218</v>
      </c>
      <c r="AP345" s="30">
        <f t="shared" ca="1" si="217"/>
        <v>0.73184434715504409</v>
      </c>
      <c r="AQ345" s="30">
        <f>IF(Riskregister!$E$12="",0,COUNTIF(BM$4:BM$53,"&lt;"&amp;AO345)*IF(AP345&lt;0.5,Riskregister!$K$12+(Riskregister!$L$12-Riskregister!$K$12)*SQRT(AP345/2),Riskregister!$L$12-(Riskregister!$L$12-Riskregister!$K$12)*SQRT((1-AP345)/2)))</f>
        <v>0</v>
      </c>
      <c r="AR345" s="30">
        <f t="shared" ca="1" si="218"/>
        <v>0.89138422798585204</v>
      </c>
      <c r="AS345" s="30">
        <f t="shared" ca="1" si="218"/>
        <v>0.18033104529046151</v>
      </c>
      <c r="AT345" s="30">
        <f>IF(Riskregister!$E$13="",0,COUNTIF(BN$4:BN$53,"&lt;"&amp;AR345)*IF(AS345&lt;0.5,Riskregister!$K$13+(Riskregister!$L$13-Riskregister!$K$13)*SQRT(AS345/2),Riskregister!$L$13-(Riskregister!$L$13-Riskregister!$K$13)*SQRT((1-AS345)/2)))</f>
        <v>0</v>
      </c>
      <c r="AU345" s="30">
        <f t="shared" ca="1" si="219"/>
        <v>0.99865991760304418</v>
      </c>
      <c r="AV345" s="30">
        <f t="shared" ca="1" si="219"/>
        <v>0.33507748217163891</v>
      </c>
      <c r="AW345" s="30">
        <f>IF(Riskregister!$E$14="",0,COUNTIF(BO$4:BO$53,"&lt;"&amp;AU345)*IF(AV345&lt;0.5,Riskregister!$K$14+(Riskregister!$L$14-Riskregister!$K$14)*SQRT(AV345/2),Riskregister!$L$14-(Riskregister!$L$14-Riskregister!$K$14)*SQRT((1-AV345)/2)))</f>
        <v>0</v>
      </c>
      <c r="AX345" s="30">
        <f t="shared" ca="1" si="220"/>
        <v>0.24573244112178128</v>
      </c>
      <c r="AY345" s="30">
        <f t="shared" ca="1" si="220"/>
        <v>0.1893079650820233</v>
      </c>
      <c r="AZ345" s="30">
        <f>IF(Riskregister!$E$15="",0,COUNTIF(BP$4:BP$53,"&lt;"&amp;AX345)*IF(AY345&lt;0.5,Riskregister!$K$15+(Riskregister!$L$15-Riskregister!$K$15)*SQRT(AY345/2),Riskregister!$L$15-(Riskregister!$L$15-Riskregister!$K$15)*SQRT((1-AY345)/2)))</f>
        <v>0</v>
      </c>
      <c r="BA345" s="30">
        <f t="shared" ca="1" si="221"/>
        <v>0.55083575223797399</v>
      </c>
      <c r="BB345" s="30">
        <f t="shared" ca="1" si="221"/>
        <v>4.9108269191799558E-2</v>
      </c>
      <c r="BC345" s="30">
        <f>IF(Riskregister!$E$16="",0,COUNTIF(BQ$4:BQ$53,"&lt;"&amp;BA345)*IF(BB345&lt;0.5,Riskregister!$K$16+(Riskregister!$L$16-Riskregister!$K$16)*SQRT(BB345/2),Riskregister!$L$16-(Riskregister!$L$16-Riskregister!$K$16)*SQRT((1-BB345)/2)))</f>
        <v>0</v>
      </c>
      <c r="BD345" s="30">
        <f t="shared" ca="1" si="209"/>
        <v>8738442.2957034465</v>
      </c>
    </row>
    <row r="346" spans="20:56" x14ac:dyDescent="0.35">
      <c r="T346" s="30">
        <f t="shared" ca="1" si="210"/>
        <v>0.85060517403938363</v>
      </c>
      <c r="U346" s="30">
        <f t="shared" ca="1" si="210"/>
        <v>0.28195981891996647</v>
      </c>
      <c r="V346" s="30">
        <f ca="1">IF(Riskregister!$E$5="",0,COUNTIF(BF$4:BF$53,"&lt;"&amp;T346)*IF(U346&lt;0.5,Riskregister!$K$5+(Riskregister!$L$5-Riskregister!$K$5)*SQRT(U346/2),Riskregister!$L$5-(Riskregister!$L$5-Riskregister!$K$5)*SQRT((1-U346)/2)))</f>
        <v>1913776.8689229784</v>
      </c>
      <c r="W346" s="30">
        <f t="shared" ca="1" si="211"/>
        <v>0.95012042447845757</v>
      </c>
      <c r="X346" s="30">
        <f t="shared" ca="1" si="211"/>
        <v>0.94722675137424861</v>
      </c>
      <c r="Y346" s="30">
        <f ca="1">IF(Riskregister!$E$6="",0,COUNTIF(BG$4:BG$53,"&lt;"&amp;W346)*IF(X346&lt;0.5,Riskregister!$K$6+(Riskregister!$L$6-Riskregister!$K$6)*SQRT(X346/2),Riskregister!$L$6-(Riskregister!$L$6-Riskregister!$K$6)*SQRT((1-X346)/2)))</f>
        <v>6830434.8652685154</v>
      </c>
      <c r="Z346" s="30">
        <f t="shared" ca="1" si="212"/>
        <v>0.9608791028335989</v>
      </c>
      <c r="AA346" s="30">
        <f t="shared" ca="1" si="212"/>
        <v>0.70740766581891046</v>
      </c>
      <c r="AB346" s="30">
        <f ca="1">IF(Riskregister!$E$7="",0,COUNTIF(BH$4:BH$53,"&lt;"&amp;Z346)*IF(AA346&lt;0.5,Riskregister!$K$7+(Riskregister!$L$7-Riskregister!$K$7)*SQRT(AA346/2),Riskregister!$L$7-(Riskregister!$L$7-Riskregister!$K$7)*SQRT((1-AA346)/2)))</f>
        <v>2927425.7449284261</v>
      </c>
      <c r="AC346" s="30">
        <f t="shared" ca="1" si="213"/>
        <v>0.15505609332984682</v>
      </c>
      <c r="AD346" s="30">
        <f t="shared" ca="1" si="213"/>
        <v>0.81599640043429378</v>
      </c>
      <c r="AE346" s="30">
        <f ca="1">IF(Riskregister!$E$8="",0,COUNTIF(BI$4:BI$53,"&lt;"&amp;AC346)*IF(AD346&lt;0.5,Riskregister!$K$8+(Riskregister!$L$8-Riskregister!$K$8)*SQRT(AD346/2),Riskregister!$L$8-(Riskregister!$L$8-Riskregister!$K$8)*SQRT((1-AD346)/2)))</f>
        <v>3574405.472371886</v>
      </c>
      <c r="AF346" s="30">
        <f t="shared" ca="1" si="214"/>
        <v>0.61473026923292784</v>
      </c>
      <c r="AG346" s="30">
        <f t="shared" ca="1" si="214"/>
        <v>6.130252338869302E-2</v>
      </c>
      <c r="AH346" s="30">
        <f>IF(Riskregister!$E$9="",0,COUNTIF(BJ$4:BJ$53,"&lt;"&amp;AF346)*IF(AG346&lt;0.5,Riskregister!$K$9+(Riskregister!$L$9-Riskregister!$K$9)*SQRT(AG346/2),Riskregister!$L$9-(Riskregister!$L$9-Riskregister!$K$9)*SQRT((1-AG346)/2)))</f>
        <v>0</v>
      </c>
      <c r="AI346" s="30">
        <f t="shared" ca="1" si="215"/>
        <v>0.50018535156963873</v>
      </c>
      <c r="AJ346" s="30">
        <f t="shared" ca="1" si="215"/>
        <v>0.87385277678208684</v>
      </c>
      <c r="AK346" s="30">
        <f>IF(Riskregister!$E$10="",0,COUNTIF(BK$4:BK$53,"&lt;"&amp;AI346)*IF(AJ346&lt;0.5,Riskregister!$K$10+(Riskregister!$L$10-Riskregister!$K$10)*SQRT(AJ346/2),Riskregister!$L$10-(Riskregister!$L$10-Riskregister!$K$10)*SQRT((1-AJ346)/2)))</f>
        <v>0</v>
      </c>
      <c r="AL346" s="30">
        <f t="shared" ca="1" si="216"/>
        <v>0.17316192961280974</v>
      </c>
      <c r="AM346" s="30">
        <f t="shared" ca="1" si="216"/>
        <v>0.43031341054597938</v>
      </c>
      <c r="AN346" s="30">
        <f>IF(Riskregister!$E$11="",0,COUNTIF(BL$4:BL$53,"&lt;"&amp;AL346)*IF(AM346&lt;0.5,Riskregister!$K$11+(Riskregister!$L$11-Riskregister!$K$11)*SQRT(AM346/2),Riskregister!$L$11-(Riskregister!$L$11-Riskregister!$K$11)*SQRT((1-AM346)/2)))</f>
        <v>0</v>
      </c>
      <c r="AO346" s="30">
        <f t="shared" ca="1" si="217"/>
        <v>0.6066076880840815</v>
      </c>
      <c r="AP346" s="30">
        <f t="shared" ca="1" si="217"/>
        <v>0.30645104365758824</v>
      </c>
      <c r="AQ346" s="30">
        <f>IF(Riskregister!$E$12="",0,COUNTIF(BM$4:BM$53,"&lt;"&amp;AO346)*IF(AP346&lt;0.5,Riskregister!$K$12+(Riskregister!$L$12-Riskregister!$K$12)*SQRT(AP346/2),Riskregister!$L$12-(Riskregister!$L$12-Riskregister!$K$12)*SQRT((1-AP346)/2)))</f>
        <v>0</v>
      </c>
      <c r="AR346" s="30">
        <f t="shared" ca="1" si="218"/>
        <v>0.53751429083098923</v>
      </c>
      <c r="AS346" s="30">
        <f t="shared" ca="1" si="218"/>
        <v>0.79896343169976958</v>
      </c>
      <c r="AT346" s="30">
        <f>IF(Riskregister!$E$13="",0,COUNTIF(BN$4:BN$53,"&lt;"&amp;AR346)*IF(AS346&lt;0.5,Riskregister!$K$13+(Riskregister!$L$13-Riskregister!$K$13)*SQRT(AS346/2),Riskregister!$L$13-(Riskregister!$L$13-Riskregister!$K$13)*SQRT((1-AS346)/2)))</f>
        <v>0</v>
      </c>
      <c r="AU346" s="30">
        <f t="shared" ca="1" si="219"/>
        <v>0.36857941418001094</v>
      </c>
      <c r="AV346" s="30">
        <f t="shared" ca="1" si="219"/>
        <v>0.25180165950207611</v>
      </c>
      <c r="AW346" s="30">
        <f>IF(Riskregister!$E$14="",0,COUNTIF(BO$4:BO$53,"&lt;"&amp;AU346)*IF(AV346&lt;0.5,Riskregister!$K$14+(Riskregister!$L$14-Riskregister!$K$14)*SQRT(AV346/2),Riskregister!$L$14-(Riskregister!$L$14-Riskregister!$K$14)*SQRT((1-AV346)/2)))</f>
        <v>0</v>
      </c>
      <c r="AX346" s="30">
        <f t="shared" ca="1" si="220"/>
        <v>0.47402986802903502</v>
      </c>
      <c r="AY346" s="30">
        <f t="shared" ca="1" si="220"/>
        <v>0.5338248860613023</v>
      </c>
      <c r="AZ346" s="30">
        <f>IF(Riskregister!$E$15="",0,COUNTIF(BP$4:BP$53,"&lt;"&amp;AX346)*IF(AY346&lt;0.5,Riskregister!$K$15+(Riskregister!$L$15-Riskregister!$K$15)*SQRT(AY346/2),Riskregister!$L$15-(Riskregister!$L$15-Riskregister!$K$15)*SQRT((1-AY346)/2)))</f>
        <v>0</v>
      </c>
      <c r="BA346" s="30">
        <f t="shared" ca="1" si="221"/>
        <v>0.73922040273609879</v>
      </c>
      <c r="BB346" s="30">
        <f t="shared" ca="1" si="221"/>
        <v>0.23061695923162728</v>
      </c>
      <c r="BC346" s="30">
        <f>IF(Riskregister!$E$16="",0,COUNTIF(BQ$4:BQ$53,"&lt;"&amp;BA346)*IF(BB346&lt;0.5,Riskregister!$K$16+(Riskregister!$L$16-Riskregister!$K$16)*SQRT(BB346/2),Riskregister!$L$16-(Riskregister!$L$16-Riskregister!$K$16)*SQRT((1-BB346)/2)))</f>
        <v>0</v>
      </c>
      <c r="BD346" s="30">
        <f t="shared" ca="1" si="209"/>
        <v>15246042.951491805</v>
      </c>
    </row>
    <row r="347" spans="20:56" x14ac:dyDescent="0.35">
      <c r="T347" s="30">
        <f t="shared" ca="1" si="210"/>
        <v>0.54225525064917957</v>
      </c>
      <c r="U347" s="30">
        <f t="shared" ca="1" si="210"/>
        <v>0.97872205237546595</v>
      </c>
      <c r="V347" s="30">
        <f ca="1">IF(Riskregister!$E$5="",0,COUNTIF(BF$4:BF$53,"&lt;"&amp;T347)*IF(U347&lt;0.5,Riskregister!$K$5+(Riskregister!$L$5-Riskregister!$K$5)*SQRT(U347/2),Riskregister!$L$5-(Riskregister!$L$5-Riskregister!$K$5)*SQRT((1-U347)/2)))</f>
        <v>2214338.2776344428</v>
      </c>
      <c r="W347" s="30">
        <f t="shared" ca="1" si="211"/>
        <v>0.18738241185547355</v>
      </c>
      <c r="X347" s="30">
        <f t="shared" ca="1" si="211"/>
        <v>0.39516273830839987</v>
      </c>
      <c r="Y347" s="30">
        <f ca="1">IF(Riskregister!$E$6="",0,COUNTIF(BG$4:BG$53,"&lt;"&amp;W347)*IF(X347&lt;0.5,Riskregister!$K$6+(Riskregister!$L$6-Riskregister!$K$6)*SQRT(X347/2),Riskregister!$L$6-(Riskregister!$L$6-Riskregister!$K$6)*SQRT((1-X347)/2)))</f>
        <v>1000102.2660007955</v>
      </c>
      <c r="Z347" s="30">
        <f t="shared" ca="1" si="212"/>
        <v>0.36436216867953242</v>
      </c>
      <c r="AA347" s="30">
        <f t="shared" ca="1" si="212"/>
        <v>0.97316045309481047</v>
      </c>
      <c r="AB347" s="30">
        <f ca="1">IF(Riskregister!$E$7="",0,COUNTIF(BH$4:BH$53,"&lt;"&amp;Z347)*IF(AA347&lt;0.5,Riskregister!$K$7+(Riskregister!$L$7-Riskregister!$K$7)*SQRT(AA347/2),Riskregister!$L$7-(Riskregister!$L$7-Riskregister!$K$7)*SQRT((1-AA347)/2)))</f>
        <v>1797273.4447622327</v>
      </c>
      <c r="AC347" s="30">
        <f t="shared" ca="1" si="213"/>
        <v>0.9347209262125985</v>
      </c>
      <c r="AD347" s="30">
        <f t="shared" ca="1" si="213"/>
        <v>0.36695162482685906</v>
      </c>
      <c r="AE347" s="30">
        <f ca="1">IF(Riskregister!$E$8="",0,COUNTIF(BI$4:BI$53,"&lt;"&amp;AC347)*IF(AD347&lt;0.5,Riskregister!$K$8+(Riskregister!$L$8-Riskregister!$K$8)*SQRT(AD347/2),Riskregister!$L$8-(Riskregister!$L$8-Riskregister!$K$8)*SQRT((1-AD347)/2)))</f>
        <v>11566008.017348111</v>
      </c>
      <c r="AF347" s="30">
        <f t="shared" ca="1" si="214"/>
        <v>0.79069980787645511</v>
      </c>
      <c r="AG347" s="30">
        <f t="shared" ca="1" si="214"/>
        <v>0.64629326799582321</v>
      </c>
      <c r="AH347" s="30">
        <f>IF(Riskregister!$E$9="",0,COUNTIF(BJ$4:BJ$53,"&lt;"&amp;AF347)*IF(AG347&lt;0.5,Riskregister!$K$9+(Riskregister!$L$9-Riskregister!$K$9)*SQRT(AG347/2),Riskregister!$L$9-(Riskregister!$L$9-Riskregister!$K$9)*SQRT((1-AG347)/2)))</f>
        <v>0</v>
      </c>
      <c r="AI347" s="30">
        <f t="shared" ca="1" si="215"/>
        <v>0.30750451068416484</v>
      </c>
      <c r="AJ347" s="30">
        <f t="shared" ca="1" si="215"/>
        <v>0.5307544211431553</v>
      </c>
      <c r="AK347" s="30">
        <f>IF(Riskregister!$E$10="",0,COUNTIF(BK$4:BK$53,"&lt;"&amp;AI347)*IF(AJ347&lt;0.5,Riskregister!$K$10+(Riskregister!$L$10-Riskregister!$K$10)*SQRT(AJ347/2),Riskregister!$L$10-(Riskregister!$L$10-Riskregister!$K$10)*SQRT((1-AJ347)/2)))</f>
        <v>0</v>
      </c>
      <c r="AL347" s="30">
        <f t="shared" ca="1" si="216"/>
        <v>0.42402224552762713</v>
      </c>
      <c r="AM347" s="30">
        <f t="shared" ca="1" si="216"/>
        <v>0.67653791171304178</v>
      </c>
      <c r="AN347" s="30">
        <f>IF(Riskregister!$E$11="",0,COUNTIF(BL$4:BL$53,"&lt;"&amp;AL347)*IF(AM347&lt;0.5,Riskregister!$K$11+(Riskregister!$L$11-Riskregister!$K$11)*SQRT(AM347/2),Riskregister!$L$11-(Riskregister!$L$11-Riskregister!$K$11)*SQRT((1-AM347)/2)))</f>
        <v>0</v>
      </c>
      <c r="AO347" s="30">
        <f t="shared" ca="1" si="217"/>
        <v>0.55031871882943939</v>
      </c>
      <c r="AP347" s="30">
        <f t="shared" ca="1" si="217"/>
        <v>0.97540821695031155</v>
      </c>
      <c r="AQ347" s="30">
        <f>IF(Riskregister!$E$12="",0,COUNTIF(BM$4:BM$53,"&lt;"&amp;AO347)*IF(AP347&lt;0.5,Riskregister!$K$12+(Riskregister!$L$12-Riskregister!$K$12)*SQRT(AP347/2),Riskregister!$L$12-(Riskregister!$L$12-Riskregister!$K$12)*SQRT((1-AP347)/2)))</f>
        <v>0</v>
      </c>
      <c r="AR347" s="30">
        <f t="shared" ca="1" si="218"/>
        <v>0.22143820569704153</v>
      </c>
      <c r="AS347" s="30">
        <f t="shared" ca="1" si="218"/>
        <v>9.4734913539717747E-2</v>
      </c>
      <c r="AT347" s="30">
        <f>IF(Riskregister!$E$13="",0,COUNTIF(BN$4:BN$53,"&lt;"&amp;AR347)*IF(AS347&lt;0.5,Riskregister!$K$13+(Riskregister!$L$13-Riskregister!$K$13)*SQRT(AS347/2),Riskregister!$L$13-(Riskregister!$L$13-Riskregister!$K$13)*SQRT((1-AS347)/2)))</f>
        <v>0</v>
      </c>
      <c r="AU347" s="30">
        <f t="shared" ca="1" si="219"/>
        <v>5.5380373094899626E-2</v>
      </c>
      <c r="AV347" s="30">
        <f t="shared" ca="1" si="219"/>
        <v>2.9017301282149299E-2</v>
      </c>
      <c r="AW347" s="30">
        <f>IF(Riskregister!$E$14="",0,COUNTIF(BO$4:BO$53,"&lt;"&amp;AU347)*IF(AV347&lt;0.5,Riskregister!$K$14+(Riskregister!$L$14-Riskregister!$K$14)*SQRT(AV347/2),Riskregister!$L$14-(Riskregister!$L$14-Riskregister!$K$14)*SQRT((1-AV347)/2)))</f>
        <v>0</v>
      </c>
      <c r="AX347" s="30">
        <f t="shared" ca="1" si="220"/>
        <v>0.73229425524686764</v>
      </c>
      <c r="AY347" s="30">
        <f t="shared" ca="1" si="220"/>
        <v>0.62298258944440732</v>
      </c>
      <c r="AZ347" s="30">
        <f>IF(Riskregister!$E$15="",0,COUNTIF(BP$4:BP$53,"&lt;"&amp;AX347)*IF(AY347&lt;0.5,Riskregister!$K$15+(Riskregister!$L$15-Riskregister!$K$15)*SQRT(AY347/2),Riskregister!$L$15-(Riskregister!$L$15-Riskregister!$K$15)*SQRT((1-AY347)/2)))</f>
        <v>0</v>
      </c>
      <c r="BA347" s="30">
        <f t="shared" ca="1" si="221"/>
        <v>3.0998912853567817E-2</v>
      </c>
      <c r="BB347" s="30">
        <f t="shared" ca="1" si="221"/>
        <v>0.99298329872614344</v>
      </c>
      <c r="BC347" s="30">
        <f>IF(Riskregister!$E$16="",0,COUNTIF(BQ$4:BQ$53,"&lt;"&amp;BA347)*IF(BB347&lt;0.5,Riskregister!$K$16+(Riskregister!$L$16-Riskregister!$K$16)*SQRT(BB347/2),Riskregister!$L$16-(Riskregister!$L$16-Riskregister!$K$16)*SQRT((1-BB347)/2)))</f>
        <v>0</v>
      </c>
      <c r="BD347" s="30">
        <f t="shared" ca="1" si="209"/>
        <v>16577722.005745582</v>
      </c>
    </row>
    <row r="348" spans="20:56" x14ac:dyDescent="0.35">
      <c r="T348" s="30">
        <f t="shared" ca="1" si="210"/>
        <v>0.63997413116724078</v>
      </c>
      <c r="U348" s="30">
        <f t="shared" ca="1" si="210"/>
        <v>0.28663913630180149</v>
      </c>
      <c r="V348" s="30">
        <f ca="1">IF(Riskregister!$E$5="",0,COUNTIF(BF$4:BF$53,"&lt;"&amp;T348)*IF(U348&lt;0.5,Riskregister!$K$5+(Riskregister!$L$5-Riskregister!$K$5)*SQRT(U348/2),Riskregister!$L$5-(Riskregister!$L$5-Riskregister!$K$5)*SQRT((1-U348)/2)))</f>
        <v>1281436.2778785103</v>
      </c>
      <c r="W348" s="30">
        <f t="shared" ca="1" si="211"/>
        <v>0.34018176693712054</v>
      </c>
      <c r="X348" s="30">
        <f t="shared" ca="1" si="211"/>
        <v>0.1148583533044536</v>
      </c>
      <c r="Y348" s="30">
        <f ca="1">IF(Riskregister!$E$6="",0,COUNTIF(BG$4:BG$53,"&lt;"&amp;W348)*IF(X348&lt;0.5,Riskregister!$K$6+(Riskregister!$L$6-Riskregister!$K$6)*SQRT(X348/2),Riskregister!$L$6-(Riskregister!$L$6-Riskregister!$K$6)*SQRT((1-X348)/2)))</f>
        <v>631358.93679535005</v>
      </c>
      <c r="Z348" s="30">
        <f t="shared" ca="1" si="212"/>
        <v>0.2883316053776882</v>
      </c>
      <c r="AA348" s="30">
        <f t="shared" ca="1" si="212"/>
        <v>0.81219387327727521</v>
      </c>
      <c r="AB348" s="30">
        <f ca="1">IF(Riskregister!$E$7="",0,COUNTIF(BH$4:BH$53,"&lt;"&amp;Z348)*IF(AA348&lt;0.5,Riskregister!$K$7+(Riskregister!$L$7-Riskregister!$K$7)*SQRT(AA348/2),Riskregister!$L$7-(Riskregister!$L$7-Riskregister!$K$7)*SQRT((1-AA348)/2)))</f>
        <v>1463736.882170541</v>
      </c>
      <c r="AC348" s="30">
        <f t="shared" ca="1" si="213"/>
        <v>5.3941131367074346E-2</v>
      </c>
      <c r="AD348" s="30">
        <f t="shared" ca="1" si="213"/>
        <v>0.93157303734181385</v>
      </c>
      <c r="AE348" s="30">
        <f ca="1">IF(Riskregister!$E$8="",0,COUNTIF(BI$4:BI$53,"&lt;"&amp;AC348)*IF(AD348&lt;0.5,Riskregister!$K$8+(Riskregister!$L$8-Riskregister!$K$8)*SQRT(AD348/2),Riskregister!$L$8-(Riskregister!$L$8-Riskregister!$K$8)*SQRT((1-AD348)/2)))</f>
        <v>0</v>
      </c>
      <c r="AF348" s="30">
        <f t="shared" ca="1" si="214"/>
        <v>0.96383248248945519</v>
      </c>
      <c r="AG348" s="30">
        <f t="shared" ca="1" si="214"/>
        <v>0.19188907252352638</v>
      </c>
      <c r="AH348" s="30">
        <f>IF(Riskregister!$E$9="",0,COUNTIF(BJ$4:BJ$53,"&lt;"&amp;AF348)*IF(AG348&lt;0.5,Riskregister!$K$9+(Riskregister!$L$9-Riskregister!$K$9)*SQRT(AG348/2),Riskregister!$L$9-(Riskregister!$L$9-Riskregister!$K$9)*SQRT((1-AG348)/2)))</f>
        <v>0</v>
      </c>
      <c r="AI348" s="30">
        <f t="shared" ca="1" si="215"/>
        <v>0.73722859946023067</v>
      </c>
      <c r="AJ348" s="30">
        <f t="shared" ca="1" si="215"/>
        <v>0.16624903041440986</v>
      </c>
      <c r="AK348" s="30">
        <f>IF(Riskregister!$E$10="",0,COUNTIF(BK$4:BK$53,"&lt;"&amp;AI348)*IF(AJ348&lt;0.5,Riskregister!$K$10+(Riskregister!$L$10-Riskregister!$K$10)*SQRT(AJ348/2),Riskregister!$L$10-(Riskregister!$L$10-Riskregister!$K$10)*SQRT((1-AJ348)/2)))</f>
        <v>0</v>
      </c>
      <c r="AL348" s="30">
        <f t="shared" ca="1" si="216"/>
        <v>0.99587988711466136</v>
      </c>
      <c r="AM348" s="30">
        <f t="shared" ca="1" si="216"/>
        <v>3.8492409464555566E-2</v>
      </c>
      <c r="AN348" s="30">
        <f>IF(Riskregister!$E$11="",0,COUNTIF(BL$4:BL$53,"&lt;"&amp;AL348)*IF(AM348&lt;0.5,Riskregister!$K$11+(Riskregister!$L$11-Riskregister!$K$11)*SQRT(AM348/2),Riskregister!$L$11-(Riskregister!$L$11-Riskregister!$K$11)*SQRT((1-AM348)/2)))</f>
        <v>0</v>
      </c>
      <c r="AO348" s="30">
        <f t="shared" ca="1" si="217"/>
        <v>0.96369524864488321</v>
      </c>
      <c r="AP348" s="30">
        <f t="shared" ca="1" si="217"/>
        <v>0.29571539599593333</v>
      </c>
      <c r="AQ348" s="30">
        <f>IF(Riskregister!$E$12="",0,COUNTIF(BM$4:BM$53,"&lt;"&amp;AO348)*IF(AP348&lt;0.5,Riskregister!$K$12+(Riskregister!$L$12-Riskregister!$K$12)*SQRT(AP348/2),Riskregister!$L$12-(Riskregister!$L$12-Riskregister!$K$12)*SQRT((1-AP348)/2)))</f>
        <v>0</v>
      </c>
      <c r="AR348" s="30">
        <f t="shared" ca="1" si="218"/>
        <v>0.11606892191047258</v>
      </c>
      <c r="AS348" s="30">
        <f t="shared" ca="1" si="218"/>
        <v>0.76471878362558943</v>
      </c>
      <c r="AT348" s="30">
        <f>IF(Riskregister!$E$13="",0,COUNTIF(BN$4:BN$53,"&lt;"&amp;AR348)*IF(AS348&lt;0.5,Riskregister!$K$13+(Riskregister!$L$13-Riskregister!$K$13)*SQRT(AS348/2),Riskregister!$L$13-(Riskregister!$L$13-Riskregister!$K$13)*SQRT((1-AS348)/2)))</f>
        <v>0</v>
      </c>
      <c r="AU348" s="30">
        <f t="shared" ca="1" si="219"/>
        <v>0.44726749537485044</v>
      </c>
      <c r="AV348" s="30">
        <f t="shared" ca="1" si="219"/>
        <v>0.86937826757460057</v>
      </c>
      <c r="AW348" s="30">
        <f>IF(Riskregister!$E$14="",0,COUNTIF(BO$4:BO$53,"&lt;"&amp;AU348)*IF(AV348&lt;0.5,Riskregister!$K$14+(Riskregister!$L$14-Riskregister!$K$14)*SQRT(AV348/2),Riskregister!$L$14-(Riskregister!$L$14-Riskregister!$K$14)*SQRT((1-AV348)/2)))</f>
        <v>0</v>
      </c>
      <c r="AX348" s="30">
        <f t="shared" ca="1" si="220"/>
        <v>0.89057933458508132</v>
      </c>
      <c r="AY348" s="30">
        <f t="shared" ca="1" si="220"/>
        <v>0.28681416720204489</v>
      </c>
      <c r="AZ348" s="30">
        <f>IF(Riskregister!$E$15="",0,COUNTIF(BP$4:BP$53,"&lt;"&amp;AX348)*IF(AY348&lt;0.5,Riskregister!$K$15+(Riskregister!$L$15-Riskregister!$K$15)*SQRT(AY348/2),Riskregister!$L$15-(Riskregister!$L$15-Riskregister!$K$15)*SQRT((1-AY348)/2)))</f>
        <v>0</v>
      </c>
      <c r="BA348" s="30">
        <f t="shared" ca="1" si="221"/>
        <v>0.92012429261677864</v>
      </c>
      <c r="BB348" s="30">
        <f t="shared" ca="1" si="221"/>
        <v>3.3875654604182404E-2</v>
      </c>
      <c r="BC348" s="30">
        <f>IF(Riskregister!$E$16="",0,COUNTIF(BQ$4:BQ$53,"&lt;"&amp;BA348)*IF(BB348&lt;0.5,Riskregister!$K$16+(Riskregister!$L$16-Riskregister!$K$16)*SQRT(BB348/2),Riskregister!$L$16-(Riskregister!$L$16-Riskregister!$K$16)*SQRT((1-BB348)/2)))</f>
        <v>0</v>
      </c>
      <c r="BD348" s="30">
        <f t="shared" ca="1" si="209"/>
        <v>3376532.0968444012</v>
      </c>
    </row>
    <row r="349" spans="20:56" x14ac:dyDescent="0.35">
      <c r="T349" s="30">
        <f t="shared" ca="1" si="210"/>
        <v>0.34401410699053925</v>
      </c>
      <c r="U349" s="30">
        <f t="shared" ca="1" si="210"/>
        <v>0.11028777376844423</v>
      </c>
      <c r="V349" s="30">
        <f ca="1">IF(Riskregister!$E$5="",0,COUNTIF(BF$4:BF$53,"&lt;"&amp;T349)*IF(U349&lt;0.5,Riskregister!$K$5+(Riskregister!$L$5-Riskregister!$K$5)*SQRT(U349/2),Riskregister!$L$5-(Riskregister!$L$5-Riskregister!$K$5)*SQRT((1-U349)/2)))</f>
        <v>767016.92990516266</v>
      </c>
      <c r="W349" s="30">
        <f t="shared" ca="1" si="211"/>
        <v>0.40204946039560474</v>
      </c>
      <c r="X349" s="30">
        <f t="shared" ca="1" si="211"/>
        <v>0.97577533000240213</v>
      </c>
      <c r="Y349" s="30">
        <f ca="1">IF(Riskregister!$E$6="",0,COUNTIF(BG$4:BG$53,"&lt;"&amp;W349)*IF(X349&lt;0.5,Riskregister!$K$6+(Riskregister!$L$6-Riskregister!$K$6)*SQRT(X349/2),Riskregister!$L$6-(Riskregister!$L$6-Riskregister!$K$6)*SQRT((1-X349)/2)))</f>
        <v>1801899.1029901467</v>
      </c>
      <c r="Z349" s="30">
        <f t="shared" ca="1" si="212"/>
        <v>0.1538925268178305</v>
      </c>
      <c r="AA349" s="30">
        <f t="shared" ca="1" si="212"/>
        <v>0.12299848489972154</v>
      </c>
      <c r="AB349" s="30">
        <f ca="1">IF(Riskregister!$E$7="",0,COUNTIF(BH$4:BH$53,"&lt;"&amp;Z349)*IF(AA349&lt;0.5,Riskregister!$K$7+(Riskregister!$L$7-Riskregister!$K$7)*SQRT(AA349/2),Riskregister!$L$7-(Riskregister!$L$7-Riskregister!$K$7)*SQRT((1-AA349)/2)))</f>
        <v>547186.57117136195</v>
      </c>
      <c r="AC349" s="30">
        <f t="shared" ca="1" si="213"/>
        <v>0.55616634346784199</v>
      </c>
      <c r="AD349" s="30">
        <f t="shared" ca="1" si="213"/>
        <v>0.84875844216479512</v>
      </c>
      <c r="AE349" s="30">
        <f ca="1">IF(Riskregister!$E$8="",0,COUNTIF(BI$4:BI$53,"&lt;"&amp;AC349)*IF(AD349&lt;0.5,Riskregister!$K$8+(Riskregister!$L$8-Riskregister!$K$8)*SQRT(AD349/2),Riskregister!$L$8-(Riskregister!$L$8-Riskregister!$K$8)*SQRT((1-AD349)/2)))</f>
        <v>11122608.214713331</v>
      </c>
      <c r="AF349" s="30">
        <f t="shared" ca="1" si="214"/>
        <v>0.65649018301342321</v>
      </c>
      <c r="AG349" s="30">
        <f t="shared" ca="1" si="214"/>
        <v>0.17827328411520071</v>
      </c>
      <c r="AH349" s="30">
        <f>IF(Riskregister!$E$9="",0,COUNTIF(BJ$4:BJ$53,"&lt;"&amp;AF349)*IF(AG349&lt;0.5,Riskregister!$K$9+(Riskregister!$L$9-Riskregister!$K$9)*SQRT(AG349/2),Riskregister!$L$9-(Riskregister!$L$9-Riskregister!$K$9)*SQRT((1-AG349)/2)))</f>
        <v>0</v>
      </c>
      <c r="AI349" s="30">
        <f t="shared" ca="1" si="215"/>
        <v>0.37232236688350961</v>
      </c>
      <c r="AJ349" s="30">
        <f t="shared" ca="1" si="215"/>
        <v>0.56975576803675498</v>
      </c>
      <c r="AK349" s="30">
        <f>IF(Riskregister!$E$10="",0,COUNTIF(BK$4:BK$53,"&lt;"&amp;AI349)*IF(AJ349&lt;0.5,Riskregister!$K$10+(Riskregister!$L$10-Riskregister!$K$10)*SQRT(AJ349/2),Riskregister!$L$10-(Riskregister!$L$10-Riskregister!$K$10)*SQRT((1-AJ349)/2)))</f>
        <v>0</v>
      </c>
      <c r="AL349" s="30">
        <f t="shared" ca="1" si="216"/>
        <v>0.65367972004877084</v>
      </c>
      <c r="AM349" s="30">
        <f t="shared" ca="1" si="216"/>
        <v>0.7328780483220152</v>
      </c>
      <c r="AN349" s="30">
        <f>IF(Riskregister!$E$11="",0,COUNTIF(BL$4:BL$53,"&lt;"&amp;AL349)*IF(AM349&lt;0.5,Riskregister!$K$11+(Riskregister!$L$11-Riskregister!$K$11)*SQRT(AM349/2),Riskregister!$L$11-(Riskregister!$L$11-Riskregister!$K$11)*SQRT((1-AM349)/2)))</f>
        <v>0</v>
      </c>
      <c r="AO349" s="30">
        <f t="shared" ca="1" si="217"/>
        <v>2.8595571870634329E-3</v>
      </c>
      <c r="AP349" s="30">
        <f t="shared" ca="1" si="217"/>
        <v>5.3850239872639927E-2</v>
      </c>
      <c r="AQ349" s="30">
        <f>IF(Riskregister!$E$12="",0,COUNTIF(BM$4:BM$53,"&lt;"&amp;AO349)*IF(AP349&lt;0.5,Riskregister!$K$12+(Riskregister!$L$12-Riskregister!$K$12)*SQRT(AP349/2),Riskregister!$L$12-(Riskregister!$L$12-Riskregister!$K$12)*SQRT((1-AP349)/2)))</f>
        <v>0</v>
      </c>
      <c r="AR349" s="30">
        <f t="shared" ca="1" si="218"/>
        <v>0.51247771686836097</v>
      </c>
      <c r="AS349" s="30">
        <f t="shared" ca="1" si="218"/>
        <v>0.72957534639900912</v>
      </c>
      <c r="AT349" s="30">
        <f>IF(Riskregister!$E$13="",0,COUNTIF(BN$4:BN$53,"&lt;"&amp;AR349)*IF(AS349&lt;0.5,Riskregister!$K$13+(Riskregister!$L$13-Riskregister!$K$13)*SQRT(AS349/2),Riskregister!$L$13-(Riskregister!$L$13-Riskregister!$K$13)*SQRT((1-AS349)/2)))</f>
        <v>0</v>
      </c>
      <c r="AU349" s="30">
        <f t="shared" ca="1" si="219"/>
        <v>0.20612725862741454</v>
      </c>
      <c r="AV349" s="30">
        <f t="shared" ca="1" si="219"/>
        <v>0.69416395941896891</v>
      </c>
      <c r="AW349" s="30">
        <f>IF(Riskregister!$E$14="",0,COUNTIF(BO$4:BO$53,"&lt;"&amp;AU349)*IF(AV349&lt;0.5,Riskregister!$K$14+(Riskregister!$L$14-Riskregister!$K$14)*SQRT(AV349/2),Riskregister!$L$14-(Riskregister!$L$14-Riskregister!$K$14)*SQRT((1-AV349)/2)))</f>
        <v>0</v>
      </c>
      <c r="AX349" s="30">
        <f t="shared" ca="1" si="220"/>
        <v>0.49360463068726368</v>
      </c>
      <c r="AY349" s="30">
        <f t="shared" ca="1" si="220"/>
        <v>0.59354697329304551</v>
      </c>
      <c r="AZ349" s="30">
        <f>IF(Riskregister!$E$15="",0,COUNTIF(BP$4:BP$53,"&lt;"&amp;AX349)*IF(AY349&lt;0.5,Riskregister!$K$15+(Riskregister!$L$15-Riskregister!$K$15)*SQRT(AY349/2),Riskregister!$L$15-(Riskregister!$L$15-Riskregister!$K$15)*SQRT((1-AY349)/2)))</f>
        <v>0</v>
      </c>
      <c r="BA349" s="30">
        <f t="shared" ca="1" si="221"/>
        <v>0.66199597995626203</v>
      </c>
      <c r="BB349" s="30">
        <f t="shared" ca="1" si="221"/>
        <v>0.89431435798298087</v>
      </c>
      <c r="BC349" s="30">
        <f>IF(Riskregister!$E$16="",0,COUNTIF(BQ$4:BQ$53,"&lt;"&amp;BA349)*IF(BB349&lt;0.5,Riskregister!$K$16+(Riskregister!$L$16-Riskregister!$K$16)*SQRT(BB349/2),Riskregister!$L$16-(Riskregister!$L$16-Riskregister!$K$16)*SQRT((1-BB349)/2)))</f>
        <v>0</v>
      </c>
      <c r="BD349" s="30">
        <f t="shared" ca="1" si="209"/>
        <v>14238710.818780003</v>
      </c>
    </row>
    <row r="350" spans="20:56" x14ac:dyDescent="0.35">
      <c r="T350" s="30">
        <f t="shared" ca="1" si="210"/>
        <v>0.55770132621487478</v>
      </c>
      <c r="U350" s="30">
        <f t="shared" ca="1" si="210"/>
        <v>0.40936963221763745</v>
      </c>
      <c r="V350" s="30">
        <f ca="1">IF(Riskregister!$E$5="",0,COUNTIF(BF$4:BF$53,"&lt;"&amp;T350)*IF(U350&lt;0.5,Riskregister!$K$5+(Riskregister!$L$5-Riskregister!$K$5)*SQRT(U350/2),Riskregister!$L$5-(Riskregister!$L$5-Riskregister!$K$5)*SQRT((1-U350)/2)))</f>
        <v>1414357.9091484116</v>
      </c>
      <c r="W350" s="30">
        <f t="shared" ca="1" si="211"/>
        <v>0.28244513162540763</v>
      </c>
      <c r="X350" s="30">
        <f t="shared" ca="1" si="211"/>
        <v>0.38502438615430967</v>
      </c>
      <c r="Y350" s="30">
        <f ca="1">IF(Riskregister!$E$6="",0,COUNTIF(BG$4:BG$53,"&lt;"&amp;W350)*IF(X350&lt;0.5,Riskregister!$K$6+(Riskregister!$L$6-Riskregister!$K$6)*SQRT(X350/2),Riskregister!$L$6-(Riskregister!$L$6-Riskregister!$K$6)*SQRT((1-X350)/2)))</f>
        <v>989771.80601106642</v>
      </c>
      <c r="Z350" s="30">
        <f t="shared" ca="1" si="212"/>
        <v>0.9160666140223771</v>
      </c>
      <c r="AA350" s="30">
        <f t="shared" ca="1" si="212"/>
        <v>0.30832076567613464</v>
      </c>
      <c r="AB350" s="30">
        <f ca="1">IF(Riskregister!$E$7="",0,COUNTIF(BH$4:BH$53,"&lt;"&amp;Z350)*IF(AA350&lt;0.5,Riskregister!$K$7+(Riskregister!$L$7-Riskregister!$K$7)*SQRT(AA350/2),Riskregister!$L$7-(Riskregister!$L$7-Riskregister!$K$7)*SQRT((1-AA350)/2)))</f>
        <v>1874214.2081081553</v>
      </c>
      <c r="AC350" s="30">
        <f t="shared" ca="1" si="213"/>
        <v>0.35270282996741642</v>
      </c>
      <c r="AD350" s="30">
        <f t="shared" ca="1" si="213"/>
        <v>0.55854864771609969</v>
      </c>
      <c r="AE350" s="30">
        <f ca="1">IF(Riskregister!$E$8="",0,COUNTIF(BI$4:BI$53,"&lt;"&amp;AC350)*IF(AD350&lt;0.5,Riskregister!$K$8+(Riskregister!$L$8-Riskregister!$K$8)*SQRT(AD350/2),Riskregister!$L$8-(Riskregister!$L$8-Riskregister!$K$8)*SQRT((1-AD350)/2)))</f>
        <v>5583743.5826366786</v>
      </c>
      <c r="AF350" s="30">
        <f t="shared" ca="1" si="214"/>
        <v>0.61260600291686751</v>
      </c>
      <c r="AG350" s="30">
        <f t="shared" ca="1" si="214"/>
        <v>2.4361638201029212E-2</v>
      </c>
      <c r="AH350" s="30">
        <f>IF(Riskregister!$E$9="",0,COUNTIF(BJ$4:BJ$53,"&lt;"&amp;AF350)*IF(AG350&lt;0.5,Riskregister!$K$9+(Riskregister!$L$9-Riskregister!$K$9)*SQRT(AG350/2),Riskregister!$L$9-(Riskregister!$L$9-Riskregister!$K$9)*SQRT((1-AG350)/2)))</f>
        <v>0</v>
      </c>
      <c r="AI350" s="30">
        <f t="shared" ca="1" si="215"/>
        <v>0.44385617724570026</v>
      </c>
      <c r="AJ350" s="30">
        <f t="shared" ca="1" si="215"/>
        <v>0.34496058874492597</v>
      </c>
      <c r="AK350" s="30">
        <f>IF(Riskregister!$E$10="",0,COUNTIF(BK$4:BK$53,"&lt;"&amp;AI350)*IF(AJ350&lt;0.5,Riskregister!$K$10+(Riskregister!$L$10-Riskregister!$K$10)*SQRT(AJ350/2),Riskregister!$L$10-(Riskregister!$L$10-Riskregister!$K$10)*SQRT((1-AJ350)/2)))</f>
        <v>0</v>
      </c>
      <c r="AL350" s="30">
        <f t="shared" ca="1" si="216"/>
        <v>0.68242000307856798</v>
      </c>
      <c r="AM350" s="30">
        <f t="shared" ca="1" si="216"/>
        <v>0.66457103462273226</v>
      </c>
      <c r="AN350" s="30">
        <f>IF(Riskregister!$E$11="",0,COUNTIF(BL$4:BL$53,"&lt;"&amp;AL350)*IF(AM350&lt;0.5,Riskregister!$K$11+(Riskregister!$L$11-Riskregister!$K$11)*SQRT(AM350/2),Riskregister!$L$11-(Riskregister!$L$11-Riskregister!$K$11)*SQRT((1-AM350)/2)))</f>
        <v>0</v>
      </c>
      <c r="AO350" s="30">
        <f t="shared" ca="1" si="217"/>
        <v>3.9243005098321571E-2</v>
      </c>
      <c r="AP350" s="30">
        <f t="shared" ca="1" si="217"/>
        <v>0.9688668693883058</v>
      </c>
      <c r="AQ350" s="30">
        <f>IF(Riskregister!$E$12="",0,COUNTIF(BM$4:BM$53,"&lt;"&amp;AO350)*IF(AP350&lt;0.5,Riskregister!$K$12+(Riskregister!$L$12-Riskregister!$K$12)*SQRT(AP350/2),Riskregister!$L$12-(Riskregister!$L$12-Riskregister!$K$12)*SQRT((1-AP350)/2)))</f>
        <v>0</v>
      </c>
      <c r="AR350" s="30">
        <f t="shared" ca="1" si="218"/>
        <v>6.3651421839731381E-2</v>
      </c>
      <c r="AS350" s="30">
        <f t="shared" ca="1" si="218"/>
        <v>0.35718816519382646</v>
      </c>
      <c r="AT350" s="30">
        <f>IF(Riskregister!$E$13="",0,COUNTIF(BN$4:BN$53,"&lt;"&amp;AR350)*IF(AS350&lt;0.5,Riskregister!$K$13+(Riskregister!$L$13-Riskregister!$K$13)*SQRT(AS350/2),Riskregister!$L$13-(Riskregister!$L$13-Riskregister!$K$13)*SQRT((1-AS350)/2)))</f>
        <v>0</v>
      </c>
      <c r="AU350" s="30">
        <f t="shared" ca="1" si="219"/>
        <v>0.34724504317342519</v>
      </c>
      <c r="AV350" s="30">
        <f t="shared" ca="1" si="219"/>
        <v>0.63581644359824152</v>
      </c>
      <c r="AW350" s="30">
        <f>IF(Riskregister!$E$14="",0,COUNTIF(BO$4:BO$53,"&lt;"&amp;AU350)*IF(AV350&lt;0.5,Riskregister!$K$14+(Riskregister!$L$14-Riskregister!$K$14)*SQRT(AV350/2),Riskregister!$L$14-(Riskregister!$L$14-Riskregister!$K$14)*SQRT((1-AV350)/2)))</f>
        <v>0</v>
      </c>
      <c r="AX350" s="30">
        <f t="shared" ca="1" si="220"/>
        <v>0.98405743922452471</v>
      </c>
      <c r="AY350" s="30">
        <f t="shared" ca="1" si="220"/>
        <v>0.29038376137250943</v>
      </c>
      <c r="AZ350" s="30">
        <f>IF(Riskregister!$E$15="",0,COUNTIF(BP$4:BP$53,"&lt;"&amp;AX350)*IF(AY350&lt;0.5,Riskregister!$K$15+(Riskregister!$L$15-Riskregister!$K$15)*SQRT(AY350/2),Riskregister!$L$15-(Riskregister!$L$15-Riskregister!$K$15)*SQRT((1-AY350)/2)))</f>
        <v>0</v>
      </c>
      <c r="BA350" s="30">
        <f t="shared" ca="1" si="221"/>
        <v>0.3888553723686079</v>
      </c>
      <c r="BB350" s="30">
        <f t="shared" ca="1" si="221"/>
        <v>0.98453035940187394</v>
      </c>
      <c r="BC350" s="30">
        <f>IF(Riskregister!$E$16="",0,COUNTIF(BQ$4:BQ$53,"&lt;"&amp;BA350)*IF(BB350&lt;0.5,Riskregister!$K$16+(Riskregister!$L$16-Riskregister!$K$16)*SQRT(BB350/2),Riskregister!$L$16-(Riskregister!$L$16-Riskregister!$K$16)*SQRT((1-BB350)/2)))</f>
        <v>0</v>
      </c>
      <c r="BD350" s="30">
        <f t="shared" ca="1" si="209"/>
        <v>9862087.5059043132</v>
      </c>
    </row>
    <row r="351" spans="20:56" x14ac:dyDescent="0.35">
      <c r="T351" s="30">
        <f t="shared" ca="1" si="210"/>
        <v>0.90965282933314595</v>
      </c>
      <c r="U351" s="30">
        <f t="shared" ca="1" si="210"/>
        <v>0.79635765431306949</v>
      </c>
      <c r="V351" s="30">
        <f ca="1">IF(Riskregister!$E$5="",0,COUNTIF(BF$4:BF$53,"&lt;"&amp;T351)*IF(U351&lt;0.5,Riskregister!$K$5+(Riskregister!$L$5-Riskregister!$K$5)*SQRT(U351/2),Riskregister!$L$5-(Riskregister!$L$5-Riskregister!$K$5)*SQRT((1-U351)/2)))</f>
        <v>2738445.3876689756</v>
      </c>
      <c r="W351" s="30">
        <f t="shared" ca="1" si="211"/>
        <v>1.6478990521801795E-2</v>
      </c>
      <c r="X351" s="30">
        <f t="shared" ca="1" si="211"/>
        <v>0.84759897809576701</v>
      </c>
      <c r="Y351" s="30">
        <f ca="1">IF(Riskregister!$E$6="",0,COUNTIF(BG$4:BG$53,"&lt;"&amp;W351)*IF(X351&lt;0.5,Riskregister!$K$6+(Riskregister!$L$6-Riskregister!$K$6)*SQRT(X351/2),Riskregister!$L$6-(Riskregister!$L$6-Riskregister!$K$6)*SQRT((1-X351)/2)))</f>
        <v>0</v>
      </c>
      <c r="Z351" s="30">
        <f t="shared" ca="1" si="212"/>
        <v>0.74457672385813256</v>
      </c>
      <c r="AA351" s="30">
        <f t="shared" ca="1" si="212"/>
        <v>0.72328648258250083</v>
      </c>
      <c r="AB351" s="30">
        <f ca="1">IF(Riskregister!$E$7="",0,COUNTIF(BH$4:BH$53,"&lt;"&amp;Z351)*IF(AA351&lt;0.5,Riskregister!$K$7+(Riskregister!$L$7-Riskregister!$K$7)*SQRT(AA351/2),Riskregister!$L$7-(Riskregister!$L$7-Riskregister!$K$7)*SQRT((1-AA351)/2)))</f>
        <v>2158502.5260344618</v>
      </c>
      <c r="AC351" s="30">
        <f t="shared" ca="1" si="213"/>
        <v>0.41408363684245453</v>
      </c>
      <c r="AD351" s="30">
        <f t="shared" ca="1" si="213"/>
        <v>2.1699293136722031E-2</v>
      </c>
      <c r="AE351" s="30">
        <f ca="1">IF(Riskregister!$E$8="",0,COUNTIF(BI$4:BI$53,"&lt;"&amp;AC351)*IF(AD351&lt;0.5,Riskregister!$K$8+(Riskregister!$L$8-Riskregister!$K$8)*SQRT(AD351/2),Riskregister!$L$8-(Riskregister!$L$8-Riskregister!$K$8)*SQRT((1-AD351)/2)))</f>
        <v>1579119.385356239</v>
      </c>
      <c r="AF351" s="30">
        <f t="shared" ca="1" si="214"/>
        <v>0.22123866258031266</v>
      </c>
      <c r="AG351" s="30">
        <f t="shared" ca="1" si="214"/>
        <v>0.7264920458187053</v>
      </c>
      <c r="AH351" s="30">
        <f>IF(Riskregister!$E$9="",0,COUNTIF(BJ$4:BJ$53,"&lt;"&amp;AF351)*IF(AG351&lt;0.5,Riskregister!$K$9+(Riskregister!$L$9-Riskregister!$K$9)*SQRT(AG351/2),Riskregister!$L$9-(Riskregister!$L$9-Riskregister!$K$9)*SQRT((1-AG351)/2)))</f>
        <v>0</v>
      </c>
      <c r="AI351" s="30">
        <f t="shared" ca="1" si="215"/>
        <v>0.11374061907519173</v>
      </c>
      <c r="AJ351" s="30">
        <f t="shared" ca="1" si="215"/>
        <v>0.48257902188874258</v>
      </c>
      <c r="AK351" s="30">
        <f>IF(Riskregister!$E$10="",0,COUNTIF(BK$4:BK$53,"&lt;"&amp;AI351)*IF(AJ351&lt;0.5,Riskregister!$K$10+(Riskregister!$L$10-Riskregister!$K$10)*SQRT(AJ351/2),Riskregister!$L$10-(Riskregister!$L$10-Riskregister!$K$10)*SQRT((1-AJ351)/2)))</f>
        <v>0</v>
      </c>
      <c r="AL351" s="30">
        <f t="shared" ca="1" si="216"/>
        <v>0.39386232287448653</v>
      </c>
      <c r="AM351" s="30">
        <f t="shared" ca="1" si="216"/>
        <v>0.8223971028208853</v>
      </c>
      <c r="AN351" s="30">
        <f>IF(Riskregister!$E$11="",0,COUNTIF(BL$4:BL$53,"&lt;"&amp;AL351)*IF(AM351&lt;0.5,Riskregister!$K$11+(Riskregister!$L$11-Riskregister!$K$11)*SQRT(AM351/2),Riskregister!$L$11-(Riskregister!$L$11-Riskregister!$K$11)*SQRT((1-AM351)/2)))</f>
        <v>0</v>
      </c>
      <c r="AO351" s="30">
        <f t="shared" ca="1" si="217"/>
        <v>0.6129303478667637</v>
      </c>
      <c r="AP351" s="30">
        <f t="shared" ca="1" si="217"/>
        <v>3.851487276159693E-4</v>
      </c>
      <c r="AQ351" s="30">
        <f>IF(Riskregister!$E$12="",0,COUNTIF(BM$4:BM$53,"&lt;"&amp;AO351)*IF(AP351&lt;0.5,Riskregister!$K$12+(Riskregister!$L$12-Riskregister!$K$12)*SQRT(AP351/2),Riskregister!$L$12-(Riskregister!$L$12-Riskregister!$K$12)*SQRT((1-AP351)/2)))</f>
        <v>0</v>
      </c>
      <c r="AR351" s="30">
        <f t="shared" ca="1" si="218"/>
        <v>0.36178670628179688</v>
      </c>
      <c r="AS351" s="30">
        <f t="shared" ca="1" si="218"/>
        <v>0.85741977199415498</v>
      </c>
      <c r="AT351" s="30">
        <f>IF(Riskregister!$E$13="",0,COUNTIF(BN$4:BN$53,"&lt;"&amp;AR351)*IF(AS351&lt;0.5,Riskregister!$K$13+(Riskregister!$L$13-Riskregister!$K$13)*SQRT(AS351/2),Riskregister!$L$13-(Riskregister!$L$13-Riskregister!$K$13)*SQRT((1-AS351)/2)))</f>
        <v>0</v>
      </c>
      <c r="AU351" s="30">
        <f t="shared" ca="1" si="219"/>
        <v>0.4155659349864772</v>
      </c>
      <c r="AV351" s="30">
        <f t="shared" ca="1" si="219"/>
        <v>0.1168306972499874</v>
      </c>
      <c r="AW351" s="30">
        <f>IF(Riskregister!$E$14="",0,COUNTIF(BO$4:BO$53,"&lt;"&amp;AU351)*IF(AV351&lt;0.5,Riskregister!$K$14+(Riskregister!$L$14-Riskregister!$K$14)*SQRT(AV351/2),Riskregister!$L$14-(Riskregister!$L$14-Riskregister!$K$14)*SQRT((1-AV351)/2)))</f>
        <v>0</v>
      </c>
      <c r="AX351" s="30">
        <f t="shared" ca="1" si="220"/>
        <v>0.40328487225692522</v>
      </c>
      <c r="AY351" s="30">
        <f t="shared" ca="1" si="220"/>
        <v>0.17961640796674161</v>
      </c>
      <c r="AZ351" s="30">
        <f>IF(Riskregister!$E$15="",0,COUNTIF(BP$4:BP$53,"&lt;"&amp;AX351)*IF(AY351&lt;0.5,Riskregister!$K$15+(Riskregister!$L$15-Riskregister!$K$15)*SQRT(AY351/2),Riskregister!$L$15-(Riskregister!$L$15-Riskregister!$K$15)*SQRT((1-AY351)/2)))</f>
        <v>0</v>
      </c>
      <c r="BA351" s="30">
        <f t="shared" ca="1" si="221"/>
        <v>0.21580753104672556</v>
      </c>
      <c r="BB351" s="30">
        <f t="shared" ca="1" si="221"/>
        <v>0.2699622133245797</v>
      </c>
      <c r="BC351" s="30">
        <f>IF(Riskregister!$E$16="",0,COUNTIF(BQ$4:BQ$53,"&lt;"&amp;BA351)*IF(BB351&lt;0.5,Riskregister!$K$16+(Riskregister!$L$16-Riskregister!$K$16)*SQRT(BB351/2),Riskregister!$L$16-(Riskregister!$L$16-Riskregister!$K$16)*SQRT((1-BB351)/2)))</f>
        <v>0</v>
      </c>
      <c r="BD351" s="30">
        <f t="shared" ca="1" si="209"/>
        <v>6476067.2990596769</v>
      </c>
    </row>
    <row r="352" spans="20:56" x14ac:dyDescent="0.35">
      <c r="T352" s="30">
        <f t="shared" ca="1" si="210"/>
        <v>6.7949406602966E-2</v>
      </c>
      <c r="U352" s="30">
        <f t="shared" ca="1" si="210"/>
        <v>0.32974314302696051</v>
      </c>
      <c r="V352" s="30">
        <f ca="1">IF(Riskregister!$E$5="",0,COUNTIF(BF$4:BF$53,"&lt;"&amp;T352)*IF(U352&lt;0.5,Riskregister!$K$5+(Riskregister!$L$5-Riskregister!$K$5)*SQRT(U352/2),Riskregister!$L$5-(Riskregister!$L$5-Riskregister!$K$5)*SQRT((1-U352)/2)))</f>
        <v>332719.71221376129</v>
      </c>
      <c r="W352" s="30">
        <f t="shared" ca="1" si="211"/>
        <v>0.51317005124263415</v>
      </c>
      <c r="X352" s="30">
        <f t="shared" ca="1" si="211"/>
        <v>0.40401589107760261</v>
      </c>
      <c r="Y352" s="30">
        <f ca="1">IF(Riskregister!$E$6="",0,COUNTIF(BG$4:BG$53,"&lt;"&amp;W352)*IF(X352&lt;0.5,Riskregister!$K$6+(Riskregister!$L$6-Riskregister!$K$6)*SQRT(X352/2),Riskregister!$L$6-(Riskregister!$L$6-Riskregister!$K$6)*SQRT((1-X352)/2)))</f>
        <v>2018030.5850579168</v>
      </c>
      <c r="Z352" s="30">
        <f t="shared" ca="1" si="212"/>
        <v>0.84532062674419872</v>
      </c>
      <c r="AA352" s="30">
        <f t="shared" ca="1" si="212"/>
        <v>2.1804779991308587E-2</v>
      </c>
      <c r="AB352" s="30">
        <f ca="1">IF(Riskregister!$E$7="",0,COUNTIF(BH$4:BH$53,"&lt;"&amp;Z352)*IF(AA352&lt;0.5,Riskregister!$K$7+(Riskregister!$L$7-Riskregister!$K$7)*SQRT(AA352/2),Riskregister!$L$7-(Riskregister!$L$7-Riskregister!$K$7)*SQRT((1-AA352)/2)))</f>
        <v>778905.70796488109</v>
      </c>
      <c r="AC352" s="30">
        <f t="shared" ca="1" si="213"/>
        <v>4.1344190928916502E-2</v>
      </c>
      <c r="AD352" s="30">
        <f t="shared" ca="1" si="213"/>
        <v>0.94289277746757072</v>
      </c>
      <c r="AE352" s="30">
        <f ca="1">IF(Riskregister!$E$8="",0,COUNTIF(BI$4:BI$53,"&lt;"&amp;AC352)*IF(AD352&lt;0.5,Riskregister!$K$8+(Riskregister!$L$8-Riskregister!$K$8)*SQRT(AD352/2),Riskregister!$L$8-(Riskregister!$L$8-Riskregister!$K$8)*SQRT((1-AD352)/2)))</f>
        <v>0</v>
      </c>
      <c r="AF352" s="30">
        <f t="shared" ca="1" si="214"/>
        <v>0.67344055937481029</v>
      </c>
      <c r="AG352" s="30">
        <f t="shared" ca="1" si="214"/>
        <v>0.11969988706994927</v>
      </c>
      <c r="AH352" s="30">
        <f>IF(Riskregister!$E$9="",0,COUNTIF(BJ$4:BJ$53,"&lt;"&amp;AF352)*IF(AG352&lt;0.5,Riskregister!$K$9+(Riskregister!$L$9-Riskregister!$K$9)*SQRT(AG352/2),Riskregister!$L$9-(Riskregister!$L$9-Riskregister!$K$9)*SQRT((1-AG352)/2)))</f>
        <v>0</v>
      </c>
      <c r="AI352" s="30">
        <f t="shared" ca="1" si="215"/>
        <v>0.95700291183616515</v>
      </c>
      <c r="AJ352" s="30">
        <f t="shared" ca="1" si="215"/>
        <v>0.21143323486582122</v>
      </c>
      <c r="AK352" s="30">
        <f>IF(Riskregister!$E$10="",0,COUNTIF(BK$4:BK$53,"&lt;"&amp;AI352)*IF(AJ352&lt;0.5,Riskregister!$K$10+(Riskregister!$L$10-Riskregister!$K$10)*SQRT(AJ352/2),Riskregister!$L$10-(Riskregister!$L$10-Riskregister!$K$10)*SQRT((1-AJ352)/2)))</f>
        <v>0</v>
      </c>
      <c r="AL352" s="30">
        <f t="shared" ca="1" si="216"/>
        <v>0.46573743576282534</v>
      </c>
      <c r="AM352" s="30">
        <f t="shared" ca="1" si="216"/>
        <v>0.83161319440624193</v>
      </c>
      <c r="AN352" s="30">
        <f>IF(Riskregister!$E$11="",0,COUNTIF(BL$4:BL$53,"&lt;"&amp;AL352)*IF(AM352&lt;0.5,Riskregister!$K$11+(Riskregister!$L$11-Riskregister!$K$11)*SQRT(AM352/2),Riskregister!$L$11-(Riskregister!$L$11-Riskregister!$K$11)*SQRT((1-AM352)/2)))</f>
        <v>0</v>
      </c>
      <c r="AO352" s="30">
        <f t="shared" ca="1" si="217"/>
        <v>0.96046685936901366</v>
      </c>
      <c r="AP352" s="30">
        <f t="shared" ca="1" si="217"/>
        <v>8.8008382716924904E-2</v>
      </c>
      <c r="AQ352" s="30">
        <f>IF(Riskregister!$E$12="",0,COUNTIF(BM$4:BM$53,"&lt;"&amp;AO352)*IF(AP352&lt;0.5,Riskregister!$K$12+(Riskregister!$L$12-Riskregister!$K$12)*SQRT(AP352/2),Riskregister!$L$12-(Riskregister!$L$12-Riskregister!$K$12)*SQRT((1-AP352)/2)))</f>
        <v>0</v>
      </c>
      <c r="AR352" s="30">
        <f t="shared" ca="1" si="218"/>
        <v>3.1472893762834353E-2</v>
      </c>
      <c r="AS352" s="30">
        <f t="shared" ca="1" si="218"/>
        <v>0.82450797804926335</v>
      </c>
      <c r="AT352" s="30">
        <f>IF(Riskregister!$E$13="",0,COUNTIF(BN$4:BN$53,"&lt;"&amp;AR352)*IF(AS352&lt;0.5,Riskregister!$K$13+(Riskregister!$L$13-Riskregister!$K$13)*SQRT(AS352/2),Riskregister!$L$13-(Riskregister!$L$13-Riskregister!$K$13)*SQRT((1-AS352)/2)))</f>
        <v>0</v>
      </c>
      <c r="AU352" s="30">
        <f t="shared" ca="1" si="219"/>
        <v>0.26777642968192295</v>
      </c>
      <c r="AV352" s="30">
        <f t="shared" ca="1" si="219"/>
        <v>0.41202886793008653</v>
      </c>
      <c r="AW352" s="30">
        <f>IF(Riskregister!$E$14="",0,COUNTIF(BO$4:BO$53,"&lt;"&amp;AU352)*IF(AV352&lt;0.5,Riskregister!$K$14+(Riskregister!$L$14-Riskregister!$K$14)*SQRT(AV352/2),Riskregister!$L$14-(Riskregister!$L$14-Riskregister!$K$14)*SQRT((1-AV352)/2)))</f>
        <v>0</v>
      </c>
      <c r="AX352" s="30">
        <f t="shared" ca="1" si="220"/>
        <v>0.17309626852435067</v>
      </c>
      <c r="AY352" s="30">
        <f t="shared" ca="1" si="220"/>
        <v>0.25062762963550522</v>
      </c>
      <c r="AZ352" s="30">
        <f>IF(Riskregister!$E$15="",0,COUNTIF(BP$4:BP$53,"&lt;"&amp;AX352)*IF(AY352&lt;0.5,Riskregister!$K$15+(Riskregister!$L$15-Riskregister!$K$15)*SQRT(AY352/2),Riskregister!$L$15-(Riskregister!$L$15-Riskregister!$K$15)*SQRT((1-AY352)/2)))</f>
        <v>0</v>
      </c>
      <c r="BA352" s="30">
        <f t="shared" ca="1" si="221"/>
        <v>0.52566597292820771</v>
      </c>
      <c r="BB352" s="30">
        <f t="shared" ca="1" si="221"/>
        <v>0.30242822229887412</v>
      </c>
      <c r="BC352" s="30">
        <f>IF(Riskregister!$E$16="",0,COUNTIF(BQ$4:BQ$53,"&lt;"&amp;BA352)*IF(BB352&lt;0.5,Riskregister!$K$16+(Riskregister!$L$16-Riskregister!$K$16)*SQRT(BB352/2),Riskregister!$L$16-(Riskregister!$L$16-Riskregister!$K$16)*SQRT((1-BB352)/2)))</f>
        <v>0</v>
      </c>
      <c r="BD352" s="30">
        <f t="shared" ca="1" si="209"/>
        <v>3129656.0052365595</v>
      </c>
    </row>
    <row r="353" spans="20:56" x14ac:dyDescent="0.35">
      <c r="T353" s="30">
        <f t="shared" ca="1" si="210"/>
        <v>2.8676913405135673E-2</v>
      </c>
      <c r="U353" s="30">
        <f t="shared" ca="1" si="210"/>
        <v>0.9189323317403989</v>
      </c>
      <c r="V353" s="30">
        <f ca="1">IF(Riskregister!$E$5="",0,COUNTIF(BF$4:BF$53,"&lt;"&amp;T353)*IF(U353&lt;0.5,Riskregister!$K$5+(Riskregister!$L$5-Riskregister!$K$5)*SQRT(U353/2),Riskregister!$L$5-(Riskregister!$L$5-Riskregister!$K$5)*SQRT((1-U353)/2)))</f>
        <v>509401.42710128037</v>
      </c>
      <c r="W353" s="30">
        <f t="shared" ca="1" si="211"/>
        <v>0.16574315017151908</v>
      </c>
      <c r="X353" s="30">
        <f t="shared" ca="1" si="211"/>
        <v>0.72544062092075301</v>
      </c>
      <c r="Y353" s="30">
        <f ca="1">IF(Riskregister!$E$6="",0,COUNTIF(BG$4:BG$53,"&lt;"&amp;W353)*IF(X353&lt;0.5,Riskregister!$K$6+(Riskregister!$L$6-Riskregister!$K$6)*SQRT(X353/2),Riskregister!$L$6-(Riskregister!$L$6-Riskregister!$K$6)*SQRT((1-X353)/2)))</f>
        <v>1333077.0703384236</v>
      </c>
      <c r="Z353" s="30">
        <f t="shared" ca="1" si="212"/>
        <v>0.40884202429056138</v>
      </c>
      <c r="AA353" s="30">
        <f t="shared" ca="1" si="212"/>
        <v>0.19565472201681866</v>
      </c>
      <c r="AB353" s="30">
        <f ca="1">IF(Riskregister!$E$7="",0,COUNTIF(BH$4:BH$53,"&lt;"&amp;Z353)*IF(AA353&lt;0.5,Riskregister!$K$7+(Riskregister!$L$7-Riskregister!$K$7)*SQRT(AA353/2),Riskregister!$L$7-(Riskregister!$L$7-Riskregister!$K$7)*SQRT((1-AA353)/2)))</f>
        <v>956824.68136260321</v>
      </c>
      <c r="AC353" s="30">
        <f t="shared" ca="1" si="213"/>
        <v>0.8790089471883803</v>
      </c>
      <c r="AD353" s="30">
        <f t="shared" ca="1" si="213"/>
        <v>0.73449763217818353</v>
      </c>
      <c r="AE353" s="30">
        <f ca="1">IF(Riskregister!$E$8="",0,COUNTIF(BI$4:BI$53,"&lt;"&amp;AC353)*IF(AD353&lt;0.5,Riskregister!$K$8+(Riskregister!$L$8-Riskregister!$K$8)*SQRT(AD353/2),Riskregister!$L$8-(Riskregister!$L$8-Riskregister!$K$8)*SQRT((1-AD353)/2)))</f>
        <v>16437766.569708632</v>
      </c>
      <c r="AF353" s="30">
        <f t="shared" ca="1" si="214"/>
        <v>0.69133292878991848</v>
      </c>
      <c r="AG353" s="30">
        <f t="shared" ca="1" si="214"/>
        <v>0.92289021611072053</v>
      </c>
      <c r="AH353" s="30">
        <f>IF(Riskregister!$E$9="",0,COUNTIF(BJ$4:BJ$53,"&lt;"&amp;AF353)*IF(AG353&lt;0.5,Riskregister!$K$9+(Riskregister!$L$9-Riskregister!$K$9)*SQRT(AG353/2),Riskregister!$L$9-(Riskregister!$L$9-Riskregister!$K$9)*SQRT((1-AG353)/2)))</f>
        <v>0</v>
      </c>
      <c r="AI353" s="30">
        <f t="shared" ca="1" si="215"/>
        <v>0.34121309602075212</v>
      </c>
      <c r="AJ353" s="30">
        <f t="shared" ca="1" si="215"/>
        <v>0.90884014778817457</v>
      </c>
      <c r="AK353" s="30">
        <f>IF(Riskregister!$E$10="",0,COUNTIF(BK$4:BK$53,"&lt;"&amp;AI353)*IF(AJ353&lt;0.5,Riskregister!$K$10+(Riskregister!$L$10-Riskregister!$K$10)*SQRT(AJ353/2),Riskregister!$L$10-(Riskregister!$L$10-Riskregister!$K$10)*SQRT((1-AJ353)/2)))</f>
        <v>0</v>
      </c>
      <c r="AL353" s="30">
        <f t="shared" ca="1" si="216"/>
        <v>0.83610879603054944</v>
      </c>
      <c r="AM353" s="30">
        <f t="shared" ca="1" si="216"/>
        <v>5.1231846746413345E-2</v>
      </c>
      <c r="AN353" s="30">
        <f>IF(Riskregister!$E$11="",0,COUNTIF(BL$4:BL$53,"&lt;"&amp;AL353)*IF(AM353&lt;0.5,Riskregister!$K$11+(Riskregister!$L$11-Riskregister!$K$11)*SQRT(AM353/2),Riskregister!$L$11-(Riskregister!$L$11-Riskregister!$K$11)*SQRT((1-AM353)/2)))</f>
        <v>0</v>
      </c>
      <c r="AO353" s="30">
        <f t="shared" ca="1" si="217"/>
        <v>0.98321519391843426</v>
      </c>
      <c r="AP353" s="30">
        <f t="shared" ca="1" si="217"/>
        <v>0.33031875921297249</v>
      </c>
      <c r="AQ353" s="30">
        <f>IF(Riskregister!$E$12="",0,COUNTIF(BM$4:BM$53,"&lt;"&amp;AO353)*IF(AP353&lt;0.5,Riskregister!$K$12+(Riskregister!$L$12-Riskregister!$K$12)*SQRT(AP353/2),Riskregister!$L$12-(Riskregister!$L$12-Riskregister!$K$12)*SQRT((1-AP353)/2)))</f>
        <v>0</v>
      </c>
      <c r="AR353" s="30">
        <f t="shared" ca="1" si="218"/>
        <v>0.16868867311335778</v>
      </c>
      <c r="AS353" s="30">
        <f t="shared" ca="1" si="218"/>
        <v>0.26047666930725888</v>
      </c>
      <c r="AT353" s="30">
        <f>IF(Riskregister!$E$13="",0,COUNTIF(BN$4:BN$53,"&lt;"&amp;AR353)*IF(AS353&lt;0.5,Riskregister!$K$13+(Riskregister!$L$13-Riskregister!$K$13)*SQRT(AS353/2),Riskregister!$L$13-(Riskregister!$L$13-Riskregister!$K$13)*SQRT((1-AS353)/2)))</f>
        <v>0</v>
      </c>
      <c r="AU353" s="30">
        <f t="shared" ca="1" si="219"/>
        <v>0.59455482434817053</v>
      </c>
      <c r="AV353" s="30">
        <f t="shared" ca="1" si="219"/>
        <v>0.84149410480666931</v>
      </c>
      <c r="AW353" s="30">
        <f>IF(Riskregister!$E$14="",0,COUNTIF(BO$4:BO$53,"&lt;"&amp;AU353)*IF(AV353&lt;0.5,Riskregister!$K$14+(Riskregister!$L$14-Riskregister!$K$14)*SQRT(AV353/2),Riskregister!$L$14-(Riskregister!$L$14-Riskregister!$K$14)*SQRT((1-AV353)/2)))</f>
        <v>0</v>
      </c>
      <c r="AX353" s="30">
        <f t="shared" ca="1" si="220"/>
        <v>0.64211025944193867</v>
      </c>
      <c r="AY353" s="30">
        <f t="shared" ca="1" si="220"/>
        <v>0.72981613516999422</v>
      </c>
      <c r="AZ353" s="30">
        <f>IF(Riskregister!$E$15="",0,COUNTIF(BP$4:BP$53,"&lt;"&amp;AX353)*IF(AY353&lt;0.5,Riskregister!$K$15+(Riskregister!$L$15-Riskregister!$K$15)*SQRT(AY353/2),Riskregister!$L$15-(Riskregister!$L$15-Riskregister!$K$15)*SQRT((1-AY353)/2)))</f>
        <v>0</v>
      </c>
      <c r="BA353" s="30">
        <f t="shared" ca="1" si="221"/>
        <v>0.24624580388295991</v>
      </c>
      <c r="BB353" s="30">
        <f t="shared" ca="1" si="221"/>
        <v>0.86021186685388507</v>
      </c>
      <c r="BC353" s="30">
        <f>IF(Riskregister!$E$16="",0,COUNTIF(BQ$4:BQ$53,"&lt;"&amp;BA353)*IF(BB353&lt;0.5,Riskregister!$K$16+(Riskregister!$L$16-Riskregister!$K$16)*SQRT(BB353/2),Riskregister!$L$16-(Riskregister!$L$16-Riskregister!$K$16)*SQRT((1-BB353)/2)))</f>
        <v>0</v>
      </c>
      <c r="BD353" s="30">
        <f t="shared" ca="1" si="209"/>
        <v>19237069.748510938</v>
      </c>
    </row>
    <row r="354" spans="20:56" x14ac:dyDescent="0.35">
      <c r="T354" s="30">
        <f t="shared" ca="1" si="210"/>
        <v>0.61017638441543065</v>
      </c>
      <c r="U354" s="30">
        <f t="shared" ca="1" si="210"/>
        <v>0.73966795928379425</v>
      </c>
      <c r="V354" s="30">
        <f ca="1">IF(Riskregister!$E$5="",0,COUNTIF(BF$4:BF$53,"&lt;"&amp;T354)*IF(U354&lt;0.5,Riskregister!$K$5+(Riskregister!$L$5-Riskregister!$K$5)*SQRT(U354/2),Riskregister!$L$5-(Riskregister!$L$5-Riskregister!$K$5)*SQRT((1-U354)/2)))</f>
        <v>1750586.4907778301</v>
      </c>
      <c r="W354" s="30">
        <f t="shared" ca="1" si="211"/>
        <v>0.19051888449270826</v>
      </c>
      <c r="X354" s="30">
        <f t="shared" ca="1" si="211"/>
        <v>0.52548414978060731</v>
      </c>
      <c r="Y354" s="30">
        <f ca="1">IF(Riskregister!$E$6="",0,COUNTIF(BG$4:BG$53,"&lt;"&amp;W354)*IF(X354&lt;0.5,Riskregister!$K$6+(Riskregister!$L$6-Riskregister!$K$6)*SQRT(X354/2),Riskregister!$L$6-(Riskregister!$L$6-Riskregister!$K$6)*SQRT((1-X354)/2)))</f>
        <v>1123235.6774164359</v>
      </c>
      <c r="Z354" s="30">
        <f t="shared" ca="1" si="212"/>
        <v>0.2538333469597156</v>
      </c>
      <c r="AA354" s="30">
        <f t="shared" ca="1" si="212"/>
        <v>0.92289647575222433</v>
      </c>
      <c r="AB354" s="30">
        <f ca="1">IF(Riskregister!$E$7="",0,COUNTIF(BH$4:BH$53,"&lt;"&amp;Z354)*IF(AA354&lt;0.5,Riskregister!$K$7+(Riskregister!$L$7-Riskregister!$K$7)*SQRT(AA354/2),Riskregister!$L$7-(Riskregister!$L$7-Riskregister!$K$7)*SQRT((1-AA354)/2)))</f>
        <v>1656394.4536180962</v>
      </c>
      <c r="AC354" s="30">
        <f t="shared" ca="1" si="213"/>
        <v>0.12059469700987224</v>
      </c>
      <c r="AD354" s="30">
        <f t="shared" ca="1" si="213"/>
        <v>0.69225168403344162</v>
      </c>
      <c r="AE354" s="30">
        <f ca="1">IF(Riskregister!$E$8="",0,COUNTIF(BI$4:BI$53,"&lt;"&amp;AC354)*IF(AD354&lt;0.5,Riskregister!$K$8+(Riskregister!$L$8-Riskregister!$K$8)*SQRT(AD354/2),Riskregister!$L$8-(Riskregister!$L$8-Riskregister!$K$8)*SQRT((1-AD354)/2)))</f>
        <v>3156340.5548066534</v>
      </c>
      <c r="AF354" s="30">
        <f t="shared" ca="1" si="214"/>
        <v>0.64054613325150989</v>
      </c>
      <c r="AG354" s="30">
        <f t="shared" ca="1" si="214"/>
        <v>0.60961477915882234</v>
      </c>
      <c r="AH354" s="30">
        <f>IF(Riskregister!$E$9="",0,COUNTIF(BJ$4:BJ$53,"&lt;"&amp;AF354)*IF(AG354&lt;0.5,Riskregister!$K$9+(Riskregister!$L$9-Riskregister!$K$9)*SQRT(AG354/2),Riskregister!$L$9-(Riskregister!$L$9-Riskregister!$K$9)*SQRT((1-AG354)/2)))</f>
        <v>0</v>
      </c>
      <c r="AI354" s="30">
        <f t="shared" ca="1" si="215"/>
        <v>0.37063070176742863</v>
      </c>
      <c r="AJ354" s="30">
        <f t="shared" ca="1" si="215"/>
        <v>0.41663259033840871</v>
      </c>
      <c r="AK354" s="30">
        <f>IF(Riskregister!$E$10="",0,COUNTIF(BK$4:BK$53,"&lt;"&amp;AI354)*IF(AJ354&lt;0.5,Riskregister!$K$10+(Riskregister!$L$10-Riskregister!$K$10)*SQRT(AJ354/2),Riskregister!$L$10-(Riskregister!$L$10-Riskregister!$K$10)*SQRT((1-AJ354)/2)))</f>
        <v>0</v>
      </c>
      <c r="AL354" s="30">
        <f t="shared" ca="1" si="216"/>
        <v>9.1686369106541155E-2</v>
      </c>
      <c r="AM354" s="30">
        <f t="shared" ca="1" si="216"/>
        <v>0.9799606410486944</v>
      </c>
      <c r="AN354" s="30">
        <f>IF(Riskregister!$E$11="",0,COUNTIF(BL$4:BL$53,"&lt;"&amp;AL354)*IF(AM354&lt;0.5,Riskregister!$K$11+(Riskregister!$L$11-Riskregister!$K$11)*SQRT(AM354/2),Riskregister!$L$11-(Riskregister!$L$11-Riskregister!$K$11)*SQRT((1-AM354)/2)))</f>
        <v>0</v>
      </c>
      <c r="AO354" s="30">
        <f t="shared" ca="1" si="217"/>
        <v>0.32986152620882181</v>
      </c>
      <c r="AP354" s="30">
        <f t="shared" ca="1" si="217"/>
        <v>0.34969154100951449</v>
      </c>
      <c r="AQ354" s="30">
        <f>IF(Riskregister!$E$12="",0,COUNTIF(BM$4:BM$53,"&lt;"&amp;AO354)*IF(AP354&lt;0.5,Riskregister!$K$12+(Riskregister!$L$12-Riskregister!$K$12)*SQRT(AP354/2),Riskregister!$L$12-(Riskregister!$L$12-Riskregister!$K$12)*SQRT((1-AP354)/2)))</f>
        <v>0</v>
      </c>
      <c r="AR354" s="30">
        <f t="shared" ca="1" si="218"/>
        <v>0.80082422508947482</v>
      </c>
      <c r="AS354" s="30">
        <f t="shared" ca="1" si="218"/>
        <v>0.37210066515614493</v>
      </c>
      <c r="AT354" s="30">
        <f>IF(Riskregister!$E$13="",0,COUNTIF(BN$4:BN$53,"&lt;"&amp;AR354)*IF(AS354&lt;0.5,Riskregister!$K$13+(Riskregister!$L$13-Riskregister!$K$13)*SQRT(AS354/2),Riskregister!$L$13-(Riskregister!$L$13-Riskregister!$K$13)*SQRT((1-AS354)/2)))</f>
        <v>0</v>
      </c>
      <c r="AU354" s="30">
        <f t="shared" ca="1" si="219"/>
        <v>0.34161204095128905</v>
      </c>
      <c r="AV354" s="30">
        <f t="shared" ca="1" si="219"/>
        <v>0.73914808074705707</v>
      </c>
      <c r="AW354" s="30">
        <f>IF(Riskregister!$E$14="",0,COUNTIF(BO$4:BO$53,"&lt;"&amp;AU354)*IF(AV354&lt;0.5,Riskregister!$K$14+(Riskregister!$L$14-Riskregister!$K$14)*SQRT(AV354/2),Riskregister!$L$14-(Riskregister!$L$14-Riskregister!$K$14)*SQRT((1-AV354)/2)))</f>
        <v>0</v>
      </c>
      <c r="AX354" s="30">
        <f t="shared" ca="1" si="220"/>
        <v>0.90031214360344614</v>
      </c>
      <c r="AY354" s="30">
        <f t="shared" ca="1" si="220"/>
        <v>0.44678540903403663</v>
      </c>
      <c r="AZ354" s="30">
        <f>IF(Riskregister!$E$15="",0,COUNTIF(BP$4:BP$53,"&lt;"&amp;AX354)*IF(AY354&lt;0.5,Riskregister!$K$15+(Riskregister!$L$15-Riskregister!$K$15)*SQRT(AY354/2),Riskregister!$L$15-(Riskregister!$L$15-Riskregister!$K$15)*SQRT((1-AY354)/2)))</f>
        <v>0</v>
      </c>
      <c r="BA354" s="30">
        <f t="shared" ca="1" si="221"/>
        <v>0.6242078650218269</v>
      </c>
      <c r="BB354" s="30">
        <f t="shared" ca="1" si="221"/>
        <v>0.37958855976749495</v>
      </c>
      <c r="BC354" s="30">
        <f>IF(Riskregister!$E$16="",0,COUNTIF(BQ$4:BQ$53,"&lt;"&amp;BA354)*IF(BB354&lt;0.5,Riskregister!$K$16+(Riskregister!$L$16-Riskregister!$K$16)*SQRT(BB354/2),Riskregister!$L$16-(Riskregister!$L$16-Riskregister!$K$16)*SQRT((1-BB354)/2)))</f>
        <v>0</v>
      </c>
      <c r="BD354" s="30">
        <f t="shared" ca="1" si="209"/>
        <v>7686557.1766190156</v>
      </c>
    </row>
    <row r="355" spans="20:56" x14ac:dyDescent="0.35">
      <c r="T355" s="30">
        <f t="shared" ca="1" si="210"/>
        <v>0.23076441011405635</v>
      </c>
      <c r="U355" s="30">
        <f t="shared" ca="1" si="210"/>
        <v>3.5137108401970263E-3</v>
      </c>
      <c r="V355" s="30">
        <f ca="1">IF(Riskregister!$E$5="",0,COUNTIF(BF$4:BF$53,"&lt;"&amp;T355)*IF(U355&lt;0.5,Riskregister!$K$5+(Riskregister!$L$5-Riskregister!$K$5)*SQRT(U355/2),Riskregister!$L$5-(Riskregister!$L$5-Riskregister!$K$5)*SQRT((1-U355)/2)))</f>
        <v>337723.37326220702</v>
      </c>
      <c r="W355" s="30">
        <f t="shared" ca="1" si="211"/>
        <v>0.72416299768217096</v>
      </c>
      <c r="X355" s="30">
        <f t="shared" ca="1" si="211"/>
        <v>0.99558041622882953</v>
      </c>
      <c r="Y355" s="30">
        <f ca="1">IF(Riskregister!$E$6="",0,COUNTIF(BG$4:BG$53,"&lt;"&amp;W355)*IF(X355&lt;0.5,Riskregister!$K$6+(Riskregister!$L$6-Riskregister!$K$6)*SQRT(X355/2),Riskregister!$L$6-(Riskregister!$L$6-Riskregister!$K$6)*SQRT((1-X355)/2)))</f>
        <v>5746154.5127766393</v>
      </c>
      <c r="Z355" s="30">
        <f t="shared" ca="1" si="212"/>
        <v>0.21947084288570728</v>
      </c>
      <c r="AA355" s="30">
        <f t="shared" ca="1" si="212"/>
        <v>0.23410614081451075</v>
      </c>
      <c r="AB355" s="30">
        <f ca="1">IF(Riskregister!$E$7="",0,COUNTIF(BH$4:BH$53,"&lt;"&amp;Z355)*IF(AA355&lt;0.5,Riskregister!$K$7+(Riskregister!$L$7-Riskregister!$K$7)*SQRT(AA355/2),Riskregister!$L$7-(Riskregister!$L$7-Riskregister!$K$7)*SQRT((1-AA355)/2)))</f>
        <v>678982.2731565549</v>
      </c>
      <c r="AC355" s="30">
        <f t="shared" ca="1" si="213"/>
        <v>0.1924779208198486</v>
      </c>
      <c r="AD355" s="30">
        <f t="shared" ca="1" si="213"/>
        <v>0.64261339799356654</v>
      </c>
      <c r="AE355" s="30">
        <f ca="1">IF(Riskregister!$E$8="",0,COUNTIF(BI$4:BI$53,"&lt;"&amp;AC355)*IF(AD355&lt;0.5,Riskregister!$K$8+(Riskregister!$L$8-Riskregister!$K$8)*SQRT(AD355/2),Riskregister!$L$8-(Riskregister!$L$8-Riskregister!$K$8)*SQRT((1-AD355)/2)))</f>
        <v>3013209.8703785902</v>
      </c>
      <c r="AF355" s="30">
        <f t="shared" ca="1" si="214"/>
        <v>0.87833559848770471</v>
      </c>
      <c r="AG355" s="30">
        <f t="shared" ca="1" si="214"/>
        <v>0.76015808559121445</v>
      </c>
      <c r="AH355" s="30">
        <f>IF(Riskregister!$E$9="",0,COUNTIF(BJ$4:BJ$53,"&lt;"&amp;AF355)*IF(AG355&lt;0.5,Riskregister!$K$9+(Riskregister!$L$9-Riskregister!$K$9)*SQRT(AG355/2),Riskregister!$L$9-(Riskregister!$L$9-Riskregister!$K$9)*SQRT((1-AG355)/2)))</f>
        <v>0</v>
      </c>
      <c r="AI355" s="30">
        <f t="shared" ca="1" si="215"/>
        <v>7.578717746268826E-2</v>
      </c>
      <c r="AJ355" s="30">
        <f t="shared" ca="1" si="215"/>
        <v>0.94446520710854187</v>
      </c>
      <c r="AK355" s="30">
        <f>IF(Riskregister!$E$10="",0,COUNTIF(BK$4:BK$53,"&lt;"&amp;AI355)*IF(AJ355&lt;0.5,Riskregister!$K$10+(Riskregister!$L$10-Riskregister!$K$10)*SQRT(AJ355/2),Riskregister!$L$10-(Riskregister!$L$10-Riskregister!$K$10)*SQRT((1-AJ355)/2)))</f>
        <v>0</v>
      </c>
      <c r="AL355" s="30">
        <f t="shared" ca="1" si="216"/>
        <v>0.41267385805922696</v>
      </c>
      <c r="AM355" s="30">
        <f t="shared" ca="1" si="216"/>
        <v>0.99331632098400724</v>
      </c>
      <c r="AN355" s="30">
        <f>IF(Riskregister!$E$11="",0,COUNTIF(BL$4:BL$53,"&lt;"&amp;AL355)*IF(AM355&lt;0.5,Riskregister!$K$11+(Riskregister!$L$11-Riskregister!$K$11)*SQRT(AM355/2),Riskregister!$L$11-(Riskregister!$L$11-Riskregister!$K$11)*SQRT((1-AM355)/2)))</f>
        <v>0</v>
      </c>
      <c r="AO355" s="30">
        <f t="shared" ca="1" si="217"/>
        <v>0.53387571450077076</v>
      </c>
      <c r="AP355" s="30">
        <f t="shared" ca="1" si="217"/>
        <v>0.24039146047347015</v>
      </c>
      <c r="AQ355" s="30">
        <f>IF(Riskregister!$E$12="",0,COUNTIF(BM$4:BM$53,"&lt;"&amp;AO355)*IF(AP355&lt;0.5,Riskregister!$K$12+(Riskregister!$L$12-Riskregister!$K$12)*SQRT(AP355/2),Riskregister!$L$12-(Riskregister!$L$12-Riskregister!$K$12)*SQRT((1-AP355)/2)))</f>
        <v>0</v>
      </c>
      <c r="AR355" s="30">
        <f t="shared" ca="1" si="218"/>
        <v>0.3940831051903364</v>
      </c>
      <c r="AS355" s="30">
        <f t="shared" ca="1" si="218"/>
        <v>0.58560318939237865</v>
      </c>
      <c r="AT355" s="30">
        <f>IF(Riskregister!$E$13="",0,COUNTIF(BN$4:BN$53,"&lt;"&amp;AR355)*IF(AS355&lt;0.5,Riskregister!$K$13+(Riskregister!$L$13-Riskregister!$K$13)*SQRT(AS355/2),Riskregister!$L$13-(Riskregister!$L$13-Riskregister!$K$13)*SQRT((1-AS355)/2)))</f>
        <v>0</v>
      </c>
      <c r="AU355" s="30">
        <f t="shared" ca="1" si="219"/>
        <v>0.33954695767812781</v>
      </c>
      <c r="AV355" s="30">
        <f t="shared" ca="1" si="219"/>
        <v>0.65027611984349354</v>
      </c>
      <c r="AW355" s="30">
        <f>IF(Riskregister!$E$14="",0,COUNTIF(BO$4:BO$53,"&lt;"&amp;AU355)*IF(AV355&lt;0.5,Riskregister!$K$14+(Riskregister!$L$14-Riskregister!$K$14)*SQRT(AV355/2),Riskregister!$L$14-(Riskregister!$L$14-Riskregister!$K$14)*SQRT((1-AV355)/2)))</f>
        <v>0</v>
      </c>
      <c r="AX355" s="30">
        <f t="shared" ca="1" si="220"/>
        <v>0.36100089147451675</v>
      </c>
      <c r="AY355" s="30">
        <f t="shared" ca="1" si="220"/>
        <v>0.27641555219737446</v>
      </c>
      <c r="AZ355" s="30">
        <f>IF(Riskregister!$E$15="",0,COUNTIF(BP$4:BP$53,"&lt;"&amp;AX355)*IF(AY355&lt;0.5,Riskregister!$K$15+(Riskregister!$L$15-Riskregister!$K$15)*SQRT(AY355/2),Riskregister!$L$15-(Riskregister!$L$15-Riskregister!$K$15)*SQRT((1-AY355)/2)))</f>
        <v>0</v>
      </c>
      <c r="BA355" s="30">
        <f t="shared" ca="1" si="221"/>
        <v>0.1683346459763152</v>
      </c>
      <c r="BB355" s="30">
        <f t="shared" ca="1" si="221"/>
        <v>3.3974481738512918E-2</v>
      </c>
      <c r="BC355" s="30">
        <f>IF(Riskregister!$E$16="",0,COUNTIF(BQ$4:BQ$53,"&lt;"&amp;BA355)*IF(BB355&lt;0.5,Riskregister!$K$16+(Riskregister!$L$16-Riskregister!$K$16)*SQRT(BB355/2),Riskregister!$L$16-(Riskregister!$L$16-Riskregister!$K$16)*SQRT((1-BB355)/2)))</f>
        <v>0</v>
      </c>
      <c r="BD355" s="30">
        <f t="shared" ca="1" si="209"/>
        <v>9776070.0295739919</v>
      </c>
    </row>
    <row r="356" spans="20:56" x14ac:dyDescent="0.35">
      <c r="T356" s="30">
        <f t="shared" ca="1" si="210"/>
        <v>7.0937818426577426E-3</v>
      </c>
      <c r="U356" s="30">
        <f t="shared" ca="1" si="210"/>
        <v>9.0652716127669675E-2</v>
      </c>
      <c r="V356" s="30">
        <f ca="1">IF(Riskregister!$E$5="",0,COUNTIF(BF$4:BF$53,"&lt;"&amp;T356)*IF(U356&lt;0.5,Riskregister!$K$5+(Riskregister!$L$5-Riskregister!$K$5)*SQRT(U356/2),Riskregister!$L$5-(Riskregister!$L$5-Riskregister!$K$5)*SQRT((1-U356)/2)))</f>
        <v>0</v>
      </c>
      <c r="W356" s="30">
        <f t="shared" ca="1" si="211"/>
        <v>0.65176585476914428</v>
      </c>
      <c r="X356" s="30">
        <f t="shared" ca="1" si="211"/>
        <v>0.38982435065475385</v>
      </c>
      <c r="Y356" s="30">
        <f ca="1">IF(Riskregister!$E$6="",0,COUNTIF(BG$4:BG$53,"&lt;"&amp;W356)*IF(X356&lt;0.5,Riskregister!$K$6+(Riskregister!$L$6-Riskregister!$K$6)*SQRT(X356/2),Riskregister!$L$6-(Riskregister!$L$6-Riskregister!$K$6)*SQRT((1-X356)/2)))</f>
        <v>1989358.9249262752</v>
      </c>
      <c r="Z356" s="30">
        <f t="shared" ca="1" si="212"/>
        <v>0.37378930440703939</v>
      </c>
      <c r="AA356" s="30">
        <f t="shared" ca="1" si="212"/>
        <v>0.52432024316514225</v>
      </c>
      <c r="AB356" s="30">
        <f ca="1">IF(Riskregister!$E$7="",0,COUNTIF(BH$4:BH$53,"&lt;"&amp;Z356)*IF(AA356&lt;0.5,Riskregister!$K$7+(Riskregister!$L$7-Riskregister!$K$7)*SQRT(AA356/2),Riskregister!$L$7-(Riskregister!$L$7-Riskregister!$K$7)*SQRT((1-AA356)/2)))</f>
        <v>1146545.4741737109</v>
      </c>
      <c r="AC356" s="30">
        <f t="shared" ca="1" si="213"/>
        <v>0.59714740271194922</v>
      </c>
      <c r="AD356" s="30">
        <f t="shared" ca="1" si="213"/>
        <v>0.41079499188121504</v>
      </c>
      <c r="AE356" s="30">
        <f ca="1">IF(Riskregister!$E$8="",0,COUNTIF(BI$4:BI$53,"&lt;"&amp;AC356)*IF(AD356&lt;0.5,Riskregister!$K$8+(Riskregister!$L$8-Riskregister!$K$8)*SQRT(AD356/2),Riskregister!$L$8-(Riskregister!$L$8-Riskregister!$K$8)*SQRT((1-AD356)/2)))</f>
        <v>7290232.8727482371</v>
      </c>
      <c r="AF356" s="30">
        <f t="shared" ca="1" si="214"/>
        <v>0.92715114705232704</v>
      </c>
      <c r="AG356" s="30">
        <f t="shared" ca="1" si="214"/>
        <v>0.44450950894050356</v>
      </c>
      <c r="AH356" s="30">
        <f>IF(Riskregister!$E$9="",0,COUNTIF(BJ$4:BJ$53,"&lt;"&amp;AF356)*IF(AG356&lt;0.5,Riskregister!$K$9+(Riskregister!$L$9-Riskregister!$K$9)*SQRT(AG356/2),Riskregister!$L$9-(Riskregister!$L$9-Riskregister!$K$9)*SQRT((1-AG356)/2)))</f>
        <v>0</v>
      </c>
      <c r="AI356" s="30">
        <f t="shared" ca="1" si="215"/>
        <v>0.60180714678129421</v>
      </c>
      <c r="AJ356" s="30">
        <f t="shared" ca="1" si="215"/>
        <v>0.77791253980783615</v>
      </c>
      <c r="AK356" s="30">
        <f>IF(Riskregister!$E$10="",0,COUNTIF(BK$4:BK$53,"&lt;"&amp;AI356)*IF(AJ356&lt;0.5,Riskregister!$K$10+(Riskregister!$L$10-Riskregister!$K$10)*SQRT(AJ356/2),Riskregister!$L$10-(Riskregister!$L$10-Riskregister!$K$10)*SQRT((1-AJ356)/2)))</f>
        <v>0</v>
      </c>
      <c r="AL356" s="30">
        <f t="shared" ca="1" si="216"/>
        <v>0.52451634258761415</v>
      </c>
      <c r="AM356" s="30">
        <f t="shared" ca="1" si="216"/>
        <v>0.8066626095087438</v>
      </c>
      <c r="AN356" s="30">
        <f>IF(Riskregister!$E$11="",0,COUNTIF(BL$4:BL$53,"&lt;"&amp;AL356)*IF(AM356&lt;0.5,Riskregister!$K$11+(Riskregister!$L$11-Riskregister!$K$11)*SQRT(AM356/2),Riskregister!$L$11-(Riskregister!$L$11-Riskregister!$K$11)*SQRT((1-AM356)/2)))</f>
        <v>0</v>
      </c>
      <c r="AO356" s="30">
        <f t="shared" ca="1" si="217"/>
        <v>0.57220387437627018</v>
      </c>
      <c r="AP356" s="30">
        <f t="shared" ca="1" si="217"/>
        <v>0.93298742670284385</v>
      </c>
      <c r="AQ356" s="30">
        <f>IF(Riskregister!$E$12="",0,COUNTIF(BM$4:BM$53,"&lt;"&amp;AO356)*IF(AP356&lt;0.5,Riskregister!$K$12+(Riskregister!$L$12-Riskregister!$K$12)*SQRT(AP356/2),Riskregister!$L$12-(Riskregister!$L$12-Riskregister!$K$12)*SQRT((1-AP356)/2)))</f>
        <v>0</v>
      </c>
      <c r="AR356" s="30">
        <f t="shared" ca="1" si="218"/>
        <v>0.35847822136890251</v>
      </c>
      <c r="AS356" s="30">
        <f t="shared" ca="1" si="218"/>
        <v>0.48619289153588685</v>
      </c>
      <c r="AT356" s="30">
        <f>IF(Riskregister!$E$13="",0,COUNTIF(BN$4:BN$53,"&lt;"&amp;AR356)*IF(AS356&lt;0.5,Riskregister!$K$13+(Riskregister!$L$13-Riskregister!$K$13)*SQRT(AS356/2),Riskregister!$L$13-(Riskregister!$L$13-Riskregister!$K$13)*SQRT((1-AS356)/2)))</f>
        <v>0</v>
      </c>
      <c r="AU356" s="30">
        <f t="shared" ca="1" si="219"/>
        <v>0.10327318936447483</v>
      </c>
      <c r="AV356" s="30">
        <f t="shared" ca="1" si="219"/>
        <v>0.412173800668031</v>
      </c>
      <c r="AW356" s="30">
        <f>IF(Riskregister!$E$14="",0,COUNTIF(BO$4:BO$53,"&lt;"&amp;AU356)*IF(AV356&lt;0.5,Riskregister!$K$14+(Riskregister!$L$14-Riskregister!$K$14)*SQRT(AV356/2),Riskregister!$L$14-(Riskregister!$L$14-Riskregister!$K$14)*SQRT((1-AV356)/2)))</f>
        <v>0</v>
      </c>
      <c r="AX356" s="30">
        <f t="shared" ca="1" si="220"/>
        <v>0.8427033694281878</v>
      </c>
      <c r="AY356" s="30">
        <f t="shared" ca="1" si="220"/>
        <v>0.65348455106059145</v>
      </c>
      <c r="AZ356" s="30">
        <f>IF(Riskregister!$E$15="",0,COUNTIF(BP$4:BP$53,"&lt;"&amp;AX356)*IF(AY356&lt;0.5,Riskregister!$K$15+(Riskregister!$L$15-Riskregister!$K$15)*SQRT(AY356/2),Riskregister!$L$15-(Riskregister!$L$15-Riskregister!$K$15)*SQRT((1-AY356)/2)))</f>
        <v>0</v>
      </c>
      <c r="BA356" s="30">
        <f t="shared" ca="1" si="221"/>
        <v>0.74023732713567059</v>
      </c>
      <c r="BB356" s="30">
        <f t="shared" ca="1" si="221"/>
        <v>0.19517889322443793</v>
      </c>
      <c r="BC356" s="30">
        <f>IF(Riskregister!$E$16="",0,COUNTIF(BQ$4:BQ$53,"&lt;"&amp;BA356)*IF(BB356&lt;0.5,Riskregister!$K$16+(Riskregister!$L$16-Riskregister!$K$16)*SQRT(BB356/2),Riskregister!$L$16-(Riskregister!$L$16-Riskregister!$K$16)*SQRT((1-BB356)/2)))</f>
        <v>0</v>
      </c>
      <c r="BD356" s="30">
        <f t="shared" ca="1" si="209"/>
        <v>10426137.271848224</v>
      </c>
    </row>
    <row r="357" spans="20:56" x14ac:dyDescent="0.35">
      <c r="T357" s="30">
        <f t="shared" ca="1" si="210"/>
        <v>0.78209356782921957</v>
      </c>
      <c r="U357" s="30">
        <f t="shared" ca="1" si="210"/>
        <v>0.34700549716246321</v>
      </c>
      <c r="V357" s="30">
        <f ca="1">IF(Riskregister!$E$5="",0,COUNTIF(BF$4:BF$53,"&lt;"&amp;T357)*IF(U357&lt;0.5,Riskregister!$K$5+(Riskregister!$L$5-Riskregister!$K$5)*SQRT(U357/2),Riskregister!$L$5-(Riskregister!$L$5-Riskregister!$K$5)*SQRT((1-U357)/2)))</f>
        <v>1687207.3755004732</v>
      </c>
      <c r="W357" s="30">
        <f t="shared" ca="1" si="211"/>
        <v>0.54171377967371592</v>
      </c>
      <c r="X357" s="30">
        <f t="shared" ca="1" si="211"/>
        <v>0.59353910221662509</v>
      </c>
      <c r="Y357" s="30">
        <f ca="1">IF(Riskregister!$E$6="",0,COUNTIF(BG$4:BG$53,"&lt;"&amp;W357)*IF(X357&lt;0.5,Riskregister!$K$6+(Riskregister!$L$6-Riskregister!$K$6)*SQRT(X357/2),Riskregister!$L$6-(Riskregister!$L$6-Riskregister!$K$6)*SQRT((1-X357)/2)))</f>
        <v>2377080.8345341813</v>
      </c>
      <c r="Z357" s="30">
        <f t="shared" ca="1" si="212"/>
        <v>0.40750135181114666</v>
      </c>
      <c r="AA357" s="30">
        <f t="shared" ca="1" si="212"/>
        <v>0.92282326245908819</v>
      </c>
      <c r="AB357" s="30">
        <f ca="1">IF(Riskregister!$E$7="",0,COUNTIF(BH$4:BH$53,"&lt;"&amp;Z357)*IF(AA357&lt;0.5,Riskregister!$K$7+(Riskregister!$L$7-Riskregister!$K$7)*SQRT(AA357/2),Riskregister!$L$7-(Riskregister!$L$7-Riskregister!$K$7)*SQRT((1-AA357)/2)))</f>
        <v>1987477.6293608907</v>
      </c>
      <c r="AC357" s="30">
        <f t="shared" ca="1" si="213"/>
        <v>0.49894015477427378</v>
      </c>
      <c r="AD357" s="30">
        <f t="shared" ca="1" si="213"/>
        <v>0.15773167662275045</v>
      </c>
      <c r="AE357" s="30">
        <f ca="1">IF(Riskregister!$E$8="",0,COUNTIF(BI$4:BI$53,"&lt;"&amp;AC357)*IF(AD357&lt;0.5,Riskregister!$K$8+(Riskregister!$L$8-Riskregister!$K$8)*SQRT(AD357/2),Riskregister!$L$8-(Riskregister!$L$8-Riskregister!$K$8)*SQRT((1-AD357)/2)))</f>
        <v>4859711.7716677953</v>
      </c>
      <c r="AF357" s="30">
        <f t="shared" ca="1" si="214"/>
        <v>0.79930635432479724</v>
      </c>
      <c r="AG357" s="30">
        <f t="shared" ca="1" si="214"/>
        <v>0.26476156240697157</v>
      </c>
      <c r="AH357" s="30">
        <f>IF(Riskregister!$E$9="",0,COUNTIF(BJ$4:BJ$53,"&lt;"&amp;AF357)*IF(AG357&lt;0.5,Riskregister!$K$9+(Riskregister!$L$9-Riskregister!$K$9)*SQRT(AG357/2),Riskregister!$L$9-(Riskregister!$L$9-Riskregister!$K$9)*SQRT((1-AG357)/2)))</f>
        <v>0</v>
      </c>
      <c r="AI357" s="30">
        <f t="shared" ca="1" si="215"/>
        <v>0.24876007153482271</v>
      </c>
      <c r="AJ357" s="30">
        <f t="shared" ca="1" si="215"/>
        <v>0.54322381584416357</v>
      </c>
      <c r="AK357" s="30">
        <f>IF(Riskregister!$E$10="",0,COUNTIF(BK$4:BK$53,"&lt;"&amp;AI357)*IF(AJ357&lt;0.5,Riskregister!$K$10+(Riskregister!$L$10-Riskregister!$K$10)*SQRT(AJ357/2),Riskregister!$L$10-(Riskregister!$L$10-Riskregister!$K$10)*SQRT((1-AJ357)/2)))</f>
        <v>0</v>
      </c>
      <c r="AL357" s="30">
        <f t="shared" ca="1" si="216"/>
        <v>0.54161907173747736</v>
      </c>
      <c r="AM357" s="30">
        <f t="shared" ca="1" si="216"/>
        <v>0.90920417301060952</v>
      </c>
      <c r="AN357" s="30">
        <f>IF(Riskregister!$E$11="",0,COUNTIF(BL$4:BL$53,"&lt;"&amp;AL357)*IF(AM357&lt;0.5,Riskregister!$K$11+(Riskregister!$L$11-Riskregister!$K$11)*SQRT(AM357/2),Riskregister!$L$11-(Riskregister!$L$11-Riskregister!$K$11)*SQRT((1-AM357)/2)))</f>
        <v>0</v>
      </c>
      <c r="AO357" s="30">
        <f t="shared" ca="1" si="217"/>
        <v>0.69908536237391683</v>
      </c>
      <c r="AP357" s="30">
        <f t="shared" ca="1" si="217"/>
        <v>0.98498825509227106</v>
      </c>
      <c r="AQ357" s="30">
        <f>IF(Riskregister!$E$12="",0,COUNTIF(BM$4:BM$53,"&lt;"&amp;AO357)*IF(AP357&lt;0.5,Riskregister!$K$12+(Riskregister!$L$12-Riskregister!$K$12)*SQRT(AP357/2),Riskregister!$L$12-(Riskregister!$L$12-Riskregister!$K$12)*SQRT((1-AP357)/2)))</f>
        <v>0</v>
      </c>
      <c r="AR357" s="30">
        <f t="shared" ca="1" si="218"/>
        <v>0.18762813395701283</v>
      </c>
      <c r="AS357" s="30">
        <f t="shared" ca="1" si="218"/>
        <v>0.24891144278140387</v>
      </c>
      <c r="AT357" s="30">
        <f>IF(Riskregister!$E$13="",0,COUNTIF(BN$4:BN$53,"&lt;"&amp;AR357)*IF(AS357&lt;0.5,Riskregister!$K$13+(Riskregister!$L$13-Riskregister!$K$13)*SQRT(AS357/2),Riskregister!$L$13-(Riskregister!$L$13-Riskregister!$K$13)*SQRT((1-AS357)/2)))</f>
        <v>0</v>
      </c>
      <c r="AU357" s="30">
        <f t="shared" ca="1" si="219"/>
        <v>0.23516246733825819</v>
      </c>
      <c r="AV357" s="30">
        <f t="shared" ca="1" si="219"/>
        <v>0.79044929560553656</v>
      </c>
      <c r="AW357" s="30">
        <f>IF(Riskregister!$E$14="",0,COUNTIF(BO$4:BO$53,"&lt;"&amp;AU357)*IF(AV357&lt;0.5,Riskregister!$K$14+(Riskregister!$L$14-Riskregister!$K$14)*SQRT(AV357/2),Riskregister!$L$14-(Riskregister!$L$14-Riskregister!$K$14)*SQRT((1-AV357)/2)))</f>
        <v>0</v>
      </c>
      <c r="AX357" s="30">
        <f t="shared" ca="1" si="220"/>
        <v>3.1276924046476307E-2</v>
      </c>
      <c r="AY357" s="30">
        <f t="shared" ca="1" si="220"/>
        <v>0.71968033431221645</v>
      </c>
      <c r="AZ357" s="30">
        <f>IF(Riskregister!$E$15="",0,COUNTIF(BP$4:BP$53,"&lt;"&amp;AX357)*IF(AY357&lt;0.5,Riskregister!$K$15+(Riskregister!$L$15-Riskregister!$K$15)*SQRT(AY357/2),Riskregister!$L$15-(Riskregister!$L$15-Riskregister!$K$15)*SQRT((1-AY357)/2)))</f>
        <v>0</v>
      </c>
      <c r="BA357" s="30">
        <f t="shared" ca="1" si="221"/>
        <v>0.48804442985001772</v>
      </c>
      <c r="BB357" s="30">
        <f t="shared" ca="1" si="221"/>
        <v>0.6699223076928158</v>
      </c>
      <c r="BC357" s="30">
        <f>IF(Riskregister!$E$16="",0,COUNTIF(BQ$4:BQ$53,"&lt;"&amp;BA357)*IF(BB357&lt;0.5,Riskregister!$K$16+(Riskregister!$L$16-Riskregister!$K$16)*SQRT(BB357/2),Riskregister!$L$16-(Riskregister!$L$16-Riskregister!$K$16)*SQRT((1-BB357)/2)))</f>
        <v>0</v>
      </c>
      <c r="BD357" s="30">
        <f t="shared" ca="1" si="209"/>
        <v>10911477.611063341</v>
      </c>
    </row>
    <row r="358" spans="20:56" x14ac:dyDescent="0.35">
      <c r="T358" s="30">
        <f t="shared" ca="1" si="210"/>
        <v>0.36457965899923783</v>
      </c>
      <c r="U358" s="30">
        <f t="shared" ca="1" si="210"/>
        <v>0.79121054678740976</v>
      </c>
      <c r="V358" s="30">
        <f ca="1">IF(Riskregister!$E$5="",0,COUNTIF(BF$4:BF$53,"&lt;"&amp;T358)*IF(U358&lt;0.5,Riskregister!$K$5+(Riskregister!$L$5-Riskregister!$K$5)*SQRT(U358/2),Riskregister!$L$5-(Riskregister!$L$5-Riskregister!$K$5)*SQRT((1-U358)/2)))</f>
        <v>1363812.6672632815</v>
      </c>
      <c r="W358" s="30">
        <f t="shared" ca="1" si="211"/>
        <v>0.95349465838180936</v>
      </c>
      <c r="X358" s="30">
        <f t="shared" ca="1" si="211"/>
        <v>0.88384394271256272</v>
      </c>
      <c r="Y358" s="30">
        <f ca="1">IF(Riskregister!$E$6="",0,COUNTIF(BG$4:BG$53,"&lt;"&amp;W358)*IF(X358&lt;0.5,Riskregister!$K$6+(Riskregister!$L$6-Riskregister!$K$6)*SQRT(X358/2),Riskregister!$L$6-(Riskregister!$L$6-Riskregister!$K$6)*SQRT((1-X358)/2)))</f>
        <v>6264844.3859727234</v>
      </c>
      <c r="Z358" s="30">
        <f t="shared" ca="1" si="212"/>
        <v>9.1464860773121659E-2</v>
      </c>
      <c r="AA358" s="30">
        <f t="shared" ca="1" si="212"/>
        <v>0.61221257801231477</v>
      </c>
      <c r="AB358" s="30">
        <f ca="1">IF(Riskregister!$E$7="",0,COUNTIF(BH$4:BH$53,"&lt;"&amp;Z358)*IF(AA358&lt;0.5,Riskregister!$K$7+(Riskregister!$L$7-Riskregister!$K$7)*SQRT(AA358/2),Riskregister!$L$7-(Riskregister!$L$7-Riskregister!$K$7)*SQRT((1-AA358)/2)))</f>
        <v>737649.68219897209</v>
      </c>
      <c r="AC358" s="30">
        <f t="shared" ca="1" si="213"/>
        <v>0.73470894592335201</v>
      </c>
      <c r="AD358" s="30">
        <f t="shared" ca="1" si="213"/>
        <v>0.51572237345889105</v>
      </c>
      <c r="AE358" s="30">
        <f ca="1">IF(Riskregister!$E$8="",0,COUNTIF(BI$4:BI$53,"&lt;"&amp;AC358)*IF(AD358&lt;0.5,Riskregister!$K$8+(Riskregister!$L$8-Riskregister!$K$8)*SQRT(AD358/2),Riskregister!$L$8-(Riskregister!$L$8-Riskregister!$K$8)*SQRT((1-AD358)/2)))</f>
        <v>10748970.75118964</v>
      </c>
      <c r="AF358" s="30">
        <f t="shared" ca="1" si="214"/>
        <v>0.81341798202431181</v>
      </c>
      <c r="AG358" s="30">
        <f t="shared" ca="1" si="214"/>
        <v>0.5252523683927659</v>
      </c>
      <c r="AH358" s="30">
        <f>IF(Riskregister!$E$9="",0,COUNTIF(BJ$4:BJ$53,"&lt;"&amp;AF358)*IF(AG358&lt;0.5,Riskregister!$K$9+(Riskregister!$L$9-Riskregister!$K$9)*SQRT(AG358/2),Riskregister!$L$9-(Riskregister!$L$9-Riskregister!$K$9)*SQRT((1-AG358)/2)))</f>
        <v>0</v>
      </c>
      <c r="AI358" s="30">
        <f t="shared" ca="1" si="215"/>
        <v>0.21481362474066457</v>
      </c>
      <c r="AJ358" s="30">
        <f t="shared" ca="1" si="215"/>
        <v>0.439930791110971</v>
      </c>
      <c r="AK358" s="30">
        <f>IF(Riskregister!$E$10="",0,COUNTIF(BK$4:BK$53,"&lt;"&amp;AI358)*IF(AJ358&lt;0.5,Riskregister!$K$10+(Riskregister!$L$10-Riskregister!$K$10)*SQRT(AJ358/2),Riskregister!$L$10-(Riskregister!$L$10-Riskregister!$K$10)*SQRT((1-AJ358)/2)))</f>
        <v>0</v>
      </c>
      <c r="AL358" s="30">
        <f t="shared" ca="1" si="216"/>
        <v>0.79125684421999687</v>
      </c>
      <c r="AM358" s="30">
        <f t="shared" ca="1" si="216"/>
        <v>0.86231291305578583</v>
      </c>
      <c r="AN358" s="30">
        <f>IF(Riskregister!$E$11="",0,COUNTIF(BL$4:BL$53,"&lt;"&amp;AL358)*IF(AM358&lt;0.5,Riskregister!$K$11+(Riskregister!$L$11-Riskregister!$K$11)*SQRT(AM358/2),Riskregister!$L$11-(Riskregister!$L$11-Riskregister!$K$11)*SQRT((1-AM358)/2)))</f>
        <v>0</v>
      </c>
      <c r="AO358" s="30">
        <f t="shared" ca="1" si="217"/>
        <v>0.62785995618413992</v>
      </c>
      <c r="AP358" s="30">
        <f t="shared" ca="1" si="217"/>
        <v>0.42756012867171245</v>
      </c>
      <c r="AQ358" s="30">
        <f>IF(Riskregister!$E$12="",0,COUNTIF(BM$4:BM$53,"&lt;"&amp;AO358)*IF(AP358&lt;0.5,Riskregister!$K$12+(Riskregister!$L$12-Riskregister!$K$12)*SQRT(AP358/2),Riskregister!$L$12-(Riskregister!$L$12-Riskregister!$K$12)*SQRT((1-AP358)/2)))</f>
        <v>0</v>
      </c>
      <c r="AR358" s="30">
        <f t="shared" ca="1" si="218"/>
        <v>0.93184191501687474</v>
      </c>
      <c r="AS358" s="30">
        <f t="shared" ca="1" si="218"/>
        <v>0.71970000535153633</v>
      </c>
      <c r="AT358" s="30">
        <f>IF(Riskregister!$E$13="",0,COUNTIF(BN$4:BN$53,"&lt;"&amp;AR358)*IF(AS358&lt;0.5,Riskregister!$K$13+(Riskregister!$L$13-Riskregister!$K$13)*SQRT(AS358/2),Riskregister!$L$13-(Riskregister!$L$13-Riskregister!$K$13)*SQRT((1-AS358)/2)))</f>
        <v>0</v>
      </c>
      <c r="AU358" s="30">
        <f t="shared" ca="1" si="219"/>
        <v>0.85907868697025191</v>
      </c>
      <c r="AV358" s="30">
        <f t="shared" ca="1" si="219"/>
        <v>0.90250490736389344</v>
      </c>
      <c r="AW358" s="30">
        <f>IF(Riskregister!$E$14="",0,COUNTIF(BO$4:BO$53,"&lt;"&amp;AU358)*IF(AV358&lt;0.5,Riskregister!$K$14+(Riskregister!$L$14-Riskregister!$K$14)*SQRT(AV358/2),Riskregister!$L$14-(Riskregister!$L$14-Riskregister!$K$14)*SQRT((1-AV358)/2)))</f>
        <v>0</v>
      </c>
      <c r="AX358" s="30">
        <f t="shared" ca="1" si="220"/>
        <v>0.19174186009674954</v>
      </c>
      <c r="AY358" s="30">
        <f t="shared" ca="1" si="220"/>
        <v>0.15553231848903426</v>
      </c>
      <c r="AZ358" s="30">
        <f>IF(Riskregister!$E$15="",0,COUNTIF(BP$4:BP$53,"&lt;"&amp;AX358)*IF(AY358&lt;0.5,Riskregister!$K$15+(Riskregister!$L$15-Riskregister!$K$15)*SQRT(AY358/2),Riskregister!$L$15-(Riskregister!$L$15-Riskregister!$K$15)*SQRT((1-AY358)/2)))</f>
        <v>0</v>
      </c>
      <c r="BA358" s="30">
        <f t="shared" ca="1" si="221"/>
        <v>0.98270589805299058</v>
      </c>
      <c r="BB358" s="30">
        <f t="shared" ca="1" si="221"/>
        <v>0.33889245234951548</v>
      </c>
      <c r="BC358" s="30">
        <f>IF(Riskregister!$E$16="",0,COUNTIF(BQ$4:BQ$53,"&lt;"&amp;BA358)*IF(BB358&lt;0.5,Riskregister!$K$16+(Riskregister!$L$16-Riskregister!$K$16)*SQRT(BB358/2),Riskregister!$L$16-(Riskregister!$L$16-Riskregister!$K$16)*SQRT((1-BB358)/2)))</f>
        <v>0</v>
      </c>
      <c r="BD358" s="30">
        <f t="shared" ca="1" si="209"/>
        <v>19115277.486624617</v>
      </c>
    </row>
    <row r="359" spans="20:56" x14ac:dyDescent="0.35">
      <c r="T359" s="30">
        <f t="shared" ca="1" si="210"/>
        <v>0.15215973877484423</v>
      </c>
      <c r="U359" s="30">
        <f t="shared" ca="1" si="210"/>
        <v>2.4768465156511432E-2</v>
      </c>
      <c r="V359" s="30">
        <f ca="1">IF(Riskregister!$E$5="",0,COUNTIF(BF$4:BF$53,"&lt;"&amp;T359)*IF(U359&lt;0.5,Riskregister!$K$5+(Riskregister!$L$5-Riskregister!$K$5)*SQRT(U359/2),Riskregister!$L$5-(Riskregister!$L$5-Riskregister!$K$5)*SQRT((1-U359)/2)))</f>
        <v>400156.02023037418</v>
      </c>
      <c r="W359" s="30">
        <f t="shared" ca="1" si="211"/>
        <v>0.38084036147200195</v>
      </c>
      <c r="X359" s="30">
        <f t="shared" ca="1" si="211"/>
        <v>0.15124429836719844</v>
      </c>
      <c r="Y359" s="30">
        <f ca="1">IF(Riskregister!$E$6="",0,COUNTIF(BG$4:BG$53,"&lt;"&amp;W359)*IF(X359&lt;0.5,Riskregister!$K$6+(Riskregister!$L$6-Riskregister!$K$6)*SQRT(X359/2),Riskregister!$L$6-(Riskregister!$L$6-Riskregister!$K$6)*SQRT((1-X359)/2)))</f>
        <v>694990.66996748687</v>
      </c>
      <c r="Z359" s="30">
        <f t="shared" ca="1" si="212"/>
        <v>0.27328899303732601</v>
      </c>
      <c r="AA359" s="30">
        <f t="shared" ca="1" si="212"/>
        <v>0.63559280277526631</v>
      </c>
      <c r="AB359" s="30">
        <f ca="1">IF(Riskregister!$E$7="",0,COUNTIF(BH$4:BH$53,"&lt;"&amp;Z359)*IF(AA359&lt;0.5,Riskregister!$K$7+(Riskregister!$L$7-Riskregister!$K$7)*SQRT(AA359/2),Riskregister!$L$7-(Riskregister!$L$7-Riskregister!$K$7)*SQRT((1-AA359)/2)))</f>
        <v>1253007.0142562427</v>
      </c>
      <c r="AC359" s="30">
        <f t="shared" ca="1" si="213"/>
        <v>0.33861283182433699</v>
      </c>
      <c r="AD359" s="30">
        <f t="shared" ca="1" si="213"/>
        <v>0.25802855084349496</v>
      </c>
      <c r="AE359" s="30">
        <f ca="1">IF(Riskregister!$E$8="",0,COUNTIF(BI$4:BI$53,"&lt;"&amp;AC359)*IF(AD359&lt;0.5,Riskregister!$K$8+(Riskregister!$L$8-Riskregister!$K$8)*SQRT(AD359/2),Riskregister!$L$8-(Riskregister!$L$8-Riskregister!$K$8)*SQRT((1-AD359)/2)))</f>
        <v>3976344.3805787358</v>
      </c>
      <c r="AF359" s="30">
        <f t="shared" ca="1" si="214"/>
        <v>0.69347258900711028</v>
      </c>
      <c r="AG359" s="30">
        <f t="shared" ca="1" si="214"/>
        <v>9.9625388804999937E-2</v>
      </c>
      <c r="AH359" s="30">
        <f>IF(Riskregister!$E$9="",0,COUNTIF(BJ$4:BJ$53,"&lt;"&amp;AF359)*IF(AG359&lt;0.5,Riskregister!$K$9+(Riskregister!$L$9-Riskregister!$K$9)*SQRT(AG359/2),Riskregister!$L$9-(Riskregister!$L$9-Riskregister!$K$9)*SQRT((1-AG359)/2)))</f>
        <v>0</v>
      </c>
      <c r="AI359" s="30">
        <f t="shared" ca="1" si="215"/>
        <v>0.56288164782024952</v>
      </c>
      <c r="AJ359" s="30">
        <f t="shared" ca="1" si="215"/>
        <v>0.52965880244984287</v>
      </c>
      <c r="AK359" s="30">
        <f>IF(Riskregister!$E$10="",0,COUNTIF(BK$4:BK$53,"&lt;"&amp;AI359)*IF(AJ359&lt;0.5,Riskregister!$K$10+(Riskregister!$L$10-Riskregister!$K$10)*SQRT(AJ359/2),Riskregister!$L$10-(Riskregister!$L$10-Riskregister!$K$10)*SQRT((1-AJ359)/2)))</f>
        <v>0</v>
      </c>
      <c r="AL359" s="30">
        <f t="shared" ca="1" si="216"/>
        <v>0.91335130329450454</v>
      </c>
      <c r="AM359" s="30">
        <f t="shared" ca="1" si="216"/>
        <v>0.98141207234816741</v>
      </c>
      <c r="AN359" s="30">
        <f>IF(Riskregister!$E$11="",0,COUNTIF(BL$4:BL$53,"&lt;"&amp;AL359)*IF(AM359&lt;0.5,Riskregister!$K$11+(Riskregister!$L$11-Riskregister!$K$11)*SQRT(AM359/2),Riskregister!$L$11-(Riskregister!$L$11-Riskregister!$K$11)*SQRT((1-AM359)/2)))</f>
        <v>0</v>
      </c>
      <c r="AO359" s="30">
        <f t="shared" ca="1" si="217"/>
        <v>0.41754177214666854</v>
      </c>
      <c r="AP359" s="30">
        <f t="shared" ca="1" si="217"/>
        <v>0.8895878166558191</v>
      </c>
      <c r="AQ359" s="30">
        <f>IF(Riskregister!$E$12="",0,COUNTIF(BM$4:BM$53,"&lt;"&amp;AO359)*IF(AP359&lt;0.5,Riskregister!$K$12+(Riskregister!$L$12-Riskregister!$K$12)*SQRT(AP359/2),Riskregister!$L$12-(Riskregister!$L$12-Riskregister!$K$12)*SQRT((1-AP359)/2)))</f>
        <v>0</v>
      </c>
      <c r="AR359" s="30">
        <f t="shared" ca="1" si="218"/>
        <v>3.819630129095497E-2</v>
      </c>
      <c r="AS359" s="30">
        <f t="shared" ca="1" si="218"/>
        <v>0.26708545857145038</v>
      </c>
      <c r="AT359" s="30">
        <f>IF(Riskregister!$E$13="",0,COUNTIF(BN$4:BN$53,"&lt;"&amp;AR359)*IF(AS359&lt;0.5,Riskregister!$K$13+(Riskregister!$L$13-Riskregister!$K$13)*SQRT(AS359/2),Riskregister!$L$13-(Riskregister!$L$13-Riskregister!$K$13)*SQRT((1-AS359)/2)))</f>
        <v>0</v>
      </c>
      <c r="AU359" s="30">
        <f t="shared" ca="1" si="219"/>
        <v>0.49347870970875873</v>
      </c>
      <c r="AV359" s="30">
        <f t="shared" ca="1" si="219"/>
        <v>0.10860928792420166</v>
      </c>
      <c r="AW359" s="30">
        <f>IF(Riskregister!$E$14="",0,COUNTIF(BO$4:BO$53,"&lt;"&amp;AU359)*IF(AV359&lt;0.5,Riskregister!$K$14+(Riskregister!$L$14-Riskregister!$K$14)*SQRT(AV359/2),Riskregister!$L$14-(Riskregister!$L$14-Riskregister!$K$14)*SQRT((1-AV359)/2)))</f>
        <v>0</v>
      </c>
      <c r="AX359" s="30">
        <f t="shared" ca="1" si="220"/>
        <v>0.35729586729311158</v>
      </c>
      <c r="AY359" s="30">
        <f t="shared" ca="1" si="220"/>
        <v>0.148028098776809</v>
      </c>
      <c r="AZ359" s="30">
        <f>IF(Riskregister!$E$15="",0,COUNTIF(BP$4:BP$53,"&lt;"&amp;AX359)*IF(AY359&lt;0.5,Riskregister!$K$15+(Riskregister!$L$15-Riskregister!$K$15)*SQRT(AY359/2),Riskregister!$L$15-(Riskregister!$L$15-Riskregister!$K$15)*SQRT((1-AY359)/2)))</f>
        <v>0</v>
      </c>
      <c r="BA359" s="30">
        <f t="shared" ca="1" si="221"/>
        <v>0.38170794841769151</v>
      </c>
      <c r="BB359" s="30">
        <f t="shared" ca="1" si="221"/>
        <v>0.8611883438266309</v>
      </c>
      <c r="BC359" s="30">
        <f>IF(Riskregister!$E$16="",0,COUNTIF(BQ$4:BQ$53,"&lt;"&amp;BA359)*IF(BB359&lt;0.5,Riskregister!$K$16+(Riskregister!$L$16-Riskregister!$K$16)*SQRT(BB359/2),Riskregister!$L$16-(Riskregister!$L$16-Riskregister!$K$16)*SQRT((1-BB359)/2)))</f>
        <v>0</v>
      </c>
      <c r="BD359" s="30">
        <f t="shared" ca="1" si="209"/>
        <v>6324498.0850328393</v>
      </c>
    </row>
    <row r="360" spans="20:56" x14ac:dyDescent="0.35">
      <c r="T360" s="30">
        <f t="shared" ca="1" si="210"/>
        <v>0.9486008875757439</v>
      </c>
      <c r="U360" s="30">
        <f t="shared" ca="1" si="210"/>
        <v>0.8497309278599775</v>
      </c>
      <c r="V360" s="30">
        <f ca="1">IF(Riskregister!$E$5="",0,COUNTIF(BF$4:BF$53,"&lt;"&amp;T360)*IF(U360&lt;0.5,Riskregister!$K$5+(Riskregister!$L$5-Riskregister!$K$5)*SQRT(U360/2),Riskregister!$L$5-(Riskregister!$L$5-Riskregister!$K$5)*SQRT((1-U360)/2)))</f>
        <v>3336563.5899762586</v>
      </c>
      <c r="W360" s="30">
        <f t="shared" ca="1" si="211"/>
        <v>0.95073277064180028</v>
      </c>
      <c r="X360" s="30">
        <f t="shared" ca="1" si="211"/>
        <v>0.14327382123168853</v>
      </c>
      <c r="Y360" s="30">
        <f ca="1">IF(Riskregister!$E$6="",0,COUNTIF(BG$4:BG$53,"&lt;"&amp;W360)*IF(X360&lt;0.5,Riskregister!$K$6+(Riskregister!$L$6-Riskregister!$K$6)*SQRT(X360/2),Riskregister!$L$6-(Riskregister!$L$6-Riskregister!$K$6)*SQRT((1-X360)/2)))</f>
        <v>2727085.220306919</v>
      </c>
      <c r="Z360" s="30">
        <f t="shared" ca="1" si="212"/>
        <v>0.94582808923261719</v>
      </c>
      <c r="AA360" s="30">
        <f t="shared" ca="1" si="212"/>
        <v>0.36313665838010689</v>
      </c>
      <c r="AB360" s="30">
        <f ca="1">IF(Riskregister!$E$7="",0,COUNTIF(BH$4:BH$53,"&lt;"&amp;Z360)*IF(AA360&lt;0.5,Riskregister!$K$7+(Riskregister!$L$7-Riskregister!$K$7)*SQRT(AA360/2),Riskregister!$L$7-(Riskregister!$L$7-Riskregister!$K$7)*SQRT((1-AA360)/2)))</f>
        <v>2190517.1621837933</v>
      </c>
      <c r="AC360" s="30">
        <f t="shared" ca="1" si="213"/>
        <v>0.63682381205396565</v>
      </c>
      <c r="AD360" s="30">
        <f t="shared" ca="1" si="213"/>
        <v>0.16268394709997858</v>
      </c>
      <c r="AE360" s="30">
        <f ca="1">IF(Riskregister!$E$8="",0,COUNTIF(BI$4:BI$53,"&lt;"&amp;AC360)*IF(AD360&lt;0.5,Riskregister!$K$8+(Riskregister!$L$8-Riskregister!$K$8)*SQRT(AD360/2),Riskregister!$L$8-(Riskregister!$L$8-Riskregister!$K$8)*SQRT((1-AD360)/2)))</f>
        <v>4921392.5152207371</v>
      </c>
      <c r="AF360" s="30">
        <f t="shared" ca="1" si="214"/>
        <v>4.9995016432048955E-2</v>
      </c>
      <c r="AG360" s="30">
        <f t="shared" ca="1" si="214"/>
        <v>0.92281072873577186</v>
      </c>
      <c r="AH360" s="30">
        <f>IF(Riskregister!$E$9="",0,COUNTIF(BJ$4:BJ$53,"&lt;"&amp;AF360)*IF(AG360&lt;0.5,Riskregister!$K$9+(Riskregister!$L$9-Riskregister!$K$9)*SQRT(AG360/2),Riskregister!$L$9-(Riskregister!$L$9-Riskregister!$K$9)*SQRT((1-AG360)/2)))</f>
        <v>0</v>
      </c>
      <c r="AI360" s="30">
        <f t="shared" ca="1" si="215"/>
        <v>0.66606099507120797</v>
      </c>
      <c r="AJ360" s="30">
        <f t="shared" ca="1" si="215"/>
        <v>0.69426973910065226</v>
      </c>
      <c r="AK360" s="30">
        <f>IF(Riskregister!$E$10="",0,COUNTIF(BK$4:BK$53,"&lt;"&amp;AI360)*IF(AJ360&lt;0.5,Riskregister!$K$10+(Riskregister!$L$10-Riskregister!$K$10)*SQRT(AJ360/2),Riskregister!$L$10-(Riskregister!$L$10-Riskregister!$K$10)*SQRT((1-AJ360)/2)))</f>
        <v>0</v>
      </c>
      <c r="AL360" s="30">
        <f t="shared" ca="1" si="216"/>
        <v>0.87978490297405554</v>
      </c>
      <c r="AM360" s="30">
        <f t="shared" ca="1" si="216"/>
        <v>0.30928878305608354</v>
      </c>
      <c r="AN360" s="30">
        <f>IF(Riskregister!$E$11="",0,COUNTIF(BL$4:BL$53,"&lt;"&amp;AL360)*IF(AM360&lt;0.5,Riskregister!$K$11+(Riskregister!$L$11-Riskregister!$K$11)*SQRT(AM360/2),Riskregister!$L$11-(Riskregister!$L$11-Riskregister!$K$11)*SQRT((1-AM360)/2)))</f>
        <v>0</v>
      </c>
      <c r="AO360" s="30">
        <f t="shared" ca="1" si="217"/>
        <v>0.50178249973888733</v>
      </c>
      <c r="AP360" s="30">
        <f t="shared" ca="1" si="217"/>
        <v>0.19857473272091675</v>
      </c>
      <c r="AQ360" s="30">
        <f>IF(Riskregister!$E$12="",0,COUNTIF(BM$4:BM$53,"&lt;"&amp;AO360)*IF(AP360&lt;0.5,Riskregister!$K$12+(Riskregister!$L$12-Riskregister!$K$12)*SQRT(AP360/2),Riskregister!$L$12-(Riskregister!$L$12-Riskregister!$K$12)*SQRT((1-AP360)/2)))</f>
        <v>0</v>
      </c>
      <c r="AR360" s="30">
        <f t="shared" ca="1" si="218"/>
        <v>0.87254176747184642</v>
      </c>
      <c r="AS360" s="30">
        <f t="shared" ca="1" si="218"/>
        <v>0.87343775302483262</v>
      </c>
      <c r="AT360" s="30">
        <f>IF(Riskregister!$E$13="",0,COUNTIF(BN$4:BN$53,"&lt;"&amp;AR360)*IF(AS360&lt;0.5,Riskregister!$K$13+(Riskregister!$L$13-Riskregister!$K$13)*SQRT(AS360/2),Riskregister!$L$13-(Riskregister!$L$13-Riskregister!$K$13)*SQRT((1-AS360)/2)))</f>
        <v>0</v>
      </c>
      <c r="AU360" s="30">
        <f t="shared" ca="1" si="219"/>
        <v>0.98359426090651692</v>
      </c>
      <c r="AV360" s="30">
        <f t="shared" ca="1" si="219"/>
        <v>0.88134504488130871</v>
      </c>
      <c r="AW360" s="30">
        <f>IF(Riskregister!$E$14="",0,COUNTIF(BO$4:BO$53,"&lt;"&amp;AU360)*IF(AV360&lt;0.5,Riskregister!$K$14+(Riskregister!$L$14-Riskregister!$K$14)*SQRT(AV360/2),Riskregister!$L$14-(Riskregister!$L$14-Riskregister!$K$14)*SQRT((1-AV360)/2)))</f>
        <v>0</v>
      </c>
      <c r="AX360" s="30">
        <f t="shared" ca="1" si="220"/>
        <v>7.2540654087139389E-2</v>
      </c>
      <c r="AY360" s="30">
        <f t="shared" ca="1" si="220"/>
        <v>0.8573196197611781</v>
      </c>
      <c r="AZ360" s="30">
        <f>IF(Riskregister!$E$15="",0,COUNTIF(BP$4:BP$53,"&lt;"&amp;AX360)*IF(AY360&lt;0.5,Riskregister!$K$15+(Riskregister!$L$15-Riskregister!$K$15)*SQRT(AY360/2),Riskregister!$L$15-(Riskregister!$L$15-Riskregister!$K$15)*SQRT((1-AY360)/2)))</f>
        <v>0</v>
      </c>
      <c r="BA360" s="30">
        <f t="shared" ca="1" si="221"/>
        <v>0.66830072036940313</v>
      </c>
      <c r="BB360" s="30">
        <f t="shared" ca="1" si="221"/>
        <v>0.19152883473274851</v>
      </c>
      <c r="BC360" s="30">
        <f>IF(Riskregister!$E$16="",0,COUNTIF(BQ$4:BQ$53,"&lt;"&amp;BA360)*IF(BB360&lt;0.5,Riskregister!$K$16+(Riskregister!$L$16-Riskregister!$K$16)*SQRT(BB360/2),Riskregister!$L$16-(Riskregister!$L$16-Riskregister!$K$16)*SQRT((1-BB360)/2)))</f>
        <v>0</v>
      </c>
      <c r="BD360" s="30">
        <f t="shared" ca="1" si="209"/>
        <v>13175558.487687707</v>
      </c>
    </row>
    <row r="361" spans="20:56" x14ac:dyDescent="0.35">
      <c r="T361" s="30">
        <f t="shared" ca="1" si="210"/>
        <v>0.82555942287477191</v>
      </c>
      <c r="U361" s="30">
        <f t="shared" ca="1" si="210"/>
        <v>0.97995179872716387</v>
      </c>
      <c r="V361" s="30">
        <f ca="1">IF(Riskregister!$E$5="",0,COUNTIF(BF$4:BF$53,"&lt;"&amp;T361)*IF(U361&lt;0.5,Riskregister!$K$5+(Riskregister!$L$5-Riskregister!$K$5)*SQRT(U361/2),Riskregister!$L$5-(Riskregister!$L$5-Riskregister!$K$5)*SQRT((1-U361)/2)))</f>
        <v>2774729.0310051767</v>
      </c>
      <c r="W361" s="30">
        <f t="shared" ca="1" si="211"/>
        <v>0.15565322408623639</v>
      </c>
      <c r="X361" s="30">
        <f t="shared" ca="1" si="211"/>
        <v>0.24655928083458678</v>
      </c>
      <c r="Y361" s="30">
        <f ca="1">IF(Riskregister!$E$6="",0,COUNTIF(BG$4:BG$53,"&lt;"&amp;W361)*IF(X361&lt;0.5,Riskregister!$K$6+(Riskregister!$L$6-Riskregister!$K$6)*SQRT(X361/2),Riskregister!$L$6-(Riskregister!$L$6-Riskregister!$K$6)*SQRT((1-X361)/2)))</f>
        <v>832001.60992835346</v>
      </c>
      <c r="Z361" s="30">
        <f t="shared" ca="1" si="212"/>
        <v>1.8669099943105061E-2</v>
      </c>
      <c r="AA361" s="30">
        <f t="shared" ca="1" si="212"/>
        <v>0.40518344122430772</v>
      </c>
      <c r="AB361" s="30">
        <f ca="1">IF(Riskregister!$E$7="",0,COUNTIF(BH$4:BH$53,"&lt;"&amp;Z361)*IF(AA361&lt;0.5,Riskregister!$K$7+(Riskregister!$L$7-Riskregister!$K$7)*SQRT(AA361/2),Riskregister!$L$7-(Riskregister!$L$7-Riskregister!$K$7)*SQRT((1-AA361)/2)))</f>
        <v>415071.3301777161</v>
      </c>
      <c r="AC361" s="30">
        <f t="shared" ca="1" si="213"/>
        <v>0.67201548501566533</v>
      </c>
      <c r="AD361" s="30">
        <f t="shared" ca="1" si="213"/>
        <v>0.58292898849774288</v>
      </c>
      <c r="AE361" s="30">
        <f ca="1">IF(Riskregister!$E$8="",0,COUNTIF(BI$4:BI$53,"&lt;"&amp;AC361)*IF(AD361&lt;0.5,Riskregister!$K$8+(Riskregister!$L$8-Riskregister!$K$8)*SQRT(AD361/2),Riskregister!$L$8-(Riskregister!$L$8-Riskregister!$K$8)*SQRT((1-AD361)/2)))</f>
        <v>8561137.996634664</v>
      </c>
      <c r="AF361" s="30">
        <f t="shared" ca="1" si="214"/>
        <v>0.49968949264693596</v>
      </c>
      <c r="AG361" s="30">
        <f t="shared" ca="1" si="214"/>
        <v>0.93064291202938632</v>
      </c>
      <c r="AH361" s="30">
        <f>IF(Riskregister!$E$9="",0,COUNTIF(BJ$4:BJ$53,"&lt;"&amp;AF361)*IF(AG361&lt;0.5,Riskregister!$K$9+(Riskregister!$L$9-Riskregister!$K$9)*SQRT(AG361/2),Riskregister!$L$9-(Riskregister!$L$9-Riskregister!$K$9)*SQRT((1-AG361)/2)))</f>
        <v>0</v>
      </c>
      <c r="AI361" s="30">
        <f t="shared" ca="1" si="215"/>
        <v>0.1964658373058662</v>
      </c>
      <c r="AJ361" s="30">
        <f t="shared" ca="1" si="215"/>
        <v>3.0685785409776067E-2</v>
      </c>
      <c r="AK361" s="30">
        <f>IF(Riskregister!$E$10="",0,COUNTIF(BK$4:BK$53,"&lt;"&amp;AI361)*IF(AJ361&lt;0.5,Riskregister!$K$10+(Riskregister!$L$10-Riskregister!$K$10)*SQRT(AJ361/2),Riskregister!$L$10-(Riskregister!$L$10-Riskregister!$K$10)*SQRT((1-AJ361)/2)))</f>
        <v>0</v>
      </c>
      <c r="AL361" s="30">
        <f t="shared" ca="1" si="216"/>
        <v>0.58162055645619859</v>
      </c>
      <c r="AM361" s="30">
        <f t="shared" ca="1" si="216"/>
        <v>0.50940701698636348</v>
      </c>
      <c r="AN361" s="30">
        <f>IF(Riskregister!$E$11="",0,COUNTIF(BL$4:BL$53,"&lt;"&amp;AL361)*IF(AM361&lt;0.5,Riskregister!$K$11+(Riskregister!$L$11-Riskregister!$K$11)*SQRT(AM361/2),Riskregister!$L$11-(Riskregister!$L$11-Riskregister!$K$11)*SQRT((1-AM361)/2)))</f>
        <v>0</v>
      </c>
      <c r="AO361" s="30">
        <f t="shared" ca="1" si="217"/>
        <v>0.1668697377507582</v>
      </c>
      <c r="AP361" s="30">
        <f t="shared" ca="1" si="217"/>
        <v>0.24228037608139463</v>
      </c>
      <c r="AQ361" s="30">
        <f>IF(Riskregister!$E$12="",0,COUNTIF(BM$4:BM$53,"&lt;"&amp;AO361)*IF(AP361&lt;0.5,Riskregister!$K$12+(Riskregister!$L$12-Riskregister!$K$12)*SQRT(AP361/2),Riskregister!$L$12-(Riskregister!$L$12-Riskregister!$K$12)*SQRT((1-AP361)/2)))</f>
        <v>0</v>
      </c>
      <c r="AR361" s="30">
        <f t="shared" ca="1" si="218"/>
        <v>0.175679861902587</v>
      </c>
      <c r="AS361" s="30">
        <f t="shared" ca="1" si="218"/>
        <v>0.15635392810439874</v>
      </c>
      <c r="AT361" s="30">
        <f>IF(Riskregister!$E$13="",0,COUNTIF(BN$4:BN$53,"&lt;"&amp;AR361)*IF(AS361&lt;0.5,Riskregister!$K$13+(Riskregister!$L$13-Riskregister!$K$13)*SQRT(AS361/2),Riskregister!$L$13-(Riskregister!$L$13-Riskregister!$K$13)*SQRT((1-AS361)/2)))</f>
        <v>0</v>
      </c>
      <c r="AU361" s="30">
        <f t="shared" ca="1" si="219"/>
        <v>0.72198525691138216</v>
      </c>
      <c r="AV361" s="30">
        <f t="shared" ca="1" si="219"/>
        <v>0.75530517324468194</v>
      </c>
      <c r="AW361" s="30">
        <f>IF(Riskregister!$E$14="",0,COUNTIF(BO$4:BO$53,"&lt;"&amp;AU361)*IF(AV361&lt;0.5,Riskregister!$K$14+(Riskregister!$L$14-Riskregister!$K$14)*SQRT(AV361/2),Riskregister!$L$14-(Riskregister!$L$14-Riskregister!$K$14)*SQRT((1-AV361)/2)))</f>
        <v>0</v>
      </c>
      <c r="AX361" s="30">
        <f t="shared" ca="1" si="220"/>
        <v>0.52237511979037976</v>
      </c>
      <c r="AY361" s="30">
        <f t="shared" ca="1" si="220"/>
        <v>0.27213776303691595</v>
      </c>
      <c r="AZ361" s="30">
        <f>IF(Riskregister!$E$15="",0,COUNTIF(BP$4:BP$53,"&lt;"&amp;AX361)*IF(AY361&lt;0.5,Riskregister!$K$15+(Riskregister!$L$15-Riskregister!$K$15)*SQRT(AY361/2),Riskregister!$L$15-(Riskregister!$L$15-Riskregister!$K$15)*SQRT((1-AY361)/2)))</f>
        <v>0</v>
      </c>
      <c r="BA361" s="30">
        <f t="shared" ca="1" si="221"/>
        <v>0.17138581015880927</v>
      </c>
      <c r="BB361" s="30">
        <f t="shared" ca="1" si="221"/>
        <v>0.93399130504286465</v>
      </c>
      <c r="BC361" s="30">
        <f>IF(Riskregister!$E$16="",0,COUNTIF(BQ$4:BQ$53,"&lt;"&amp;BA361)*IF(BB361&lt;0.5,Riskregister!$K$16+(Riskregister!$L$16-Riskregister!$K$16)*SQRT(BB361/2),Riskregister!$L$16-(Riskregister!$L$16-Riskregister!$K$16)*SQRT((1-BB361)/2)))</f>
        <v>0</v>
      </c>
      <c r="BD361" s="30">
        <f t="shared" ca="1" si="209"/>
        <v>12582939.967745911</v>
      </c>
    </row>
    <row r="362" spans="20:56" x14ac:dyDescent="0.35">
      <c r="T362" s="30">
        <f t="shared" ca="1" si="210"/>
        <v>0.46221855113012489</v>
      </c>
      <c r="U362" s="30">
        <f t="shared" ca="1" si="210"/>
        <v>0.33060918304366183</v>
      </c>
      <c r="V362" s="30">
        <f ca="1">IF(Riskregister!$E$5="",0,COUNTIF(BF$4:BF$53,"&lt;"&amp;T362)*IF(U362&lt;0.5,Riskregister!$K$5+(Riskregister!$L$5-Riskregister!$K$5)*SQRT(U362/2),Riskregister!$L$5-(Riskregister!$L$5-Riskregister!$K$5)*SQRT((1-U362)/2)))</f>
        <v>998878.50937027659</v>
      </c>
      <c r="W362" s="30">
        <f t="shared" ca="1" si="211"/>
        <v>0.85151250396205003</v>
      </c>
      <c r="X362" s="30">
        <f t="shared" ca="1" si="211"/>
        <v>0.2566519858072861</v>
      </c>
      <c r="Y362" s="30">
        <f ca="1">IF(Riskregister!$E$6="",0,COUNTIF(BG$4:BG$53,"&lt;"&amp;W362)*IF(X362&lt;0.5,Riskregister!$K$6+(Riskregister!$L$6-Riskregister!$K$6)*SQRT(X362/2),Riskregister!$L$6-(Riskregister!$L$6-Riskregister!$K$6)*SQRT((1-X362)/2)))</f>
        <v>2534421.3483804995</v>
      </c>
      <c r="Z362" s="30">
        <f t="shared" ca="1" si="212"/>
        <v>0.26260600287482427</v>
      </c>
      <c r="AA362" s="30">
        <f t="shared" ca="1" si="212"/>
        <v>0.13773536417345977</v>
      </c>
      <c r="AB362" s="30">
        <f ca="1">IF(Riskregister!$E$7="",0,COUNTIF(BH$4:BH$53,"&lt;"&amp;Z362)*IF(AA362&lt;0.5,Riskregister!$K$7+(Riskregister!$L$7-Riskregister!$K$7)*SQRT(AA362/2),Riskregister!$L$7-(Riskregister!$L$7-Riskregister!$K$7)*SQRT((1-AA362)/2)))</f>
        <v>709246.42229483975</v>
      </c>
      <c r="AC362" s="30">
        <f t="shared" ca="1" si="213"/>
        <v>0.89455333181813168</v>
      </c>
      <c r="AD362" s="30">
        <f t="shared" ca="1" si="213"/>
        <v>0.85730324586976281</v>
      </c>
      <c r="AE362" s="30">
        <f ca="1">IF(Riskregister!$E$8="",0,COUNTIF(BI$4:BI$53,"&lt;"&amp;AC362)*IF(AD362&lt;0.5,Riskregister!$K$8+(Riskregister!$L$8-Riskregister!$K$8)*SQRT(AD362/2),Riskregister!$L$8-(Riskregister!$L$8-Riskregister!$K$8)*SQRT((1-AD362)/2)))</f>
        <v>18722887.508239817</v>
      </c>
      <c r="AF362" s="30">
        <f t="shared" ca="1" si="214"/>
        <v>0.84570929312778564</v>
      </c>
      <c r="AG362" s="30">
        <f t="shared" ca="1" si="214"/>
        <v>0.93337030575034619</v>
      </c>
      <c r="AH362" s="30">
        <f>IF(Riskregister!$E$9="",0,COUNTIF(BJ$4:BJ$53,"&lt;"&amp;AF362)*IF(AG362&lt;0.5,Riskregister!$K$9+(Riskregister!$L$9-Riskregister!$K$9)*SQRT(AG362/2),Riskregister!$L$9-(Riskregister!$L$9-Riskregister!$K$9)*SQRT((1-AG362)/2)))</f>
        <v>0</v>
      </c>
      <c r="AI362" s="30">
        <f t="shared" ca="1" si="215"/>
        <v>0.55825066921597655</v>
      </c>
      <c r="AJ362" s="30">
        <f t="shared" ca="1" si="215"/>
        <v>0.1007841673786275</v>
      </c>
      <c r="AK362" s="30">
        <f>IF(Riskregister!$E$10="",0,COUNTIF(BK$4:BK$53,"&lt;"&amp;AI362)*IF(AJ362&lt;0.5,Riskregister!$K$10+(Riskregister!$L$10-Riskregister!$K$10)*SQRT(AJ362/2),Riskregister!$L$10-(Riskregister!$L$10-Riskregister!$K$10)*SQRT((1-AJ362)/2)))</f>
        <v>0</v>
      </c>
      <c r="AL362" s="30">
        <f t="shared" ca="1" si="216"/>
        <v>0.95837948417659791</v>
      </c>
      <c r="AM362" s="30">
        <f t="shared" ca="1" si="216"/>
        <v>0.28603752059984278</v>
      </c>
      <c r="AN362" s="30">
        <f>IF(Riskregister!$E$11="",0,COUNTIF(BL$4:BL$53,"&lt;"&amp;AL362)*IF(AM362&lt;0.5,Riskregister!$K$11+(Riskregister!$L$11-Riskregister!$K$11)*SQRT(AM362/2),Riskregister!$L$11-(Riskregister!$L$11-Riskregister!$K$11)*SQRT((1-AM362)/2)))</f>
        <v>0</v>
      </c>
      <c r="AO362" s="30">
        <f t="shared" ca="1" si="217"/>
        <v>0.63017435076196882</v>
      </c>
      <c r="AP362" s="30">
        <f t="shared" ca="1" si="217"/>
        <v>0.60660014933315443</v>
      </c>
      <c r="AQ362" s="30">
        <f>IF(Riskregister!$E$12="",0,COUNTIF(BM$4:BM$53,"&lt;"&amp;AO362)*IF(AP362&lt;0.5,Riskregister!$K$12+(Riskregister!$L$12-Riskregister!$K$12)*SQRT(AP362/2),Riskregister!$L$12-(Riskregister!$L$12-Riskregister!$K$12)*SQRT((1-AP362)/2)))</f>
        <v>0</v>
      </c>
      <c r="AR362" s="30">
        <f t="shared" ca="1" si="218"/>
        <v>7.0409418507919153E-2</v>
      </c>
      <c r="AS362" s="30">
        <f t="shared" ca="1" si="218"/>
        <v>0.17577067875781494</v>
      </c>
      <c r="AT362" s="30">
        <f>IF(Riskregister!$E$13="",0,COUNTIF(BN$4:BN$53,"&lt;"&amp;AR362)*IF(AS362&lt;0.5,Riskregister!$K$13+(Riskregister!$L$13-Riskregister!$K$13)*SQRT(AS362/2),Riskregister!$L$13-(Riskregister!$L$13-Riskregister!$K$13)*SQRT((1-AS362)/2)))</f>
        <v>0</v>
      </c>
      <c r="AU362" s="30">
        <f t="shared" ca="1" si="219"/>
        <v>0.59456266276528513</v>
      </c>
      <c r="AV362" s="30">
        <f t="shared" ca="1" si="219"/>
        <v>0.12690301066227527</v>
      </c>
      <c r="AW362" s="30">
        <f>IF(Riskregister!$E$14="",0,COUNTIF(BO$4:BO$53,"&lt;"&amp;AU362)*IF(AV362&lt;0.5,Riskregister!$K$14+(Riskregister!$L$14-Riskregister!$K$14)*SQRT(AV362/2),Riskregister!$L$14-(Riskregister!$L$14-Riskregister!$K$14)*SQRT((1-AV362)/2)))</f>
        <v>0</v>
      </c>
      <c r="AX362" s="30">
        <f t="shared" ca="1" si="220"/>
        <v>6.9567693283443255E-2</v>
      </c>
      <c r="AY362" s="30">
        <f t="shared" ca="1" si="220"/>
        <v>0.24389011431873653</v>
      </c>
      <c r="AZ362" s="30">
        <f>IF(Riskregister!$E$15="",0,COUNTIF(BP$4:BP$53,"&lt;"&amp;AX362)*IF(AY362&lt;0.5,Riskregister!$K$15+(Riskregister!$L$15-Riskregister!$K$15)*SQRT(AY362/2),Riskregister!$L$15-(Riskregister!$L$15-Riskregister!$K$15)*SQRT((1-AY362)/2)))</f>
        <v>0</v>
      </c>
      <c r="BA362" s="30">
        <f t="shared" ca="1" si="221"/>
        <v>0.40798527160726905</v>
      </c>
      <c r="BB362" s="30">
        <f t="shared" ca="1" si="221"/>
        <v>0.3757918619606605</v>
      </c>
      <c r="BC362" s="30">
        <f>IF(Riskregister!$E$16="",0,COUNTIF(BQ$4:BQ$53,"&lt;"&amp;BA362)*IF(BB362&lt;0.5,Riskregister!$K$16+(Riskregister!$L$16-Riskregister!$K$16)*SQRT(BB362/2),Riskregister!$L$16-(Riskregister!$L$16-Riskregister!$K$16)*SQRT((1-BB362)/2)))</f>
        <v>0</v>
      </c>
      <c r="BD362" s="30">
        <f t="shared" ca="1" si="209"/>
        <v>22965433.788285434</v>
      </c>
    </row>
    <row r="363" spans="20:56" x14ac:dyDescent="0.35">
      <c r="T363" s="30">
        <f t="shared" ca="1" si="210"/>
        <v>0.32778758808152908</v>
      </c>
      <c r="U363" s="30">
        <f t="shared" ca="1" si="210"/>
        <v>0.85575938558110187</v>
      </c>
      <c r="V363" s="30">
        <f ca="1">IF(Riskregister!$E$5="",0,COUNTIF(BF$4:BF$53,"&lt;"&amp;T363)*IF(U363&lt;0.5,Riskregister!$K$5+(Riskregister!$L$5-Riskregister!$K$5)*SQRT(U363/2),Riskregister!$L$5-(Riskregister!$L$5-Riskregister!$K$5)*SQRT((1-U363)/2)))</f>
        <v>1437454.4719773515</v>
      </c>
      <c r="W363" s="30">
        <f t="shared" ca="1" si="211"/>
        <v>0.78256983559859761</v>
      </c>
      <c r="X363" s="30">
        <f t="shared" ca="1" si="211"/>
        <v>0.78730574149234389</v>
      </c>
      <c r="Y363" s="30">
        <f ca="1">IF(Riskregister!$E$6="",0,COUNTIF(BG$4:BG$53,"&lt;"&amp;W363)*IF(X363&lt;0.5,Riskregister!$K$6+(Riskregister!$L$6-Riskregister!$K$6)*SQRT(X363/2),Riskregister!$L$6-(Riskregister!$L$6-Riskregister!$K$6)*SQRT((1-X363)/2)))</f>
        <v>4239010.9912206642</v>
      </c>
      <c r="Z363" s="30">
        <f t="shared" ca="1" si="212"/>
        <v>0.20464502241095683</v>
      </c>
      <c r="AA363" s="30">
        <f t="shared" ca="1" si="212"/>
        <v>0.8349414090287598</v>
      </c>
      <c r="AB363" s="30">
        <f ca="1">IF(Riskregister!$E$7="",0,COUNTIF(BH$4:BH$53,"&lt;"&amp;Z363)*IF(AA363&lt;0.5,Riskregister!$K$7+(Riskregister!$L$7-Riskregister!$K$7)*SQRT(AA363/2),Riskregister!$L$7-(Riskregister!$L$7-Riskregister!$K$7)*SQRT((1-AA363)/2)))</f>
        <v>1197809.2254267691</v>
      </c>
      <c r="AC363" s="30">
        <f t="shared" ca="1" si="213"/>
        <v>0.48124148720046989</v>
      </c>
      <c r="AD363" s="30">
        <f t="shared" ca="1" si="213"/>
        <v>0.3700177103513177</v>
      </c>
      <c r="AE363" s="30">
        <f ca="1">IF(Riskregister!$E$8="",0,COUNTIF(BI$4:BI$53,"&lt;"&amp;AC363)*IF(AD363&lt;0.5,Riskregister!$K$8+(Riskregister!$L$8-Riskregister!$K$8)*SQRT(AD363/2),Riskregister!$L$8-(Riskregister!$L$8-Riskregister!$K$8)*SQRT((1-AD363)/2)))</f>
        <v>6964784.4559780313</v>
      </c>
      <c r="AF363" s="30">
        <f t="shared" ca="1" si="214"/>
        <v>0.22490631476348522</v>
      </c>
      <c r="AG363" s="30">
        <f t="shared" ca="1" si="214"/>
        <v>0.24661634780327735</v>
      </c>
      <c r="AH363" s="30">
        <f>IF(Riskregister!$E$9="",0,COUNTIF(BJ$4:BJ$53,"&lt;"&amp;AF363)*IF(AG363&lt;0.5,Riskregister!$K$9+(Riskregister!$L$9-Riskregister!$K$9)*SQRT(AG363/2),Riskregister!$L$9-(Riskregister!$L$9-Riskregister!$K$9)*SQRT((1-AG363)/2)))</f>
        <v>0</v>
      </c>
      <c r="AI363" s="30">
        <f t="shared" ca="1" si="215"/>
        <v>0.67280719311778925</v>
      </c>
      <c r="AJ363" s="30">
        <f t="shared" ca="1" si="215"/>
        <v>8.90366251664646E-2</v>
      </c>
      <c r="AK363" s="30">
        <f>IF(Riskregister!$E$10="",0,COUNTIF(BK$4:BK$53,"&lt;"&amp;AI363)*IF(AJ363&lt;0.5,Riskregister!$K$10+(Riskregister!$L$10-Riskregister!$K$10)*SQRT(AJ363/2),Riskregister!$L$10-(Riskregister!$L$10-Riskregister!$K$10)*SQRT((1-AJ363)/2)))</f>
        <v>0</v>
      </c>
      <c r="AL363" s="30">
        <f t="shared" ca="1" si="216"/>
        <v>0.73825484566709387</v>
      </c>
      <c r="AM363" s="30">
        <f t="shared" ca="1" si="216"/>
        <v>0.95928511860372123</v>
      </c>
      <c r="AN363" s="30">
        <f>IF(Riskregister!$E$11="",0,COUNTIF(BL$4:BL$53,"&lt;"&amp;AL363)*IF(AM363&lt;0.5,Riskregister!$K$11+(Riskregister!$L$11-Riskregister!$K$11)*SQRT(AM363/2),Riskregister!$L$11-(Riskregister!$L$11-Riskregister!$K$11)*SQRT((1-AM363)/2)))</f>
        <v>0</v>
      </c>
      <c r="AO363" s="30">
        <f t="shared" ca="1" si="217"/>
        <v>0.24386482017660172</v>
      </c>
      <c r="AP363" s="30">
        <f t="shared" ca="1" si="217"/>
        <v>0.28288634233392285</v>
      </c>
      <c r="AQ363" s="30">
        <f>IF(Riskregister!$E$12="",0,COUNTIF(BM$4:BM$53,"&lt;"&amp;AO363)*IF(AP363&lt;0.5,Riskregister!$K$12+(Riskregister!$L$12-Riskregister!$K$12)*SQRT(AP363/2),Riskregister!$L$12-(Riskregister!$L$12-Riskregister!$K$12)*SQRT((1-AP363)/2)))</f>
        <v>0</v>
      </c>
      <c r="AR363" s="30">
        <f t="shared" ca="1" si="218"/>
        <v>0.73492742034269709</v>
      </c>
      <c r="AS363" s="30">
        <f t="shared" ca="1" si="218"/>
        <v>0.23895199948807688</v>
      </c>
      <c r="AT363" s="30">
        <f>IF(Riskregister!$E$13="",0,COUNTIF(BN$4:BN$53,"&lt;"&amp;AR363)*IF(AS363&lt;0.5,Riskregister!$K$13+(Riskregister!$L$13-Riskregister!$K$13)*SQRT(AS363/2),Riskregister!$L$13-(Riskregister!$L$13-Riskregister!$K$13)*SQRT((1-AS363)/2)))</f>
        <v>0</v>
      </c>
      <c r="AU363" s="30">
        <f t="shared" ca="1" si="219"/>
        <v>0.13383297021553153</v>
      </c>
      <c r="AV363" s="30">
        <f t="shared" ca="1" si="219"/>
        <v>0.78279952448696766</v>
      </c>
      <c r="AW363" s="30">
        <f>IF(Riskregister!$E$14="",0,COUNTIF(BO$4:BO$53,"&lt;"&amp;AU363)*IF(AV363&lt;0.5,Riskregister!$K$14+(Riskregister!$L$14-Riskregister!$K$14)*SQRT(AV363/2),Riskregister!$L$14-(Riskregister!$L$14-Riskregister!$K$14)*SQRT((1-AV363)/2)))</f>
        <v>0</v>
      </c>
      <c r="AX363" s="30">
        <f t="shared" ca="1" si="220"/>
        <v>0.97321076047383326</v>
      </c>
      <c r="AY363" s="30">
        <f t="shared" ca="1" si="220"/>
        <v>0.54912692861807899</v>
      </c>
      <c r="AZ363" s="30">
        <f>IF(Riskregister!$E$15="",0,COUNTIF(BP$4:BP$53,"&lt;"&amp;AX363)*IF(AY363&lt;0.5,Riskregister!$K$15+(Riskregister!$L$15-Riskregister!$K$15)*SQRT(AY363/2),Riskregister!$L$15-(Riskregister!$L$15-Riskregister!$K$15)*SQRT((1-AY363)/2)))</f>
        <v>0</v>
      </c>
      <c r="BA363" s="30">
        <f t="shared" ca="1" si="221"/>
        <v>0.73255916176609703</v>
      </c>
      <c r="BB363" s="30">
        <f t="shared" ca="1" si="221"/>
        <v>0.74156917851707249</v>
      </c>
      <c r="BC363" s="30">
        <f>IF(Riskregister!$E$16="",0,COUNTIF(BQ$4:BQ$53,"&lt;"&amp;BA363)*IF(BB363&lt;0.5,Riskregister!$K$16+(Riskregister!$L$16-Riskregister!$K$16)*SQRT(BB363/2),Riskregister!$L$16-(Riskregister!$L$16-Riskregister!$K$16)*SQRT((1-BB363)/2)))</f>
        <v>0</v>
      </c>
      <c r="BD363" s="30">
        <f t="shared" ca="1" si="209"/>
        <v>13839059.144602817</v>
      </c>
    </row>
    <row r="364" spans="20:56" x14ac:dyDescent="0.35">
      <c r="T364" s="30">
        <f t="shared" ref="T364:U383" ca="1" si="222">RAND()</f>
        <v>0.24881007431829161</v>
      </c>
      <c r="U364" s="30">
        <f t="shared" ca="1" si="222"/>
        <v>2.5985025246397342E-2</v>
      </c>
      <c r="V364" s="30">
        <f ca="1">IF(Riskregister!$E$5="",0,COUNTIF(BF$4:BF$53,"&lt;"&amp;T364)*IF(U364&lt;0.5,Riskregister!$K$5+(Riskregister!$L$5-Riskregister!$K$5)*SQRT(U364/2),Riskregister!$L$5-(Riskregister!$L$5-Riskregister!$K$5)*SQRT((1-U364)/2)))</f>
        <v>402586.23311532068</v>
      </c>
      <c r="W364" s="30">
        <f t="shared" ref="W364:X383" ca="1" si="223">RAND()</f>
        <v>0.96071606793316955</v>
      </c>
      <c r="X364" s="30">
        <f t="shared" ca="1" si="223"/>
        <v>0.893375819401796</v>
      </c>
      <c r="Y364" s="30">
        <f ca="1">IF(Riskregister!$E$6="",0,COUNTIF(BG$4:BG$53,"&lt;"&amp;W364)*IF(X364&lt;0.5,Riskregister!$K$6+(Riskregister!$L$6-Riskregister!$K$6)*SQRT(X364/2),Riskregister!$L$6-(Riskregister!$L$6-Riskregister!$K$6)*SQRT((1-X364)/2)))</f>
        <v>7921953.0048078168</v>
      </c>
      <c r="Z364" s="30">
        <f t="shared" ref="Z364:AA383" ca="1" si="224">RAND()</f>
        <v>0.87494341485283911</v>
      </c>
      <c r="AA364" s="30">
        <f t="shared" ca="1" si="224"/>
        <v>0.96574344040339488</v>
      </c>
      <c r="AB364" s="30">
        <f ca="1">IF(Riskregister!$E$7="",0,COUNTIF(BH$4:BH$53,"&lt;"&amp;Z364)*IF(AA364&lt;0.5,Riskregister!$K$7+(Riskregister!$L$7-Riskregister!$K$7)*SQRT(AA364/2),Riskregister!$L$7-(Riskregister!$L$7-Riskregister!$K$7)*SQRT((1-AA364)/2)))</f>
        <v>3187743.57943307</v>
      </c>
      <c r="AC364" s="30">
        <f t="shared" ref="AC364:AD383" ca="1" si="225">RAND()</f>
        <v>0.85149524835306856</v>
      </c>
      <c r="AD364" s="30">
        <f t="shared" ca="1" si="225"/>
        <v>0.86429386093591365</v>
      </c>
      <c r="AE364" s="30">
        <f ca="1">IF(Riskregister!$E$8="",0,COUNTIF(BI$4:BI$53,"&lt;"&amp;AC364)*IF(AD364&lt;0.5,Riskregister!$K$8+(Riskregister!$L$8-Riskregister!$K$8)*SQRT(AD364/2),Riskregister!$L$8-(Riskregister!$L$8-Riskregister!$K$8)*SQRT((1-AD364)/2)))</f>
        <v>18878573.887640983</v>
      </c>
      <c r="AF364" s="30">
        <f t="shared" ref="AF364:AG383" ca="1" si="226">RAND()</f>
        <v>0.94714366469561295</v>
      </c>
      <c r="AG364" s="30">
        <f t="shared" ca="1" si="226"/>
        <v>0.57807948977749979</v>
      </c>
      <c r="AH364" s="30">
        <f>IF(Riskregister!$E$9="",0,COUNTIF(BJ$4:BJ$53,"&lt;"&amp;AF364)*IF(AG364&lt;0.5,Riskregister!$K$9+(Riskregister!$L$9-Riskregister!$K$9)*SQRT(AG364/2),Riskregister!$L$9-(Riskregister!$L$9-Riskregister!$K$9)*SQRT((1-AG364)/2)))</f>
        <v>0</v>
      </c>
      <c r="AI364" s="30">
        <f t="shared" ref="AI364:AJ383" ca="1" si="227">RAND()</f>
        <v>0.93074028267622644</v>
      </c>
      <c r="AJ364" s="30">
        <f t="shared" ca="1" si="227"/>
        <v>0.83485307211088622</v>
      </c>
      <c r="AK364" s="30">
        <f>IF(Riskregister!$E$10="",0,COUNTIF(BK$4:BK$53,"&lt;"&amp;AI364)*IF(AJ364&lt;0.5,Riskregister!$K$10+(Riskregister!$L$10-Riskregister!$K$10)*SQRT(AJ364/2),Riskregister!$L$10-(Riskregister!$L$10-Riskregister!$K$10)*SQRT((1-AJ364)/2)))</f>
        <v>0</v>
      </c>
      <c r="AL364" s="30">
        <f t="shared" ref="AL364:AM383" ca="1" si="228">RAND()</f>
        <v>0.29807371711827557</v>
      </c>
      <c r="AM364" s="30">
        <f t="shared" ca="1" si="228"/>
        <v>0.27009172178331997</v>
      </c>
      <c r="AN364" s="30">
        <f>IF(Riskregister!$E$11="",0,COUNTIF(BL$4:BL$53,"&lt;"&amp;AL364)*IF(AM364&lt;0.5,Riskregister!$K$11+(Riskregister!$L$11-Riskregister!$K$11)*SQRT(AM364/2),Riskregister!$L$11-(Riskregister!$L$11-Riskregister!$K$11)*SQRT((1-AM364)/2)))</f>
        <v>0</v>
      </c>
      <c r="AO364" s="30">
        <f t="shared" ref="AO364:AP383" ca="1" si="229">RAND()</f>
        <v>0.45611309436037328</v>
      </c>
      <c r="AP364" s="30">
        <f t="shared" ca="1" si="229"/>
        <v>0.85893487097704502</v>
      </c>
      <c r="AQ364" s="30">
        <f>IF(Riskregister!$E$12="",0,COUNTIF(BM$4:BM$53,"&lt;"&amp;AO364)*IF(AP364&lt;0.5,Riskregister!$K$12+(Riskregister!$L$12-Riskregister!$K$12)*SQRT(AP364/2),Riskregister!$L$12-(Riskregister!$L$12-Riskregister!$K$12)*SQRT((1-AP364)/2)))</f>
        <v>0</v>
      </c>
      <c r="AR364" s="30">
        <f t="shared" ref="AR364:AS383" ca="1" si="230">RAND()</f>
        <v>0.7461700171082164</v>
      </c>
      <c r="AS364" s="30">
        <f t="shared" ca="1" si="230"/>
        <v>0.65072775804876526</v>
      </c>
      <c r="AT364" s="30">
        <f>IF(Riskregister!$E$13="",0,COUNTIF(BN$4:BN$53,"&lt;"&amp;AR364)*IF(AS364&lt;0.5,Riskregister!$K$13+(Riskregister!$L$13-Riskregister!$K$13)*SQRT(AS364/2),Riskregister!$L$13-(Riskregister!$L$13-Riskregister!$K$13)*SQRT((1-AS364)/2)))</f>
        <v>0</v>
      </c>
      <c r="AU364" s="30">
        <f t="shared" ref="AU364:AV383" ca="1" si="231">RAND()</f>
        <v>0.67598814253252693</v>
      </c>
      <c r="AV364" s="30">
        <f t="shared" ca="1" si="231"/>
        <v>0.78614679241359398</v>
      </c>
      <c r="AW364" s="30">
        <f>IF(Riskregister!$E$14="",0,COUNTIF(BO$4:BO$53,"&lt;"&amp;AU364)*IF(AV364&lt;0.5,Riskregister!$K$14+(Riskregister!$L$14-Riskregister!$K$14)*SQRT(AV364/2),Riskregister!$L$14-(Riskregister!$L$14-Riskregister!$K$14)*SQRT((1-AV364)/2)))</f>
        <v>0</v>
      </c>
      <c r="AX364" s="30">
        <f t="shared" ref="AX364:AY383" ca="1" si="232">RAND()</f>
        <v>0.76701000686916798</v>
      </c>
      <c r="AY364" s="30">
        <f t="shared" ca="1" si="232"/>
        <v>2.9080769720742694E-2</v>
      </c>
      <c r="AZ364" s="30">
        <f>IF(Riskregister!$E$15="",0,COUNTIF(BP$4:BP$53,"&lt;"&amp;AX364)*IF(AY364&lt;0.5,Riskregister!$K$15+(Riskregister!$L$15-Riskregister!$K$15)*SQRT(AY364/2),Riskregister!$L$15-(Riskregister!$L$15-Riskregister!$K$15)*SQRT((1-AY364)/2)))</f>
        <v>0</v>
      </c>
      <c r="BA364" s="30">
        <f t="shared" ref="BA364:BB383" ca="1" si="233">RAND()</f>
        <v>0.11137523663971749</v>
      </c>
      <c r="BB364" s="30">
        <f t="shared" ca="1" si="233"/>
        <v>0.32492494815552797</v>
      </c>
      <c r="BC364" s="30">
        <f>IF(Riskregister!$E$16="",0,COUNTIF(BQ$4:BQ$53,"&lt;"&amp;BA364)*IF(BB364&lt;0.5,Riskregister!$K$16+(Riskregister!$L$16-Riskregister!$K$16)*SQRT(BB364/2),Riskregister!$L$16-(Riskregister!$L$16-Riskregister!$K$16)*SQRT((1-BB364)/2)))</f>
        <v>0</v>
      </c>
      <c r="BD364" s="30">
        <f t="shared" ca="1" si="209"/>
        <v>30390856.704997189</v>
      </c>
    </row>
    <row r="365" spans="20:56" x14ac:dyDescent="0.35">
      <c r="T365" s="30">
        <f t="shared" ca="1" si="222"/>
        <v>0.89650208522816222</v>
      </c>
      <c r="U365" s="30">
        <f t="shared" ca="1" si="222"/>
        <v>0.12131483419872391</v>
      </c>
      <c r="V365" s="30">
        <f ca="1">IF(Riskregister!$E$5="",0,COUNTIF(BF$4:BF$53,"&lt;"&amp;T365)*IF(U365&lt;0.5,Riskregister!$K$5+(Riskregister!$L$5-Riskregister!$K$5)*SQRT(U365/2),Riskregister!$L$5-(Riskregister!$L$5-Riskregister!$K$5)*SQRT((1-U365)/2)))</f>
        <v>1564975.616586314</v>
      </c>
      <c r="W365" s="30">
        <f t="shared" ca="1" si="223"/>
        <v>0.70544372903484731</v>
      </c>
      <c r="X365" s="30">
        <f t="shared" ca="1" si="223"/>
        <v>0.24738964519357376</v>
      </c>
      <c r="Y365" s="30">
        <f ca="1">IF(Riskregister!$E$6="",0,COUNTIF(BG$4:BG$53,"&lt;"&amp;W365)*IF(X365&lt;0.5,Riskregister!$K$6+(Riskregister!$L$6-Riskregister!$K$6)*SQRT(X365/2),Riskregister!$L$6-(Riskregister!$L$6-Riskregister!$K$6)*SQRT((1-X365)/2)))</f>
        <v>2499194.8364826357</v>
      </c>
      <c r="Z365" s="30">
        <f t="shared" ca="1" si="224"/>
        <v>0.30475764596148636</v>
      </c>
      <c r="AA365" s="30">
        <f t="shared" ca="1" si="224"/>
        <v>0.94059828655709565</v>
      </c>
      <c r="AB365" s="30">
        <f ca="1">IF(Riskregister!$E$7="",0,COUNTIF(BH$4:BH$53,"&lt;"&amp;Z365)*IF(AA365&lt;0.5,Riskregister!$K$7+(Riskregister!$L$7-Riskregister!$K$7)*SQRT(AA365/2),Riskregister!$L$7-(Riskregister!$L$7-Riskregister!$K$7)*SQRT((1-AA365)/2)))</f>
        <v>1698406.1112863072</v>
      </c>
      <c r="AC365" s="30">
        <f t="shared" ca="1" si="225"/>
        <v>9.8831441295435418E-2</v>
      </c>
      <c r="AD365" s="30">
        <f t="shared" ca="1" si="225"/>
        <v>0.62902701040400488</v>
      </c>
      <c r="AE365" s="30">
        <f ca="1">IF(Riskregister!$E$8="",0,COUNTIF(BI$4:BI$53,"&lt;"&amp;AC365)*IF(AD365&lt;0.5,Riskregister!$K$8+(Riskregister!$L$8-Riskregister!$K$8)*SQRT(AD365/2),Riskregister!$L$8-(Riskregister!$L$8-Riskregister!$K$8)*SQRT((1-AD365)/2)))</f>
        <v>2975797.2754470054</v>
      </c>
      <c r="AF365" s="30">
        <f t="shared" ca="1" si="226"/>
        <v>0.48677127962189148</v>
      </c>
      <c r="AG365" s="30">
        <f t="shared" ca="1" si="226"/>
        <v>0.48919251119425733</v>
      </c>
      <c r="AH365" s="30">
        <f>IF(Riskregister!$E$9="",0,COUNTIF(BJ$4:BJ$53,"&lt;"&amp;AF365)*IF(AG365&lt;0.5,Riskregister!$K$9+(Riskregister!$L$9-Riskregister!$K$9)*SQRT(AG365/2),Riskregister!$L$9-(Riskregister!$L$9-Riskregister!$K$9)*SQRT((1-AG365)/2)))</f>
        <v>0</v>
      </c>
      <c r="AI365" s="30">
        <f t="shared" ca="1" si="227"/>
        <v>0.12506632074553159</v>
      </c>
      <c r="AJ365" s="30">
        <f t="shared" ca="1" si="227"/>
        <v>0.36863631615893644</v>
      </c>
      <c r="AK365" s="30">
        <f>IF(Riskregister!$E$10="",0,COUNTIF(BK$4:BK$53,"&lt;"&amp;AI365)*IF(AJ365&lt;0.5,Riskregister!$K$10+(Riskregister!$L$10-Riskregister!$K$10)*SQRT(AJ365/2),Riskregister!$L$10-(Riskregister!$L$10-Riskregister!$K$10)*SQRT((1-AJ365)/2)))</f>
        <v>0</v>
      </c>
      <c r="AL365" s="30">
        <f t="shared" ca="1" si="228"/>
        <v>0.75301210539883146</v>
      </c>
      <c r="AM365" s="30">
        <f t="shared" ca="1" si="228"/>
        <v>0.11657994024371943</v>
      </c>
      <c r="AN365" s="30">
        <f>IF(Riskregister!$E$11="",0,COUNTIF(BL$4:BL$53,"&lt;"&amp;AL365)*IF(AM365&lt;0.5,Riskregister!$K$11+(Riskregister!$L$11-Riskregister!$K$11)*SQRT(AM365/2),Riskregister!$L$11-(Riskregister!$L$11-Riskregister!$K$11)*SQRT((1-AM365)/2)))</f>
        <v>0</v>
      </c>
      <c r="AO365" s="30">
        <f t="shared" ca="1" si="229"/>
        <v>0.27542555113048106</v>
      </c>
      <c r="AP365" s="30">
        <f t="shared" ca="1" si="229"/>
        <v>0.69907551890952158</v>
      </c>
      <c r="AQ365" s="30">
        <f>IF(Riskregister!$E$12="",0,COUNTIF(BM$4:BM$53,"&lt;"&amp;AO365)*IF(AP365&lt;0.5,Riskregister!$K$12+(Riskregister!$L$12-Riskregister!$K$12)*SQRT(AP365/2),Riskregister!$L$12-(Riskregister!$L$12-Riskregister!$K$12)*SQRT((1-AP365)/2)))</f>
        <v>0</v>
      </c>
      <c r="AR365" s="30">
        <f t="shared" ca="1" si="230"/>
        <v>0.13753279152259379</v>
      </c>
      <c r="AS365" s="30">
        <f t="shared" ca="1" si="230"/>
        <v>0.82296158996014357</v>
      </c>
      <c r="AT365" s="30">
        <f>IF(Riskregister!$E$13="",0,COUNTIF(BN$4:BN$53,"&lt;"&amp;AR365)*IF(AS365&lt;0.5,Riskregister!$K$13+(Riskregister!$L$13-Riskregister!$K$13)*SQRT(AS365/2),Riskregister!$L$13-(Riskregister!$L$13-Riskregister!$K$13)*SQRT((1-AS365)/2)))</f>
        <v>0</v>
      </c>
      <c r="AU365" s="30">
        <f t="shared" ca="1" si="231"/>
        <v>0.70271567147917491</v>
      </c>
      <c r="AV365" s="30">
        <f t="shared" ca="1" si="231"/>
        <v>0.32493798786756156</v>
      </c>
      <c r="AW365" s="30">
        <f>IF(Riskregister!$E$14="",0,COUNTIF(BO$4:BO$53,"&lt;"&amp;AU365)*IF(AV365&lt;0.5,Riskregister!$K$14+(Riskregister!$L$14-Riskregister!$K$14)*SQRT(AV365/2),Riskregister!$L$14-(Riskregister!$L$14-Riskregister!$K$14)*SQRT((1-AV365)/2)))</f>
        <v>0</v>
      </c>
      <c r="AX365" s="30">
        <f t="shared" ca="1" si="232"/>
        <v>0.24531233437132538</v>
      </c>
      <c r="AY365" s="30">
        <f t="shared" ca="1" si="232"/>
        <v>6.2265557097844426E-2</v>
      </c>
      <c r="AZ365" s="30">
        <f>IF(Riskregister!$E$15="",0,COUNTIF(BP$4:BP$53,"&lt;"&amp;AX365)*IF(AY365&lt;0.5,Riskregister!$K$15+(Riskregister!$L$15-Riskregister!$K$15)*SQRT(AY365/2),Riskregister!$L$15-(Riskregister!$L$15-Riskregister!$K$15)*SQRT((1-AY365)/2)))</f>
        <v>0</v>
      </c>
      <c r="BA365" s="30">
        <f t="shared" ca="1" si="233"/>
        <v>0.24333905058921923</v>
      </c>
      <c r="BB365" s="30">
        <f t="shared" ca="1" si="233"/>
        <v>0.53317806219988728</v>
      </c>
      <c r="BC365" s="30">
        <f>IF(Riskregister!$E$16="",0,COUNTIF(BQ$4:BQ$53,"&lt;"&amp;BA365)*IF(BB365&lt;0.5,Riskregister!$K$16+(Riskregister!$L$16-Riskregister!$K$16)*SQRT(BB365/2),Riskregister!$L$16-(Riskregister!$L$16-Riskregister!$K$16)*SQRT((1-BB365)/2)))</f>
        <v>0</v>
      </c>
      <c r="BD365" s="30">
        <f t="shared" ca="1" si="209"/>
        <v>8738373.8398022614</v>
      </c>
    </row>
    <row r="366" spans="20:56" x14ac:dyDescent="0.35">
      <c r="T366" s="30">
        <f t="shared" ca="1" si="222"/>
        <v>0.22071832765304367</v>
      </c>
      <c r="U366" s="30">
        <f t="shared" ca="1" si="222"/>
        <v>1.7039005365877324E-2</v>
      </c>
      <c r="V366" s="30">
        <f ca="1">IF(Riskregister!$E$5="",0,COUNTIF(BF$4:BF$53,"&lt;"&amp;T366)*IF(U366&lt;0.5,Riskregister!$K$5+(Riskregister!$L$5-Riskregister!$K$5)*SQRT(U366/2),Riskregister!$L$5-(Riskregister!$L$5-Riskregister!$K$5)*SQRT((1-U366)/2)))</f>
        <v>383071.03690926405</v>
      </c>
      <c r="W366" s="30">
        <f t="shared" ca="1" si="223"/>
        <v>0.90511910966282461</v>
      </c>
      <c r="X366" s="30">
        <f t="shared" ca="1" si="223"/>
        <v>0.6690055152866986</v>
      </c>
      <c r="Y366" s="30">
        <f ca="1">IF(Riskregister!$E$6="",0,COUNTIF(BG$4:BG$53,"&lt;"&amp;W366)*IF(X366&lt;0.5,Riskregister!$K$6+(Riskregister!$L$6-Riskregister!$K$6)*SQRT(X366/2),Riskregister!$L$6-(Riskregister!$L$6-Riskregister!$K$6)*SQRT((1-X366)/2)))</f>
        <v>5070942.6356302314</v>
      </c>
      <c r="Z366" s="30">
        <f t="shared" ca="1" si="224"/>
        <v>0.8819300718606301</v>
      </c>
      <c r="AA366" s="30">
        <f t="shared" ca="1" si="224"/>
        <v>1.2985176758780637E-2</v>
      </c>
      <c r="AB366" s="30">
        <f ca="1">IF(Riskregister!$E$7="",0,COUNTIF(BH$4:BH$53,"&lt;"&amp;Z366)*IF(AA366&lt;0.5,Riskregister!$K$7+(Riskregister!$L$7-Riskregister!$K$7)*SQRT(AA366/2),Riskregister!$L$7-(Riskregister!$L$7-Riskregister!$K$7)*SQRT((1-AA366)/2)))</f>
        <v>703816.28827658086</v>
      </c>
      <c r="AC366" s="30">
        <f t="shared" ca="1" si="225"/>
        <v>0.99892714537221128</v>
      </c>
      <c r="AD366" s="30">
        <f t="shared" ca="1" si="225"/>
        <v>0.62693425712111994</v>
      </c>
      <c r="AE366" s="30">
        <f ca="1">IF(Riskregister!$E$8="",0,COUNTIF(BI$4:BI$53,"&lt;"&amp;AC366)*IF(AD366&lt;0.5,Riskregister!$K$8+(Riskregister!$L$8-Riskregister!$K$8)*SQRT(AD366/2),Riskregister!$L$8-(Riskregister!$L$8-Riskregister!$K$8)*SQRT((1-AD366)/2)))</f>
        <v>26730862.047215372</v>
      </c>
      <c r="AF366" s="30">
        <f t="shared" ca="1" si="226"/>
        <v>0.53673781757389183</v>
      </c>
      <c r="AG366" s="30">
        <f t="shared" ca="1" si="226"/>
        <v>0.35702535826376758</v>
      </c>
      <c r="AH366" s="30">
        <f>IF(Riskregister!$E$9="",0,COUNTIF(BJ$4:BJ$53,"&lt;"&amp;AF366)*IF(AG366&lt;0.5,Riskregister!$K$9+(Riskregister!$L$9-Riskregister!$K$9)*SQRT(AG366/2),Riskregister!$L$9-(Riskregister!$L$9-Riskregister!$K$9)*SQRT((1-AG366)/2)))</f>
        <v>0</v>
      </c>
      <c r="AI366" s="30">
        <f t="shared" ca="1" si="227"/>
        <v>0.45715819674590319</v>
      </c>
      <c r="AJ366" s="30">
        <f t="shared" ca="1" si="227"/>
        <v>0.21481009390890615</v>
      </c>
      <c r="AK366" s="30">
        <f>IF(Riskregister!$E$10="",0,COUNTIF(BK$4:BK$53,"&lt;"&amp;AI366)*IF(AJ366&lt;0.5,Riskregister!$K$10+(Riskregister!$L$10-Riskregister!$K$10)*SQRT(AJ366/2),Riskregister!$L$10-(Riskregister!$L$10-Riskregister!$K$10)*SQRT((1-AJ366)/2)))</f>
        <v>0</v>
      </c>
      <c r="AL366" s="30">
        <f t="shared" ca="1" si="228"/>
        <v>0.73167594352381171</v>
      </c>
      <c r="AM366" s="30">
        <f t="shared" ca="1" si="228"/>
        <v>0.99550075730485543</v>
      </c>
      <c r="AN366" s="30">
        <f>IF(Riskregister!$E$11="",0,COUNTIF(BL$4:BL$53,"&lt;"&amp;AL366)*IF(AM366&lt;0.5,Riskregister!$K$11+(Riskregister!$L$11-Riskregister!$K$11)*SQRT(AM366/2),Riskregister!$L$11-(Riskregister!$L$11-Riskregister!$K$11)*SQRT((1-AM366)/2)))</f>
        <v>0</v>
      </c>
      <c r="AO366" s="30">
        <f t="shared" ca="1" si="229"/>
        <v>0.45883116548932734</v>
      </c>
      <c r="AP366" s="30">
        <f t="shared" ca="1" si="229"/>
        <v>0.88499532069439635</v>
      </c>
      <c r="AQ366" s="30">
        <f>IF(Riskregister!$E$12="",0,COUNTIF(BM$4:BM$53,"&lt;"&amp;AO366)*IF(AP366&lt;0.5,Riskregister!$K$12+(Riskregister!$L$12-Riskregister!$K$12)*SQRT(AP366/2),Riskregister!$L$12-(Riskregister!$L$12-Riskregister!$K$12)*SQRT((1-AP366)/2)))</f>
        <v>0</v>
      </c>
      <c r="AR366" s="30">
        <f t="shared" ca="1" si="230"/>
        <v>0.13725850024507202</v>
      </c>
      <c r="AS366" s="30">
        <f t="shared" ca="1" si="230"/>
        <v>0.69819072232576385</v>
      </c>
      <c r="AT366" s="30">
        <f>IF(Riskregister!$E$13="",0,COUNTIF(BN$4:BN$53,"&lt;"&amp;AR366)*IF(AS366&lt;0.5,Riskregister!$K$13+(Riskregister!$L$13-Riskregister!$K$13)*SQRT(AS366/2),Riskregister!$L$13-(Riskregister!$L$13-Riskregister!$K$13)*SQRT((1-AS366)/2)))</f>
        <v>0</v>
      </c>
      <c r="AU366" s="30">
        <f t="shared" ca="1" si="231"/>
        <v>0.61217616764677252</v>
      </c>
      <c r="AV366" s="30">
        <f t="shared" ca="1" si="231"/>
        <v>0.35264565306799933</v>
      </c>
      <c r="AW366" s="30">
        <f>IF(Riskregister!$E$14="",0,COUNTIF(BO$4:BO$53,"&lt;"&amp;AU366)*IF(AV366&lt;0.5,Riskregister!$K$14+(Riskregister!$L$14-Riskregister!$K$14)*SQRT(AV366/2),Riskregister!$L$14-(Riskregister!$L$14-Riskregister!$K$14)*SQRT((1-AV366)/2)))</f>
        <v>0</v>
      </c>
      <c r="AX366" s="30">
        <f t="shared" ca="1" si="232"/>
        <v>6.3811951680315948E-3</v>
      </c>
      <c r="AY366" s="30">
        <f t="shared" ca="1" si="232"/>
        <v>0.98252675138376877</v>
      </c>
      <c r="AZ366" s="30">
        <f>IF(Riskregister!$E$15="",0,COUNTIF(BP$4:BP$53,"&lt;"&amp;AX366)*IF(AY366&lt;0.5,Riskregister!$K$15+(Riskregister!$L$15-Riskregister!$K$15)*SQRT(AY366/2),Riskregister!$L$15-(Riskregister!$L$15-Riskregister!$K$15)*SQRT((1-AY366)/2)))</f>
        <v>0</v>
      </c>
      <c r="BA366" s="30">
        <f t="shared" ca="1" si="233"/>
        <v>0.28458652029019205</v>
      </c>
      <c r="BB366" s="30">
        <f t="shared" ca="1" si="233"/>
        <v>0.30232174392909061</v>
      </c>
      <c r="BC366" s="30">
        <f>IF(Riskregister!$E$16="",0,COUNTIF(BQ$4:BQ$53,"&lt;"&amp;BA366)*IF(BB366&lt;0.5,Riskregister!$K$16+(Riskregister!$L$16-Riskregister!$K$16)*SQRT(BB366/2),Riskregister!$L$16-(Riskregister!$L$16-Riskregister!$K$16)*SQRT((1-BB366)/2)))</f>
        <v>0</v>
      </c>
      <c r="BD366" s="30">
        <f t="shared" ca="1" si="209"/>
        <v>32888692.00803145</v>
      </c>
    </row>
    <row r="367" spans="20:56" x14ac:dyDescent="0.35">
      <c r="T367" s="30">
        <f t="shared" ca="1" si="222"/>
        <v>0.24262535370851057</v>
      </c>
      <c r="U367" s="30">
        <f t="shared" ca="1" si="222"/>
        <v>0.18690433197292144</v>
      </c>
      <c r="V367" s="30">
        <f ca="1">IF(Riskregister!$E$5="",0,COUNTIF(BF$4:BF$53,"&lt;"&amp;T367)*IF(U367&lt;0.5,Riskregister!$K$5+(Riskregister!$L$5-Riskregister!$K$5)*SQRT(U367/2),Riskregister!$L$5-(Riskregister!$L$5-Riskregister!$K$5)*SQRT((1-U367)/2)))</f>
        <v>575129.52304148162</v>
      </c>
      <c r="W367" s="30">
        <f t="shared" ca="1" si="223"/>
        <v>0.67557238421959231</v>
      </c>
      <c r="X367" s="30">
        <f t="shared" ca="1" si="223"/>
        <v>0.30824632557406861</v>
      </c>
      <c r="Y367" s="30">
        <f ca="1">IF(Riskregister!$E$6="",0,COUNTIF(BG$4:BG$53,"&lt;"&amp;W367)*IF(X367&lt;0.5,Riskregister!$K$6+(Riskregister!$L$6-Riskregister!$K$6)*SQRT(X367/2),Riskregister!$L$6-(Riskregister!$L$6-Riskregister!$K$6)*SQRT((1-X367)/2)))</f>
        <v>1813306.8278756614</v>
      </c>
      <c r="Z367" s="30">
        <f t="shared" ca="1" si="224"/>
        <v>0.94350306791889449</v>
      </c>
      <c r="AA367" s="30">
        <f t="shared" ca="1" si="224"/>
        <v>0.68137185848135073</v>
      </c>
      <c r="AB367" s="30">
        <f ca="1">IF(Riskregister!$E$7="",0,COUNTIF(BH$4:BH$53,"&lt;"&amp;Z367)*IF(AA367&lt;0.5,Riskregister!$K$7+(Riskregister!$L$7-Riskregister!$K$7)*SQRT(AA367/2),Riskregister!$L$7-(Riskregister!$L$7-Riskregister!$K$7)*SQRT((1-AA367)/2)))</f>
        <v>2603004.1636419501</v>
      </c>
      <c r="AC367" s="30">
        <f t="shared" ca="1" si="225"/>
        <v>0.39441916633558105</v>
      </c>
      <c r="AD367" s="30">
        <f t="shared" ca="1" si="225"/>
        <v>0.32629548976265765</v>
      </c>
      <c r="AE367" s="30">
        <f ca="1">IF(Riskregister!$E$8="",0,COUNTIF(BI$4:BI$53,"&lt;"&amp;AC367)*IF(AD367&lt;0.5,Riskregister!$K$8+(Riskregister!$L$8-Riskregister!$K$8)*SQRT(AD367/2),Riskregister!$L$8-(Riskregister!$L$8-Riskregister!$K$8)*SQRT((1-AD367)/2)))</f>
        <v>4396805.8598925248</v>
      </c>
      <c r="AF367" s="30">
        <f t="shared" ca="1" si="226"/>
        <v>0.22461293339145383</v>
      </c>
      <c r="AG367" s="30">
        <f t="shared" ca="1" si="226"/>
        <v>0.18318542393514936</v>
      </c>
      <c r="AH367" s="30">
        <f>IF(Riskregister!$E$9="",0,COUNTIF(BJ$4:BJ$53,"&lt;"&amp;AF367)*IF(AG367&lt;0.5,Riskregister!$K$9+(Riskregister!$L$9-Riskregister!$K$9)*SQRT(AG367/2),Riskregister!$L$9-(Riskregister!$L$9-Riskregister!$K$9)*SQRT((1-AG367)/2)))</f>
        <v>0</v>
      </c>
      <c r="AI367" s="30">
        <f t="shared" ca="1" si="227"/>
        <v>0.75661216370177764</v>
      </c>
      <c r="AJ367" s="30">
        <f t="shared" ca="1" si="227"/>
        <v>0.81245637991798858</v>
      </c>
      <c r="AK367" s="30">
        <f>IF(Riskregister!$E$10="",0,COUNTIF(BK$4:BK$53,"&lt;"&amp;AI367)*IF(AJ367&lt;0.5,Riskregister!$K$10+(Riskregister!$L$10-Riskregister!$K$10)*SQRT(AJ367/2),Riskregister!$L$10-(Riskregister!$L$10-Riskregister!$K$10)*SQRT((1-AJ367)/2)))</f>
        <v>0</v>
      </c>
      <c r="AL367" s="30">
        <f t="shared" ca="1" si="228"/>
        <v>0.50704840178990784</v>
      </c>
      <c r="AM367" s="30">
        <f t="shared" ca="1" si="228"/>
        <v>0.75293965236989002</v>
      </c>
      <c r="AN367" s="30">
        <f>IF(Riskregister!$E$11="",0,COUNTIF(BL$4:BL$53,"&lt;"&amp;AL367)*IF(AM367&lt;0.5,Riskregister!$K$11+(Riskregister!$L$11-Riskregister!$K$11)*SQRT(AM367/2),Riskregister!$L$11-(Riskregister!$L$11-Riskregister!$K$11)*SQRT((1-AM367)/2)))</f>
        <v>0</v>
      </c>
      <c r="AO367" s="30">
        <f t="shared" ca="1" si="229"/>
        <v>0.94736060172648173</v>
      </c>
      <c r="AP367" s="30">
        <f t="shared" ca="1" si="229"/>
        <v>0.72911360854645746</v>
      </c>
      <c r="AQ367" s="30">
        <f>IF(Riskregister!$E$12="",0,COUNTIF(BM$4:BM$53,"&lt;"&amp;AO367)*IF(AP367&lt;0.5,Riskregister!$K$12+(Riskregister!$L$12-Riskregister!$K$12)*SQRT(AP367/2),Riskregister!$L$12-(Riskregister!$L$12-Riskregister!$K$12)*SQRT((1-AP367)/2)))</f>
        <v>0</v>
      </c>
      <c r="AR367" s="30">
        <f t="shared" ca="1" si="230"/>
        <v>0.43058435706613929</v>
      </c>
      <c r="AS367" s="30">
        <f t="shared" ca="1" si="230"/>
        <v>0.73630115216918801</v>
      </c>
      <c r="AT367" s="30">
        <f>IF(Riskregister!$E$13="",0,COUNTIF(BN$4:BN$53,"&lt;"&amp;AR367)*IF(AS367&lt;0.5,Riskregister!$K$13+(Riskregister!$L$13-Riskregister!$K$13)*SQRT(AS367/2),Riskregister!$L$13-(Riskregister!$L$13-Riskregister!$K$13)*SQRT((1-AS367)/2)))</f>
        <v>0</v>
      </c>
      <c r="AU367" s="30">
        <f t="shared" ca="1" si="231"/>
        <v>0.81968656748357105</v>
      </c>
      <c r="AV367" s="30">
        <f t="shared" ca="1" si="231"/>
        <v>0.47294272063240272</v>
      </c>
      <c r="AW367" s="30">
        <f>IF(Riskregister!$E$14="",0,COUNTIF(BO$4:BO$53,"&lt;"&amp;AU367)*IF(AV367&lt;0.5,Riskregister!$K$14+(Riskregister!$L$14-Riskregister!$K$14)*SQRT(AV367/2),Riskregister!$L$14-(Riskregister!$L$14-Riskregister!$K$14)*SQRT((1-AV367)/2)))</f>
        <v>0</v>
      </c>
      <c r="AX367" s="30">
        <f t="shared" ca="1" si="232"/>
        <v>4.1680518371601472E-2</v>
      </c>
      <c r="AY367" s="30">
        <f t="shared" ca="1" si="232"/>
        <v>0.24549413539878362</v>
      </c>
      <c r="AZ367" s="30">
        <f>IF(Riskregister!$E$15="",0,COUNTIF(BP$4:BP$53,"&lt;"&amp;AX367)*IF(AY367&lt;0.5,Riskregister!$K$15+(Riskregister!$L$15-Riskregister!$K$15)*SQRT(AY367/2),Riskregister!$L$15-(Riskregister!$L$15-Riskregister!$K$15)*SQRT((1-AY367)/2)))</f>
        <v>0</v>
      </c>
      <c r="BA367" s="30">
        <f t="shared" ca="1" si="233"/>
        <v>0.76146776017301476</v>
      </c>
      <c r="BB367" s="30">
        <f t="shared" ca="1" si="233"/>
        <v>0.20349336168235532</v>
      </c>
      <c r="BC367" s="30">
        <f>IF(Riskregister!$E$16="",0,COUNTIF(BQ$4:BQ$53,"&lt;"&amp;BA367)*IF(BB367&lt;0.5,Riskregister!$K$16+(Riskregister!$L$16-Riskregister!$K$16)*SQRT(BB367/2),Riskregister!$L$16-(Riskregister!$L$16-Riskregister!$K$16)*SQRT((1-BB367)/2)))</f>
        <v>0</v>
      </c>
      <c r="BD367" s="30">
        <f t="shared" ca="1" si="209"/>
        <v>9388246.3744516186</v>
      </c>
    </row>
    <row r="368" spans="20:56" x14ac:dyDescent="0.35">
      <c r="T368" s="30">
        <f t="shared" ca="1" si="222"/>
        <v>0.67256435795320713</v>
      </c>
      <c r="U368" s="30">
        <f t="shared" ca="1" si="222"/>
        <v>0.67128884502419794</v>
      </c>
      <c r="V368" s="30">
        <f ca="1">IF(Riskregister!$E$5="",0,COUNTIF(BF$4:BF$53,"&lt;"&amp;T368)*IF(U368&lt;0.5,Riskregister!$K$5+(Riskregister!$L$5-Riskregister!$K$5)*SQRT(U368/2),Riskregister!$L$5-(Riskregister!$L$5-Riskregister!$K$5)*SQRT((1-U368)/2)))</f>
        <v>1670265.7531259758</v>
      </c>
      <c r="W368" s="30">
        <f t="shared" ca="1" si="223"/>
        <v>0.27239155114326852</v>
      </c>
      <c r="X368" s="30">
        <f t="shared" ca="1" si="223"/>
        <v>0.2978128111342917</v>
      </c>
      <c r="Y368" s="30">
        <f ca="1">IF(Riskregister!$E$6="",0,COUNTIF(BG$4:BG$53,"&lt;"&amp;W368)*IF(X368&lt;0.5,Riskregister!$K$6+(Riskregister!$L$6-Riskregister!$K$6)*SQRT(X368/2),Riskregister!$L$6-(Riskregister!$L$6-Riskregister!$K$6)*SQRT((1-X368)/2)))</f>
        <v>894591.06965001544</v>
      </c>
      <c r="Z368" s="30">
        <f t="shared" ca="1" si="224"/>
        <v>1.0938763153666153E-3</v>
      </c>
      <c r="AA368" s="30">
        <f t="shared" ca="1" si="224"/>
        <v>0.62006165433040394</v>
      </c>
      <c r="AB368" s="30">
        <f ca="1">IF(Riskregister!$E$7="",0,COUNTIF(BH$4:BH$53,"&lt;"&amp;Z368)*IF(AA368&lt;0.5,Riskregister!$K$7+(Riskregister!$L$7-Riskregister!$K$7)*SQRT(AA368/2),Riskregister!$L$7-(Riskregister!$L$7-Riskregister!$K$7)*SQRT((1-AA368)/2)))</f>
        <v>0</v>
      </c>
      <c r="AC368" s="30">
        <f t="shared" ca="1" si="225"/>
        <v>0.30742846362163356</v>
      </c>
      <c r="AD368" s="30">
        <f t="shared" ca="1" si="225"/>
        <v>9.9795732522718894E-2</v>
      </c>
      <c r="AE368" s="30">
        <f ca="1">IF(Riskregister!$E$8="",0,COUNTIF(BI$4:BI$53,"&lt;"&amp;AC368)*IF(AD368&lt;0.5,Riskregister!$K$8+(Riskregister!$L$8-Riskregister!$K$8)*SQRT(AD368/2),Riskregister!$L$8-(Riskregister!$L$8-Riskregister!$K$8)*SQRT((1-AD368)/2)))</f>
        <v>2699756.0484146057</v>
      </c>
      <c r="AF368" s="30">
        <f t="shared" ca="1" si="226"/>
        <v>0.51734661685923533</v>
      </c>
      <c r="AG368" s="30">
        <f t="shared" ca="1" si="226"/>
        <v>0.97962826854423013</v>
      </c>
      <c r="AH368" s="30">
        <f>IF(Riskregister!$E$9="",0,COUNTIF(BJ$4:BJ$53,"&lt;"&amp;AF368)*IF(AG368&lt;0.5,Riskregister!$K$9+(Riskregister!$L$9-Riskregister!$K$9)*SQRT(AG368/2),Riskregister!$L$9-(Riskregister!$L$9-Riskregister!$K$9)*SQRT((1-AG368)/2)))</f>
        <v>0</v>
      </c>
      <c r="AI368" s="30">
        <f t="shared" ca="1" si="227"/>
        <v>0.91020253143471219</v>
      </c>
      <c r="AJ368" s="30">
        <f t="shared" ca="1" si="227"/>
        <v>0.19403288926194451</v>
      </c>
      <c r="AK368" s="30">
        <f>IF(Riskregister!$E$10="",0,COUNTIF(BK$4:BK$53,"&lt;"&amp;AI368)*IF(AJ368&lt;0.5,Riskregister!$K$10+(Riskregister!$L$10-Riskregister!$K$10)*SQRT(AJ368/2),Riskregister!$L$10-(Riskregister!$L$10-Riskregister!$K$10)*SQRT((1-AJ368)/2)))</f>
        <v>0</v>
      </c>
      <c r="AL368" s="30">
        <f t="shared" ca="1" si="228"/>
        <v>0.6593518659125539</v>
      </c>
      <c r="AM368" s="30">
        <f t="shared" ca="1" si="228"/>
        <v>6.0324504134733337E-3</v>
      </c>
      <c r="AN368" s="30">
        <f>IF(Riskregister!$E$11="",0,COUNTIF(BL$4:BL$53,"&lt;"&amp;AL368)*IF(AM368&lt;0.5,Riskregister!$K$11+(Riskregister!$L$11-Riskregister!$K$11)*SQRT(AM368/2),Riskregister!$L$11-(Riskregister!$L$11-Riskregister!$K$11)*SQRT((1-AM368)/2)))</f>
        <v>0</v>
      </c>
      <c r="AO368" s="30">
        <f t="shared" ca="1" si="229"/>
        <v>0.21643595677222927</v>
      </c>
      <c r="AP368" s="30">
        <f t="shared" ca="1" si="229"/>
        <v>0.30839197590846212</v>
      </c>
      <c r="AQ368" s="30">
        <f>IF(Riskregister!$E$12="",0,COUNTIF(BM$4:BM$53,"&lt;"&amp;AO368)*IF(AP368&lt;0.5,Riskregister!$K$12+(Riskregister!$L$12-Riskregister!$K$12)*SQRT(AP368/2),Riskregister!$L$12-(Riskregister!$L$12-Riskregister!$K$12)*SQRT((1-AP368)/2)))</f>
        <v>0</v>
      </c>
      <c r="AR368" s="30">
        <f t="shared" ca="1" si="230"/>
        <v>0.14984745444034109</v>
      </c>
      <c r="AS368" s="30">
        <f t="shared" ca="1" si="230"/>
        <v>0.20760939737101314</v>
      </c>
      <c r="AT368" s="30">
        <f>IF(Riskregister!$E$13="",0,COUNTIF(BN$4:BN$53,"&lt;"&amp;AR368)*IF(AS368&lt;0.5,Riskregister!$K$13+(Riskregister!$L$13-Riskregister!$K$13)*SQRT(AS368/2),Riskregister!$L$13-(Riskregister!$L$13-Riskregister!$K$13)*SQRT((1-AS368)/2)))</f>
        <v>0</v>
      </c>
      <c r="AU368" s="30">
        <f t="shared" ca="1" si="231"/>
        <v>0.44179642101021332</v>
      </c>
      <c r="AV368" s="30">
        <f t="shared" ca="1" si="231"/>
        <v>0.85295019488969437</v>
      </c>
      <c r="AW368" s="30">
        <f>IF(Riskregister!$E$14="",0,COUNTIF(BO$4:BO$53,"&lt;"&amp;AU368)*IF(AV368&lt;0.5,Riskregister!$K$14+(Riskregister!$L$14-Riskregister!$K$14)*SQRT(AV368/2),Riskregister!$L$14-(Riskregister!$L$14-Riskregister!$K$14)*SQRT((1-AV368)/2)))</f>
        <v>0</v>
      </c>
      <c r="AX368" s="30">
        <f t="shared" ca="1" si="232"/>
        <v>0.71314671776630967</v>
      </c>
      <c r="AY368" s="30">
        <f t="shared" ca="1" si="232"/>
        <v>0.21762727889131384</v>
      </c>
      <c r="AZ368" s="30">
        <f>IF(Riskregister!$E$15="",0,COUNTIF(BP$4:BP$53,"&lt;"&amp;AX368)*IF(AY368&lt;0.5,Riskregister!$K$15+(Riskregister!$L$15-Riskregister!$K$15)*SQRT(AY368/2),Riskregister!$L$15-(Riskregister!$L$15-Riskregister!$K$15)*SQRT((1-AY368)/2)))</f>
        <v>0</v>
      </c>
      <c r="BA368" s="30">
        <f t="shared" ca="1" si="233"/>
        <v>0.41200123946840239</v>
      </c>
      <c r="BB368" s="30">
        <f t="shared" ca="1" si="233"/>
        <v>0.90585069521418571</v>
      </c>
      <c r="BC368" s="30">
        <f>IF(Riskregister!$E$16="",0,COUNTIF(BQ$4:BQ$53,"&lt;"&amp;BA368)*IF(BB368&lt;0.5,Riskregister!$K$16+(Riskregister!$L$16-Riskregister!$K$16)*SQRT(BB368/2),Riskregister!$L$16-(Riskregister!$L$16-Riskregister!$K$16)*SQRT((1-BB368)/2)))</f>
        <v>0</v>
      </c>
      <c r="BD368" s="30">
        <f t="shared" ca="1" si="209"/>
        <v>5264612.8711905964</v>
      </c>
    </row>
    <row r="369" spans="20:56" x14ac:dyDescent="0.35">
      <c r="T369" s="30">
        <f t="shared" ca="1" si="222"/>
        <v>0.19539100984187419</v>
      </c>
      <c r="U369" s="30">
        <f t="shared" ca="1" si="222"/>
        <v>7.6264550945690512E-3</v>
      </c>
      <c r="V369" s="30">
        <f ca="1">IF(Riskregister!$E$5="",0,COUNTIF(BF$4:BF$53,"&lt;"&amp;T369)*IF(U369&lt;0.5,Riskregister!$K$5+(Riskregister!$L$5-Riskregister!$K$5)*SQRT(U369/2),Riskregister!$L$5-(Riskregister!$L$5-Riskregister!$K$5)*SQRT((1-U369)/2)))</f>
        <v>355576.20276071824</v>
      </c>
      <c r="W369" s="30">
        <f t="shared" ca="1" si="223"/>
        <v>0.60229349487291128</v>
      </c>
      <c r="X369" s="30">
        <f t="shared" ca="1" si="223"/>
        <v>0.32083874690828107</v>
      </c>
      <c r="Y369" s="30">
        <f ca="1">IF(Riskregister!$E$6="",0,COUNTIF(BG$4:BG$53,"&lt;"&amp;W369)*IF(X369&lt;0.5,Riskregister!$K$6+(Riskregister!$L$6-Riskregister!$K$6)*SQRT(X369/2),Riskregister!$L$6-(Riskregister!$L$6-Riskregister!$K$6)*SQRT((1-X369)/2)))</f>
        <v>1841885.9455468943</v>
      </c>
      <c r="Z369" s="30">
        <f t="shared" ca="1" si="224"/>
        <v>0.30303519464007767</v>
      </c>
      <c r="AA369" s="30">
        <f t="shared" ca="1" si="224"/>
        <v>4.8518594570861384E-2</v>
      </c>
      <c r="AB369" s="30">
        <f ca="1">IF(Riskregister!$E$7="",0,COUNTIF(BH$4:BH$53,"&lt;"&amp;Z369)*IF(AA369&lt;0.5,Riskregister!$K$7+(Riskregister!$L$7-Riskregister!$K$7)*SQRT(AA369/2),Riskregister!$L$7-(Riskregister!$L$7-Riskregister!$K$7)*SQRT((1-AA369)/2)))</f>
        <v>522569.43690852699</v>
      </c>
      <c r="AC369" s="30">
        <f t="shared" ca="1" si="225"/>
        <v>0.17096028128662166</v>
      </c>
      <c r="AD369" s="30">
        <f t="shared" ca="1" si="225"/>
        <v>0.48605241057979887</v>
      </c>
      <c r="AE369" s="30">
        <f ca="1">IF(Riskregister!$E$8="",0,COUNTIF(BI$4:BI$53,"&lt;"&amp;AC369)*IF(AD369&lt;0.5,Riskregister!$K$8+(Riskregister!$L$8-Riskregister!$K$8)*SQRT(AD369/2),Riskregister!$L$8-(Riskregister!$L$8-Riskregister!$K$8)*SQRT((1-AD369)/2)))</f>
        <v>2616991.3411262198</v>
      </c>
      <c r="AF369" s="30">
        <f t="shared" ca="1" si="226"/>
        <v>0.55207352229183226</v>
      </c>
      <c r="AG369" s="30">
        <f t="shared" ca="1" si="226"/>
        <v>0.36441891375639812</v>
      </c>
      <c r="AH369" s="30">
        <f>IF(Riskregister!$E$9="",0,COUNTIF(BJ$4:BJ$53,"&lt;"&amp;AF369)*IF(AG369&lt;0.5,Riskregister!$K$9+(Riskregister!$L$9-Riskregister!$K$9)*SQRT(AG369/2),Riskregister!$L$9-(Riskregister!$L$9-Riskregister!$K$9)*SQRT((1-AG369)/2)))</f>
        <v>0</v>
      </c>
      <c r="AI369" s="30">
        <f t="shared" ca="1" si="227"/>
        <v>0.91527927715428936</v>
      </c>
      <c r="AJ369" s="30">
        <f t="shared" ca="1" si="227"/>
        <v>0.79072017704324038</v>
      </c>
      <c r="AK369" s="30">
        <f>IF(Riskregister!$E$10="",0,COUNTIF(BK$4:BK$53,"&lt;"&amp;AI369)*IF(AJ369&lt;0.5,Riskregister!$K$10+(Riskregister!$L$10-Riskregister!$K$10)*SQRT(AJ369/2),Riskregister!$L$10-(Riskregister!$L$10-Riskregister!$K$10)*SQRT((1-AJ369)/2)))</f>
        <v>0</v>
      </c>
      <c r="AL369" s="30">
        <f t="shared" ca="1" si="228"/>
        <v>0.92250932884567483</v>
      </c>
      <c r="AM369" s="30">
        <f t="shared" ca="1" si="228"/>
        <v>0.89153433662160231</v>
      </c>
      <c r="AN369" s="30">
        <f>IF(Riskregister!$E$11="",0,COUNTIF(BL$4:BL$53,"&lt;"&amp;AL369)*IF(AM369&lt;0.5,Riskregister!$K$11+(Riskregister!$L$11-Riskregister!$K$11)*SQRT(AM369/2),Riskregister!$L$11-(Riskregister!$L$11-Riskregister!$K$11)*SQRT((1-AM369)/2)))</f>
        <v>0</v>
      </c>
      <c r="AO369" s="30">
        <f t="shared" ca="1" si="229"/>
        <v>0.41810660141459755</v>
      </c>
      <c r="AP369" s="30">
        <f t="shared" ca="1" si="229"/>
        <v>0.53949378502524981</v>
      </c>
      <c r="AQ369" s="30">
        <f>IF(Riskregister!$E$12="",0,COUNTIF(BM$4:BM$53,"&lt;"&amp;AO369)*IF(AP369&lt;0.5,Riskregister!$K$12+(Riskregister!$L$12-Riskregister!$K$12)*SQRT(AP369/2),Riskregister!$L$12-(Riskregister!$L$12-Riskregister!$K$12)*SQRT((1-AP369)/2)))</f>
        <v>0</v>
      </c>
      <c r="AR369" s="30">
        <f t="shared" ca="1" si="230"/>
        <v>0.46090943872971912</v>
      </c>
      <c r="AS369" s="30">
        <f t="shared" ca="1" si="230"/>
        <v>0.59267425422958775</v>
      </c>
      <c r="AT369" s="30">
        <f>IF(Riskregister!$E$13="",0,COUNTIF(BN$4:BN$53,"&lt;"&amp;AR369)*IF(AS369&lt;0.5,Riskregister!$K$13+(Riskregister!$L$13-Riskregister!$K$13)*SQRT(AS369/2),Riskregister!$L$13-(Riskregister!$L$13-Riskregister!$K$13)*SQRT((1-AS369)/2)))</f>
        <v>0</v>
      </c>
      <c r="AU369" s="30">
        <f t="shared" ca="1" si="231"/>
        <v>0.87376298464775026</v>
      </c>
      <c r="AV369" s="30">
        <f t="shared" ca="1" si="231"/>
        <v>0.98488668903168963</v>
      </c>
      <c r="AW369" s="30">
        <f>IF(Riskregister!$E$14="",0,COUNTIF(BO$4:BO$53,"&lt;"&amp;AU369)*IF(AV369&lt;0.5,Riskregister!$K$14+(Riskregister!$L$14-Riskregister!$K$14)*SQRT(AV369/2),Riskregister!$L$14-(Riskregister!$L$14-Riskregister!$K$14)*SQRT((1-AV369)/2)))</f>
        <v>0</v>
      </c>
      <c r="AX369" s="30">
        <f t="shared" ca="1" si="232"/>
        <v>0.3086323831533857</v>
      </c>
      <c r="AY369" s="30">
        <f t="shared" ca="1" si="232"/>
        <v>0.83753010987849774</v>
      </c>
      <c r="AZ369" s="30">
        <f>IF(Riskregister!$E$15="",0,COUNTIF(BP$4:BP$53,"&lt;"&amp;AX369)*IF(AY369&lt;0.5,Riskregister!$K$15+(Riskregister!$L$15-Riskregister!$K$15)*SQRT(AY369/2),Riskregister!$L$15-(Riskregister!$L$15-Riskregister!$K$15)*SQRT((1-AY369)/2)))</f>
        <v>0</v>
      </c>
      <c r="BA369" s="30">
        <f t="shared" ca="1" si="233"/>
        <v>0.14757872796591376</v>
      </c>
      <c r="BB369" s="30">
        <f t="shared" ca="1" si="233"/>
        <v>8.7507515216029397E-2</v>
      </c>
      <c r="BC369" s="30">
        <f>IF(Riskregister!$E$16="",0,COUNTIF(BQ$4:BQ$53,"&lt;"&amp;BA369)*IF(BB369&lt;0.5,Riskregister!$K$16+(Riskregister!$L$16-Riskregister!$K$16)*SQRT(BB369/2),Riskregister!$L$16-(Riskregister!$L$16-Riskregister!$K$16)*SQRT((1-BB369)/2)))</f>
        <v>0</v>
      </c>
      <c r="BD369" s="30">
        <f t="shared" ca="1" si="209"/>
        <v>5337022.9263423588</v>
      </c>
    </row>
    <row r="370" spans="20:56" x14ac:dyDescent="0.35">
      <c r="T370" s="30">
        <f t="shared" ca="1" si="222"/>
        <v>0.93121801447084174</v>
      </c>
      <c r="U370" s="30">
        <f t="shared" ca="1" si="222"/>
        <v>0.86695596983917056</v>
      </c>
      <c r="V370" s="30">
        <f ca="1">IF(Riskregister!$E$5="",0,COUNTIF(BF$4:BF$53,"&lt;"&amp;T370)*IF(U370&lt;0.5,Riskregister!$K$5+(Riskregister!$L$5-Riskregister!$K$5)*SQRT(U370/2),Riskregister!$L$5-(Riskregister!$L$5-Riskregister!$K$5)*SQRT((1-U370)/2)))</f>
        <v>3387556.3437164305</v>
      </c>
      <c r="W370" s="30">
        <f t="shared" ca="1" si="223"/>
        <v>0.2527520115214249</v>
      </c>
      <c r="X370" s="30">
        <f t="shared" ca="1" si="223"/>
        <v>0.17518374435670481</v>
      </c>
      <c r="Y370" s="30">
        <f ca="1">IF(Riskregister!$E$6="",0,COUNTIF(BG$4:BG$53,"&lt;"&amp;W370)*IF(X370&lt;0.5,Riskregister!$K$6+(Riskregister!$L$6-Riskregister!$K$6)*SQRT(X370/2),Riskregister!$L$6-(Riskregister!$L$6-Riskregister!$K$6)*SQRT((1-X370)/2)))</f>
        <v>732726.63332882256</v>
      </c>
      <c r="Z370" s="30">
        <f t="shared" ca="1" si="224"/>
        <v>0.61956888926020692</v>
      </c>
      <c r="AA370" s="30">
        <f t="shared" ca="1" si="224"/>
        <v>0.11475534487160299</v>
      </c>
      <c r="AB370" s="30">
        <f ca="1">IF(Riskregister!$E$7="",0,COUNTIF(BH$4:BH$53,"&lt;"&amp;Z370)*IF(AA370&lt;0.5,Riskregister!$K$7+(Riskregister!$L$7-Riskregister!$K$7)*SQRT(AA370/2),Riskregister!$L$7-(Riskregister!$L$7-Riskregister!$K$7)*SQRT((1-AA370)/2)))</f>
        <v>936864.1059017824</v>
      </c>
      <c r="AC370" s="30">
        <f t="shared" ca="1" si="225"/>
        <v>0.12857379516349177</v>
      </c>
      <c r="AD370" s="30">
        <f t="shared" ca="1" si="225"/>
        <v>0.8521905779685911</v>
      </c>
      <c r="AE370" s="30">
        <f ca="1">IF(Riskregister!$E$8="",0,COUNTIF(BI$4:BI$53,"&lt;"&amp;AC370)*IF(AD370&lt;0.5,Riskregister!$K$8+(Riskregister!$L$8-Riskregister!$K$8)*SQRT(AD370/2),Riskregister!$L$8-(Riskregister!$L$8-Riskregister!$K$8)*SQRT((1-AD370)/2)))</f>
        <v>3722285.2171408082</v>
      </c>
      <c r="AF370" s="30">
        <f t="shared" ca="1" si="226"/>
        <v>9.8849450084761536E-2</v>
      </c>
      <c r="AG370" s="30">
        <f t="shared" ca="1" si="226"/>
        <v>0.68960400388205156</v>
      </c>
      <c r="AH370" s="30">
        <f>IF(Riskregister!$E$9="",0,COUNTIF(BJ$4:BJ$53,"&lt;"&amp;AF370)*IF(AG370&lt;0.5,Riskregister!$K$9+(Riskregister!$L$9-Riskregister!$K$9)*SQRT(AG370/2),Riskregister!$L$9-(Riskregister!$L$9-Riskregister!$K$9)*SQRT((1-AG370)/2)))</f>
        <v>0</v>
      </c>
      <c r="AI370" s="30">
        <f t="shared" ca="1" si="227"/>
        <v>0.4007083297382602</v>
      </c>
      <c r="AJ370" s="30">
        <f t="shared" ca="1" si="227"/>
        <v>0.46725405195095993</v>
      </c>
      <c r="AK370" s="30">
        <f>IF(Riskregister!$E$10="",0,COUNTIF(BK$4:BK$53,"&lt;"&amp;AI370)*IF(AJ370&lt;0.5,Riskregister!$K$10+(Riskregister!$L$10-Riskregister!$K$10)*SQRT(AJ370/2),Riskregister!$L$10-(Riskregister!$L$10-Riskregister!$K$10)*SQRT((1-AJ370)/2)))</f>
        <v>0</v>
      </c>
      <c r="AL370" s="30">
        <f t="shared" ca="1" si="228"/>
        <v>0.45034920787585953</v>
      </c>
      <c r="AM370" s="30">
        <f t="shared" ca="1" si="228"/>
        <v>0.48928236159873306</v>
      </c>
      <c r="AN370" s="30">
        <f>IF(Riskregister!$E$11="",0,COUNTIF(BL$4:BL$53,"&lt;"&amp;AL370)*IF(AM370&lt;0.5,Riskregister!$K$11+(Riskregister!$L$11-Riskregister!$K$11)*SQRT(AM370/2),Riskregister!$L$11-(Riskregister!$L$11-Riskregister!$K$11)*SQRT((1-AM370)/2)))</f>
        <v>0</v>
      </c>
      <c r="AO370" s="30">
        <f t="shared" ca="1" si="229"/>
        <v>0.46042101863864859</v>
      </c>
      <c r="AP370" s="30">
        <f t="shared" ca="1" si="229"/>
        <v>0.11229596056960356</v>
      </c>
      <c r="AQ370" s="30">
        <f>IF(Riskregister!$E$12="",0,COUNTIF(BM$4:BM$53,"&lt;"&amp;AO370)*IF(AP370&lt;0.5,Riskregister!$K$12+(Riskregister!$L$12-Riskregister!$K$12)*SQRT(AP370/2),Riskregister!$L$12-(Riskregister!$L$12-Riskregister!$K$12)*SQRT((1-AP370)/2)))</f>
        <v>0</v>
      </c>
      <c r="AR370" s="30">
        <f t="shared" ca="1" si="230"/>
        <v>9.0622194372977916E-3</v>
      </c>
      <c r="AS370" s="30">
        <f t="shared" ca="1" si="230"/>
        <v>0.86802099760026263</v>
      </c>
      <c r="AT370" s="30">
        <f>IF(Riskregister!$E$13="",0,COUNTIF(BN$4:BN$53,"&lt;"&amp;AR370)*IF(AS370&lt;0.5,Riskregister!$K$13+(Riskregister!$L$13-Riskregister!$K$13)*SQRT(AS370/2),Riskregister!$L$13-(Riskregister!$L$13-Riskregister!$K$13)*SQRT((1-AS370)/2)))</f>
        <v>0</v>
      </c>
      <c r="AU370" s="30">
        <f t="shared" ca="1" si="231"/>
        <v>0.62103647256471484</v>
      </c>
      <c r="AV370" s="30">
        <f t="shared" ca="1" si="231"/>
        <v>0.22513109261788034</v>
      </c>
      <c r="AW370" s="30">
        <f>IF(Riskregister!$E$14="",0,COUNTIF(BO$4:BO$53,"&lt;"&amp;AU370)*IF(AV370&lt;0.5,Riskregister!$K$14+(Riskregister!$L$14-Riskregister!$K$14)*SQRT(AV370/2),Riskregister!$L$14-(Riskregister!$L$14-Riskregister!$K$14)*SQRT((1-AV370)/2)))</f>
        <v>0</v>
      </c>
      <c r="AX370" s="30">
        <f t="shared" ca="1" si="232"/>
        <v>0.23113658466543441</v>
      </c>
      <c r="AY370" s="30">
        <f t="shared" ca="1" si="232"/>
        <v>0.88466627706077894</v>
      </c>
      <c r="AZ370" s="30">
        <f>IF(Riskregister!$E$15="",0,COUNTIF(BP$4:BP$53,"&lt;"&amp;AX370)*IF(AY370&lt;0.5,Riskregister!$K$15+(Riskregister!$L$15-Riskregister!$K$15)*SQRT(AY370/2),Riskregister!$L$15-(Riskregister!$L$15-Riskregister!$K$15)*SQRT((1-AY370)/2)))</f>
        <v>0</v>
      </c>
      <c r="BA370" s="30">
        <f t="shared" ca="1" si="233"/>
        <v>0.22280710275018434</v>
      </c>
      <c r="BB370" s="30">
        <f t="shared" ca="1" si="233"/>
        <v>0.37147727319631285</v>
      </c>
      <c r="BC370" s="30">
        <f>IF(Riskregister!$E$16="",0,COUNTIF(BQ$4:BQ$53,"&lt;"&amp;BA370)*IF(BB370&lt;0.5,Riskregister!$K$16+(Riskregister!$L$16-Riskregister!$K$16)*SQRT(BB370/2),Riskregister!$L$16-(Riskregister!$L$16-Riskregister!$K$16)*SQRT((1-BB370)/2)))</f>
        <v>0</v>
      </c>
      <c r="BD370" s="30">
        <f t="shared" ca="1" si="209"/>
        <v>8779432.3000878431</v>
      </c>
    </row>
    <row r="371" spans="20:56" x14ac:dyDescent="0.35">
      <c r="T371" s="30">
        <f t="shared" ca="1" si="222"/>
        <v>0.39064300862263324</v>
      </c>
      <c r="U371" s="30">
        <f t="shared" ca="1" si="222"/>
        <v>0.9391969291801483</v>
      </c>
      <c r="V371" s="30">
        <f ca="1">IF(Riskregister!$E$5="",0,COUNTIF(BF$4:BF$53,"&lt;"&amp;T371)*IF(U371&lt;0.5,Riskregister!$K$5+(Riskregister!$L$5-Riskregister!$K$5)*SQRT(U371/2),Riskregister!$L$5-(Riskregister!$L$5-Riskregister!$K$5)*SQRT((1-U371)/2)))</f>
        <v>1564613.5129524427</v>
      </c>
      <c r="W371" s="30">
        <f t="shared" ca="1" si="223"/>
        <v>0.9442672840499744</v>
      </c>
      <c r="X371" s="30">
        <f t="shared" ca="1" si="223"/>
        <v>0.15183248281024497</v>
      </c>
      <c r="Y371" s="30">
        <f ca="1">IF(Riskregister!$E$6="",0,COUNTIF(BG$4:BG$53,"&lt;"&amp;W371)*IF(X371&lt;0.5,Riskregister!$K$6+(Riskregister!$L$6-Riskregister!$K$6)*SQRT(X371/2),Riskregister!$L$6-(Riskregister!$L$6-Riskregister!$K$6)*SQRT((1-X371)/2)))</f>
        <v>2783808.9510942204</v>
      </c>
      <c r="Z371" s="30">
        <f t="shared" ca="1" si="224"/>
        <v>0.52210649140647847</v>
      </c>
      <c r="AA371" s="30">
        <f t="shared" ca="1" si="224"/>
        <v>0.93533190646914299</v>
      </c>
      <c r="AB371" s="30">
        <f ca="1">IF(Riskregister!$E$7="",0,COUNTIF(BH$4:BH$53,"&lt;"&amp;Z371)*IF(AA371&lt;0.5,Riskregister!$K$7+(Riskregister!$L$7-Riskregister!$K$7)*SQRT(AA371/2),Riskregister!$L$7-(Riskregister!$L$7-Riskregister!$K$7)*SQRT((1-AA371)/2)))</f>
        <v>2022384.9231882556</v>
      </c>
      <c r="AC371" s="30">
        <f t="shared" ca="1" si="225"/>
        <v>0.95352658241918009</v>
      </c>
      <c r="AD371" s="30">
        <f t="shared" ca="1" si="225"/>
        <v>0.13906679744378203</v>
      </c>
      <c r="AE371" s="30">
        <f ca="1">IF(Riskregister!$E$8="",0,COUNTIF(BI$4:BI$53,"&lt;"&amp;AC371)*IF(AD371&lt;0.5,Riskregister!$K$8+(Riskregister!$L$8-Riskregister!$K$8)*SQRT(AD371/2),Riskregister!$L$8-(Riskregister!$L$8-Riskregister!$K$8)*SQRT((1-AD371)/2)))</f>
        <v>9236110.5424540732</v>
      </c>
      <c r="AF371" s="30">
        <f t="shared" ca="1" si="226"/>
        <v>0.59434711358678738</v>
      </c>
      <c r="AG371" s="30">
        <f t="shared" ca="1" si="226"/>
        <v>0.41099855758993875</v>
      </c>
      <c r="AH371" s="30">
        <f>IF(Riskregister!$E$9="",0,COUNTIF(BJ$4:BJ$53,"&lt;"&amp;AF371)*IF(AG371&lt;0.5,Riskregister!$K$9+(Riskregister!$L$9-Riskregister!$K$9)*SQRT(AG371/2),Riskregister!$L$9-(Riskregister!$L$9-Riskregister!$K$9)*SQRT((1-AG371)/2)))</f>
        <v>0</v>
      </c>
      <c r="AI371" s="30">
        <f t="shared" ca="1" si="227"/>
        <v>0.90511879211987822</v>
      </c>
      <c r="AJ371" s="30">
        <f t="shared" ca="1" si="227"/>
        <v>0.6955495318928645</v>
      </c>
      <c r="AK371" s="30">
        <f>IF(Riskregister!$E$10="",0,COUNTIF(BK$4:BK$53,"&lt;"&amp;AI371)*IF(AJ371&lt;0.5,Riskregister!$K$10+(Riskregister!$L$10-Riskregister!$K$10)*SQRT(AJ371/2),Riskregister!$L$10-(Riskregister!$L$10-Riskregister!$K$10)*SQRT((1-AJ371)/2)))</f>
        <v>0</v>
      </c>
      <c r="AL371" s="30">
        <f t="shared" ca="1" si="228"/>
        <v>0.8440534585339291</v>
      </c>
      <c r="AM371" s="30">
        <f t="shared" ca="1" si="228"/>
        <v>0.76833200639904009</v>
      </c>
      <c r="AN371" s="30">
        <f>IF(Riskregister!$E$11="",0,COUNTIF(BL$4:BL$53,"&lt;"&amp;AL371)*IF(AM371&lt;0.5,Riskregister!$K$11+(Riskregister!$L$11-Riskregister!$K$11)*SQRT(AM371/2),Riskregister!$L$11-(Riskregister!$L$11-Riskregister!$K$11)*SQRT((1-AM371)/2)))</f>
        <v>0</v>
      </c>
      <c r="AO371" s="30">
        <f t="shared" ca="1" si="229"/>
        <v>0.74855441020951063</v>
      </c>
      <c r="AP371" s="30">
        <f t="shared" ca="1" si="229"/>
        <v>0.96848671611603332</v>
      </c>
      <c r="AQ371" s="30">
        <f>IF(Riskregister!$E$12="",0,COUNTIF(BM$4:BM$53,"&lt;"&amp;AO371)*IF(AP371&lt;0.5,Riskregister!$K$12+(Riskregister!$L$12-Riskregister!$K$12)*SQRT(AP371/2),Riskregister!$L$12-(Riskregister!$L$12-Riskregister!$K$12)*SQRT((1-AP371)/2)))</f>
        <v>0</v>
      </c>
      <c r="AR371" s="30">
        <f t="shared" ca="1" si="230"/>
        <v>0.91895221737245003</v>
      </c>
      <c r="AS371" s="30">
        <f t="shared" ca="1" si="230"/>
        <v>0.22409300527408649</v>
      </c>
      <c r="AT371" s="30">
        <f>IF(Riskregister!$E$13="",0,COUNTIF(BN$4:BN$53,"&lt;"&amp;AR371)*IF(AS371&lt;0.5,Riskregister!$K$13+(Riskregister!$L$13-Riskregister!$K$13)*SQRT(AS371/2),Riskregister!$L$13-(Riskregister!$L$13-Riskregister!$K$13)*SQRT((1-AS371)/2)))</f>
        <v>0</v>
      </c>
      <c r="AU371" s="30">
        <f t="shared" ca="1" si="231"/>
        <v>0.92311622562549078</v>
      </c>
      <c r="AV371" s="30">
        <f t="shared" ca="1" si="231"/>
        <v>0.33547908936338944</v>
      </c>
      <c r="AW371" s="30">
        <f>IF(Riskregister!$E$14="",0,COUNTIF(BO$4:BO$53,"&lt;"&amp;AU371)*IF(AV371&lt;0.5,Riskregister!$K$14+(Riskregister!$L$14-Riskregister!$K$14)*SQRT(AV371/2),Riskregister!$L$14-(Riskregister!$L$14-Riskregister!$K$14)*SQRT((1-AV371)/2)))</f>
        <v>0</v>
      </c>
      <c r="AX371" s="30">
        <f t="shared" ca="1" si="232"/>
        <v>0.29941964973247148</v>
      </c>
      <c r="AY371" s="30">
        <f t="shared" ca="1" si="232"/>
        <v>0.36098370410616687</v>
      </c>
      <c r="AZ371" s="30">
        <f>IF(Riskregister!$E$15="",0,COUNTIF(BP$4:BP$53,"&lt;"&amp;AX371)*IF(AY371&lt;0.5,Riskregister!$K$15+(Riskregister!$L$15-Riskregister!$K$15)*SQRT(AY371/2),Riskregister!$L$15-(Riskregister!$L$15-Riskregister!$K$15)*SQRT((1-AY371)/2)))</f>
        <v>0</v>
      </c>
      <c r="BA371" s="30">
        <f t="shared" ca="1" si="233"/>
        <v>0.19525488388860879</v>
      </c>
      <c r="BB371" s="30">
        <f t="shared" ca="1" si="233"/>
        <v>0.74624772095369896</v>
      </c>
      <c r="BC371" s="30">
        <f>IF(Riskregister!$E$16="",0,COUNTIF(BQ$4:BQ$53,"&lt;"&amp;BA371)*IF(BB371&lt;0.5,Riskregister!$K$16+(Riskregister!$L$16-Riskregister!$K$16)*SQRT(BB371/2),Riskregister!$L$16-(Riskregister!$L$16-Riskregister!$K$16)*SQRT((1-BB371)/2)))</f>
        <v>0</v>
      </c>
      <c r="BD371" s="30">
        <f t="shared" ca="1" si="209"/>
        <v>15606917.929688992</v>
      </c>
    </row>
    <row r="372" spans="20:56" x14ac:dyDescent="0.35">
      <c r="T372" s="30">
        <f t="shared" ca="1" si="222"/>
        <v>0.79324780228621738</v>
      </c>
      <c r="U372" s="30">
        <f t="shared" ca="1" si="222"/>
        <v>0.2275871737506765</v>
      </c>
      <c r="V372" s="30">
        <f ca="1">IF(Riskregister!$E$5="",0,COUNTIF(BF$4:BF$53,"&lt;"&amp;T372)*IF(U372&lt;0.5,Riskregister!$K$5+(Riskregister!$L$5-Riskregister!$K$5)*SQRT(U372/2),Riskregister!$L$5-(Riskregister!$L$5-Riskregister!$K$5)*SQRT((1-U372)/2)))</f>
        <v>1508999.3633438698</v>
      </c>
      <c r="W372" s="30">
        <f t="shared" ca="1" si="223"/>
        <v>0.83154547415834967</v>
      </c>
      <c r="X372" s="30">
        <f t="shared" ca="1" si="223"/>
        <v>0.73733738420605988</v>
      </c>
      <c r="Y372" s="30">
        <f ca="1">IF(Riskregister!$E$6="",0,COUNTIF(BG$4:BG$53,"&lt;"&amp;W372)*IF(X372&lt;0.5,Riskregister!$K$6+(Riskregister!$L$6-Riskregister!$K$6)*SQRT(X372/2),Riskregister!$L$6-(Riskregister!$L$6-Riskregister!$K$6)*SQRT((1-X372)/2)))</f>
        <v>4043058.2690648027</v>
      </c>
      <c r="Z372" s="30">
        <f t="shared" ca="1" si="224"/>
        <v>0.3060549575032564</v>
      </c>
      <c r="AA372" s="30">
        <f t="shared" ca="1" si="224"/>
        <v>3.8962654267985286E-2</v>
      </c>
      <c r="AB372" s="30">
        <f ca="1">IF(Riskregister!$E$7="",0,COUNTIF(BH$4:BH$53,"&lt;"&amp;Z372)*IF(AA372&lt;0.5,Riskregister!$K$7+(Riskregister!$L$7-Riskregister!$K$7)*SQRT(AA372/2),Riskregister!$L$7-(Riskregister!$L$7-Riskregister!$K$7)*SQRT((1-AA372)/2)))</f>
        <v>494257.16846768791</v>
      </c>
      <c r="AC372" s="30">
        <f t="shared" ca="1" si="225"/>
        <v>0.64393587501542326</v>
      </c>
      <c r="AD372" s="30">
        <f t="shared" ca="1" si="225"/>
        <v>0.59349512500520829</v>
      </c>
      <c r="AE372" s="30">
        <f ca="1">IF(Riskregister!$E$8="",0,COUNTIF(BI$4:BI$53,"&lt;"&amp;AC372)*IF(AD372&lt;0.5,Riskregister!$K$8+(Riskregister!$L$8-Riskregister!$K$8)*SQRT(AD372/2),Riskregister!$L$8-(Riskregister!$L$8-Riskregister!$K$8)*SQRT((1-AD372)/2)))</f>
        <v>8643222.7427054457</v>
      </c>
      <c r="AF372" s="30">
        <f t="shared" ca="1" si="226"/>
        <v>0.62636906632747602</v>
      </c>
      <c r="AG372" s="30">
        <f t="shared" ca="1" si="226"/>
        <v>0.26880460105929538</v>
      </c>
      <c r="AH372" s="30">
        <f>IF(Riskregister!$E$9="",0,COUNTIF(BJ$4:BJ$53,"&lt;"&amp;AF372)*IF(AG372&lt;0.5,Riskregister!$K$9+(Riskregister!$L$9-Riskregister!$K$9)*SQRT(AG372/2),Riskregister!$L$9-(Riskregister!$L$9-Riskregister!$K$9)*SQRT((1-AG372)/2)))</f>
        <v>0</v>
      </c>
      <c r="AI372" s="30">
        <f t="shared" ca="1" si="227"/>
        <v>0.91097169763339958</v>
      </c>
      <c r="AJ372" s="30">
        <f t="shared" ca="1" si="227"/>
        <v>0.10020571187874405</v>
      </c>
      <c r="AK372" s="30">
        <f>IF(Riskregister!$E$10="",0,COUNTIF(BK$4:BK$53,"&lt;"&amp;AI372)*IF(AJ372&lt;0.5,Riskregister!$K$10+(Riskregister!$L$10-Riskregister!$K$10)*SQRT(AJ372/2),Riskregister!$L$10-(Riskregister!$L$10-Riskregister!$K$10)*SQRT((1-AJ372)/2)))</f>
        <v>0</v>
      </c>
      <c r="AL372" s="30">
        <f t="shared" ca="1" si="228"/>
        <v>3.1248197086764851E-2</v>
      </c>
      <c r="AM372" s="30">
        <f t="shared" ca="1" si="228"/>
        <v>0.61333465864976511</v>
      </c>
      <c r="AN372" s="30">
        <f>IF(Riskregister!$E$11="",0,COUNTIF(BL$4:BL$53,"&lt;"&amp;AL372)*IF(AM372&lt;0.5,Riskregister!$K$11+(Riskregister!$L$11-Riskregister!$K$11)*SQRT(AM372/2),Riskregister!$L$11-(Riskregister!$L$11-Riskregister!$K$11)*SQRT((1-AM372)/2)))</f>
        <v>0</v>
      </c>
      <c r="AO372" s="30">
        <f t="shared" ca="1" si="229"/>
        <v>0.73774825694473245</v>
      </c>
      <c r="AP372" s="30">
        <f t="shared" ca="1" si="229"/>
        <v>0.83363706838005869</v>
      </c>
      <c r="AQ372" s="30">
        <f>IF(Riskregister!$E$12="",0,COUNTIF(BM$4:BM$53,"&lt;"&amp;AO372)*IF(AP372&lt;0.5,Riskregister!$K$12+(Riskregister!$L$12-Riskregister!$K$12)*SQRT(AP372/2),Riskregister!$L$12-(Riskregister!$L$12-Riskregister!$K$12)*SQRT((1-AP372)/2)))</f>
        <v>0</v>
      </c>
      <c r="AR372" s="30">
        <f t="shared" ca="1" si="230"/>
        <v>0.35152277421012956</v>
      </c>
      <c r="AS372" s="30">
        <f t="shared" ca="1" si="230"/>
        <v>0.2356287981321139</v>
      </c>
      <c r="AT372" s="30">
        <f>IF(Riskregister!$E$13="",0,COUNTIF(BN$4:BN$53,"&lt;"&amp;AR372)*IF(AS372&lt;0.5,Riskregister!$K$13+(Riskregister!$L$13-Riskregister!$K$13)*SQRT(AS372/2),Riskregister!$L$13-(Riskregister!$L$13-Riskregister!$K$13)*SQRT((1-AS372)/2)))</f>
        <v>0</v>
      </c>
      <c r="AU372" s="30">
        <f t="shared" ca="1" si="231"/>
        <v>0.91086509046792463</v>
      </c>
      <c r="AV372" s="30">
        <f t="shared" ca="1" si="231"/>
        <v>0.6833671118798833</v>
      </c>
      <c r="AW372" s="30">
        <f>IF(Riskregister!$E$14="",0,COUNTIF(BO$4:BO$53,"&lt;"&amp;AU372)*IF(AV372&lt;0.5,Riskregister!$K$14+(Riskregister!$L$14-Riskregister!$K$14)*SQRT(AV372/2),Riskregister!$L$14-(Riskregister!$L$14-Riskregister!$K$14)*SQRT((1-AV372)/2)))</f>
        <v>0</v>
      </c>
      <c r="AX372" s="30">
        <f t="shared" ca="1" si="232"/>
        <v>0.71682172755471441</v>
      </c>
      <c r="AY372" s="30">
        <f t="shared" ca="1" si="232"/>
        <v>0.22859513022493105</v>
      </c>
      <c r="AZ372" s="30">
        <f>IF(Riskregister!$E$15="",0,COUNTIF(BP$4:BP$53,"&lt;"&amp;AX372)*IF(AY372&lt;0.5,Riskregister!$K$15+(Riskregister!$L$15-Riskregister!$K$15)*SQRT(AY372/2),Riskregister!$L$15-(Riskregister!$L$15-Riskregister!$K$15)*SQRT((1-AY372)/2)))</f>
        <v>0</v>
      </c>
      <c r="BA372" s="30">
        <f t="shared" ca="1" si="233"/>
        <v>0.77558588336083079</v>
      </c>
      <c r="BB372" s="30">
        <f t="shared" ca="1" si="233"/>
        <v>8.9011425345759232E-2</v>
      </c>
      <c r="BC372" s="30">
        <f>IF(Riskregister!$E$16="",0,COUNTIF(BQ$4:BQ$53,"&lt;"&amp;BA372)*IF(BB372&lt;0.5,Riskregister!$K$16+(Riskregister!$L$16-Riskregister!$K$16)*SQRT(BB372/2),Riskregister!$L$16-(Riskregister!$L$16-Riskregister!$K$16)*SQRT((1-BB372)/2)))</f>
        <v>0</v>
      </c>
      <c r="BD372" s="30">
        <f t="shared" ca="1" si="209"/>
        <v>14689537.543581806</v>
      </c>
    </row>
    <row r="373" spans="20:56" x14ac:dyDescent="0.35">
      <c r="T373" s="30">
        <f t="shared" ca="1" si="222"/>
        <v>0.18747570208855102</v>
      </c>
      <c r="U373" s="30">
        <f t="shared" ca="1" si="222"/>
        <v>0.87578713370615324</v>
      </c>
      <c r="V373" s="30">
        <f ca="1">IF(Riskregister!$E$5="",0,COUNTIF(BF$4:BF$53,"&lt;"&amp;T373)*IF(U373&lt;0.5,Riskregister!$K$5+(Riskregister!$L$5-Riskregister!$K$5)*SQRT(U373/2),Riskregister!$L$5-(Riskregister!$L$5-Riskregister!$K$5)*SQRT((1-U373)/2)))</f>
        <v>975709.53910384874</v>
      </c>
      <c r="W373" s="30">
        <f t="shared" ca="1" si="223"/>
        <v>0.6638094062416644</v>
      </c>
      <c r="X373" s="30">
        <f t="shared" ca="1" si="223"/>
        <v>0.79999058660166045</v>
      </c>
      <c r="Y373" s="30">
        <f ca="1">IF(Riskregister!$E$6="",0,COUNTIF(BG$4:BG$53,"&lt;"&amp;W373)*IF(X373&lt;0.5,Riskregister!$K$6+(Riskregister!$L$6-Riskregister!$K$6)*SQRT(X373/2),Riskregister!$L$6-(Riskregister!$L$6-Riskregister!$K$6)*SQRT((1-X373)/2)))</f>
        <v>2861553.2516532708</v>
      </c>
      <c r="Z373" s="30">
        <f t="shared" ca="1" si="224"/>
        <v>5.9642744191103159E-2</v>
      </c>
      <c r="AA373" s="30">
        <f t="shared" ca="1" si="224"/>
        <v>0.86992015109302878</v>
      </c>
      <c r="AB373" s="30">
        <f ca="1">IF(Riskregister!$E$7="",0,COUNTIF(BH$4:BH$53,"&lt;"&amp;Z373)*IF(AA373&lt;0.5,Riskregister!$K$7+(Riskregister!$L$7-Riskregister!$K$7)*SQRT(AA373/2),Riskregister!$L$7-(Riskregister!$L$7-Riskregister!$K$7)*SQRT((1-AA373)/2)))</f>
        <v>932219.27494689252</v>
      </c>
      <c r="AC373" s="30">
        <f t="shared" ca="1" si="225"/>
        <v>0.38525681362704767</v>
      </c>
      <c r="AD373" s="30">
        <f t="shared" ca="1" si="225"/>
        <v>0.77914940320245352</v>
      </c>
      <c r="AE373" s="30">
        <f ca="1">IF(Riskregister!$E$8="",0,COUNTIF(BI$4:BI$53,"&lt;"&amp;AC373)*IF(AD373&lt;0.5,Riskregister!$K$8+(Riskregister!$L$8-Riskregister!$K$8)*SQRT(AD373/2),Riskregister!$L$8-(Riskregister!$L$8-Riskregister!$K$8)*SQRT((1-AD373)/2)))</f>
        <v>6876351.5936463643</v>
      </c>
      <c r="AF373" s="30">
        <f t="shared" ca="1" si="226"/>
        <v>0.63894523172305195</v>
      </c>
      <c r="AG373" s="30">
        <f t="shared" ca="1" si="226"/>
        <v>8.9252993239278822E-2</v>
      </c>
      <c r="AH373" s="30">
        <f>IF(Riskregister!$E$9="",0,COUNTIF(BJ$4:BJ$53,"&lt;"&amp;AF373)*IF(AG373&lt;0.5,Riskregister!$K$9+(Riskregister!$L$9-Riskregister!$K$9)*SQRT(AG373/2),Riskregister!$L$9-(Riskregister!$L$9-Riskregister!$K$9)*SQRT((1-AG373)/2)))</f>
        <v>0</v>
      </c>
      <c r="AI373" s="30">
        <f t="shared" ca="1" si="227"/>
        <v>0.53410049934967496</v>
      </c>
      <c r="AJ373" s="30">
        <f t="shared" ca="1" si="227"/>
        <v>1.6057552224353788E-2</v>
      </c>
      <c r="AK373" s="30">
        <f>IF(Riskregister!$E$10="",0,COUNTIF(BK$4:BK$53,"&lt;"&amp;AI373)*IF(AJ373&lt;0.5,Riskregister!$K$10+(Riskregister!$L$10-Riskregister!$K$10)*SQRT(AJ373/2),Riskregister!$L$10-(Riskregister!$L$10-Riskregister!$K$10)*SQRT((1-AJ373)/2)))</f>
        <v>0</v>
      </c>
      <c r="AL373" s="30">
        <f t="shared" ca="1" si="228"/>
        <v>0.1059333347089455</v>
      </c>
      <c r="AM373" s="30">
        <f t="shared" ca="1" si="228"/>
        <v>0.22809267824406931</v>
      </c>
      <c r="AN373" s="30">
        <f>IF(Riskregister!$E$11="",0,COUNTIF(BL$4:BL$53,"&lt;"&amp;AL373)*IF(AM373&lt;0.5,Riskregister!$K$11+(Riskregister!$L$11-Riskregister!$K$11)*SQRT(AM373/2),Riskregister!$L$11-(Riskregister!$L$11-Riskregister!$K$11)*SQRT((1-AM373)/2)))</f>
        <v>0</v>
      </c>
      <c r="AO373" s="30">
        <f t="shared" ca="1" si="229"/>
        <v>0.5003420751647728</v>
      </c>
      <c r="AP373" s="30">
        <f t="shared" ca="1" si="229"/>
        <v>0.78804449966366519</v>
      </c>
      <c r="AQ373" s="30">
        <f>IF(Riskregister!$E$12="",0,COUNTIF(BM$4:BM$53,"&lt;"&amp;AO373)*IF(AP373&lt;0.5,Riskregister!$K$12+(Riskregister!$L$12-Riskregister!$K$12)*SQRT(AP373/2),Riskregister!$L$12-(Riskregister!$L$12-Riskregister!$K$12)*SQRT((1-AP373)/2)))</f>
        <v>0</v>
      </c>
      <c r="AR373" s="30">
        <f t="shared" ca="1" si="230"/>
        <v>0.19424765443884351</v>
      </c>
      <c r="AS373" s="30">
        <f t="shared" ca="1" si="230"/>
        <v>0.30086851324866704</v>
      </c>
      <c r="AT373" s="30">
        <f>IF(Riskregister!$E$13="",0,COUNTIF(BN$4:BN$53,"&lt;"&amp;AR373)*IF(AS373&lt;0.5,Riskregister!$K$13+(Riskregister!$L$13-Riskregister!$K$13)*SQRT(AS373/2),Riskregister!$L$13-(Riskregister!$L$13-Riskregister!$K$13)*SQRT((1-AS373)/2)))</f>
        <v>0</v>
      </c>
      <c r="AU373" s="30">
        <f t="shared" ca="1" si="231"/>
        <v>0.34529568232310071</v>
      </c>
      <c r="AV373" s="30">
        <f t="shared" ca="1" si="231"/>
        <v>0.12505976901892368</v>
      </c>
      <c r="AW373" s="30">
        <f>IF(Riskregister!$E$14="",0,COUNTIF(BO$4:BO$53,"&lt;"&amp;AU373)*IF(AV373&lt;0.5,Riskregister!$K$14+(Riskregister!$L$14-Riskregister!$K$14)*SQRT(AV373/2),Riskregister!$L$14-(Riskregister!$L$14-Riskregister!$K$14)*SQRT((1-AV373)/2)))</f>
        <v>0</v>
      </c>
      <c r="AX373" s="30">
        <f t="shared" ca="1" si="232"/>
        <v>0.62971772088157241</v>
      </c>
      <c r="AY373" s="30">
        <f t="shared" ca="1" si="232"/>
        <v>0.27652121238957827</v>
      </c>
      <c r="AZ373" s="30">
        <f>IF(Riskregister!$E$15="",0,COUNTIF(BP$4:BP$53,"&lt;"&amp;AX373)*IF(AY373&lt;0.5,Riskregister!$K$15+(Riskregister!$L$15-Riskregister!$K$15)*SQRT(AY373/2),Riskregister!$L$15-(Riskregister!$L$15-Riskregister!$K$15)*SQRT((1-AY373)/2)))</f>
        <v>0</v>
      </c>
      <c r="BA373" s="30">
        <f t="shared" ca="1" si="233"/>
        <v>0.44870909272274784</v>
      </c>
      <c r="BB373" s="30">
        <f t="shared" ca="1" si="233"/>
        <v>0.57546130219021907</v>
      </c>
      <c r="BC373" s="30">
        <f>IF(Riskregister!$E$16="",0,COUNTIF(BQ$4:BQ$53,"&lt;"&amp;BA373)*IF(BB373&lt;0.5,Riskregister!$K$16+(Riskregister!$L$16-Riskregister!$K$16)*SQRT(BB373/2),Riskregister!$L$16-(Riskregister!$L$16-Riskregister!$K$16)*SQRT((1-BB373)/2)))</f>
        <v>0</v>
      </c>
      <c r="BD373" s="30">
        <f t="shared" ca="1" si="209"/>
        <v>11645833.659350377</v>
      </c>
    </row>
    <row r="374" spans="20:56" x14ac:dyDescent="0.35">
      <c r="T374" s="30">
        <f t="shared" ca="1" si="222"/>
        <v>0.76547964236320076</v>
      </c>
      <c r="U374" s="30">
        <f t="shared" ca="1" si="222"/>
        <v>0.11271991502660217</v>
      </c>
      <c r="V374" s="30">
        <f ca="1">IF(Riskregister!$E$5="",0,COUNTIF(BF$4:BF$53,"&lt;"&amp;T374)*IF(U374&lt;0.5,Riskregister!$K$5+(Riskregister!$L$5-Riskregister!$K$5)*SQRT(U374/2),Riskregister!$L$5-(Riskregister!$L$5-Riskregister!$K$5)*SQRT((1-U374)/2)))</f>
        <v>1284155.6747906799</v>
      </c>
      <c r="W374" s="30">
        <f t="shared" ca="1" si="223"/>
        <v>0.50795071814356696</v>
      </c>
      <c r="X374" s="30">
        <f t="shared" ca="1" si="223"/>
        <v>0.42813838816765548</v>
      </c>
      <c r="Y374" s="30">
        <f ca="1">IF(Riskregister!$E$6="",0,COUNTIF(BG$4:BG$53,"&lt;"&amp;W374)*IF(X374&lt;0.5,Riskregister!$K$6+(Riskregister!$L$6-Riskregister!$K$6)*SQRT(X374/2),Riskregister!$L$6-(Riskregister!$L$6-Riskregister!$K$6)*SQRT((1-X374)/2)))</f>
        <v>2065634.0400359279</v>
      </c>
      <c r="Z374" s="30">
        <f t="shared" ca="1" si="224"/>
        <v>0.81594381061203447</v>
      </c>
      <c r="AA374" s="30">
        <f t="shared" ca="1" si="224"/>
        <v>0.19367326137206176</v>
      </c>
      <c r="AB374" s="30">
        <f ca="1">IF(Riskregister!$E$7="",0,COUNTIF(BH$4:BH$53,"&lt;"&amp;Z374)*IF(AA374&lt;0.5,Riskregister!$K$7+(Riskregister!$L$7-Riskregister!$K$7)*SQRT(AA374/2),Riskregister!$L$7-(Riskregister!$L$7-Riskregister!$K$7)*SQRT((1-AA374)/2)))</f>
        <v>1430235.4145725104</v>
      </c>
      <c r="AC374" s="30">
        <f t="shared" ca="1" si="225"/>
        <v>0.98988827366614152</v>
      </c>
      <c r="AD374" s="30">
        <f t="shared" ca="1" si="225"/>
        <v>0.63751868361726893</v>
      </c>
      <c r="AE374" s="30">
        <f ca="1">IF(Riskregister!$E$8="",0,COUNTIF(BI$4:BI$53,"&lt;"&amp;AC374)*IF(AD374&lt;0.5,Riskregister!$K$8+(Riskregister!$L$8-Riskregister!$K$8)*SQRT(AD374/2),Riskregister!$L$8-(Riskregister!$L$8-Riskregister!$K$8)*SQRT((1-AD374)/2)))</f>
        <v>20993690.677665442</v>
      </c>
      <c r="AF374" s="30">
        <f t="shared" ca="1" si="226"/>
        <v>0.15352771142822919</v>
      </c>
      <c r="AG374" s="30">
        <f t="shared" ca="1" si="226"/>
        <v>0.76430977290016799</v>
      </c>
      <c r="AH374" s="30">
        <f>IF(Riskregister!$E$9="",0,COUNTIF(BJ$4:BJ$53,"&lt;"&amp;AF374)*IF(AG374&lt;0.5,Riskregister!$K$9+(Riskregister!$L$9-Riskregister!$K$9)*SQRT(AG374/2),Riskregister!$L$9-(Riskregister!$L$9-Riskregister!$K$9)*SQRT((1-AG374)/2)))</f>
        <v>0</v>
      </c>
      <c r="AI374" s="30">
        <f t="shared" ca="1" si="227"/>
        <v>3.9564162837213868E-2</v>
      </c>
      <c r="AJ374" s="30">
        <f t="shared" ca="1" si="227"/>
        <v>1.8186527568516131E-2</v>
      </c>
      <c r="AK374" s="30">
        <f>IF(Riskregister!$E$10="",0,COUNTIF(BK$4:BK$53,"&lt;"&amp;AI374)*IF(AJ374&lt;0.5,Riskregister!$K$10+(Riskregister!$L$10-Riskregister!$K$10)*SQRT(AJ374/2),Riskregister!$L$10-(Riskregister!$L$10-Riskregister!$K$10)*SQRT((1-AJ374)/2)))</f>
        <v>0</v>
      </c>
      <c r="AL374" s="30">
        <f t="shared" ca="1" si="228"/>
        <v>0.28315960340231605</v>
      </c>
      <c r="AM374" s="30">
        <f t="shared" ca="1" si="228"/>
        <v>0.45790024349087888</v>
      </c>
      <c r="AN374" s="30">
        <f>IF(Riskregister!$E$11="",0,COUNTIF(BL$4:BL$53,"&lt;"&amp;AL374)*IF(AM374&lt;0.5,Riskregister!$K$11+(Riskregister!$L$11-Riskregister!$K$11)*SQRT(AM374/2),Riskregister!$L$11-(Riskregister!$L$11-Riskregister!$K$11)*SQRT((1-AM374)/2)))</f>
        <v>0</v>
      </c>
      <c r="AO374" s="30">
        <f t="shared" ca="1" si="229"/>
        <v>0.58609965763281247</v>
      </c>
      <c r="AP374" s="30">
        <f t="shared" ca="1" si="229"/>
        <v>0.5329410511528615</v>
      </c>
      <c r="AQ374" s="30">
        <f>IF(Riskregister!$E$12="",0,COUNTIF(BM$4:BM$53,"&lt;"&amp;AO374)*IF(AP374&lt;0.5,Riskregister!$K$12+(Riskregister!$L$12-Riskregister!$K$12)*SQRT(AP374/2),Riskregister!$L$12-(Riskregister!$L$12-Riskregister!$K$12)*SQRT((1-AP374)/2)))</f>
        <v>0</v>
      </c>
      <c r="AR374" s="30">
        <f t="shared" ca="1" si="230"/>
        <v>0.9665346781485108</v>
      </c>
      <c r="AS374" s="30">
        <f t="shared" ca="1" si="230"/>
        <v>0.35344408565579921</v>
      </c>
      <c r="AT374" s="30">
        <f>IF(Riskregister!$E$13="",0,COUNTIF(BN$4:BN$53,"&lt;"&amp;AR374)*IF(AS374&lt;0.5,Riskregister!$K$13+(Riskregister!$L$13-Riskregister!$K$13)*SQRT(AS374/2),Riskregister!$L$13-(Riskregister!$L$13-Riskregister!$K$13)*SQRT((1-AS374)/2)))</f>
        <v>0</v>
      </c>
      <c r="AU374" s="30">
        <f t="shared" ca="1" si="231"/>
        <v>0.72870260371616813</v>
      </c>
      <c r="AV374" s="30">
        <f t="shared" ca="1" si="231"/>
        <v>0.8795837425036146</v>
      </c>
      <c r="AW374" s="30">
        <f>IF(Riskregister!$E$14="",0,COUNTIF(BO$4:BO$53,"&lt;"&amp;AU374)*IF(AV374&lt;0.5,Riskregister!$K$14+(Riskregister!$L$14-Riskregister!$K$14)*SQRT(AV374/2),Riskregister!$L$14-(Riskregister!$L$14-Riskregister!$K$14)*SQRT((1-AV374)/2)))</f>
        <v>0</v>
      </c>
      <c r="AX374" s="30">
        <f t="shared" ca="1" si="232"/>
        <v>7.8281815436053837E-2</v>
      </c>
      <c r="AY374" s="30">
        <f t="shared" ca="1" si="232"/>
        <v>0.13085422554330883</v>
      </c>
      <c r="AZ374" s="30">
        <f>IF(Riskregister!$E$15="",0,COUNTIF(BP$4:BP$53,"&lt;"&amp;AX374)*IF(AY374&lt;0.5,Riskregister!$K$15+(Riskregister!$L$15-Riskregister!$K$15)*SQRT(AY374/2),Riskregister!$L$15-(Riskregister!$L$15-Riskregister!$K$15)*SQRT((1-AY374)/2)))</f>
        <v>0</v>
      </c>
      <c r="BA374" s="30">
        <f t="shared" ca="1" si="233"/>
        <v>0.60635822790796701</v>
      </c>
      <c r="BB374" s="30">
        <f t="shared" ca="1" si="233"/>
        <v>4.7340827128687479E-2</v>
      </c>
      <c r="BC374" s="30">
        <f>IF(Riskregister!$E$16="",0,COUNTIF(BQ$4:BQ$53,"&lt;"&amp;BA374)*IF(BB374&lt;0.5,Riskregister!$K$16+(Riskregister!$L$16-Riskregister!$K$16)*SQRT(BB374/2),Riskregister!$L$16-(Riskregister!$L$16-Riskregister!$K$16)*SQRT((1-BB374)/2)))</f>
        <v>0</v>
      </c>
      <c r="BD374" s="30">
        <f t="shared" ca="1" si="209"/>
        <v>25773715.807064563</v>
      </c>
    </row>
    <row r="375" spans="20:56" x14ac:dyDescent="0.35">
      <c r="T375" s="30">
        <f t="shared" ca="1" si="222"/>
        <v>0.48060157449076957</v>
      </c>
      <c r="U375" s="30">
        <f t="shared" ca="1" si="222"/>
        <v>0.28054846720848303</v>
      </c>
      <c r="V375" s="30">
        <f ca="1">IF(Riskregister!$E$5="",0,COUNTIF(BF$4:BF$53,"&lt;"&amp;T375)*IF(U375&lt;0.5,Riskregister!$K$5+(Riskregister!$L$5-Riskregister!$K$5)*SQRT(U375/2),Riskregister!$L$5-(Riskregister!$L$5-Riskregister!$K$5)*SQRT((1-U375)/2)))</f>
        <v>955618.2262772281</v>
      </c>
      <c r="W375" s="30">
        <f t="shared" ca="1" si="223"/>
        <v>0.9585109723978138</v>
      </c>
      <c r="X375" s="30">
        <f t="shared" ca="1" si="223"/>
        <v>0.78616580001748404</v>
      </c>
      <c r="Y375" s="30">
        <f ca="1">IF(Riskregister!$E$6="",0,COUNTIF(BG$4:BG$53,"&lt;"&amp;W375)*IF(X375&lt;0.5,Riskregister!$K$6+(Riskregister!$L$6-Riskregister!$K$6)*SQRT(X375/2),Riskregister!$L$6-(Riskregister!$L$6-Riskregister!$K$6)*SQRT((1-X375)/2)))</f>
        <v>7057163.7661446584</v>
      </c>
      <c r="Z375" s="30">
        <f t="shared" ca="1" si="224"/>
        <v>0.89656855481281794</v>
      </c>
      <c r="AA375" s="30">
        <f t="shared" ca="1" si="224"/>
        <v>0.79099364192304555</v>
      </c>
      <c r="AB375" s="30">
        <f ca="1">IF(Riskregister!$E$7="",0,COUNTIF(BH$4:BH$53,"&lt;"&amp;Z375)*IF(AA375&lt;0.5,Riskregister!$K$7+(Riskregister!$L$7-Riskregister!$K$7)*SQRT(AA375/2),Riskregister!$L$7-(Riskregister!$L$7-Riskregister!$K$7)*SQRT((1-AA375)/2)))</f>
        <v>2868556.6990691288</v>
      </c>
      <c r="AC375" s="30">
        <f t="shared" ca="1" si="225"/>
        <v>0.40060601793724115</v>
      </c>
      <c r="AD375" s="30">
        <f t="shared" ca="1" si="225"/>
        <v>0.738814173526814</v>
      </c>
      <c r="AE375" s="30">
        <f ca="1">IF(Riskregister!$E$8="",0,COUNTIF(BI$4:BI$53,"&lt;"&amp;AC375)*IF(AD375&lt;0.5,Riskregister!$K$8+(Riskregister!$L$8-Riskregister!$K$8)*SQRT(AD375/2),Riskregister!$L$8-(Riskregister!$L$8-Riskregister!$K$8)*SQRT((1-AD375)/2)))</f>
        <v>6603061.7000620458</v>
      </c>
      <c r="AF375" s="30">
        <f t="shared" ca="1" si="226"/>
        <v>3.6289822075224576E-2</v>
      </c>
      <c r="AG375" s="30">
        <f t="shared" ca="1" si="226"/>
        <v>0.87612596168046963</v>
      </c>
      <c r="AH375" s="30">
        <f>IF(Riskregister!$E$9="",0,COUNTIF(BJ$4:BJ$53,"&lt;"&amp;AF375)*IF(AG375&lt;0.5,Riskregister!$K$9+(Riskregister!$L$9-Riskregister!$K$9)*SQRT(AG375/2),Riskregister!$L$9-(Riskregister!$L$9-Riskregister!$K$9)*SQRT((1-AG375)/2)))</f>
        <v>0</v>
      </c>
      <c r="AI375" s="30">
        <f t="shared" ca="1" si="227"/>
        <v>0.2855112328481797</v>
      </c>
      <c r="AJ375" s="30">
        <f t="shared" ca="1" si="227"/>
        <v>0.1600372233272942</v>
      </c>
      <c r="AK375" s="30">
        <f>IF(Riskregister!$E$10="",0,COUNTIF(BK$4:BK$53,"&lt;"&amp;AI375)*IF(AJ375&lt;0.5,Riskregister!$K$10+(Riskregister!$L$10-Riskregister!$K$10)*SQRT(AJ375/2),Riskregister!$L$10-(Riskregister!$L$10-Riskregister!$K$10)*SQRT((1-AJ375)/2)))</f>
        <v>0</v>
      </c>
      <c r="AL375" s="30">
        <f t="shared" ca="1" si="228"/>
        <v>0.1221201288482211</v>
      </c>
      <c r="AM375" s="30">
        <f t="shared" ca="1" si="228"/>
        <v>0.74741598035565304</v>
      </c>
      <c r="AN375" s="30">
        <f>IF(Riskregister!$E$11="",0,COUNTIF(BL$4:BL$53,"&lt;"&amp;AL375)*IF(AM375&lt;0.5,Riskregister!$K$11+(Riskregister!$L$11-Riskregister!$K$11)*SQRT(AM375/2),Riskregister!$L$11-(Riskregister!$L$11-Riskregister!$K$11)*SQRT((1-AM375)/2)))</f>
        <v>0</v>
      </c>
      <c r="AO375" s="30">
        <f t="shared" ca="1" si="229"/>
        <v>0.83269423916371466</v>
      </c>
      <c r="AP375" s="30">
        <f t="shared" ca="1" si="229"/>
        <v>0.50138582309677349</v>
      </c>
      <c r="AQ375" s="30">
        <f>IF(Riskregister!$E$12="",0,COUNTIF(BM$4:BM$53,"&lt;"&amp;AO375)*IF(AP375&lt;0.5,Riskregister!$K$12+(Riskregister!$L$12-Riskregister!$K$12)*SQRT(AP375/2),Riskregister!$L$12-(Riskregister!$L$12-Riskregister!$K$12)*SQRT((1-AP375)/2)))</f>
        <v>0</v>
      </c>
      <c r="AR375" s="30">
        <f t="shared" ca="1" si="230"/>
        <v>0.63919981569086159</v>
      </c>
      <c r="AS375" s="30">
        <f t="shared" ca="1" si="230"/>
        <v>0.74782681898938042</v>
      </c>
      <c r="AT375" s="30">
        <f>IF(Riskregister!$E$13="",0,COUNTIF(BN$4:BN$53,"&lt;"&amp;AR375)*IF(AS375&lt;0.5,Riskregister!$K$13+(Riskregister!$L$13-Riskregister!$K$13)*SQRT(AS375/2),Riskregister!$L$13-(Riskregister!$L$13-Riskregister!$K$13)*SQRT((1-AS375)/2)))</f>
        <v>0</v>
      </c>
      <c r="AU375" s="30">
        <f t="shared" ca="1" si="231"/>
        <v>0.71778058698259406</v>
      </c>
      <c r="AV375" s="30">
        <f t="shared" ca="1" si="231"/>
        <v>0.71926031771732224</v>
      </c>
      <c r="AW375" s="30">
        <f>IF(Riskregister!$E$14="",0,COUNTIF(BO$4:BO$53,"&lt;"&amp;AU375)*IF(AV375&lt;0.5,Riskregister!$K$14+(Riskregister!$L$14-Riskregister!$K$14)*SQRT(AV375/2),Riskregister!$L$14-(Riskregister!$L$14-Riskregister!$K$14)*SQRT((1-AV375)/2)))</f>
        <v>0</v>
      </c>
      <c r="AX375" s="30">
        <f t="shared" ca="1" si="232"/>
        <v>7.3016083068766724E-2</v>
      </c>
      <c r="AY375" s="30">
        <f t="shared" ca="1" si="232"/>
        <v>0.20520932060777475</v>
      </c>
      <c r="AZ375" s="30">
        <f>IF(Riskregister!$E$15="",0,COUNTIF(BP$4:BP$53,"&lt;"&amp;AX375)*IF(AY375&lt;0.5,Riskregister!$K$15+(Riskregister!$L$15-Riskregister!$K$15)*SQRT(AY375/2),Riskregister!$L$15-(Riskregister!$L$15-Riskregister!$K$15)*SQRT((1-AY375)/2)))</f>
        <v>0</v>
      </c>
      <c r="BA375" s="30">
        <f t="shared" ca="1" si="233"/>
        <v>0.24350778754642699</v>
      </c>
      <c r="BB375" s="30">
        <f t="shared" ca="1" si="233"/>
        <v>0.52721663462294222</v>
      </c>
      <c r="BC375" s="30">
        <f>IF(Riskregister!$E$16="",0,COUNTIF(BQ$4:BQ$53,"&lt;"&amp;BA375)*IF(BB375&lt;0.5,Riskregister!$K$16+(Riskregister!$L$16-Riskregister!$K$16)*SQRT(BB375/2),Riskregister!$L$16-(Riskregister!$L$16-Riskregister!$K$16)*SQRT((1-BB375)/2)))</f>
        <v>0</v>
      </c>
      <c r="BD375" s="30">
        <f t="shared" ca="1" si="209"/>
        <v>17484400.391553059</v>
      </c>
    </row>
    <row r="376" spans="20:56" x14ac:dyDescent="0.35">
      <c r="T376" s="30">
        <f t="shared" ca="1" si="222"/>
        <v>0.16864391787399002</v>
      </c>
      <c r="U376" s="30">
        <f t="shared" ca="1" si="222"/>
        <v>0.2830444811268048</v>
      </c>
      <c r="V376" s="30">
        <f ca="1">IF(Riskregister!$E$5="",0,COUNTIF(BF$4:BF$53,"&lt;"&amp;T376)*IF(U376&lt;0.5,Riskregister!$K$5+(Riskregister!$L$5-Riskregister!$K$5)*SQRT(U376/2),Riskregister!$L$5-(Riskregister!$L$5-Riskregister!$K$5)*SQRT((1-U376)/2)))</f>
        <v>638574.97671321779</v>
      </c>
      <c r="W376" s="30">
        <f t="shared" ca="1" si="223"/>
        <v>0.59409108701802749</v>
      </c>
      <c r="X376" s="30">
        <f t="shared" ca="1" si="223"/>
        <v>0.21801534152049318</v>
      </c>
      <c r="Y376" s="30">
        <f ca="1">IF(Riskregister!$E$6="",0,COUNTIF(BG$4:BG$53,"&lt;"&amp;W376)*IF(X376&lt;0.5,Riskregister!$K$6+(Riskregister!$L$6-Riskregister!$K$6)*SQRT(X376/2),Riskregister!$L$6-(Riskregister!$L$6-Riskregister!$K$6)*SQRT((1-X376)/2)))</f>
        <v>1588587.1499611612</v>
      </c>
      <c r="Z376" s="30">
        <f t="shared" ca="1" si="224"/>
        <v>0.65898058445786167</v>
      </c>
      <c r="AA376" s="30">
        <f t="shared" ca="1" si="224"/>
        <v>0.22400895786214214</v>
      </c>
      <c r="AB376" s="30">
        <f ca="1">IF(Riskregister!$E$7="",0,COUNTIF(BH$4:BH$53,"&lt;"&amp;Z376)*IF(AA376&lt;0.5,Riskregister!$K$7+(Riskregister!$L$7-Riskregister!$K$7)*SQRT(AA376/2),Riskregister!$L$7-(Riskregister!$L$7-Riskregister!$K$7)*SQRT((1-AA376)/2)))</f>
        <v>1169943.220463316</v>
      </c>
      <c r="AC376" s="30">
        <f t="shared" ca="1" si="225"/>
        <v>0.9016598349622118</v>
      </c>
      <c r="AD376" s="30">
        <f t="shared" ca="1" si="225"/>
        <v>6.3350614792356263E-2</v>
      </c>
      <c r="AE376" s="30">
        <f ca="1">IF(Riskregister!$E$8="",0,COUNTIF(BI$4:BI$53,"&lt;"&amp;AC376)*IF(AD376&lt;0.5,Riskregister!$K$8+(Riskregister!$L$8-Riskregister!$K$8)*SQRT(AD376/2),Riskregister!$L$8-(Riskregister!$L$8-Riskregister!$K$8)*SQRT((1-AD376)/2)))</f>
        <v>5682426.1511160452</v>
      </c>
      <c r="AF376" s="30">
        <f t="shared" ca="1" si="226"/>
        <v>0.42569246239170278</v>
      </c>
      <c r="AG376" s="30">
        <f t="shared" ca="1" si="226"/>
        <v>2.307158237562501E-2</v>
      </c>
      <c r="AH376" s="30">
        <f>IF(Riskregister!$E$9="",0,COUNTIF(BJ$4:BJ$53,"&lt;"&amp;AF376)*IF(AG376&lt;0.5,Riskregister!$K$9+(Riskregister!$L$9-Riskregister!$K$9)*SQRT(AG376/2),Riskregister!$L$9-(Riskregister!$L$9-Riskregister!$K$9)*SQRT((1-AG376)/2)))</f>
        <v>0</v>
      </c>
      <c r="AI376" s="30">
        <f t="shared" ca="1" si="227"/>
        <v>0.55110744433139724</v>
      </c>
      <c r="AJ376" s="30">
        <f t="shared" ca="1" si="227"/>
        <v>7.2837032602411145E-2</v>
      </c>
      <c r="AK376" s="30">
        <f>IF(Riskregister!$E$10="",0,COUNTIF(BK$4:BK$53,"&lt;"&amp;AI376)*IF(AJ376&lt;0.5,Riskregister!$K$10+(Riskregister!$L$10-Riskregister!$K$10)*SQRT(AJ376/2),Riskregister!$L$10-(Riskregister!$L$10-Riskregister!$K$10)*SQRT((1-AJ376)/2)))</f>
        <v>0</v>
      </c>
      <c r="AL376" s="30">
        <f t="shared" ca="1" si="228"/>
        <v>0.31510129780800133</v>
      </c>
      <c r="AM376" s="30">
        <f t="shared" ca="1" si="228"/>
        <v>0.66872874653971004</v>
      </c>
      <c r="AN376" s="30">
        <f>IF(Riskregister!$E$11="",0,COUNTIF(BL$4:BL$53,"&lt;"&amp;AL376)*IF(AM376&lt;0.5,Riskregister!$K$11+(Riskregister!$L$11-Riskregister!$K$11)*SQRT(AM376/2),Riskregister!$L$11-(Riskregister!$L$11-Riskregister!$K$11)*SQRT((1-AM376)/2)))</f>
        <v>0</v>
      </c>
      <c r="AO376" s="30">
        <f t="shared" ca="1" si="229"/>
        <v>0.91635025152829797</v>
      </c>
      <c r="AP376" s="30">
        <f t="shared" ca="1" si="229"/>
        <v>0.12751177880643239</v>
      </c>
      <c r="AQ376" s="30">
        <f>IF(Riskregister!$E$12="",0,COUNTIF(BM$4:BM$53,"&lt;"&amp;AO376)*IF(AP376&lt;0.5,Riskregister!$K$12+(Riskregister!$L$12-Riskregister!$K$12)*SQRT(AP376/2),Riskregister!$L$12-(Riskregister!$L$12-Riskregister!$K$12)*SQRT((1-AP376)/2)))</f>
        <v>0</v>
      </c>
      <c r="AR376" s="30">
        <f t="shared" ca="1" si="230"/>
        <v>0.50712290888792111</v>
      </c>
      <c r="AS376" s="30">
        <f t="shared" ca="1" si="230"/>
        <v>0.84089987001158351</v>
      </c>
      <c r="AT376" s="30">
        <f>IF(Riskregister!$E$13="",0,COUNTIF(BN$4:BN$53,"&lt;"&amp;AR376)*IF(AS376&lt;0.5,Riskregister!$K$13+(Riskregister!$L$13-Riskregister!$K$13)*SQRT(AS376/2),Riskregister!$L$13-(Riskregister!$L$13-Riskregister!$K$13)*SQRT((1-AS376)/2)))</f>
        <v>0</v>
      </c>
      <c r="AU376" s="30">
        <f t="shared" ca="1" si="231"/>
        <v>0.73302088252502517</v>
      </c>
      <c r="AV376" s="30">
        <f t="shared" ca="1" si="231"/>
        <v>0.32585111391808697</v>
      </c>
      <c r="AW376" s="30">
        <f>IF(Riskregister!$E$14="",0,COUNTIF(BO$4:BO$53,"&lt;"&amp;AU376)*IF(AV376&lt;0.5,Riskregister!$K$14+(Riskregister!$L$14-Riskregister!$K$14)*SQRT(AV376/2),Riskregister!$L$14-(Riskregister!$L$14-Riskregister!$K$14)*SQRT((1-AV376)/2)))</f>
        <v>0</v>
      </c>
      <c r="AX376" s="30">
        <f t="shared" ca="1" si="232"/>
        <v>0.937048363149797</v>
      </c>
      <c r="AY376" s="30">
        <f t="shared" ca="1" si="232"/>
        <v>0.18516297137789151</v>
      </c>
      <c r="AZ376" s="30">
        <f>IF(Riskregister!$E$15="",0,COUNTIF(BP$4:BP$53,"&lt;"&amp;AX376)*IF(AY376&lt;0.5,Riskregister!$K$15+(Riskregister!$L$15-Riskregister!$K$15)*SQRT(AY376/2),Riskregister!$L$15-(Riskregister!$L$15-Riskregister!$K$15)*SQRT((1-AY376)/2)))</f>
        <v>0</v>
      </c>
      <c r="BA376" s="30">
        <f t="shared" ca="1" si="233"/>
        <v>0.69592384877186597</v>
      </c>
      <c r="BB376" s="30">
        <f t="shared" ca="1" si="233"/>
        <v>0.26133357205568863</v>
      </c>
      <c r="BC376" s="30">
        <f>IF(Riskregister!$E$16="",0,COUNTIF(BQ$4:BQ$53,"&lt;"&amp;BA376)*IF(BB376&lt;0.5,Riskregister!$K$16+(Riskregister!$L$16-Riskregister!$K$16)*SQRT(BB376/2),Riskregister!$L$16-(Riskregister!$L$16-Riskregister!$K$16)*SQRT((1-BB376)/2)))</f>
        <v>0</v>
      </c>
      <c r="BD376" s="30">
        <f t="shared" ca="1" si="209"/>
        <v>9079531.4982537404</v>
      </c>
    </row>
    <row r="377" spans="20:56" x14ac:dyDescent="0.35">
      <c r="T377" s="30">
        <f t="shared" ca="1" si="222"/>
        <v>0.26323288659264843</v>
      </c>
      <c r="U377" s="30">
        <f t="shared" ca="1" si="222"/>
        <v>0.19142840609422374</v>
      </c>
      <c r="V377" s="30">
        <f ca="1">IF(Riskregister!$E$5="",0,COUNTIF(BF$4:BF$53,"&lt;"&amp;T377)*IF(U377&lt;0.5,Riskregister!$K$5+(Riskregister!$L$5-Riskregister!$K$5)*SQRT(U377/2),Riskregister!$L$5-(Riskregister!$L$5-Riskregister!$K$5)*SQRT((1-U377)/2)))</f>
        <v>578439.40897107334</v>
      </c>
      <c r="W377" s="30">
        <f t="shared" ca="1" si="223"/>
        <v>0.47080748068810774</v>
      </c>
      <c r="X377" s="30">
        <f t="shared" ca="1" si="223"/>
        <v>0.16568762553568062</v>
      </c>
      <c r="Y377" s="30">
        <f ca="1">IF(Riskregister!$E$6="",0,COUNTIF(BG$4:BG$53,"&lt;"&amp;W377)*IF(X377&lt;0.5,Riskregister!$K$6+(Riskregister!$L$6-Riskregister!$K$6)*SQRT(X377/2),Riskregister!$L$6-(Riskregister!$L$6-Riskregister!$K$6)*SQRT((1-X377)/2)))</f>
        <v>1436173.6405985295</v>
      </c>
      <c r="Z377" s="30">
        <f t="shared" ca="1" si="224"/>
        <v>0.52974256695070054</v>
      </c>
      <c r="AA377" s="30">
        <f t="shared" ca="1" si="224"/>
        <v>0.53564487533888328</v>
      </c>
      <c r="AB377" s="30">
        <f ca="1">IF(Riskregister!$E$7="",0,COUNTIF(BH$4:BH$53,"&lt;"&amp;Z377)*IF(AA377&lt;0.5,Riskregister!$K$7+(Riskregister!$L$7-Riskregister!$K$7)*SQRT(AA377/2),Riskregister!$L$7-(Riskregister!$L$7-Riskregister!$K$7)*SQRT((1-AA377)/2)))</f>
        <v>1388119.0535059166</v>
      </c>
      <c r="AC377" s="30">
        <f t="shared" ca="1" si="225"/>
        <v>0.6052972501699333</v>
      </c>
      <c r="AD377" s="30">
        <f t="shared" ca="1" si="225"/>
        <v>0.71910958479581677</v>
      </c>
      <c r="AE377" s="30">
        <f ca="1">IF(Riskregister!$E$8="",0,COUNTIF(BI$4:BI$53,"&lt;"&amp;AC377)*IF(AD377&lt;0.5,Riskregister!$K$8+(Riskregister!$L$8-Riskregister!$K$8)*SQRT(AD377/2),Riskregister!$L$8-(Riskregister!$L$8-Riskregister!$K$8)*SQRT((1-AD377)/2)))</f>
        <v>9715881.1781554502</v>
      </c>
      <c r="AF377" s="30">
        <f t="shared" ca="1" si="226"/>
        <v>0.46635524065623624</v>
      </c>
      <c r="AG377" s="30">
        <f t="shared" ca="1" si="226"/>
        <v>0.52767418433722602</v>
      </c>
      <c r="AH377" s="30">
        <f>IF(Riskregister!$E$9="",0,COUNTIF(BJ$4:BJ$53,"&lt;"&amp;AF377)*IF(AG377&lt;0.5,Riskregister!$K$9+(Riskregister!$L$9-Riskregister!$K$9)*SQRT(AG377/2),Riskregister!$L$9-(Riskregister!$L$9-Riskregister!$K$9)*SQRT((1-AG377)/2)))</f>
        <v>0</v>
      </c>
      <c r="AI377" s="30">
        <f t="shared" ca="1" si="227"/>
        <v>0.98626565618712181</v>
      </c>
      <c r="AJ377" s="30">
        <f t="shared" ca="1" si="227"/>
        <v>0.16366437307202453</v>
      </c>
      <c r="AK377" s="30">
        <f>IF(Riskregister!$E$10="",0,COUNTIF(BK$4:BK$53,"&lt;"&amp;AI377)*IF(AJ377&lt;0.5,Riskregister!$K$10+(Riskregister!$L$10-Riskregister!$K$10)*SQRT(AJ377/2),Riskregister!$L$10-(Riskregister!$L$10-Riskregister!$K$10)*SQRT((1-AJ377)/2)))</f>
        <v>0</v>
      </c>
      <c r="AL377" s="30">
        <f t="shared" ca="1" si="228"/>
        <v>0.43039227842031602</v>
      </c>
      <c r="AM377" s="30">
        <f t="shared" ca="1" si="228"/>
        <v>0.70075519811540077</v>
      </c>
      <c r="AN377" s="30">
        <f>IF(Riskregister!$E$11="",0,COUNTIF(BL$4:BL$53,"&lt;"&amp;AL377)*IF(AM377&lt;0.5,Riskregister!$K$11+(Riskregister!$L$11-Riskregister!$K$11)*SQRT(AM377/2),Riskregister!$L$11-(Riskregister!$L$11-Riskregister!$K$11)*SQRT((1-AM377)/2)))</f>
        <v>0</v>
      </c>
      <c r="AO377" s="30">
        <f t="shared" ca="1" si="229"/>
        <v>5.5961327271382588E-2</v>
      </c>
      <c r="AP377" s="30">
        <f t="shared" ca="1" si="229"/>
        <v>0.36281016265915011</v>
      </c>
      <c r="AQ377" s="30">
        <f>IF(Riskregister!$E$12="",0,COUNTIF(BM$4:BM$53,"&lt;"&amp;AO377)*IF(AP377&lt;0.5,Riskregister!$K$12+(Riskregister!$L$12-Riskregister!$K$12)*SQRT(AP377/2),Riskregister!$L$12-(Riskregister!$L$12-Riskregister!$K$12)*SQRT((1-AP377)/2)))</f>
        <v>0</v>
      </c>
      <c r="AR377" s="30">
        <f t="shared" ca="1" si="230"/>
        <v>0.29934996072182751</v>
      </c>
      <c r="AS377" s="30">
        <f t="shared" ca="1" si="230"/>
        <v>0.77822855738105068</v>
      </c>
      <c r="AT377" s="30">
        <f>IF(Riskregister!$E$13="",0,COUNTIF(BN$4:BN$53,"&lt;"&amp;AR377)*IF(AS377&lt;0.5,Riskregister!$K$13+(Riskregister!$L$13-Riskregister!$K$13)*SQRT(AS377/2),Riskregister!$L$13-(Riskregister!$L$13-Riskregister!$K$13)*SQRT((1-AS377)/2)))</f>
        <v>0</v>
      </c>
      <c r="AU377" s="30">
        <f t="shared" ca="1" si="231"/>
        <v>0.46311261485149757</v>
      </c>
      <c r="AV377" s="30">
        <f t="shared" ca="1" si="231"/>
        <v>0.94175891288859215</v>
      </c>
      <c r="AW377" s="30">
        <f>IF(Riskregister!$E$14="",0,COUNTIF(BO$4:BO$53,"&lt;"&amp;AU377)*IF(AV377&lt;0.5,Riskregister!$K$14+(Riskregister!$L$14-Riskregister!$K$14)*SQRT(AV377/2),Riskregister!$L$14-(Riskregister!$L$14-Riskregister!$K$14)*SQRT((1-AV377)/2)))</f>
        <v>0</v>
      </c>
      <c r="AX377" s="30">
        <f t="shared" ca="1" si="232"/>
        <v>0.67275798745960458</v>
      </c>
      <c r="AY377" s="30">
        <f t="shared" ca="1" si="232"/>
        <v>0.46890273010813799</v>
      </c>
      <c r="AZ377" s="30">
        <f>IF(Riskregister!$E$15="",0,COUNTIF(BP$4:BP$53,"&lt;"&amp;AX377)*IF(AY377&lt;0.5,Riskregister!$K$15+(Riskregister!$L$15-Riskregister!$K$15)*SQRT(AY377/2),Riskregister!$L$15-(Riskregister!$L$15-Riskregister!$K$15)*SQRT((1-AY377)/2)))</f>
        <v>0</v>
      </c>
      <c r="BA377" s="30">
        <f t="shared" ca="1" si="233"/>
        <v>0.24998562663864188</v>
      </c>
      <c r="BB377" s="30">
        <f t="shared" ca="1" si="233"/>
        <v>0.45279915926727021</v>
      </c>
      <c r="BC377" s="30">
        <f>IF(Riskregister!$E$16="",0,COUNTIF(BQ$4:BQ$53,"&lt;"&amp;BA377)*IF(BB377&lt;0.5,Riskregister!$K$16+(Riskregister!$L$16-Riskregister!$K$16)*SQRT(BB377/2),Riskregister!$L$16-(Riskregister!$L$16-Riskregister!$K$16)*SQRT((1-BB377)/2)))</f>
        <v>0</v>
      </c>
      <c r="BD377" s="30">
        <f t="shared" ca="1" si="209"/>
        <v>13118613.281230969</v>
      </c>
    </row>
    <row r="378" spans="20:56" x14ac:dyDescent="0.35">
      <c r="T378" s="30">
        <f t="shared" ca="1" si="222"/>
        <v>0.25349958092166636</v>
      </c>
      <c r="U378" s="30">
        <f t="shared" ca="1" si="222"/>
        <v>3.1921577008044877E-2</v>
      </c>
      <c r="V378" s="30">
        <f ca="1">IF(Riskregister!$E$5="",0,COUNTIF(BF$4:BF$53,"&lt;"&amp;T378)*IF(U378&lt;0.5,Riskregister!$K$5+(Riskregister!$L$5-Riskregister!$K$5)*SQRT(U378/2),Riskregister!$L$5-(Riskregister!$L$5-Riskregister!$K$5)*SQRT((1-U378)/2)))</f>
        <v>413702.41285152297</v>
      </c>
      <c r="W378" s="30">
        <f t="shared" ca="1" si="223"/>
        <v>0.44496849695509466</v>
      </c>
      <c r="X378" s="30">
        <f t="shared" ca="1" si="223"/>
        <v>0.84987476895312941</v>
      </c>
      <c r="Y378" s="30">
        <f ca="1">IF(Riskregister!$E$6="",0,COUNTIF(BG$4:BG$53,"&lt;"&amp;W378)*IF(X378&lt;0.5,Riskregister!$K$6+(Riskregister!$L$6-Riskregister!$K$6)*SQRT(X378/2),Riskregister!$L$6-(Riskregister!$L$6-Riskregister!$K$6)*SQRT((1-X378)/2)))</f>
        <v>3013687.9311375525</v>
      </c>
      <c r="Z378" s="30">
        <f t="shared" ca="1" si="224"/>
        <v>4.6280730048501417E-2</v>
      </c>
      <c r="AA378" s="30">
        <f t="shared" ca="1" si="224"/>
        <v>0.941683780290829</v>
      </c>
      <c r="AB378" s="30">
        <f ca="1">IF(Riskregister!$E$7="",0,COUNTIF(BH$4:BH$53,"&lt;"&amp;Z378)*IF(AA378&lt;0.5,Riskregister!$K$7+(Riskregister!$L$7-Riskregister!$K$7)*SQRT(AA378/2),Riskregister!$L$7-(Riskregister!$L$7-Riskregister!$K$7)*SQRT((1-AA378)/2)))</f>
        <v>680469.77859659551</v>
      </c>
      <c r="AC378" s="30">
        <f t="shared" ca="1" si="225"/>
        <v>0.22702704574121402</v>
      </c>
      <c r="AD378" s="30">
        <f t="shared" ca="1" si="225"/>
        <v>5.9784574750994524E-2</v>
      </c>
      <c r="AE378" s="30">
        <f ca="1">IF(Riskregister!$E$8="",0,COUNTIF(BI$4:BI$53,"&lt;"&amp;AC378)*IF(AD378&lt;0.5,Riskregister!$K$8+(Riskregister!$L$8-Riskregister!$K$8)*SQRT(AD378/2),Riskregister!$L$8-(Riskregister!$L$8-Riskregister!$K$8)*SQRT((1-AD378)/2)))</f>
        <v>1112601.1494729347</v>
      </c>
      <c r="AF378" s="30">
        <f t="shared" ca="1" si="226"/>
        <v>1.4442539999082182E-3</v>
      </c>
      <c r="AG378" s="30">
        <f t="shared" ca="1" si="226"/>
        <v>1.609737643208542E-2</v>
      </c>
      <c r="AH378" s="30">
        <f>IF(Riskregister!$E$9="",0,COUNTIF(BJ$4:BJ$53,"&lt;"&amp;AF378)*IF(AG378&lt;0.5,Riskregister!$K$9+(Riskregister!$L$9-Riskregister!$K$9)*SQRT(AG378/2),Riskregister!$L$9-(Riskregister!$L$9-Riskregister!$K$9)*SQRT((1-AG378)/2)))</f>
        <v>0</v>
      </c>
      <c r="AI378" s="30">
        <f t="shared" ca="1" si="227"/>
        <v>0.61693956233900582</v>
      </c>
      <c r="AJ378" s="30">
        <f t="shared" ca="1" si="227"/>
        <v>0.81451226656329723</v>
      </c>
      <c r="AK378" s="30">
        <f>IF(Riskregister!$E$10="",0,COUNTIF(BK$4:BK$53,"&lt;"&amp;AI378)*IF(AJ378&lt;0.5,Riskregister!$K$10+(Riskregister!$L$10-Riskregister!$K$10)*SQRT(AJ378/2),Riskregister!$L$10-(Riskregister!$L$10-Riskregister!$K$10)*SQRT((1-AJ378)/2)))</f>
        <v>0</v>
      </c>
      <c r="AL378" s="30">
        <f t="shared" ca="1" si="228"/>
        <v>0.35588086569352306</v>
      </c>
      <c r="AM378" s="30">
        <f t="shared" ca="1" si="228"/>
        <v>0.54887756425917811</v>
      </c>
      <c r="AN378" s="30">
        <f>IF(Riskregister!$E$11="",0,COUNTIF(BL$4:BL$53,"&lt;"&amp;AL378)*IF(AM378&lt;0.5,Riskregister!$K$11+(Riskregister!$L$11-Riskregister!$K$11)*SQRT(AM378/2),Riskregister!$L$11-(Riskregister!$L$11-Riskregister!$K$11)*SQRT((1-AM378)/2)))</f>
        <v>0</v>
      </c>
      <c r="AO378" s="30">
        <f t="shared" ca="1" si="229"/>
        <v>0.61199088530742296</v>
      </c>
      <c r="AP378" s="30">
        <f t="shared" ca="1" si="229"/>
        <v>0.74214941400289658</v>
      </c>
      <c r="AQ378" s="30">
        <f>IF(Riskregister!$E$12="",0,COUNTIF(BM$4:BM$53,"&lt;"&amp;AO378)*IF(AP378&lt;0.5,Riskregister!$K$12+(Riskregister!$L$12-Riskregister!$K$12)*SQRT(AP378/2),Riskregister!$L$12-(Riskregister!$L$12-Riskregister!$K$12)*SQRT((1-AP378)/2)))</f>
        <v>0</v>
      </c>
      <c r="AR378" s="30">
        <f t="shared" ca="1" si="230"/>
        <v>0.73711375843433913</v>
      </c>
      <c r="AS378" s="30">
        <f t="shared" ca="1" si="230"/>
        <v>0.40266727921587397</v>
      </c>
      <c r="AT378" s="30">
        <f>IF(Riskregister!$E$13="",0,COUNTIF(BN$4:BN$53,"&lt;"&amp;AR378)*IF(AS378&lt;0.5,Riskregister!$K$13+(Riskregister!$L$13-Riskregister!$K$13)*SQRT(AS378/2),Riskregister!$L$13-(Riskregister!$L$13-Riskregister!$K$13)*SQRT((1-AS378)/2)))</f>
        <v>0</v>
      </c>
      <c r="AU378" s="30">
        <f t="shared" ca="1" si="231"/>
        <v>5.5262478340508792E-2</v>
      </c>
      <c r="AV378" s="30">
        <f t="shared" ca="1" si="231"/>
        <v>0.69661275927079147</v>
      </c>
      <c r="AW378" s="30">
        <f>IF(Riskregister!$E$14="",0,COUNTIF(BO$4:BO$53,"&lt;"&amp;AU378)*IF(AV378&lt;0.5,Riskregister!$K$14+(Riskregister!$L$14-Riskregister!$K$14)*SQRT(AV378/2),Riskregister!$L$14-(Riskregister!$L$14-Riskregister!$K$14)*SQRT((1-AV378)/2)))</f>
        <v>0</v>
      </c>
      <c r="AX378" s="30">
        <f t="shared" ca="1" si="232"/>
        <v>0.94421883693176867</v>
      </c>
      <c r="AY378" s="30">
        <f t="shared" ca="1" si="232"/>
        <v>0.89226706823476609</v>
      </c>
      <c r="AZ378" s="30">
        <f>IF(Riskregister!$E$15="",0,COUNTIF(BP$4:BP$53,"&lt;"&amp;AX378)*IF(AY378&lt;0.5,Riskregister!$K$15+(Riskregister!$L$15-Riskregister!$K$15)*SQRT(AY378/2),Riskregister!$L$15-(Riskregister!$L$15-Riskregister!$K$15)*SQRT((1-AY378)/2)))</f>
        <v>0</v>
      </c>
      <c r="BA378" s="30">
        <f t="shared" ca="1" si="233"/>
        <v>0.93675444720852574</v>
      </c>
      <c r="BB378" s="30">
        <f t="shared" ca="1" si="233"/>
        <v>0.19812328234833021</v>
      </c>
      <c r="BC378" s="30">
        <f>IF(Riskregister!$E$16="",0,COUNTIF(BQ$4:BQ$53,"&lt;"&amp;BA378)*IF(BB378&lt;0.5,Riskregister!$K$16+(Riskregister!$L$16-Riskregister!$K$16)*SQRT(BB378/2),Riskregister!$L$16-(Riskregister!$L$16-Riskregister!$K$16)*SQRT((1-BB378)/2)))</f>
        <v>0</v>
      </c>
      <c r="BD378" s="30">
        <f t="shared" ca="1" si="209"/>
        <v>5220461.2720586061</v>
      </c>
    </row>
    <row r="379" spans="20:56" x14ac:dyDescent="0.35">
      <c r="T379" s="30">
        <f t="shared" ca="1" si="222"/>
        <v>0.14936841692106517</v>
      </c>
      <c r="U379" s="30">
        <f t="shared" ca="1" si="222"/>
        <v>0.50407140391595373</v>
      </c>
      <c r="V379" s="30">
        <f ca="1">IF(Riskregister!$E$5="",0,COUNTIF(BF$4:BF$53,"&lt;"&amp;T379)*IF(U379&lt;0.5,Riskregister!$K$5+(Riskregister!$L$5-Riskregister!$K$5)*SQRT(U379/2),Riskregister!$L$5-(Riskregister!$L$5-Riskregister!$K$5)*SQRT((1-U379)/2)))</f>
        <v>751835.87669912854</v>
      </c>
      <c r="W379" s="30">
        <f t="shared" ca="1" si="223"/>
        <v>7.8318420548306733E-2</v>
      </c>
      <c r="X379" s="30">
        <f t="shared" ca="1" si="223"/>
        <v>0.78825927761837422</v>
      </c>
      <c r="Y379" s="30">
        <f ca="1">IF(Riskregister!$E$6="",0,COUNTIF(BG$4:BG$53,"&lt;"&amp;W379)*IF(X379&lt;0.5,Riskregister!$K$6+(Riskregister!$L$6-Riskregister!$K$6)*SQRT(X379/2),Riskregister!$L$6-(Riskregister!$L$6-Riskregister!$K$6)*SQRT((1-X379)/2)))</f>
        <v>0</v>
      </c>
      <c r="Z379" s="30">
        <f t="shared" ca="1" si="224"/>
        <v>0.52988859691493828</v>
      </c>
      <c r="AA379" s="30">
        <f t="shared" ca="1" si="224"/>
        <v>0.53276106364318587</v>
      </c>
      <c r="AB379" s="30">
        <f ca="1">IF(Riskregister!$E$7="",0,COUNTIF(BH$4:BH$53,"&lt;"&amp;Z379)*IF(AA379&lt;0.5,Riskregister!$K$7+(Riskregister!$L$7-Riskregister!$K$7)*SQRT(AA379/2),Riskregister!$L$7-(Riskregister!$L$7-Riskregister!$K$7)*SQRT((1-AA379)/2)))</f>
        <v>1384981.8451541001</v>
      </c>
      <c r="AC379" s="30">
        <f t="shared" ca="1" si="225"/>
        <v>0.37082632216623557</v>
      </c>
      <c r="AD379" s="30">
        <f t="shared" ca="1" si="225"/>
        <v>0.658242472812132</v>
      </c>
      <c r="AE379" s="30">
        <f ca="1">IF(Riskregister!$E$8="",0,COUNTIF(BI$4:BI$53,"&lt;"&amp;AC379)*IF(AD379&lt;0.5,Riskregister!$K$8+(Riskregister!$L$8-Riskregister!$K$8)*SQRT(AD379/2),Riskregister!$L$8-(Riskregister!$L$8-Riskregister!$K$8)*SQRT((1-AD379)/2)))</f>
        <v>6114276.4443208259</v>
      </c>
      <c r="AF379" s="30">
        <f t="shared" ca="1" si="226"/>
        <v>1.156432746528524E-2</v>
      </c>
      <c r="AG379" s="30">
        <f t="shared" ca="1" si="226"/>
        <v>0.39173398456745268</v>
      </c>
      <c r="AH379" s="30">
        <f>IF(Riskregister!$E$9="",0,COUNTIF(BJ$4:BJ$53,"&lt;"&amp;AF379)*IF(AG379&lt;0.5,Riskregister!$K$9+(Riskregister!$L$9-Riskregister!$K$9)*SQRT(AG379/2),Riskregister!$L$9-(Riskregister!$L$9-Riskregister!$K$9)*SQRT((1-AG379)/2)))</f>
        <v>0</v>
      </c>
      <c r="AI379" s="30">
        <f t="shared" ca="1" si="227"/>
        <v>0.55750913980822714</v>
      </c>
      <c r="AJ379" s="30">
        <f t="shared" ca="1" si="227"/>
        <v>0.282609312110223</v>
      </c>
      <c r="AK379" s="30">
        <f>IF(Riskregister!$E$10="",0,COUNTIF(BK$4:BK$53,"&lt;"&amp;AI379)*IF(AJ379&lt;0.5,Riskregister!$K$10+(Riskregister!$L$10-Riskregister!$K$10)*SQRT(AJ379/2),Riskregister!$L$10-(Riskregister!$L$10-Riskregister!$K$10)*SQRT((1-AJ379)/2)))</f>
        <v>0</v>
      </c>
      <c r="AL379" s="30">
        <f t="shared" ca="1" si="228"/>
        <v>0.3336529381519594</v>
      </c>
      <c r="AM379" s="30">
        <f t="shared" ca="1" si="228"/>
        <v>0.77061795945307232</v>
      </c>
      <c r="AN379" s="30">
        <f>IF(Riskregister!$E$11="",0,COUNTIF(BL$4:BL$53,"&lt;"&amp;AL379)*IF(AM379&lt;0.5,Riskregister!$K$11+(Riskregister!$L$11-Riskregister!$K$11)*SQRT(AM379/2),Riskregister!$L$11-(Riskregister!$L$11-Riskregister!$K$11)*SQRT((1-AM379)/2)))</f>
        <v>0</v>
      </c>
      <c r="AO379" s="30">
        <f t="shared" ca="1" si="229"/>
        <v>0.18440256088887008</v>
      </c>
      <c r="AP379" s="30">
        <f t="shared" ca="1" si="229"/>
        <v>0.67044472768135976</v>
      </c>
      <c r="AQ379" s="30">
        <f>IF(Riskregister!$E$12="",0,COUNTIF(BM$4:BM$53,"&lt;"&amp;AO379)*IF(AP379&lt;0.5,Riskregister!$K$12+(Riskregister!$L$12-Riskregister!$K$12)*SQRT(AP379/2),Riskregister!$L$12-(Riskregister!$L$12-Riskregister!$K$12)*SQRT((1-AP379)/2)))</f>
        <v>0</v>
      </c>
      <c r="AR379" s="30">
        <f t="shared" ca="1" si="230"/>
        <v>0.71233899447738624</v>
      </c>
      <c r="AS379" s="30">
        <f t="shared" ca="1" si="230"/>
        <v>0.67034053066132537</v>
      </c>
      <c r="AT379" s="30">
        <f>IF(Riskregister!$E$13="",0,COUNTIF(BN$4:BN$53,"&lt;"&amp;AR379)*IF(AS379&lt;0.5,Riskregister!$K$13+(Riskregister!$L$13-Riskregister!$K$13)*SQRT(AS379/2),Riskregister!$L$13-(Riskregister!$L$13-Riskregister!$K$13)*SQRT((1-AS379)/2)))</f>
        <v>0</v>
      </c>
      <c r="AU379" s="30">
        <f t="shared" ca="1" si="231"/>
        <v>4.7926228157630479E-2</v>
      </c>
      <c r="AV379" s="30">
        <f t="shared" ca="1" si="231"/>
        <v>0.43978878947990108</v>
      </c>
      <c r="AW379" s="30">
        <f>IF(Riskregister!$E$14="",0,COUNTIF(BO$4:BO$53,"&lt;"&amp;AU379)*IF(AV379&lt;0.5,Riskregister!$K$14+(Riskregister!$L$14-Riskregister!$K$14)*SQRT(AV379/2),Riskregister!$L$14-(Riskregister!$L$14-Riskregister!$K$14)*SQRT((1-AV379)/2)))</f>
        <v>0</v>
      </c>
      <c r="AX379" s="30">
        <f t="shared" ca="1" si="232"/>
        <v>0.39820048626378846</v>
      </c>
      <c r="AY379" s="30">
        <f t="shared" ca="1" si="232"/>
        <v>0.27352948652232645</v>
      </c>
      <c r="AZ379" s="30">
        <f>IF(Riskregister!$E$15="",0,COUNTIF(BP$4:BP$53,"&lt;"&amp;AX379)*IF(AY379&lt;0.5,Riskregister!$K$15+(Riskregister!$L$15-Riskregister!$K$15)*SQRT(AY379/2),Riskregister!$L$15-(Riskregister!$L$15-Riskregister!$K$15)*SQRT((1-AY379)/2)))</f>
        <v>0</v>
      </c>
      <c r="BA379" s="30">
        <f t="shared" ca="1" si="233"/>
        <v>0.92936358687776621</v>
      </c>
      <c r="BB379" s="30">
        <f t="shared" ca="1" si="233"/>
        <v>0.81441003732076001</v>
      </c>
      <c r="BC379" s="30">
        <f>IF(Riskregister!$E$16="",0,COUNTIF(BQ$4:BQ$53,"&lt;"&amp;BA379)*IF(BB379&lt;0.5,Riskregister!$K$16+(Riskregister!$L$16-Riskregister!$K$16)*SQRT(BB379/2),Riskregister!$L$16-(Riskregister!$L$16-Riskregister!$K$16)*SQRT((1-BB379)/2)))</f>
        <v>0</v>
      </c>
      <c r="BD379" s="30">
        <f t="shared" ca="1" si="209"/>
        <v>8251094.1661740541</v>
      </c>
    </row>
    <row r="380" spans="20:56" x14ac:dyDescent="0.35">
      <c r="T380" s="30">
        <f t="shared" ca="1" si="222"/>
        <v>0.68087215634428555</v>
      </c>
      <c r="U380" s="30">
        <f t="shared" ca="1" si="222"/>
        <v>0.7718976789189691</v>
      </c>
      <c r="V380" s="30">
        <f ca="1">IF(Riskregister!$E$5="",0,COUNTIF(BF$4:BF$53,"&lt;"&amp;T380)*IF(U380&lt;0.5,Riskregister!$K$5+(Riskregister!$L$5-Riskregister!$K$5)*SQRT(U380/2),Riskregister!$L$5-(Riskregister!$L$5-Riskregister!$K$5)*SQRT((1-U380)/2)))</f>
        <v>1792113.6947164626</v>
      </c>
      <c r="W380" s="30">
        <f t="shared" ca="1" si="223"/>
        <v>0.43578585969949124</v>
      </c>
      <c r="X380" s="30">
        <f t="shared" ca="1" si="223"/>
        <v>0.34218025765336024</v>
      </c>
      <c r="Y380" s="30">
        <f ca="1">IF(Riskregister!$E$6="",0,COUNTIF(BG$4:BG$53,"&lt;"&amp;W380)*IF(X380&lt;0.5,Riskregister!$K$6+(Riskregister!$L$6-Riskregister!$K$6)*SQRT(X380/2),Riskregister!$L$6-(Riskregister!$L$6-Riskregister!$K$6)*SQRT((1-X380)/2)))</f>
        <v>1889069.5314839312</v>
      </c>
      <c r="Z380" s="30">
        <f t="shared" ca="1" si="224"/>
        <v>0.62635905639471867</v>
      </c>
      <c r="AA380" s="30">
        <f t="shared" ca="1" si="224"/>
        <v>0.79389808843055543</v>
      </c>
      <c r="AB380" s="30">
        <f ca="1">IF(Riskregister!$E$7="",0,COUNTIF(BH$4:BH$53,"&lt;"&amp;Z380)*IF(AA380&lt;0.5,Riskregister!$K$7+(Riskregister!$L$7-Riskregister!$K$7)*SQRT(AA380/2),Riskregister!$L$7-(Riskregister!$L$7-Riskregister!$K$7)*SQRT((1-AA380)/2)))</f>
        <v>2013512.0076582253</v>
      </c>
      <c r="AC380" s="30">
        <f t="shared" ca="1" si="225"/>
        <v>0.5561009037464405</v>
      </c>
      <c r="AD380" s="30">
        <f t="shared" ca="1" si="225"/>
        <v>0.24735969608711106</v>
      </c>
      <c r="AE380" s="30">
        <f ca="1">IF(Riskregister!$E$8="",0,COUNTIF(BI$4:BI$53,"&lt;"&amp;AC380)*IF(AD380&lt;0.5,Riskregister!$K$8+(Riskregister!$L$8-Riskregister!$K$8)*SQRT(AD380/2),Riskregister!$L$8-(Riskregister!$L$8-Riskregister!$K$8)*SQRT((1-AD380)/2)))</f>
        <v>5858708.5606576316</v>
      </c>
      <c r="AF380" s="30">
        <f t="shared" ca="1" si="226"/>
        <v>0.26744342255051934</v>
      </c>
      <c r="AG380" s="30">
        <f t="shared" ca="1" si="226"/>
        <v>0.57746947007062854</v>
      </c>
      <c r="AH380" s="30">
        <f>IF(Riskregister!$E$9="",0,COUNTIF(BJ$4:BJ$53,"&lt;"&amp;AF380)*IF(AG380&lt;0.5,Riskregister!$K$9+(Riskregister!$L$9-Riskregister!$K$9)*SQRT(AG380/2),Riskregister!$L$9-(Riskregister!$L$9-Riskregister!$K$9)*SQRT((1-AG380)/2)))</f>
        <v>0</v>
      </c>
      <c r="AI380" s="30">
        <f t="shared" ca="1" si="227"/>
        <v>0.58853122296996452</v>
      </c>
      <c r="AJ380" s="30">
        <f t="shared" ca="1" si="227"/>
        <v>0.27382665269816642</v>
      </c>
      <c r="AK380" s="30">
        <f>IF(Riskregister!$E$10="",0,COUNTIF(BK$4:BK$53,"&lt;"&amp;AI380)*IF(AJ380&lt;0.5,Riskregister!$K$10+(Riskregister!$L$10-Riskregister!$K$10)*SQRT(AJ380/2),Riskregister!$L$10-(Riskregister!$L$10-Riskregister!$K$10)*SQRT((1-AJ380)/2)))</f>
        <v>0</v>
      </c>
      <c r="AL380" s="30">
        <f t="shared" ca="1" si="228"/>
        <v>0.91880978821596593</v>
      </c>
      <c r="AM380" s="30">
        <f t="shared" ca="1" si="228"/>
        <v>0.63583516935822149</v>
      </c>
      <c r="AN380" s="30">
        <f>IF(Riskregister!$E$11="",0,COUNTIF(BL$4:BL$53,"&lt;"&amp;AL380)*IF(AM380&lt;0.5,Riskregister!$K$11+(Riskregister!$L$11-Riskregister!$K$11)*SQRT(AM380/2),Riskregister!$L$11-(Riskregister!$L$11-Riskregister!$K$11)*SQRT((1-AM380)/2)))</f>
        <v>0</v>
      </c>
      <c r="AO380" s="30">
        <f t="shared" ca="1" si="229"/>
        <v>4.9199541760065357E-2</v>
      </c>
      <c r="AP380" s="30">
        <f t="shared" ca="1" si="229"/>
        <v>0.99231755493332097</v>
      </c>
      <c r="AQ380" s="30">
        <f>IF(Riskregister!$E$12="",0,COUNTIF(BM$4:BM$53,"&lt;"&amp;AO380)*IF(AP380&lt;0.5,Riskregister!$K$12+(Riskregister!$L$12-Riskregister!$K$12)*SQRT(AP380/2),Riskregister!$L$12-(Riskregister!$L$12-Riskregister!$K$12)*SQRT((1-AP380)/2)))</f>
        <v>0</v>
      </c>
      <c r="AR380" s="30">
        <f t="shared" ca="1" si="230"/>
        <v>0.19291587359448448</v>
      </c>
      <c r="AS380" s="30">
        <f t="shared" ca="1" si="230"/>
        <v>0.89584032296615823</v>
      </c>
      <c r="AT380" s="30">
        <f>IF(Riskregister!$E$13="",0,COUNTIF(BN$4:BN$53,"&lt;"&amp;AR380)*IF(AS380&lt;0.5,Riskregister!$K$13+(Riskregister!$L$13-Riskregister!$K$13)*SQRT(AS380/2),Riskregister!$L$13-(Riskregister!$L$13-Riskregister!$K$13)*SQRT((1-AS380)/2)))</f>
        <v>0</v>
      </c>
      <c r="AU380" s="30">
        <f t="shared" ca="1" si="231"/>
        <v>0.27477224282662549</v>
      </c>
      <c r="AV380" s="30">
        <f t="shared" ca="1" si="231"/>
        <v>0.82393459645286438</v>
      </c>
      <c r="AW380" s="30">
        <f>IF(Riskregister!$E$14="",0,COUNTIF(BO$4:BO$53,"&lt;"&amp;AU380)*IF(AV380&lt;0.5,Riskregister!$K$14+(Riskregister!$L$14-Riskregister!$K$14)*SQRT(AV380/2),Riskregister!$L$14-(Riskregister!$L$14-Riskregister!$K$14)*SQRT((1-AV380)/2)))</f>
        <v>0</v>
      </c>
      <c r="AX380" s="30">
        <f t="shared" ca="1" si="232"/>
        <v>0.35416543866569083</v>
      </c>
      <c r="AY380" s="30">
        <f t="shared" ca="1" si="232"/>
        <v>0.19358229551617279</v>
      </c>
      <c r="AZ380" s="30">
        <f>IF(Riskregister!$E$15="",0,COUNTIF(BP$4:BP$53,"&lt;"&amp;AX380)*IF(AY380&lt;0.5,Riskregister!$K$15+(Riskregister!$L$15-Riskregister!$K$15)*SQRT(AY380/2),Riskregister!$L$15-(Riskregister!$L$15-Riskregister!$K$15)*SQRT((1-AY380)/2)))</f>
        <v>0</v>
      </c>
      <c r="BA380" s="30">
        <f t="shared" ca="1" si="233"/>
        <v>0.52502928120710401</v>
      </c>
      <c r="BB380" s="30">
        <f t="shared" ca="1" si="233"/>
        <v>0.5052491027381546</v>
      </c>
      <c r="BC380" s="30">
        <f>IF(Riskregister!$E$16="",0,COUNTIF(BQ$4:BQ$53,"&lt;"&amp;BA380)*IF(BB380&lt;0.5,Riskregister!$K$16+(Riskregister!$L$16-Riskregister!$K$16)*SQRT(BB380/2),Riskregister!$L$16-(Riskregister!$L$16-Riskregister!$K$16)*SQRT((1-BB380)/2)))</f>
        <v>0</v>
      </c>
      <c r="BD380" s="30">
        <f t="shared" ca="1" si="209"/>
        <v>11553403.79451625</v>
      </c>
    </row>
    <row r="381" spans="20:56" x14ac:dyDescent="0.35">
      <c r="T381" s="30">
        <f t="shared" ca="1" si="222"/>
        <v>0.50088535983256177</v>
      </c>
      <c r="U381" s="30">
        <f t="shared" ca="1" si="222"/>
        <v>0.580681857842545</v>
      </c>
      <c r="V381" s="30">
        <f ca="1">IF(Riskregister!$E$5="",0,COUNTIF(BF$4:BF$53,"&lt;"&amp;T381)*IF(U381&lt;0.5,Riskregister!$K$5+(Riskregister!$L$5-Riskregister!$K$5)*SQRT(U381/2),Riskregister!$L$5-(Riskregister!$L$5-Riskregister!$K$5)*SQRT((1-U381)/2)))</f>
        <v>1181854.663496536</v>
      </c>
      <c r="W381" s="30">
        <f t="shared" ca="1" si="223"/>
        <v>0.28579884862730398</v>
      </c>
      <c r="X381" s="30">
        <f t="shared" ca="1" si="223"/>
        <v>0.98612182238304324</v>
      </c>
      <c r="Y381" s="30">
        <f ca="1">IF(Riskregister!$E$6="",0,COUNTIF(BG$4:BG$53,"&lt;"&amp;W381)*IF(X381&lt;0.5,Riskregister!$K$6+(Riskregister!$L$6-Riskregister!$K$6)*SQRT(X381/2),Riskregister!$L$6-(Riskregister!$L$6-Riskregister!$K$6)*SQRT((1-X381)/2)))</f>
        <v>1850057.8520246227</v>
      </c>
      <c r="Z381" s="30">
        <f t="shared" ca="1" si="224"/>
        <v>7.0449112810742842E-2</v>
      </c>
      <c r="AA381" s="30">
        <f t="shared" ca="1" si="224"/>
        <v>0.10568673766911951</v>
      </c>
      <c r="AB381" s="30">
        <f ca="1">IF(Riskregister!$E$7="",0,COUNTIF(BH$4:BH$53,"&lt;"&amp;Z381)*IF(AA381&lt;0.5,Riskregister!$K$7+(Riskregister!$L$7-Riskregister!$K$7)*SQRT(AA381/2),Riskregister!$L$7-(Riskregister!$L$7-Riskregister!$K$7)*SQRT((1-AA381)/2)))</f>
        <v>391370.69859471789</v>
      </c>
      <c r="AC381" s="30">
        <f t="shared" ca="1" si="225"/>
        <v>9.0622698588287975E-2</v>
      </c>
      <c r="AD381" s="30">
        <f t="shared" ca="1" si="225"/>
        <v>0.38316420816676822</v>
      </c>
      <c r="AE381" s="30">
        <f ca="1">IF(Riskregister!$E$8="",0,COUNTIF(BI$4:BI$53,"&lt;"&amp;AC381)*IF(AD381&lt;0.5,Riskregister!$K$8+(Riskregister!$L$8-Riskregister!$K$8)*SQRT(AD381/2),Riskregister!$L$8-(Riskregister!$L$8-Riskregister!$K$8)*SQRT((1-AD381)/2)))</f>
        <v>2357194.3707880289</v>
      </c>
      <c r="AF381" s="30">
        <f t="shared" ca="1" si="226"/>
        <v>9.3936556528805726E-2</v>
      </c>
      <c r="AG381" s="30">
        <f t="shared" ca="1" si="226"/>
        <v>0.53075153251606766</v>
      </c>
      <c r="AH381" s="30">
        <f>IF(Riskregister!$E$9="",0,COUNTIF(BJ$4:BJ$53,"&lt;"&amp;AF381)*IF(AG381&lt;0.5,Riskregister!$K$9+(Riskregister!$L$9-Riskregister!$K$9)*SQRT(AG381/2),Riskregister!$L$9-(Riskregister!$L$9-Riskregister!$K$9)*SQRT((1-AG381)/2)))</f>
        <v>0</v>
      </c>
      <c r="AI381" s="30">
        <f t="shared" ca="1" si="227"/>
        <v>0.93332606598598378</v>
      </c>
      <c r="AJ381" s="30">
        <f t="shared" ca="1" si="227"/>
        <v>0.55853826461058831</v>
      </c>
      <c r="AK381" s="30">
        <f>IF(Riskregister!$E$10="",0,COUNTIF(BK$4:BK$53,"&lt;"&amp;AI381)*IF(AJ381&lt;0.5,Riskregister!$K$10+(Riskregister!$L$10-Riskregister!$K$10)*SQRT(AJ381/2),Riskregister!$L$10-(Riskregister!$L$10-Riskregister!$K$10)*SQRT((1-AJ381)/2)))</f>
        <v>0</v>
      </c>
      <c r="AL381" s="30">
        <f t="shared" ca="1" si="228"/>
        <v>4.4118287486908492E-2</v>
      </c>
      <c r="AM381" s="30">
        <f t="shared" ca="1" si="228"/>
        <v>0.69995724250598435</v>
      </c>
      <c r="AN381" s="30">
        <f>IF(Riskregister!$E$11="",0,COUNTIF(BL$4:BL$53,"&lt;"&amp;AL381)*IF(AM381&lt;0.5,Riskregister!$K$11+(Riskregister!$L$11-Riskregister!$K$11)*SQRT(AM381/2),Riskregister!$L$11-(Riskregister!$L$11-Riskregister!$K$11)*SQRT((1-AM381)/2)))</f>
        <v>0</v>
      </c>
      <c r="AO381" s="30">
        <f t="shared" ca="1" si="229"/>
        <v>0.61361578287429486</v>
      </c>
      <c r="AP381" s="30">
        <f t="shared" ca="1" si="229"/>
        <v>0.59621780665136881</v>
      </c>
      <c r="AQ381" s="30">
        <f>IF(Riskregister!$E$12="",0,COUNTIF(BM$4:BM$53,"&lt;"&amp;AO381)*IF(AP381&lt;0.5,Riskregister!$K$12+(Riskregister!$L$12-Riskregister!$K$12)*SQRT(AP381/2),Riskregister!$L$12-(Riskregister!$L$12-Riskregister!$K$12)*SQRT((1-AP381)/2)))</f>
        <v>0</v>
      </c>
      <c r="AR381" s="30">
        <f t="shared" ca="1" si="230"/>
        <v>0.46673827195126905</v>
      </c>
      <c r="AS381" s="30">
        <f t="shared" ca="1" si="230"/>
        <v>0.5398953864548951</v>
      </c>
      <c r="AT381" s="30">
        <f>IF(Riskregister!$E$13="",0,COUNTIF(BN$4:BN$53,"&lt;"&amp;AR381)*IF(AS381&lt;0.5,Riskregister!$K$13+(Riskregister!$L$13-Riskregister!$K$13)*SQRT(AS381/2),Riskregister!$L$13-(Riskregister!$L$13-Riskregister!$K$13)*SQRT((1-AS381)/2)))</f>
        <v>0</v>
      </c>
      <c r="AU381" s="30">
        <f t="shared" ca="1" si="231"/>
        <v>0.63172152115424529</v>
      </c>
      <c r="AV381" s="30">
        <f t="shared" ca="1" si="231"/>
        <v>0.93165373481388869</v>
      </c>
      <c r="AW381" s="30">
        <f>IF(Riskregister!$E$14="",0,COUNTIF(BO$4:BO$53,"&lt;"&amp;AU381)*IF(AV381&lt;0.5,Riskregister!$K$14+(Riskregister!$L$14-Riskregister!$K$14)*SQRT(AV381/2),Riskregister!$L$14-(Riskregister!$L$14-Riskregister!$K$14)*SQRT((1-AV381)/2)))</f>
        <v>0</v>
      </c>
      <c r="AX381" s="30">
        <f t="shared" ca="1" si="232"/>
        <v>0.38113290518172038</v>
      </c>
      <c r="AY381" s="30">
        <f t="shared" ca="1" si="232"/>
        <v>0.50918118911808996</v>
      </c>
      <c r="AZ381" s="30">
        <f>IF(Riskregister!$E$15="",0,COUNTIF(BP$4:BP$53,"&lt;"&amp;AX381)*IF(AY381&lt;0.5,Riskregister!$K$15+(Riskregister!$L$15-Riskregister!$K$15)*SQRT(AY381/2),Riskregister!$L$15-(Riskregister!$L$15-Riskregister!$K$15)*SQRT((1-AY381)/2)))</f>
        <v>0</v>
      </c>
      <c r="BA381" s="30">
        <f t="shared" ca="1" si="233"/>
        <v>0.84642591073716655</v>
      </c>
      <c r="BB381" s="30">
        <f t="shared" ca="1" si="233"/>
        <v>0.49995937389095413</v>
      </c>
      <c r="BC381" s="30">
        <f>IF(Riskregister!$E$16="",0,COUNTIF(BQ$4:BQ$53,"&lt;"&amp;BA381)*IF(BB381&lt;0.5,Riskregister!$K$16+(Riskregister!$L$16-Riskregister!$K$16)*SQRT(BB381/2),Riskregister!$L$16-(Riskregister!$L$16-Riskregister!$K$16)*SQRT((1-BB381)/2)))</f>
        <v>0</v>
      </c>
      <c r="BD381" s="30">
        <f t="shared" ca="1" si="209"/>
        <v>5780477.5849039052</v>
      </c>
    </row>
    <row r="382" spans="20:56" x14ac:dyDescent="0.35">
      <c r="T382" s="30">
        <f t="shared" ca="1" si="222"/>
        <v>0.47115408469597486</v>
      </c>
      <c r="U382" s="30">
        <f t="shared" ca="1" si="222"/>
        <v>0.88006962446572579</v>
      </c>
      <c r="V382" s="30">
        <f ca="1">IF(Riskregister!$E$5="",0,COUNTIF(BF$4:BF$53,"&lt;"&amp;T382)*IF(U382&lt;0.5,Riskregister!$K$5+(Riskregister!$L$5-Riskregister!$K$5)*SQRT(U382/2),Riskregister!$L$5-(Riskregister!$L$5-Riskregister!$K$5)*SQRT((1-U382)/2)))</f>
        <v>1469414.8298764639</v>
      </c>
      <c r="W382" s="30">
        <f t="shared" ca="1" si="223"/>
        <v>0.34714945886785242</v>
      </c>
      <c r="X382" s="30">
        <f t="shared" ca="1" si="223"/>
        <v>7.063282293095563E-2</v>
      </c>
      <c r="Y382" s="30">
        <f ca="1">IF(Riskregister!$E$6="",0,COUNTIF(BG$4:BG$53,"&lt;"&amp;W382)*IF(X382&lt;0.5,Riskregister!$K$6+(Riskregister!$L$6-Riskregister!$K$6)*SQRT(X382/2),Riskregister!$L$6-(Riskregister!$L$6-Riskregister!$K$6)*SQRT((1-X382)/2)))</f>
        <v>538267.90144521277</v>
      </c>
      <c r="Z382" s="30">
        <f t="shared" ca="1" si="224"/>
        <v>0.81388473639360426</v>
      </c>
      <c r="AA382" s="30">
        <f t="shared" ca="1" si="224"/>
        <v>0.19584686809630691</v>
      </c>
      <c r="AB382" s="30">
        <f ca="1">IF(Riskregister!$E$7="",0,COUNTIF(BH$4:BH$53,"&lt;"&amp;Z382)*IF(AA382&lt;0.5,Riskregister!$K$7+(Riskregister!$L$7-Riskregister!$K$7)*SQRT(AA382/2),Riskregister!$L$7-(Riskregister!$L$7-Riskregister!$K$7)*SQRT((1-AA382)/2)))</f>
        <v>1276196.1669269749</v>
      </c>
      <c r="AC382" s="30">
        <f t="shared" ca="1" si="225"/>
        <v>0.13667258824211881</v>
      </c>
      <c r="AD382" s="30">
        <f t="shared" ca="1" si="225"/>
        <v>0.45788634610844392</v>
      </c>
      <c r="AE382" s="30">
        <f ca="1">IF(Riskregister!$E$8="",0,COUNTIF(BI$4:BI$53,"&lt;"&amp;AC382)*IF(AD382&lt;0.5,Riskregister!$K$8+(Riskregister!$L$8-Riskregister!$K$8)*SQRT(AD382/2),Riskregister!$L$8-(Riskregister!$L$8-Riskregister!$K$8)*SQRT((1-AD382)/2)))</f>
        <v>2548856.3077190509</v>
      </c>
      <c r="AF382" s="30">
        <f t="shared" ca="1" si="226"/>
        <v>0.41865533422511381</v>
      </c>
      <c r="AG382" s="30">
        <f t="shared" ca="1" si="226"/>
        <v>0.88132199288583302</v>
      </c>
      <c r="AH382" s="30">
        <f>IF(Riskregister!$E$9="",0,COUNTIF(BJ$4:BJ$53,"&lt;"&amp;AF382)*IF(AG382&lt;0.5,Riskregister!$K$9+(Riskregister!$L$9-Riskregister!$K$9)*SQRT(AG382/2),Riskregister!$L$9-(Riskregister!$L$9-Riskregister!$K$9)*SQRT((1-AG382)/2)))</f>
        <v>0</v>
      </c>
      <c r="AI382" s="30">
        <f t="shared" ca="1" si="227"/>
        <v>0.75624484606959719</v>
      </c>
      <c r="AJ382" s="30">
        <f t="shared" ca="1" si="227"/>
        <v>0.69241469127201183</v>
      </c>
      <c r="AK382" s="30">
        <f>IF(Riskregister!$E$10="",0,COUNTIF(BK$4:BK$53,"&lt;"&amp;AI382)*IF(AJ382&lt;0.5,Riskregister!$K$10+(Riskregister!$L$10-Riskregister!$K$10)*SQRT(AJ382/2),Riskregister!$L$10-(Riskregister!$L$10-Riskregister!$K$10)*SQRT((1-AJ382)/2)))</f>
        <v>0</v>
      </c>
      <c r="AL382" s="30">
        <f t="shared" ca="1" si="228"/>
        <v>0.41786442801357282</v>
      </c>
      <c r="AM382" s="30">
        <f t="shared" ca="1" si="228"/>
        <v>0.19364477677119707</v>
      </c>
      <c r="AN382" s="30">
        <f>IF(Riskregister!$E$11="",0,COUNTIF(BL$4:BL$53,"&lt;"&amp;AL382)*IF(AM382&lt;0.5,Riskregister!$K$11+(Riskregister!$L$11-Riskregister!$K$11)*SQRT(AM382/2),Riskregister!$L$11-(Riskregister!$L$11-Riskregister!$K$11)*SQRT((1-AM382)/2)))</f>
        <v>0</v>
      </c>
      <c r="AO382" s="30">
        <f t="shared" ca="1" si="229"/>
        <v>0.86035389107517302</v>
      </c>
      <c r="AP382" s="30">
        <f t="shared" ca="1" si="229"/>
        <v>0.50521572003356818</v>
      </c>
      <c r="AQ382" s="30">
        <f>IF(Riskregister!$E$12="",0,COUNTIF(BM$4:BM$53,"&lt;"&amp;AO382)*IF(AP382&lt;0.5,Riskregister!$K$12+(Riskregister!$L$12-Riskregister!$K$12)*SQRT(AP382/2),Riskregister!$L$12-(Riskregister!$L$12-Riskregister!$K$12)*SQRT((1-AP382)/2)))</f>
        <v>0</v>
      </c>
      <c r="AR382" s="30">
        <f t="shared" ca="1" si="230"/>
        <v>0.73501637434147216</v>
      </c>
      <c r="AS382" s="30">
        <f t="shared" ca="1" si="230"/>
        <v>0.48803055275941387</v>
      </c>
      <c r="AT382" s="30">
        <f>IF(Riskregister!$E$13="",0,COUNTIF(BN$4:BN$53,"&lt;"&amp;AR382)*IF(AS382&lt;0.5,Riskregister!$K$13+(Riskregister!$L$13-Riskregister!$K$13)*SQRT(AS382/2),Riskregister!$L$13-(Riskregister!$L$13-Riskregister!$K$13)*SQRT((1-AS382)/2)))</f>
        <v>0</v>
      </c>
      <c r="AU382" s="30">
        <f t="shared" ca="1" si="231"/>
        <v>4.1641968378537508E-2</v>
      </c>
      <c r="AV382" s="30">
        <f t="shared" ca="1" si="231"/>
        <v>0.76816798943674414</v>
      </c>
      <c r="AW382" s="30">
        <f>IF(Riskregister!$E$14="",0,COUNTIF(BO$4:BO$53,"&lt;"&amp;AU382)*IF(AV382&lt;0.5,Riskregister!$K$14+(Riskregister!$L$14-Riskregister!$K$14)*SQRT(AV382/2),Riskregister!$L$14-(Riskregister!$L$14-Riskregister!$K$14)*SQRT((1-AV382)/2)))</f>
        <v>0</v>
      </c>
      <c r="AX382" s="30">
        <f t="shared" ca="1" si="232"/>
        <v>0.40435880434553706</v>
      </c>
      <c r="AY382" s="30">
        <f t="shared" ca="1" si="232"/>
        <v>0.10790748079205015</v>
      </c>
      <c r="AZ382" s="30">
        <f>IF(Riskregister!$E$15="",0,COUNTIF(BP$4:BP$53,"&lt;"&amp;AX382)*IF(AY382&lt;0.5,Riskregister!$K$15+(Riskregister!$L$15-Riskregister!$K$15)*SQRT(AY382/2),Riskregister!$L$15-(Riskregister!$L$15-Riskregister!$K$15)*SQRT((1-AY382)/2)))</f>
        <v>0</v>
      </c>
      <c r="BA382" s="30">
        <f t="shared" ca="1" si="233"/>
        <v>0.92299112154042684</v>
      </c>
      <c r="BB382" s="30">
        <f t="shared" ca="1" si="233"/>
        <v>0.58739153590664972</v>
      </c>
      <c r="BC382" s="30">
        <f>IF(Riskregister!$E$16="",0,COUNTIF(BQ$4:BQ$53,"&lt;"&amp;BA382)*IF(BB382&lt;0.5,Riskregister!$K$16+(Riskregister!$L$16-Riskregister!$K$16)*SQRT(BB382/2),Riskregister!$L$16-(Riskregister!$L$16-Riskregister!$K$16)*SQRT((1-BB382)/2)))</f>
        <v>0</v>
      </c>
      <c r="BD382" s="30">
        <f t="shared" ca="1" si="209"/>
        <v>5832735.205967702</v>
      </c>
    </row>
    <row r="383" spans="20:56" x14ac:dyDescent="0.35">
      <c r="T383" s="30">
        <f t="shared" ca="1" si="222"/>
        <v>0.91927849279641272</v>
      </c>
      <c r="U383" s="30">
        <f t="shared" ca="1" si="222"/>
        <v>0.18865720670143737</v>
      </c>
      <c r="V383" s="30">
        <f ca="1">IF(Riskregister!$E$5="",0,COUNTIF(BF$4:BF$53,"&lt;"&amp;T383)*IF(U383&lt;0.5,Riskregister!$K$5+(Riskregister!$L$5-Riskregister!$K$5)*SQRT(U383/2),Riskregister!$L$5-(Riskregister!$L$5-Riskregister!$K$5)*SQRT((1-U383)/2)))</f>
        <v>1729249.9734258298</v>
      </c>
      <c r="W383" s="30">
        <f t="shared" ca="1" si="223"/>
        <v>0.9977320851103868</v>
      </c>
      <c r="X383" s="30">
        <f t="shared" ca="1" si="223"/>
        <v>0.16380000464518318</v>
      </c>
      <c r="Y383" s="30">
        <f ca="1">IF(Riskregister!$E$6="",0,COUNTIF(BG$4:BG$53,"&lt;"&amp;W383)*IF(X383&lt;0.5,Riskregister!$K$6+(Riskregister!$L$6-Riskregister!$K$6)*SQRT(X383/2),Riskregister!$L$6-(Riskregister!$L$6-Riskregister!$K$6)*SQRT((1-X383)/2)))</f>
        <v>5005890.232485543</v>
      </c>
      <c r="Z383" s="30">
        <f t="shared" ca="1" si="224"/>
        <v>0.24119953044147269</v>
      </c>
      <c r="AA383" s="30">
        <f t="shared" ca="1" si="224"/>
        <v>0.7626987035642252</v>
      </c>
      <c r="AB383" s="30">
        <f ca="1">IF(Riskregister!$E$7="",0,COUNTIF(BH$4:BH$53,"&lt;"&amp;Z383)*IF(AA383&lt;0.5,Riskregister!$K$7+(Riskregister!$L$7-Riskregister!$K$7)*SQRT(AA383/2),Riskregister!$L$7-(Riskregister!$L$7-Riskregister!$K$7)*SQRT((1-AA383)/2)))</f>
        <v>1117760.1525101236</v>
      </c>
      <c r="AC383" s="30">
        <f t="shared" ca="1" si="225"/>
        <v>0.24762726854016515</v>
      </c>
      <c r="AD383" s="30">
        <f t="shared" ca="1" si="225"/>
        <v>0.48879928388973948</v>
      </c>
      <c r="AE383" s="30">
        <f ca="1">IF(Riskregister!$E$8="",0,COUNTIF(BI$4:BI$53,"&lt;"&amp;AC383)*IF(AD383&lt;0.5,Riskregister!$K$8+(Riskregister!$L$8-Riskregister!$K$8)*SQRT(AD383/2),Riskregister!$L$8-(Riskregister!$L$8-Riskregister!$K$8)*SQRT((1-AD383)/2)))</f>
        <v>5247058.4633990452</v>
      </c>
      <c r="AF383" s="30">
        <f t="shared" ca="1" si="226"/>
        <v>0.10749449237320763</v>
      </c>
      <c r="AG383" s="30">
        <f t="shared" ca="1" si="226"/>
        <v>0.54667959144680278</v>
      </c>
      <c r="AH383" s="30">
        <f>IF(Riskregister!$E$9="",0,COUNTIF(BJ$4:BJ$53,"&lt;"&amp;AF383)*IF(AG383&lt;0.5,Riskregister!$K$9+(Riskregister!$L$9-Riskregister!$K$9)*SQRT(AG383/2),Riskregister!$L$9-(Riskregister!$L$9-Riskregister!$K$9)*SQRT((1-AG383)/2)))</f>
        <v>0</v>
      </c>
      <c r="AI383" s="30">
        <f t="shared" ca="1" si="227"/>
        <v>5.0353306566692901E-2</v>
      </c>
      <c r="AJ383" s="30">
        <f t="shared" ca="1" si="227"/>
        <v>0.81780082264850795</v>
      </c>
      <c r="AK383" s="30">
        <f>IF(Riskregister!$E$10="",0,COUNTIF(BK$4:BK$53,"&lt;"&amp;AI383)*IF(AJ383&lt;0.5,Riskregister!$K$10+(Riskregister!$L$10-Riskregister!$K$10)*SQRT(AJ383/2),Riskregister!$L$10-(Riskregister!$L$10-Riskregister!$K$10)*SQRT((1-AJ383)/2)))</f>
        <v>0</v>
      </c>
      <c r="AL383" s="30">
        <f t="shared" ca="1" si="228"/>
        <v>0.68472397177788002</v>
      </c>
      <c r="AM383" s="30">
        <f t="shared" ca="1" si="228"/>
        <v>0.74484671030890781</v>
      </c>
      <c r="AN383" s="30">
        <f>IF(Riskregister!$E$11="",0,COUNTIF(BL$4:BL$53,"&lt;"&amp;AL383)*IF(AM383&lt;0.5,Riskregister!$K$11+(Riskregister!$L$11-Riskregister!$K$11)*SQRT(AM383/2),Riskregister!$L$11-(Riskregister!$L$11-Riskregister!$K$11)*SQRT((1-AM383)/2)))</f>
        <v>0</v>
      </c>
      <c r="AO383" s="30">
        <f t="shared" ca="1" si="229"/>
        <v>0.67502256666604543</v>
      </c>
      <c r="AP383" s="30">
        <f t="shared" ca="1" si="229"/>
        <v>4.7429504110310328E-2</v>
      </c>
      <c r="AQ383" s="30">
        <f>IF(Riskregister!$E$12="",0,COUNTIF(BM$4:BM$53,"&lt;"&amp;AO383)*IF(AP383&lt;0.5,Riskregister!$K$12+(Riskregister!$L$12-Riskregister!$K$12)*SQRT(AP383/2),Riskregister!$L$12-(Riskregister!$L$12-Riskregister!$K$12)*SQRT((1-AP383)/2)))</f>
        <v>0</v>
      </c>
      <c r="AR383" s="30">
        <f t="shared" ca="1" si="230"/>
        <v>6.7327365599175737E-2</v>
      </c>
      <c r="AS383" s="30">
        <f t="shared" ca="1" si="230"/>
        <v>0.97927218631683932</v>
      </c>
      <c r="AT383" s="30">
        <f>IF(Riskregister!$E$13="",0,COUNTIF(BN$4:BN$53,"&lt;"&amp;AR383)*IF(AS383&lt;0.5,Riskregister!$K$13+(Riskregister!$L$13-Riskregister!$K$13)*SQRT(AS383/2),Riskregister!$L$13-(Riskregister!$L$13-Riskregister!$K$13)*SQRT((1-AS383)/2)))</f>
        <v>0</v>
      </c>
      <c r="AU383" s="30">
        <f t="shared" ca="1" si="231"/>
        <v>4.9510768855303366E-2</v>
      </c>
      <c r="AV383" s="30">
        <f t="shared" ca="1" si="231"/>
        <v>0.65322288591506206</v>
      </c>
      <c r="AW383" s="30">
        <f>IF(Riskregister!$E$14="",0,COUNTIF(BO$4:BO$53,"&lt;"&amp;AU383)*IF(AV383&lt;0.5,Riskregister!$K$14+(Riskregister!$L$14-Riskregister!$K$14)*SQRT(AV383/2),Riskregister!$L$14-(Riskregister!$L$14-Riskregister!$K$14)*SQRT((1-AV383)/2)))</f>
        <v>0</v>
      </c>
      <c r="AX383" s="30">
        <f t="shared" ca="1" si="232"/>
        <v>0.38064676263011199</v>
      </c>
      <c r="AY383" s="30">
        <f t="shared" ca="1" si="232"/>
        <v>0.59881040141531916</v>
      </c>
      <c r="AZ383" s="30">
        <f>IF(Riskregister!$E$15="",0,COUNTIF(BP$4:BP$53,"&lt;"&amp;AX383)*IF(AY383&lt;0.5,Riskregister!$K$15+(Riskregister!$L$15-Riskregister!$K$15)*SQRT(AY383/2),Riskregister!$L$15-(Riskregister!$L$15-Riskregister!$K$15)*SQRT((1-AY383)/2)))</f>
        <v>0</v>
      </c>
      <c r="BA383" s="30">
        <f t="shared" ca="1" si="233"/>
        <v>0.97312019133472916</v>
      </c>
      <c r="BB383" s="30">
        <f t="shared" ca="1" si="233"/>
        <v>0.46927109151573043</v>
      </c>
      <c r="BC383" s="30">
        <f>IF(Riskregister!$E$16="",0,COUNTIF(BQ$4:BQ$53,"&lt;"&amp;BA383)*IF(BB383&lt;0.5,Riskregister!$K$16+(Riskregister!$L$16-Riskregister!$K$16)*SQRT(BB383/2),Riskregister!$L$16-(Riskregister!$L$16-Riskregister!$K$16)*SQRT((1-BB383)/2)))</f>
        <v>0</v>
      </c>
      <c r="BD383" s="30">
        <f t="shared" ca="1" si="209"/>
        <v>13099958.821820542</v>
      </c>
    </row>
    <row r="384" spans="20:56" x14ac:dyDescent="0.35">
      <c r="T384" s="30">
        <f t="shared" ref="T384:U403" ca="1" si="234">RAND()</f>
        <v>0.1186690058752834</v>
      </c>
      <c r="U384" s="30">
        <f t="shared" ca="1" si="234"/>
        <v>0.31216947917120541</v>
      </c>
      <c r="V384" s="30">
        <f ca="1">IF(Riskregister!$E$5="",0,COUNTIF(BF$4:BF$53,"&lt;"&amp;T384)*IF(U384&lt;0.5,Riskregister!$K$5+(Riskregister!$L$5-Riskregister!$K$5)*SQRT(U384/2),Riskregister!$L$5-(Riskregister!$L$5-Riskregister!$K$5)*SQRT((1-U384)/2)))</f>
        <v>327784.02562121418</v>
      </c>
      <c r="W384" s="30">
        <f t="shared" ref="W384:X403" ca="1" si="235">RAND()</f>
        <v>0.879382028126101</v>
      </c>
      <c r="X384" s="30">
        <f t="shared" ca="1" si="235"/>
        <v>0.2392917675863242</v>
      </c>
      <c r="Y384" s="30">
        <f ca="1">IF(Riskregister!$E$6="",0,COUNTIF(BG$4:BG$53,"&lt;"&amp;W384)*IF(X384&lt;0.5,Riskregister!$K$6+(Riskregister!$L$6-Riskregister!$K$6)*SQRT(X384/2),Riskregister!$L$6-(Riskregister!$L$6-Riskregister!$K$6)*SQRT((1-X384)/2)))</f>
        <v>3290470.3603611756</v>
      </c>
      <c r="Z384" s="30">
        <f t="shared" ref="Z384:AA403" ca="1" si="236">RAND()</f>
        <v>0.98107151743496712</v>
      </c>
      <c r="AA384" s="30">
        <f t="shared" ca="1" si="236"/>
        <v>0.51584466326454792</v>
      </c>
      <c r="AB384" s="30">
        <f ca="1">IF(Riskregister!$E$7="",0,COUNTIF(BH$4:BH$53,"&lt;"&amp;Z384)*IF(AA384&lt;0.5,Riskregister!$K$7+(Riskregister!$L$7-Riskregister!$K$7)*SQRT(AA384/2),Riskregister!$L$7-(Riskregister!$L$7-Riskregister!$K$7)*SQRT((1-AA384)/2)))</f>
        <v>2733541.6602295879</v>
      </c>
      <c r="AC384" s="30">
        <f t="shared" ref="AC384:AD403" ca="1" si="237">RAND()</f>
        <v>0.98147113753520043</v>
      </c>
      <c r="AD384" s="30">
        <f t="shared" ca="1" si="237"/>
        <v>0.84267006816681955</v>
      </c>
      <c r="AE384" s="30">
        <f ca="1">IF(Riskregister!$E$8="",0,COUNTIF(BI$4:BI$53,"&lt;"&amp;AC384)*IF(AD384&lt;0.5,Riskregister!$K$8+(Riskregister!$L$8-Riskregister!$K$8)*SQRT(AD384/2),Riskregister!$L$8-(Riskregister!$L$8-Riskregister!$K$8)*SQRT((1-AD384)/2)))</f>
        <v>25772446.382828414</v>
      </c>
      <c r="AF384" s="30">
        <f t="shared" ref="AF384:AG403" ca="1" si="238">RAND()</f>
        <v>0.29330691170409151</v>
      </c>
      <c r="AG384" s="30">
        <f t="shared" ca="1" si="238"/>
        <v>0.66708219639801791</v>
      </c>
      <c r="AH384" s="30">
        <f>IF(Riskregister!$E$9="",0,COUNTIF(BJ$4:BJ$53,"&lt;"&amp;AF384)*IF(AG384&lt;0.5,Riskregister!$K$9+(Riskregister!$L$9-Riskregister!$K$9)*SQRT(AG384/2),Riskregister!$L$9-(Riskregister!$L$9-Riskregister!$K$9)*SQRT((1-AG384)/2)))</f>
        <v>0</v>
      </c>
      <c r="AI384" s="30">
        <f t="shared" ref="AI384:AJ403" ca="1" si="239">RAND()</f>
        <v>0.4489140581141674</v>
      </c>
      <c r="AJ384" s="30">
        <f t="shared" ca="1" si="239"/>
        <v>0.25071479383411743</v>
      </c>
      <c r="AK384" s="30">
        <f>IF(Riskregister!$E$10="",0,COUNTIF(BK$4:BK$53,"&lt;"&amp;AI384)*IF(AJ384&lt;0.5,Riskregister!$K$10+(Riskregister!$L$10-Riskregister!$K$10)*SQRT(AJ384/2),Riskregister!$L$10-(Riskregister!$L$10-Riskregister!$K$10)*SQRT((1-AJ384)/2)))</f>
        <v>0</v>
      </c>
      <c r="AL384" s="30">
        <f t="shared" ref="AL384:AM403" ca="1" si="240">RAND()</f>
        <v>0.91736524917863127</v>
      </c>
      <c r="AM384" s="30">
        <f t="shared" ca="1" si="240"/>
        <v>0.89331928437491892</v>
      </c>
      <c r="AN384" s="30">
        <f>IF(Riskregister!$E$11="",0,COUNTIF(BL$4:BL$53,"&lt;"&amp;AL384)*IF(AM384&lt;0.5,Riskregister!$K$11+(Riskregister!$L$11-Riskregister!$K$11)*SQRT(AM384/2),Riskregister!$L$11-(Riskregister!$L$11-Riskregister!$K$11)*SQRT((1-AM384)/2)))</f>
        <v>0</v>
      </c>
      <c r="AO384" s="30">
        <f t="shared" ref="AO384:AP403" ca="1" si="241">RAND()</f>
        <v>0.40967089709204019</v>
      </c>
      <c r="AP384" s="30">
        <f t="shared" ca="1" si="241"/>
        <v>5.389551786813418E-2</v>
      </c>
      <c r="AQ384" s="30">
        <f>IF(Riskregister!$E$12="",0,COUNTIF(BM$4:BM$53,"&lt;"&amp;AO384)*IF(AP384&lt;0.5,Riskregister!$K$12+(Riskregister!$L$12-Riskregister!$K$12)*SQRT(AP384/2),Riskregister!$L$12-(Riskregister!$L$12-Riskregister!$K$12)*SQRT((1-AP384)/2)))</f>
        <v>0</v>
      </c>
      <c r="AR384" s="30">
        <f t="shared" ref="AR384:AS403" ca="1" si="242">RAND()</f>
        <v>0.12479860472463433</v>
      </c>
      <c r="AS384" s="30">
        <f t="shared" ca="1" si="242"/>
        <v>0.61176332265074707</v>
      </c>
      <c r="AT384" s="30">
        <f>IF(Riskregister!$E$13="",0,COUNTIF(BN$4:BN$53,"&lt;"&amp;AR384)*IF(AS384&lt;0.5,Riskregister!$K$13+(Riskregister!$L$13-Riskregister!$K$13)*SQRT(AS384/2),Riskregister!$L$13-(Riskregister!$L$13-Riskregister!$K$13)*SQRT((1-AS384)/2)))</f>
        <v>0</v>
      </c>
      <c r="AU384" s="30">
        <f t="shared" ref="AU384:AV403" ca="1" si="243">RAND()</f>
        <v>0.10247382657280246</v>
      </c>
      <c r="AV384" s="30">
        <f t="shared" ca="1" si="243"/>
        <v>0.31009062675380639</v>
      </c>
      <c r="AW384" s="30">
        <f>IF(Riskregister!$E$14="",0,COUNTIF(BO$4:BO$53,"&lt;"&amp;AU384)*IF(AV384&lt;0.5,Riskregister!$K$14+(Riskregister!$L$14-Riskregister!$K$14)*SQRT(AV384/2),Riskregister!$L$14-(Riskregister!$L$14-Riskregister!$K$14)*SQRT((1-AV384)/2)))</f>
        <v>0</v>
      </c>
      <c r="AX384" s="30">
        <f t="shared" ref="AX384:AY403" ca="1" si="244">RAND()</f>
        <v>0.96563796127310042</v>
      </c>
      <c r="AY384" s="30">
        <f t="shared" ca="1" si="244"/>
        <v>0.71606121927114297</v>
      </c>
      <c r="AZ384" s="30">
        <f>IF(Riskregister!$E$15="",0,COUNTIF(BP$4:BP$53,"&lt;"&amp;AX384)*IF(AY384&lt;0.5,Riskregister!$K$15+(Riskregister!$L$15-Riskregister!$K$15)*SQRT(AY384/2),Riskregister!$L$15-(Riskregister!$L$15-Riskregister!$K$15)*SQRT((1-AY384)/2)))</f>
        <v>0</v>
      </c>
      <c r="BA384" s="30">
        <f t="shared" ref="BA384:BB403" ca="1" si="245">RAND()</f>
        <v>0.2506367119730597</v>
      </c>
      <c r="BB384" s="30">
        <f t="shared" ca="1" si="245"/>
        <v>0.98404291566178481</v>
      </c>
      <c r="BC384" s="30">
        <f>IF(Riskregister!$E$16="",0,COUNTIF(BQ$4:BQ$53,"&lt;"&amp;BA384)*IF(BB384&lt;0.5,Riskregister!$K$16+(Riskregister!$L$16-Riskregister!$K$16)*SQRT(BB384/2),Riskregister!$L$16-(Riskregister!$L$16-Riskregister!$K$16)*SQRT((1-BB384)/2)))</f>
        <v>0</v>
      </c>
      <c r="BD384" s="30">
        <f t="shared" ca="1" si="209"/>
        <v>32124242.429040391</v>
      </c>
    </row>
    <row r="385" spans="20:56" x14ac:dyDescent="0.35">
      <c r="T385" s="30">
        <f t="shared" ca="1" si="234"/>
        <v>0.27041369939025661</v>
      </c>
      <c r="U385" s="30">
        <f t="shared" ca="1" si="234"/>
        <v>0.25371852471109335</v>
      </c>
      <c r="V385" s="30">
        <f ca="1">IF(Riskregister!$E$5="",0,COUNTIF(BF$4:BF$53,"&lt;"&amp;T385)*IF(U385&lt;0.5,Riskregister!$K$5+(Riskregister!$L$5-Riskregister!$K$5)*SQRT(U385/2),Riskregister!$L$5-(Riskregister!$L$5-Riskregister!$K$5)*SQRT((1-U385)/2)))</f>
        <v>620555.77129103884</v>
      </c>
      <c r="W385" s="30">
        <f t="shared" ca="1" si="235"/>
        <v>0.36071431206083537</v>
      </c>
      <c r="X385" s="30">
        <f t="shared" ca="1" si="235"/>
        <v>0.82686348094263018</v>
      </c>
      <c r="Y385" s="30">
        <f ca="1">IF(Riskregister!$E$6="",0,COUNTIF(BG$4:BG$53,"&lt;"&amp;W385)*IF(X385&lt;0.5,Riskregister!$K$6+(Riskregister!$L$6-Riskregister!$K$6)*SQRT(X385/2),Riskregister!$L$6-(Riskregister!$L$6-Riskregister!$K$6)*SQRT((1-X385)/2)))</f>
        <v>1470395.2786530892</v>
      </c>
      <c r="Z385" s="30">
        <f t="shared" ca="1" si="236"/>
        <v>0.92506896074674294</v>
      </c>
      <c r="AA385" s="30">
        <f t="shared" ca="1" si="236"/>
        <v>1.9059823095710637E-3</v>
      </c>
      <c r="AB385" s="30">
        <f ca="1">IF(Riskregister!$E$7="",0,COUNTIF(BH$4:BH$53,"&lt;"&amp;Z385)*IF(AA385&lt;0.5,Riskregister!$K$7+(Riskregister!$L$7-Riskregister!$K$7)*SQRT(AA385/2),Riskregister!$L$7-(Riskregister!$L$7-Riskregister!$K$7)*SQRT((1-AA385)/2)))</f>
        <v>608046.94186381565</v>
      </c>
      <c r="AC385" s="30">
        <f t="shared" ca="1" si="237"/>
        <v>0.64609993625948248</v>
      </c>
      <c r="AD385" s="30">
        <f t="shared" ca="1" si="237"/>
        <v>3.8200688208763101E-2</v>
      </c>
      <c r="AE385" s="30">
        <f ca="1">IF(Riskregister!$E$8="",0,COUNTIF(BI$4:BI$53,"&lt;"&amp;AC385)*IF(AD385&lt;0.5,Riskregister!$K$8+(Riskregister!$L$8-Riskregister!$K$8)*SQRT(AD385/2),Riskregister!$L$8-(Riskregister!$L$8-Riskregister!$K$8)*SQRT((1-AD385)/2)))</f>
        <v>2848676.3228900009</v>
      </c>
      <c r="AF385" s="30">
        <f t="shared" ca="1" si="238"/>
        <v>0.45952021701103829</v>
      </c>
      <c r="AG385" s="30">
        <f t="shared" ca="1" si="238"/>
        <v>0.11076344903758018</v>
      </c>
      <c r="AH385" s="30">
        <f>IF(Riskregister!$E$9="",0,COUNTIF(BJ$4:BJ$53,"&lt;"&amp;AF385)*IF(AG385&lt;0.5,Riskregister!$K$9+(Riskregister!$L$9-Riskregister!$K$9)*SQRT(AG385/2),Riskregister!$L$9-(Riskregister!$L$9-Riskregister!$K$9)*SQRT((1-AG385)/2)))</f>
        <v>0</v>
      </c>
      <c r="AI385" s="30">
        <f t="shared" ca="1" si="239"/>
        <v>0.63942116712245045</v>
      </c>
      <c r="AJ385" s="30">
        <f t="shared" ca="1" si="239"/>
        <v>0.8934001806838382</v>
      </c>
      <c r="AK385" s="30">
        <f>IF(Riskregister!$E$10="",0,COUNTIF(BK$4:BK$53,"&lt;"&amp;AI385)*IF(AJ385&lt;0.5,Riskregister!$K$10+(Riskregister!$L$10-Riskregister!$K$10)*SQRT(AJ385/2),Riskregister!$L$10-(Riskregister!$L$10-Riskregister!$K$10)*SQRT((1-AJ385)/2)))</f>
        <v>0</v>
      </c>
      <c r="AL385" s="30">
        <f t="shared" ca="1" si="240"/>
        <v>0.2657460511334665</v>
      </c>
      <c r="AM385" s="30">
        <f t="shared" ca="1" si="240"/>
        <v>0.57831807649518041</v>
      </c>
      <c r="AN385" s="30">
        <f>IF(Riskregister!$E$11="",0,COUNTIF(BL$4:BL$53,"&lt;"&amp;AL385)*IF(AM385&lt;0.5,Riskregister!$K$11+(Riskregister!$L$11-Riskregister!$K$11)*SQRT(AM385/2),Riskregister!$L$11-(Riskregister!$L$11-Riskregister!$K$11)*SQRT((1-AM385)/2)))</f>
        <v>0</v>
      </c>
      <c r="AO385" s="30">
        <f t="shared" ca="1" si="241"/>
        <v>0.71143704165290655</v>
      </c>
      <c r="AP385" s="30">
        <f t="shared" ca="1" si="241"/>
        <v>0.54413052835535436</v>
      </c>
      <c r="AQ385" s="30">
        <f>IF(Riskregister!$E$12="",0,COUNTIF(BM$4:BM$53,"&lt;"&amp;AO385)*IF(AP385&lt;0.5,Riskregister!$K$12+(Riskregister!$L$12-Riskregister!$K$12)*SQRT(AP385/2),Riskregister!$L$12-(Riskregister!$L$12-Riskregister!$K$12)*SQRT((1-AP385)/2)))</f>
        <v>0</v>
      </c>
      <c r="AR385" s="30">
        <f t="shared" ca="1" si="242"/>
        <v>0.4220529599556635</v>
      </c>
      <c r="AS385" s="30">
        <f t="shared" ca="1" si="242"/>
        <v>0.44150884149315095</v>
      </c>
      <c r="AT385" s="30">
        <f>IF(Riskregister!$E$13="",0,COUNTIF(BN$4:BN$53,"&lt;"&amp;AR385)*IF(AS385&lt;0.5,Riskregister!$K$13+(Riskregister!$L$13-Riskregister!$K$13)*SQRT(AS385/2),Riskregister!$L$13-(Riskregister!$L$13-Riskregister!$K$13)*SQRT((1-AS385)/2)))</f>
        <v>0</v>
      </c>
      <c r="AU385" s="30">
        <f t="shared" ca="1" si="243"/>
        <v>0.83852704811048417</v>
      </c>
      <c r="AV385" s="30">
        <f t="shared" ca="1" si="243"/>
        <v>0.21334626266105305</v>
      </c>
      <c r="AW385" s="30">
        <f>IF(Riskregister!$E$14="",0,COUNTIF(BO$4:BO$53,"&lt;"&amp;AU385)*IF(AV385&lt;0.5,Riskregister!$K$14+(Riskregister!$L$14-Riskregister!$K$14)*SQRT(AV385/2),Riskregister!$L$14-(Riskregister!$L$14-Riskregister!$K$14)*SQRT((1-AV385)/2)))</f>
        <v>0</v>
      </c>
      <c r="AX385" s="30">
        <f t="shared" ca="1" si="244"/>
        <v>4.8472000775532487E-2</v>
      </c>
      <c r="AY385" s="30">
        <f t="shared" ca="1" si="244"/>
        <v>0.76470120437616607</v>
      </c>
      <c r="AZ385" s="30">
        <f>IF(Riskregister!$E$15="",0,COUNTIF(BP$4:BP$53,"&lt;"&amp;AX385)*IF(AY385&lt;0.5,Riskregister!$K$15+(Riskregister!$L$15-Riskregister!$K$15)*SQRT(AY385/2),Riskregister!$L$15-(Riskregister!$L$15-Riskregister!$K$15)*SQRT((1-AY385)/2)))</f>
        <v>0</v>
      </c>
      <c r="BA385" s="30">
        <f t="shared" ca="1" si="245"/>
        <v>0.39778870406331968</v>
      </c>
      <c r="BB385" s="30">
        <f t="shared" ca="1" si="245"/>
        <v>0.45480068170061982</v>
      </c>
      <c r="BC385" s="30">
        <f>IF(Riskregister!$E$16="",0,COUNTIF(BQ$4:BQ$53,"&lt;"&amp;BA385)*IF(BB385&lt;0.5,Riskregister!$K$16+(Riskregister!$L$16-Riskregister!$K$16)*SQRT(BB385/2),Riskregister!$L$16-(Riskregister!$L$16-Riskregister!$K$16)*SQRT((1-BB385)/2)))</f>
        <v>0</v>
      </c>
      <c r="BD385" s="30">
        <f t="shared" ca="1" si="209"/>
        <v>5547674.3146979446</v>
      </c>
    </row>
    <row r="386" spans="20:56" x14ac:dyDescent="0.35">
      <c r="T386" s="30">
        <f t="shared" ca="1" si="234"/>
        <v>0.31505270948369113</v>
      </c>
      <c r="U386" s="30">
        <f t="shared" ca="1" si="234"/>
        <v>1.3170633547029964E-2</v>
      </c>
      <c r="V386" s="30">
        <f ca="1">IF(Riskregister!$E$5="",0,COUNTIF(BF$4:BF$53,"&lt;"&amp;T386)*IF(U386&lt;0.5,Riskregister!$K$5+(Riskregister!$L$5-Riskregister!$K$5)*SQRT(U386/2),Riskregister!$L$5-(Riskregister!$L$5-Riskregister!$K$5)*SQRT((1-U386)/2)))</f>
        <v>559552.45236748946</v>
      </c>
      <c r="W386" s="30">
        <f t="shared" ca="1" si="235"/>
        <v>0.40672145500955115</v>
      </c>
      <c r="X386" s="30">
        <f t="shared" ca="1" si="235"/>
        <v>0.31944346664044565</v>
      </c>
      <c r="Y386" s="30">
        <f ca="1">IF(Riskregister!$E$6="",0,COUNTIF(BG$4:BG$53,"&lt;"&amp;W386)*IF(X386&lt;0.5,Riskregister!$K$6+(Riskregister!$L$6-Riskregister!$K$6)*SQRT(X386/2),Riskregister!$L$6-(Riskregister!$L$6-Riskregister!$K$6)*SQRT((1-X386)/2)))</f>
        <v>919373.62751043495</v>
      </c>
      <c r="Z386" s="30">
        <f t="shared" ca="1" si="236"/>
        <v>0.24062453941963213</v>
      </c>
      <c r="AA386" s="30">
        <f t="shared" ca="1" si="236"/>
        <v>0.55168283133000173</v>
      </c>
      <c r="AB386" s="30">
        <f ca="1">IF(Riskregister!$E$7="",0,COUNTIF(BH$4:BH$53,"&lt;"&amp;Z386)*IF(AA386&lt;0.5,Riskregister!$K$7+(Riskregister!$L$7-Riskregister!$K$7)*SQRT(AA386/2),Riskregister!$L$7-(Riskregister!$L$7-Riskregister!$K$7)*SQRT((1-AA386)/2)))</f>
        <v>937164.55639683967</v>
      </c>
      <c r="AC386" s="30">
        <f t="shared" ca="1" si="237"/>
        <v>0.98082364080125417</v>
      </c>
      <c r="AD386" s="30">
        <f t="shared" ca="1" si="237"/>
        <v>0.63493070736073609</v>
      </c>
      <c r="AE386" s="30">
        <f ca="1">IF(Riskregister!$E$8="",0,COUNTIF(BI$4:BI$53,"&lt;"&amp;AC386)*IF(AD386&lt;0.5,Riskregister!$K$8+(Riskregister!$L$8-Riskregister!$K$8)*SQRT(AD386/2),Riskregister!$L$8-(Riskregister!$L$8-Riskregister!$K$8)*SQRT((1-AD386)/2)))</f>
        <v>20943779.792460818</v>
      </c>
      <c r="AF386" s="30">
        <f t="shared" ca="1" si="238"/>
        <v>0.88600072055248036</v>
      </c>
      <c r="AG386" s="30">
        <f t="shared" ca="1" si="238"/>
        <v>0.67185414721579151</v>
      </c>
      <c r="AH386" s="30">
        <f>IF(Riskregister!$E$9="",0,COUNTIF(BJ$4:BJ$53,"&lt;"&amp;AF386)*IF(AG386&lt;0.5,Riskregister!$K$9+(Riskregister!$L$9-Riskregister!$K$9)*SQRT(AG386/2),Riskregister!$L$9-(Riskregister!$L$9-Riskregister!$K$9)*SQRT((1-AG386)/2)))</f>
        <v>0</v>
      </c>
      <c r="AI386" s="30">
        <f t="shared" ca="1" si="239"/>
        <v>0.82482814930921045</v>
      </c>
      <c r="AJ386" s="30">
        <f t="shared" ca="1" si="239"/>
        <v>0.29979272746943231</v>
      </c>
      <c r="AK386" s="30">
        <f>IF(Riskregister!$E$10="",0,COUNTIF(BK$4:BK$53,"&lt;"&amp;AI386)*IF(AJ386&lt;0.5,Riskregister!$K$10+(Riskregister!$L$10-Riskregister!$K$10)*SQRT(AJ386/2),Riskregister!$L$10-(Riskregister!$L$10-Riskregister!$K$10)*SQRT((1-AJ386)/2)))</f>
        <v>0</v>
      </c>
      <c r="AL386" s="30">
        <f t="shared" ca="1" si="240"/>
        <v>0.56204552434279875</v>
      </c>
      <c r="AM386" s="30">
        <f t="shared" ca="1" si="240"/>
        <v>0.1529007676808638</v>
      </c>
      <c r="AN386" s="30">
        <f>IF(Riskregister!$E$11="",0,COUNTIF(BL$4:BL$53,"&lt;"&amp;AL386)*IF(AM386&lt;0.5,Riskregister!$K$11+(Riskregister!$L$11-Riskregister!$K$11)*SQRT(AM386/2),Riskregister!$L$11-(Riskregister!$L$11-Riskregister!$K$11)*SQRT((1-AM386)/2)))</f>
        <v>0</v>
      </c>
      <c r="AO386" s="30">
        <f t="shared" ca="1" si="241"/>
        <v>9.0613104020899504E-2</v>
      </c>
      <c r="AP386" s="30">
        <f t="shared" ca="1" si="241"/>
        <v>0.42928435361554673</v>
      </c>
      <c r="AQ386" s="30">
        <f>IF(Riskregister!$E$12="",0,COUNTIF(BM$4:BM$53,"&lt;"&amp;AO386)*IF(AP386&lt;0.5,Riskregister!$K$12+(Riskregister!$L$12-Riskregister!$K$12)*SQRT(AP386/2),Riskregister!$L$12-(Riskregister!$L$12-Riskregister!$K$12)*SQRT((1-AP386)/2)))</f>
        <v>0</v>
      </c>
      <c r="AR386" s="30">
        <f t="shared" ca="1" si="242"/>
        <v>0.4836334079124629</v>
      </c>
      <c r="AS386" s="30">
        <f t="shared" ca="1" si="242"/>
        <v>0.69639970319626043</v>
      </c>
      <c r="AT386" s="30">
        <f>IF(Riskregister!$E$13="",0,COUNTIF(BN$4:BN$53,"&lt;"&amp;AR386)*IF(AS386&lt;0.5,Riskregister!$K$13+(Riskregister!$L$13-Riskregister!$K$13)*SQRT(AS386/2),Riskregister!$L$13-(Riskregister!$L$13-Riskregister!$K$13)*SQRT((1-AS386)/2)))</f>
        <v>0</v>
      </c>
      <c r="AU386" s="30">
        <f t="shared" ca="1" si="243"/>
        <v>0.14804691692749494</v>
      </c>
      <c r="AV386" s="30">
        <f t="shared" ca="1" si="243"/>
        <v>1.1817659411800241E-3</v>
      </c>
      <c r="AW386" s="30">
        <f>IF(Riskregister!$E$14="",0,COUNTIF(BO$4:BO$53,"&lt;"&amp;AU386)*IF(AV386&lt;0.5,Riskregister!$K$14+(Riskregister!$L$14-Riskregister!$K$14)*SQRT(AV386/2),Riskregister!$L$14-(Riskregister!$L$14-Riskregister!$K$14)*SQRT((1-AV386)/2)))</f>
        <v>0</v>
      </c>
      <c r="AX386" s="30">
        <f t="shared" ca="1" si="244"/>
        <v>0.55420363167764819</v>
      </c>
      <c r="AY386" s="30">
        <f t="shared" ca="1" si="244"/>
        <v>0.19640959753132747</v>
      </c>
      <c r="AZ386" s="30">
        <f>IF(Riskregister!$E$15="",0,COUNTIF(BP$4:BP$53,"&lt;"&amp;AX386)*IF(AY386&lt;0.5,Riskregister!$K$15+(Riskregister!$L$15-Riskregister!$K$15)*SQRT(AY386/2),Riskregister!$L$15-(Riskregister!$L$15-Riskregister!$K$15)*SQRT((1-AY386)/2)))</f>
        <v>0</v>
      </c>
      <c r="BA386" s="30">
        <f t="shared" ca="1" si="245"/>
        <v>0.2709686431699988</v>
      </c>
      <c r="BB386" s="30">
        <f t="shared" ca="1" si="245"/>
        <v>0.17252898151501983</v>
      </c>
      <c r="BC386" s="30">
        <f>IF(Riskregister!$E$16="",0,COUNTIF(BQ$4:BQ$53,"&lt;"&amp;BA386)*IF(BB386&lt;0.5,Riskregister!$K$16+(Riskregister!$L$16-Riskregister!$K$16)*SQRT(BB386/2),Riskregister!$L$16-(Riskregister!$L$16-Riskregister!$K$16)*SQRT((1-BB386)/2)))</f>
        <v>0</v>
      </c>
      <c r="BD386" s="30">
        <f t="shared" ca="1" si="209"/>
        <v>23359870.428735584</v>
      </c>
    </row>
    <row r="387" spans="20:56" x14ac:dyDescent="0.35">
      <c r="T387" s="30">
        <f t="shared" ca="1" si="234"/>
        <v>0.69991355372718311</v>
      </c>
      <c r="U387" s="30">
        <f t="shared" ca="1" si="234"/>
        <v>0.55172304900267655</v>
      </c>
      <c r="V387" s="30">
        <f ca="1">IF(Riskregister!$E$5="",0,COUNTIF(BF$4:BF$53,"&lt;"&amp;T387)*IF(U387&lt;0.5,Riskregister!$K$5+(Riskregister!$L$5-Riskregister!$K$5)*SQRT(U387/2),Riskregister!$L$5-(Riskregister!$L$5-Riskregister!$K$5)*SQRT((1-U387)/2)))</f>
        <v>1547821.2273145593</v>
      </c>
      <c r="W387" s="30">
        <f t="shared" ca="1" si="235"/>
        <v>0.29969818988252805</v>
      </c>
      <c r="X387" s="30">
        <f t="shared" ca="1" si="235"/>
        <v>0.8532435458976525</v>
      </c>
      <c r="Y387" s="30">
        <f ca="1">IF(Riskregister!$E$6="",0,COUNTIF(BG$4:BG$53,"&lt;"&amp;W387)*IF(X387&lt;0.5,Riskregister!$K$6+(Riskregister!$L$6-Riskregister!$K$6)*SQRT(X387/2),Riskregister!$L$6-(Riskregister!$L$6-Riskregister!$K$6)*SQRT((1-X387)/2)))</f>
        <v>1512408.5156139384</v>
      </c>
      <c r="Z387" s="30">
        <f t="shared" ca="1" si="236"/>
        <v>0.18739325024559772</v>
      </c>
      <c r="AA387" s="30">
        <f t="shared" ca="1" si="236"/>
        <v>0.58211809198002329</v>
      </c>
      <c r="AB387" s="30">
        <f ca="1">IF(Riskregister!$E$7="",0,COUNTIF(BH$4:BH$53,"&lt;"&amp;Z387)*IF(AA387&lt;0.5,Riskregister!$K$7+(Riskregister!$L$7-Riskregister!$K$7)*SQRT(AA387/2),Riskregister!$L$7-(Riskregister!$L$7-Riskregister!$K$7)*SQRT((1-AA387)/2)))</f>
        <v>960059.16690714506</v>
      </c>
      <c r="AC387" s="30">
        <f t="shared" ca="1" si="237"/>
        <v>0.47612655019845262</v>
      </c>
      <c r="AD387" s="30">
        <f t="shared" ca="1" si="237"/>
        <v>0.53843827033661185</v>
      </c>
      <c r="AE387" s="30">
        <f ca="1">IF(Riskregister!$E$8="",0,COUNTIF(BI$4:BI$53,"&lt;"&amp;AC387)*IF(AD387&lt;0.5,Riskregister!$K$8+(Riskregister!$L$8-Riskregister!$K$8)*SQRT(AD387/2),Riskregister!$L$8-(Riskregister!$L$8-Riskregister!$K$8)*SQRT((1-AD387)/2)))</f>
        <v>8226408.357659203</v>
      </c>
      <c r="AF387" s="30">
        <f t="shared" ca="1" si="238"/>
        <v>5.76553580816902E-2</v>
      </c>
      <c r="AG387" s="30">
        <f t="shared" ca="1" si="238"/>
        <v>0.5999015476622076</v>
      </c>
      <c r="AH387" s="30">
        <f>IF(Riskregister!$E$9="",0,COUNTIF(BJ$4:BJ$53,"&lt;"&amp;AF387)*IF(AG387&lt;0.5,Riskregister!$K$9+(Riskregister!$L$9-Riskregister!$K$9)*SQRT(AG387/2),Riskregister!$L$9-(Riskregister!$L$9-Riskregister!$K$9)*SQRT((1-AG387)/2)))</f>
        <v>0</v>
      </c>
      <c r="AI387" s="30">
        <f t="shared" ca="1" si="239"/>
        <v>0.88009373785806866</v>
      </c>
      <c r="AJ387" s="30">
        <f t="shared" ca="1" si="239"/>
        <v>0.56252432213898007</v>
      </c>
      <c r="AK387" s="30">
        <f>IF(Riskregister!$E$10="",0,COUNTIF(BK$4:BK$53,"&lt;"&amp;AI387)*IF(AJ387&lt;0.5,Riskregister!$K$10+(Riskregister!$L$10-Riskregister!$K$10)*SQRT(AJ387/2),Riskregister!$L$10-(Riskregister!$L$10-Riskregister!$K$10)*SQRT((1-AJ387)/2)))</f>
        <v>0</v>
      </c>
      <c r="AL387" s="30">
        <f t="shared" ca="1" si="240"/>
        <v>4.563363109853269E-2</v>
      </c>
      <c r="AM387" s="30">
        <f t="shared" ca="1" si="240"/>
        <v>3.3096188895399559E-3</v>
      </c>
      <c r="AN387" s="30">
        <f>IF(Riskregister!$E$11="",0,COUNTIF(BL$4:BL$53,"&lt;"&amp;AL387)*IF(AM387&lt;0.5,Riskregister!$K$11+(Riskregister!$L$11-Riskregister!$K$11)*SQRT(AM387/2),Riskregister!$L$11-(Riskregister!$L$11-Riskregister!$K$11)*SQRT((1-AM387)/2)))</f>
        <v>0</v>
      </c>
      <c r="AO387" s="30">
        <f t="shared" ca="1" si="241"/>
        <v>0.59458040386117172</v>
      </c>
      <c r="AP387" s="30">
        <f t="shared" ca="1" si="241"/>
        <v>0.142758753718501</v>
      </c>
      <c r="AQ387" s="30">
        <f>IF(Riskregister!$E$12="",0,COUNTIF(BM$4:BM$53,"&lt;"&amp;AO387)*IF(AP387&lt;0.5,Riskregister!$K$12+(Riskregister!$L$12-Riskregister!$K$12)*SQRT(AP387/2),Riskregister!$L$12-(Riskregister!$L$12-Riskregister!$K$12)*SQRT((1-AP387)/2)))</f>
        <v>0</v>
      </c>
      <c r="AR387" s="30">
        <f t="shared" ca="1" si="242"/>
        <v>0.71030919498901579</v>
      </c>
      <c r="AS387" s="30">
        <f t="shared" ca="1" si="242"/>
        <v>0.20663741498876775</v>
      </c>
      <c r="AT387" s="30">
        <f>IF(Riskregister!$E$13="",0,COUNTIF(BN$4:BN$53,"&lt;"&amp;AR387)*IF(AS387&lt;0.5,Riskregister!$K$13+(Riskregister!$L$13-Riskregister!$K$13)*SQRT(AS387/2),Riskregister!$L$13-(Riskregister!$L$13-Riskregister!$K$13)*SQRT((1-AS387)/2)))</f>
        <v>0</v>
      </c>
      <c r="AU387" s="30">
        <f t="shared" ca="1" si="243"/>
        <v>0.26848152193108976</v>
      </c>
      <c r="AV387" s="30">
        <f t="shared" ca="1" si="243"/>
        <v>0.49246092784313245</v>
      </c>
      <c r="AW387" s="30">
        <f>IF(Riskregister!$E$14="",0,COUNTIF(BO$4:BO$53,"&lt;"&amp;AU387)*IF(AV387&lt;0.5,Riskregister!$K$14+(Riskregister!$L$14-Riskregister!$K$14)*SQRT(AV387/2),Riskregister!$L$14-(Riskregister!$L$14-Riskregister!$K$14)*SQRT((1-AV387)/2)))</f>
        <v>0</v>
      </c>
      <c r="AX387" s="30">
        <f t="shared" ca="1" si="244"/>
        <v>0.76246414715483801</v>
      </c>
      <c r="AY387" s="30">
        <f t="shared" ca="1" si="244"/>
        <v>0.29058725102347316</v>
      </c>
      <c r="AZ387" s="30">
        <f>IF(Riskregister!$E$15="",0,COUNTIF(BP$4:BP$53,"&lt;"&amp;AX387)*IF(AY387&lt;0.5,Riskregister!$K$15+(Riskregister!$L$15-Riskregister!$K$15)*SQRT(AY387/2),Riskregister!$L$15-(Riskregister!$L$15-Riskregister!$K$15)*SQRT((1-AY387)/2)))</f>
        <v>0</v>
      </c>
      <c r="BA387" s="30">
        <f t="shared" ca="1" si="245"/>
        <v>0.79410273141218846</v>
      </c>
      <c r="BB387" s="30">
        <f t="shared" ca="1" si="245"/>
        <v>0.3867870185423592</v>
      </c>
      <c r="BC387" s="30">
        <f>IF(Riskregister!$E$16="",0,COUNTIF(BQ$4:BQ$53,"&lt;"&amp;BA387)*IF(BB387&lt;0.5,Riskregister!$K$16+(Riskregister!$L$16-Riskregister!$K$16)*SQRT(BB387/2),Riskregister!$L$16-(Riskregister!$L$16-Riskregister!$K$16)*SQRT((1-BB387)/2)))</f>
        <v>0</v>
      </c>
      <c r="BD387" s="30">
        <f t="shared" ca="1" si="209"/>
        <v>12246697.267494846</v>
      </c>
    </row>
    <row r="388" spans="20:56" x14ac:dyDescent="0.35">
      <c r="T388" s="30">
        <f t="shared" ca="1" si="234"/>
        <v>0.46180052978904329</v>
      </c>
      <c r="U388" s="30">
        <f t="shared" ca="1" si="234"/>
        <v>0.19572164453355101</v>
      </c>
      <c r="V388" s="30">
        <f ca="1">IF(Riskregister!$E$5="",0,COUNTIF(BF$4:BF$53,"&lt;"&amp;T388)*IF(U388&lt;0.5,Riskregister!$K$5+(Riskregister!$L$5-Riskregister!$K$5)*SQRT(U388/2),Riskregister!$L$5-(Riskregister!$L$5-Riskregister!$K$5)*SQRT((1-U388)/2)))</f>
        <v>872316.64492557989</v>
      </c>
      <c r="W388" s="30">
        <f t="shared" ca="1" si="235"/>
        <v>0.49997245363970677</v>
      </c>
      <c r="X388" s="30">
        <f t="shared" ca="1" si="235"/>
        <v>0.17124253178276294</v>
      </c>
      <c r="Y388" s="30">
        <f ca="1">IF(Riskregister!$E$6="",0,COUNTIF(BG$4:BG$53,"&lt;"&amp;W388)*IF(X388&lt;0.5,Riskregister!$K$6+(Riskregister!$L$6-Riskregister!$K$6)*SQRT(X388/2),Riskregister!$L$6-(Riskregister!$L$6-Riskregister!$K$6)*SQRT((1-X388)/2)))</f>
        <v>1453400.0218114217</v>
      </c>
      <c r="Z388" s="30">
        <f t="shared" ca="1" si="236"/>
        <v>0.10945490834106952</v>
      </c>
      <c r="AA388" s="30">
        <f t="shared" ca="1" si="236"/>
        <v>0.77498699507114877</v>
      </c>
      <c r="AB388" s="30">
        <f ca="1">IF(Riskregister!$E$7="",0,COUNTIF(BH$4:BH$53,"&lt;"&amp;Z388)*IF(AA388&lt;0.5,Riskregister!$K$7+(Riskregister!$L$7-Riskregister!$K$7)*SQRT(AA388/2),Riskregister!$L$7-(Riskregister!$L$7-Riskregister!$K$7)*SQRT((1-AA388)/2)))</f>
        <v>847809.11572411575</v>
      </c>
      <c r="AC388" s="30">
        <f t="shared" ca="1" si="237"/>
        <v>5.6425048856437177E-2</v>
      </c>
      <c r="AD388" s="30">
        <f t="shared" ca="1" si="237"/>
        <v>0.63680811963552908</v>
      </c>
      <c r="AE388" s="30">
        <f ca="1">IF(Riskregister!$E$8="",0,COUNTIF(BI$4:BI$53,"&lt;"&amp;AC388)*IF(AD388&lt;0.5,Riskregister!$K$8+(Riskregister!$L$8-Riskregister!$K$8)*SQRT(AD388/2),Riskregister!$L$8-(Riskregister!$L$8-Riskregister!$K$8)*SQRT((1-AD388)/2)))</f>
        <v>0</v>
      </c>
      <c r="AF388" s="30">
        <f t="shared" ca="1" si="238"/>
        <v>0.92746688153199275</v>
      </c>
      <c r="AG388" s="30">
        <f t="shared" ca="1" si="238"/>
        <v>0.97528581748071375</v>
      </c>
      <c r="AH388" s="30">
        <f>IF(Riskregister!$E$9="",0,COUNTIF(BJ$4:BJ$53,"&lt;"&amp;AF388)*IF(AG388&lt;0.5,Riskregister!$K$9+(Riskregister!$L$9-Riskregister!$K$9)*SQRT(AG388/2),Riskregister!$L$9-(Riskregister!$L$9-Riskregister!$K$9)*SQRT((1-AG388)/2)))</f>
        <v>0</v>
      </c>
      <c r="AI388" s="30">
        <f t="shared" ca="1" si="239"/>
        <v>0.96077861972133816</v>
      </c>
      <c r="AJ388" s="30">
        <f t="shared" ca="1" si="239"/>
        <v>0.77480751032988016</v>
      </c>
      <c r="AK388" s="30">
        <f>IF(Riskregister!$E$10="",0,COUNTIF(BK$4:BK$53,"&lt;"&amp;AI388)*IF(AJ388&lt;0.5,Riskregister!$K$10+(Riskregister!$L$10-Riskregister!$K$10)*SQRT(AJ388/2),Riskregister!$L$10-(Riskregister!$L$10-Riskregister!$K$10)*SQRT((1-AJ388)/2)))</f>
        <v>0</v>
      </c>
      <c r="AL388" s="30">
        <f t="shared" ca="1" si="240"/>
        <v>8.9863342232273324E-2</v>
      </c>
      <c r="AM388" s="30">
        <f t="shared" ca="1" si="240"/>
        <v>2.9092807229968431E-2</v>
      </c>
      <c r="AN388" s="30">
        <f>IF(Riskregister!$E$11="",0,COUNTIF(BL$4:BL$53,"&lt;"&amp;AL388)*IF(AM388&lt;0.5,Riskregister!$K$11+(Riskregister!$L$11-Riskregister!$K$11)*SQRT(AM388/2),Riskregister!$L$11-(Riskregister!$L$11-Riskregister!$K$11)*SQRT((1-AM388)/2)))</f>
        <v>0</v>
      </c>
      <c r="AO388" s="30">
        <f t="shared" ca="1" si="241"/>
        <v>0.41159401045516986</v>
      </c>
      <c r="AP388" s="30">
        <f t="shared" ca="1" si="241"/>
        <v>0.18825399129513376</v>
      </c>
      <c r="AQ388" s="30">
        <f>IF(Riskregister!$E$12="",0,COUNTIF(BM$4:BM$53,"&lt;"&amp;AO388)*IF(AP388&lt;0.5,Riskregister!$K$12+(Riskregister!$L$12-Riskregister!$K$12)*SQRT(AP388/2),Riskregister!$L$12-(Riskregister!$L$12-Riskregister!$K$12)*SQRT((1-AP388)/2)))</f>
        <v>0</v>
      </c>
      <c r="AR388" s="30">
        <f t="shared" ca="1" si="242"/>
        <v>0.39028889699096836</v>
      </c>
      <c r="AS388" s="30">
        <f t="shared" ca="1" si="242"/>
        <v>0.42069899888706164</v>
      </c>
      <c r="AT388" s="30">
        <f>IF(Riskregister!$E$13="",0,COUNTIF(BN$4:BN$53,"&lt;"&amp;AR388)*IF(AS388&lt;0.5,Riskregister!$K$13+(Riskregister!$L$13-Riskregister!$K$13)*SQRT(AS388/2),Riskregister!$L$13-(Riskregister!$L$13-Riskregister!$K$13)*SQRT((1-AS388)/2)))</f>
        <v>0</v>
      </c>
      <c r="AU388" s="30">
        <f t="shared" ca="1" si="243"/>
        <v>0.2120377834650774</v>
      </c>
      <c r="AV388" s="30">
        <f t="shared" ca="1" si="243"/>
        <v>0.89918893675508982</v>
      </c>
      <c r="AW388" s="30">
        <f>IF(Riskregister!$E$14="",0,COUNTIF(BO$4:BO$53,"&lt;"&amp;AU388)*IF(AV388&lt;0.5,Riskregister!$K$14+(Riskregister!$L$14-Riskregister!$K$14)*SQRT(AV388/2),Riskregister!$L$14-(Riskregister!$L$14-Riskregister!$K$14)*SQRT((1-AV388)/2)))</f>
        <v>0</v>
      </c>
      <c r="AX388" s="30">
        <f t="shared" ca="1" si="244"/>
        <v>0.5152411642391761</v>
      </c>
      <c r="AY388" s="30">
        <f t="shared" ca="1" si="244"/>
        <v>0.91962082817380708</v>
      </c>
      <c r="AZ388" s="30">
        <f>IF(Riskregister!$E$15="",0,COUNTIF(BP$4:BP$53,"&lt;"&amp;AX388)*IF(AY388&lt;0.5,Riskregister!$K$15+(Riskregister!$L$15-Riskregister!$K$15)*SQRT(AY388/2),Riskregister!$L$15-(Riskregister!$L$15-Riskregister!$K$15)*SQRT((1-AY388)/2)))</f>
        <v>0</v>
      </c>
      <c r="BA388" s="30">
        <f t="shared" ca="1" si="245"/>
        <v>0.70364279292582665</v>
      </c>
      <c r="BB388" s="30">
        <f t="shared" ca="1" si="245"/>
        <v>0.15361135946443938</v>
      </c>
      <c r="BC388" s="30">
        <f>IF(Riskregister!$E$16="",0,COUNTIF(BQ$4:BQ$53,"&lt;"&amp;BA388)*IF(BB388&lt;0.5,Riskregister!$K$16+(Riskregister!$L$16-Riskregister!$K$16)*SQRT(BB388/2),Riskregister!$L$16-(Riskregister!$L$16-Riskregister!$K$16)*SQRT((1-BB388)/2)))</f>
        <v>0</v>
      </c>
      <c r="BD388" s="30">
        <f t="shared" ref="BD388:BD451" ca="1" si="246">V388+Y388+AB388+AE388+AH388+AK388+AN388+AQ388+AT388+AW388+AZ388+BC388</f>
        <v>3173525.782461117</v>
      </c>
    </row>
    <row r="389" spans="20:56" x14ac:dyDescent="0.35">
      <c r="T389" s="30">
        <f t="shared" ca="1" si="234"/>
        <v>0.74209084264012759</v>
      </c>
      <c r="U389" s="30">
        <f t="shared" ca="1" si="234"/>
        <v>0.5919007749983658</v>
      </c>
      <c r="V389" s="30">
        <f ca="1">IF(Riskregister!$E$5="",0,COUNTIF(BF$4:BF$53,"&lt;"&amp;T389)*IF(U389&lt;0.5,Riskregister!$K$5+(Riskregister!$L$5-Riskregister!$K$5)*SQRT(U389/2),Riskregister!$L$5-(Riskregister!$L$5-Riskregister!$K$5)*SQRT((1-U389)/2)))</f>
        <v>1983633.3519416398</v>
      </c>
      <c r="W389" s="30">
        <f t="shared" ca="1" si="235"/>
        <v>0.27831560254465659</v>
      </c>
      <c r="X389" s="30">
        <f t="shared" ca="1" si="235"/>
        <v>0.37525607450938592</v>
      </c>
      <c r="Y389" s="30">
        <f ca="1">IF(Riskregister!$E$6="",0,COUNTIF(BG$4:BG$53,"&lt;"&amp;W389)*IF(X389&lt;0.5,Riskregister!$K$6+(Riskregister!$L$6-Riskregister!$K$6)*SQRT(X389/2),Riskregister!$L$6-(Riskregister!$L$6-Riskregister!$K$6)*SQRT((1-X389)/2)))</f>
        <v>979688.93842686084</v>
      </c>
      <c r="Z389" s="30">
        <f t="shared" ca="1" si="236"/>
        <v>0.83986654409037076</v>
      </c>
      <c r="AA389" s="30">
        <f t="shared" ca="1" si="236"/>
        <v>0.92669979778471123</v>
      </c>
      <c r="AB389" s="30">
        <f ca="1">IF(Riskregister!$E$7="",0,COUNTIF(BH$4:BH$53,"&lt;"&amp;Z389)*IF(AA389&lt;0.5,Riskregister!$K$7+(Riskregister!$L$7-Riskregister!$K$7)*SQRT(AA389/2),Riskregister!$L$7-(Riskregister!$L$7-Riskregister!$K$7)*SQRT((1-AA389)/2)))</f>
        <v>2996957.1920331013</v>
      </c>
      <c r="AC389" s="30">
        <f t="shared" ca="1" si="237"/>
        <v>0.28623771868239223</v>
      </c>
      <c r="AD389" s="30">
        <f t="shared" ca="1" si="237"/>
        <v>0.5595478634256783</v>
      </c>
      <c r="AE389" s="30">
        <f ca="1">IF(Riskregister!$E$8="",0,COUNTIF(BI$4:BI$53,"&lt;"&amp;AC389)*IF(AD389&lt;0.5,Riskregister!$K$8+(Riskregister!$L$8-Riskregister!$K$8)*SQRT(AD389/2),Riskregister!$L$8-(Riskregister!$L$8-Riskregister!$K$8)*SQRT((1-AD389)/2)))</f>
        <v>5588744.4651376707</v>
      </c>
      <c r="AF389" s="30">
        <f t="shared" ca="1" si="238"/>
        <v>0.85623906784622617</v>
      </c>
      <c r="AG389" s="30">
        <f t="shared" ca="1" si="238"/>
        <v>0.4407554212582494</v>
      </c>
      <c r="AH389" s="30">
        <f>IF(Riskregister!$E$9="",0,COUNTIF(BJ$4:BJ$53,"&lt;"&amp;AF389)*IF(AG389&lt;0.5,Riskregister!$K$9+(Riskregister!$L$9-Riskregister!$K$9)*SQRT(AG389/2),Riskregister!$L$9-(Riskregister!$L$9-Riskregister!$K$9)*SQRT((1-AG389)/2)))</f>
        <v>0</v>
      </c>
      <c r="AI389" s="30">
        <f t="shared" ca="1" si="239"/>
        <v>0.94474668496998382</v>
      </c>
      <c r="AJ389" s="30">
        <f t="shared" ca="1" si="239"/>
        <v>0.755826863962892</v>
      </c>
      <c r="AK389" s="30">
        <f>IF(Riskregister!$E$10="",0,COUNTIF(BK$4:BK$53,"&lt;"&amp;AI389)*IF(AJ389&lt;0.5,Riskregister!$K$10+(Riskregister!$L$10-Riskregister!$K$10)*SQRT(AJ389/2),Riskregister!$L$10-(Riskregister!$L$10-Riskregister!$K$10)*SQRT((1-AJ389)/2)))</f>
        <v>0</v>
      </c>
      <c r="AL389" s="30">
        <f t="shared" ca="1" si="240"/>
        <v>0.18925264850569357</v>
      </c>
      <c r="AM389" s="30">
        <f t="shared" ca="1" si="240"/>
        <v>0.14695993819291331</v>
      </c>
      <c r="AN389" s="30">
        <f>IF(Riskregister!$E$11="",0,COUNTIF(BL$4:BL$53,"&lt;"&amp;AL389)*IF(AM389&lt;0.5,Riskregister!$K$11+(Riskregister!$L$11-Riskregister!$K$11)*SQRT(AM389/2),Riskregister!$L$11-(Riskregister!$L$11-Riskregister!$K$11)*SQRT((1-AM389)/2)))</f>
        <v>0</v>
      </c>
      <c r="AO389" s="30">
        <f t="shared" ca="1" si="241"/>
        <v>0.54952664641783211</v>
      </c>
      <c r="AP389" s="30">
        <f t="shared" ca="1" si="241"/>
        <v>0.88688803556768969</v>
      </c>
      <c r="AQ389" s="30">
        <f>IF(Riskregister!$E$12="",0,COUNTIF(BM$4:BM$53,"&lt;"&amp;AO389)*IF(AP389&lt;0.5,Riskregister!$K$12+(Riskregister!$L$12-Riskregister!$K$12)*SQRT(AP389/2),Riskregister!$L$12-(Riskregister!$L$12-Riskregister!$K$12)*SQRT((1-AP389)/2)))</f>
        <v>0</v>
      </c>
      <c r="AR389" s="30">
        <f t="shared" ca="1" si="242"/>
        <v>0.64724274506173174</v>
      </c>
      <c r="AS389" s="30">
        <f t="shared" ca="1" si="242"/>
        <v>0.16146789171512221</v>
      </c>
      <c r="AT389" s="30">
        <f>IF(Riskregister!$E$13="",0,COUNTIF(BN$4:BN$53,"&lt;"&amp;AR389)*IF(AS389&lt;0.5,Riskregister!$K$13+(Riskregister!$L$13-Riskregister!$K$13)*SQRT(AS389/2),Riskregister!$L$13-(Riskregister!$L$13-Riskregister!$K$13)*SQRT((1-AS389)/2)))</f>
        <v>0</v>
      </c>
      <c r="AU389" s="30">
        <f t="shared" ca="1" si="243"/>
        <v>0.61032634519491913</v>
      </c>
      <c r="AV389" s="30">
        <f t="shared" ca="1" si="243"/>
        <v>0.22453400948904323</v>
      </c>
      <c r="AW389" s="30">
        <f>IF(Riskregister!$E$14="",0,COUNTIF(BO$4:BO$53,"&lt;"&amp;AU389)*IF(AV389&lt;0.5,Riskregister!$K$14+(Riskregister!$L$14-Riskregister!$K$14)*SQRT(AV389/2),Riskregister!$L$14-(Riskregister!$L$14-Riskregister!$K$14)*SQRT((1-AV389)/2)))</f>
        <v>0</v>
      </c>
      <c r="AX389" s="30">
        <f t="shared" ca="1" si="244"/>
        <v>0.30568969415425162</v>
      </c>
      <c r="AY389" s="30">
        <f t="shared" ca="1" si="244"/>
        <v>0.89341314392649274</v>
      </c>
      <c r="AZ389" s="30">
        <f>IF(Riskregister!$E$15="",0,COUNTIF(BP$4:BP$53,"&lt;"&amp;AX389)*IF(AY389&lt;0.5,Riskregister!$K$15+(Riskregister!$L$15-Riskregister!$K$15)*SQRT(AY389/2),Riskregister!$L$15-(Riskregister!$L$15-Riskregister!$K$15)*SQRT((1-AY389)/2)))</f>
        <v>0</v>
      </c>
      <c r="BA389" s="30">
        <f t="shared" ca="1" si="245"/>
        <v>0.87744265869701965</v>
      </c>
      <c r="BB389" s="30">
        <f t="shared" ca="1" si="245"/>
        <v>0.40870223033304476</v>
      </c>
      <c r="BC389" s="30">
        <f>IF(Riskregister!$E$16="",0,COUNTIF(BQ$4:BQ$53,"&lt;"&amp;BA389)*IF(BB389&lt;0.5,Riskregister!$K$16+(Riskregister!$L$16-Riskregister!$K$16)*SQRT(BB389/2),Riskregister!$L$16-(Riskregister!$L$16-Riskregister!$K$16)*SQRT((1-BB389)/2)))</f>
        <v>0</v>
      </c>
      <c r="BD389" s="30">
        <f t="shared" ca="1" si="246"/>
        <v>11549023.947539274</v>
      </c>
    </row>
    <row r="390" spans="20:56" x14ac:dyDescent="0.35">
      <c r="T390" s="30">
        <f t="shared" ca="1" si="234"/>
        <v>0.42737068925201505</v>
      </c>
      <c r="U390" s="30">
        <f t="shared" ca="1" si="234"/>
        <v>0.95918505699424872</v>
      </c>
      <c r="V390" s="30">
        <f ca="1">IF(Riskregister!$E$5="",0,COUNTIF(BF$4:BF$53,"&lt;"&amp;T390)*IF(U390&lt;0.5,Riskregister!$K$5+(Riskregister!$L$5-Riskregister!$K$5)*SQRT(U390/2),Riskregister!$L$5-(Riskregister!$L$5-Riskregister!$K$5)*SQRT((1-U390)/2)))</f>
        <v>1607146.1257480397</v>
      </c>
      <c r="W390" s="30">
        <f t="shared" ca="1" si="235"/>
        <v>4.8955761357039052E-3</v>
      </c>
      <c r="X390" s="30">
        <f t="shared" ca="1" si="235"/>
        <v>0.20568651443248409</v>
      </c>
      <c r="Y390" s="30">
        <f ca="1">IF(Riskregister!$E$6="",0,COUNTIF(BG$4:BG$53,"&lt;"&amp;W390)*IF(X390&lt;0.5,Riskregister!$K$6+(Riskregister!$L$6-Riskregister!$K$6)*SQRT(X390/2),Riskregister!$L$6-(Riskregister!$L$6-Riskregister!$K$6)*SQRT((1-X390)/2)))</f>
        <v>0</v>
      </c>
      <c r="Z390" s="30">
        <f t="shared" ca="1" si="236"/>
        <v>0.54566188200833932</v>
      </c>
      <c r="AA390" s="30">
        <f t="shared" ca="1" si="236"/>
        <v>0.50114352590160738</v>
      </c>
      <c r="AB390" s="30">
        <f ca="1">IF(Riskregister!$E$7="",0,COUNTIF(BH$4:BH$53,"&lt;"&amp;Z390)*IF(AA390&lt;0.5,Riskregister!$K$7+(Riskregister!$L$7-Riskregister!$K$7)*SQRT(AA390/2),Riskregister!$L$7-(Riskregister!$L$7-Riskregister!$K$7)*SQRT((1-AA390)/2)))</f>
        <v>1351201.3894998929</v>
      </c>
      <c r="AC390" s="30">
        <f t="shared" ca="1" si="237"/>
        <v>0.47047540286690492</v>
      </c>
      <c r="AD390" s="30">
        <f t="shared" ca="1" si="237"/>
        <v>6.8489854947298867E-2</v>
      </c>
      <c r="AE390" s="30">
        <f ca="1">IF(Riskregister!$E$8="",0,COUNTIF(BI$4:BI$53,"&lt;"&amp;AC390)*IF(AD390&lt;0.5,Riskregister!$K$8+(Riskregister!$L$8-Riskregister!$K$8)*SQRT(AD390/2),Riskregister!$L$8-(Riskregister!$L$8-Riskregister!$K$8)*SQRT((1-AD390)/2)))</f>
        <v>3509259.2878125859</v>
      </c>
      <c r="AF390" s="30">
        <f t="shared" ca="1" si="238"/>
        <v>0.11208011902341519</v>
      </c>
      <c r="AG390" s="30">
        <f t="shared" ca="1" si="238"/>
        <v>0.39534100194355215</v>
      </c>
      <c r="AH390" s="30">
        <f>IF(Riskregister!$E$9="",0,COUNTIF(BJ$4:BJ$53,"&lt;"&amp;AF390)*IF(AG390&lt;0.5,Riskregister!$K$9+(Riskregister!$L$9-Riskregister!$K$9)*SQRT(AG390/2),Riskregister!$L$9-(Riskregister!$L$9-Riskregister!$K$9)*SQRT((1-AG390)/2)))</f>
        <v>0</v>
      </c>
      <c r="AI390" s="30">
        <f t="shared" ca="1" si="239"/>
        <v>0.42385507999847816</v>
      </c>
      <c r="AJ390" s="30">
        <f t="shared" ca="1" si="239"/>
        <v>0.93814405730894557</v>
      </c>
      <c r="AK390" s="30">
        <f>IF(Riskregister!$E$10="",0,COUNTIF(BK$4:BK$53,"&lt;"&amp;AI390)*IF(AJ390&lt;0.5,Riskregister!$K$10+(Riskregister!$L$10-Riskregister!$K$10)*SQRT(AJ390/2),Riskregister!$L$10-(Riskregister!$L$10-Riskregister!$K$10)*SQRT((1-AJ390)/2)))</f>
        <v>0</v>
      </c>
      <c r="AL390" s="30">
        <f t="shared" ca="1" si="240"/>
        <v>0.37129587650461826</v>
      </c>
      <c r="AM390" s="30">
        <f t="shared" ca="1" si="240"/>
        <v>0.77927955251026138</v>
      </c>
      <c r="AN390" s="30">
        <f>IF(Riskregister!$E$11="",0,COUNTIF(BL$4:BL$53,"&lt;"&amp;AL390)*IF(AM390&lt;0.5,Riskregister!$K$11+(Riskregister!$L$11-Riskregister!$K$11)*SQRT(AM390/2),Riskregister!$L$11-(Riskregister!$L$11-Riskregister!$K$11)*SQRT((1-AM390)/2)))</f>
        <v>0</v>
      </c>
      <c r="AO390" s="30">
        <f t="shared" ca="1" si="241"/>
        <v>0.60167437889253583</v>
      </c>
      <c r="AP390" s="30">
        <f t="shared" ca="1" si="241"/>
        <v>0.7416562946755797</v>
      </c>
      <c r="AQ390" s="30">
        <f>IF(Riskregister!$E$12="",0,COUNTIF(BM$4:BM$53,"&lt;"&amp;AO390)*IF(AP390&lt;0.5,Riskregister!$K$12+(Riskregister!$L$12-Riskregister!$K$12)*SQRT(AP390/2),Riskregister!$L$12-(Riskregister!$L$12-Riskregister!$K$12)*SQRT((1-AP390)/2)))</f>
        <v>0</v>
      </c>
      <c r="AR390" s="30">
        <f t="shared" ca="1" si="242"/>
        <v>0.58723941824490178</v>
      </c>
      <c r="AS390" s="30">
        <f t="shared" ca="1" si="242"/>
        <v>0.72456428648564009</v>
      </c>
      <c r="AT390" s="30">
        <f>IF(Riskregister!$E$13="",0,COUNTIF(BN$4:BN$53,"&lt;"&amp;AR390)*IF(AS390&lt;0.5,Riskregister!$K$13+(Riskregister!$L$13-Riskregister!$K$13)*SQRT(AS390/2),Riskregister!$L$13-(Riskregister!$L$13-Riskregister!$K$13)*SQRT((1-AS390)/2)))</f>
        <v>0</v>
      </c>
      <c r="AU390" s="30">
        <f t="shared" ca="1" si="243"/>
        <v>2.8828266558406312E-2</v>
      </c>
      <c r="AV390" s="30">
        <f t="shared" ca="1" si="243"/>
        <v>0.3645197820623145</v>
      </c>
      <c r="AW390" s="30">
        <f>IF(Riskregister!$E$14="",0,COUNTIF(BO$4:BO$53,"&lt;"&amp;AU390)*IF(AV390&lt;0.5,Riskregister!$K$14+(Riskregister!$L$14-Riskregister!$K$14)*SQRT(AV390/2),Riskregister!$L$14-(Riskregister!$L$14-Riskregister!$K$14)*SQRT((1-AV390)/2)))</f>
        <v>0</v>
      </c>
      <c r="AX390" s="30">
        <f t="shared" ca="1" si="244"/>
        <v>0.75325054674510639</v>
      </c>
      <c r="AY390" s="30">
        <f t="shared" ca="1" si="244"/>
        <v>0.59361155632835227</v>
      </c>
      <c r="AZ390" s="30">
        <f>IF(Riskregister!$E$15="",0,COUNTIF(BP$4:BP$53,"&lt;"&amp;AX390)*IF(AY390&lt;0.5,Riskregister!$K$15+(Riskregister!$L$15-Riskregister!$K$15)*SQRT(AY390/2),Riskregister!$L$15-(Riskregister!$L$15-Riskregister!$K$15)*SQRT((1-AY390)/2)))</f>
        <v>0</v>
      </c>
      <c r="BA390" s="30">
        <f t="shared" ca="1" si="245"/>
        <v>0.86670460248736525</v>
      </c>
      <c r="BB390" s="30">
        <f t="shared" ca="1" si="245"/>
        <v>0.4909842012718304</v>
      </c>
      <c r="BC390" s="30">
        <f>IF(Riskregister!$E$16="",0,COUNTIF(BQ$4:BQ$53,"&lt;"&amp;BA390)*IF(BB390&lt;0.5,Riskregister!$K$16+(Riskregister!$L$16-Riskregister!$K$16)*SQRT(BB390/2),Riskregister!$L$16-(Riskregister!$L$16-Riskregister!$K$16)*SQRT((1-BB390)/2)))</f>
        <v>0</v>
      </c>
      <c r="BD390" s="30">
        <f t="shared" ca="1" si="246"/>
        <v>6467606.8030605186</v>
      </c>
    </row>
    <row r="391" spans="20:56" x14ac:dyDescent="0.35">
      <c r="T391" s="30">
        <f t="shared" ca="1" si="234"/>
        <v>0.81747898027669086</v>
      </c>
      <c r="U391" s="30">
        <f t="shared" ca="1" si="234"/>
        <v>0.14119415790564582</v>
      </c>
      <c r="V391" s="30">
        <f ca="1">IF(Riskregister!$E$5="",0,COUNTIF(BF$4:BF$53,"&lt;"&amp;T391)*IF(U391&lt;0.5,Riskregister!$K$5+(Riskregister!$L$5-Riskregister!$K$5)*SQRT(U391/2),Riskregister!$L$5-(Riskregister!$L$5-Riskregister!$K$5)*SQRT((1-U391)/2)))</f>
        <v>1347827.4936791265</v>
      </c>
      <c r="W391" s="30">
        <f t="shared" ca="1" si="235"/>
        <v>0.2967810938627613</v>
      </c>
      <c r="X391" s="30">
        <f t="shared" ca="1" si="235"/>
        <v>8.6094085653999342E-2</v>
      </c>
      <c r="Y391" s="30">
        <f ca="1">IF(Riskregister!$E$6="",0,COUNTIF(BG$4:BG$53,"&lt;"&amp;W391)*IF(X391&lt;0.5,Riskregister!$K$6+(Riskregister!$L$6-Riskregister!$K$6)*SQRT(X391/2),Riskregister!$L$6-(Riskregister!$L$6-Riskregister!$K$6)*SQRT((1-X391)/2)))</f>
        <v>573460.06313858903</v>
      </c>
      <c r="Z391" s="30">
        <f t="shared" ca="1" si="236"/>
        <v>0.83319342949114072</v>
      </c>
      <c r="AA391" s="30">
        <f t="shared" ca="1" si="236"/>
        <v>0.1290987268766558</v>
      </c>
      <c r="AB391" s="30">
        <f ca="1">IF(Riskregister!$E$7="",0,COUNTIF(BH$4:BH$53,"&lt;"&amp;Z391)*IF(AA391&lt;0.5,Riskregister!$K$7+(Riskregister!$L$7-Riskregister!$K$7)*SQRT(AA391/2),Riskregister!$L$7-(Riskregister!$L$7-Riskregister!$K$7)*SQRT((1-AA391)/2)))</f>
        <v>1250306.852848836</v>
      </c>
      <c r="AC391" s="30">
        <f t="shared" ca="1" si="237"/>
        <v>0.16222664519848307</v>
      </c>
      <c r="AD391" s="30">
        <f t="shared" ca="1" si="237"/>
        <v>0.99826819080200446</v>
      </c>
      <c r="AE391" s="30">
        <f ca="1">IF(Riskregister!$E$8="",0,COUNTIF(BI$4:BI$53,"&lt;"&amp;AC391)*IF(AD391&lt;0.5,Riskregister!$K$8+(Riskregister!$L$8-Riskregister!$K$8)*SQRT(AD391/2),Riskregister!$L$8-(Riskregister!$L$8-Riskregister!$K$8)*SQRT((1-AD391)/2)))</f>
        <v>4861696.5922622988</v>
      </c>
      <c r="AF391" s="30">
        <f t="shared" ca="1" si="238"/>
        <v>0.68722125040269</v>
      </c>
      <c r="AG391" s="30">
        <f t="shared" ca="1" si="238"/>
        <v>0.41124017069875285</v>
      </c>
      <c r="AH391" s="30">
        <f>IF(Riskregister!$E$9="",0,COUNTIF(BJ$4:BJ$53,"&lt;"&amp;AF391)*IF(AG391&lt;0.5,Riskregister!$K$9+(Riskregister!$L$9-Riskregister!$K$9)*SQRT(AG391/2),Riskregister!$L$9-(Riskregister!$L$9-Riskregister!$K$9)*SQRT((1-AG391)/2)))</f>
        <v>0</v>
      </c>
      <c r="AI391" s="30">
        <f t="shared" ca="1" si="239"/>
        <v>0.56444084612767598</v>
      </c>
      <c r="AJ391" s="30">
        <f t="shared" ca="1" si="239"/>
        <v>0.90864121164095657</v>
      </c>
      <c r="AK391" s="30">
        <f>IF(Riskregister!$E$10="",0,COUNTIF(BK$4:BK$53,"&lt;"&amp;AI391)*IF(AJ391&lt;0.5,Riskregister!$K$10+(Riskregister!$L$10-Riskregister!$K$10)*SQRT(AJ391/2),Riskregister!$L$10-(Riskregister!$L$10-Riskregister!$K$10)*SQRT((1-AJ391)/2)))</f>
        <v>0</v>
      </c>
      <c r="AL391" s="30">
        <f t="shared" ca="1" si="240"/>
        <v>0.52919544761268666</v>
      </c>
      <c r="AM391" s="30">
        <f t="shared" ca="1" si="240"/>
        <v>0.46924328519957326</v>
      </c>
      <c r="AN391" s="30">
        <f>IF(Riskregister!$E$11="",0,COUNTIF(BL$4:BL$53,"&lt;"&amp;AL391)*IF(AM391&lt;0.5,Riskregister!$K$11+(Riskregister!$L$11-Riskregister!$K$11)*SQRT(AM391/2),Riskregister!$L$11-(Riskregister!$L$11-Riskregister!$K$11)*SQRT((1-AM391)/2)))</f>
        <v>0</v>
      </c>
      <c r="AO391" s="30">
        <f t="shared" ca="1" si="241"/>
        <v>0.57044206491243832</v>
      </c>
      <c r="AP391" s="30">
        <f t="shared" ca="1" si="241"/>
        <v>0.98036174075476301</v>
      </c>
      <c r="AQ391" s="30">
        <f>IF(Riskregister!$E$12="",0,COUNTIF(BM$4:BM$53,"&lt;"&amp;AO391)*IF(AP391&lt;0.5,Riskregister!$K$12+(Riskregister!$L$12-Riskregister!$K$12)*SQRT(AP391/2),Riskregister!$L$12-(Riskregister!$L$12-Riskregister!$K$12)*SQRT((1-AP391)/2)))</f>
        <v>0</v>
      </c>
      <c r="AR391" s="30">
        <f t="shared" ca="1" si="242"/>
        <v>0.31758408240315683</v>
      </c>
      <c r="AS391" s="30">
        <f t="shared" ca="1" si="242"/>
        <v>8.7709541091136156E-2</v>
      </c>
      <c r="AT391" s="30">
        <f>IF(Riskregister!$E$13="",0,COUNTIF(BN$4:BN$53,"&lt;"&amp;AR391)*IF(AS391&lt;0.5,Riskregister!$K$13+(Riskregister!$L$13-Riskregister!$K$13)*SQRT(AS391/2),Riskregister!$L$13-(Riskregister!$L$13-Riskregister!$K$13)*SQRT((1-AS391)/2)))</f>
        <v>0</v>
      </c>
      <c r="AU391" s="30">
        <f t="shared" ca="1" si="243"/>
        <v>0.22293738722527789</v>
      </c>
      <c r="AV391" s="30">
        <f t="shared" ca="1" si="243"/>
        <v>0.42588877131266911</v>
      </c>
      <c r="AW391" s="30">
        <f>IF(Riskregister!$E$14="",0,COUNTIF(BO$4:BO$53,"&lt;"&amp;AU391)*IF(AV391&lt;0.5,Riskregister!$K$14+(Riskregister!$L$14-Riskregister!$K$14)*SQRT(AV391/2),Riskregister!$L$14-(Riskregister!$L$14-Riskregister!$K$14)*SQRT((1-AV391)/2)))</f>
        <v>0</v>
      </c>
      <c r="AX391" s="30">
        <f t="shared" ca="1" si="244"/>
        <v>0.28154812874780344</v>
      </c>
      <c r="AY391" s="30">
        <f t="shared" ca="1" si="244"/>
        <v>0.94341084173981371</v>
      </c>
      <c r="AZ391" s="30">
        <f>IF(Riskregister!$E$15="",0,COUNTIF(BP$4:BP$53,"&lt;"&amp;AX391)*IF(AY391&lt;0.5,Riskregister!$K$15+(Riskregister!$L$15-Riskregister!$K$15)*SQRT(AY391/2),Riskregister!$L$15-(Riskregister!$L$15-Riskregister!$K$15)*SQRT((1-AY391)/2)))</f>
        <v>0</v>
      </c>
      <c r="BA391" s="30">
        <f t="shared" ca="1" si="245"/>
        <v>8.8383840198451025E-2</v>
      </c>
      <c r="BB391" s="30">
        <f t="shared" ca="1" si="245"/>
        <v>0.35775507024836994</v>
      </c>
      <c r="BC391" s="30">
        <f>IF(Riskregister!$E$16="",0,COUNTIF(BQ$4:BQ$53,"&lt;"&amp;BA391)*IF(BB391&lt;0.5,Riskregister!$K$16+(Riskregister!$L$16-Riskregister!$K$16)*SQRT(BB391/2),Riskregister!$L$16-(Riskregister!$L$16-Riskregister!$K$16)*SQRT((1-BB391)/2)))</f>
        <v>0</v>
      </c>
      <c r="BD391" s="30">
        <f t="shared" ca="1" si="246"/>
        <v>8033291.0019288501</v>
      </c>
    </row>
    <row r="392" spans="20:56" x14ac:dyDescent="0.35">
      <c r="T392" s="30">
        <f t="shared" ca="1" si="234"/>
        <v>0.58145531139087991</v>
      </c>
      <c r="U392" s="30">
        <f t="shared" ca="1" si="234"/>
        <v>0.10939370745917476</v>
      </c>
      <c r="V392" s="30">
        <f ca="1">IF(Riskregister!$E$5="",0,COUNTIF(BF$4:BF$53,"&lt;"&amp;T392)*IF(U392&lt;0.5,Riskregister!$K$5+(Riskregister!$L$5-Riskregister!$K$5)*SQRT(U392/2),Riskregister!$L$5-(Riskregister!$L$5-Riskregister!$K$5)*SQRT((1-U392)/2)))</f>
        <v>1020972.4528800704</v>
      </c>
      <c r="W392" s="30">
        <f t="shared" ca="1" si="235"/>
        <v>0.49410714446007631</v>
      </c>
      <c r="X392" s="30">
        <f t="shared" ca="1" si="235"/>
        <v>0.95404936526687423</v>
      </c>
      <c r="Y392" s="30">
        <f ca="1">IF(Riskregister!$E$6="",0,COUNTIF(BG$4:BG$53,"&lt;"&amp;W392)*IF(X392&lt;0.5,Riskregister!$K$6+(Riskregister!$L$6-Riskregister!$K$6)*SQRT(X392/2),Riskregister!$L$6-(Riskregister!$L$6-Riskregister!$K$6)*SQRT((1-X392)/2)))</f>
        <v>3454326.0011044554</v>
      </c>
      <c r="Z392" s="30">
        <f t="shared" ca="1" si="236"/>
        <v>0.83081787906656668</v>
      </c>
      <c r="AA392" s="30">
        <f t="shared" ca="1" si="236"/>
        <v>0.73140633933425281</v>
      </c>
      <c r="AB392" s="30">
        <f ca="1">IF(Riskregister!$E$7="",0,COUNTIF(BH$4:BH$53,"&lt;"&amp;Z392)*IF(AA392&lt;0.5,Riskregister!$K$7+(Riskregister!$L$7-Riskregister!$K$7)*SQRT(AA392/2),Riskregister!$L$7-(Riskregister!$L$7-Riskregister!$K$7)*SQRT((1-AA392)/2)))</f>
        <v>2445634.2438473245</v>
      </c>
      <c r="AC392" s="30">
        <f t="shared" ca="1" si="237"/>
        <v>0.6460113203666914</v>
      </c>
      <c r="AD392" s="30">
        <f t="shared" ca="1" si="237"/>
        <v>0.95111504713383554</v>
      </c>
      <c r="AE392" s="30">
        <f ca="1">IF(Riskregister!$E$8="",0,COUNTIF(BI$4:BI$53,"&lt;"&amp;AC392)*IF(AD392&lt;0.5,Riskregister!$K$8+(Riskregister!$L$8-Riskregister!$K$8)*SQRT(AD392/2),Riskregister!$L$8-(Riskregister!$L$8-Riskregister!$K$8)*SQRT((1-AD392)/2)))</f>
        <v>12795593.33614211</v>
      </c>
      <c r="AF392" s="30">
        <f t="shared" ca="1" si="238"/>
        <v>0.44131469211319552</v>
      </c>
      <c r="AG392" s="30">
        <f t="shared" ca="1" si="238"/>
        <v>0.83349254802436412</v>
      </c>
      <c r="AH392" s="30">
        <f>IF(Riskregister!$E$9="",0,COUNTIF(BJ$4:BJ$53,"&lt;"&amp;AF392)*IF(AG392&lt;0.5,Riskregister!$K$9+(Riskregister!$L$9-Riskregister!$K$9)*SQRT(AG392/2),Riskregister!$L$9-(Riskregister!$L$9-Riskregister!$K$9)*SQRT((1-AG392)/2)))</f>
        <v>0</v>
      </c>
      <c r="AI392" s="30">
        <f t="shared" ca="1" si="239"/>
        <v>0.70425170456008668</v>
      </c>
      <c r="AJ392" s="30">
        <f t="shared" ca="1" si="239"/>
        <v>0.54958303661457508</v>
      </c>
      <c r="AK392" s="30">
        <f>IF(Riskregister!$E$10="",0,COUNTIF(BK$4:BK$53,"&lt;"&amp;AI392)*IF(AJ392&lt;0.5,Riskregister!$K$10+(Riskregister!$L$10-Riskregister!$K$10)*SQRT(AJ392/2),Riskregister!$L$10-(Riskregister!$L$10-Riskregister!$K$10)*SQRT((1-AJ392)/2)))</f>
        <v>0</v>
      </c>
      <c r="AL392" s="30">
        <f t="shared" ca="1" si="240"/>
        <v>0.28088316782339695</v>
      </c>
      <c r="AM392" s="30">
        <f t="shared" ca="1" si="240"/>
        <v>3.0556928915387194E-2</v>
      </c>
      <c r="AN392" s="30">
        <f>IF(Riskregister!$E$11="",0,COUNTIF(BL$4:BL$53,"&lt;"&amp;AL392)*IF(AM392&lt;0.5,Riskregister!$K$11+(Riskregister!$L$11-Riskregister!$K$11)*SQRT(AM392/2),Riskregister!$L$11-(Riskregister!$L$11-Riskregister!$K$11)*SQRT((1-AM392)/2)))</f>
        <v>0</v>
      </c>
      <c r="AO392" s="30">
        <f t="shared" ca="1" si="241"/>
        <v>0.32544979342883995</v>
      </c>
      <c r="AP392" s="30">
        <f t="shared" ca="1" si="241"/>
        <v>0.15037411642221166</v>
      </c>
      <c r="AQ392" s="30">
        <f>IF(Riskregister!$E$12="",0,COUNTIF(BM$4:BM$53,"&lt;"&amp;AO392)*IF(AP392&lt;0.5,Riskregister!$K$12+(Riskregister!$L$12-Riskregister!$K$12)*SQRT(AP392/2),Riskregister!$L$12-(Riskregister!$L$12-Riskregister!$K$12)*SQRT((1-AP392)/2)))</f>
        <v>0</v>
      </c>
      <c r="AR392" s="30">
        <f t="shared" ca="1" si="242"/>
        <v>0.85100945517735982</v>
      </c>
      <c r="AS392" s="30">
        <f t="shared" ca="1" si="242"/>
        <v>0.41726820008673182</v>
      </c>
      <c r="AT392" s="30">
        <f>IF(Riskregister!$E$13="",0,COUNTIF(BN$4:BN$53,"&lt;"&amp;AR392)*IF(AS392&lt;0.5,Riskregister!$K$13+(Riskregister!$L$13-Riskregister!$K$13)*SQRT(AS392/2),Riskregister!$L$13-(Riskregister!$L$13-Riskregister!$K$13)*SQRT((1-AS392)/2)))</f>
        <v>0</v>
      </c>
      <c r="AU392" s="30">
        <f t="shared" ca="1" si="243"/>
        <v>0.22405291751317291</v>
      </c>
      <c r="AV392" s="30">
        <f t="shared" ca="1" si="243"/>
        <v>0.30453662263355663</v>
      </c>
      <c r="AW392" s="30">
        <f>IF(Riskregister!$E$14="",0,COUNTIF(BO$4:BO$53,"&lt;"&amp;AU392)*IF(AV392&lt;0.5,Riskregister!$K$14+(Riskregister!$L$14-Riskregister!$K$14)*SQRT(AV392/2),Riskregister!$L$14-(Riskregister!$L$14-Riskregister!$K$14)*SQRT((1-AV392)/2)))</f>
        <v>0</v>
      </c>
      <c r="AX392" s="30">
        <f t="shared" ca="1" si="244"/>
        <v>0.88052931066995843</v>
      </c>
      <c r="AY392" s="30">
        <f t="shared" ca="1" si="244"/>
        <v>0.634644658522176</v>
      </c>
      <c r="AZ392" s="30">
        <f>IF(Riskregister!$E$15="",0,COUNTIF(BP$4:BP$53,"&lt;"&amp;AX392)*IF(AY392&lt;0.5,Riskregister!$K$15+(Riskregister!$L$15-Riskregister!$K$15)*SQRT(AY392/2),Riskregister!$L$15-(Riskregister!$L$15-Riskregister!$K$15)*SQRT((1-AY392)/2)))</f>
        <v>0</v>
      </c>
      <c r="BA392" s="30">
        <f t="shared" ca="1" si="245"/>
        <v>0.72679079185171414</v>
      </c>
      <c r="BB392" s="30">
        <f t="shared" ca="1" si="245"/>
        <v>0.96691085160134416</v>
      </c>
      <c r="BC392" s="30">
        <f>IF(Riskregister!$E$16="",0,COUNTIF(BQ$4:BQ$53,"&lt;"&amp;BA392)*IF(BB392&lt;0.5,Riskregister!$K$16+(Riskregister!$L$16-Riskregister!$K$16)*SQRT(BB392/2),Riskregister!$L$16-(Riskregister!$L$16-Riskregister!$K$16)*SQRT((1-BB392)/2)))</f>
        <v>0</v>
      </c>
      <c r="BD392" s="30">
        <f t="shared" ca="1" si="246"/>
        <v>19716526.033973962</v>
      </c>
    </row>
    <row r="393" spans="20:56" x14ac:dyDescent="0.35">
      <c r="T393" s="30">
        <f t="shared" ca="1" si="234"/>
        <v>0.77199961536736394</v>
      </c>
      <c r="U393" s="30">
        <f t="shared" ca="1" si="234"/>
        <v>0.53507818652950356</v>
      </c>
      <c r="V393" s="30">
        <f ca="1">IF(Riskregister!$E$5="",0,COUNTIF(BF$4:BF$53,"&lt;"&amp;T393)*IF(U393&lt;0.5,Riskregister!$K$5+(Riskregister!$L$5-Riskregister!$K$5)*SQRT(U393/2),Riskregister!$L$5-(Riskregister!$L$5-Riskregister!$K$5)*SQRT((1-U393)/2)))</f>
        <v>1915180.5033337602</v>
      </c>
      <c r="W393" s="30">
        <f t="shared" ca="1" si="235"/>
        <v>0.27498649119392393</v>
      </c>
      <c r="X393" s="30">
        <f t="shared" ca="1" si="235"/>
        <v>0.62951209384279549</v>
      </c>
      <c r="Y393" s="30">
        <f ca="1">IF(Riskregister!$E$6="",0,COUNTIF(BG$4:BG$53,"&lt;"&amp;W393)*IF(X393&lt;0.5,Riskregister!$K$6+(Riskregister!$L$6-Riskregister!$K$6)*SQRT(X393/2),Riskregister!$L$6-(Riskregister!$L$6-Riskregister!$K$6)*SQRT((1-X393)/2)))</f>
        <v>1225280.432688917</v>
      </c>
      <c r="Z393" s="30">
        <f t="shared" ca="1" si="236"/>
        <v>0.39842205977860279</v>
      </c>
      <c r="AA393" s="30">
        <f t="shared" ca="1" si="236"/>
        <v>0.58993686555157576</v>
      </c>
      <c r="AB393" s="30">
        <f ca="1">IF(Riskregister!$E$7="",0,COUNTIF(BH$4:BH$53,"&lt;"&amp;Z393)*IF(AA393&lt;0.5,Riskregister!$K$7+(Riskregister!$L$7-Riskregister!$K$7)*SQRT(AA393/2),Riskregister!$L$7-(Riskregister!$L$7-Riskregister!$K$7)*SQRT((1-AA393)/2)))</f>
        <v>1207592.7974682779</v>
      </c>
      <c r="AC393" s="30">
        <f t="shared" ca="1" si="237"/>
        <v>0.47204596632961138</v>
      </c>
      <c r="AD393" s="30">
        <f t="shared" ca="1" si="237"/>
        <v>0.33980089776559141</v>
      </c>
      <c r="AE393" s="30">
        <f ca="1">IF(Riskregister!$E$8="",0,COUNTIF(BI$4:BI$53,"&lt;"&amp;AC393)*IF(AD393&lt;0.5,Riskregister!$K$8+(Riskregister!$L$8-Riskregister!$K$8)*SQRT(AD393/2),Riskregister!$L$8-(Riskregister!$L$8-Riskregister!$K$8)*SQRT((1-AD393)/2)))</f>
        <v>6711876.4820313072</v>
      </c>
      <c r="AF393" s="30">
        <f t="shared" ca="1" si="238"/>
        <v>0.39200889781374026</v>
      </c>
      <c r="AG393" s="30">
        <f t="shared" ca="1" si="238"/>
        <v>0.92596542721077335</v>
      </c>
      <c r="AH393" s="30">
        <f>IF(Riskregister!$E$9="",0,COUNTIF(BJ$4:BJ$53,"&lt;"&amp;AF393)*IF(AG393&lt;0.5,Riskregister!$K$9+(Riskregister!$L$9-Riskregister!$K$9)*SQRT(AG393/2),Riskregister!$L$9-(Riskregister!$L$9-Riskregister!$K$9)*SQRT((1-AG393)/2)))</f>
        <v>0</v>
      </c>
      <c r="AI393" s="30">
        <f t="shared" ca="1" si="239"/>
        <v>9.3616698124241338E-2</v>
      </c>
      <c r="AJ393" s="30">
        <f t="shared" ca="1" si="239"/>
        <v>3.3137956121886303E-2</v>
      </c>
      <c r="AK393" s="30">
        <f>IF(Riskregister!$E$10="",0,COUNTIF(BK$4:BK$53,"&lt;"&amp;AI393)*IF(AJ393&lt;0.5,Riskregister!$K$10+(Riskregister!$L$10-Riskregister!$K$10)*SQRT(AJ393/2),Riskregister!$L$10-(Riskregister!$L$10-Riskregister!$K$10)*SQRT((1-AJ393)/2)))</f>
        <v>0</v>
      </c>
      <c r="AL393" s="30">
        <f t="shared" ca="1" si="240"/>
        <v>0.36565948704434714</v>
      </c>
      <c r="AM393" s="30">
        <f t="shared" ca="1" si="240"/>
        <v>0.31622993159189405</v>
      </c>
      <c r="AN393" s="30">
        <f>IF(Riskregister!$E$11="",0,COUNTIF(BL$4:BL$53,"&lt;"&amp;AL393)*IF(AM393&lt;0.5,Riskregister!$K$11+(Riskregister!$L$11-Riskregister!$K$11)*SQRT(AM393/2),Riskregister!$L$11-(Riskregister!$L$11-Riskregister!$K$11)*SQRT((1-AM393)/2)))</f>
        <v>0</v>
      </c>
      <c r="AO393" s="30">
        <f t="shared" ca="1" si="241"/>
        <v>0.23466937296234913</v>
      </c>
      <c r="AP393" s="30">
        <f t="shared" ca="1" si="241"/>
        <v>0.34043727339390684</v>
      </c>
      <c r="AQ393" s="30">
        <f>IF(Riskregister!$E$12="",0,COUNTIF(BM$4:BM$53,"&lt;"&amp;AO393)*IF(AP393&lt;0.5,Riskregister!$K$12+(Riskregister!$L$12-Riskregister!$K$12)*SQRT(AP393/2),Riskregister!$L$12-(Riskregister!$L$12-Riskregister!$K$12)*SQRT((1-AP393)/2)))</f>
        <v>0</v>
      </c>
      <c r="AR393" s="30">
        <f t="shared" ca="1" si="242"/>
        <v>0.48149922909202936</v>
      </c>
      <c r="AS393" s="30">
        <f t="shared" ca="1" si="242"/>
        <v>0.68032582999333135</v>
      </c>
      <c r="AT393" s="30">
        <f>IF(Riskregister!$E$13="",0,COUNTIF(BN$4:BN$53,"&lt;"&amp;AR393)*IF(AS393&lt;0.5,Riskregister!$K$13+(Riskregister!$L$13-Riskregister!$K$13)*SQRT(AS393/2),Riskregister!$L$13-(Riskregister!$L$13-Riskregister!$K$13)*SQRT((1-AS393)/2)))</f>
        <v>0</v>
      </c>
      <c r="AU393" s="30">
        <f t="shared" ca="1" si="243"/>
        <v>6.0975034458751853E-2</v>
      </c>
      <c r="AV393" s="30">
        <f t="shared" ca="1" si="243"/>
        <v>0.53875541057136689</v>
      </c>
      <c r="AW393" s="30">
        <f>IF(Riskregister!$E$14="",0,COUNTIF(BO$4:BO$53,"&lt;"&amp;AU393)*IF(AV393&lt;0.5,Riskregister!$K$14+(Riskregister!$L$14-Riskregister!$K$14)*SQRT(AV393/2),Riskregister!$L$14-(Riskregister!$L$14-Riskregister!$K$14)*SQRT((1-AV393)/2)))</f>
        <v>0</v>
      </c>
      <c r="AX393" s="30">
        <f t="shared" ca="1" si="244"/>
        <v>7.4716973712788404E-2</v>
      </c>
      <c r="AY393" s="30">
        <f t="shared" ca="1" si="244"/>
        <v>0.96884945885513318</v>
      </c>
      <c r="AZ393" s="30">
        <f>IF(Riskregister!$E$15="",0,COUNTIF(BP$4:BP$53,"&lt;"&amp;AX393)*IF(AY393&lt;0.5,Riskregister!$K$15+(Riskregister!$L$15-Riskregister!$K$15)*SQRT(AY393/2),Riskregister!$L$15-(Riskregister!$L$15-Riskregister!$K$15)*SQRT((1-AY393)/2)))</f>
        <v>0</v>
      </c>
      <c r="BA393" s="30">
        <f t="shared" ca="1" si="245"/>
        <v>0.9900028241562473</v>
      </c>
      <c r="BB393" s="30">
        <f t="shared" ca="1" si="245"/>
        <v>0.84511898462201396</v>
      </c>
      <c r="BC393" s="30">
        <f>IF(Riskregister!$E$16="",0,COUNTIF(BQ$4:BQ$53,"&lt;"&amp;BA393)*IF(BB393&lt;0.5,Riskregister!$K$16+(Riskregister!$L$16-Riskregister!$K$16)*SQRT(BB393/2),Riskregister!$L$16-(Riskregister!$L$16-Riskregister!$K$16)*SQRT((1-BB393)/2)))</f>
        <v>0</v>
      </c>
      <c r="BD393" s="30">
        <f t="shared" ca="1" si="246"/>
        <v>11059930.215522263</v>
      </c>
    </row>
    <row r="394" spans="20:56" x14ac:dyDescent="0.35">
      <c r="T394" s="30">
        <f t="shared" ca="1" si="234"/>
        <v>0.36137822532461017</v>
      </c>
      <c r="U394" s="30">
        <f t="shared" ca="1" si="234"/>
        <v>0.3236856951760797</v>
      </c>
      <c r="V394" s="30">
        <f ca="1">IF(Riskregister!$E$5="",0,COUNTIF(BF$4:BF$53,"&lt;"&amp;T394)*IF(U394&lt;0.5,Riskregister!$K$5+(Riskregister!$L$5-Riskregister!$K$5)*SQRT(U394/2),Riskregister!$L$5-(Riskregister!$L$5-Riskregister!$K$5)*SQRT((1-U394)/2)))</f>
        <v>993100.90197789459</v>
      </c>
      <c r="W394" s="30">
        <f t="shared" ca="1" si="235"/>
        <v>0.46063914737715139</v>
      </c>
      <c r="X394" s="30">
        <f t="shared" ca="1" si="235"/>
        <v>0.57402180885982523</v>
      </c>
      <c r="Y394" s="30">
        <f ca="1">IF(Riskregister!$E$6="",0,COUNTIF(BG$4:BG$53,"&lt;"&amp;W394)*IF(X394&lt;0.5,Riskregister!$K$6+(Riskregister!$L$6-Riskregister!$K$6)*SQRT(X394/2),Riskregister!$L$6-(Riskregister!$L$6-Riskregister!$K$6)*SQRT((1-X394)/2)))</f>
        <v>2338573.3002662044</v>
      </c>
      <c r="Z394" s="30">
        <f t="shared" ca="1" si="236"/>
        <v>0.91794541736854973</v>
      </c>
      <c r="AA394" s="30">
        <f t="shared" ca="1" si="236"/>
        <v>0.12387295642181417</v>
      </c>
      <c r="AB394" s="30">
        <f ca="1">IF(Riskregister!$E$7="",0,COUNTIF(BH$4:BH$53,"&lt;"&amp;Z394)*IF(AA394&lt;0.5,Riskregister!$K$7+(Riskregister!$L$7-Riskregister!$K$7)*SQRT(AA394/2),Riskregister!$L$7-(Riskregister!$L$7-Riskregister!$K$7)*SQRT((1-AA394)/2)))</f>
        <v>1371046.4155735972</v>
      </c>
      <c r="AC394" s="30">
        <f t="shared" ca="1" si="237"/>
        <v>0.28614060448028666</v>
      </c>
      <c r="AD394" s="30">
        <f t="shared" ca="1" si="237"/>
        <v>0.83953561410055189</v>
      </c>
      <c r="AE394" s="30">
        <f ca="1">IF(Riskregister!$E$8="",0,COUNTIF(BI$4:BI$53,"&lt;"&amp;AC394)*IF(AD394&lt;0.5,Riskregister!$K$8+(Riskregister!$L$8-Riskregister!$K$8)*SQRT(AD394/2),Riskregister!$L$8-(Riskregister!$L$8-Riskregister!$K$8)*SQRT((1-AD394)/2)))</f>
        <v>7337422.9458966609</v>
      </c>
      <c r="AF394" s="30">
        <f t="shared" ca="1" si="238"/>
        <v>0.89458942393397878</v>
      </c>
      <c r="AG394" s="30">
        <f t="shared" ca="1" si="238"/>
        <v>0.67182046122794981</v>
      </c>
      <c r="AH394" s="30">
        <f>IF(Riskregister!$E$9="",0,COUNTIF(BJ$4:BJ$53,"&lt;"&amp;AF394)*IF(AG394&lt;0.5,Riskregister!$K$9+(Riskregister!$L$9-Riskregister!$K$9)*SQRT(AG394/2),Riskregister!$L$9-(Riskregister!$L$9-Riskregister!$K$9)*SQRT((1-AG394)/2)))</f>
        <v>0</v>
      </c>
      <c r="AI394" s="30">
        <f t="shared" ca="1" si="239"/>
        <v>0.25391142015765211</v>
      </c>
      <c r="AJ394" s="30">
        <f t="shared" ca="1" si="239"/>
        <v>0.87508992890170489</v>
      </c>
      <c r="AK394" s="30">
        <f>IF(Riskregister!$E$10="",0,COUNTIF(BK$4:BK$53,"&lt;"&amp;AI394)*IF(AJ394&lt;0.5,Riskregister!$K$10+(Riskregister!$L$10-Riskregister!$K$10)*SQRT(AJ394/2),Riskregister!$L$10-(Riskregister!$L$10-Riskregister!$K$10)*SQRT((1-AJ394)/2)))</f>
        <v>0</v>
      </c>
      <c r="AL394" s="30">
        <f t="shared" ca="1" si="240"/>
        <v>0.70891301294016318</v>
      </c>
      <c r="AM394" s="30">
        <f t="shared" ca="1" si="240"/>
        <v>0.44248043744586318</v>
      </c>
      <c r="AN394" s="30">
        <f>IF(Riskregister!$E$11="",0,COUNTIF(BL$4:BL$53,"&lt;"&amp;AL394)*IF(AM394&lt;0.5,Riskregister!$K$11+(Riskregister!$L$11-Riskregister!$K$11)*SQRT(AM394/2),Riskregister!$L$11-(Riskregister!$L$11-Riskregister!$K$11)*SQRT((1-AM394)/2)))</f>
        <v>0</v>
      </c>
      <c r="AO394" s="30">
        <f t="shared" ca="1" si="241"/>
        <v>0.49751204815897021</v>
      </c>
      <c r="AP394" s="30">
        <f t="shared" ca="1" si="241"/>
        <v>0.66379883799157624</v>
      </c>
      <c r="AQ394" s="30">
        <f>IF(Riskregister!$E$12="",0,COUNTIF(BM$4:BM$53,"&lt;"&amp;AO394)*IF(AP394&lt;0.5,Riskregister!$K$12+(Riskregister!$L$12-Riskregister!$K$12)*SQRT(AP394/2),Riskregister!$L$12-(Riskregister!$L$12-Riskregister!$K$12)*SQRT((1-AP394)/2)))</f>
        <v>0</v>
      </c>
      <c r="AR394" s="30">
        <f t="shared" ca="1" si="242"/>
        <v>0.32794477531710464</v>
      </c>
      <c r="AS394" s="30">
        <f t="shared" ca="1" si="242"/>
        <v>0.84988178161192429</v>
      </c>
      <c r="AT394" s="30">
        <f>IF(Riskregister!$E$13="",0,COUNTIF(BN$4:BN$53,"&lt;"&amp;AR394)*IF(AS394&lt;0.5,Riskregister!$K$13+(Riskregister!$L$13-Riskregister!$K$13)*SQRT(AS394/2),Riskregister!$L$13-(Riskregister!$L$13-Riskregister!$K$13)*SQRT((1-AS394)/2)))</f>
        <v>0</v>
      </c>
      <c r="AU394" s="30">
        <f t="shared" ca="1" si="243"/>
        <v>0.4398211711149923</v>
      </c>
      <c r="AV394" s="30">
        <f t="shared" ca="1" si="243"/>
        <v>0.48146796684308835</v>
      </c>
      <c r="AW394" s="30">
        <f>IF(Riskregister!$E$14="",0,COUNTIF(BO$4:BO$53,"&lt;"&amp;AU394)*IF(AV394&lt;0.5,Riskregister!$K$14+(Riskregister!$L$14-Riskregister!$K$14)*SQRT(AV394/2),Riskregister!$L$14-(Riskregister!$L$14-Riskregister!$K$14)*SQRT((1-AV394)/2)))</f>
        <v>0</v>
      </c>
      <c r="AX394" s="30">
        <f t="shared" ca="1" si="244"/>
        <v>0.96570224241419778</v>
      </c>
      <c r="AY394" s="30">
        <f t="shared" ca="1" si="244"/>
        <v>0.5226727756215922</v>
      </c>
      <c r="AZ394" s="30">
        <f>IF(Riskregister!$E$15="",0,COUNTIF(BP$4:BP$53,"&lt;"&amp;AX394)*IF(AY394&lt;0.5,Riskregister!$K$15+(Riskregister!$L$15-Riskregister!$K$15)*SQRT(AY394/2),Riskregister!$L$15-(Riskregister!$L$15-Riskregister!$K$15)*SQRT((1-AY394)/2)))</f>
        <v>0</v>
      </c>
      <c r="BA394" s="30">
        <f t="shared" ca="1" si="245"/>
        <v>0.18875531271372725</v>
      </c>
      <c r="BB394" s="30">
        <f t="shared" ca="1" si="245"/>
        <v>0.34266256946665741</v>
      </c>
      <c r="BC394" s="30">
        <f>IF(Riskregister!$E$16="",0,COUNTIF(BQ$4:BQ$53,"&lt;"&amp;BA394)*IF(BB394&lt;0.5,Riskregister!$K$16+(Riskregister!$L$16-Riskregister!$K$16)*SQRT(BB394/2),Riskregister!$L$16-(Riskregister!$L$16-Riskregister!$K$16)*SQRT((1-BB394)/2)))</f>
        <v>0</v>
      </c>
      <c r="BD394" s="30">
        <f t="shared" ca="1" si="246"/>
        <v>12040143.563714357</v>
      </c>
    </row>
    <row r="395" spans="20:56" x14ac:dyDescent="0.35">
      <c r="T395" s="30">
        <f t="shared" ca="1" si="234"/>
        <v>0.43833848915641427</v>
      </c>
      <c r="U395" s="30">
        <f t="shared" ca="1" si="234"/>
        <v>0.2118027570558485</v>
      </c>
      <c r="V395" s="30">
        <f ca="1">IF(Riskregister!$E$5="",0,COUNTIF(BF$4:BF$53,"&lt;"&amp;T395)*IF(U395&lt;0.5,Riskregister!$K$5+(Riskregister!$L$5-Riskregister!$K$5)*SQRT(U395/2),Riskregister!$L$5-(Riskregister!$L$5-Riskregister!$K$5)*SQRT((1-U395)/2)))</f>
        <v>889323.64193967753</v>
      </c>
      <c r="W395" s="30">
        <f t="shared" ca="1" si="235"/>
        <v>0.76401277348612096</v>
      </c>
      <c r="X395" s="30">
        <f t="shared" ca="1" si="235"/>
        <v>0.96343272090680765</v>
      </c>
      <c r="Y395" s="30">
        <f ca="1">IF(Riskregister!$E$6="",0,COUNTIF(BG$4:BG$53,"&lt;"&amp;W395)*IF(X395&lt;0.5,Riskregister!$K$6+(Riskregister!$L$6-Riskregister!$K$6)*SQRT(X395/2),Riskregister!$L$6-(Riskregister!$L$6-Riskregister!$K$6)*SQRT((1-X395)/2)))</f>
        <v>5269828.1509269588</v>
      </c>
      <c r="Z395" s="30">
        <f t="shared" ca="1" si="236"/>
        <v>0.51818668044081573</v>
      </c>
      <c r="AA395" s="30">
        <f t="shared" ca="1" si="236"/>
        <v>2.6723340899290293E-2</v>
      </c>
      <c r="AB395" s="30">
        <f ca="1">IF(Riskregister!$E$7="",0,COUNTIF(BH$4:BH$53,"&lt;"&amp;Z395)*IF(AA395&lt;0.5,Riskregister!$K$7+(Riskregister!$L$7-Riskregister!$K$7)*SQRT(AA395/2),Riskregister!$L$7-(Riskregister!$L$7-Riskregister!$K$7)*SQRT((1-AA395)/2)))</f>
        <v>542744.65325303283</v>
      </c>
      <c r="AC395" s="30">
        <f t="shared" ca="1" si="237"/>
        <v>0.80370070927812876</v>
      </c>
      <c r="AD395" s="30">
        <f t="shared" ca="1" si="237"/>
        <v>0.7692838867511308</v>
      </c>
      <c r="AE395" s="30">
        <f ca="1">IF(Riskregister!$E$8="",0,COUNTIF(BI$4:BI$53,"&lt;"&amp;AC395)*IF(AD395&lt;0.5,Riskregister!$K$8+(Riskregister!$L$8-Riskregister!$K$8)*SQRT(AD395/2),Riskregister!$L$8-(Riskregister!$L$8-Riskregister!$K$8)*SQRT((1-AD395)/2)))</f>
        <v>13614692.526327321</v>
      </c>
      <c r="AF395" s="30">
        <f t="shared" ca="1" si="238"/>
        <v>0.94345695011521169</v>
      </c>
      <c r="AG395" s="30">
        <f t="shared" ca="1" si="238"/>
        <v>0.22315755536572801</v>
      </c>
      <c r="AH395" s="30">
        <f>IF(Riskregister!$E$9="",0,COUNTIF(BJ$4:BJ$53,"&lt;"&amp;AF395)*IF(AG395&lt;0.5,Riskregister!$K$9+(Riskregister!$L$9-Riskregister!$K$9)*SQRT(AG395/2),Riskregister!$L$9-(Riskregister!$L$9-Riskregister!$K$9)*SQRT((1-AG395)/2)))</f>
        <v>0</v>
      </c>
      <c r="AI395" s="30">
        <f t="shared" ca="1" si="239"/>
        <v>0.56526121375748395</v>
      </c>
      <c r="AJ395" s="30">
        <f t="shared" ca="1" si="239"/>
        <v>0.97636727418711966</v>
      </c>
      <c r="AK395" s="30">
        <f>IF(Riskregister!$E$10="",0,COUNTIF(BK$4:BK$53,"&lt;"&amp;AI395)*IF(AJ395&lt;0.5,Riskregister!$K$10+(Riskregister!$L$10-Riskregister!$K$10)*SQRT(AJ395/2),Riskregister!$L$10-(Riskregister!$L$10-Riskregister!$K$10)*SQRT((1-AJ395)/2)))</f>
        <v>0</v>
      </c>
      <c r="AL395" s="30">
        <f t="shared" ca="1" si="240"/>
        <v>0.18507533320125757</v>
      </c>
      <c r="AM395" s="30">
        <f t="shared" ca="1" si="240"/>
        <v>0.9937037199130222</v>
      </c>
      <c r="AN395" s="30">
        <f>IF(Riskregister!$E$11="",0,COUNTIF(BL$4:BL$53,"&lt;"&amp;AL395)*IF(AM395&lt;0.5,Riskregister!$K$11+(Riskregister!$L$11-Riskregister!$K$11)*SQRT(AM395/2),Riskregister!$L$11-(Riskregister!$L$11-Riskregister!$K$11)*SQRT((1-AM395)/2)))</f>
        <v>0</v>
      </c>
      <c r="AO395" s="30">
        <f t="shared" ca="1" si="241"/>
        <v>0.33363612672702769</v>
      </c>
      <c r="AP395" s="30">
        <f t="shared" ca="1" si="241"/>
        <v>2.956172977872995E-2</v>
      </c>
      <c r="AQ395" s="30">
        <f>IF(Riskregister!$E$12="",0,COUNTIF(BM$4:BM$53,"&lt;"&amp;AO395)*IF(AP395&lt;0.5,Riskregister!$K$12+(Riskregister!$L$12-Riskregister!$K$12)*SQRT(AP395/2),Riskregister!$L$12-(Riskregister!$L$12-Riskregister!$K$12)*SQRT((1-AP395)/2)))</f>
        <v>0</v>
      </c>
      <c r="AR395" s="30">
        <f t="shared" ca="1" si="242"/>
        <v>0.36488123340788903</v>
      </c>
      <c r="AS395" s="30">
        <f t="shared" ca="1" si="242"/>
        <v>0.27376948266415146</v>
      </c>
      <c r="AT395" s="30">
        <f>IF(Riskregister!$E$13="",0,COUNTIF(BN$4:BN$53,"&lt;"&amp;AR395)*IF(AS395&lt;0.5,Riskregister!$K$13+(Riskregister!$L$13-Riskregister!$K$13)*SQRT(AS395/2),Riskregister!$L$13-(Riskregister!$L$13-Riskregister!$K$13)*SQRT((1-AS395)/2)))</f>
        <v>0</v>
      </c>
      <c r="AU395" s="30">
        <f t="shared" ca="1" si="243"/>
        <v>0.232574720596185</v>
      </c>
      <c r="AV395" s="30">
        <f t="shared" ca="1" si="243"/>
        <v>0.37920948301850832</v>
      </c>
      <c r="AW395" s="30">
        <f>IF(Riskregister!$E$14="",0,COUNTIF(BO$4:BO$53,"&lt;"&amp;AU395)*IF(AV395&lt;0.5,Riskregister!$K$14+(Riskregister!$L$14-Riskregister!$K$14)*SQRT(AV395/2),Riskregister!$L$14-(Riskregister!$L$14-Riskregister!$K$14)*SQRT((1-AV395)/2)))</f>
        <v>0</v>
      </c>
      <c r="AX395" s="30">
        <f t="shared" ca="1" si="244"/>
        <v>0.75170582338175029</v>
      </c>
      <c r="AY395" s="30">
        <f t="shared" ca="1" si="244"/>
        <v>0.84983367983919367</v>
      </c>
      <c r="AZ395" s="30">
        <f>IF(Riskregister!$E$15="",0,COUNTIF(BP$4:BP$53,"&lt;"&amp;AX395)*IF(AY395&lt;0.5,Riskregister!$K$15+(Riskregister!$L$15-Riskregister!$K$15)*SQRT(AY395/2),Riskregister!$L$15-(Riskregister!$L$15-Riskregister!$K$15)*SQRT((1-AY395)/2)))</f>
        <v>0</v>
      </c>
      <c r="BA395" s="30">
        <f t="shared" ca="1" si="245"/>
        <v>0.29906751550884281</v>
      </c>
      <c r="BB395" s="30">
        <f t="shared" ca="1" si="245"/>
        <v>0.69629195923668441</v>
      </c>
      <c r="BC395" s="30">
        <f>IF(Riskregister!$E$16="",0,COUNTIF(BQ$4:BQ$53,"&lt;"&amp;BA395)*IF(BB395&lt;0.5,Riskregister!$K$16+(Riskregister!$L$16-Riskregister!$K$16)*SQRT(BB395/2),Riskregister!$L$16-(Riskregister!$L$16-Riskregister!$K$16)*SQRT((1-BB395)/2)))</f>
        <v>0</v>
      </c>
      <c r="BD395" s="30">
        <f t="shared" ca="1" si="246"/>
        <v>20316588.972446989</v>
      </c>
    </row>
    <row r="396" spans="20:56" x14ac:dyDescent="0.35">
      <c r="T396" s="30">
        <f t="shared" ca="1" si="234"/>
        <v>0.37416619913782123</v>
      </c>
      <c r="U396" s="30">
        <f t="shared" ca="1" si="234"/>
        <v>0.31331822709181012</v>
      </c>
      <c r="V396" s="30">
        <f ca="1">IF(Riskregister!$E$5="",0,COUNTIF(BF$4:BF$53,"&lt;"&amp;T396)*IF(U396&lt;0.5,Riskregister!$K$5+(Riskregister!$L$5-Riskregister!$K$5)*SQRT(U396/2),Riskregister!$L$5-(Riskregister!$L$5-Riskregister!$K$5)*SQRT((1-U396)/2)))</f>
        <v>984332.51298925455</v>
      </c>
      <c r="W396" s="30">
        <f t="shared" ca="1" si="235"/>
        <v>0.15382526489744264</v>
      </c>
      <c r="X396" s="30">
        <f t="shared" ca="1" si="235"/>
        <v>0.19546686693948956</v>
      </c>
      <c r="Y396" s="30">
        <f ca="1">IF(Riskregister!$E$6="",0,COUNTIF(BG$4:BG$53,"&lt;"&amp;W396)*IF(X396&lt;0.5,Riskregister!$K$6+(Riskregister!$L$6-Riskregister!$K$6)*SQRT(X396/2),Riskregister!$L$6-(Riskregister!$L$6-Riskregister!$K$6)*SQRT((1-X396)/2)))</f>
        <v>762722.24448832043</v>
      </c>
      <c r="Z396" s="30">
        <f t="shared" ca="1" si="236"/>
        <v>0.78639265383654811</v>
      </c>
      <c r="AA396" s="30">
        <f t="shared" ca="1" si="236"/>
        <v>0.77734086014120529</v>
      </c>
      <c r="AB396" s="30">
        <f ca="1">IF(Riskregister!$E$7="",0,COUNTIF(BH$4:BH$53,"&lt;"&amp;Z396)*IF(AA396&lt;0.5,Riskregister!$K$7+(Riskregister!$L$7-Riskregister!$K$7)*SQRT(AA396/2),Riskregister!$L$7-(Riskregister!$L$7-Riskregister!$K$7)*SQRT((1-AA396)/2)))</f>
        <v>2265749.5901812646</v>
      </c>
      <c r="AC396" s="30">
        <f t="shared" ca="1" si="237"/>
        <v>2.0432260035985195E-4</v>
      </c>
      <c r="AD396" s="30">
        <f t="shared" ca="1" si="237"/>
        <v>2.8434948723497833E-2</v>
      </c>
      <c r="AE396" s="30">
        <f ca="1">IF(Riskregister!$E$8="",0,COUNTIF(BI$4:BI$53,"&lt;"&amp;AC396)*IF(AD396&lt;0.5,Riskregister!$K$8+(Riskregister!$L$8-Riskregister!$K$8)*SQRT(AD396/2),Riskregister!$L$8-(Riskregister!$L$8-Riskregister!$K$8)*SQRT((1-AD396)/2)))</f>
        <v>0</v>
      </c>
      <c r="AF396" s="30">
        <f t="shared" ca="1" si="238"/>
        <v>0.37775082877121324</v>
      </c>
      <c r="AG396" s="30">
        <f t="shared" ca="1" si="238"/>
        <v>7.8768138272454213E-2</v>
      </c>
      <c r="AH396" s="30">
        <f>IF(Riskregister!$E$9="",0,COUNTIF(BJ$4:BJ$53,"&lt;"&amp;AF396)*IF(AG396&lt;0.5,Riskregister!$K$9+(Riskregister!$L$9-Riskregister!$K$9)*SQRT(AG396/2),Riskregister!$L$9-(Riskregister!$L$9-Riskregister!$K$9)*SQRT((1-AG396)/2)))</f>
        <v>0</v>
      </c>
      <c r="AI396" s="30">
        <f t="shared" ca="1" si="239"/>
        <v>4.2879431001823676E-2</v>
      </c>
      <c r="AJ396" s="30">
        <f t="shared" ca="1" si="239"/>
        <v>9.2896470213741589E-2</v>
      </c>
      <c r="AK396" s="30">
        <f>IF(Riskregister!$E$10="",0,COUNTIF(BK$4:BK$53,"&lt;"&amp;AI396)*IF(AJ396&lt;0.5,Riskregister!$K$10+(Riskregister!$L$10-Riskregister!$K$10)*SQRT(AJ396/2),Riskregister!$L$10-(Riskregister!$L$10-Riskregister!$K$10)*SQRT((1-AJ396)/2)))</f>
        <v>0</v>
      </c>
      <c r="AL396" s="30">
        <f t="shared" ca="1" si="240"/>
        <v>0.20561591801956258</v>
      </c>
      <c r="AM396" s="30">
        <f t="shared" ca="1" si="240"/>
        <v>0.25832751544037802</v>
      </c>
      <c r="AN396" s="30">
        <f>IF(Riskregister!$E$11="",0,COUNTIF(BL$4:BL$53,"&lt;"&amp;AL396)*IF(AM396&lt;0.5,Riskregister!$K$11+(Riskregister!$L$11-Riskregister!$K$11)*SQRT(AM396/2),Riskregister!$L$11-(Riskregister!$L$11-Riskregister!$K$11)*SQRT((1-AM396)/2)))</f>
        <v>0</v>
      </c>
      <c r="AO396" s="30">
        <f t="shared" ca="1" si="241"/>
        <v>0.68215076927777774</v>
      </c>
      <c r="AP396" s="30">
        <f t="shared" ca="1" si="241"/>
        <v>0.1528728620536699</v>
      </c>
      <c r="AQ396" s="30">
        <f>IF(Riskregister!$E$12="",0,COUNTIF(BM$4:BM$53,"&lt;"&amp;AO396)*IF(AP396&lt;0.5,Riskregister!$K$12+(Riskregister!$L$12-Riskregister!$K$12)*SQRT(AP396/2),Riskregister!$L$12-(Riskregister!$L$12-Riskregister!$K$12)*SQRT((1-AP396)/2)))</f>
        <v>0</v>
      </c>
      <c r="AR396" s="30">
        <f t="shared" ca="1" si="242"/>
        <v>0.40131779984308658</v>
      </c>
      <c r="AS396" s="30">
        <f t="shared" ca="1" si="242"/>
        <v>0.82634074117890455</v>
      </c>
      <c r="AT396" s="30">
        <f>IF(Riskregister!$E$13="",0,COUNTIF(BN$4:BN$53,"&lt;"&amp;AR396)*IF(AS396&lt;0.5,Riskregister!$K$13+(Riskregister!$L$13-Riskregister!$K$13)*SQRT(AS396/2),Riskregister!$L$13-(Riskregister!$L$13-Riskregister!$K$13)*SQRT((1-AS396)/2)))</f>
        <v>0</v>
      </c>
      <c r="AU396" s="30">
        <f t="shared" ca="1" si="243"/>
        <v>0.87638386195612872</v>
      </c>
      <c r="AV396" s="30">
        <f t="shared" ca="1" si="243"/>
        <v>0.77963044693262529</v>
      </c>
      <c r="AW396" s="30">
        <f>IF(Riskregister!$E$14="",0,COUNTIF(BO$4:BO$53,"&lt;"&amp;AU396)*IF(AV396&lt;0.5,Riskregister!$K$14+(Riskregister!$L$14-Riskregister!$K$14)*SQRT(AV396/2),Riskregister!$L$14-(Riskregister!$L$14-Riskregister!$K$14)*SQRT((1-AV396)/2)))</f>
        <v>0</v>
      </c>
      <c r="AX396" s="30">
        <f t="shared" ca="1" si="244"/>
        <v>0.35284820093417035</v>
      </c>
      <c r="AY396" s="30">
        <f t="shared" ca="1" si="244"/>
        <v>0.3901281836510283</v>
      </c>
      <c r="AZ396" s="30">
        <f>IF(Riskregister!$E$15="",0,COUNTIF(BP$4:BP$53,"&lt;"&amp;AX396)*IF(AY396&lt;0.5,Riskregister!$K$15+(Riskregister!$L$15-Riskregister!$K$15)*SQRT(AY396/2),Riskregister!$L$15-(Riskregister!$L$15-Riskregister!$K$15)*SQRT((1-AY396)/2)))</f>
        <v>0</v>
      </c>
      <c r="BA396" s="30">
        <f t="shared" ca="1" si="245"/>
        <v>0.42529245083634459</v>
      </c>
      <c r="BB396" s="30">
        <f t="shared" ca="1" si="245"/>
        <v>0.69178876851721216</v>
      </c>
      <c r="BC396" s="30">
        <f>IF(Riskregister!$E$16="",0,COUNTIF(BQ$4:BQ$53,"&lt;"&amp;BA396)*IF(BB396&lt;0.5,Riskregister!$K$16+(Riskregister!$L$16-Riskregister!$K$16)*SQRT(BB396/2),Riskregister!$L$16-(Riskregister!$L$16-Riskregister!$K$16)*SQRT((1-BB396)/2)))</f>
        <v>0</v>
      </c>
      <c r="BD396" s="30">
        <f t="shared" ca="1" si="246"/>
        <v>4012804.3476588395</v>
      </c>
    </row>
    <row r="397" spans="20:56" x14ac:dyDescent="0.35">
      <c r="T397" s="30">
        <f t="shared" ca="1" si="234"/>
        <v>0.84795725967171454</v>
      </c>
      <c r="U397" s="30">
        <f t="shared" ca="1" si="234"/>
        <v>0.64314885191457472</v>
      </c>
      <c r="V397" s="30">
        <f ca="1">IF(Riskregister!$E$5="",0,COUNTIF(BF$4:BF$53,"&lt;"&amp;T397)*IF(U397&lt;0.5,Riskregister!$K$5+(Riskregister!$L$5-Riskregister!$K$5)*SQRT(U397/2),Riskregister!$L$5-(Riskregister!$L$5-Riskregister!$K$5)*SQRT((1-U397)/2)))</f>
        <v>2459507.8102979502</v>
      </c>
      <c r="W397" s="30">
        <f t="shared" ca="1" si="235"/>
        <v>0.59991865006311695</v>
      </c>
      <c r="X397" s="30">
        <f t="shared" ca="1" si="235"/>
        <v>0.12015357994461473</v>
      </c>
      <c r="Y397" s="30">
        <f ca="1">IF(Riskregister!$E$6="",0,COUNTIF(BG$4:BG$53,"&lt;"&amp;W397)*IF(X397&lt;0.5,Riskregister!$K$6+(Riskregister!$L$6-Riskregister!$K$6)*SQRT(X397/2),Riskregister!$L$6-(Riskregister!$L$6-Riskregister!$K$6)*SQRT((1-X397)/2)))</f>
        <v>1282380.4157171119</v>
      </c>
      <c r="Z397" s="30">
        <f t="shared" ca="1" si="236"/>
        <v>0.34285822760768059</v>
      </c>
      <c r="AA397" s="30">
        <f t="shared" ca="1" si="236"/>
        <v>0.57379566787023795</v>
      </c>
      <c r="AB397" s="30">
        <f ca="1">IF(Riskregister!$E$7="",0,COUNTIF(BH$4:BH$53,"&lt;"&amp;Z397)*IF(AA397&lt;0.5,Riskregister!$K$7+(Riskregister!$L$7-Riskregister!$K$7)*SQRT(AA397/2),Riskregister!$L$7-(Riskregister!$L$7-Riskregister!$K$7)*SQRT((1-AA397)/2)))</f>
        <v>1192147.6721741168</v>
      </c>
      <c r="AC397" s="30">
        <f t="shared" ca="1" si="237"/>
        <v>0.16616604147909397</v>
      </c>
      <c r="AD397" s="30">
        <f t="shared" ca="1" si="237"/>
        <v>0.81841321480023399</v>
      </c>
      <c r="AE397" s="30">
        <f ca="1">IF(Riskregister!$E$8="",0,COUNTIF(BI$4:BI$53,"&lt;"&amp;AC397)*IF(AD397&lt;0.5,Riskregister!$K$8+(Riskregister!$L$8-Riskregister!$K$8)*SQRT(AD397/2),Riskregister!$L$8-(Riskregister!$L$8-Riskregister!$K$8)*SQRT((1-AD397)/2)))</f>
        <v>3583798.7280999161</v>
      </c>
      <c r="AF397" s="30">
        <f t="shared" ca="1" si="238"/>
        <v>0.25845611505093713</v>
      </c>
      <c r="AG397" s="30">
        <f t="shared" ca="1" si="238"/>
        <v>9.1683155042861286E-2</v>
      </c>
      <c r="AH397" s="30">
        <f>IF(Riskregister!$E$9="",0,COUNTIF(BJ$4:BJ$53,"&lt;"&amp;AF397)*IF(AG397&lt;0.5,Riskregister!$K$9+(Riskregister!$L$9-Riskregister!$K$9)*SQRT(AG397/2),Riskregister!$L$9-(Riskregister!$L$9-Riskregister!$K$9)*SQRT((1-AG397)/2)))</f>
        <v>0</v>
      </c>
      <c r="AI397" s="30">
        <f t="shared" ca="1" si="239"/>
        <v>0.67684179816148016</v>
      </c>
      <c r="AJ397" s="30">
        <f t="shared" ca="1" si="239"/>
        <v>0.80788057173748096</v>
      </c>
      <c r="AK397" s="30">
        <f>IF(Riskregister!$E$10="",0,COUNTIF(BK$4:BK$53,"&lt;"&amp;AI397)*IF(AJ397&lt;0.5,Riskregister!$K$10+(Riskregister!$L$10-Riskregister!$K$10)*SQRT(AJ397/2),Riskregister!$L$10-(Riskregister!$L$10-Riskregister!$K$10)*SQRT((1-AJ397)/2)))</f>
        <v>0</v>
      </c>
      <c r="AL397" s="30">
        <f t="shared" ca="1" si="240"/>
        <v>0.48428544882002367</v>
      </c>
      <c r="AM397" s="30">
        <f t="shared" ca="1" si="240"/>
        <v>0.57427122845605316</v>
      </c>
      <c r="AN397" s="30">
        <f>IF(Riskregister!$E$11="",0,COUNTIF(BL$4:BL$53,"&lt;"&amp;AL397)*IF(AM397&lt;0.5,Riskregister!$K$11+(Riskregister!$L$11-Riskregister!$K$11)*SQRT(AM397/2),Riskregister!$L$11-(Riskregister!$L$11-Riskregister!$K$11)*SQRT((1-AM397)/2)))</f>
        <v>0</v>
      </c>
      <c r="AO397" s="30">
        <f t="shared" ca="1" si="241"/>
        <v>0.82857322121202182</v>
      </c>
      <c r="AP397" s="30">
        <f t="shared" ca="1" si="241"/>
        <v>0.46852268093209015</v>
      </c>
      <c r="AQ397" s="30">
        <f>IF(Riskregister!$E$12="",0,COUNTIF(BM$4:BM$53,"&lt;"&amp;AO397)*IF(AP397&lt;0.5,Riskregister!$K$12+(Riskregister!$L$12-Riskregister!$K$12)*SQRT(AP397/2),Riskregister!$L$12-(Riskregister!$L$12-Riskregister!$K$12)*SQRT((1-AP397)/2)))</f>
        <v>0</v>
      </c>
      <c r="AR397" s="30">
        <f t="shared" ca="1" si="242"/>
        <v>0.9221880118119713</v>
      </c>
      <c r="AS397" s="30">
        <f t="shared" ca="1" si="242"/>
        <v>0.53267552210924429</v>
      </c>
      <c r="AT397" s="30">
        <f>IF(Riskregister!$E$13="",0,COUNTIF(BN$4:BN$53,"&lt;"&amp;AR397)*IF(AS397&lt;0.5,Riskregister!$K$13+(Riskregister!$L$13-Riskregister!$K$13)*SQRT(AS397/2),Riskregister!$L$13-(Riskregister!$L$13-Riskregister!$K$13)*SQRT((1-AS397)/2)))</f>
        <v>0</v>
      </c>
      <c r="AU397" s="30">
        <f t="shared" ca="1" si="243"/>
        <v>0.60664669098555768</v>
      </c>
      <c r="AV397" s="30">
        <f t="shared" ca="1" si="243"/>
        <v>0.43642332323881894</v>
      </c>
      <c r="AW397" s="30">
        <f>IF(Riskregister!$E$14="",0,COUNTIF(BO$4:BO$53,"&lt;"&amp;AU397)*IF(AV397&lt;0.5,Riskregister!$K$14+(Riskregister!$L$14-Riskregister!$K$14)*SQRT(AV397/2),Riskregister!$L$14-(Riskregister!$L$14-Riskregister!$K$14)*SQRT((1-AV397)/2)))</f>
        <v>0</v>
      </c>
      <c r="AX397" s="30">
        <f t="shared" ca="1" si="244"/>
        <v>0.52675821062938177</v>
      </c>
      <c r="AY397" s="30">
        <f t="shared" ca="1" si="244"/>
        <v>0.33407828669209305</v>
      </c>
      <c r="AZ397" s="30">
        <f>IF(Riskregister!$E$15="",0,COUNTIF(BP$4:BP$53,"&lt;"&amp;AX397)*IF(AY397&lt;0.5,Riskregister!$K$15+(Riskregister!$L$15-Riskregister!$K$15)*SQRT(AY397/2),Riskregister!$L$15-(Riskregister!$L$15-Riskregister!$K$15)*SQRT((1-AY397)/2)))</f>
        <v>0</v>
      </c>
      <c r="BA397" s="30">
        <f t="shared" ca="1" si="245"/>
        <v>0.43864006129935806</v>
      </c>
      <c r="BB397" s="30">
        <f t="shared" ca="1" si="245"/>
        <v>0.58037820783689353</v>
      </c>
      <c r="BC397" s="30">
        <f>IF(Riskregister!$E$16="",0,COUNTIF(BQ$4:BQ$53,"&lt;"&amp;BA397)*IF(BB397&lt;0.5,Riskregister!$K$16+(Riskregister!$L$16-Riskregister!$K$16)*SQRT(BB397/2),Riskregister!$L$16-(Riskregister!$L$16-Riskregister!$K$16)*SQRT((1-BB397)/2)))</f>
        <v>0</v>
      </c>
      <c r="BD397" s="30">
        <f t="shared" ca="1" si="246"/>
        <v>8517834.6262890957</v>
      </c>
    </row>
    <row r="398" spans="20:56" x14ac:dyDescent="0.35">
      <c r="T398" s="30">
        <f t="shared" ca="1" si="234"/>
        <v>0.38427053028823721</v>
      </c>
      <c r="U398" s="30">
        <f t="shared" ca="1" si="234"/>
        <v>0.59376438254491337</v>
      </c>
      <c r="V398" s="30">
        <f ca="1">IF(Riskregister!$E$5="",0,COUNTIF(BF$4:BF$53,"&lt;"&amp;T398)*IF(U398&lt;0.5,Riskregister!$K$5+(Riskregister!$L$5-Riskregister!$K$5)*SQRT(U398/2),Riskregister!$L$5-(Riskregister!$L$5-Riskregister!$K$5)*SQRT((1-U398)/2)))</f>
        <v>1191573.9926614349</v>
      </c>
      <c r="W398" s="30">
        <f t="shared" ca="1" si="235"/>
        <v>0.5411391185323523</v>
      </c>
      <c r="X398" s="30">
        <f t="shared" ca="1" si="235"/>
        <v>6.8363472599417663E-2</v>
      </c>
      <c r="Y398" s="30">
        <f ca="1">IF(Riskregister!$E$6="",0,COUNTIF(BG$4:BG$53,"&lt;"&amp;W398)*IF(X398&lt;0.5,Riskregister!$K$6+(Riskregister!$L$6-Riskregister!$K$6)*SQRT(X398/2),Riskregister!$L$6-(Riskregister!$L$6-Riskregister!$K$6)*SQRT((1-X398)/2)))</f>
        <v>1065578.9227764253</v>
      </c>
      <c r="Z398" s="30">
        <f t="shared" ca="1" si="236"/>
        <v>0.65742232563364189</v>
      </c>
      <c r="AA398" s="30">
        <f t="shared" ca="1" si="236"/>
        <v>0.66578550813510795</v>
      </c>
      <c r="AB398" s="30">
        <f ca="1">IF(Riskregister!$E$7="",0,COUNTIF(BH$4:BH$53,"&lt;"&amp;Z398)*IF(AA398&lt;0.5,Riskregister!$K$7+(Riskregister!$L$7-Riskregister!$K$7)*SQRT(AA398/2),Riskregister!$L$7-(Riskregister!$L$7-Riskregister!$K$7)*SQRT((1-AA398)/2)))</f>
        <v>1798470.5477573276</v>
      </c>
      <c r="AC398" s="30">
        <f t="shared" ca="1" si="237"/>
        <v>0.34321072863873392</v>
      </c>
      <c r="AD398" s="30">
        <f t="shared" ca="1" si="237"/>
        <v>0.50278599650579492</v>
      </c>
      <c r="AE398" s="30">
        <f ca="1">IF(Riskregister!$E$8="",0,COUNTIF(BI$4:BI$53,"&lt;"&amp;AC398)*IF(AD398&lt;0.5,Riskregister!$K$8+(Riskregister!$L$8-Riskregister!$K$8)*SQRT(AD398/2),Riskregister!$L$8-(Riskregister!$L$8-Riskregister!$K$8)*SQRT((1-AD398)/2)))</f>
        <v>5313112.4747468093</v>
      </c>
      <c r="AF398" s="30">
        <f t="shared" ca="1" si="238"/>
        <v>0.25239957884591568</v>
      </c>
      <c r="AG398" s="30">
        <f t="shared" ca="1" si="238"/>
        <v>4.2291618941862286E-2</v>
      </c>
      <c r="AH398" s="30">
        <f>IF(Riskregister!$E$9="",0,COUNTIF(BJ$4:BJ$53,"&lt;"&amp;AF398)*IF(AG398&lt;0.5,Riskregister!$K$9+(Riskregister!$L$9-Riskregister!$K$9)*SQRT(AG398/2),Riskregister!$L$9-(Riskregister!$L$9-Riskregister!$K$9)*SQRT((1-AG398)/2)))</f>
        <v>0</v>
      </c>
      <c r="AI398" s="30">
        <f t="shared" ca="1" si="239"/>
        <v>0.85805519773870254</v>
      </c>
      <c r="AJ398" s="30">
        <f t="shared" ca="1" si="239"/>
        <v>0.68473912439744167</v>
      </c>
      <c r="AK398" s="30">
        <f>IF(Riskregister!$E$10="",0,COUNTIF(BK$4:BK$53,"&lt;"&amp;AI398)*IF(AJ398&lt;0.5,Riskregister!$K$10+(Riskregister!$L$10-Riskregister!$K$10)*SQRT(AJ398/2),Riskregister!$L$10-(Riskregister!$L$10-Riskregister!$K$10)*SQRT((1-AJ398)/2)))</f>
        <v>0</v>
      </c>
      <c r="AL398" s="30">
        <f t="shared" ca="1" si="240"/>
        <v>0.16899840416139755</v>
      </c>
      <c r="AM398" s="30">
        <f t="shared" ca="1" si="240"/>
        <v>0.88344291178844769</v>
      </c>
      <c r="AN398" s="30">
        <f>IF(Riskregister!$E$11="",0,COUNTIF(BL$4:BL$53,"&lt;"&amp;AL398)*IF(AM398&lt;0.5,Riskregister!$K$11+(Riskregister!$L$11-Riskregister!$K$11)*SQRT(AM398/2),Riskregister!$L$11-(Riskregister!$L$11-Riskregister!$K$11)*SQRT((1-AM398)/2)))</f>
        <v>0</v>
      </c>
      <c r="AO398" s="30">
        <f t="shared" ca="1" si="241"/>
        <v>0.53501213203807896</v>
      </c>
      <c r="AP398" s="30">
        <f t="shared" ca="1" si="241"/>
        <v>0.73983334890129682</v>
      </c>
      <c r="AQ398" s="30">
        <f>IF(Riskregister!$E$12="",0,COUNTIF(BM$4:BM$53,"&lt;"&amp;AO398)*IF(AP398&lt;0.5,Riskregister!$K$12+(Riskregister!$L$12-Riskregister!$K$12)*SQRT(AP398/2),Riskregister!$L$12-(Riskregister!$L$12-Riskregister!$K$12)*SQRT((1-AP398)/2)))</f>
        <v>0</v>
      </c>
      <c r="AR398" s="30">
        <f t="shared" ca="1" si="242"/>
        <v>6.6355605399980644E-2</v>
      </c>
      <c r="AS398" s="30">
        <f t="shared" ca="1" si="242"/>
        <v>2.2180770933265093E-2</v>
      </c>
      <c r="AT398" s="30">
        <f>IF(Riskregister!$E$13="",0,COUNTIF(BN$4:BN$53,"&lt;"&amp;AR398)*IF(AS398&lt;0.5,Riskregister!$K$13+(Riskregister!$L$13-Riskregister!$K$13)*SQRT(AS398/2),Riskregister!$L$13-(Riskregister!$L$13-Riskregister!$K$13)*SQRT((1-AS398)/2)))</f>
        <v>0</v>
      </c>
      <c r="AU398" s="30">
        <f t="shared" ca="1" si="243"/>
        <v>0.23189794528759045</v>
      </c>
      <c r="AV398" s="30">
        <f t="shared" ca="1" si="243"/>
        <v>0.70327634110148485</v>
      </c>
      <c r="AW398" s="30">
        <f>IF(Riskregister!$E$14="",0,COUNTIF(BO$4:BO$53,"&lt;"&amp;AU398)*IF(AV398&lt;0.5,Riskregister!$K$14+(Riskregister!$L$14-Riskregister!$K$14)*SQRT(AV398/2),Riskregister!$L$14-(Riskregister!$L$14-Riskregister!$K$14)*SQRT((1-AV398)/2)))</f>
        <v>0</v>
      </c>
      <c r="AX398" s="30">
        <f t="shared" ca="1" si="244"/>
        <v>0.63907579077342458</v>
      </c>
      <c r="AY398" s="30">
        <f t="shared" ca="1" si="244"/>
        <v>0.56458141703558806</v>
      </c>
      <c r="AZ398" s="30">
        <f>IF(Riskregister!$E$15="",0,COUNTIF(BP$4:BP$53,"&lt;"&amp;AX398)*IF(AY398&lt;0.5,Riskregister!$K$15+(Riskregister!$L$15-Riskregister!$K$15)*SQRT(AY398/2),Riskregister!$L$15-(Riskregister!$L$15-Riskregister!$K$15)*SQRT((1-AY398)/2)))</f>
        <v>0</v>
      </c>
      <c r="BA398" s="30">
        <f t="shared" ca="1" si="245"/>
        <v>0.31567266367066382</v>
      </c>
      <c r="BB398" s="30">
        <f t="shared" ca="1" si="245"/>
        <v>9.3046208837361255E-2</v>
      </c>
      <c r="BC398" s="30">
        <f>IF(Riskregister!$E$16="",0,COUNTIF(BQ$4:BQ$53,"&lt;"&amp;BA398)*IF(BB398&lt;0.5,Riskregister!$K$16+(Riskregister!$L$16-Riskregister!$K$16)*SQRT(BB398/2),Riskregister!$L$16-(Riskregister!$L$16-Riskregister!$K$16)*SQRT((1-BB398)/2)))</f>
        <v>0</v>
      </c>
      <c r="BD398" s="30">
        <f t="shared" ca="1" si="246"/>
        <v>9368735.9379419982</v>
      </c>
    </row>
    <row r="399" spans="20:56" x14ac:dyDescent="0.35">
      <c r="T399" s="30">
        <f t="shared" ca="1" si="234"/>
        <v>0.66748855028266074</v>
      </c>
      <c r="U399" s="30">
        <f t="shared" ca="1" si="234"/>
        <v>0.95544380787298488</v>
      </c>
      <c r="V399" s="30">
        <f ca="1">IF(Riskregister!$E$5="",0,COUNTIF(BF$4:BF$53,"&lt;"&amp;T399)*IF(U399&lt;0.5,Riskregister!$K$5+(Riskregister!$L$5-Riskregister!$K$5)*SQRT(U399/2),Riskregister!$L$5-(Riskregister!$L$5-Riskregister!$K$5)*SQRT((1-U399)/2)))</f>
        <v>2131334.7226644936</v>
      </c>
      <c r="W399" s="30">
        <f t="shared" ca="1" si="235"/>
        <v>0.51578821553821896</v>
      </c>
      <c r="X399" s="30">
        <f t="shared" ca="1" si="235"/>
        <v>0.49927984236746747</v>
      </c>
      <c r="Y399" s="30">
        <f ca="1">IF(Riskregister!$E$6="",0,COUNTIF(BG$4:BG$53,"&lt;"&amp;W399)*IF(X399&lt;0.5,Riskregister!$K$6+(Riskregister!$L$6-Riskregister!$K$6)*SQRT(X399/2),Riskregister!$L$6-(Riskregister!$L$6-Riskregister!$K$6)*SQRT((1-X399)/2)))</f>
        <v>2198703.2491606809</v>
      </c>
      <c r="Z399" s="30">
        <f t="shared" ca="1" si="236"/>
        <v>0.43932646828389121</v>
      </c>
      <c r="AA399" s="30">
        <f t="shared" ca="1" si="236"/>
        <v>0.53366528619525322</v>
      </c>
      <c r="AB399" s="30">
        <f ca="1">IF(Riskregister!$E$7="",0,COUNTIF(BH$4:BH$53,"&lt;"&amp;Z399)*IF(AA399&lt;0.5,Riskregister!$K$7+(Riskregister!$L$7-Riskregister!$K$7)*SQRT(AA399/2),Riskregister!$L$7-(Riskregister!$L$7-Riskregister!$K$7)*SQRT((1-AA399)/2)))</f>
        <v>1385964.4759972822</v>
      </c>
      <c r="AC399" s="30">
        <f t="shared" ca="1" si="237"/>
        <v>0.93961328211563599</v>
      </c>
      <c r="AD399" s="30">
        <f t="shared" ca="1" si="237"/>
        <v>0.31569255146438924</v>
      </c>
      <c r="AE399" s="30">
        <f ca="1">IF(Riskregister!$E$8="",0,COUNTIF(BI$4:BI$53,"&lt;"&amp;AC399)*IF(AD399&lt;0.5,Riskregister!$K$8+(Riskregister!$L$8-Riskregister!$K$8)*SQRT(AD399/2),Riskregister!$L$8-(Riskregister!$L$8-Riskregister!$K$8)*SQRT((1-AD399)/2)))</f>
        <v>13003824.004029624</v>
      </c>
      <c r="AF399" s="30">
        <f t="shared" ca="1" si="238"/>
        <v>0.18704112090759628</v>
      </c>
      <c r="AG399" s="30">
        <f t="shared" ca="1" si="238"/>
        <v>0.41568969663746502</v>
      </c>
      <c r="AH399" s="30">
        <f>IF(Riskregister!$E$9="",0,COUNTIF(BJ$4:BJ$53,"&lt;"&amp;AF399)*IF(AG399&lt;0.5,Riskregister!$K$9+(Riskregister!$L$9-Riskregister!$K$9)*SQRT(AG399/2),Riskregister!$L$9-(Riskregister!$L$9-Riskregister!$K$9)*SQRT((1-AG399)/2)))</f>
        <v>0</v>
      </c>
      <c r="AI399" s="30">
        <f t="shared" ca="1" si="239"/>
        <v>0.1877808961739631</v>
      </c>
      <c r="AJ399" s="30">
        <f t="shared" ca="1" si="239"/>
        <v>0.41890359098863128</v>
      </c>
      <c r="AK399" s="30">
        <f>IF(Riskregister!$E$10="",0,COUNTIF(BK$4:BK$53,"&lt;"&amp;AI399)*IF(AJ399&lt;0.5,Riskregister!$K$10+(Riskregister!$L$10-Riskregister!$K$10)*SQRT(AJ399/2),Riskregister!$L$10-(Riskregister!$L$10-Riskregister!$K$10)*SQRT((1-AJ399)/2)))</f>
        <v>0</v>
      </c>
      <c r="AL399" s="30">
        <f t="shared" ca="1" si="240"/>
        <v>0.27263656172594619</v>
      </c>
      <c r="AM399" s="30">
        <f t="shared" ca="1" si="240"/>
        <v>7.3355229250996024E-2</v>
      </c>
      <c r="AN399" s="30">
        <f>IF(Riskregister!$E$11="",0,COUNTIF(BL$4:BL$53,"&lt;"&amp;AL399)*IF(AM399&lt;0.5,Riskregister!$K$11+(Riskregister!$L$11-Riskregister!$K$11)*SQRT(AM399/2),Riskregister!$L$11-(Riskregister!$L$11-Riskregister!$K$11)*SQRT((1-AM399)/2)))</f>
        <v>0</v>
      </c>
      <c r="AO399" s="30">
        <f t="shared" ca="1" si="241"/>
        <v>3.6116694558503748E-2</v>
      </c>
      <c r="AP399" s="30">
        <f t="shared" ca="1" si="241"/>
        <v>0.14788836219905144</v>
      </c>
      <c r="AQ399" s="30">
        <f>IF(Riskregister!$E$12="",0,COUNTIF(BM$4:BM$53,"&lt;"&amp;AO399)*IF(AP399&lt;0.5,Riskregister!$K$12+(Riskregister!$L$12-Riskregister!$K$12)*SQRT(AP399/2),Riskregister!$L$12-(Riskregister!$L$12-Riskregister!$K$12)*SQRT((1-AP399)/2)))</f>
        <v>0</v>
      </c>
      <c r="AR399" s="30">
        <f t="shared" ca="1" si="242"/>
        <v>0.63565270036757759</v>
      </c>
      <c r="AS399" s="30">
        <f t="shared" ca="1" si="242"/>
        <v>0.10327166241342656</v>
      </c>
      <c r="AT399" s="30">
        <f>IF(Riskregister!$E$13="",0,COUNTIF(BN$4:BN$53,"&lt;"&amp;AR399)*IF(AS399&lt;0.5,Riskregister!$K$13+(Riskregister!$L$13-Riskregister!$K$13)*SQRT(AS399/2),Riskregister!$L$13-(Riskregister!$L$13-Riskregister!$K$13)*SQRT((1-AS399)/2)))</f>
        <v>0</v>
      </c>
      <c r="AU399" s="30">
        <f t="shared" ca="1" si="243"/>
        <v>0.64242187716701638</v>
      </c>
      <c r="AV399" s="30">
        <f t="shared" ca="1" si="243"/>
        <v>0.76174512864951471</v>
      </c>
      <c r="AW399" s="30">
        <f>IF(Riskregister!$E$14="",0,COUNTIF(BO$4:BO$53,"&lt;"&amp;AU399)*IF(AV399&lt;0.5,Riskregister!$K$14+(Riskregister!$L$14-Riskregister!$K$14)*SQRT(AV399/2),Riskregister!$L$14-(Riskregister!$L$14-Riskregister!$K$14)*SQRT((1-AV399)/2)))</f>
        <v>0</v>
      </c>
      <c r="AX399" s="30">
        <f t="shared" ca="1" si="244"/>
        <v>0.80294283617821516</v>
      </c>
      <c r="AY399" s="30">
        <f t="shared" ca="1" si="244"/>
        <v>0.73735291442709006</v>
      </c>
      <c r="AZ399" s="30">
        <f>IF(Riskregister!$E$15="",0,COUNTIF(BP$4:BP$53,"&lt;"&amp;AX399)*IF(AY399&lt;0.5,Riskregister!$K$15+(Riskregister!$L$15-Riskregister!$K$15)*SQRT(AY399/2),Riskregister!$L$15-(Riskregister!$L$15-Riskregister!$K$15)*SQRT((1-AY399)/2)))</f>
        <v>0</v>
      </c>
      <c r="BA399" s="30">
        <f t="shared" ca="1" si="245"/>
        <v>0.18910641475709711</v>
      </c>
      <c r="BB399" s="30">
        <f t="shared" ca="1" si="245"/>
        <v>1.8728375511916417E-2</v>
      </c>
      <c r="BC399" s="30">
        <f>IF(Riskregister!$E$16="",0,COUNTIF(BQ$4:BQ$53,"&lt;"&amp;BA399)*IF(BB399&lt;0.5,Riskregister!$K$16+(Riskregister!$L$16-Riskregister!$K$16)*SQRT(BB399/2),Riskregister!$L$16-(Riskregister!$L$16-Riskregister!$K$16)*SQRT((1-BB399)/2)))</f>
        <v>0</v>
      </c>
      <c r="BD399" s="30">
        <f t="shared" ca="1" si="246"/>
        <v>18719826.451852083</v>
      </c>
    </row>
    <row r="400" spans="20:56" x14ac:dyDescent="0.35">
      <c r="T400" s="30">
        <f t="shared" ca="1" si="234"/>
        <v>0.1816956574814339</v>
      </c>
      <c r="U400" s="30">
        <f t="shared" ca="1" si="234"/>
        <v>0.27936070700921722</v>
      </c>
      <c r="V400" s="30">
        <f ca="1">IF(Riskregister!$E$5="",0,COUNTIF(BF$4:BF$53,"&lt;"&amp;T400)*IF(U400&lt;0.5,Riskregister!$K$5+(Riskregister!$L$5-Riskregister!$K$5)*SQRT(U400/2),Riskregister!$L$5-(Riskregister!$L$5-Riskregister!$K$5)*SQRT((1-U400)/2)))</f>
        <v>636364.51408960042</v>
      </c>
      <c r="W400" s="30">
        <f t="shared" ca="1" si="235"/>
        <v>0.39246817886609964</v>
      </c>
      <c r="X400" s="30">
        <f t="shared" ca="1" si="235"/>
        <v>0.11778705235430731</v>
      </c>
      <c r="Y400" s="30">
        <f ca="1">IF(Riskregister!$E$6="",0,COUNTIF(BG$4:BG$53,"&lt;"&amp;W400)*IF(X400&lt;0.5,Riskregister!$K$6+(Riskregister!$L$6-Riskregister!$K$6)*SQRT(X400/2),Riskregister!$L$6-(Riskregister!$L$6-Riskregister!$K$6)*SQRT((1-X400)/2)))</f>
        <v>636823.79149260838</v>
      </c>
      <c r="Z400" s="30">
        <f t="shared" ca="1" si="236"/>
        <v>0.66139827883825497</v>
      </c>
      <c r="AA400" s="30">
        <f t="shared" ca="1" si="236"/>
        <v>0.90515352478894628</v>
      </c>
      <c r="AB400" s="30">
        <f ca="1">IF(Riskregister!$E$7="",0,COUNTIF(BH$4:BH$53,"&lt;"&amp;Z400)*IF(AA400&lt;0.5,Riskregister!$K$7+(Riskregister!$L$7-Riskregister!$K$7)*SQRT(AA400/2),Riskregister!$L$7-(Riskregister!$L$7-Riskregister!$K$7)*SQRT((1-AA400)/2)))</f>
        <v>2266466.5111474493</v>
      </c>
      <c r="AC400" s="30">
        <f t="shared" ca="1" si="237"/>
        <v>0.43032385180771371</v>
      </c>
      <c r="AD400" s="30">
        <f t="shared" ca="1" si="237"/>
        <v>0.65890183339891673</v>
      </c>
      <c r="AE400" s="30">
        <f ca="1">IF(Riskregister!$E$8="",0,COUNTIF(BI$4:BI$53,"&lt;"&amp;AC400)*IF(AD400&lt;0.5,Riskregister!$K$8+(Riskregister!$L$8-Riskregister!$K$8)*SQRT(AD400/2),Riskregister!$L$8-(Riskregister!$L$8-Riskregister!$K$8)*SQRT((1-AD400)/2)))</f>
        <v>6118026.6615501009</v>
      </c>
      <c r="AF400" s="30">
        <f t="shared" ca="1" si="238"/>
        <v>0.93238308905115996</v>
      </c>
      <c r="AG400" s="30">
        <f t="shared" ca="1" si="238"/>
        <v>0.66724078173374612</v>
      </c>
      <c r="AH400" s="30">
        <f>IF(Riskregister!$E$9="",0,COUNTIF(BJ$4:BJ$53,"&lt;"&amp;AF400)*IF(AG400&lt;0.5,Riskregister!$K$9+(Riskregister!$L$9-Riskregister!$K$9)*SQRT(AG400/2),Riskregister!$L$9-(Riskregister!$L$9-Riskregister!$K$9)*SQRT((1-AG400)/2)))</f>
        <v>0</v>
      </c>
      <c r="AI400" s="30">
        <f t="shared" ca="1" si="239"/>
        <v>3.3485121278116203E-2</v>
      </c>
      <c r="AJ400" s="30">
        <f t="shared" ca="1" si="239"/>
        <v>6.7188052962557587E-2</v>
      </c>
      <c r="AK400" s="30">
        <f>IF(Riskregister!$E$10="",0,COUNTIF(BK$4:BK$53,"&lt;"&amp;AI400)*IF(AJ400&lt;0.5,Riskregister!$K$10+(Riskregister!$L$10-Riskregister!$K$10)*SQRT(AJ400/2),Riskregister!$L$10-(Riskregister!$L$10-Riskregister!$K$10)*SQRT((1-AJ400)/2)))</f>
        <v>0</v>
      </c>
      <c r="AL400" s="30">
        <f t="shared" ca="1" si="240"/>
        <v>0.5523121829138754</v>
      </c>
      <c r="AM400" s="30">
        <f t="shared" ca="1" si="240"/>
        <v>0.75555955342733327</v>
      </c>
      <c r="AN400" s="30">
        <f>IF(Riskregister!$E$11="",0,COUNTIF(BL$4:BL$53,"&lt;"&amp;AL400)*IF(AM400&lt;0.5,Riskregister!$K$11+(Riskregister!$L$11-Riskregister!$K$11)*SQRT(AM400/2),Riskregister!$L$11-(Riskregister!$L$11-Riskregister!$K$11)*SQRT((1-AM400)/2)))</f>
        <v>0</v>
      </c>
      <c r="AO400" s="30">
        <f t="shared" ca="1" si="241"/>
        <v>0.98441414250125003</v>
      </c>
      <c r="AP400" s="30">
        <f t="shared" ca="1" si="241"/>
        <v>0.95303303026481734</v>
      </c>
      <c r="AQ400" s="30">
        <f>IF(Riskregister!$E$12="",0,COUNTIF(BM$4:BM$53,"&lt;"&amp;AO400)*IF(AP400&lt;0.5,Riskregister!$K$12+(Riskregister!$L$12-Riskregister!$K$12)*SQRT(AP400/2),Riskregister!$L$12-(Riskregister!$L$12-Riskregister!$K$12)*SQRT((1-AP400)/2)))</f>
        <v>0</v>
      </c>
      <c r="AR400" s="30">
        <f t="shared" ca="1" si="242"/>
        <v>0.7280188725670893</v>
      </c>
      <c r="AS400" s="30">
        <f t="shared" ca="1" si="242"/>
        <v>0.92667995299987282</v>
      </c>
      <c r="AT400" s="30">
        <f>IF(Riskregister!$E$13="",0,COUNTIF(BN$4:BN$53,"&lt;"&amp;AR400)*IF(AS400&lt;0.5,Riskregister!$K$13+(Riskregister!$L$13-Riskregister!$K$13)*SQRT(AS400/2),Riskregister!$L$13-(Riskregister!$L$13-Riskregister!$K$13)*SQRT((1-AS400)/2)))</f>
        <v>0</v>
      </c>
      <c r="AU400" s="30">
        <f t="shared" ca="1" si="243"/>
        <v>6.166289687188431E-2</v>
      </c>
      <c r="AV400" s="30">
        <f t="shared" ca="1" si="243"/>
        <v>0.30278722813931036</v>
      </c>
      <c r="AW400" s="30">
        <f>IF(Riskregister!$E$14="",0,COUNTIF(BO$4:BO$53,"&lt;"&amp;AU400)*IF(AV400&lt;0.5,Riskregister!$K$14+(Riskregister!$L$14-Riskregister!$K$14)*SQRT(AV400/2),Riskregister!$L$14-(Riskregister!$L$14-Riskregister!$K$14)*SQRT((1-AV400)/2)))</f>
        <v>0</v>
      </c>
      <c r="AX400" s="30">
        <f t="shared" ca="1" si="244"/>
        <v>0.83425798068904899</v>
      </c>
      <c r="AY400" s="30">
        <f t="shared" ca="1" si="244"/>
        <v>1.3963330129659779E-2</v>
      </c>
      <c r="AZ400" s="30">
        <f>IF(Riskregister!$E$15="",0,COUNTIF(BP$4:BP$53,"&lt;"&amp;AX400)*IF(AY400&lt;0.5,Riskregister!$K$15+(Riskregister!$L$15-Riskregister!$K$15)*SQRT(AY400/2),Riskregister!$L$15-(Riskregister!$L$15-Riskregister!$K$15)*SQRT((1-AY400)/2)))</f>
        <v>0</v>
      </c>
      <c r="BA400" s="30">
        <f t="shared" ca="1" si="245"/>
        <v>0.33396158615403848</v>
      </c>
      <c r="BB400" s="30">
        <f t="shared" ca="1" si="245"/>
        <v>6.1217954687222687E-3</v>
      </c>
      <c r="BC400" s="30">
        <f>IF(Riskregister!$E$16="",0,COUNTIF(BQ$4:BQ$53,"&lt;"&amp;BA400)*IF(BB400&lt;0.5,Riskregister!$K$16+(Riskregister!$L$16-Riskregister!$K$16)*SQRT(BB400/2),Riskregister!$L$16-(Riskregister!$L$16-Riskregister!$K$16)*SQRT((1-BB400)/2)))</f>
        <v>0</v>
      </c>
      <c r="BD400" s="30">
        <f t="shared" ca="1" si="246"/>
        <v>9657681.4782797582</v>
      </c>
    </row>
    <row r="401" spans="20:56" x14ac:dyDescent="0.35">
      <c r="T401" s="30">
        <f t="shared" ca="1" si="234"/>
        <v>0.76882973066336757</v>
      </c>
      <c r="U401" s="30">
        <f t="shared" ca="1" si="234"/>
        <v>0.33629798026065316</v>
      </c>
      <c r="V401" s="30">
        <f ca="1">IF(Riskregister!$E$5="",0,COUNTIF(BF$4:BF$53,"&lt;"&amp;T401)*IF(U401&lt;0.5,Riskregister!$K$5+(Riskregister!$L$5-Riskregister!$K$5)*SQRT(U401/2),Riskregister!$L$5-(Riskregister!$L$5-Riskregister!$K$5)*SQRT((1-U401)/2)))</f>
        <v>1672634.414345562</v>
      </c>
      <c r="W401" s="30">
        <f t="shared" ca="1" si="235"/>
        <v>0.22448190262130141</v>
      </c>
      <c r="X401" s="30">
        <f t="shared" ca="1" si="235"/>
        <v>4.2282060516623199E-2</v>
      </c>
      <c r="Y401" s="30">
        <f ca="1">IF(Riskregister!$E$6="",0,COUNTIF(BG$4:BG$53,"&lt;"&amp;W401)*IF(X401&lt;0.5,Riskregister!$K$6+(Riskregister!$L$6-Riskregister!$K$6)*SQRT(X401/2),Riskregister!$L$6-(Riskregister!$L$6-Riskregister!$K$6)*SQRT((1-X401)/2)))</f>
        <v>461719.19692091673</v>
      </c>
      <c r="Z401" s="30">
        <f t="shared" ca="1" si="236"/>
        <v>0.51381393431544486</v>
      </c>
      <c r="AA401" s="30">
        <f t="shared" ca="1" si="236"/>
        <v>0.92626983060040458</v>
      </c>
      <c r="AB401" s="30">
        <f ca="1">IF(Riskregister!$E$7="",0,COUNTIF(BH$4:BH$53,"&lt;"&amp;Z401)*IF(AA401&lt;0.5,Riskregister!$K$7+(Riskregister!$L$7-Riskregister!$K$7)*SQRT(AA401/2),Riskregister!$L$7-(Riskregister!$L$7-Riskregister!$K$7)*SQRT((1-AA401)/2)))</f>
        <v>1996794.0680916165</v>
      </c>
      <c r="AC401" s="30">
        <f t="shared" ca="1" si="237"/>
        <v>9.2645463352829416E-2</v>
      </c>
      <c r="AD401" s="30">
        <f t="shared" ca="1" si="237"/>
        <v>0.24325475342230507</v>
      </c>
      <c r="AE401" s="30">
        <f ca="1">IF(Riskregister!$E$8="",0,COUNTIF(BI$4:BI$53,"&lt;"&amp;AC401)*IF(AD401&lt;0.5,Riskregister!$K$8+(Riskregister!$L$8-Riskregister!$K$8)*SQRT(AD401/2),Riskregister!$L$8-(Riskregister!$L$8-Riskregister!$K$8)*SQRT((1-AD401)/2)))</f>
        <v>1939130.4864315591</v>
      </c>
      <c r="AF401" s="30">
        <f t="shared" ca="1" si="238"/>
        <v>0.74555087232246908</v>
      </c>
      <c r="AG401" s="30">
        <f t="shared" ca="1" si="238"/>
        <v>0.30472935782984878</v>
      </c>
      <c r="AH401" s="30">
        <f>IF(Riskregister!$E$9="",0,COUNTIF(BJ$4:BJ$53,"&lt;"&amp;AF401)*IF(AG401&lt;0.5,Riskregister!$K$9+(Riskregister!$L$9-Riskregister!$K$9)*SQRT(AG401/2),Riskregister!$L$9-(Riskregister!$L$9-Riskregister!$K$9)*SQRT((1-AG401)/2)))</f>
        <v>0</v>
      </c>
      <c r="AI401" s="30">
        <f t="shared" ca="1" si="239"/>
        <v>0.16922424734660879</v>
      </c>
      <c r="AJ401" s="30">
        <f t="shared" ca="1" si="239"/>
        <v>0.28975443534452583</v>
      </c>
      <c r="AK401" s="30">
        <f>IF(Riskregister!$E$10="",0,COUNTIF(BK$4:BK$53,"&lt;"&amp;AI401)*IF(AJ401&lt;0.5,Riskregister!$K$10+(Riskregister!$L$10-Riskregister!$K$10)*SQRT(AJ401/2),Riskregister!$L$10-(Riskregister!$L$10-Riskregister!$K$10)*SQRT((1-AJ401)/2)))</f>
        <v>0</v>
      </c>
      <c r="AL401" s="30">
        <f t="shared" ca="1" si="240"/>
        <v>0.3383679693915268</v>
      </c>
      <c r="AM401" s="30">
        <f t="shared" ca="1" si="240"/>
        <v>0.58227765147558452</v>
      </c>
      <c r="AN401" s="30">
        <f>IF(Riskregister!$E$11="",0,COUNTIF(BL$4:BL$53,"&lt;"&amp;AL401)*IF(AM401&lt;0.5,Riskregister!$K$11+(Riskregister!$L$11-Riskregister!$K$11)*SQRT(AM401/2),Riskregister!$L$11-(Riskregister!$L$11-Riskregister!$K$11)*SQRT((1-AM401)/2)))</f>
        <v>0</v>
      </c>
      <c r="AO401" s="30">
        <f t="shared" ca="1" si="241"/>
        <v>0.23574491136245945</v>
      </c>
      <c r="AP401" s="30">
        <f t="shared" ca="1" si="241"/>
        <v>0.48615256240054594</v>
      </c>
      <c r="AQ401" s="30">
        <f>IF(Riskregister!$E$12="",0,COUNTIF(BM$4:BM$53,"&lt;"&amp;AO401)*IF(AP401&lt;0.5,Riskregister!$K$12+(Riskregister!$L$12-Riskregister!$K$12)*SQRT(AP401/2),Riskregister!$L$12-(Riskregister!$L$12-Riskregister!$K$12)*SQRT((1-AP401)/2)))</f>
        <v>0</v>
      </c>
      <c r="AR401" s="30">
        <f t="shared" ca="1" si="242"/>
        <v>0.85238272755841771</v>
      </c>
      <c r="AS401" s="30">
        <f t="shared" ca="1" si="242"/>
        <v>0.89979623175162016</v>
      </c>
      <c r="AT401" s="30">
        <f>IF(Riskregister!$E$13="",0,COUNTIF(BN$4:BN$53,"&lt;"&amp;AR401)*IF(AS401&lt;0.5,Riskregister!$K$13+(Riskregister!$L$13-Riskregister!$K$13)*SQRT(AS401/2),Riskregister!$L$13-(Riskregister!$L$13-Riskregister!$K$13)*SQRT((1-AS401)/2)))</f>
        <v>0</v>
      </c>
      <c r="AU401" s="30">
        <f t="shared" ca="1" si="243"/>
        <v>0.83409718575641223</v>
      </c>
      <c r="AV401" s="30">
        <f t="shared" ca="1" si="243"/>
        <v>0.23611013179237406</v>
      </c>
      <c r="AW401" s="30">
        <f>IF(Riskregister!$E$14="",0,COUNTIF(BO$4:BO$53,"&lt;"&amp;AU401)*IF(AV401&lt;0.5,Riskregister!$K$14+(Riskregister!$L$14-Riskregister!$K$14)*SQRT(AV401/2),Riskregister!$L$14-(Riskregister!$L$14-Riskregister!$K$14)*SQRT((1-AV401)/2)))</f>
        <v>0</v>
      </c>
      <c r="AX401" s="30">
        <f t="shared" ca="1" si="244"/>
        <v>0.9019719157589674</v>
      </c>
      <c r="AY401" s="30">
        <f t="shared" ca="1" si="244"/>
        <v>0.77552639568504467</v>
      </c>
      <c r="AZ401" s="30">
        <f>IF(Riskregister!$E$15="",0,COUNTIF(BP$4:BP$53,"&lt;"&amp;AX401)*IF(AY401&lt;0.5,Riskregister!$K$15+(Riskregister!$L$15-Riskregister!$K$15)*SQRT(AY401/2),Riskregister!$L$15-(Riskregister!$L$15-Riskregister!$K$15)*SQRT((1-AY401)/2)))</f>
        <v>0</v>
      </c>
      <c r="BA401" s="30">
        <f t="shared" ca="1" si="245"/>
        <v>0.31151476549962487</v>
      </c>
      <c r="BB401" s="30">
        <f t="shared" ca="1" si="245"/>
        <v>0.1575888409543319</v>
      </c>
      <c r="BC401" s="30">
        <f>IF(Riskregister!$E$16="",0,COUNTIF(BQ$4:BQ$53,"&lt;"&amp;BA401)*IF(BB401&lt;0.5,Riskregister!$K$16+(Riskregister!$L$16-Riskregister!$K$16)*SQRT(BB401/2),Riskregister!$L$16-(Riskregister!$L$16-Riskregister!$K$16)*SQRT((1-BB401)/2)))</f>
        <v>0</v>
      </c>
      <c r="BD401" s="30">
        <f t="shared" ca="1" si="246"/>
        <v>6070278.1657896545</v>
      </c>
    </row>
    <row r="402" spans="20:56" x14ac:dyDescent="0.35">
      <c r="T402" s="30">
        <f t="shared" ca="1" si="234"/>
        <v>0.22422482672194921</v>
      </c>
      <c r="U402" s="30">
        <f t="shared" ca="1" si="234"/>
        <v>0.57530918843200263</v>
      </c>
      <c r="V402" s="30">
        <f ca="1">IF(Riskregister!$E$5="",0,COUNTIF(BF$4:BF$53,"&lt;"&amp;T402)*IF(U402&lt;0.5,Riskregister!$K$5+(Riskregister!$L$5-Riskregister!$K$5)*SQRT(U402/2),Riskregister!$L$5-(Riskregister!$L$5-Riskregister!$K$5)*SQRT((1-U402)/2)))</f>
        <v>785271.43975240993</v>
      </c>
      <c r="W402" s="30">
        <f t="shared" ca="1" si="235"/>
        <v>0.8949421945271423</v>
      </c>
      <c r="X402" s="30">
        <f t="shared" ca="1" si="235"/>
        <v>6.0814079787715358E-2</v>
      </c>
      <c r="Y402" s="30">
        <f ca="1">IF(Riskregister!$E$6="",0,COUNTIF(BG$4:BG$53,"&lt;"&amp;W402)*IF(X402&lt;0.5,Riskregister!$K$6+(Riskregister!$L$6-Riskregister!$K$6)*SQRT(X402/2),Riskregister!$L$6-(Riskregister!$L$6-Riskregister!$K$6)*SQRT((1-X402)/2)))</f>
        <v>2055508.2429429058</v>
      </c>
      <c r="Z402" s="30">
        <f t="shared" ca="1" si="236"/>
        <v>0.43111300776852279</v>
      </c>
      <c r="AA402" s="30">
        <f t="shared" ca="1" si="236"/>
        <v>0.74777923148771164</v>
      </c>
      <c r="AB402" s="30">
        <f ca="1">IF(Riskregister!$E$7="",0,COUNTIF(BH$4:BH$53,"&lt;"&amp;Z402)*IF(AA402&lt;0.5,Riskregister!$K$7+(Riskregister!$L$7-Riskregister!$K$7)*SQRT(AA402/2),Riskregister!$L$7-(Riskregister!$L$7-Riskregister!$K$7)*SQRT((1-AA402)/2)))</f>
        <v>1654247.4977785219</v>
      </c>
      <c r="AC402" s="30">
        <f t="shared" ca="1" si="237"/>
        <v>0.62143170687217919</v>
      </c>
      <c r="AD402" s="30">
        <f t="shared" ca="1" si="237"/>
        <v>0.59003180117783005</v>
      </c>
      <c r="AE402" s="30">
        <f ca="1">IF(Riskregister!$E$8="",0,COUNTIF(BI$4:BI$53,"&lt;"&amp;AC402)*IF(AD402&lt;0.5,Riskregister!$K$8+(Riskregister!$L$8-Riskregister!$K$8)*SQRT(AD402/2),Riskregister!$L$8-(Riskregister!$L$8-Riskregister!$K$8)*SQRT((1-AD402)/2)))</f>
        <v>8616201.068022443</v>
      </c>
      <c r="AF402" s="30">
        <f t="shared" ca="1" si="238"/>
        <v>0.10320572690882768</v>
      </c>
      <c r="AG402" s="30">
        <f t="shared" ca="1" si="238"/>
        <v>0.72781934180467889</v>
      </c>
      <c r="AH402" s="30">
        <f>IF(Riskregister!$E$9="",0,COUNTIF(BJ$4:BJ$53,"&lt;"&amp;AF402)*IF(AG402&lt;0.5,Riskregister!$K$9+(Riskregister!$L$9-Riskregister!$K$9)*SQRT(AG402/2),Riskregister!$L$9-(Riskregister!$L$9-Riskregister!$K$9)*SQRT((1-AG402)/2)))</f>
        <v>0</v>
      </c>
      <c r="AI402" s="30">
        <f t="shared" ca="1" si="239"/>
        <v>0.51059153302193483</v>
      </c>
      <c r="AJ402" s="30">
        <f t="shared" ca="1" si="239"/>
        <v>0.469703605289015</v>
      </c>
      <c r="AK402" s="30">
        <f>IF(Riskregister!$E$10="",0,COUNTIF(BK$4:BK$53,"&lt;"&amp;AI402)*IF(AJ402&lt;0.5,Riskregister!$K$10+(Riskregister!$L$10-Riskregister!$K$10)*SQRT(AJ402/2),Riskregister!$L$10-(Riskregister!$L$10-Riskregister!$K$10)*SQRT((1-AJ402)/2)))</f>
        <v>0</v>
      </c>
      <c r="AL402" s="30">
        <f t="shared" ca="1" si="240"/>
        <v>0.49186409123716601</v>
      </c>
      <c r="AM402" s="30">
        <f t="shared" ca="1" si="240"/>
        <v>0.20767604837052078</v>
      </c>
      <c r="AN402" s="30">
        <f>IF(Riskregister!$E$11="",0,COUNTIF(BL$4:BL$53,"&lt;"&amp;AL402)*IF(AM402&lt;0.5,Riskregister!$K$11+(Riskregister!$L$11-Riskregister!$K$11)*SQRT(AM402/2),Riskregister!$L$11-(Riskregister!$L$11-Riskregister!$K$11)*SQRT((1-AM402)/2)))</f>
        <v>0</v>
      </c>
      <c r="AO402" s="30">
        <f t="shared" ca="1" si="241"/>
        <v>0.29650777086333924</v>
      </c>
      <c r="AP402" s="30">
        <f t="shared" ca="1" si="241"/>
        <v>3.9266245433479008E-2</v>
      </c>
      <c r="AQ402" s="30">
        <f>IF(Riskregister!$E$12="",0,COUNTIF(BM$4:BM$53,"&lt;"&amp;AO402)*IF(AP402&lt;0.5,Riskregister!$K$12+(Riskregister!$L$12-Riskregister!$K$12)*SQRT(AP402/2),Riskregister!$L$12-(Riskregister!$L$12-Riskregister!$K$12)*SQRT((1-AP402)/2)))</f>
        <v>0</v>
      </c>
      <c r="AR402" s="30">
        <f t="shared" ca="1" si="242"/>
        <v>0.41587827161359203</v>
      </c>
      <c r="AS402" s="30">
        <f t="shared" ca="1" si="242"/>
        <v>0.65584278220561709</v>
      </c>
      <c r="AT402" s="30">
        <f>IF(Riskregister!$E$13="",0,COUNTIF(BN$4:BN$53,"&lt;"&amp;AR402)*IF(AS402&lt;0.5,Riskregister!$K$13+(Riskregister!$L$13-Riskregister!$K$13)*SQRT(AS402/2),Riskregister!$L$13-(Riskregister!$L$13-Riskregister!$K$13)*SQRT((1-AS402)/2)))</f>
        <v>0</v>
      </c>
      <c r="AU402" s="30">
        <f t="shared" ca="1" si="243"/>
        <v>0.23369508135346151</v>
      </c>
      <c r="AV402" s="30">
        <f t="shared" ca="1" si="243"/>
        <v>0.26960453900441039</v>
      </c>
      <c r="AW402" s="30">
        <f>IF(Riskregister!$E$14="",0,COUNTIF(BO$4:BO$53,"&lt;"&amp;AU402)*IF(AV402&lt;0.5,Riskregister!$K$14+(Riskregister!$L$14-Riskregister!$K$14)*SQRT(AV402/2),Riskregister!$L$14-(Riskregister!$L$14-Riskregister!$K$14)*SQRT((1-AV402)/2)))</f>
        <v>0</v>
      </c>
      <c r="AX402" s="30">
        <f t="shared" ca="1" si="244"/>
        <v>0.76027050629703341</v>
      </c>
      <c r="AY402" s="30">
        <f t="shared" ca="1" si="244"/>
        <v>0.480685602785072</v>
      </c>
      <c r="AZ402" s="30">
        <f>IF(Riskregister!$E$15="",0,COUNTIF(BP$4:BP$53,"&lt;"&amp;AX402)*IF(AY402&lt;0.5,Riskregister!$K$15+(Riskregister!$L$15-Riskregister!$K$15)*SQRT(AY402/2),Riskregister!$L$15-(Riskregister!$L$15-Riskregister!$K$15)*SQRT((1-AY402)/2)))</f>
        <v>0</v>
      </c>
      <c r="BA402" s="30">
        <f t="shared" ca="1" si="245"/>
        <v>0.95240924088043177</v>
      </c>
      <c r="BB402" s="30">
        <f t="shared" ca="1" si="245"/>
        <v>0.31602355966448237</v>
      </c>
      <c r="BC402" s="30">
        <f>IF(Riskregister!$E$16="",0,COUNTIF(BQ$4:BQ$53,"&lt;"&amp;BA402)*IF(BB402&lt;0.5,Riskregister!$K$16+(Riskregister!$L$16-Riskregister!$K$16)*SQRT(BB402/2),Riskregister!$L$16-(Riskregister!$L$16-Riskregister!$K$16)*SQRT((1-BB402)/2)))</f>
        <v>0</v>
      </c>
      <c r="BD402" s="30">
        <f t="shared" ca="1" si="246"/>
        <v>13111228.248496281</v>
      </c>
    </row>
    <row r="403" spans="20:56" x14ac:dyDescent="0.35">
      <c r="T403" s="30">
        <f t="shared" ca="1" si="234"/>
        <v>0.33887969725965494</v>
      </c>
      <c r="U403" s="30">
        <f t="shared" ca="1" si="234"/>
        <v>0.94562382688627356</v>
      </c>
      <c r="V403" s="30">
        <f ca="1">IF(Riskregister!$E$5="",0,COUNTIF(BF$4:BF$53,"&lt;"&amp;T403)*IF(U403&lt;0.5,Riskregister!$K$5+(Riskregister!$L$5-Riskregister!$K$5)*SQRT(U403/2),Riskregister!$L$5-(Riskregister!$L$5-Riskregister!$K$5)*SQRT((1-U403)/2)))</f>
        <v>1577401.0607619989</v>
      </c>
      <c r="W403" s="30">
        <f t="shared" ca="1" si="235"/>
        <v>0.78330514022540065</v>
      </c>
      <c r="X403" s="30">
        <f t="shared" ca="1" si="235"/>
        <v>0.78023081352233348</v>
      </c>
      <c r="Y403" s="30">
        <f ca="1">IF(Riskregister!$E$6="",0,COUNTIF(BG$4:BG$53,"&lt;"&amp;W403)*IF(X403&lt;0.5,Riskregister!$K$6+(Riskregister!$L$6-Riskregister!$K$6)*SQRT(X403/2),Riskregister!$L$6-(Riskregister!$L$6-Riskregister!$K$6)*SQRT((1-X403)/2)))</f>
        <v>4209962.3638469558</v>
      </c>
      <c r="Z403" s="30">
        <f t="shared" ca="1" si="236"/>
        <v>0.40762291365508174</v>
      </c>
      <c r="AA403" s="30">
        <f t="shared" ca="1" si="236"/>
        <v>0.76204933750317205</v>
      </c>
      <c r="AB403" s="30">
        <f ca="1">IF(Riskregister!$E$7="",0,COUNTIF(BH$4:BH$53,"&lt;"&amp;Z403)*IF(AA403&lt;0.5,Riskregister!$K$7+(Riskregister!$L$7-Riskregister!$K$7)*SQRT(AA403/2),Riskregister!$L$7-(Riskregister!$L$7-Riskregister!$K$7)*SQRT((1-AA403)/2)))</f>
        <v>1675651.1815392356</v>
      </c>
      <c r="AC403" s="30">
        <f t="shared" ca="1" si="237"/>
        <v>8.3463640700622288E-2</v>
      </c>
      <c r="AD403" s="30">
        <f t="shared" ca="1" si="237"/>
        <v>0.52935660655191941</v>
      </c>
      <c r="AE403" s="30">
        <f ca="1">IF(Riskregister!$E$8="",0,COUNTIF(BI$4:BI$53,"&lt;"&amp;AC403)*IF(AD403&lt;0.5,Riskregister!$K$8+(Riskregister!$L$8-Riskregister!$K$8)*SQRT(AD403/2),Riskregister!$L$8-(Riskregister!$L$8-Riskregister!$K$8)*SQRT((1-AD403)/2)))</f>
        <v>2720031.5176226557</v>
      </c>
      <c r="AF403" s="30">
        <f t="shared" ca="1" si="238"/>
        <v>0.35503248435711421</v>
      </c>
      <c r="AG403" s="30">
        <f t="shared" ca="1" si="238"/>
        <v>0.98839766019073838</v>
      </c>
      <c r="AH403" s="30">
        <f>IF(Riskregister!$E$9="",0,COUNTIF(BJ$4:BJ$53,"&lt;"&amp;AF403)*IF(AG403&lt;0.5,Riskregister!$K$9+(Riskregister!$L$9-Riskregister!$K$9)*SQRT(AG403/2),Riskregister!$L$9-(Riskregister!$L$9-Riskregister!$K$9)*SQRT((1-AG403)/2)))</f>
        <v>0</v>
      </c>
      <c r="AI403" s="30">
        <f t="shared" ca="1" si="239"/>
        <v>3.4374049546507801E-2</v>
      </c>
      <c r="AJ403" s="30">
        <f t="shared" ca="1" si="239"/>
        <v>0.65189113766467033</v>
      </c>
      <c r="AK403" s="30">
        <f>IF(Riskregister!$E$10="",0,COUNTIF(BK$4:BK$53,"&lt;"&amp;AI403)*IF(AJ403&lt;0.5,Riskregister!$K$10+(Riskregister!$L$10-Riskregister!$K$10)*SQRT(AJ403/2),Riskregister!$L$10-(Riskregister!$L$10-Riskregister!$K$10)*SQRT((1-AJ403)/2)))</f>
        <v>0</v>
      </c>
      <c r="AL403" s="30">
        <f t="shared" ca="1" si="240"/>
        <v>0.65373733657638489</v>
      </c>
      <c r="AM403" s="30">
        <f t="shared" ca="1" si="240"/>
        <v>0.4663009093140249</v>
      </c>
      <c r="AN403" s="30">
        <f>IF(Riskregister!$E$11="",0,COUNTIF(BL$4:BL$53,"&lt;"&amp;AL403)*IF(AM403&lt;0.5,Riskregister!$K$11+(Riskregister!$L$11-Riskregister!$K$11)*SQRT(AM403/2),Riskregister!$L$11-(Riskregister!$L$11-Riskregister!$K$11)*SQRT((1-AM403)/2)))</f>
        <v>0</v>
      </c>
      <c r="AO403" s="30">
        <f t="shared" ca="1" si="241"/>
        <v>0.34555136811083975</v>
      </c>
      <c r="AP403" s="30">
        <f t="shared" ca="1" si="241"/>
        <v>0.77078286209816971</v>
      </c>
      <c r="AQ403" s="30">
        <f>IF(Riskregister!$E$12="",0,COUNTIF(BM$4:BM$53,"&lt;"&amp;AO403)*IF(AP403&lt;0.5,Riskregister!$K$12+(Riskregister!$L$12-Riskregister!$K$12)*SQRT(AP403/2),Riskregister!$L$12-(Riskregister!$L$12-Riskregister!$K$12)*SQRT((1-AP403)/2)))</f>
        <v>0</v>
      </c>
      <c r="AR403" s="30">
        <f t="shared" ca="1" si="242"/>
        <v>7.1366615732057714E-2</v>
      </c>
      <c r="AS403" s="30">
        <f t="shared" ca="1" si="242"/>
        <v>0.91525745639090073</v>
      </c>
      <c r="AT403" s="30">
        <f>IF(Riskregister!$E$13="",0,COUNTIF(BN$4:BN$53,"&lt;"&amp;AR403)*IF(AS403&lt;0.5,Riskregister!$K$13+(Riskregister!$L$13-Riskregister!$K$13)*SQRT(AS403/2),Riskregister!$L$13-(Riskregister!$L$13-Riskregister!$K$13)*SQRT((1-AS403)/2)))</f>
        <v>0</v>
      </c>
      <c r="AU403" s="30">
        <f t="shared" ca="1" si="243"/>
        <v>0.46413103967916525</v>
      </c>
      <c r="AV403" s="30">
        <f t="shared" ca="1" si="243"/>
        <v>0.61152395560275097</v>
      </c>
      <c r="AW403" s="30">
        <f>IF(Riskregister!$E$14="",0,COUNTIF(BO$4:BO$53,"&lt;"&amp;AU403)*IF(AV403&lt;0.5,Riskregister!$K$14+(Riskregister!$L$14-Riskregister!$K$14)*SQRT(AV403/2),Riskregister!$L$14-(Riskregister!$L$14-Riskregister!$K$14)*SQRT((1-AV403)/2)))</f>
        <v>0</v>
      </c>
      <c r="AX403" s="30">
        <f t="shared" ca="1" si="244"/>
        <v>0.71504823171309995</v>
      </c>
      <c r="AY403" s="30">
        <f t="shared" ca="1" si="244"/>
        <v>0.36407913748639076</v>
      </c>
      <c r="AZ403" s="30">
        <f>IF(Riskregister!$E$15="",0,COUNTIF(BP$4:BP$53,"&lt;"&amp;AX403)*IF(AY403&lt;0.5,Riskregister!$K$15+(Riskregister!$L$15-Riskregister!$K$15)*SQRT(AY403/2),Riskregister!$L$15-(Riskregister!$L$15-Riskregister!$K$15)*SQRT((1-AY403)/2)))</f>
        <v>0</v>
      </c>
      <c r="BA403" s="30">
        <f t="shared" ca="1" si="245"/>
        <v>0.94762900528185778</v>
      </c>
      <c r="BB403" s="30">
        <f t="shared" ca="1" si="245"/>
        <v>0.52432630760022347</v>
      </c>
      <c r="BC403" s="30">
        <f>IF(Riskregister!$E$16="",0,COUNTIF(BQ$4:BQ$53,"&lt;"&amp;BA403)*IF(BB403&lt;0.5,Riskregister!$K$16+(Riskregister!$L$16-Riskregister!$K$16)*SQRT(BB403/2),Riskregister!$L$16-(Riskregister!$L$16-Riskregister!$K$16)*SQRT((1-BB403)/2)))</f>
        <v>0</v>
      </c>
      <c r="BD403" s="30">
        <f t="shared" ca="1" si="246"/>
        <v>10183046.123770846</v>
      </c>
    </row>
    <row r="404" spans="20:56" x14ac:dyDescent="0.35">
      <c r="T404" s="30">
        <f t="shared" ref="T404:U423" ca="1" si="247">RAND()</f>
        <v>0.17123242560708529</v>
      </c>
      <c r="U404" s="30">
        <f t="shared" ca="1" si="247"/>
        <v>0.72902549774671377</v>
      </c>
      <c r="V404" s="30">
        <f ca="1">IF(Riskregister!$E$5="",0,COUNTIF(BF$4:BF$53,"&lt;"&amp;T404)*IF(U404&lt;0.5,Riskregister!$K$5+(Riskregister!$L$5-Riskregister!$K$5)*SQRT(U404/2),Riskregister!$L$5-(Riskregister!$L$5-Riskregister!$K$5)*SQRT((1-U404)/2)))</f>
        <v>868722.66390140587</v>
      </c>
      <c r="W404" s="30">
        <f t="shared" ref="W404:X423" ca="1" si="248">RAND()</f>
        <v>1.1887111759064317E-2</v>
      </c>
      <c r="X404" s="30">
        <f t="shared" ca="1" si="248"/>
        <v>0.94056100546262988</v>
      </c>
      <c r="Y404" s="30">
        <f ca="1">IF(Riskregister!$E$6="",0,COUNTIF(BG$4:BG$53,"&lt;"&amp;W404)*IF(X404&lt;0.5,Riskregister!$K$6+(Riskregister!$L$6-Riskregister!$K$6)*SQRT(X404/2),Riskregister!$L$6-(Riskregister!$L$6-Riskregister!$K$6)*SQRT((1-X404)/2)))</f>
        <v>0</v>
      </c>
      <c r="Z404" s="30">
        <f t="shared" ref="Z404:AA423" ca="1" si="249">RAND()</f>
        <v>0.61710725377603204</v>
      </c>
      <c r="AA404" s="30">
        <f t="shared" ca="1" si="249"/>
        <v>0.8036666594871551</v>
      </c>
      <c r="AB404" s="30">
        <f ca="1">IF(Riskregister!$E$7="",0,COUNTIF(BH$4:BH$53,"&lt;"&amp;Z404)*IF(AA404&lt;0.5,Riskregister!$K$7+(Riskregister!$L$7-Riskregister!$K$7)*SQRT(AA404/2),Riskregister!$L$7-(Riskregister!$L$7-Riskregister!$K$7)*SQRT((1-AA404)/2)))</f>
        <v>2032376.7602435583</v>
      </c>
      <c r="AC404" s="30">
        <f t="shared" ref="AC404:AD423" ca="1" si="250">RAND()</f>
        <v>0.89042300563638743</v>
      </c>
      <c r="AD404" s="30">
        <f t="shared" ca="1" si="250"/>
        <v>0.59334192517494755</v>
      </c>
      <c r="AE404" s="30">
        <f ca="1">IF(Riskregister!$E$8="",0,COUNTIF(BI$4:BI$53,"&lt;"&amp;AC404)*IF(AD404&lt;0.5,Riskregister!$K$8+(Riskregister!$L$8-Riskregister!$K$8)*SQRT(AD404/2),Riskregister!$L$8-(Riskregister!$L$8-Riskregister!$K$8)*SQRT((1-AD404)/2)))</f>
        <v>14403375.022627838</v>
      </c>
      <c r="AF404" s="30">
        <f t="shared" ref="AF404:AG423" ca="1" si="251">RAND()</f>
        <v>0.48774506646463156</v>
      </c>
      <c r="AG404" s="30">
        <f t="shared" ca="1" si="251"/>
        <v>0.81088599460075983</v>
      </c>
      <c r="AH404" s="30">
        <f>IF(Riskregister!$E$9="",0,COUNTIF(BJ$4:BJ$53,"&lt;"&amp;AF404)*IF(AG404&lt;0.5,Riskregister!$K$9+(Riskregister!$L$9-Riskregister!$K$9)*SQRT(AG404/2),Riskregister!$L$9-(Riskregister!$L$9-Riskregister!$K$9)*SQRT((1-AG404)/2)))</f>
        <v>0</v>
      </c>
      <c r="AI404" s="30">
        <f t="shared" ref="AI404:AJ423" ca="1" si="252">RAND()</f>
        <v>2.0790292040702263E-2</v>
      </c>
      <c r="AJ404" s="30">
        <f t="shared" ca="1" si="252"/>
        <v>0.91740727090353558</v>
      </c>
      <c r="AK404" s="30">
        <f>IF(Riskregister!$E$10="",0,COUNTIF(BK$4:BK$53,"&lt;"&amp;AI404)*IF(AJ404&lt;0.5,Riskregister!$K$10+(Riskregister!$L$10-Riskregister!$K$10)*SQRT(AJ404/2),Riskregister!$L$10-(Riskregister!$L$10-Riskregister!$K$10)*SQRT((1-AJ404)/2)))</f>
        <v>0</v>
      </c>
      <c r="AL404" s="30">
        <f t="shared" ref="AL404:AM423" ca="1" si="253">RAND()</f>
        <v>0.38896321013842838</v>
      </c>
      <c r="AM404" s="30">
        <f t="shared" ca="1" si="253"/>
        <v>0.32138034653986147</v>
      </c>
      <c r="AN404" s="30">
        <f>IF(Riskregister!$E$11="",0,COUNTIF(BL$4:BL$53,"&lt;"&amp;AL404)*IF(AM404&lt;0.5,Riskregister!$K$11+(Riskregister!$L$11-Riskregister!$K$11)*SQRT(AM404/2),Riskregister!$L$11-(Riskregister!$L$11-Riskregister!$K$11)*SQRT((1-AM404)/2)))</f>
        <v>0</v>
      </c>
      <c r="AO404" s="30">
        <f t="shared" ref="AO404:AP423" ca="1" si="254">RAND()</f>
        <v>0.22400036821779201</v>
      </c>
      <c r="AP404" s="30">
        <f t="shared" ca="1" si="254"/>
        <v>0.50161641044204142</v>
      </c>
      <c r="AQ404" s="30">
        <f>IF(Riskregister!$E$12="",0,COUNTIF(BM$4:BM$53,"&lt;"&amp;AO404)*IF(AP404&lt;0.5,Riskregister!$K$12+(Riskregister!$L$12-Riskregister!$K$12)*SQRT(AP404/2),Riskregister!$L$12-(Riskregister!$L$12-Riskregister!$K$12)*SQRT((1-AP404)/2)))</f>
        <v>0</v>
      </c>
      <c r="AR404" s="30">
        <f t="shared" ref="AR404:AS423" ca="1" si="255">RAND()</f>
        <v>0.59900115021773204</v>
      </c>
      <c r="AS404" s="30">
        <f t="shared" ca="1" si="255"/>
        <v>0.8052035520306855</v>
      </c>
      <c r="AT404" s="30">
        <f>IF(Riskregister!$E$13="",0,COUNTIF(BN$4:BN$53,"&lt;"&amp;AR404)*IF(AS404&lt;0.5,Riskregister!$K$13+(Riskregister!$L$13-Riskregister!$K$13)*SQRT(AS404/2),Riskregister!$L$13-(Riskregister!$L$13-Riskregister!$K$13)*SQRT((1-AS404)/2)))</f>
        <v>0</v>
      </c>
      <c r="AU404" s="30">
        <f t="shared" ref="AU404:AV423" ca="1" si="256">RAND()</f>
        <v>0.92322798641264181</v>
      </c>
      <c r="AV404" s="30">
        <f t="shared" ca="1" si="256"/>
        <v>6.7683017036908599E-2</v>
      </c>
      <c r="AW404" s="30">
        <f>IF(Riskregister!$E$14="",0,COUNTIF(BO$4:BO$53,"&lt;"&amp;AU404)*IF(AV404&lt;0.5,Riskregister!$K$14+(Riskregister!$L$14-Riskregister!$K$14)*SQRT(AV404/2),Riskregister!$L$14-(Riskregister!$L$14-Riskregister!$K$14)*SQRT((1-AV404)/2)))</f>
        <v>0</v>
      </c>
      <c r="AX404" s="30">
        <f t="shared" ref="AX404:AY423" ca="1" si="257">RAND()</f>
        <v>0.9869869635860099</v>
      </c>
      <c r="AY404" s="30">
        <f t="shared" ca="1" si="257"/>
        <v>0.53337017508908324</v>
      </c>
      <c r="AZ404" s="30">
        <f>IF(Riskregister!$E$15="",0,COUNTIF(BP$4:BP$53,"&lt;"&amp;AX404)*IF(AY404&lt;0.5,Riskregister!$K$15+(Riskregister!$L$15-Riskregister!$K$15)*SQRT(AY404/2),Riskregister!$L$15-(Riskregister!$L$15-Riskregister!$K$15)*SQRT((1-AY404)/2)))</f>
        <v>0</v>
      </c>
      <c r="BA404" s="30">
        <f t="shared" ref="BA404:BB423" ca="1" si="258">RAND()</f>
        <v>0.86535560159669112</v>
      </c>
      <c r="BB404" s="30">
        <f t="shared" ca="1" si="258"/>
        <v>0.29794949695834794</v>
      </c>
      <c r="BC404" s="30">
        <f>IF(Riskregister!$E$16="",0,COUNTIF(BQ$4:BQ$53,"&lt;"&amp;BA404)*IF(BB404&lt;0.5,Riskregister!$K$16+(Riskregister!$L$16-Riskregister!$K$16)*SQRT(BB404/2),Riskregister!$L$16-(Riskregister!$L$16-Riskregister!$K$16)*SQRT((1-BB404)/2)))</f>
        <v>0</v>
      </c>
      <c r="BD404" s="30">
        <f t="shared" ca="1" si="246"/>
        <v>17304474.446772803</v>
      </c>
    </row>
    <row r="405" spans="20:56" x14ac:dyDescent="0.35">
      <c r="T405" s="30">
        <f t="shared" ca="1" si="247"/>
        <v>0.43974158324690804</v>
      </c>
      <c r="U405" s="30">
        <f t="shared" ca="1" si="247"/>
        <v>0.98241216783726026</v>
      </c>
      <c r="V405" s="30">
        <f ca="1">IF(Riskregister!$E$5="",0,COUNTIF(BF$4:BF$53,"&lt;"&amp;T405)*IF(U405&lt;0.5,Riskregister!$K$5+(Riskregister!$L$5-Riskregister!$K$5)*SQRT(U405/2),Riskregister!$L$5-(Riskregister!$L$5-Riskregister!$K$5)*SQRT((1-U405)/2)))</f>
        <v>1673402.5590373306</v>
      </c>
      <c r="W405" s="30">
        <f t="shared" ca="1" si="248"/>
        <v>0.79359632763925003</v>
      </c>
      <c r="X405" s="30">
        <f t="shared" ca="1" si="248"/>
        <v>0.19875649532589801</v>
      </c>
      <c r="Y405" s="30">
        <f ca="1">IF(Riskregister!$E$6="",0,COUNTIF(BG$4:BG$53,"&lt;"&amp;W405)*IF(X405&lt;0.5,Riskregister!$K$6+(Riskregister!$L$6-Riskregister!$K$6)*SQRT(X405/2),Riskregister!$L$6-(Riskregister!$L$6-Riskregister!$K$6)*SQRT((1-X405)/2)))</f>
        <v>2302313.0446106535</v>
      </c>
      <c r="Z405" s="30">
        <f t="shared" ca="1" si="249"/>
        <v>0.90975232559933228</v>
      </c>
      <c r="AA405" s="30">
        <f t="shared" ca="1" si="249"/>
        <v>0.83620657827359512</v>
      </c>
      <c r="AB405" s="30">
        <f ca="1">IF(Riskregister!$E$7="",0,COUNTIF(BH$4:BH$53,"&lt;"&amp;Z405)*IF(AA405&lt;0.5,Riskregister!$K$7+(Riskregister!$L$7-Riskregister!$K$7)*SQRT(AA405/2),Riskregister!$L$7-(Riskregister!$L$7-Riskregister!$K$7)*SQRT((1-AA405)/2)))</f>
        <v>2998383.9517688281</v>
      </c>
      <c r="AC405" s="30">
        <f t="shared" ca="1" si="250"/>
        <v>0.7727961067045086</v>
      </c>
      <c r="AD405" s="30">
        <f t="shared" ca="1" si="250"/>
        <v>0.36889631973785142</v>
      </c>
      <c r="AE405" s="30">
        <f ca="1">IF(Riskregister!$E$8="",0,COUNTIF(BI$4:BI$53,"&lt;"&amp;AC405)*IF(AD405&lt;0.5,Riskregister!$K$8+(Riskregister!$L$8-Riskregister!$K$8)*SQRT(AD405/2),Riskregister!$L$8-(Riskregister!$L$8-Riskregister!$K$8)*SQRT((1-AD405)/2)))</f>
        <v>9274116.5228198878</v>
      </c>
      <c r="AF405" s="30">
        <f t="shared" ca="1" si="251"/>
        <v>4.0780979817224616E-2</v>
      </c>
      <c r="AG405" s="30">
        <f t="shared" ca="1" si="251"/>
        <v>0.15790771903222622</v>
      </c>
      <c r="AH405" s="30">
        <f>IF(Riskregister!$E$9="",0,COUNTIF(BJ$4:BJ$53,"&lt;"&amp;AF405)*IF(AG405&lt;0.5,Riskregister!$K$9+(Riskregister!$L$9-Riskregister!$K$9)*SQRT(AG405/2),Riskregister!$L$9-(Riskregister!$L$9-Riskregister!$K$9)*SQRT((1-AG405)/2)))</f>
        <v>0</v>
      </c>
      <c r="AI405" s="30">
        <f t="shared" ca="1" si="252"/>
        <v>0.82655840274981707</v>
      </c>
      <c r="AJ405" s="30">
        <f t="shared" ca="1" si="252"/>
        <v>0.86739289155306509</v>
      </c>
      <c r="AK405" s="30">
        <f>IF(Riskregister!$E$10="",0,COUNTIF(BK$4:BK$53,"&lt;"&amp;AI405)*IF(AJ405&lt;0.5,Riskregister!$K$10+(Riskregister!$L$10-Riskregister!$K$10)*SQRT(AJ405/2),Riskregister!$L$10-(Riskregister!$L$10-Riskregister!$K$10)*SQRT((1-AJ405)/2)))</f>
        <v>0</v>
      </c>
      <c r="AL405" s="30">
        <f t="shared" ca="1" si="253"/>
        <v>0.39180747918933334</v>
      </c>
      <c r="AM405" s="30">
        <f t="shared" ca="1" si="253"/>
        <v>0.46947472366912479</v>
      </c>
      <c r="AN405" s="30">
        <f>IF(Riskregister!$E$11="",0,COUNTIF(BL$4:BL$53,"&lt;"&amp;AL405)*IF(AM405&lt;0.5,Riskregister!$K$11+(Riskregister!$L$11-Riskregister!$K$11)*SQRT(AM405/2),Riskregister!$L$11-(Riskregister!$L$11-Riskregister!$K$11)*SQRT((1-AM405)/2)))</f>
        <v>0</v>
      </c>
      <c r="AO405" s="30">
        <f t="shared" ca="1" si="254"/>
        <v>0.35263733569674205</v>
      </c>
      <c r="AP405" s="30">
        <f t="shared" ca="1" si="254"/>
        <v>0.96612035856214473</v>
      </c>
      <c r="AQ405" s="30">
        <f>IF(Riskregister!$E$12="",0,COUNTIF(BM$4:BM$53,"&lt;"&amp;AO405)*IF(AP405&lt;0.5,Riskregister!$K$12+(Riskregister!$L$12-Riskregister!$K$12)*SQRT(AP405/2),Riskregister!$L$12-(Riskregister!$L$12-Riskregister!$K$12)*SQRT((1-AP405)/2)))</f>
        <v>0</v>
      </c>
      <c r="AR405" s="30">
        <f t="shared" ca="1" si="255"/>
        <v>0.21105435143806328</v>
      </c>
      <c r="AS405" s="30">
        <f t="shared" ca="1" si="255"/>
        <v>0.34760164911218261</v>
      </c>
      <c r="AT405" s="30">
        <f>IF(Riskregister!$E$13="",0,COUNTIF(BN$4:BN$53,"&lt;"&amp;AR405)*IF(AS405&lt;0.5,Riskregister!$K$13+(Riskregister!$L$13-Riskregister!$K$13)*SQRT(AS405/2),Riskregister!$L$13-(Riskregister!$L$13-Riskregister!$K$13)*SQRT((1-AS405)/2)))</f>
        <v>0</v>
      </c>
      <c r="AU405" s="30">
        <f t="shared" ca="1" si="256"/>
        <v>9.0131460046193768E-2</v>
      </c>
      <c r="AV405" s="30">
        <f t="shared" ca="1" si="256"/>
        <v>0.37536998031458157</v>
      </c>
      <c r="AW405" s="30">
        <f>IF(Riskregister!$E$14="",0,COUNTIF(BO$4:BO$53,"&lt;"&amp;AU405)*IF(AV405&lt;0.5,Riskregister!$K$14+(Riskregister!$L$14-Riskregister!$K$14)*SQRT(AV405/2),Riskregister!$L$14-(Riskregister!$L$14-Riskregister!$K$14)*SQRT((1-AV405)/2)))</f>
        <v>0</v>
      </c>
      <c r="AX405" s="30">
        <f t="shared" ca="1" si="257"/>
        <v>0.88634639158187756</v>
      </c>
      <c r="AY405" s="30">
        <f t="shared" ca="1" si="257"/>
        <v>0.44311065676074723</v>
      </c>
      <c r="AZ405" s="30">
        <f>IF(Riskregister!$E$15="",0,COUNTIF(BP$4:BP$53,"&lt;"&amp;AX405)*IF(AY405&lt;0.5,Riskregister!$K$15+(Riskregister!$L$15-Riskregister!$K$15)*SQRT(AY405/2),Riskregister!$L$15-(Riskregister!$L$15-Riskregister!$K$15)*SQRT((1-AY405)/2)))</f>
        <v>0</v>
      </c>
      <c r="BA405" s="30">
        <f t="shared" ca="1" si="258"/>
        <v>0.64402606278158447</v>
      </c>
      <c r="BB405" s="30">
        <f t="shared" ca="1" si="258"/>
        <v>7.9943189752919697E-2</v>
      </c>
      <c r="BC405" s="30">
        <f>IF(Riskregister!$E$16="",0,COUNTIF(BQ$4:BQ$53,"&lt;"&amp;BA405)*IF(BB405&lt;0.5,Riskregister!$K$16+(Riskregister!$L$16-Riskregister!$K$16)*SQRT(BB405/2),Riskregister!$L$16-(Riskregister!$L$16-Riskregister!$K$16)*SQRT((1-BB405)/2)))</f>
        <v>0</v>
      </c>
      <c r="BD405" s="30">
        <f t="shared" ca="1" si="246"/>
        <v>16248216.078236699</v>
      </c>
    </row>
    <row r="406" spans="20:56" x14ac:dyDescent="0.35">
      <c r="T406" s="30">
        <f t="shared" ca="1" si="247"/>
        <v>0.22361457251964634</v>
      </c>
      <c r="U406" s="30">
        <f t="shared" ca="1" si="247"/>
        <v>4.8824679306011864E-2</v>
      </c>
      <c r="V406" s="30">
        <f ca="1">IF(Riskregister!$E$5="",0,COUNTIF(BF$4:BF$53,"&lt;"&amp;T406)*IF(U406&lt;0.5,Riskregister!$K$5+(Riskregister!$L$5-Riskregister!$K$5)*SQRT(U406/2),Riskregister!$L$5-(Riskregister!$L$5-Riskregister!$K$5)*SQRT((1-U406)/2)))</f>
        <v>440620.03811311815</v>
      </c>
      <c r="W406" s="30">
        <f t="shared" ca="1" si="248"/>
        <v>0.80349890413503955</v>
      </c>
      <c r="X406" s="30">
        <f t="shared" ca="1" si="248"/>
        <v>0.41605269398156963</v>
      </c>
      <c r="Y406" s="30">
        <f ca="1">IF(Riskregister!$E$6="",0,COUNTIF(BG$4:BG$53,"&lt;"&amp;W406)*IF(X406&lt;0.5,Riskregister!$K$6+(Riskregister!$L$6-Riskregister!$K$6)*SQRT(X406/2),Riskregister!$L$6-(Riskregister!$L$6-Riskregister!$K$6)*SQRT((1-X406)/2)))</f>
        <v>3062934.8911920683</v>
      </c>
      <c r="Z406" s="30">
        <f t="shared" ca="1" si="249"/>
        <v>1.7952769848190386E-2</v>
      </c>
      <c r="AA406" s="30">
        <f t="shared" ca="1" si="249"/>
        <v>0.16015219974264949</v>
      </c>
      <c r="AB406" s="30">
        <f ca="1">IF(Riskregister!$E$7="",0,COUNTIF(BH$4:BH$53,"&lt;"&amp;Z406)*IF(AA406&lt;0.5,Riskregister!$K$7+(Riskregister!$L$7-Riskregister!$K$7)*SQRT(AA406/2),Riskregister!$L$7-(Riskregister!$L$7-Riskregister!$K$7)*SQRT((1-AA406)/2)))</f>
        <v>298084.04513475869</v>
      </c>
      <c r="AC406" s="30">
        <f t="shared" ca="1" si="250"/>
        <v>0.64443931688175138</v>
      </c>
      <c r="AD406" s="30">
        <f t="shared" ca="1" si="250"/>
        <v>0.33441897398796072</v>
      </c>
      <c r="AE406" s="30">
        <f ca="1">IF(Riskregister!$E$8="",0,COUNTIF(BI$4:BI$53,"&lt;"&amp;AC406)*IF(AD406&lt;0.5,Riskregister!$K$8+(Riskregister!$L$8-Riskregister!$K$8)*SQRT(AD406/2),Riskregister!$L$8-(Riskregister!$L$8-Riskregister!$K$8)*SQRT((1-AD406)/2)))</f>
        <v>6665667.1868287046</v>
      </c>
      <c r="AF406" s="30">
        <f t="shared" ca="1" si="251"/>
        <v>0.13567667184022092</v>
      </c>
      <c r="AG406" s="30">
        <f t="shared" ca="1" si="251"/>
        <v>0.44683598474588992</v>
      </c>
      <c r="AH406" s="30">
        <f>IF(Riskregister!$E$9="",0,COUNTIF(BJ$4:BJ$53,"&lt;"&amp;AF406)*IF(AG406&lt;0.5,Riskregister!$K$9+(Riskregister!$L$9-Riskregister!$K$9)*SQRT(AG406/2),Riskregister!$L$9-(Riskregister!$L$9-Riskregister!$K$9)*SQRT((1-AG406)/2)))</f>
        <v>0</v>
      </c>
      <c r="AI406" s="30">
        <f t="shared" ca="1" si="252"/>
        <v>0.11924767824451077</v>
      </c>
      <c r="AJ406" s="30">
        <f t="shared" ca="1" si="252"/>
        <v>1.9868344393220938E-2</v>
      </c>
      <c r="AK406" s="30">
        <f>IF(Riskregister!$E$10="",0,COUNTIF(BK$4:BK$53,"&lt;"&amp;AI406)*IF(AJ406&lt;0.5,Riskregister!$K$10+(Riskregister!$L$10-Riskregister!$K$10)*SQRT(AJ406/2),Riskregister!$L$10-(Riskregister!$L$10-Riskregister!$K$10)*SQRT((1-AJ406)/2)))</f>
        <v>0</v>
      </c>
      <c r="AL406" s="30">
        <f t="shared" ca="1" si="253"/>
        <v>0.26800561646392607</v>
      </c>
      <c r="AM406" s="30">
        <f t="shared" ca="1" si="253"/>
        <v>0.81845175268874581</v>
      </c>
      <c r="AN406" s="30">
        <f>IF(Riskregister!$E$11="",0,COUNTIF(BL$4:BL$53,"&lt;"&amp;AL406)*IF(AM406&lt;0.5,Riskregister!$K$11+(Riskregister!$L$11-Riskregister!$K$11)*SQRT(AM406/2),Riskregister!$L$11-(Riskregister!$L$11-Riskregister!$K$11)*SQRT((1-AM406)/2)))</f>
        <v>0</v>
      </c>
      <c r="AO406" s="30">
        <f t="shared" ca="1" si="254"/>
        <v>7.5716125852962834E-2</v>
      </c>
      <c r="AP406" s="30">
        <f t="shared" ca="1" si="254"/>
        <v>0.82013050440785484</v>
      </c>
      <c r="AQ406" s="30">
        <f>IF(Riskregister!$E$12="",0,COUNTIF(BM$4:BM$53,"&lt;"&amp;AO406)*IF(AP406&lt;0.5,Riskregister!$K$12+(Riskregister!$L$12-Riskregister!$K$12)*SQRT(AP406/2),Riskregister!$L$12-(Riskregister!$L$12-Riskregister!$K$12)*SQRT((1-AP406)/2)))</f>
        <v>0</v>
      </c>
      <c r="AR406" s="30">
        <f t="shared" ca="1" si="255"/>
        <v>0.65077636488662594</v>
      </c>
      <c r="AS406" s="30">
        <f t="shared" ca="1" si="255"/>
        <v>0.31556719761909058</v>
      </c>
      <c r="AT406" s="30">
        <f>IF(Riskregister!$E$13="",0,COUNTIF(BN$4:BN$53,"&lt;"&amp;AR406)*IF(AS406&lt;0.5,Riskregister!$K$13+(Riskregister!$L$13-Riskregister!$K$13)*SQRT(AS406/2),Riskregister!$L$13-(Riskregister!$L$13-Riskregister!$K$13)*SQRT((1-AS406)/2)))</f>
        <v>0</v>
      </c>
      <c r="AU406" s="30">
        <f t="shared" ca="1" si="256"/>
        <v>0.73533317726388658</v>
      </c>
      <c r="AV406" s="30">
        <f t="shared" ca="1" si="256"/>
        <v>0.61754718997716462</v>
      </c>
      <c r="AW406" s="30">
        <f>IF(Riskregister!$E$14="",0,COUNTIF(BO$4:BO$53,"&lt;"&amp;AU406)*IF(AV406&lt;0.5,Riskregister!$K$14+(Riskregister!$L$14-Riskregister!$K$14)*SQRT(AV406/2),Riskregister!$L$14-(Riskregister!$L$14-Riskregister!$K$14)*SQRT((1-AV406)/2)))</f>
        <v>0</v>
      </c>
      <c r="AX406" s="30">
        <f t="shared" ca="1" si="257"/>
        <v>0.77841326888359452</v>
      </c>
      <c r="AY406" s="30">
        <f t="shared" ca="1" si="257"/>
        <v>0.54669955410713422</v>
      </c>
      <c r="AZ406" s="30">
        <f>IF(Riskregister!$E$15="",0,COUNTIF(BP$4:BP$53,"&lt;"&amp;AX406)*IF(AY406&lt;0.5,Riskregister!$K$15+(Riskregister!$L$15-Riskregister!$K$15)*SQRT(AY406/2),Riskregister!$L$15-(Riskregister!$L$15-Riskregister!$K$15)*SQRT((1-AY406)/2)))</f>
        <v>0</v>
      </c>
      <c r="BA406" s="30">
        <f t="shared" ca="1" si="258"/>
        <v>0.42791590042251304</v>
      </c>
      <c r="BB406" s="30">
        <f t="shared" ca="1" si="258"/>
        <v>0.98234064783428221</v>
      </c>
      <c r="BC406" s="30">
        <f>IF(Riskregister!$E$16="",0,COUNTIF(BQ$4:BQ$53,"&lt;"&amp;BA406)*IF(BB406&lt;0.5,Riskregister!$K$16+(Riskregister!$L$16-Riskregister!$K$16)*SQRT(BB406/2),Riskregister!$L$16-(Riskregister!$L$16-Riskregister!$K$16)*SQRT((1-BB406)/2)))</f>
        <v>0</v>
      </c>
      <c r="BD406" s="30">
        <f t="shared" ca="1" si="246"/>
        <v>10467306.16126865</v>
      </c>
    </row>
    <row r="407" spans="20:56" x14ac:dyDescent="0.35">
      <c r="T407" s="30">
        <f t="shared" ca="1" si="247"/>
        <v>0.44574523926107812</v>
      </c>
      <c r="U407" s="30">
        <f t="shared" ca="1" si="247"/>
        <v>0.52118278650705152</v>
      </c>
      <c r="V407" s="30">
        <f ca="1">IF(Riskregister!$E$5="",0,COUNTIF(BF$4:BF$53,"&lt;"&amp;T407)*IF(U407&lt;0.5,Riskregister!$K$5+(Riskregister!$L$5-Riskregister!$K$5)*SQRT(U407/2),Riskregister!$L$5-(Riskregister!$L$5-Riskregister!$K$5)*SQRT((1-U407)/2)))</f>
        <v>1139453.1161261532</v>
      </c>
      <c r="W407" s="30">
        <f t="shared" ca="1" si="248"/>
        <v>0.31774745578512431</v>
      </c>
      <c r="X407" s="30">
        <f t="shared" ca="1" si="248"/>
        <v>0.3635703860998204</v>
      </c>
      <c r="Y407" s="30">
        <f ca="1">IF(Riskregister!$E$6="",0,COUNTIF(BG$4:BG$53,"&lt;"&amp;W407)*IF(X407&lt;0.5,Riskregister!$K$6+(Riskregister!$L$6-Riskregister!$K$6)*SQRT(X407/2),Riskregister!$L$6-(Riskregister!$L$6-Riskregister!$K$6)*SQRT((1-X407)/2)))</f>
        <v>967452.94675420271</v>
      </c>
      <c r="Z407" s="30">
        <f t="shared" ca="1" si="249"/>
        <v>0.24031995727697386</v>
      </c>
      <c r="AA407" s="30">
        <f t="shared" ca="1" si="249"/>
        <v>0.67775194739751166</v>
      </c>
      <c r="AB407" s="30">
        <f ca="1">IF(Riskregister!$E$7="",0,COUNTIF(BH$4:BH$53,"&lt;"&amp;Z407)*IF(AA407&lt;0.5,Riskregister!$K$7+(Riskregister!$L$7-Riskregister!$K$7)*SQRT(AA407/2),Riskregister!$L$7-(Riskregister!$L$7-Riskregister!$K$7)*SQRT((1-AA407)/2)))</f>
        <v>1038036.3965963289</v>
      </c>
      <c r="AC407" s="30">
        <f t="shared" ca="1" si="250"/>
        <v>0.11746259851236485</v>
      </c>
      <c r="AD407" s="30">
        <f t="shared" ca="1" si="250"/>
        <v>0.17112880801922847</v>
      </c>
      <c r="AE407" s="30">
        <f ca="1">IF(Riskregister!$E$8="",0,COUNTIF(BI$4:BI$53,"&lt;"&amp;AC407)*IF(AD407&lt;0.5,Riskregister!$K$8+(Riskregister!$L$8-Riskregister!$K$8)*SQRT(AD407/2),Riskregister!$L$8-(Riskregister!$L$8-Riskregister!$K$8)*SQRT((1-AD407)/2)))</f>
        <v>1674815.5092856563</v>
      </c>
      <c r="AF407" s="30">
        <f t="shared" ca="1" si="251"/>
        <v>0.15079960551915983</v>
      </c>
      <c r="AG407" s="30">
        <f t="shared" ca="1" si="251"/>
        <v>0.2492771622739024</v>
      </c>
      <c r="AH407" s="30">
        <f>IF(Riskregister!$E$9="",0,COUNTIF(BJ$4:BJ$53,"&lt;"&amp;AF407)*IF(AG407&lt;0.5,Riskregister!$K$9+(Riskregister!$L$9-Riskregister!$K$9)*SQRT(AG407/2),Riskregister!$L$9-(Riskregister!$L$9-Riskregister!$K$9)*SQRT((1-AG407)/2)))</f>
        <v>0</v>
      </c>
      <c r="AI407" s="30">
        <f t="shared" ca="1" si="252"/>
        <v>0.3754220878885175</v>
      </c>
      <c r="AJ407" s="30">
        <f t="shared" ca="1" si="252"/>
        <v>8.2647610289723228E-2</v>
      </c>
      <c r="AK407" s="30">
        <f>IF(Riskregister!$E$10="",0,COUNTIF(BK$4:BK$53,"&lt;"&amp;AI407)*IF(AJ407&lt;0.5,Riskregister!$K$10+(Riskregister!$L$10-Riskregister!$K$10)*SQRT(AJ407/2),Riskregister!$L$10-(Riskregister!$L$10-Riskregister!$K$10)*SQRT((1-AJ407)/2)))</f>
        <v>0</v>
      </c>
      <c r="AL407" s="30">
        <f t="shared" ca="1" si="253"/>
        <v>0.47929085824708784</v>
      </c>
      <c r="AM407" s="30">
        <f t="shared" ca="1" si="253"/>
        <v>0.79207052597019401</v>
      </c>
      <c r="AN407" s="30">
        <f>IF(Riskregister!$E$11="",0,COUNTIF(BL$4:BL$53,"&lt;"&amp;AL407)*IF(AM407&lt;0.5,Riskregister!$K$11+(Riskregister!$L$11-Riskregister!$K$11)*SQRT(AM407/2),Riskregister!$L$11-(Riskregister!$L$11-Riskregister!$K$11)*SQRT((1-AM407)/2)))</f>
        <v>0</v>
      </c>
      <c r="AO407" s="30">
        <f t="shared" ca="1" si="254"/>
        <v>0.73708204765303476</v>
      </c>
      <c r="AP407" s="30">
        <f t="shared" ca="1" si="254"/>
        <v>0.27001945665167015</v>
      </c>
      <c r="AQ407" s="30">
        <f>IF(Riskregister!$E$12="",0,COUNTIF(BM$4:BM$53,"&lt;"&amp;AO407)*IF(AP407&lt;0.5,Riskregister!$K$12+(Riskregister!$L$12-Riskregister!$K$12)*SQRT(AP407/2),Riskregister!$L$12-(Riskregister!$L$12-Riskregister!$K$12)*SQRT((1-AP407)/2)))</f>
        <v>0</v>
      </c>
      <c r="AR407" s="30">
        <f t="shared" ca="1" si="255"/>
        <v>0.31526816633369337</v>
      </c>
      <c r="AS407" s="30">
        <f t="shared" ca="1" si="255"/>
        <v>3.6247481540886306E-2</v>
      </c>
      <c r="AT407" s="30">
        <f>IF(Riskregister!$E$13="",0,COUNTIF(BN$4:BN$53,"&lt;"&amp;AR407)*IF(AS407&lt;0.5,Riskregister!$K$13+(Riskregister!$L$13-Riskregister!$K$13)*SQRT(AS407/2),Riskregister!$L$13-(Riskregister!$L$13-Riskregister!$K$13)*SQRT((1-AS407)/2)))</f>
        <v>0</v>
      </c>
      <c r="AU407" s="30">
        <f t="shared" ca="1" si="256"/>
        <v>0.58707401831466433</v>
      </c>
      <c r="AV407" s="30">
        <f t="shared" ca="1" si="256"/>
        <v>0.20777066226811458</v>
      </c>
      <c r="AW407" s="30">
        <f>IF(Riskregister!$E$14="",0,COUNTIF(BO$4:BO$53,"&lt;"&amp;AU407)*IF(AV407&lt;0.5,Riskregister!$K$14+(Riskregister!$L$14-Riskregister!$K$14)*SQRT(AV407/2),Riskregister!$L$14-(Riskregister!$L$14-Riskregister!$K$14)*SQRT((1-AV407)/2)))</f>
        <v>0</v>
      </c>
      <c r="AX407" s="30">
        <f t="shared" ca="1" si="257"/>
        <v>0.54302140676275967</v>
      </c>
      <c r="AY407" s="30">
        <f t="shared" ca="1" si="257"/>
        <v>1.5986821245341676E-2</v>
      </c>
      <c r="AZ407" s="30">
        <f>IF(Riskregister!$E$15="",0,COUNTIF(BP$4:BP$53,"&lt;"&amp;AX407)*IF(AY407&lt;0.5,Riskregister!$K$15+(Riskregister!$L$15-Riskregister!$K$15)*SQRT(AY407/2),Riskregister!$L$15-(Riskregister!$L$15-Riskregister!$K$15)*SQRT((1-AY407)/2)))</f>
        <v>0</v>
      </c>
      <c r="BA407" s="30">
        <f t="shared" ca="1" si="258"/>
        <v>0.52081480695615012</v>
      </c>
      <c r="BB407" s="30">
        <f t="shared" ca="1" si="258"/>
        <v>0.42101416562056493</v>
      </c>
      <c r="BC407" s="30">
        <f>IF(Riskregister!$E$16="",0,COUNTIF(BQ$4:BQ$53,"&lt;"&amp;BA407)*IF(BB407&lt;0.5,Riskregister!$K$16+(Riskregister!$L$16-Riskregister!$K$16)*SQRT(BB407/2),Riskregister!$L$16-(Riskregister!$L$16-Riskregister!$K$16)*SQRT((1-BB407)/2)))</f>
        <v>0</v>
      </c>
      <c r="BD407" s="30">
        <f t="shared" ca="1" si="246"/>
        <v>4819757.968762341</v>
      </c>
    </row>
    <row r="408" spans="20:56" x14ac:dyDescent="0.35">
      <c r="T408" s="30">
        <f t="shared" ca="1" si="247"/>
        <v>0.36066642127620907</v>
      </c>
      <c r="U408" s="30">
        <f t="shared" ca="1" si="247"/>
        <v>0.97556584471148156</v>
      </c>
      <c r="V408" s="30">
        <f ca="1">IF(Riskregister!$E$5="",0,COUNTIF(BF$4:BF$53,"&lt;"&amp;T408)*IF(U408&lt;0.5,Riskregister!$K$5+(Riskregister!$L$5-Riskregister!$K$5)*SQRT(U408/2),Riskregister!$L$5-(Riskregister!$L$5-Riskregister!$K$5)*SQRT((1-U408)/2)))</f>
        <v>1650783.29849959</v>
      </c>
      <c r="W408" s="30">
        <f t="shared" ca="1" si="248"/>
        <v>0.79476079922545184</v>
      </c>
      <c r="X408" s="30">
        <f t="shared" ca="1" si="248"/>
        <v>0.89014718800299697</v>
      </c>
      <c r="Y408" s="30">
        <f ca="1">IF(Riskregister!$E$6="",0,COUNTIF(BG$4:BG$53,"&lt;"&amp;W408)*IF(X408&lt;0.5,Riskregister!$K$6+(Riskregister!$L$6-Riskregister!$K$6)*SQRT(X408/2),Riskregister!$L$6-(Riskregister!$L$6-Riskregister!$K$6)*SQRT((1-X408)/2)))</f>
        <v>4734435.3043339495</v>
      </c>
      <c r="Z408" s="30">
        <f t="shared" ca="1" si="249"/>
        <v>0.86130906670289376</v>
      </c>
      <c r="AA408" s="30">
        <f t="shared" ca="1" si="249"/>
        <v>0.68090515754364989</v>
      </c>
      <c r="AB408" s="30">
        <f ca="1">IF(Riskregister!$E$7="",0,COUNTIF(BH$4:BH$53,"&lt;"&amp;Z408)*IF(AA408&lt;0.5,Riskregister!$K$7+(Riskregister!$L$7-Riskregister!$K$7)*SQRT(AA408/2),Riskregister!$L$7-(Riskregister!$L$7-Riskregister!$K$7)*SQRT((1-AA408)/2)))</f>
        <v>2341783.290868951</v>
      </c>
      <c r="AC408" s="30">
        <f t="shared" ca="1" si="250"/>
        <v>0.8659007887148833</v>
      </c>
      <c r="AD408" s="30">
        <f t="shared" ca="1" si="250"/>
        <v>0.8731036277791977</v>
      </c>
      <c r="AE408" s="30">
        <f ca="1">IF(Riskregister!$E$8="",0,COUNTIF(BI$4:BI$53,"&lt;"&amp;AC408)*IF(AD408&lt;0.5,Riskregister!$K$8+(Riskregister!$L$8-Riskregister!$K$8)*SQRT(AD408/2),Riskregister!$L$8-(Riskregister!$L$8-Riskregister!$K$8)*SQRT((1-AD408)/2)))</f>
        <v>19080603.005417779</v>
      </c>
      <c r="AF408" s="30">
        <f t="shared" ca="1" si="251"/>
        <v>0.88766254752975748</v>
      </c>
      <c r="AG408" s="30">
        <f t="shared" ca="1" si="251"/>
        <v>0.35905170301757183</v>
      </c>
      <c r="AH408" s="30">
        <f>IF(Riskregister!$E$9="",0,COUNTIF(BJ$4:BJ$53,"&lt;"&amp;AF408)*IF(AG408&lt;0.5,Riskregister!$K$9+(Riskregister!$L$9-Riskregister!$K$9)*SQRT(AG408/2),Riskregister!$L$9-(Riskregister!$L$9-Riskregister!$K$9)*SQRT((1-AG408)/2)))</f>
        <v>0</v>
      </c>
      <c r="AI408" s="30">
        <f t="shared" ca="1" si="252"/>
        <v>0.58508368874474626</v>
      </c>
      <c r="AJ408" s="30">
        <f t="shared" ca="1" si="252"/>
        <v>0.92675684943492909</v>
      </c>
      <c r="AK408" s="30">
        <f>IF(Riskregister!$E$10="",0,COUNTIF(BK$4:BK$53,"&lt;"&amp;AI408)*IF(AJ408&lt;0.5,Riskregister!$K$10+(Riskregister!$L$10-Riskregister!$K$10)*SQRT(AJ408/2),Riskregister!$L$10-(Riskregister!$L$10-Riskregister!$K$10)*SQRT((1-AJ408)/2)))</f>
        <v>0</v>
      </c>
      <c r="AL408" s="30">
        <f t="shared" ca="1" si="253"/>
        <v>3.7850270446016299E-2</v>
      </c>
      <c r="AM408" s="30">
        <f t="shared" ca="1" si="253"/>
        <v>0.46792976771149286</v>
      </c>
      <c r="AN408" s="30">
        <f>IF(Riskregister!$E$11="",0,COUNTIF(BL$4:BL$53,"&lt;"&amp;AL408)*IF(AM408&lt;0.5,Riskregister!$K$11+(Riskregister!$L$11-Riskregister!$K$11)*SQRT(AM408/2),Riskregister!$L$11-(Riskregister!$L$11-Riskregister!$K$11)*SQRT((1-AM408)/2)))</f>
        <v>0</v>
      </c>
      <c r="AO408" s="30">
        <f t="shared" ca="1" si="254"/>
        <v>0.87559203071813563</v>
      </c>
      <c r="AP408" s="30">
        <f t="shared" ca="1" si="254"/>
        <v>0.87411099960904459</v>
      </c>
      <c r="AQ408" s="30">
        <f>IF(Riskregister!$E$12="",0,COUNTIF(BM$4:BM$53,"&lt;"&amp;AO408)*IF(AP408&lt;0.5,Riskregister!$K$12+(Riskregister!$L$12-Riskregister!$K$12)*SQRT(AP408/2),Riskregister!$L$12-(Riskregister!$L$12-Riskregister!$K$12)*SQRT((1-AP408)/2)))</f>
        <v>0</v>
      </c>
      <c r="AR408" s="30">
        <f t="shared" ca="1" si="255"/>
        <v>6.8210657050251089E-2</v>
      </c>
      <c r="AS408" s="30">
        <f t="shared" ca="1" si="255"/>
        <v>0.8034990925899449</v>
      </c>
      <c r="AT408" s="30">
        <f>IF(Riskregister!$E$13="",0,COUNTIF(BN$4:BN$53,"&lt;"&amp;AR408)*IF(AS408&lt;0.5,Riskregister!$K$13+(Riskregister!$L$13-Riskregister!$K$13)*SQRT(AS408/2),Riskregister!$L$13-(Riskregister!$L$13-Riskregister!$K$13)*SQRT((1-AS408)/2)))</f>
        <v>0</v>
      </c>
      <c r="AU408" s="30">
        <f t="shared" ca="1" si="256"/>
        <v>0.27161817595207993</v>
      </c>
      <c r="AV408" s="30">
        <f t="shared" ca="1" si="256"/>
        <v>0.23507468256385344</v>
      </c>
      <c r="AW408" s="30">
        <f>IF(Riskregister!$E$14="",0,COUNTIF(BO$4:BO$53,"&lt;"&amp;AU408)*IF(AV408&lt;0.5,Riskregister!$K$14+(Riskregister!$L$14-Riskregister!$K$14)*SQRT(AV408/2),Riskregister!$L$14-(Riskregister!$L$14-Riskregister!$K$14)*SQRT((1-AV408)/2)))</f>
        <v>0</v>
      </c>
      <c r="AX408" s="30">
        <f t="shared" ca="1" si="257"/>
        <v>0.88617356062990016</v>
      </c>
      <c r="AY408" s="30">
        <f t="shared" ca="1" si="257"/>
        <v>0.36799810565327218</v>
      </c>
      <c r="AZ408" s="30">
        <f>IF(Riskregister!$E$15="",0,COUNTIF(BP$4:BP$53,"&lt;"&amp;AX408)*IF(AY408&lt;0.5,Riskregister!$K$15+(Riskregister!$L$15-Riskregister!$K$15)*SQRT(AY408/2),Riskregister!$L$15-(Riskregister!$L$15-Riskregister!$K$15)*SQRT((1-AY408)/2)))</f>
        <v>0</v>
      </c>
      <c r="BA408" s="30">
        <f t="shared" ca="1" si="258"/>
        <v>0.46144814492803832</v>
      </c>
      <c r="BB408" s="30">
        <f t="shared" ca="1" si="258"/>
        <v>0.85523341056548818</v>
      </c>
      <c r="BC408" s="30">
        <f>IF(Riskregister!$E$16="",0,COUNTIF(BQ$4:BQ$53,"&lt;"&amp;BA408)*IF(BB408&lt;0.5,Riskregister!$K$16+(Riskregister!$L$16-Riskregister!$K$16)*SQRT(BB408/2),Riskregister!$L$16-(Riskregister!$L$16-Riskregister!$K$16)*SQRT((1-BB408)/2)))</f>
        <v>0</v>
      </c>
      <c r="BD408" s="30">
        <f t="shared" ca="1" si="246"/>
        <v>27807604.899120271</v>
      </c>
    </row>
    <row r="409" spans="20:56" x14ac:dyDescent="0.35">
      <c r="T409" s="30">
        <f t="shared" ca="1" si="247"/>
        <v>0.32387596589699708</v>
      </c>
      <c r="U409" s="30">
        <f t="shared" ca="1" si="247"/>
        <v>0.62445298364903523</v>
      </c>
      <c r="V409" s="30">
        <f ca="1">IF(Riskregister!$E$5="",0,COUNTIF(BF$4:BF$53,"&lt;"&amp;T409)*IF(U409&lt;0.5,Riskregister!$K$5+(Riskregister!$L$5-Riskregister!$K$5)*SQRT(U409/2),Riskregister!$L$5-(Riskregister!$L$5-Riskregister!$K$5)*SQRT((1-U409)/2)))</f>
        <v>1215006.6507644583</v>
      </c>
      <c r="W409" s="30">
        <f t="shared" ca="1" si="248"/>
        <v>0.73722938345578326</v>
      </c>
      <c r="X409" s="30">
        <f t="shared" ca="1" si="248"/>
        <v>0.87570801470192106</v>
      </c>
      <c r="Y409" s="30">
        <f ca="1">IF(Riskregister!$E$6="",0,COUNTIF(BG$4:BG$53,"&lt;"&amp;W409)*IF(X409&lt;0.5,Riskregister!$K$6+(Riskregister!$L$6-Riskregister!$K$6)*SQRT(X409/2),Riskregister!$L$6-(Riskregister!$L$6-Riskregister!$K$6)*SQRT((1-X409)/2)))</f>
        <v>4653828.7086533196</v>
      </c>
      <c r="Z409" s="30">
        <f t="shared" ca="1" si="249"/>
        <v>0.19382716984703718</v>
      </c>
      <c r="AA409" s="30">
        <f t="shared" ca="1" si="249"/>
        <v>0.91295522661969186</v>
      </c>
      <c r="AB409" s="30">
        <f ca="1">IF(Riskregister!$E$7="",0,COUNTIF(BH$4:BH$53,"&lt;"&amp;Z409)*IF(AA409&lt;0.5,Riskregister!$K$7+(Riskregister!$L$7-Riskregister!$K$7)*SQRT(AA409/2),Riskregister!$L$7-(Riskregister!$L$7-Riskregister!$K$7)*SQRT((1-AA409)/2)))</f>
        <v>1307931.7238851471</v>
      </c>
      <c r="AC409" s="30">
        <f t="shared" ca="1" si="250"/>
        <v>0.84306383063563561</v>
      </c>
      <c r="AD409" s="30">
        <f t="shared" ca="1" si="250"/>
        <v>0.69012169741830798</v>
      </c>
      <c r="AE409" s="30">
        <f ca="1">IF(Riskregister!$E$8="",0,COUNTIF(BI$4:BI$53,"&lt;"&amp;AC409)*IF(AD409&lt;0.5,Riskregister!$K$8+(Riskregister!$L$8-Riskregister!$K$8)*SQRT(AD409/2),Riskregister!$L$8-(Riskregister!$L$8-Riskregister!$K$8)*SQRT((1-AD409)/2)))</f>
        <v>12599885.566274222</v>
      </c>
      <c r="AF409" s="30">
        <f t="shared" ca="1" si="251"/>
        <v>0.31127670260858786</v>
      </c>
      <c r="AG409" s="30">
        <f t="shared" ca="1" si="251"/>
        <v>5.8060595275813975E-3</v>
      </c>
      <c r="AH409" s="30">
        <f>IF(Riskregister!$E$9="",0,COUNTIF(BJ$4:BJ$53,"&lt;"&amp;AF409)*IF(AG409&lt;0.5,Riskregister!$K$9+(Riskregister!$L$9-Riskregister!$K$9)*SQRT(AG409/2),Riskregister!$L$9-(Riskregister!$L$9-Riskregister!$K$9)*SQRT((1-AG409)/2)))</f>
        <v>0</v>
      </c>
      <c r="AI409" s="30">
        <f t="shared" ca="1" si="252"/>
        <v>0.69049905395983124</v>
      </c>
      <c r="AJ409" s="30">
        <f t="shared" ca="1" si="252"/>
        <v>7.78641446589875E-2</v>
      </c>
      <c r="AK409" s="30">
        <f>IF(Riskregister!$E$10="",0,COUNTIF(BK$4:BK$53,"&lt;"&amp;AI409)*IF(AJ409&lt;0.5,Riskregister!$K$10+(Riskregister!$L$10-Riskregister!$K$10)*SQRT(AJ409/2),Riskregister!$L$10-(Riskregister!$L$10-Riskregister!$K$10)*SQRT((1-AJ409)/2)))</f>
        <v>0</v>
      </c>
      <c r="AL409" s="30">
        <f t="shared" ca="1" si="253"/>
        <v>0.18824917944853348</v>
      </c>
      <c r="AM409" s="30">
        <f t="shared" ca="1" si="253"/>
        <v>0.60676521790963023</v>
      </c>
      <c r="AN409" s="30">
        <f>IF(Riskregister!$E$11="",0,COUNTIF(BL$4:BL$53,"&lt;"&amp;AL409)*IF(AM409&lt;0.5,Riskregister!$K$11+(Riskregister!$L$11-Riskregister!$K$11)*SQRT(AM409/2),Riskregister!$L$11-(Riskregister!$L$11-Riskregister!$K$11)*SQRT((1-AM409)/2)))</f>
        <v>0</v>
      </c>
      <c r="AO409" s="30">
        <f t="shared" ca="1" si="254"/>
        <v>0.18059063385145357</v>
      </c>
      <c r="AP409" s="30">
        <f t="shared" ca="1" si="254"/>
        <v>0.98551720973302848</v>
      </c>
      <c r="AQ409" s="30">
        <f>IF(Riskregister!$E$12="",0,COUNTIF(BM$4:BM$53,"&lt;"&amp;AO409)*IF(AP409&lt;0.5,Riskregister!$K$12+(Riskregister!$L$12-Riskregister!$K$12)*SQRT(AP409/2),Riskregister!$L$12-(Riskregister!$L$12-Riskregister!$K$12)*SQRT((1-AP409)/2)))</f>
        <v>0</v>
      </c>
      <c r="AR409" s="30">
        <f t="shared" ca="1" si="255"/>
        <v>0.37370424464914487</v>
      </c>
      <c r="AS409" s="30">
        <f t="shared" ca="1" si="255"/>
        <v>0.29698366796130815</v>
      </c>
      <c r="AT409" s="30">
        <f>IF(Riskregister!$E$13="",0,COUNTIF(BN$4:BN$53,"&lt;"&amp;AR409)*IF(AS409&lt;0.5,Riskregister!$K$13+(Riskregister!$L$13-Riskregister!$K$13)*SQRT(AS409/2),Riskregister!$L$13-(Riskregister!$L$13-Riskregister!$K$13)*SQRT((1-AS409)/2)))</f>
        <v>0</v>
      </c>
      <c r="AU409" s="30">
        <f t="shared" ca="1" si="256"/>
        <v>0.33912941777265659</v>
      </c>
      <c r="AV409" s="30">
        <f t="shared" ca="1" si="256"/>
        <v>0.69834012516068866</v>
      </c>
      <c r="AW409" s="30">
        <f>IF(Riskregister!$E$14="",0,COUNTIF(BO$4:BO$53,"&lt;"&amp;AU409)*IF(AV409&lt;0.5,Riskregister!$K$14+(Riskregister!$L$14-Riskregister!$K$14)*SQRT(AV409/2),Riskregister!$L$14-(Riskregister!$L$14-Riskregister!$K$14)*SQRT((1-AV409)/2)))</f>
        <v>0</v>
      </c>
      <c r="AX409" s="30">
        <f t="shared" ca="1" si="257"/>
        <v>0.41738985538262674</v>
      </c>
      <c r="AY409" s="30">
        <f t="shared" ca="1" si="257"/>
        <v>0.14668043961385757</v>
      </c>
      <c r="AZ409" s="30">
        <f>IF(Riskregister!$E$15="",0,COUNTIF(BP$4:BP$53,"&lt;"&amp;AX409)*IF(AY409&lt;0.5,Riskregister!$K$15+(Riskregister!$L$15-Riskregister!$K$15)*SQRT(AY409/2),Riskregister!$L$15-(Riskregister!$L$15-Riskregister!$K$15)*SQRT((1-AY409)/2)))</f>
        <v>0</v>
      </c>
      <c r="BA409" s="30">
        <f t="shared" ca="1" si="258"/>
        <v>0.70194478557384055</v>
      </c>
      <c r="BB409" s="30">
        <f t="shared" ca="1" si="258"/>
        <v>0.58415948951937624</v>
      </c>
      <c r="BC409" s="30">
        <f>IF(Riskregister!$E$16="",0,COUNTIF(BQ$4:BQ$53,"&lt;"&amp;BA409)*IF(BB409&lt;0.5,Riskregister!$K$16+(Riskregister!$L$16-Riskregister!$K$16)*SQRT(BB409/2),Riskregister!$L$16-(Riskregister!$L$16-Riskregister!$K$16)*SQRT((1-BB409)/2)))</f>
        <v>0</v>
      </c>
      <c r="BD409" s="30">
        <f t="shared" ca="1" si="246"/>
        <v>19776652.649577148</v>
      </c>
    </row>
    <row r="410" spans="20:56" x14ac:dyDescent="0.35">
      <c r="T410" s="30">
        <f t="shared" ca="1" si="247"/>
        <v>0.80457068213125349</v>
      </c>
      <c r="U410" s="30">
        <f t="shared" ca="1" si="247"/>
        <v>0.16363979853241295</v>
      </c>
      <c r="V410" s="30">
        <f ca="1">IF(Riskregister!$E$5="",0,COUNTIF(BF$4:BF$53,"&lt;"&amp;T410)*IF(U410&lt;0.5,Riskregister!$K$5+(Riskregister!$L$5-Riskregister!$K$5)*SQRT(U410/2),Riskregister!$L$5-(Riskregister!$L$5-Riskregister!$K$5)*SQRT((1-U410)/2)))</f>
        <v>1393594.0024853949</v>
      </c>
      <c r="W410" s="30">
        <f t="shared" ca="1" si="248"/>
        <v>0.63798378280026347</v>
      </c>
      <c r="X410" s="30">
        <f t="shared" ca="1" si="248"/>
        <v>0.3439652137534891</v>
      </c>
      <c r="Y410" s="30">
        <f ca="1">IF(Riskregister!$E$6="",0,COUNTIF(BG$4:BG$53,"&lt;"&amp;W410)*IF(X410&lt;0.5,Riskregister!$K$6+(Riskregister!$L$6-Riskregister!$K$6)*SQRT(X410/2),Riskregister!$L$6-(Riskregister!$L$6-Riskregister!$K$6)*SQRT((1-X410)/2)))</f>
        <v>1892948.2861514695</v>
      </c>
      <c r="Z410" s="30">
        <f t="shared" ca="1" si="249"/>
        <v>0.50772817668417602</v>
      </c>
      <c r="AA410" s="30">
        <f t="shared" ca="1" si="249"/>
        <v>0.42046480869033298</v>
      </c>
      <c r="AB410" s="30">
        <f ca="1">IF(Riskregister!$E$7="",0,COUNTIF(BH$4:BH$53,"&lt;"&amp;Z410)*IF(AA410&lt;0.5,Riskregister!$K$7+(Riskregister!$L$7-Riskregister!$K$7)*SQRT(AA410/2),Riskregister!$L$7-(Riskregister!$L$7-Riskregister!$K$7)*SQRT((1-AA410)/2)))</f>
        <v>1262873.2539447672</v>
      </c>
      <c r="AC410" s="30">
        <f t="shared" ca="1" si="250"/>
        <v>4.1332115992903651E-3</v>
      </c>
      <c r="AD410" s="30">
        <f t="shared" ca="1" si="250"/>
        <v>0.960125084585708</v>
      </c>
      <c r="AE410" s="30">
        <f ca="1">IF(Riskregister!$E$8="",0,COUNTIF(BI$4:BI$53,"&lt;"&amp;AC410)*IF(AD410&lt;0.5,Riskregister!$K$8+(Riskregister!$L$8-Riskregister!$K$8)*SQRT(AD410/2),Riskregister!$L$8-(Riskregister!$L$8-Riskregister!$K$8)*SQRT((1-AD410)/2)))</f>
        <v>0</v>
      </c>
      <c r="AF410" s="30">
        <f t="shared" ca="1" si="251"/>
        <v>0.61986366596967635</v>
      </c>
      <c r="AG410" s="30">
        <f t="shared" ca="1" si="251"/>
        <v>2.4130572269489781E-2</v>
      </c>
      <c r="AH410" s="30">
        <f>IF(Riskregister!$E$9="",0,COUNTIF(BJ$4:BJ$53,"&lt;"&amp;AF410)*IF(AG410&lt;0.5,Riskregister!$K$9+(Riskregister!$L$9-Riskregister!$K$9)*SQRT(AG410/2),Riskregister!$L$9-(Riskregister!$L$9-Riskregister!$K$9)*SQRT((1-AG410)/2)))</f>
        <v>0</v>
      </c>
      <c r="AI410" s="30">
        <f t="shared" ca="1" si="252"/>
        <v>0.35363116947301809</v>
      </c>
      <c r="AJ410" s="30">
        <f t="shared" ca="1" si="252"/>
        <v>5.830055687681468E-2</v>
      </c>
      <c r="AK410" s="30">
        <f>IF(Riskregister!$E$10="",0,COUNTIF(BK$4:BK$53,"&lt;"&amp;AI410)*IF(AJ410&lt;0.5,Riskregister!$K$10+(Riskregister!$L$10-Riskregister!$K$10)*SQRT(AJ410/2),Riskregister!$L$10-(Riskregister!$L$10-Riskregister!$K$10)*SQRT((1-AJ410)/2)))</f>
        <v>0</v>
      </c>
      <c r="AL410" s="30">
        <f t="shared" ca="1" si="253"/>
        <v>0.52627200113378736</v>
      </c>
      <c r="AM410" s="30">
        <f t="shared" ca="1" si="253"/>
        <v>0.97017262675107097</v>
      </c>
      <c r="AN410" s="30">
        <f>IF(Riskregister!$E$11="",0,COUNTIF(BL$4:BL$53,"&lt;"&amp;AL410)*IF(AM410&lt;0.5,Riskregister!$K$11+(Riskregister!$L$11-Riskregister!$K$11)*SQRT(AM410/2),Riskregister!$L$11-(Riskregister!$L$11-Riskregister!$K$11)*SQRT((1-AM410)/2)))</f>
        <v>0</v>
      </c>
      <c r="AO410" s="30">
        <f t="shared" ca="1" si="254"/>
        <v>0.28648908365247183</v>
      </c>
      <c r="AP410" s="30">
        <f t="shared" ca="1" si="254"/>
        <v>0.73222554637702397</v>
      </c>
      <c r="AQ410" s="30">
        <f>IF(Riskregister!$E$12="",0,COUNTIF(BM$4:BM$53,"&lt;"&amp;AO410)*IF(AP410&lt;0.5,Riskregister!$K$12+(Riskregister!$L$12-Riskregister!$K$12)*SQRT(AP410/2),Riskregister!$L$12-(Riskregister!$L$12-Riskregister!$K$12)*SQRT((1-AP410)/2)))</f>
        <v>0</v>
      </c>
      <c r="AR410" s="30">
        <f t="shared" ca="1" si="255"/>
        <v>0.25343042105655089</v>
      </c>
      <c r="AS410" s="30">
        <f t="shared" ca="1" si="255"/>
        <v>0.10569672548647902</v>
      </c>
      <c r="AT410" s="30">
        <f>IF(Riskregister!$E$13="",0,COUNTIF(BN$4:BN$53,"&lt;"&amp;AR410)*IF(AS410&lt;0.5,Riskregister!$K$13+(Riskregister!$L$13-Riskregister!$K$13)*SQRT(AS410/2),Riskregister!$L$13-(Riskregister!$L$13-Riskregister!$K$13)*SQRT((1-AS410)/2)))</f>
        <v>0</v>
      </c>
      <c r="AU410" s="30">
        <f t="shared" ca="1" si="256"/>
        <v>0.11332944741791418</v>
      </c>
      <c r="AV410" s="30">
        <f t="shared" ca="1" si="256"/>
        <v>0.60314078167175222</v>
      </c>
      <c r="AW410" s="30">
        <f>IF(Riskregister!$E$14="",0,COUNTIF(BO$4:BO$53,"&lt;"&amp;AU410)*IF(AV410&lt;0.5,Riskregister!$K$14+(Riskregister!$L$14-Riskregister!$K$14)*SQRT(AV410/2),Riskregister!$L$14-(Riskregister!$L$14-Riskregister!$K$14)*SQRT((1-AV410)/2)))</f>
        <v>0</v>
      </c>
      <c r="AX410" s="30">
        <f t="shared" ca="1" si="257"/>
        <v>0.85818075696613683</v>
      </c>
      <c r="AY410" s="30">
        <f t="shared" ca="1" si="257"/>
        <v>0.57869443810926691</v>
      </c>
      <c r="AZ410" s="30">
        <f>IF(Riskregister!$E$15="",0,COUNTIF(BP$4:BP$53,"&lt;"&amp;AX410)*IF(AY410&lt;0.5,Riskregister!$K$15+(Riskregister!$L$15-Riskregister!$K$15)*SQRT(AY410/2),Riskregister!$L$15-(Riskregister!$L$15-Riskregister!$K$15)*SQRT((1-AY410)/2)))</f>
        <v>0</v>
      </c>
      <c r="BA410" s="30">
        <f t="shared" ca="1" si="258"/>
        <v>5.3087835886004298E-3</v>
      </c>
      <c r="BB410" s="30">
        <f t="shared" ca="1" si="258"/>
        <v>0.40444474235919825</v>
      </c>
      <c r="BC410" s="30">
        <f>IF(Riskregister!$E$16="",0,COUNTIF(BQ$4:BQ$53,"&lt;"&amp;BA410)*IF(BB410&lt;0.5,Riskregister!$K$16+(Riskregister!$L$16-Riskregister!$K$16)*SQRT(BB410/2),Riskregister!$L$16-(Riskregister!$L$16-Riskregister!$K$16)*SQRT((1-BB410)/2)))</f>
        <v>0</v>
      </c>
      <c r="BD410" s="30">
        <f t="shared" ca="1" si="246"/>
        <v>4549415.5425816309</v>
      </c>
    </row>
    <row r="411" spans="20:56" x14ac:dyDescent="0.35">
      <c r="T411" s="30">
        <f t="shared" ca="1" si="247"/>
        <v>0.77125201066104421</v>
      </c>
      <c r="U411" s="30">
        <f t="shared" ca="1" si="247"/>
        <v>0.90167107033040139</v>
      </c>
      <c r="V411" s="30">
        <f ca="1">IF(Riskregister!$E$5="",0,COUNTIF(BF$4:BF$53,"&lt;"&amp;T411)*IF(U411&lt;0.5,Riskregister!$K$5+(Riskregister!$L$5-Riskregister!$K$5)*SQRT(U411/2),Riskregister!$L$5-(Riskregister!$L$5-Riskregister!$K$5)*SQRT((1-U411)/2)))</f>
        <v>2501106.1202758932</v>
      </c>
      <c r="W411" s="30">
        <f t="shared" ca="1" si="248"/>
        <v>0.89491245902147665</v>
      </c>
      <c r="X411" s="30">
        <f t="shared" ca="1" si="248"/>
        <v>6.5559407215387555E-4</v>
      </c>
      <c r="Y411" s="30">
        <f ca="1">IF(Riskregister!$E$6="",0,COUNTIF(BG$4:BG$53,"&lt;"&amp;W411)*IF(X411&lt;0.5,Riskregister!$K$6+(Riskregister!$L$6-Riskregister!$K$6)*SQRT(X411/2),Riskregister!$L$6-(Riskregister!$L$6-Riskregister!$K$6)*SQRT((1-X411)/2)))</f>
        <v>930357.19523765636</v>
      </c>
      <c r="Z411" s="30">
        <f t="shared" ca="1" si="249"/>
        <v>0.24953966155086693</v>
      </c>
      <c r="AA411" s="30">
        <f t="shared" ca="1" si="249"/>
        <v>0.57240242315060563</v>
      </c>
      <c r="AB411" s="30">
        <f ca="1">IF(Riskregister!$E$7="",0,COUNTIF(BH$4:BH$53,"&lt;"&amp;Z411)*IF(AA411&lt;0.5,Riskregister!$K$7+(Riskregister!$L$7-Riskregister!$K$7)*SQRT(AA411/2),Riskregister!$L$7-(Riskregister!$L$7-Riskregister!$K$7)*SQRT((1-AA411)/2)))</f>
        <v>1190828.3312234448</v>
      </c>
      <c r="AC411" s="30">
        <f t="shared" ca="1" si="250"/>
        <v>0.96292350811673399</v>
      </c>
      <c r="AD411" s="30">
        <f t="shared" ca="1" si="250"/>
        <v>0.85893550846183686</v>
      </c>
      <c r="AE411" s="30">
        <f ca="1">IF(Riskregister!$E$8="",0,COUNTIF(BI$4:BI$53,"&lt;"&amp;AC411)*IF(AD411&lt;0.5,Riskregister!$K$8+(Riskregister!$L$8-Riskregister!$K$8)*SQRT(AD411/2),Riskregister!$L$8-(Riskregister!$L$8-Riskregister!$K$8)*SQRT((1-AD411)/2)))</f>
        <v>22510670.048301756</v>
      </c>
      <c r="AF411" s="30">
        <f t="shared" ca="1" si="251"/>
        <v>0.41449643920994161</v>
      </c>
      <c r="AG411" s="30">
        <f t="shared" ca="1" si="251"/>
        <v>0.15915570423204972</v>
      </c>
      <c r="AH411" s="30">
        <f>IF(Riskregister!$E$9="",0,COUNTIF(BJ$4:BJ$53,"&lt;"&amp;AF411)*IF(AG411&lt;0.5,Riskregister!$K$9+(Riskregister!$L$9-Riskregister!$K$9)*SQRT(AG411/2),Riskregister!$L$9-(Riskregister!$L$9-Riskregister!$K$9)*SQRT((1-AG411)/2)))</f>
        <v>0</v>
      </c>
      <c r="AI411" s="30">
        <f t="shared" ca="1" si="252"/>
        <v>0.92397591451121519</v>
      </c>
      <c r="AJ411" s="30">
        <f t="shared" ca="1" si="252"/>
        <v>0.17807497653418103</v>
      </c>
      <c r="AK411" s="30">
        <f>IF(Riskregister!$E$10="",0,COUNTIF(BK$4:BK$53,"&lt;"&amp;AI411)*IF(AJ411&lt;0.5,Riskregister!$K$10+(Riskregister!$L$10-Riskregister!$K$10)*SQRT(AJ411/2),Riskregister!$L$10-(Riskregister!$L$10-Riskregister!$K$10)*SQRT((1-AJ411)/2)))</f>
        <v>0</v>
      </c>
      <c r="AL411" s="30">
        <f t="shared" ca="1" si="253"/>
        <v>0.71371922928621401</v>
      </c>
      <c r="AM411" s="30">
        <f t="shared" ca="1" si="253"/>
        <v>0.22287932532662147</v>
      </c>
      <c r="AN411" s="30">
        <f>IF(Riskregister!$E$11="",0,COUNTIF(BL$4:BL$53,"&lt;"&amp;AL411)*IF(AM411&lt;0.5,Riskregister!$K$11+(Riskregister!$L$11-Riskregister!$K$11)*SQRT(AM411/2),Riskregister!$L$11-(Riskregister!$L$11-Riskregister!$K$11)*SQRT((1-AM411)/2)))</f>
        <v>0</v>
      </c>
      <c r="AO411" s="30">
        <f t="shared" ca="1" si="254"/>
        <v>0.74425074826304827</v>
      </c>
      <c r="AP411" s="30">
        <f t="shared" ca="1" si="254"/>
        <v>0.81713354038517982</v>
      </c>
      <c r="AQ411" s="30">
        <f>IF(Riskregister!$E$12="",0,COUNTIF(BM$4:BM$53,"&lt;"&amp;AO411)*IF(AP411&lt;0.5,Riskregister!$K$12+(Riskregister!$L$12-Riskregister!$K$12)*SQRT(AP411/2),Riskregister!$L$12-(Riskregister!$L$12-Riskregister!$K$12)*SQRT((1-AP411)/2)))</f>
        <v>0</v>
      </c>
      <c r="AR411" s="30">
        <f t="shared" ca="1" si="255"/>
        <v>0.92877181262213071</v>
      </c>
      <c r="AS411" s="30">
        <f t="shared" ca="1" si="255"/>
        <v>0.20417958256527224</v>
      </c>
      <c r="AT411" s="30">
        <f>IF(Riskregister!$E$13="",0,COUNTIF(BN$4:BN$53,"&lt;"&amp;AR411)*IF(AS411&lt;0.5,Riskregister!$K$13+(Riskregister!$L$13-Riskregister!$K$13)*SQRT(AS411/2),Riskregister!$L$13-(Riskregister!$L$13-Riskregister!$K$13)*SQRT((1-AS411)/2)))</f>
        <v>0</v>
      </c>
      <c r="AU411" s="30">
        <f t="shared" ca="1" si="256"/>
        <v>0.43115057100200138</v>
      </c>
      <c r="AV411" s="30">
        <f t="shared" ca="1" si="256"/>
        <v>0.29497664154553915</v>
      </c>
      <c r="AW411" s="30">
        <f>IF(Riskregister!$E$14="",0,COUNTIF(BO$4:BO$53,"&lt;"&amp;AU411)*IF(AV411&lt;0.5,Riskregister!$K$14+(Riskregister!$L$14-Riskregister!$K$14)*SQRT(AV411/2),Riskregister!$L$14-(Riskregister!$L$14-Riskregister!$K$14)*SQRT((1-AV411)/2)))</f>
        <v>0</v>
      </c>
      <c r="AX411" s="30">
        <f t="shared" ca="1" si="257"/>
        <v>0.23371697879845721</v>
      </c>
      <c r="AY411" s="30">
        <f t="shared" ca="1" si="257"/>
        <v>0.79690570458077381</v>
      </c>
      <c r="AZ411" s="30">
        <f>IF(Riskregister!$E$15="",0,COUNTIF(BP$4:BP$53,"&lt;"&amp;AX411)*IF(AY411&lt;0.5,Riskregister!$K$15+(Riskregister!$L$15-Riskregister!$K$15)*SQRT(AY411/2),Riskregister!$L$15-(Riskregister!$L$15-Riskregister!$K$15)*SQRT((1-AY411)/2)))</f>
        <v>0</v>
      </c>
      <c r="BA411" s="30">
        <f t="shared" ca="1" si="258"/>
        <v>5.8432844561836395E-2</v>
      </c>
      <c r="BB411" s="30">
        <f t="shared" ca="1" si="258"/>
        <v>0.57759417827783199</v>
      </c>
      <c r="BC411" s="30">
        <f>IF(Riskregister!$E$16="",0,COUNTIF(BQ$4:BQ$53,"&lt;"&amp;BA411)*IF(BB411&lt;0.5,Riskregister!$K$16+(Riskregister!$L$16-Riskregister!$K$16)*SQRT(BB411/2),Riskregister!$L$16-(Riskregister!$L$16-Riskregister!$K$16)*SQRT((1-BB411)/2)))</f>
        <v>0</v>
      </c>
      <c r="BD411" s="30">
        <f t="shared" ca="1" si="246"/>
        <v>27132961.695038751</v>
      </c>
    </row>
    <row r="412" spans="20:56" x14ac:dyDescent="0.35">
      <c r="T412" s="30">
        <f t="shared" ca="1" si="247"/>
        <v>0.24601537972722431</v>
      </c>
      <c r="U412" s="30">
        <f t="shared" ca="1" si="247"/>
        <v>0.23568860348733478</v>
      </c>
      <c r="V412" s="30">
        <f ca="1">IF(Riskregister!$E$5="",0,COUNTIF(BF$4:BF$53,"&lt;"&amp;T412)*IF(U412&lt;0.5,Riskregister!$K$5+(Riskregister!$L$5-Riskregister!$K$5)*SQRT(U412/2),Riskregister!$L$5-(Riskregister!$L$5-Riskregister!$K$5)*SQRT((1-U412)/2)))</f>
        <v>608956.12052906572</v>
      </c>
      <c r="W412" s="30">
        <f t="shared" ca="1" si="248"/>
        <v>0.19028713301139333</v>
      </c>
      <c r="X412" s="30">
        <f t="shared" ca="1" si="248"/>
        <v>0.76221760497491986</v>
      </c>
      <c r="Y412" s="30">
        <f ca="1">IF(Riskregister!$E$6="",0,COUNTIF(BG$4:BG$53,"&lt;"&amp;W412)*IF(X412&lt;0.5,Riskregister!$K$6+(Riskregister!$L$6-Riskregister!$K$6)*SQRT(X412/2),Riskregister!$L$6-(Riskregister!$L$6-Riskregister!$K$6)*SQRT((1-X412)/2)))</f>
        <v>1379349.1481189849</v>
      </c>
      <c r="Z412" s="30">
        <f t="shared" ca="1" si="249"/>
        <v>0.80247713656471853</v>
      </c>
      <c r="AA412" s="30">
        <f t="shared" ca="1" si="249"/>
        <v>3.0506513078455755E-2</v>
      </c>
      <c r="AB412" s="30">
        <f ca="1">IF(Riskregister!$E$7="",0,COUNTIF(BH$4:BH$53,"&lt;"&amp;Z412)*IF(AA412&lt;0.5,Riskregister!$K$7+(Riskregister!$L$7-Riskregister!$K$7)*SQRT(AA412/2),Riskregister!$L$7-(Riskregister!$L$7-Riskregister!$K$7)*SQRT((1-AA412)/2)))</f>
        <v>745811.40997304663</v>
      </c>
      <c r="AC412" s="30">
        <f t="shared" ca="1" si="250"/>
        <v>0.17448015042826703</v>
      </c>
      <c r="AD412" s="30">
        <f t="shared" ca="1" si="250"/>
        <v>0.79260042000180442</v>
      </c>
      <c r="AE412" s="30">
        <f ca="1">IF(Riskregister!$E$8="",0,COUNTIF(BI$4:BI$53,"&lt;"&amp;AC412)*IF(AD412&lt;0.5,Riskregister!$K$8+(Riskregister!$L$8-Riskregister!$K$8)*SQRT(AD412/2),Riskregister!$L$8-(Riskregister!$L$8-Riskregister!$K$8)*SQRT((1-AD412)/2)))</f>
        <v>3486484.7668159828</v>
      </c>
      <c r="AF412" s="30">
        <f t="shared" ca="1" si="251"/>
        <v>0.69434761192980965</v>
      </c>
      <c r="AG412" s="30">
        <f t="shared" ca="1" si="251"/>
        <v>0.55029506636161851</v>
      </c>
      <c r="AH412" s="30">
        <f>IF(Riskregister!$E$9="",0,COUNTIF(BJ$4:BJ$53,"&lt;"&amp;AF412)*IF(AG412&lt;0.5,Riskregister!$K$9+(Riskregister!$L$9-Riskregister!$K$9)*SQRT(AG412/2),Riskregister!$L$9-(Riskregister!$L$9-Riskregister!$K$9)*SQRT((1-AG412)/2)))</f>
        <v>0</v>
      </c>
      <c r="AI412" s="30">
        <f t="shared" ca="1" si="252"/>
        <v>0.89512459537700129</v>
      </c>
      <c r="AJ412" s="30">
        <f t="shared" ca="1" si="252"/>
        <v>0.30699685521356312</v>
      </c>
      <c r="AK412" s="30">
        <f>IF(Riskregister!$E$10="",0,COUNTIF(BK$4:BK$53,"&lt;"&amp;AI412)*IF(AJ412&lt;0.5,Riskregister!$K$10+(Riskregister!$L$10-Riskregister!$K$10)*SQRT(AJ412/2),Riskregister!$L$10-(Riskregister!$L$10-Riskregister!$K$10)*SQRT((1-AJ412)/2)))</f>
        <v>0</v>
      </c>
      <c r="AL412" s="30">
        <f t="shared" ca="1" si="253"/>
        <v>0.78134090995773686</v>
      </c>
      <c r="AM412" s="30">
        <f t="shared" ca="1" si="253"/>
        <v>0.72730558050845995</v>
      </c>
      <c r="AN412" s="30">
        <f>IF(Riskregister!$E$11="",0,COUNTIF(BL$4:BL$53,"&lt;"&amp;AL412)*IF(AM412&lt;0.5,Riskregister!$K$11+(Riskregister!$L$11-Riskregister!$K$11)*SQRT(AM412/2),Riskregister!$L$11-(Riskregister!$L$11-Riskregister!$K$11)*SQRT((1-AM412)/2)))</f>
        <v>0</v>
      </c>
      <c r="AO412" s="30">
        <f t="shared" ca="1" si="254"/>
        <v>0.38679878124649603</v>
      </c>
      <c r="AP412" s="30">
        <f t="shared" ca="1" si="254"/>
        <v>0.95432344488935861</v>
      </c>
      <c r="AQ412" s="30">
        <f>IF(Riskregister!$E$12="",0,COUNTIF(BM$4:BM$53,"&lt;"&amp;AO412)*IF(AP412&lt;0.5,Riskregister!$K$12+(Riskregister!$L$12-Riskregister!$K$12)*SQRT(AP412/2),Riskregister!$L$12-(Riskregister!$L$12-Riskregister!$K$12)*SQRT((1-AP412)/2)))</f>
        <v>0</v>
      </c>
      <c r="AR412" s="30">
        <f t="shared" ca="1" si="255"/>
        <v>0.84475775668368269</v>
      </c>
      <c r="AS412" s="30">
        <f t="shared" ca="1" si="255"/>
        <v>0.64618147548246052</v>
      </c>
      <c r="AT412" s="30">
        <f>IF(Riskregister!$E$13="",0,COUNTIF(BN$4:BN$53,"&lt;"&amp;AR412)*IF(AS412&lt;0.5,Riskregister!$K$13+(Riskregister!$L$13-Riskregister!$K$13)*SQRT(AS412/2),Riskregister!$L$13-(Riskregister!$L$13-Riskregister!$K$13)*SQRT((1-AS412)/2)))</f>
        <v>0</v>
      </c>
      <c r="AU412" s="30">
        <f t="shared" ca="1" si="256"/>
        <v>0.19287091546524326</v>
      </c>
      <c r="AV412" s="30">
        <f t="shared" ca="1" si="256"/>
        <v>0.17006722249658257</v>
      </c>
      <c r="AW412" s="30">
        <f>IF(Riskregister!$E$14="",0,COUNTIF(BO$4:BO$53,"&lt;"&amp;AU412)*IF(AV412&lt;0.5,Riskregister!$K$14+(Riskregister!$L$14-Riskregister!$K$14)*SQRT(AV412/2),Riskregister!$L$14-(Riskregister!$L$14-Riskregister!$K$14)*SQRT((1-AV412)/2)))</f>
        <v>0</v>
      </c>
      <c r="AX412" s="30">
        <f t="shared" ca="1" si="257"/>
        <v>0.65977265915491801</v>
      </c>
      <c r="AY412" s="30">
        <f t="shared" ca="1" si="257"/>
        <v>0.48800535661310285</v>
      </c>
      <c r="AZ412" s="30">
        <f>IF(Riskregister!$E$15="",0,COUNTIF(BP$4:BP$53,"&lt;"&amp;AX412)*IF(AY412&lt;0.5,Riskregister!$K$15+(Riskregister!$L$15-Riskregister!$K$15)*SQRT(AY412/2),Riskregister!$L$15-(Riskregister!$L$15-Riskregister!$K$15)*SQRT((1-AY412)/2)))</f>
        <v>0</v>
      </c>
      <c r="BA412" s="30">
        <f t="shared" ca="1" si="258"/>
        <v>1.562881560385998E-2</v>
      </c>
      <c r="BB412" s="30">
        <f t="shared" ca="1" si="258"/>
        <v>0.88539156410650477</v>
      </c>
      <c r="BC412" s="30">
        <f>IF(Riskregister!$E$16="",0,COUNTIF(BQ$4:BQ$53,"&lt;"&amp;BA412)*IF(BB412&lt;0.5,Riskregister!$K$16+(Riskregister!$L$16-Riskregister!$K$16)*SQRT(BB412/2),Riskregister!$L$16-(Riskregister!$L$16-Riskregister!$K$16)*SQRT((1-BB412)/2)))</f>
        <v>0</v>
      </c>
      <c r="BD412" s="30">
        <f t="shared" ca="1" si="246"/>
        <v>6220601.4454370802</v>
      </c>
    </row>
    <row r="413" spans="20:56" x14ac:dyDescent="0.35">
      <c r="T413" s="30">
        <f t="shared" ca="1" si="247"/>
        <v>0.8017517310596658</v>
      </c>
      <c r="U413" s="30">
        <f t="shared" ca="1" si="247"/>
        <v>7.7013641710967029E-2</v>
      </c>
      <c r="V413" s="30">
        <f ca="1">IF(Riskregister!$E$5="",0,COUNTIF(BF$4:BF$53,"&lt;"&amp;T413)*IF(U413&lt;0.5,Riskregister!$K$5+(Riskregister!$L$5-Riskregister!$K$5)*SQRT(U413/2),Riskregister!$L$5-(Riskregister!$L$5-Riskregister!$K$5)*SQRT((1-U413)/2)))</f>
        <v>1191520.9854365762</v>
      </c>
      <c r="W413" s="30">
        <f t="shared" ca="1" si="248"/>
        <v>0.12704673107160935</v>
      </c>
      <c r="X413" s="30">
        <f t="shared" ca="1" si="248"/>
        <v>0.22036064950364076</v>
      </c>
      <c r="Y413" s="30">
        <f ca="1">IF(Riskregister!$E$6="",0,COUNTIF(BG$4:BG$53,"&lt;"&amp;W413)*IF(X413&lt;0.5,Riskregister!$K$6+(Riskregister!$L$6-Riskregister!$K$6)*SQRT(X413/2),Riskregister!$L$6-(Riskregister!$L$6-Riskregister!$K$6)*SQRT((1-X413)/2)))</f>
        <v>0</v>
      </c>
      <c r="Z413" s="30">
        <f t="shared" ca="1" si="249"/>
        <v>0.31036864520103402</v>
      </c>
      <c r="AA413" s="30">
        <f t="shared" ca="1" si="249"/>
        <v>0.42218937569353443</v>
      </c>
      <c r="AB413" s="30">
        <f ca="1">IF(Riskregister!$E$7="",0,COUNTIF(BH$4:BH$53,"&lt;"&amp;Z413)*IF(AA413&lt;0.5,Riskregister!$K$7+(Riskregister!$L$7-Riskregister!$K$7)*SQRT(AA413/2),Riskregister!$L$7-(Riskregister!$L$7-Riskregister!$K$7)*SQRT((1-AA413)/2)))</f>
        <v>1054038.2338736912</v>
      </c>
      <c r="AC413" s="30">
        <f t="shared" ca="1" si="250"/>
        <v>0.97175326662007</v>
      </c>
      <c r="AD413" s="30">
        <f t="shared" ca="1" si="250"/>
        <v>0.62561657049856478</v>
      </c>
      <c r="AE413" s="30">
        <f ca="1">IF(Riskregister!$E$8="",0,COUNTIF(BI$4:BI$53,"&lt;"&amp;AC413)*IF(AD413&lt;0.5,Riskregister!$K$8+(Riskregister!$L$8-Riskregister!$K$8)*SQRT(AD413/2),Riskregister!$L$8-(Riskregister!$L$8-Riskregister!$K$8)*SQRT((1-AD413)/2)))</f>
        <v>17799084.491794862</v>
      </c>
      <c r="AF413" s="30">
        <f t="shared" ca="1" si="251"/>
        <v>0.97469368494578124</v>
      </c>
      <c r="AG413" s="30">
        <f t="shared" ca="1" si="251"/>
        <v>0.71197624682155625</v>
      </c>
      <c r="AH413" s="30">
        <f>IF(Riskregister!$E$9="",0,COUNTIF(BJ$4:BJ$53,"&lt;"&amp;AF413)*IF(AG413&lt;0.5,Riskregister!$K$9+(Riskregister!$L$9-Riskregister!$K$9)*SQRT(AG413/2),Riskregister!$L$9-(Riskregister!$L$9-Riskregister!$K$9)*SQRT((1-AG413)/2)))</f>
        <v>0</v>
      </c>
      <c r="AI413" s="30">
        <f t="shared" ca="1" si="252"/>
        <v>0.47840700948084836</v>
      </c>
      <c r="AJ413" s="30">
        <f t="shared" ca="1" si="252"/>
        <v>0.15027937897659815</v>
      </c>
      <c r="AK413" s="30">
        <f>IF(Riskregister!$E$10="",0,COUNTIF(BK$4:BK$53,"&lt;"&amp;AI413)*IF(AJ413&lt;0.5,Riskregister!$K$10+(Riskregister!$L$10-Riskregister!$K$10)*SQRT(AJ413/2),Riskregister!$L$10-(Riskregister!$L$10-Riskregister!$K$10)*SQRT((1-AJ413)/2)))</f>
        <v>0</v>
      </c>
      <c r="AL413" s="30">
        <f t="shared" ca="1" si="253"/>
        <v>0.59402588883971863</v>
      </c>
      <c r="AM413" s="30">
        <f t="shared" ca="1" si="253"/>
        <v>0.77985787381310634</v>
      </c>
      <c r="AN413" s="30">
        <f>IF(Riskregister!$E$11="",0,COUNTIF(BL$4:BL$53,"&lt;"&amp;AL413)*IF(AM413&lt;0.5,Riskregister!$K$11+(Riskregister!$L$11-Riskregister!$K$11)*SQRT(AM413/2),Riskregister!$L$11-(Riskregister!$L$11-Riskregister!$K$11)*SQRT((1-AM413)/2)))</f>
        <v>0</v>
      </c>
      <c r="AO413" s="30">
        <f t="shared" ca="1" si="254"/>
        <v>0.48176690604318695</v>
      </c>
      <c r="AP413" s="30">
        <f t="shared" ca="1" si="254"/>
        <v>5.8383329614297597E-2</v>
      </c>
      <c r="AQ413" s="30">
        <f>IF(Riskregister!$E$12="",0,COUNTIF(BM$4:BM$53,"&lt;"&amp;AO413)*IF(AP413&lt;0.5,Riskregister!$K$12+(Riskregister!$L$12-Riskregister!$K$12)*SQRT(AP413/2),Riskregister!$L$12-(Riskregister!$L$12-Riskregister!$K$12)*SQRT((1-AP413)/2)))</f>
        <v>0</v>
      </c>
      <c r="AR413" s="30">
        <f t="shared" ca="1" si="255"/>
        <v>0.47075698259857202</v>
      </c>
      <c r="AS413" s="30">
        <f t="shared" ca="1" si="255"/>
        <v>9.422531367467557E-2</v>
      </c>
      <c r="AT413" s="30">
        <f>IF(Riskregister!$E$13="",0,COUNTIF(BN$4:BN$53,"&lt;"&amp;AR413)*IF(AS413&lt;0.5,Riskregister!$K$13+(Riskregister!$L$13-Riskregister!$K$13)*SQRT(AS413/2),Riskregister!$L$13-(Riskregister!$L$13-Riskregister!$K$13)*SQRT((1-AS413)/2)))</f>
        <v>0</v>
      </c>
      <c r="AU413" s="30">
        <f t="shared" ca="1" si="256"/>
        <v>0.70210607287070048</v>
      </c>
      <c r="AV413" s="30">
        <f t="shared" ca="1" si="256"/>
        <v>0.20125498317524237</v>
      </c>
      <c r="AW413" s="30">
        <f>IF(Riskregister!$E$14="",0,COUNTIF(BO$4:BO$53,"&lt;"&amp;AU413)*IF(AV413&lt;0.5,Riskregister!$K$14+(Riskregister!$L$14-Riskregister!$K$14)*SQRT(AV413/2),Riskregister!$L$14-(Riskregister!$L$14-Riskregister!$K$14)*SQRT((1-AV413)/2)))</f>
        <v>0</v>
      </c>
      <c r="AX413" s="30">
        <f t="shared" ca="1" si="257"/>
        <v>0.27916045532202904</v>
      </c>
      <c r="AY413" s="30">
        <f t="shared" ca="1" si="257"/>
        <v>0.13769611359561895</v>
      </c>
      <c r="AZ413" s="30">
        <f>IF(Riskregister!$E$15="",0,COUNTIF(BP$4:BP$53,"&lt;"&amp;AX413)*IF(AY413&lt;0.5,Riskregister!$K$15+(Riskregister!$L$15-Riskregister!$K$15)*SQRT(AY413/2),Riskregister!$L$15-(Riskregister!$L$15-Riskregister!$K$15)*SQRT((1-AY413)/2)))</f>
        <v>0</v>
      </c>
      <c r="BA413" s="30">
        <f t="shared" ca="1" si="258"/>
        <v>0.54719959637756266</v>
      </c>
      <c r="BB413" s="30">
        <f t="shared" ca="1" si="258"/>
        <v>0.43382540087591592</v>
      </c>
      <c r="BC413" s="30">
        <f>IF(Riskregister!$E$16="",0,COUNTIF(BQ$4:BQ$53,"&lt;"&amp;BA413)*IF(BB413&lt;0.5,Riskregister!$K$16+(Riskregister!$L$16-Riskregister!$K$16)*SQRT(BB413/2),Riskregister!$L$16-(Riskregister!$L$16-Riskregister!$K$16)*SQRT((1-BB413)/2)))</f>
        <v>0</v>
      </c>
      <c r="BD413" s="30">
        <f t="shared" ca="1" si="246"/>
        <v>20044643.711105131</v>
      </c>
    </row>
    <row r="414" spans="20:56" x14ac:dyDescent="0.35">
      <c r="T414" s="30">
        <f t="shared" ca="1" si="247"/>
        <v>0.84552895286274932</v>
      </c>
      <c r="U414" s="30">
        <f t="shared" ca="1" si="247"/>
        <v>0.16357687788047315</v>
      </c>
      <c r="V414" s="30">
        <f ca="1">IF(Riskregister!$E$5="",0,COUNTIF(BF$4:BF$53,"&lt;"&amp;T414)*IF(U414&lt;0.5,Riskregister!$K$5+(Riskregister!$L$5-Riskregister!$K$5)*SQRT(U414/2),Riskregister!$L$5-(Riskregister!$L$5-Riskregister!$K$5)*SQRT((1-U414)/2)))</f>
        <v>1672164.3088581115</v>
      </c>
      <c r="W414" s="30">
        <f t="shared" ca="1" si="248"/>
        <v>0.22007268737252328</v>
      </c>
      <c r="X414" s="30">
        <f t="shared" ca="1" si="248"/>
        <v>0.98080097354890039</v>
      </c>
      <c r="Y414" s="30">
        <f ca="1">IF(Riskregister!$E$6="",0,COUNTIF(BG$4:BG$53,"&lt;"&amp;W414)*IF(X414&lt;0.5,Riskregister!$K$6+(Riskregister!$L$6-Riskregister!$K$6)*SQRT(X414/2),Riskregister!$L$6-(Riskregister!$L$6-Riskregister!$K$6)*SQRT((1-X414)/2)))</f>
        <v>1823641.2098851283</v>
      </c>
      <c r="Z414" s="30">
        <f t="shared" ca="1" si="249"/>
        <v>0.89709801861987093</v>
      </c>
      <c r="AA414" s="30">
        <f t="shared" ca="1" si="249"/>
        <v>0.96492779774141224</v>
      </c>
      <c r="AB414" s="30">
        <f ca="1">IF(Riskregister!$E$7="",0,COUNTIF(BH$4:BH$53,"&lt;"&amp;Z414)*IF(AA414&lt;0.5,Riskregister!$K$7+(Riskregister!$L$7-Riskregister!$K$7)*SQRT(AA414/2),Riskregister!$L$7-(Riskregister!$L$7-Riskregister!$K$7)*SQRT((1-AA414)/2)))</f>
        <v>3536516.1935581244</v>
      </c>
      <c r="AC414" s="30">
        <f t="shared" ca="1" si="250"/>
        <v>5.479614933690391E-2</v>
      </c>
      <c r="AD414" s="30">
        <f t="shared" ca="1" si="250"/>
        <v>0.16317000901208012</v>
      </c>
      <c r="AE414" s="30">
        <f ca="1">IF(Riskregister!$E$8="",0,COUNTIF(BI$4:BI$53,"&lt;"&amp;AC414)*IF(AD414&lt;0.5,Riskregister!$K$8+(Riskregister!$L$8-Riskregister!$K$8)*SQRT(AD414/2),Riskregister!$L$8-(Riskregister!$L$8-Riskregister!$K$8)*SQRT((1-AD414)/2)))</f>
        <v>0</v>
      </c>
      <c r="AF414" s="30">
        <f t="shared" ca="1" si="251"/>
        <v>9.7656174751364788E-2</v>
      </c>
      <c r="AG414" s="30">
        <f t="shared" ca="1" si="251"/>
        <v>0.7434335053362372</v>
      </c>
      <c r="AH414" s="30">
        <f>IF(Riskregister!$E$9="",0,COUNTIF(BJ$4:BJ$53,"&lt;"&amp;AF414)*IF(AG414&lt;0.5,Riskregister!$K$9+(Riskregister!$L$9-Riskregister!$K$9)*SQRT(AG414/2),Riskregister!$L$9-(Riskregister!$L$9-Riskregister!$K$9)*SQRT((1-AG414)/2)))</f>
        <v>0</v>
      </c>
      <c r="AI414" s="30">
        <f t="shared" ca="1" si="252"/>
        <v>0.79377681383146892</v>
      </c>
      <c r="AJ414" s="30">
        <f t="shared" ca="1" si="252"/>
        <v>0.44590855166620047</v>
      </c>
      <c r="AK414" s="30">
        <f>IF(Riskregister!$E$10="",0,COUNTIF(BK$4:BK$53,"&lt;"&amp;AI414)*IF(AJ414&lt;0.5,Riskregister!$K$10+(Riskregister!$L$10-Riskregister!$K$10)*SQRT(AJ414/2),Riskregister!$L$10-(Riskregister!$L$10-Riskregister!$K$10)*SQRT((1-AJ414)/2)))</f>
        <v>0</v>
      </c>
      <c r="AL414" s="30">
        <f t="shared" ca="1" si="253"/>
        <v>9.0310120195484345E-2</v>
      </c>
      <c r="AM414" s="30">
        <f t="shared" ca="1" si="253"/>
        <v>0.46738260666540621</v>
      </c>
      <c r="AN414" s="30">
        <f>IF(Riskregister!$E$11="",0,COUNTIF(BL$4:BL$53,"&lt;"&amp;AL414)*IF(AM414&lt;0.5,Riskregister!$K$11+(Riskregister!$L$11-Riskregister!$K$11)*SQRT(AM414/2),Riskregister!$L$11-(Riskregister!$L$11-Riskregister!$K$11)*SQRT((1-AM414)/2)))</f>
        <v>0</v>
      </c>
      <c r="AO414" s="30">
        <f t="shared" ca="1" si="254"/>
        <v>0.48583345133057265</v>
      </c>
      <c r="AP414" s="30">
        <f t="shared" ca="1" si="254"/>
        <v>0.13631089194938806</v>
      </c>
      <c r="AQ414" s="30">
        <f>IF(Riskregister!$E$12="",0,COUNTIF(BM$4:BM$53,"&lt;"&amp;AO414)*IF(AP414&lt;0.5,Riskregister!$K$12+(Riskregister!$L$12-Riskregister!$K$12)*SQRT(AP414/2),Riskregister!$L$12-(Riskregister!$L$12-Riskregister!$K$12)*SQRT((1-AP414)/2)))</f>
        <v>0</v>
      </c>
      <c r="AR414" s="30">
        <f t="shared" ca="1" si="255"/>
        <v>0.66070696014409303</v>
      </c>
      <c r="AS414" s="30">
        <f t="shared" ca="1" si="255"/>
        <v>0.95128815057567551</v>
      </c>
      <c r="AT414" s="30">
        <f>IF(Riskregister!$E$13="",0,COUNTIF(BN$4:BN$53,"&lt;"&amp;AR414)*IF(AS414&lt;0.5,Riskregister!$K$13+(Riskregister!$L$13-Riskregister!$K$13)*SQRT(AS414/2),Riskregister!$L$13-(Riskregister!$L$13-Riskregister!$K$13)*SQRT((1-AS414)/2)))</f>
        <v>0</v>
      </c>
      <c r="AU414" s="30">
        <f t="shared" ca="1" si="256"/>
        <v>0.6596208870293423</v>
      </c>
      <c r="AV414" s="30">
        <f t="shared" ca="1" si="256"/>
        <v>0.96726620470812918</v>
      </c>
      <c r="AW414" s="30">
        <f>IF(Riskregister!$E$14="",0,COUNTIF(BO$4:BO$53,"&lt;"&amp;AU414)*IF(AV414&lt;0.5,Riskregister!$K$14+(Riskregister!$L$14-Riskregister!$K$14)*SQRT(AV414/2),Riskregister!$L$14-(Riskregister!$L$14-Riskregister!$K$14)*SQRT((1-AV414)/2)))</f>
        <v>0</v>
      </c>
      <c r="AX414" s="30">
        <f t="shared" ca="1" si="257"/>
        <v>0.93418840392845537</v>
      </c>
      <c r="AY414" s="30">
        <f t="shared" ca="1" si="257"/>
        <v>0.21883929757002041</v>
      </c>
      <c r="AZ414" s="30">
        <f>IF(Riskregister!$E$15="",0,COUNTIF(BP$4:BP$53,"&lt;"&amp;AX414)*IF(AY414&lt;0.5,Riskregister!$K$15+(Riskregister!$L$15-Riskregister!$K$15)*SQRT(AY414/2),Riskregister!$L$15-(Riskregister!$L$15-Riskregister!$K$15)*SQRT((1-AY414)/2)))</f>
        <v>0</v>
      </c>
      <c r="BA414" s="30">
        <f t="shared" ca="1" si="258"/>
        <v>0.96093809782067907</v>
      </c>
      <c r="BB414" s="30">
        <f t="shared" ca="1" si="258"/>
        <v>0.10710667816963482</v>
      </c>
      <c r="BC414" s="30">
        <f>IF(Riskregister!$E$16="",0,COUNTIF(BQ$4:BQ$53,"&lt;"&amp;BA414)*IF(BB414&lt;0.5,Riskregister!$K$16+(Riskregister!$L$16-Riskregister!$K$16)*SQRT(BB414/2),Riskregister!$L$16-(Riskregister!$L$16-Riskregister!$K$16)*SQRT((1-BB414)/2)))</f>
        <v>0</v>
      </c>
      <c r="BD414" s="30">
        <f t="shared" ca="1" si="246"/>
        <v>7032321.7123013642</v>
      </c>
    </row>
    <row r="415" spans="20:56" x14ac:dyDescent="0.35">
      <c r="T415" s="30">
        <f t="shared" ca="1" si="247"/>
        <v>0.60630379816554669</v>
      </c>
      <c r="U415" s="30">
        <f t="shared" ca="1" si="247"/>
        <v>0.63037158275185412</v>
      </c>
      <c r="V415" s="30">
        <f ca="1">IF(Riskregister!$E$5="",0,COUNTIF(BF$4:BF$53,"&lt;"&amp;T415)*IF(U415&lt;0.5,Riskregister!$K$5+(Riskregister!$L$5-Riskregister!$K$5)*SQRT(U415/2),Riskregister!$L$5-(Riskregister!$L$5-Riskregister!$K$5)*SQRT((1-U415)/2)))</f>
        <v>1626179.5841786051</v>
      </c>
      <c r="W415" s="30">
        <f t="shared" ca="1" si="248"/>
        <v>0.97220807583247459</v>
      </c>
      <c r="X415" s="30">
        <f t="shared" ca="1" si="248"/>
        <v>0.41313163272074549</v>
      </c>
      <c r="Y415" s="30">
        <f ca="1">IF(Riskregister!$E$6="",0,COUNTIF(BG$4:BG$53,"&lt;"&amp;W415)*IF(X415&lt;0.5,Riskregister!$K$6+(Riskregister!$L$6-Riskregister!$K$6)*SQRT(X415/2),Riskregister!$L$6-(Riskregister!$L$6-Riskregister!$K$6)*SQRT((1-X415)/2)))</f>
        <v>5090456.1023424016</v>
      </c>
      <c r="Z415" s="30">
        <f t="shared" ca="1" si="249"/>
        <v>0.90697092243461208</v>
      </c>
      <c r="AA415" s="30">
        <f t="shared" ca="1" si="249"/>
        <v>0.64102539458991004</v>
      </c>
      <c r="AB415" s="30">
        <f ca="1">IF(Riskregister!$E$7="",0,COUNTIF(BH$4:BH$53,"&lt;"&amp;Z415)*IF(AA415&lt;0.5,Riskregister!$K$7+(Riskregister!$L$7-Riskregister!$K$7)*SQRT(AA415/2),Riskregister!$L$7-(Riskregister!$L$7-Riskregister!$K$7)*SQRT((1-AA415)/2)))</f>
        <v>2517192.0359882065</v>
      </c>
      <c r="AC415" s="30">
        <f t="shared" ca="1" si="250"/>
        <v>0.64048982657539655</v>
      </c>
      <c r="AD415" s="30">
        <f t="shared" ca="1" si="250"/>
        <v>0.87534693005039532</v>
      </c>
      <c r="AE415" s="30">
        <f ca="1">IF(Riskregister!$E$8="",0,COUNTIF(BI$4:BI$53,"&lt;"&amp;AC415)*IF(AD415&lt;0.5,Riskregister!$K$8+(Riskregister!$L$8-Riskregister!$K$8)*SQRT(AD415/2),Riskregister!$L$8-(Riskregister!$L$8-Riskregister!$K$8)*SQRT((1-AD415)/2)))</f>
        <v>11479895.11259388</v>
      </c>
      <c r="AF415" s="30">
        <f t="shared" ca="1" si="251"/>
        <v>0.32313813903660393</v>
      </c>
      <c r="AG415" s="30">
        <f t="shared" ca="1" si="251"/>
        <v>7.0863414758187582E-2</v>
      </c>
      <c r="AH415" s="30">
        <f>IF(Riskregister!$E$9="",0,COUNTIF(BJ$4:BJ$53,"&lt;"&amp;AF415)*IF(AG415&lt;0.5,Riskregister!$K$9+(Riskregister!$L$9-Riskregister!$K$9)*SQRT(AG415/2),Riskregister!$L$9-(Riskregister!$L$9-Riskregister!$K$9)*SQRT((1-AG415)/2)))</f>
        <v>0</v>
      </c>
      <c r="AI415" s="30">
        <f t="shared" ca="1" si="252"/>
        <v>1.1570972657732437E-2</v>
      </c>
      <c r="AJ415" s="30">
        <f t="shared" ca="1" si="252"/>
        <v>0.17777592827609023</v>
      </c>
      <c r="AK415" s="30">
        <f>IF(Riskregister!$E$10="",0,COUNTIF(BK$4:BK$53,"&lt;"&amp;AI415)*IF(AJ415&lt;0.5,Riskregister!$K$10+(Riskregister!$L$10-Riskregister!$K$10)*SQRT(AJ415/2),Riskregister!$L$10-(Riskregister!$L$10-Riskregister!$K$10)*SQRT((1-AJ415)/2)))</f>
        <v>0</v>
      </c>
      <c r="AL415" s="30">
        <f t="shared" ca="1" si="253"/>
        <v>0.67567768783624071</v>
      </c>
      <c r="AM415" s="30">
        <f t="shared" ca="1" si="253"/>
        <v>0.28019779935464839</v>
      </c>
      <c r="AN415" s="30">
        <f>IF(Riskregister!$E$11="",0,COUNTIF(BL$4:BL$53,"&lt;"&amp;AL415)*IF(AM415&lt;0.5,Riskregister!$K$11+(Riskregister!$L$11-Riskregister!$K$11)*SQRT(AM415/2),Riskregister!$L$11-(Riskregister!$L$11-Riskregister!$K$11)*SQRT((1-AM415)/2)))</f>
        <v>0</v>
      </c>
      <c r="AO415" s="30">
        <f t="shared" ca="1" si="254"/>
        <v>0.48946671745881409</v>
      </c>
      <c r="AP415" s="30">
        <f t="shared" ca="1" si="254"/>
        <v>0.29250722046270161</v>
      </c>
      <c r="AQ415" s="30">
        <f>IF(Riskregister!$E$12="",0,COUNTIF(BM$4:BM$53,"&lt;"&amp;AO415)*IF(AP415&lt;0.5,Riskregister!$K$12+(Riskregister!$L$12-Riskregister!$K$12)*SQRT(AP415/2),Riskregister!$L$12-(Riskregister!$L$12-Riskregister!$K$12)*SQRT((1-AP415)/2)))</f>
        <v>0</v>
      </c>
      <c r="AR415" s="30">
        <f t="shared" ca="1" si="255"/>
        <v>1.4154813810749567E-2</v>
      </c>
      <c r="AS415" s="30">
        <f t="shared" ca="1" si="255"/>
        <v>7.5022686827718843E-2</v>
      </c>
      <c r="AT415" s="30">
        <f>IF(Riskregister!$E$13="",0,COUNTIF(BN$4:BN$53,"&lt;"&amp;AR415)*IF(AS415&lt;0.5,Riskregister!$K$13+(Riskregister!$L$13-Riskregister!$K$13)*SQRT(AS415/2),Riskregister!$L$13-(Riskregister!$L$13-Riskregister!$K$13)*SQRT((1-AS415)/2)))</f>
        <v>0</v>
      </c>
      <c r="AU415" s="30">
        <f t="shared" ca="1" si="256"/>
        <v>0.61120471012210731</v>
      </c>
      <c r="AV415" s="30">
        <f t="shared" ca="1" si="256"/>
        <v>0.72917011689925615</v>
      </c>
      <c r="AW415" s="30">
        <f>IF(Riskregister!$E$14="",0,COUNTIF(BO$4:BO$53,"&lt;"&amp;AU415)*IF(AV415&lt;0.5,Riskregister!$K$14+(Riskregister!$L$14-Riskregister!$K$14)*SQRT(AV415/2),Riskregister!$L$14-(Riskregister!$L$14-Riskregister!$K$14)*SQRT((1-AV415)/2)))</f>
        <v>0</v>
      </c>
      <c r="AX415" s="30">
        <f t="shared" ca="1" si="257"/>
        <v>0.15873264671498244</v>
      </c>
      <c r="AY415" s="30">
        <f t="shared" ca="1" si="257"/>
        <v>0.14034572083512875</v>
      </c>
      <c r="AZ415" s="30">
        <f>IF(Riskregister!$E$15="",0,COUNTIF(BP$4:BP$53,"&lt;"&amp;AX415)*IF(AY415&lt;0.5,Riskregister!$K$15+(Riskregister!$L$15-Riskregister!$K$15)*SQRT(AY415/2),Riskregister!$L$15-(Riskregister!$L$15-Riskregister!$K$15)*SQRT((1-AY415)/2)))</f>
        <v>0</v>
      </c>
      <c r="BA415" s="30">
        <f t="shared" ca="1" si="258"/>
        <v>0.97165567430353394</v>
      </c>
      <c r="BB415" s="30">
        <f t="shared" ca="1" si="258"/>
        <v>0.2809050941313761</v>
      </c>
      <c r="BC415" s="30">
        <f>IF(Riskregister!$E$16="",0,COUNTIF(BQ$4:BQ$53,"&lt;"&amp;BA415)*IF(BB415&lt;0.5,Riskregister!$K$16+(Riskregister!$L$16-Riskregister!$K$16)*SQRT(BB415/2),Riskregister!$L$16-(Riskregister!$L$16-Riskregister!$K$16)*SQRT((1-BB415)/2)))</f>
        <v>0</v>
      </c>
      <c r="BD415" s="30">
        <f t="shared" ca="1" si="246"/>
        <v>20713722.835103095</v>
      </c>
    </row>
    <row r="416" spans="20:56" x14ac:dyDescent="0.35">
      <c r="T416" s="30">
        <f t="shared" ca="1" si="247"/>
        <v>0.95735804818430992</v>
      </c>
      <c r="U416" s="30">
        <f t="shared" ca="1" si="247"/>
        <v>0.31033917971224312</v>
      </c>
      <c r="V416" s="30">
        <f ca="1">IF(Riskregister!$E$5="",0,COUNTIF(BF$4:BF$53,"&lt;"&amp;T416)*IF(U416&lt;0.5,Riskregister!$K$5+(Riskregister!$L$5-Riskregister!$K$5)*SQRT(U416/2),Riskregister!$L$5-(Riskregister!$L$5-Riskregister!$K$5)*SQRT((1-U416)/2)))</f>
        <v>2290834.4995797654</v>
      </c>
      <c r="W416" s="30">
        <f t="shared" ca="1" si="248"/>
        <v>0.65144912502183616</v>
      </c>
      <c r="X416" s="30">
        <f t="shared" ca="1" si="248"/>
        <v>0.90517643622422206</v>
      </c>
      <c r="Y416" s="30">
        <f ca="1">IF(Riskregister!$E$6="",0,COUNTIF(BG$4:BG$53,"&lt;"&amp;W416)*IF(X416&lt;0.5,Riskregister!$K$6+(Riskregister!$L$6-Riskregister!$K$6)*SQRT(X416/2),Riskregister!$L$6-(Riskregister!$L$6-Riskregister!$K$6)*SQRT((1-X416)/2)))</f>
        <v>3216127.1191914845</v>
      </c>
      <c r="Z416" s="30">
        <f t="shared" ca="1" si="249"/>
        <v>0.32479835807703406</v>
      </c>
      <c r="AA416" s="30">
        <f t="shared" ca="1" si="249"/>
        <v>0.90179877048887536</v>
      </c>
      <c r="AB416" s="30">
        <f ca="1">IF(Riskregister!$E$7="",0,COUNTIF(BH$4:BH$53,"&lt;"&amp;Z416)*IF(AA416&lt;0.5,Riskregister!$K$7+(Riskregister!$L$7-Riskregister!$K$7)*SQRT(AA416/2),Riskregister!$L$7-(Riskregister!$L$7-Riskregister!$K$7)*SQRT((1-AA416)/2)))</f>
        <v>1612223.4758409043</v>
      </c>
      <c r="AC416" s="30">
        <f t="shared" ca="1" si="250"/>
        <v>0.59290930251742013</v>
      </c>
      <c r="AD416" s="30">
        <f t="shared" ca="1" si="250"/>
        <v>0.2890627823158376</v>
      </c>
      <c r="AE416" s="30">
        <f ca="1">IF(Riskregister!$E$8="",0,COUNTIF(BI$4:BI$53,"&lt;"&amp;AC416)*IF(AD416&lt;0.5,Riskregister!$K$8+(Riskregister!$L$8-Riskregister!$K$8)*SQRT(AD416/2),Riskregister!$L$8-(Riskregister!$L$8-Riskregister!$K$8)*SQRT((1-AD416)/2)))</f>
        <v>6260437.0974861588</v>
      </c>
      <c r="AF416" s="30">
        <f t="shared" ca="1" si="251"/>
        <v>9.2786599720075857E-2</v>
      </c>
      <c r="AG416" s="30">
        <f t="shared" ca="1" si="251"/>
        <v>0.59073327157655497</v>
      </c>
      <c r="AH416" s="30">
        <f>IF(Riskregister!$E$9="",0,COUNTIF(BJ$4:BJ$53,"&lt;"&amp;AF416)*IF(AG416&lt;0.5,Riskregister!$K$9+(Riskregister!$L$9-Riskregister!$K$9)*SQRT(AG416/2),Riskregister!$L$9-(Riskregister!$L$9-Riskregister!$K$9)*SQRT((1-AG416)/2)))</f>
        <v>0</v>
      </c>
      <c r="AI416" s="30">
        <f t="shared" ca="1" si="252"/>
        <v>0.15605971821822151</v>
      </c>
      <c r="AJ416" s="30">
        <f t="shared" ca="1" si="252"/>
        <v>0.26334365338256349</v>
      </c>
      <c r="AK416" s="30">
        <f>IF(Riskregister!$E$10="",0,COUNTIF(BK$4:BK$53,"&lt;"&amp;AI416)*IF(AJ416&lt;0.5,Riskregister!$K$10+(Riskregister!$L$10-Riskregister!$K$10)*SQRT(AJ416/2),Riskregister!$L$10-(Riskregister!$L$10-Riskregister!$K$10)*SQRT((1-AJ416)/2)))</f>
        <v>0</v>
      </c>
      <c r="AL416" s="30">
        <f t="shared" ca="1" si="253"/>
        <v>1.3961447737752986E-2</v>
      </c>
      <c r="AM416" s="30">
        <f t="shared" ca="1" si="253"/>
        <v>0.80129383414432531</v>
      </c>
      <c r="AN416" s="30">
        <f>IF(Riskregister!$E$11="",0,COUNTIF(BL$4:BL$53,"&lt;"&amp;AL416)*IF(AM416&lt;0.5,Riskregister!$K$11+(Riskregister!$L$11-Riskregister!$K$11)*SQRT(AM416/2),Riskregister!$L$11-(Riskregister!$L$11-Riskregister!$K$11)*SQRT((1-AM416)/2)))</f>
        <v>0</v>
      </c>
      <c r="AO416" s="30">
        <f t="shared" ca="1" si="254"/>
        <v>0.80125553805429162</v>
      </c>
      <c r="AP416" s="30">
        <f t="shared" ca="1" si="254"/>
        <v>0.66685617986664281</v>
      </c>
      <c r="AQ416" s="30">
        <f>IF(Riskregister!$E$12="",0,COUNTIF(BM$4:BM$53,"&lt;"&amp;AO416)*IF(AP416&lt;0.5,Riskregister!$K$12+(Riskregister!$L$12-Riskregister!$K$12)*SQRT(AP416/2),Riskregister!$L$12-(Riskregister!$L$12-Riskregister!$K$12)*SQRT((1-AP416)/2)))</f>
        <v>0</v>
      </c>
      <c r="AR416" s="30">
        <f t="shared" ca="1" si="255"/>
        <v>0.94054180843752488</v>
      </c>
      <c r="AS416" s="30">
        <f t="shared" ca="1" si="255"/>
        <v>0.15279491487351038</v>
      </c>
      <c r="AT416" s="30">
        <f>IF(Riskregister!$E$13="",0,COUNTIF(BN$4:BN$53,"&lt;"&amp;AR416)*IF(AS416&lt;0.5,Riskregister!$K$13+(Riskregister!$L$13-Riskregister!$K$13)*SQRT(AS416/2),Riskregister!$L$13-(Riskregister!$L$13-Riskregister!$K$13)*SQRT((1-AS416)/2)))</f>
        <v>0</v>
      </c>
      <c r="AU416" s="30">
        <f t="shared" ca="1" si="256"/>
        <v>0.46245614395750501</v>
      </c>
      <c r="AV416" s="30">
        <f t="shared" ca="1" si="256"/>
        <v>0.43799182742082243</v>
      </c>
      <c r="AW416" s="30">
        <f>IF(Riskregister!$E$14="",0,COUNTIF(BO$4:BO$53,"&lt;"&amp;AU416)*IF(AV416&lt;0.5,Riskregister!$K$14+(Riskregister!$L$14-Riskregister!$K$14)*SQRT(AV416/2),Riskregister!$L$14-(Riskregister!$L$14-Riskregister!$K$14)*SQRT((1-AV416)/2)))</f>
        <v>0</v>
      </c>
      <c r="AX416" s="30">
        <f t="shared" ca="1" si="257"/>
        <v>0.53312359836676504</v>
      </c>
      <c r="AY416" s="30">
        <f t="shared" ca="1" si="257"/>
        <v>0.52731562585162861</v>
      </c>
      <c r="AZ416" s="30">
        <f>IF(Riskregister!$E$15="",0,COUNTIF(BP$4:BP$53,"&lt;"&amp;AX416)*IF(AY416&lt;0.5,Riskregister!$K$15+(Riskregister!$L$15-Riskregister!$K$15)*SQRT(AY416/2),Riskregister!$L$15-(Riskregister!$L$15-Riskregister!$K$15)*SQRT((1-AY416)/2)))</f>
        <v>0</v>
      </c>
      <c r="BA416" s="30">
        <f t="shared" ca="1" si="258"/>
        <v>0.51660720228771317</v>
      </c>
      <c r="BB416" s="30">
        <f t="shared" ca="1" si="258"/>
        <v>0.59245959072934729</v>
      </c>
      <c r="BC416" s="30">
        <f>IF(Riskregister!$E$16="",0,COUNTIF(BQ$4:BQ$53,"&lt;"&amp;BA416)*IF(BB416&lt;0.5,Riskregister!$K$16+(Riskregister!$L$16-Riskregister!$K$16)*SQRT(BB416/2),Riskregister!$L$16-(Riskregister!$L$16-Riskregister!$K$16)*SQRT((1-BB416)/2)))</f>
        <v>0</v>
      </c>
      <c r="BD416" s="30">
        <f t="shared" ca="1" si="246"/>
        <v>13379622.192098312</v>
      </c>
    </row>
    <row r="417" spans="20:56" x14ac:dyDescent="0.35">
      <c r="T417" s="30">
        <f t="shared" ca="1" si="247"/>
        <v>0.52338817646917191</v>
      </c>
      <c r="U417" s="30">
        <f t="shared" ca="1" si="247"/>
        <v>0.5737042306250123</v>
      </c>
      <c r="V417" s="30">
        <f ca="1">IF(Riskregister!$E$5="",0,COUNTIF(BF$4:BF$53,"&lt;"&amp;T417)*IF(U417&lt;0.5,Riskregister!$K$5+(Riskregister!$L$5-Riskregister!$K$5)*SQRT(U417/2),Riskregister!$L$5-(Riskregister!$L$5-Riskregister!$K$5)*SQRT((1-U417)/2)))</f>
        <v>1568977.0482185944</v>
      </c>
      <c r="W417" s="30">
        <f t="shared" ca="1" si="248"/>
        <v>0.7674647781509506</v>
      </c>
      <c r="X417" s="30">
        <f t="shared" ca="1" si="248"/>
        <v>0.5803885567156325</v>
      </c>
      <c r="Y417" s="30">
        <f ca="1">IF(Riskregister!$E$6="",0,COUNTIF(BG$4:BG$53,"&lt;"&amp;W417)*IF(X417&lt;0.5,Riskregister!$K$6+(Riskregister!$L$6-Riskregister!$K$6)*SQRT(X417/2),Riskregister!$L$6-(Riskregister!$L$6-Riskregister!$K$6)*SQRT((1-X417)/2)))</f>
        <v>3526554.054949638</v>
      </c>
      <c r="Z417" s="30">
        <f t="shared" ca="1" si="249"/>
        <v>0.43280828900068524</v>
      </c>
      <c r="AA417" s="30">
        <f t="shared" ca="1" si="249"/>
        <v>0.55821996522593686</v>
      </c>
      <c r="AB417" s="30">
        <f ca="1">IF(Riskregister!$E$7="",0,COUNTIF(BH$4:BH$53,"&lt;"&amp;Z417)*IF(AA417&lt;0.5,Riskregister!$K$7+(Riskregister!$L$7-Riskregister!$K$7)*SQRT(AA417/2),Riskregister!$L$7-(Riskregister!$L$7-Riskregister!$K$7)*SQRT((1-AA417)/2)))</f>
        <v>1413022.3018341251</v>
      </c>
      <c r="AC417" s="30">
        <f t="shared" ca="1" si="250"/>
        <v>6.188354367796034E-2</v>
      </c>
      <c r="AD417" s="30">
        <f t="shared" ca="1" si="250"/>
        <v>0.2884983583602182</v>
      </c>
      <c r="AE417" s="30">
        <f ca="1">IF(Riskregister!$E$8="",0,COUNTIF(BI$4:BI$53,"&lt;"&amp;AC417)*IF(AD417&lt;0.5,Riskregister!$K$8+(Riskregister!$L$8-Riskregister!$K$8)*SQRT(AD417/2),Riskregister!$L$8-(Riskregister!$L$8-Riskregister!$K$8)*SQRT((1-AD417)/2)))</f>
        <v>2085067.0486255158</v>
      </c>
      <c r="AF417" s="30">
        <f t="shared" ca="1" si="251"/>
        <v>0.9645121252297032</v>
      </c>
      <c r="AG417" s="30">
        <f t="shared" ca="1" si="251"/>
        <v>0.88799810332225582</v>
      </c>
      <c r="AH417" s="30">
        <f>IF(Riskregister!$E$9="",0,COUNTIF(BJ$4:BJ$53,"&lt;"&amp;AF417)*IF(AG417&lt;0.5,Riskregister!$K$9+(Riskregister!$L$9-Riskregister!$K$9)*SQRT(AG417/2),Riskregister!$L$9-(Riskregister!$L$9-Riskregister!$K$9)*SQRT((1-AG417)/2)))</f>
        <v>0</v>
      </c>
      <c r="AI417" s="30">
        <f t="shared" ca="1" si="252"/>
        <v>0.93122253742840189</v>
      </c>
      <c r="AJ417" s="30">
        <f t="shared" ca="1" si="252"/>
        <v>0.66464427357376654</v>
      </c>
      <c r="AK417" s="30">
        <f>IF(Riskregister!$E$10="",0,COUNTIF(BK$4:BK$53,"&lt;"&amp;AI417)*IF(AJ417&lt;0.5,Riskregister!$K$10+(Riskregister!$L$10-Riskregister!$K$10)*SQRT(AJ417/2),Riskregister!$L$10-(Riskregister!$L$10-Riskregister!$K$10)*SQRT((1-AJ417)/2)))</f>
        <v>0</v>
      </c>
      <c r="AL417" s="30">
        <f t="shared" ca="1" si="253"/>
        <v>0.87804320879293418</v>
      </c>
      <c r="AM417" s="30">
        <f t="shared" ca="1" si="253"/>
        <v>0.95149938295281467</v>
      </c>
      <c r="AN417" s="30">
        <f>IF(Riskregister!$E$11="",0,COUNTIF(BL$4:BL$53,"&lt;"&amp;AL417)*IF(AM417&lt;0.5,Riskregister!$K$11+(Riskregister!$L$11-Riskregister!$K$11)*SQRT(AM417/2),Riskregister!$L$11-(Riskregister!$L$11-Riskregister!$K$11)*SQRT((1-AM417)/2)))</f>
        <v>0</v>
      </c>
      <c r="AO417" s="30">
        <f t="shared" ca="1" si="254"/>
        <v>0.87761587013808862</v>
      </c>
      <c r="AP417" s="30">
        <f t="shared" ca="1" si="254"/>
        <v>6.7446518369960851E-2</v>
      </c>
      <c r="AQ417" s="30">
        <f>IF(Riskregister!$E$12="",0,COUNTIF(BM$4:BM$53,"&lt;"&amp;AO417)*IF(AP417&lt;0.5,Riskregister!$K$12+(Riskregister!$L$12-Riskregister!$K$12)*SQRT(AP417/2),Riskregister!$L$12-(Riskregister!$L$12-Riskregister!$K$12)*SQRT((1-AP417)/2)))</f>
        <v>0</v>
      </c>
      <c r="AR417" s="30">
        <f t="shared" ca="1" si="255"/>
        <v>0.72187002273611134</v>
      </c>
      <c r="AS417" s="30">
        <f t="shared" ca="1" si="255"/>
        <v>0.91809451712344869</v>
      </c>
      <c r="AT417" s="30">
        <f>IF(Riskregister!$E$13="",0,COUNTIF(BN$4:BN$53,"&lt;"&amp;AR417)*IF(AS417&lt;0.5,Riskregister!$K$13+(Riskregister!$L$13-Riskregister!$K$13)*SQRT(AS417/2),Riskregister!$L$13-(Riskregister!$L$13-Riskregister!$K$13)*SQRT((1-AS417)/2)))</f>
        <v>0</v>
      </c>
      <c r="AU417" s="30">
        <f t="shared" ca="1" si="256"/>
        <v>0.44172095084709728</v>
      </c>
      <c r="AV417" s="30">
        <f t="shared" ca="1" si="256"/>
        <v>2.4922376238378785E-2</v>
      </c>
      <c r="AW417" s="30">
        <f>IF(Riskregister!$E$14="",0,COUNTIF(BO$4:BO$53,"&lt;"&amp;AU417)*IF(AV417&lt;0.5,Riskregister!$K$14+(Riskregister!$L$14-Riskregister!$K$14)*SQRT(AV417/2),Riskregister!$L$14-(Riskregister!$L$14-Riskregister!$K$14)*SQRT((1-AV417)/2)))</f>
        <v>0</v>
      </c>
      <c r="AX417" s="30">
        <f t="shared" ca="1" si="257"/>
        <v>0.12768330950987883</v>
      </c>
      <c r="AY417" s="30">
        <f t="shared" ca="1" si="257"/>
        <v>0.1381497981112555</v>
      </c>
      <c r="AZ417" s="30">
        <f>IF(Riskregister!$E$15="",0,COUNTIF(BP$4:BP$53,"&lt;"&amp;AX417)*IF(AY417&lt;0.5,Riskregister!$K$15+(Riskregister!$L$15-Riskregister!$K$15)*SQRT(AY417/2),Riskregister!$L$15-(Riskregister!$L$15-Riskregister!$K$15)*SQRT((1-AY417)/2)))</f>
        <v>0</v>
      </c>
      <c r="BA417" s="30">
        <f t="shared" ca="1" si="258"/>
        <v>2.1030631661767107E-2</v>
      </c>
      <c r="BB417" s="30">
        <f t="shared" ca="1" si="258"/>
        <v>0.21710338837607879</v>
      </c>
      <c r="BC417" s="30">
        <f>IF(Riskregister!$E$16="",0,COUNTIF(BQ$4:BQ$53,"&lt;"&amp;BA417)*IF(BB417&lt;0.5,Riskregister!$K$16+(Riskregister!$L$16-Riskregister!$K$16)*SQRT(BB417/2),Riskregister!$L$16-(Riskregister!$L$16-Riskregister!$K$16)*SQRT((1-BB417)/2)))</f>
        <v>0</v>
      </c>
      <c r="BD417" s="30">
        <f t="shared" ca="1" si="246"/>
        <v>8593620.4536278732</v>
      </c>
    </row>
    <row r="418" spans="20:56" x14ac:dyDescent="0.35">
      <c r="T418" s="30">
        <f t="shared" ca="1" si="247"/>
        <v>0.2227510849450961</v>
      </c>
      <c r="U418" s="30">
        <f t="shared" ca="1" si="247"/>
        <v>0.61300788172650644</v>
      </c>
      <c r="V418" s="30">
        <f ca="1">IF(Riskregister!$E$5="",0,COUNTIF(BF$4:BF$53,"&lt;"&amp;T418)*IF(U418&lt;0.5,Riskregister!$K$5+(Riskregister!$L$5-Riskregister!$K$5)*SQRT(U418/2),Riskregister!$L$5-(Riskregister!$L$5-Riskregister!$K$5)*SQRT((1-U418)/2)))</f>
        <v>804106.31742756371</v>
      </c>
      <c r="W418" s="30">
        <f t="shared" ca="1" si="248"/>
        <v>0.18334180189077787</v>
      </c>
      <c r="X418" s="30">
        <f t="shared" ca="1" si="248"/>
        <v>0.34728741058168611</v>
      </c>
      <c r="Y418" s="30">
        <f ca="1">IF(Riskregister!$E$6="",0,COUNTIF(BG$4:BG$53,"&lt;"&amp;W418)*IF(X418&lt;0.5,Riskregister!$K$6+(Riskregister!$L$6-Riskregister!$K$6)*SQRT(X418/2),Riskregister!$L$6-(Riskregister!$L$6-Riskregister!$K$6)*SQRT((1-X418)/2)))</f>
        <v>950070.4001241026</v>
      </c>
      <c r="Z418" s="30">
        <f t="shared" ca="1" si="249"/>
        <v>0.30833520353482713</v>
      </c>
      <c r="AA418" s="30">
        <f t="shared" ca="1" si="249"/>
        <v>0.59726639959193439</v>
      </c>
      <c r="AB418" s="30">
        <f ca="1">IF(Riskregister!$E$7="",0,COUNTIF(BH$4:BH$53,"&lt;"&amp;Z418)*IF(AA418&lt;0.5,Riskregister!$K$7+(Riskregister!$L$7-Riskregister!$K$7)*SQRT(AA418/2),Riskregister!$L$7-(Riskregister!$L$7-Riskregister!$K$7)*SQRT((1-AA418)/2)))</f>
        <v>1214706.5353481856</v>
      </c>
      <c r="AC418" s="30">
        <f t="shared" ca="1" si="250"/>
        <v>0.2284987039953309</v>
      </c>
      <c r="AD418" s="30">
        <f t="shared" ca="1" si="250"/>
        <v>0.90664053377228748</v>
      </c>
      <c r="AE418" s="30">
        <f ca="1">IF(Riskregister!$E$8="",0,COUNTIF(BI$4:BI$53,"&lt;"&amp;AC418)*IF(AD418&lt;0.5,Riskregister!$K$8+(Riskregister!$L$8-Riskregister!$K$8)*SQRT(AD418/2),Riskregister!$L$8-(Riskregister!$L$8-Riskregister!$K$8)*SQRT((1-AD418)/2)))</f>
        <v>3984541.8253393769</v>
      </c>
      <c r="AF418" s="30">
        <f t="shared" ca="1" si="251"/>
        <v>0.75775541451532646</v>
      </c>
      <c r="AG418" s="30">
        <f t="shared" ca="1" si="251"/>
        <v>0.38443097429704909</v>
      </c>
      <c r="AH418" s="30">
        <f>IF(Riskregister!$E$9="",0,COUNTIF(BJ$4:BJ$53,"&lt;"&amp;AF418)*IF(AG418&lt;0.5,Riskregister!$K$9+(Riskregister!$L$9-Riskregister!$K$9)*SQRT(AG418/2),Riskregister!$L$9-(Riskregister!$L$9-Riskregister!$K$9)*SQRT((1-AG418)/2)))</f>
        <v>0</v>
      </c>
      <c r="AI418" s="30">
        <f t="shared" ca="1" si="252"/>
        <v>7.6126531309664736E-2</v>
      </c>
      <c r="AJ418" s="30">
        <f t="shared" ca="1" si="252"/>
        <v>0.35952355613942366</v>
      </c>
      <c r="AK418" s="30">
        <f>IF(Riskregister!$E$10="",0,COUNTIF(BK$4:BK$53,"&lt;"&amp;AI418)*IF(AJ418&lt;0.5,Riskregister!$K$10+(Riskregister!$L$10-Riskregister!$K$10)*SQRT(AJ418/2),Riskregister!$L$10-(Riskregister!$L$10-Riskregister!$K$10)*SQRT((1-AJ418)/2)))</f>
        <v>0</v>
      </c>
      <c r="AL418" s="30">
        <f t="shared" ca="1" si="253"/>
        <v>0.31279569531656448</v>
      </c>
      <c r="AM418" s="30">
        <f t="shared" ca="1" si="253"/>
        <v>0.58858624635596446</v>
      </c>
      <c r="AN418" s="30">
        <f>IF(Riskregister!$E$11="",0,COUNTIF(BL$4:BL$53,"&lt;"&amp;AL418)*IF(AM418&lt;0.5,Riskregister!$K$11+(Riskregister!$L$11-Riskregister!$K$11)*SQRT(AM418/2),Riskregister!$L$11-(Riskregister!$L$11-Riskregister!$K$11)*SQRT((1-AM418)/2)))</f>
        <v>0</v>
      </c>
      <c r="AO418" s="30">
        <f t="shared" ca="1" si="254"/>
        <v>0.93651361446508041</v>
      </c>
      <c r="AP418" s="30">
        <f t="shared" ca="1" si="254"/>
        <v>0.75293354870176887</v>
      </c>
      <c r="AQ418" s="30">
        <f>IF(Riskregister!$E$12="",0,COUNTIF(BM$4:BM$53,"&lt;"&amp;AO418)*IF(AP418&lt;0.5,Riskregister!$K$12+(Riskregister!$L$12-Riskregister!$K$12)*SQRT(AP418/2),Riskregister!$L$12-(Riskregister!$L$12-Riskregister!$K$12)*SQRT((1-AP418)/2)))</f>
        <v>0</v>
      </c>
      <c r="AR418" s="30">
        <f t="shared" ca="1" si="255"/>
        <v>0.9055337490216695</v>
      </c>
      <c r="AS418" s="30">
        <f t="shared" ca="1" si="255"/>
        <v>0.96062945386936327</v>
      </c>
      <c r="AT418" s="30">
        <f>IF(Riskregister!$E$13="",0,COUNTIF(BN$4:BN$53,"&lt;"&amp;AR418)*IF(AS418&lt;0.5,Riskregister!$K$13+(Riskregister!$L$13-Riskregister!$K$13)*SQRT(AS418/2),Riskregister!$L$13-(Riskregister!$L$13-Riskregister!$K$13)*SQRT((1-AS418)/2)))</f>
        <v>0</v>
      </c>
      <c r="AU418" s="30">
        <f t="shared" ca="1" si="256"/>
        <v>0.36312633144019091</v>
      </c>
      <c r="AV418" s="30">
        <f t="shared" ca="1" si="256"/>
        <v>0.57955346295048771</v>
      </c>
      <c r="AW418" s="30">
        <f>IF(Riskregister!$E$14="",0,COUNTIF(BO$4:BO$53,"&lt;"&amp;AU418)*IF(AV418&lt;0.5,Riskregister!$K$14+(Riskregister!$L$14-Riskregister!$K$14)*SQRT(AV418/2),Riskregister!$L$14-(Riskregister!$L$14-Riskregister!$K$14)*SQRT((1-AV418)/2)))</f>
        <v>0</v>
      </c>
      <c r="AX418" s="30">
        <f t="shared" ca="1" si="257"/>
        <v>4.158355518656276E-2</v>
      </c>
      <c r="AY418" s="30">
        <f t="shared" ca="1" si="257"/>
        <v>0.98198088348083701</v>
      </c>
      <c r="AZ418" s="30">
        <f>IF(Riskregister!$E$15="",0,COUNTIF(BP$4:BP$53,"&lt;"&amp;AX418)*IF(AY418&lt;0.5,Riskregister!$K$15+(Riskregister!$L$15-Riskregister!$K$15)*SQRT(AY418/2),Riskregister!$L$15-(Riskregister!$L$15-Riskregister!$K$15)*SQRT((1-AY418)/2)))</f>
        <v>0</v>
      </c>
      <c r="BA418" s="30">
        <f t="shared" ca="1" si="258"/>
        <v>0.4041841655584274</v>
      </c>
      <c r="BB418" s="30">
        <f t="shared" ca="1" si="258"/>
        <v>0.68062646933348481</v>
      </c>
      <c r="BC418" s="30">
        <f>IF(Riskregister!$E$16="",0,COUNTIF(BQ$4:BQ$53,"&lt;"&amp;BA418)*IF(BB418&lt;0.5,Riskregister!$K$16+(Riskregister!$L$16-Riskregister!$K$16)*SQRT(BB418/2),Riskregister!$L$16-(Riskregister!$L$16-Riskregister!$K$16)*SQRT((1-BB418)/2)))</f>
        <v>0</v>
      </c>
      <c r="BD418" s="30">
        <f t="shared" ca="1" si="246"/>
        <v>6953425.0782392286</v>
      </c>
    </row>
    <row r="419" spans="20:56" x14ac:dyDescent="0.35">
      <c r="T419" s="30">
        <f t="shared" ca="1" si="247"/>
        <v>0.7338186901152296</v>
      </c>
      <c r="U419" s="30">
        <f t="shared" ca="1" si="247"/>
        <v>0.78068721094221016</v>
      </c>
      <c r="V419" s="30">
        <f ca="1">IF(Riskregister!$E$5="",0,COUNTIF(BF$4:BF$53,"&lt;"&amp;T419)*IF(U419&lt;0.5,Riskregister!$K$5+(Riskregister!$L$5-Riskregister!$K$5)*SQRT(U419/2),Riskregister!$L$5-(Riskregister!$L$5-Riskregister!$K$5)*SQRT((1-U419)/2)))</f>
        <v>2254925.8444271935</v>
      </c>
      <c r="W419" s="30">
        <f t="shared" ca="1" si="248"/>
        <v>0.73113781248932719</v>
      </c>
      <c r="X419" s="30">
        <f t="shared" ca="1" si="248"/>
        <v>0.55534962166993063</v>
      </c>
      <c r="Y419" s="30">
        <f ca="1">IF(Riskregister!$E$6="",0,COUNTIF(BG$4:BG$53,"&lt;"&amp;W419)*IF(X419&lt;0.5,Riskregister!$K$6+(Riskregister!$L$6-Riskregister!$K$6)*SQRT(X419/2),Riskregister!$L$6-(Riskregister!$L$6-Riskregister!$K$6)*SQRT((1-X419)/2)))</f>
        <v>3453825.9061775822</v>
      </c>
      <c r="Z419" s="30">
        <f t="shared" ca="1" si="249"/>
        <v>0.24108313238324564</v>
      </c>
      <c r="AA419" s="30">
        <f t="shared" ca="1" si="249"/>
        <v>0.20948904290583159</v>
      </c>
      <c r="AB419" s="30">
        <f ca="1">IF(Riskregister!$E$7="",0,COUNTIF(BH$4:BH$53,"&lt;"&amp;Z419)*IF(AA419&lt;0.5,Riskregister!$K$7+(Riskregister!$L$7-Riskregister!$K$7)*SQRT(AA419/2),Riskregister!$L$7-(Riskregister!$L$7-Riskregister!$K$7)*SQRT((1-AA419)/2)))</f>
        <v>653099.61603130389</v>
      </c>
      <c r="AC419" s="30">
        <f t="shared" ca="1" si="250"/>
        <v>7.5523990821568798E-2</v>
      </c>
      <c r="AD419" s="30">
        <f t="shared" ca="1" si="250"/>
        <v>0.46683194862210575</v>
      </c>
      <c r="AE419" s="30">
        <f ca="1">IF(Riskregister!$E$8="",0,COUNTIF(BI$4:BI$53,"&lt;"&amp;AC419)*IF(AD419&lt;0.5,Riskregister!$K$8+(Riskregister!$L$8-Riskregister!$K$8)*SQRT(AD419/2),Riskregister!$L$8-(Riskregister!$L$8-Riskregister!$K$8)*SQRT((1-AD419)/2)))</f>
        <v>2570717.6998762214</v>
      </c>
      <c r="AF419" s="30">
        <f t="shared" ca="1" si="251"/>
        <v>0.26622534925556463</v>
      </c>
      <c r="AG419" s="30">
        <f t="shared" ca="1" si="251"/>
        <v>0.91678115463892795</v>
      </c>
      <c r="AH419" s="30">
        <f>IF(Riskregister!$E$9="",0,COUNTIF(BJ$4:BJ$53,"&lt;"&amp;AF419)*IF(AG419&lt;0.5,Riskregister!$K$9+(Riskregister!$L$9-Riskregister!$K$9)*SQRT(AG419/2),Riskregister!$L$9-(Riskregister!$L$9-Riskregister!$K$9)*SQRT((1-AG419)/2)))</f>
        <v>0</v>
      </c>
      <c r="AI419" s="30">
        <f t="shared" ca="1" si="252"/>
        <v>0.42622363116313777</v>
      </c>
      <c r="AJ419" s="30">
        <f t="shared" ca="1" si="252"/>
        <v>0.86738662858546056</v>
      </c>
      <c r="AK419" s="30">
        <f>IF(Riskregister!$E$10="",0,COUNTIF(BK$4:BK$53,"&lt;"&amp;AI419)*IF(AJ419&lt;0.5,Riskregister!$K$10+(Riskregister!$L$10-Riskregister!$K$10)*SQRT(AJ419/2),Riskregister!$L$10-(Riskregister!$L$10-Riskregister!$K$10)*SQRT((1-AJ419)/2)))</f>
        <v>0</v>
      </c>
      <c r="AL419" s="30">
        <f t="shared" ca="1" si="253"/>
        <v>0.97877724073400285</v>
      </c>
      <c r="AM419" s="30">
        <f t="shared" ca="1" si="253"/>
        <v>0.14688922799796533</v>
      </c>
      <c r="AN419" s="30">
        <f>IF(Riskregister!$E$11="",0,COUNTIF(BL$4:BL$53,"&lt;"&amp;AL419)*IF(AM419&lt;0.5,Riskregister!$K$11+(Riskregister!$L$11-Riskregister!$K$11)*SQRT(AM419/2),Riskregister!$L$11-(Riskregister!$L$11-Riskregister!$K$11)*SQRT((1-AM419)/2)))</f>
        <v>0</v>
      </c>
      <c r="AO419" s="30">
        <f t="shared" ca="1" si="254"/>
        <v>0.94827872776272804</v>
      </c>
      <c r="AP419" s="30">
        <f t="shared" ca="1" si="254"/>
        <v>0.65898754955003591</v>
      </c>
      <c r="AQ419" s="30">
        <f>IF(Riskregister!$E$12="",0,COUNTIF(BM$4:BM$53,"&lt;"&amp;AO419)*IF(AP419&lt;0.5,Riskregister!$K$12+(Riskregister!$L$12-Riskregister!$K$12)*SQRT(AP419/2),Riskregister!$L$12-(Riskregister!$L$12-Riskregister!$K$12)*SQRT((1-AP419)/2)))</f>
        <v>0</v>
      </c>
      <c r="AR419" s="30">
        <f t="shared" ca="1" si="255"/>
        <v>0.96370024147932387</v>
      </c>
      <c r="AS419" s="30">
        <f t="shared" ca="1" si="255"/>
        <v>0.13479127953789793</v>
      </c>
      <c r="AT419" s="30">
        <f>IF(Riskregister!$E$13="",0,COUNTIF(BN$4:BN$53,"&lt;"&amp;AR419)*IF(AS419&lt;0.5,Riskregister!$K$13+(Riskregister!$L$13-Riskregister!$K$13)*SQRT(AS419/2),Riskregister!$L$13-(Riskregister!$L$13-Riskregister!$K$13)*SQRT((1-AS419)/2)))</f>
        <v>0</v>
      </c>
      <c r="AU419" s="30">
        <f t="shared" ca="1" si="256"/>
        <v>0.49503217098669272</v>
      </c>
      <c r="AV419" s="30">
        <f t="shared" ca="1" si="256"/>
        <v>0.83193981938112338</v>
      </c>
      <c r="AW419" s="30">
        <f>IF(Riskregister!$E$14="",0,COUNTIF(BO$4:BO$53,"&lt;"&amp;AU419)*IF(AV419&lt;0.5,Riskregister!$K$14+(Riskregister!$L$14-Riskregister!$K$14)*SQRT(AV419/2),Riskregister!$L$14-(Riskregister!$L$14-Riskregister!$K$14)*SQRT((1-AV419)/2)))</f>
        <v>0</v>
      </c>
      <c r="AX419" s="30">
        <f t="shared" ca="1" si="257"/>
        <v>0.78524688517623265</v>
      </c>
      <c r="AY419" s="30">
        <f t="shared" ca="1" si="257"/>
        <v>0.1120556836751323</v>
      </c>
      <c r="AZ419" s="30">
        <f>IF(Riskregister!$E$15="",0,COUNTIF(BP$4:BP$53,"&lt;"&amp;AX419)*IF(AY419&lt;0.5,Riskregister!$K$15+(Riskregister!$L$15-Riskregister!$K$15)*SQRT(AY419/2),Riskregister!$L$15-(Riskregister!$L$15-Riskregister!$K$15)*SQRT((1-AY419)/2)))</f>
        <v>0</v>
      </c>
      <c r="BA419" s="30">
        <f t="shared" ca="1" si="258"/>
        <v>0.26394576343460052</v>
      </c>
      <c r="BB419" s="30">
        <f t="shared" ca="1" si="258"/>
        <v>0.14443975307054036</v>
      </c>
      <c r="BC419" s="30">
        <f>IF(Riskregister!$E$16="",0,COUNTIF(BQ$4:BQ$53,"&lt;"&amp;BA419)*IF(BB419&lt;0.5,Riskregister!$K$16+(Riskregister!$L$16-Riskregister!$K$16)*SQRT(BB419/2),Riskregister!$L$16-(Riskregister!$L$16-Riskregister!$K$16)*SQRT((1-BB419)/2)))</f>
        <v>0</v>
      </c>
      <c r="BD419" s="30">
        <f t="shared" ca="1" si="246"/>
        <v>8932569.0665123016</v>
      </c>
    </row>
    <row r="420" spans="20:56" x14ac:dyDescent="0.35">
      <c r="T420" s="30">
        <f t="shared" ca="1" si="247"/>
        <v>0.51811668166259872</v>
      </c>
      <c r="U420" s="30">
        <f t="shared" ca="1" si="247"/>
        <v>0.35984874733263972</v>
      </c>
      <c r="V420" s="30">
        <f ca="1">IF(Riskregister!$E$5="",0,COUNTIF(BF$4:BF$53,"&lt;"&amp;T420)*IF(U420&lt;0.5,Riskregister!$K$5+(Riskregister!$L$5-Riskregister!$K$5)*SQRT(U420/2),Riskregister!$L$5-(Riskregister!$L$5-Riskregister!$K$5)*SQRT((1-U420)/2)))</f>
        <v>1363514.879147012</v>
      </c>
      <c r="W420" s="30">
        <f t="shared" ca="1" si="248"/>
        <v>0.67773297299717805</v>
      </c>
      <c r="X420" s="30">
        <f t="shared" ca="1" si="248"/>
        <v>0.22317053094391381</v>
      </c>
      <c r="Y420" s="30">
        <f ca="1">IF(Riskregister!$E$6="",0,COUNTIF(BG$4:BG$53,"&lt;"&amp;W420)*IF(X420&lt;0.5,Riskregister!$K$6+(Riskregister!$L$6-Riskregister!$K$6)*SQRT(X420/2),Riskregister!$L$6-(Riskregister!$L$6-Riskregister!$K$6)*SQRT((1-X420)/2)))</f>
        <v>1602557.7077698025</v>
      </c>
      <c r="Z420" s="30">
        <f t="shared" ca="1" si="249"/>
        <v>0.80361317988311409</v>
      </c>
      <c r="AA420" s="30">
        <f t="shared" ca="1" si="249"/>
        <v>0.81076133814277296</v>
      </c>
      <c r="AB420" s="30">
        <f ca="1">IF(Riskregister!$E$7="",0,COUNTIF(BH$4:BH$53,"&lt;"&amp;Z420)*IF(AA420&lt;0.5,Riskregister!$K$7+(Riskregister!$L$7-Riskregister!$K$7)*SQRT(AA420/2),Riskregister!$L$7-(Riskregister!$L$7-Riskregister!$K$7)*SQRT((1-AA420)/2)))</f>
        <v>2338712.8501595245</v>
      </c>
      <c r="AC420" s="30">
        <f t="shared" ca="1" si="250"/>
        <v>4.0476879696411117E-2</v>
      </c>
      <c r="AD420" s="30">
        <f t="shared" ca="1" si="250"/>
        <v>0.89235780006274701</v>
      </c>
      <c r="AE420" s="30">
        <f ca="1">IF(Riskregister!$E$8="",0,COUNTIF(BI$4:BI$53,"&lt;"&amp;AC420)*IF(AD420&lt;0.5,Riskregister!$K$8+(Riskregister!$L$8-Riskregister!$K$8)*SQRT(AD420/2),Riskregister!$L$8-(Riskregister!$L$8-Riskregister!$K$8)*SQRT((1-AD420)/2)))</f>
        <v>0</v>
      </c>
      <c r="AF420" s="30">
        <f t="shared" ca="1" si="251"/>
        <v>0.53167333328212885</v>
      </c>
      <c r="AG420" s="30">
        <f t="shared" ca="1" si="251"/>
        <v>0.98566053286449917</v>
      </c>
      <c r="AH420" s="30">
        <f>IF(Riskregister!$E$9="",0,COUNTIF(BJ$4:BJ$53,"&lt;"&amp;AF420)*IF(AG420&lt;0.5,Riskregister!$K$9+(Riskregister!$L$9-Riskregister!$K$9)*SQRT(AG420/2),Riskregister!$L$9-(Riskregister!$L$9-Riskregister!$K$9)*SQRT((1-AG420)/2)))</f>
        <v>0</v>
      </c>
      <c r="AI420" s="30">
        <f t="shared" ca="1" si="252"/>
        <v>0.18473187642914191</v>
      </c>
      <c r="AJ420" s="30">
        <f t="shared" ca="1" si="252"/>
        <v>0.98388847527970302</v>
      </c>
      <c r="AK420" s="30">
        <f>IF(Riskregister!$E$10="",0,COUNTIF(BK$4:BK$53,"&lt;"&amp;AI420)*IF(AJ420&lt;0.5,Riskregister!$K$10+(Riskregister!$L$10-Riskregister!$K$10)*SQRT(AJ420/2),Riskregister!$L$10-(Riskregister!$L$10-Riskregister!$K$10)*SQRT((1-AJ420)/2)))</f>
        <v>0</v>
      </c>
      <c r="AL420" s="30">
        <f t="shared" ca="1" si="253"/>
        <v>0.29599628511145226</v>
      </c>
      <c r="AM420" s="30">
        <f t="shared" ca="1" si="253"/>
        <v>0.59699110603754313</v>
      </c>
      <c r="AN420" s="30">
        <f>IF(Riskregister!$E$11="",0,COUNTIF(BL$4:BL$53,"&lt;"&amp;AL420)*IF(AM420&lt;0.5,Riskregister!$K$11+(Riskregister!$L$11-Riskregister!$K$11)*SQRT(AM420/2),Riskregister!$L$11-(Riskregister!$L$11-Riskregister!$K$11)*SQRT((1-AM420)/2)))</f>
        <v>0</v>
      </c>
      <c r="AO420" s="30">
        <f t="shared" ca="1" si="254"/>
        <v>0.77799914585368235</v>
      </c>
      <c r="AP420" s="30">
        <f t="shared" ca="1" si="254"/>
        <v>0.63695344821335642</v>
      </c>
      <c r="AQ420" s="30">
        <f>IF(Riskregister!$E$12="",0,COUNTIF(BM$4:BM$53,"&lt;"&amp;AO420)*IF(AP420&lt;0.5,Riskregister!$K$12+(Riskregister!$L$12-Riskregister!$K$12)*SQRT(AP420/2),Riskregister!$L$12-(Riskregister!$L$12-Riskregister!$K$12)*SQRT((1-AP420)/2)))</f>
        <v>0</v>
      </c>
      <c r="AR420" s="30">
        <f t="shared" ca="1" si="255"/>
        <v>0.78016629354082223</v>
      </c>
      <c r="AS420" s="30">
        <f t="shared" ca="1" si="255"/>
        <v>0.22063299492757182</v>
      </c>
      <c r="AT420" s="30">
        <f>IF(Riskregister!$E$13="",0,COUNTIF(BN$4:BN$53,"&lt;"&amp;AR420)*IF(AS420&lt;0.5,Riskregister!$K$13+(Riskregister!$L$13-Riskregister!$K$13)*SQRT(AS420/2),Riskregister!$L$13-(Riskregister!$L$13-Riskregister!$K$13)*SQRT((1-AS420)/2)))</f>
        <v>0</v>
      </c>
      <c r="AU420" s="30">
        <f t="shared" ca="1" si="256"/>
        <v>0.56696129452503696</v>
      </c>
      <c r="AV420" s="30">
        <f t="shared" ca="1" si="256"/>
        <v>0.88699156773460541</v>
      </c>
      <c r="AW420" s="30">
        <f>IF(Riskregister!$E$14="",0,COUNTIF(BO$4:BO$53,"&lt;"&amp;AU420)*IF(AV420&lt;0.5,Riskregister!$K$14+(Riskregister!$L$14-Riskregister!$K$14)*SQRT(AV420/2),Riskregister!$L$14-(Riskregister!$L$14-Riskregister!$K$14)*SQRT((1-AV420)/2)))</f>
        <v>0</v>
      </c>
      <c r="AX420" s="30">
        <f t="shared" ca="1" si="257"/>
        <v>0.74019375656260222</v>
      </c>
      <c r="AY420" s="30">
        <f t="shared" ca="1" si="257"/>
        <v>0.1478471232294124</v>
      </c>
      <c r="AZ420" s="30">
        <f>IF(Riskregister!$E$15="",0,COUNTIF(BP$4:BP$53,"&lt;"&amp;AX420)*IF(AY420&lt;0.5,Riskregister!$K$15+(Riskregister!$L$15-Riskregister!$K$15)*SQRT(AY420/2),Riskregister!$L$15-(Riskregister!$L$15-Riskregister!$K$15)*SQRT((1-AY420)/2)))</f>
        <v>0</v>
      </c>
      <c r="BA420" s="30">
        <f t="shared" ca="1" si="258"/>
        <v>0.66755351486518866</v>
      </c>
      <c r="BB420" s="30">
        <f t="shared" ca="1" si="258"/>
        <v>0.10120640690195437</v>
      </c>
      <c r="BC420" s="30">
        <f>IF(Riskregister!$E$16="",0,COUNTIF(BQ$4:BQ$53,"&lt;"&amp;BA420)*IF(BB420&lt;0.5,Riskregister!$K$16+(Riskregister!$L$16-Riskregister!$K$16)*SQRT(BB420/2),Riskregister!$L$16-(Riskregister!$L$16-Riskregister!$K$16)*SQRT((1-BB420)/2)))</f>
        <v>0</v>
      </c>
      <c r="BD420" s="30">
        <f t="shared" ca="1" si="246"/>
        <v>5304785.4370763395</v>
      </c>
    </row>
    <row r="421" spans="20:56" x14ac:dyDescent="0.35">
      <c r="T421" s="30">
        <f t="shared" ca="1" si="247"/>
        <v>0.11495110846240197</v>
      </c>
      <c r="U421" s="30">
        <f t="shared" ca="1" si="247"/>
        <v>0.67380626201406202</v>
      </c>
      <c r="V421" s="30">
        <f ca="1">IF(Riskregister!$E$5="",0,COUNTIF(BF$4:BF$53,"&lt;"&amp;T421)*IF(U421&lt;0.5,Riskregister!$K$5+(Riskregister!$L$5-Riskregister!$K$5)*SQRT(U421/2),Riskregister!$L$5-(Riskregister!$L$5-Riskregister!$K$5)*SQRT((1-U421)/2)))</f>
        <v>418266.35982549563</v>
      </c>
      <c r="W421" s="30">
        <f t="shared" ca="1" si="248"/>
        <v>0.72518970090326673</v>
      </c>
      <c r="X421" s="30">
        <f t="shared" ca="1" si="248"/>
        <v>0.82007235140593082</v>
      </c>
      <c r="Y421" s="30">
        <f ca="1">IF(Riskregister!$E$6="",0,COUNTIF(BG$4:BG$53,"&lt;"&amp;W421)*IF(X421&lt;0.5,Riskregister!$K$6+(Riskregister!$L$6-Riskregister!$K$6)*SQRT(X421/2),Riskregister!$L$6-(Riskregister!$L$6-Riskregister!$K$6)*SQRT((1-X421)/2)))</f>
        <v>4380325.6140503027</v>
      </c>
      <c r="Z421" s="30">
        <f t="shared" ca="1" si="249"/>
        <v>0.85651040594091743</v>
      </c>
      <c r="AA421" s="30">
        <f t="shared" ca="1" si="249"/>
        <v>0.94846908841491762</v>
      </c>
      <c r="AB421" s="30">
        <f ca="1">IF(Riskregister!$E$7="",0,COUNTIF(BH$4:BH$53,"&lt;"&amp;Z421)*IF(AA421&lt;0.5,Riskregister!$K$7+(Riskregister!$L$7-Riskregister!$K$7)*SQRT(AA421/2),Riskregister!$L$7-(Riskregister!$L$7-Riskregister!$K$7)*SQRT((1-AA421)/2)))</f>
        <v>3094373.9177005501</v>
      </c>
      <c r="AC421" s="30">
        <f t="shared" ca="1" si="250"/>
        <v>0.49330716763225779</v>
      </c>
      <c r="AD421" s="30">
        <f t="shared" ca="1" si="250"/>
        <v>0.29793525511189833</v>
      </c>
      <c r="AE421" s="30">
        <f ca="1">IF(Riskregister!$E$8="",0,COUNTIF(BI$4:BI$53,"&lt;"&amp;AC421)*IF(AD421&lt;0.5,Riskregister!$K$8+(Riskregister!$L$8-Riskregister!$K$8)*SQRT(AD421/2),Riskregister!$L$8-(Riskregister!$L$8-Riskregister!$K$8)*SQRT((1-AD421)/2)))</f>
        <v>6342081.7739536269</v>
      </c>
      <c r="AF421" s="30">
        <f t="shared" ca="1" si="251"/>
        <v>0.30883329241781332</v>
      </c>
      <c r="AG421" s="30">
        <f t="shared" ca="1" si="251"/>
        <v>0.40008469301524141</v>
      </c>
      <c r="AH421" s="30">
        <f>IF(Riskregister!$E$9="",0,COUNTIF(BJ$4:BJ$53,"&lt;"&amp;AF421)*IF(AG421&lt;0.5,Riskregister!$K$9+(Riskregister!$L$9-Riskregister!$K$9)*SQRT(AG421/2),Riskregister!$L$9-(Riskregister!$L$9-Riskregister!$K$9)*SQRT((1-AG421)/2)))</f>
        <v>0</v>
      </c>
      <c r="AI421" s="30">
        <f t="shared" ca="1" si="252"/>
        <v>0.75451127651135452</v>
      </c>
      <c r="AJ421" s="30">
        <f t="shared" ca="1" si="252"/>
        <v>0.20362671118957199</v>
      </c>
      <c r="AK421" s="30">
        <f>IF(Riskregister!$E$10="",0,COUNTIF(BK$4:BK$53,"&lt;"&amp;AI421)*IF(AJ421&lt;0.5,Riskregister!$K$10+(Riskregister!$L$10-Riskregister!$K$10)*SQRT(AJ421/2),Riskregister!$L$10-(Riskregister!$L$10-Riskregister!$K$10)*SQRT((1-AJ421)/2)))</f>
        <v>0</v>
      </c>
      <c r="AL421" s="30">
        <f t="shared" ca="1" si="253"/>
        <v>0.41220932817672928</v>
      </c>
      <c r="AM421" s="30">
        <f t="shared" ca="1" si="253"/>
        <v>0.438926585114917</v>
      </c>
      <c r="AN421" s="30">
        <f>IF(Riskregister!$E$11="",0,COUNTIF(BL$4:BL$53,"&lt;"&amp;AL421)*IF(AM421&lt;0.5,Riskregister!$K$11+(Riskregister!$L$11-Riskregister!$K$11)*SQRT(AM421/2),Riskregister!$L$11-(Riskregister!$L$11-Riskregister!$K$11)*SQRT((1-AM421)/2)))</f>
        <v>0</v>
      </c>
      <c r="AO421" s="30">
        <f t="shared" ca="1" si="254"/>
        <v>0.45463623731045577</v>
      </c>
      <c r="AP421" s="30">
        <f t="shared" ca="1" si="254"/>
        <v>0.65157664568033724</v>
      </c>
      <c r="AQ421" s="30">
        <f>IF(Riskregister!$E$12="",0,COUNTIF(BM$4:BM$53,"&lt;"&amp;AO421)*IF(AP421&lt;0.5,Riskregister!$K$12+(Riskregister!$L$12-Riskregister!$K$12)*SQRT(AP421/2),Riskregister!$L$12-(Riskregister!$L$12-Riskregister!$K$12)*SQRT((1-AP421)/2)))</f>
        <v>0</v>
      </c>
      <c r="AR421" s="30">
        <f t="shared" ca="1" si="255"/>
        <v>0.54175034714625503</v>
      </c>
      <c r="AS421" s="30">
        <f t="shared" ca="1" si="255"/>
        <v>0.87641294756073673</v>
      </c>
      <c r="AT421" s="30">
        <f>IF(Riskregister!$E$13="",0,COUNTIF(BN$4:BN$53,"&lt;"&amp;AR421)*IF(AS421&lt;0.5,Riskregister!$K$13+(Riskregister!$L$13-Riskregister!$K$13)*SQRT(AS421/2),Riskregister!$L$13-(Riskregister!$L$13-Riskregister!$K$13)*SQRT((1-AS421)/2)))</f>
        <v>0</v>
      </c>
      <c r="AU421" s="30">
        <f t="shared" ca="1" si="256"/>
        <v>0.27425972873702575</v>
      </c>
      <c r="AV421" s="30">
        <f t="shared" ca="1" si="256"/>
        <v>0.35502223117280962</v>
      </c>
      <c r="AW421" s="30">
        <f>IF(Riskregister!$E$14="",0,COUNTIF(BO$4:BO$53,"&lt;"&amp;AU421)*IF(AV421&lt;0.5,Riskregister!$K$14+(Riskregister!$L$14-Riskregister!$K$14)*SQRT(AV421/2),Riskregister!$L$14-(Riskregister!$L$14-Riskregister!$K$14)*SQRT((1-AV421)/2)))</f>
        <v>0</v>
      </c>
      <c r="AX421" s="30">
        <f t="shared" ca="1" si="257"/>
        <v>3.2728299596170296E-2</v>
      </c>
      <c r="AY421" s="30">
        <f t="shared" ca="1" si="257"/>
        <v>0.21281865284830148</v>
      </c>
      <c r="AZ421" s="30">
        <f>IF(Riskregister!$E$15="",0,COUNTIF(BP$4:BP$53,"&lt;"&amp;AX421)*IF(AY421&lt;0.5,Riskregister!$K$15+(Riskregister!$L$15-Riskregister!$K$15)*SQRT(AY421/2),Riskregister!$L$15-(Riskregister!$L$15-Riskregister!$K$15)*SQRT((1-AY421)/2)))</f>
        <v>0</v>
      </c>
      <c r="BA421" s="30">
        <f t="shared" ca="1" si="258"/>
        <v>0.40856590281516381</v>
      </c>
      <c r="BB421" s="30">
        <f t="shared" ca="1" si="258"/>
        <v>0.49170678090007514</v>
      </c>
      <c r="BC421" s="30">
        <f>IF(Riskregister!$E$16="",0,COUNTIF(BQ$4:BQ$53,"&lt;"&amp;BA421)*IF(BB421&lt;0.5,Riskregister!$K$16+(Riskregister!$L$16-Riskregister!$K$16)*SQRT(BB421/2),Riskregister!$L$16-(Riskregister!$L$16-Riskregister!$K$16)*SQRT((1-BB421)/2)))</f>
        <v>0</v>
      </c>
      <c r="BD421" s="30">
        <f t="shared" ca="1" si="246"/>
        <v>14235047.665529974</v>
      </c>
    </row>
    <row r="422" spans="20:56" x14ac:dyDescent="0.35">
      <c r="T422" s="30">
        <f t="shared" ca="1" si="247"/>
        <v>6.9322576308924022E-2</v>
      </c>
      <c r="U422" s="30">
        <f t="shared" ca="1" si="247"/>
        <v>0.62156624136718841</v>
      </c>
      <c r="V422" s="30">
        <f ca="1">IF(Riskregister!$E$5="",0,COUNTIF(BF$4:BF$53,"&lt;"&amp;T422)*IF(U422&lt;0.5,Riskregister!$K$5+(Riskregister!$L$5-Riskregister!$K$5)*SQRT(U422/2),Riskregister!$L$5-(Riskregister!$L$5-Riskregister!$K$5)*SQRT((1-U422)/2)))</f>
        <v>404254.20039864921</v>
      </c>
      <c r="W422" s="30">
        <f t="shared" ca="1" si="248"/>
        <v>0.44806999180163842</v>
      </c>
      <c r="X422" s="30">
        <f t="shared" ca="1" si="248"/>
        <v>0.6552939890493501</v>
      </c>
      <c r="Y422" s="30">
        <f ca="1">IF(Riskregister!$E$6="",0,COUNTIF(BG$4:BG$53,"&lt;"&amp;W422)*IF(X422&lt;0.5,Riskregister!$K$6+(Riskregister!$L$6-Riskregister!$K$6)*SQRT(X422/2),Riskregister!$L$6-(Riskregister!$L$6-Riskregister!$K$6)*SQRT((1-X422)/2)))</f>
        <v>2505444.8986537126</v>
      </c>
      <c r="Z422" s="30">
        <f t="shared" ca="1" si="249"/>
        <v>0.92515975499392</v>
      </c>
      <c r="AA422" s="30">
        <f t="shared" ca="1" si="249"/>
        <v>0.73596744693060934</v>
      </c>
      <c r="AB422" s="30">
        <f ca="1">IF(Riskregister!$E$7="",0,COUNTIF(BH$4:BH$53,"&lt;"&amp;Z422)*IF(AA422&lt;0.5,Riskregister!$K$7+(Riskregister!$L$7-Riskregister!$K$7)*SQRT(AA422/2),Riskregister!$L$7-(Riskregister!$L$7-Riskregister!$K$7)*SQRT((1-AA422)/2)))</f>
        <v>2728308.4542429256</v>
      </c>
      <c r="AC422" s="30">
        <f t="shared" ca="1" si="250"/>
        <v>0.49589908596651833</v>
      </c>
      <c r="AD422" s="30">
        <f t="shared" ca="1" si="250"/>
        <v>0.54711182673961634</v>
      </c>
      <c r="AE422" s="30">
        <f ca="1">IF(Riskregister!$E$8="",0,COUNTIF(BI$4:BI$53,"&lt;"&amp;AC422)*IF(AD422&lt;0.5,Riskregister!$K$8+(Riskregister!$L$8-Riskregister!$K$8)*SQRT(AD422/2),Riskregister!$L$8-(Riskregister!$L$8-Riskregister!$K$8)*SQRT((1-AD422)/2)))</f>
        <v>8290354.0433977861</v>
      </c>
      <c r="AF422" s="30">
        <f t="shared" ca="1" si="251"/>
        <v>1.7334940398600174E-2</v>
      </c>
      <c r="AG422" s="30">
        <f t="shared" ca="1" si="251"/>
        <v>0.47288719577041072</v>
      </c>
      <c r="AH422" s="30">
        <f>IF(Riskregister!$E$9="",0,COUNTIF(BJ$4:BJ$53,"&lt;"&amp;AF422)*IF(AG422&lt;0.5,Riskregister!$K$9+(Riskregister!$L$9-Riskregister!$K$9)*SQRT(AG422/2),Riskregister!$L$9-(Riskregister!$L$9-Riskregister!$K$9)*SQRT((1-AG422)/2)))</f>
        <v>0</v>
      </c>
      <c r="AI422" s="30">
        <f t="shared" ca="1" si="252"/>
        <v>0.29097089061871795</v>
      </c>
      <c r="AJ422" s="30">
        <f t="shared" ca="1" si="252"/>
        <v>0.26941318732104291</v>
      </c>
      <c r="AK422" s="30">
        <f>IF(Riskregister!$E$10="",0,COUNTIF(BK$4:BK$53,"&lt;"&amp;AI422)*IF(AJ422&lt;0.5,Riskregister!$K$10+(Riskregister!$L$10-Riskregister!$K$10)*SQRT(AJ422/2),Riskregister!$L$10-(Riskregister!$L$10-Riskregister!$K$10)*SQRT((1-AJ422)/2)))</f>
        <v>0</v>
      </c>
      <c r="AL422" s="30">
        <f t="shared" ca="1" si="253"/>
        <v>0.35433956300881109</v>
      </c>
      <c r="AM422" s="30">
        <f t="shared" ca="1" si="253"/>
        <v>0.74074092318446005</v>
      </c>
      <c r="AN422" s="30">
        <f>IF(Riskregister!$E$11="",0,COUNTIF(BL$4:BL$53,"&lt;"&amp;AL422)*IF(AM422&lt;0.5,Riskregister!$K$11+(Riskregister!$L$11-Riskregister!$K$11)*SQRT(AM422/2),Riskregister!$L$11-(Riskregister!$L$11-Riskregister!$K$11)*SQRT((1-AM422)/2)))</f>
        <v>0</v>
      </c>
      <c r="AO422" s="30">
        <f t="shared" ca="1" si="254"/>
        <v>0.43499586150327263</v>
      </c>
      <c r="AP422" s="30">
        <f t="shared" ca="1" si="254"/>
        <v>0.4675502706171788</v>
      </c>
      <c r="AQ422" s="30">
        <f>IF(Riskregister!$E$12="",0,COUNTIF(BM$4:BM$53,"&lt;"&amp;AO422)*IF(AP422&lt;0.5,Riskregister!$K$12+(Riskregister!$L$12-Riskregister!$K$12)*SQRT(AP422/2),Riskregister!$L$12-(Riskregister!$L$12-Riskregister!$K$12)*SQRT((1-AP422)/2)))</f>
        <v>0</v>
      </c>
      <c r="AR422" s="30">
        <f t="shared" ca="1" si="255"/>
        <v>0.15661419489668127</v>
      </c>
      <c r="AS422" s="30">
        <f t="shared" ca="1" si="255"/>
        <v>0.61288631277915895</v>
      </c>
      <c r="AT422" s="30">
        <f>IF(Riskregister!$E$13="",0,COUNTIF(BN$4:BN$53,"&lt;"&amp;AR422)*IF(AS422&lt;0.5,Riskregister!$K$13+(Riskregister!$L$13-Riskregister!$K$13)*SQRT(AS422/2),Riskregister!$L$13-(Riskregister!$L$13-Riskregister!$K$13)*SQRT((1-AS422)/2)))</f>
        <v>0</v>
      </c>
      <c r="AU422" s="30">
        <f t="shared" ca="1" si="256"/>
        <v>0.3364340792698125</v>
      </c>
      <c r="AV422" s="30">
        <f t="shared" ca="1" si="256"/>
        <v>0.99759575657815647</v>
      </c>
      <c r="AW422" s="30">
        <f>IF(Riskregister!$E$14="",0,COUNTIF(BO$4:BO$53,"&lt;"&amp;AU422)*IF(AV422&lt;0.5,Riskregister!$K$14+(Riskregister!$L$14-Riskregister!$K$14)*SQRT(AV422/2),Riskregister!$L$14-(Riskregister!$L$14-Riskregister!$K$14)*SQRT((1-AV422)/2)))</f>
        <v>0</v>
      </c>
      <c r="AX422" s="30">
        <f t="shared" ca="1" si="257"/>
        <v>5.577828586701461E-2</v>
      </c>
      <c r="AY422" s="30">
        <f t="shared" ca="1" si="257"/>
        <v>0.36080063138057672</v>
      </c>
      <c r="AZ422" s="30">
        <f>IF(Riskregister!$E$15="",0,COUNTIF(BP$4:BP$53,"&lt;"&amp;AX422)*IF(AY422&lt;0.5,Riskregister!$K$15+(Riskregister!$L$15-Riskregister!$K$15)*SQRT(AY422/2),Riskregister!$L$15-(Riskregister!$L$15-Riskregister!$K$15)*SQRT((1-AY422)/2)))</f>
        <v>0</v>
      </c>
      <c r="BA422" s="30">
        <f t="shared" ca="1" si="258"/>
        <v>0.69045445521094617</v>
      </c>
      <c r="BB422" s="30">
        <f t="shared" ca="1" si="258"/>
        <v>0.34140665812635806</v>
      </c>
      <c r="BC422" s="30">
        <f>IF(Riskregister!$E$16="",0,COUNTIF(BQ$4:BQ$53,"&lt;"&amp;BA422)*IF(BB422&lt;0.5,Riskregister!$K$16+(Riskregister!$L$16-Riskregister!$K$16)*SQRT(BB422/2),Riskregister!$L$16-(Riskregister!$L$16-Riskregister!$K$16)*SQRT((1-BB422)/2)))</f>
        <v>0</v>
      </c>
      <c r="BD422" s="30">
        <f t="shared" ca="1" si="246"/>
        <v>13928361.596693072</v>
      </c>
    </row>
    <row r="423" spans="20:56" x14ac:dyDescent="0.35">
      <c r="T423" s="30">
        <f t="shared" ca="1" si="247"/>
        <v>0.3885939515222836</v>
      </c>
      <c r="U423" s="30">
        <f t="shared" ca="1" si="247"/>
        <v>0.91111808112839998</v>
      </c>
      <c r="V423" s="30">
        <f ca="1">IF(Riskregister!$E$5="",0,COUNTIF(BF$4:BF$53,"&lt;"&amp;T423)*IF(U423&lt;0.5,Riskregister!$K$5+(Riskregister!$L$5-Riskregister!$K$5)*SQRT(U423/2),Riskregister!$L$5-(Riskregister!$L$5-Riskregister!$K$5)*SQRT((1-U423)/2)))</f>
        <v>1515406.169125637</v>
      </c>
      <c r="W423" s="30">
        <f t="shared" ca="1" si="248"/>
        <v>0.58764411031827035</v>
      </c>
      <c r="X423" s="30">
        <f t="shared" ca="1" si="248"/>
        <v>0.47484038820095764</v>
      </c>
      <c r="Y423" s="30">
        <f ca="1">IF(Riskregister!$E$6="",0,COUNTIF(BG$4:BG$53,"&lt;"&amp;W423)*IF(X423&lt;0.5,Riskregister!$K$6+(Riskregister!$L$6-Riskregister!$K$6)*SQRT(X423/2),Riskregister!$L$6-(Riskregister!$L$6-Riskregister!$K$6)*SQRT((1-X423)/2)))</f>
        <v>2154128.1924483757</v>
      </c>
      <c r="Z423" s="30">
        <f t="shared" ca="1" si="249"/>
        <v>0.50632499875380832</v>
      </c>
      <c r="AA423" s="30">
        <f t="shared" ca="1" si="249"/>
        <v>0.59394388326426717</v>
      </c>
      <c r="AB423" s="30">
        <f ca="1">IF(Riskregister!$E$7="",0,COUNTIF(BH$4:BH$53,"&lt;"&amp;Z423)*IF(AA423&lt;0.5,Riskregister!$K$7+(Riskregister!$L$7-Riskregister!$K$7)*SQRT(AA423/2),Riskregister!$L$7-(Riskregister!$L$7-Riskregister!$K$7)*SQRT((1-AA423)/2)))</f>
        <v>1453768.6660217328</v>
      </c>
      <c r="AC423" s="30">
        <f t="shared" ca="1" si="250"/>
        <v>0.31672873968046467</v>
      </c>
      <c r="AD423" s="30">
        <f t="shared" ca="1" si="250"/>
        <v>0.69307274317363332</v>
      </c>
      <c r="AE423" s="30">
        <f ca="1">IF(Riskregister!$E$8="",0,COUNTIF(BI$4:BI$53,"&lt;"&amp;AC423)*IF(AD423&lt;0.5,Riskregister!$K$8+(Riskregister!$L$8-Riskregister!$K$8)*SQRT(AD423/2),Riskregister!$L$8-(Riskregister!$L$8-Riskregister!$K$8)*SQRT((1-AD423)/2)))</f>
        <v>6317603.1981073953</v>
      </c>
      <c r="AF423" s="30">
        <f t="shared" ca="1" si="251"/>
        <v>0.54221888547352293</v>
      </c>
      <c r="AG423" s="30">
        <f t="shared" ca="1" si="251"/>
        <v>0.59052586221035785</v>
      </c>
      <c r="AH423" s="30">
        <f>IF(Riskregister!$E$9="",0,COUNTIF(BJ$4:BJ$53,"&lt;"&amp;AF423)*IF(AG423&lt;0.5,Riskregister!$K$9+(Riskregister!$L$9-Riskregister!$K$9)*SQRT(AG423/2),Riskregister!$L$9-(Riskregister!$L$9-Riskregister!$K$9)*SQRT((1-AG423)/2)))</f>
        <v>0</v>
      </c>
      <c r="AI423" s="30">
        <f t="shared" ca="1" si="252"/>
        <v>4.5476666876695493E-2</v>
      </c>
      <c r="AJ423" s="30">
        <f t="shared" ca="1" si="252"/>
        <v>9.6126996987190627E-2</v>
      </c>
      <c r="AK423" s="30">
        <f>IF(Riskregister!$E$10="",0,COUNTIF(BK$4:BK$53,"&lt;"&amp;AI423)*IF(AJ423&lt;0.5,Riskregister!$K$10+(Riskregister!$L$10-Riskregister!$K$10)*SQRT(AJ423/2),Riskregister!$L$10-(Riskregister!$L$10-Riskregister!$K$10)*SQRT((1-AJ423)/2)))</f>
        <v>0</v>
      </c>
      <c r="AL423" s="30">
        <f t="shared" ca="1" si="253"/>
        <v>7.4213106416749941E-2</v>
      </c>
      <c r="AM423" s="30">
        <f t="shared" ca="1" si="253"/>
        <v>0.34806400962222028</v>
      </c>
      <c r="AN423" s="30">
        <f>IF(Riskregister!$E$11="",0,COUNTIF(BL$4:BL$53,"&lt;"&amp;AL423)*IF(AM423&lt;0.5,Riskregister!$K$11+(Riskregister!$L$11-Riskregister!$K$11)*SQRT(AM423/2),Riskregister!$L$11-(Riskregister!$L$11-Riskregister!$K$11)*SQRT((1-AM423)/2)))</f>
        <v>0</v>
      </c>
      <c r="AO423" s="30">
        <f t="shared" ca="1" si="254"/>
        <v>0.60383961116165463</v>
      </c>
      <c r="AP423" s="30">
        <f t="shared" ca="1" si="254"/>
        <v>0.65661032756304016</v>
      </c>
      <c r="AQ423" s="30">
        <f>IF(Riskregister!$E$12="",0,COUNTIF(BM$4:BM$53,"&lt;"&amp;AO423)*IF(AP423&lt;0.5,Riskregister!$K$12+(Riskregister!$L$12-Riskregister!$K$12)*SQRT(AP423/2),Riskregister!$L$12-(Riskregister!$L$12-Riskregister!$K$12)*SQRT((1-AP423)/2)))</f>
        <v>0</v>
      </c>
      <c r="AR423" s="30">
        <f t="shared" ca="1" si="255"/>
        <v>0.55170455986740274</v>
      </c>
      <c r="AS423" s="30">
        <f t="shared" ca="1" si="255"/>
        <v>0.84554247873646826</v>
      </c>
      <c r="AT423" s="30">
        <f>IF(Riskregister!$E$13="",0,COUNTIF(BN$4:BN$53,"&lt;"&amp;AR423)*IF(AS423&lt;0.5,Riskregister!$K$13+(Riskregister!$L$13-Riskregister!$K$13)*SQRT(AS423/2),Riskregister!$L$13-(Riskregister!$L$13-Riskregister!$K$13)*SQRT((1-AS423)/2)))</f>
        <v>0</v>
      </c>
      <c r="AU423" s="30">
        <f t="shared" ca="1" si="256"/>
        <v>0.47043436885724721</v>
      </c>
      <c r="AV423" s="30">
        <f t="shared" ca="1" si="256"/>
        <v>0.33013508529519231</v>
      </c>
      <c r="AW423" s="30">
        <f>IF(Riskregister!$E$14="",0,COUNTIF(BO$4:BO$53,"&lt;"&amp;AU423)*IF(AV423&lt;0.5,Riskregister!$K$14+(Riskregister!$L$14-Riskregister!$K$14)*SQRT(AV423/2),Riskregister!$L$14-(Riskregister!$L$14-Riskregister!$K$14)*SQRT((1-AV423)/2)))</f>
        <v>0</v>
      </c>
      <c r="AX423" s="30">
        <f t="shared" ca="1" si="257"/>
        <v>0.99976267868399238</v>
      </c>
      <c r="AY423" s="30">
        <f t="shared" ca="1" si="257"/>
        <v>0.13562164580454772</v>
      </c>
      <c r="AZ423" s="30">
        <f>IF(Riskregister!$E$15="",0,COUNTIF(BP$4:BP$53,"&lt;"&amp;AX423)*IF(AY423&lt;0.5,Riskregister!$K$15+(Riskregister!$L$15-Riskregister!$K$15)*SQRT(AY423/2),Riskregister!$L$15-(Riskregister!$L$15-Riskregister!$K$15)*SQRT((1-AY423)/2)))</f>
        <v>0</v>
      </c>
      <c r="BA423" s="30">
        <f t="shared" ca="1" si="258"/>
        <v>0.64362699626184494</v>
      </c>
      <c r="BB423" s="30">
        <f t="shared" ca="1" si="258"/>
        <v>0.34341921080906113</v>
      </c>
      <c r="BC423" s="30">
        <f>IF(Riskregister!$E$16="",0,COUNTIF(BQ$4:BQ$53,"&lt;"&amp;BA423)*IF(BB423&lt;0.5,Riskregister!$K$16+(Riskregister!$L$16-Riskregister!$K$16)*SQRT(BB423/2),Riskregister!$L$16-(Riskregister!$L$16-Riskregister!$K$16)*SQRT((1-BB423)/2)))</f>
        <v>0</v>
      </c>
      <c r="BD423" s="30">
        <f t="shared" ca="1" si="246"/>
        <v>11440906.225703141</v>
      </c>
    </row>
    <row r="424" spans="20:56" x14ac:dyDescent="0.35">
      <c r="T424" s="30">
        <f t="shared" ref="T424:U443" ca="1" si="259">RAND()</f>
        <v>0.79674088552757405</v>
      </c>
      <c r="U424" s="30">
        <f t="shared" ca="1" si="259"/>
        <v>0.59092688566743545</v>
      </c>
      <c r="V424" s="30">
        <f ca="1">IF(Riskregister!$E$5="",0,COUNTIF(BF$4:BF$53,"&lt;"&amp;T424)*IF(U424&lt;0.5,Riskregister!$K$5+(Riskregister!$L$5-Riskregister!$K$5)*SQRT(U424/2),Riskregister!$L$5-(Riskregister!$L$5-Riskregister!$K$5)*SQRT((1-U424)/2)))</f>
        <v>1982421.3442419774</v>
      </c>
      <c r="W424" s="30">
        <f t="shared" ref="W424:X443" ca="1" si="260">RAND()</f>
        <v>0.23402161628338458</v>
      </c>
      <c r="X424" s="30">
        <f t="shared" ca="1" si="260"/>
        <v>0.77580513997841205</v>
      </c>
      <c r="Y424" s="30">
        <f ca="1">IF(Riskregister!$E$6="",0,COUNTIF(BG$4:BG$53,"&lt;"&amp;W424)*IF(X424&lt;0.5,Riskregister!$K$6+(Riskregister!$L$6-Riskregister!$K$6)*SQRT(X424/2),Riskregister!$L$6-(Riskregister!$L$6-Riskregister!$K$6)*SQRT((1-X424)/2)))</f>
        <v>1397342.8227964323</v>
      </c>
      <c r="Z424" s="30">
        <f t="shared" ref="Z424:AA443" ca="1" si="261">RAND()</f>
        <v>0.85707140869982401</v>
      </c>
      <c r="AA424" s="30">
        <f t="shared" ca="1" si="261"/>
        <v>0.93481408422770063</v>
      </c>
      <c r="AB424" s="30">
        <f ca="1">IF(Riskregister!$E$7="",0,COUNTIF(BH$4:BH$53,"&lt;"&amp;Z424)*IF(AA424&lt;0.5,Riskregister!$K$7+(Riskregister!$L$7-Riskregister!$K$7)*SQRT(AA424/2),Riskregister!$L$7-(Riskregister!$L$7-Riskregister!$K$7)*SQRT((1-AA424)/2)))</f>
        <v>3031314.1248234482</v>
      </c>
      <c r="AC424" s="30">
        <f t="shared" ref="AC424:AD443" ca="1" si="262">RAND()</f>
        <v>0.62487269374310972</v>
      </c>
      <c r="AD424" s="30">
        <f t="shared" ca="1" si="262"/>
        <v>0.64909665109699322</v>
      </c>
      <c r="AE424" s="30">
        <f ca="1">IF(Riskregister!$E$8="",0,COUNTIF(BI$4:BI$53,"&lt;"&amp;AC424)*IF(AD424&lt;0.5,Riskregister!$K$8+(Riskregister!$L$8-Riskregister!$K$8)*SQRT(AD424/2),Riskregister!$L$8-(Riskregister!$L$8-Riskregister!$K$8)*SQRT((1-AD424)/2)))</f>
        <v>9093939.7736135982</v>
      </c>
      <c r="AF424" s="30">
        <f t="shared" ref="AF424:AG443" ca="1" si="263">RAND()</f>
        <v>0.68587406371151616</v>
      </c>
      <c r="AG424" s="30">
        <f t="shared" ca="1" si="263"/>
        <v>0.94740195877603139</v>
      </c>
      <c r="AH424" s="30">
        <f>IF(Riskregister!$E$9="",0,COUNTIF(BJ$4:BJ$53,"&lt;"&amp;AF424)*IF(AG424&lt;0.5,Riskregister!$K$9+(Riskregister!$L$9-Riskregister!$K$9)*SQRT(AG424/2),Riskregister!$L$9-(Riskregister!$L$9-Riskregister!$K$9)*SQRT((1-AG424)/2)))</f>
        <v>0</v>
      </c>
      <c r="AI424" s="30">
        <f t="shared" ref="AI424:AJ443" ca="1" si="264">RAND()</f>
        <v>0.73090604600277642</v>
      </c>
      <c r="AJ424" s="30">
        <f t="shared" ca="1" si="264"/>
        <v>0.86249412375469148</v>
      </c>
      <c r="AK424" s="30">
        <f>IF(Riskregister!$E$10="",0,COUNTIF(BK$4:BK$53,"&lt;"&amp;AI424)*IF(AJ424&lt;0.5,Riskregister!$K$10+(Riskregister!$L$10-Riskregister!$K$10)*SQRT(AJ424/2),Riskregister!$L$10-(Riskregister!$L$10-Riskregister!$K$10)*SQRT((1-AJ424)/2)))</f>
        <v>0</v>
      </c>
      <c r="AL424" s="30">
        <f t="shared" ref="AL424:AM443" ca="1" si="265">RAND()</f>
        <v>0.88651900066614164</v>
      </c>
      <c r="AM424" s="30">
        <f t="shared" ca="1" si="265"/>
        <v>0.6173130499199152</v>
      </c>
      <c r="AN424" s="30">
        <f>IF(Riskregister!$E$11="",0,COUNTIF(BL$4:BL$53,"&lt;"&amp;AL424)*IF(AM424&lt;0.5,Riskregister!$K$11+(Riskregister!$L$11-Riskregister!$K$11)*SQRT(AM424/2),Riskregister!$L$11-(Riskregister!$L$11-Riskregister!$K$11)*SQRT((1-AM424)/2)))</f>
        <v>0</v>
      </c>
      <c r="AO424" s="30">
        <f t="shared" ref="AO424:AP443" ca="1" si="266">RAND()</f>
        <v>0.77792096993044935</v>
      </c>
      <c r="AP424" s="30">
        <f t="shared" ca="1" si="266"/>
        <v>0.50363334450560793</v>
      </c>
      <c r="AQ424" s="30">
        <f>IF(Riskregister!$E$12="",0,COUNTIF(BM$4:BM$53,"&lt;"&amp;AO424)*IF(AP424&lt;0.5,Riskregister!$K$12+(Riskregister!$L$12-Riskregister!$K$12)*SQRT(AP424/2),Riskregister!$L$12-(Riskregister!$L$12-Riskregister!$K$12)*SQRT((1-AP424)/2)))</f>
        <v>0</v>
      </c>
      <c r="AR424" s="30">
        <f t="shared" ref="AR424:AS443" ca="1" si="267">RAND()</f>
        <v>0.85386284365242349</v>
      </c>
      <c r="AS424" s="30">
        <f t="shared" ca="1" si="267"/>
        <v>0.4970052659323555</v>
      </c>
      <c r="AT424" s="30">
        <f>IF(Riskregister!$E$13="",0,COUNTIF(BN$4:BN$53,"&lt;"&amp;AR424)*IF(AS424&lt;0.5,Riskregister!$K$13+(Riskregister!$L$13-Riskregister!$K$13)*SQRT(AS424/2),Riskregister!$L$13-(Riskregister!$L$13-Riskregister!$K$13)*SQRT((1-AS424)/2)))</f>
        <v>0</v>
      </c>
      <c r="AU424" s="30">
        <f t="shared" ref="AU424:AV443" ca="1" si="268">RAND()</f>
        <v>0.53440791102523155</v>
      </c>
      <c r="AV424" s="30">
        <f t="shared" ca="1" si="268"/>
        <v>0.14933125080404408</v>
      </c>
      <c r="AW424" s="30">
        <f>IF(Riskregister!$E$14="",0,COUNTIF(BO$4:BO$53,"&lt;"&amp;AU424)*IF(AV424&lt;0.5,Riskregister!$K$14+(Riskregister!$L$14-Riskregister!$K$14)*SQRT(AV424/2),Riskregister!$L$14-(Riskregister!$L$14-Riskregister!$K$14)*SQRT((1-AV424)/2)))</f>
        <v>0</v>
      </c>
      <c r="AX424" s="30">
        <f t="shared" ref="AX424:AY443" ca="1" si="269">RAND()</f>
        <v>0.86327973033147609</v>
      </c>
      <c r="AY424" s="30">
        <f t="shared" ca="1" si="269"/>
        <v>0.16455650502961172</v>
      </c>
      <c r="AZ424" s="30">
        <f>IF(Riskregister!$E$15="",0,COUNTIF(BP$4:BP$53,"&lt;"&amp;AX424)*IF(AY424&lt;0.5,Riskregister!$K$15+(Riskregister!$L$15-Riskregister!$K$15)*SQRT(AY424/2),Riskregister!$L$15-(Riskregister!$L$15-Riskregister!$K$15)*SQRT((1-AY424)/2)))</f>
        <v>0</v>
      </c>
      <c r="BA424" s="30">
        <f t="shared" ref="BA424:BB443" ca="1" si="270">RAND()</f>
        <v>7.5150724484450038E-2</v>
      </c>
      <c r="BB424" s="30">
        <f t="shared" ca="1" si="270"/>
        <v>0.77889966450538184</v>
      </c>
      <c r="BC424" s="30">
        <f>IF(Riskregister!$E$16="",0,COUNTIF(BQ$4:BQ$53,"&lt;"&amp;BA424)*IF(BB424&lt;0.5,Riskregister!$K$16+(Riskregister!$L$16-Riskregister!$K$16)*SQRT(BB424/2),Riskregister!$L$16-(Riskregister!$L$16-Riskregister!$K$16)*SQRT((1-BB424)/2)))</f>
        <v>0</v>
      </c>
      <c r="BD424" s="30">
        <f t="shared" ca="1" si="246"/>
        <v>15505018.065475456</v>
      </c>
    </row>
    <row r="425" spans="20:56" x14ac:dyDescent="0.35">
      <c r="T425" s="30">
        <f t="shared" ca="1" si="259"/>
        <v>0.32434282806319159</v>
      </c>
      <c r="U425" s="30">
        <f t="shared" ca="1" si="259"/>
        <v>0.94054077457841867</v>
      </c>
      <c r="V425" s="30">
        <f ca="1">IF(Riskregister!$E$5="",0,COUNTIF(BF$4:BF$53,"&lt;"&amp;T425)*IF(U425&lt;0.5,Riskregister!$K$5+(Riskregister!$L$5-Riskregister!$K$5)*SQRT(U425/2),Riskregister!$L$5-(Riskregister!$L$5-Riskregister!$K$5)*SQRT((1-U425)/2)))</f>
        <v>1567229.2562081395</v>
      </c>
      <c r="W425" s="30">
        <f t="shared" ca="1" si="260"/>
        <v>0.65753348828185432</v>
      </c>
      <c r="X425" s="30">
        <f t="shared" ca="1" si="260"/>
        <v>0.67150581245718566</v>
      </c>
      <c r="Y425" s="30">
        <f ca="1">IF(Riskregister!$E$6="",0,COUNTIF(BG$4:BG$53,"&lt;"&amp;W425)*IF(X425&lt;0.5,Riskregister!$K$6+(Riskregister!$L$6-Riskregister!$K$6)*SQRT(X425/2),Riskregister!$L$6-(Riskregister!$L$6-Riskregister!$K$6)*SQRT((1-X425)/2)))</f>
        <v>2541013.2504791426</v>
      </c>
      <c r="Z425" s="30">
        <f t="shared" ca="1" si="261"/>
        <v>0.49193467729310714</v>
      </c>
      <c r="AA425" s="30">
        <f t="shared" ca="1" si="261"/>
        <v>0.73102900193192466</v>
      </c>
      <c r="AB425" s="30">
        <f ca="1">IF(Riskregister!$E$7="",0,COUNTIF(BH$4:BH$53,"&lt;"&amp;Z425)*IF(AA425&lt;0.5,Riskregister!$K$7+(Riskregister!$L$7-Riskregister!$K$7)*SQRT(AA425/2),Riskregister!$L$7-(Riskregister!$L$7-Riskregister!$K$7)*SQRT((1-AA425)/2)))</f>
        <v>1629882.4435580592</v>
      </c>
      <c r="AC425" s="30">
        <f t="shared" ca="1" si="262"/>
        <v>0.18627793289008043</v>
      </c>
      <c r="AD425" s="30">
        <f t="shared" ca="1" si="262"/>
        <v>0.91547463509347948</v>
      </c>
      <c r="AE425" s="30">
        <f ca="1">IF(Riskregister!$E$8="",0,COUNTIF(BI$4:BI$53,"&lt;"&amp;AC425)*IF(AD425&lt;0.5,Riskregister!$K$8+(Riskregister!$L$8-Riskregister!$K$8)*SQRT(AD425/2),Riskregister!$L$8-(Riskregister!$L$8-Riskregister!$K$8)*SQRT((1-AD425)/2)))</f>
        <v>4033779.1891122824</v>
      </c>
      <c r="AF425" s="30">
        <f t="shared" ca="1" si="263"/>
        <v>0.96609949913232307</v>
      </c>
      <c r="AG425" s="30">
        <f t="shared" ca="1" si="263"/>
        <v>3.3969953766236682E-2</v>
      </c>
      <c r="AH425" s="30">
        <f>IF(Riskregister!$E$9="",0,COUNTIF(BJ$4:BJ$53,"&lt;"&amp;AF425)*IF(AG425&lt;0.5,Riskregister!$K$9+(Riskregister!$L$9-Riskregister!$K$9)*SQRT(AG425/2),Riskregister!$L$9-(Riskregister!$L$9-Riskregister!$K$9)*SQRT((1-AG425)/2)))</f>
        <v>0</v>
      </c>
      <c r="AI425" s="30">
        <f t="shared" ca="1" si="264"/>
        <v>0.56676787137848561</v>
      </c>
      <c r="AJ425" s="30">
        <f t="shared" ca="1" si="264"/>
        <v>0.86478061401555495</v>
      </c>
      <c r="AK425" s="30">
        <f>IF(Riskregister!$E$10="",0,COUNTIF(BK$4:BK$53,"&lt;"&amp;AI425)*IF(AJ425&lt;0.5,Riskregister!$K$10+(Riskregister!$L$10-Riskregister!$K$10)*SQRT(AJ425/2),Riskregister!$L$10-(Riskregister!$L$10-Riskregister!$K$10)*SQRT((1-AJ425)/2)))</f>
        <v>0</v>
      </c>
      <c r="AL425" s="30">
        <f t="shared" ca="1" si="265"/>
        <v>0.34334999550399159</v>
      </c>
      <c r="AM425" s="30">
        <f t="shared" ca="1" si="265"/>
        <v>0.19995393815248108</v>
      </c>
      <c r="AN425" s="30">
        <f>IF(Riskregister!$E$11="",0,COUNTIF(BL$4:BL$53,"&lt;"&amp;AL425)*IF(AM425&lt;0.5,Riskregister!$K$11+(Riskregister!$L$11-Riskregister!$K$11)*SQRT(AM425/2),Riskregister!$L$11-(Riskregister!$L$11-Riskregister!$K$11)*SQRT((1-AM425)/2)))</f>
        <v>0</v>
      </c>
      <c r="AO425" s="30">
        <f t="shared" ca="1" si="266"/>
        <v>0.16245300459751466</v>
      </c>
      <c r="AP425" s="30">
        <f t="shared" ca="1" si="266"/>
        <v>0.1184659983365498</v>
      </c>
      <c r="AQ425" s="30">
        <f>IF(Riskregister!$E$12="",0,COUNTIF(BM$4:BM$53,"&lt;"&amp;AO425)*IF(AP425&lt;0.5,Riskregister!$K$12+(Riskregister!$L$12-Riskregister!$K$12)*SQRT(AP425/2),Riskregister!$L$12-(Riskregister!$L$12-Riskregister!$K$12)*SQRT((1-AP425)/2)))</f>
        <v>0</v>
      </c>
      <c r="AR425" s="30">
        <f t="shared" ca="1" si="267"/>
        <v>0.1085881047786641</v>
      </c>
      <c r="AS425" s="30">
        <f t="shared" ca="1" si="267"/>
        <v>6.8356416122267394E-2</v>
      </c>
      <c r="AT425" s="30">
        <f>IF(Riskregister!$E$13="",0,COUNTIF(BN$4:BN$53,"&lt;"&amp;AR425)*IF(AS425&lt;0.5,Riskregister!$K$13+(Riskregister!$L$13-Riskregister!$K$13)*SQRT(AS425/2),Riskregister!$L$13-(Riskregister!$L$13-Riskregister!$K$13)*SQRT((1-AS425)/2)))</f>
        <v>0</v>
      </c>
      <c r="AU425" s="30">
        <f t="shared" ca="1" si="268"/>
        <v>0.27335470016305741</v>
      </c>
      <c r="AV425" s="30">
        <f t="shared" ca="1" si="268"/>
        <v>0.91068615765384486</v>
      </c>
      <c r="AW425" s="30">
        <f>IF(Riskregister!$E$14="",0,COUNTIF(BO$4:BO$53,"&lt;"&amp;AU425)*IF(AV425&lt;0.5,Riskregister!$K$14+(Riskregister!$L$14-Riskregister!$K$14)*SQRT(AV425/2),Riskregister!$L$14-(Riskregister!$L$14-Riskregister!$K$14)*SQRT((1-AV425)/2)))</f>
        <v>0</v>
      </c>
      <c r="AX425" s="30">
        <f t="shared" ca="1" si="269"/>
        <v>0.81550842516499644</v>
      </c>
      <c r="AY425" s="30">
        <f t="shared" ca="1" si="269"/>
        <v>0.53499765312672365</v>
      </c>
      <c r="AZ425" s="30">
        <f>IF(Riskregister!$E$15="",0,COUNTIF(BP$4:BP$53,"&lt;"&amp;AX425)*IF(AY425&lt;0.5,Riskregister!$K$15+(Riskregister!$L$15-Riskregister!$K$15)*SQRT(AY425/2),Riskregister!$L$15-(Riskregister!$L$15-Riskregister!$K$15)*SQRT((1-AY425)/2)))</f>
        <v>0</v>
      </c>
      <c r="BA425" s="30">
        <f t="shared" ca="1" si="270"/>
        <v>3.2856498642113374E-2</v>
      </c>
      <c r="BB425" s="30">
        <f t="shared" ca="1" si="270"/>
        <v>0.29820855114824019</v>
      </c>
      <c r="BC425" s="30">
        <f>IF(Riskregister!$E$16="",0,COUNTIF(BQ$4:BQ$53,"&lt;"&amp;BA425)*IF(BB425&lt;0.5,Riskregister!$K$16+(Riskregister!$L$16-Riskregister!$K$16)*SQRT(BB425/2),Riskregister!$L$16-(Riskregister!$L$16-Riskregister!$K$16)*SQRT((1-BB425)/2)))</f>
        <v>0</v>
      </c>
      <c r="BD425" s="30">
        <f t="shared" ca="1" si="246"/>
        <v>9771904.1393576227</v>
      </c>
    </row>
    <row r="426" spans="20:56" x14ac:dyDescent="0.35">
      <c r="T426" s="30">
        <f t="shared" ca="1" si="259"/>
        <v>0.16396107931278348</v>
      </c>
      <c r="U426" s="30">
        <f t="shared" ca="1" si="259"/>
        <v>0.42445415587226343</v>
      </c>
      <c r="V426" s="30">
        <f ca="1">IF(Riskregister!$E$5="",0,COUNTIF(BF$4:BF$53,"&lt;"&amp;T426)*IF(U426&lt;0.5,Riskregister!$K$5+(Riskregister!$L$5-Riskregister!$K$5)*SQRT(U426/2),Riskregister!$L$5-(Riskregister!$L$5-Riskregister!$K$5)*SQRT((1-U426)/2)))</f>
        <v>714612.99199164845</v>
      </c>
      <c r="W426" s="30">
        <f t="shared" ca="1" si="260"/>
        <v>0.56660624060819065</v>
      </c>
      <c r="X426" s="30">
        <f t="shared" ca="1" si="260"/>
        <v>0.51246331859251082</v>
      </c>
      <c r="Y426" s="30">
        <f ca="1">IF(Riskregister!$E$6="",0,COUNTIF(BG$4:BG$53,"&lt;"&amp;W426)*IF(X426&lt;0.5,Riskregister!$K$6+(Riskregister!$L$6-Riskregister!$K$6)*SQRT(X426/2),Riskregister!$L$6-(Riskregister!$L$6-Riskregister!$K$6)*SQRT((1-X426)/2)))</f>
        <v>2222575.5443562362</v>
      </c>
      <c r="Z426" s="30">
        <f t="shared" ca="1" si="261"/>
        <v>0.21937832152275727</v>
      </c>
      <c r="AA426" s="30">
        <f t="shared" ca="1" si="261"/>
        <v>0.44219551785625122</v>
      </c>
      <c r="AB426" s="30">
        <f ca="1">IF(Riskregister!$E$7="",0,COUNTIF(BH$4:BH$53,"&lt;"&amp;Z426)*IF(AA426&lt;0.5,Riskregister!$K$7+(Riskregister!$L$7-Riskregister!$K$7)*SQRT(AA426/2),Riskregister!$L$7-(Riskregister!$L$7-Riskregister!$K$7)*SQRT((1-AA426)/2)))</f>
        <v>858294.46868337435</v>
      </c>
      <c r="AC426" s="30">
        <f t="shared" ca="1" si="262"/>
        <v>0.66818965369746142</v>
      </c>
      <c r="AD426" s="30">
        <f t="shared" ca="1" si="262"/>
        <v>0.97702262059388034</v>
      </c>
      <c r="AE426" s="30">
        <f ca="1">IF(Riskregister!$E$8="",0,COUNTIF(BI$4:BI$53,"&lt;"&amp;AC426)*IF(AD426&lt;0.5,Riskregister!$K$8+(Riskregister!$L$8-Riskregister!$K$8)*SQRT(AD426/2),Riskregister!$L$8-(Riskregister!$L$8-Riskregister!$K$8)*SQRT((1-AD426)/2)))</f>
        <v>13488687.193243794</v>
      </c>
      <c r="AF426" s="30">
        <f t="shared" ca="1" si="263"/>
        <v>0.13144686153554697</v>
      </c>
      <c r="AG426" s="30">
        <f t="shared" ca="1" si="263"/>
        <v>0.62623212839096631</v>
      </c>
      <c r="AH426" s="30">
        <f>IF(Riskregister!$E$9="",0,COUNTIF(BJ$4:BJ$53,"&lt;"&amp;AF426)*IF(AG426&lt;0.5,Riskregister!$K$9+(Riskregister!$L$9-Riskregister!$K$9)*SQRT(AG426/2),Riskregister!$L$9-(Riskregister!$L$9-Riskregister!$K$9)*SQRT((1-AG426)/2)))</f>
        <v>0</v>
      </c>
      <c r="AI426" s="30">
        <f t="shared" ca="1" si="264"/>
        <v>0.63807149608542046</v>
      </c>
      <c r="AJ426" s="30">
        <f t="shared" ca="1" si="264"/>
        <v>0.22743426635357578</v>
      </c>
      <c r="AK426" s="30">
        <f>IF(Riskregister!$E$10="",0,COUNTIF(BK$4:BK$53,"&lt;"&amp;AI426)*IF(AJ426&lt;0.5,Riskregister!$K$10+(Riskregister!$L$10-Riskregister!$K$10)*SQRT(AJ426/2),Riskregister!$L$10-(Riskregister!$L$10-Riskregister!$K$10)*SQRT((1-AJ426)/2)))</f>
        <v>0</v>
      </c>
      <c r="AL426" s="30">
        <f t="shared" ca="1" si="265"/>
        <v>0.48411460003524032</v>
      </c>
      <c r="AM426" s="30">
        <f t="shared" ca="1" si="265"/>
        <v>0.43494698886846239</v>
      </c>
      <c r="AN426" s="30">
        <f>IF(Riskregister!$E$11="",0,COUNTIF(BL$4:BL$53,"&lt;"&amp;AL426)*IF(AM426&lt;0.5,Riskregister!$K$11+(Riskregister!$L$11-Riskregister!$K$11)*SQRT(AM426/2),Riskregister!$L$11-(Riskregister!$L$11-Riskregister!$K$11)*SQRT((1-AM426)/2)))</f>
        <v>0</v>
      </c>
      <c r="AO426" s="30">
        <f t="shared" ca="1" si="266"/>
        <v>0.69717337820895275</v>
      </c>
      <c r="AP426" s="30">
        <f t="shared" ca="1" si="266"/>
        <v>0.78420732046754615</v>
      </c>
      <c r="AQ426" s="30">
        <f>IF(Riskregister!$E$12="",0,COUNTIF(BM$4:BM$53,"&lt;"&amp;AO426)*IF(AP426&lt;0.5,Riskregister!$K$12+(Riskregister!$L$12-Riskregister!$K$12)*SQRT(AP426/2),Riskregister!$L$12-(Riskregister!$L$12-Riskregister!$K$12)*SQRT((1-AP426)/2)))</f>
        <v>0</v>
      </c>
      <c r="AR426" s="30">
        <f t="shared" ca="1" si="267"/>
        <v>2.7140425985056504E-2</v>
      </c>
      <c r="AS426" s="30">
        <f t="shared" ca="1" si="267"/>
        <v>0.56281424054127283</v>
      </c>
      <c r="AT426" s="30">
        <f>IF(Riskregister!$E$13="",0,COUNTIF(BN$4:BN$53,"&lt;"&amp;AR426)*IF(AS426&lt;0.5,Riskregister!$K$13+(Riskregister!$L$13-Riskregister!$K$13)*SQRT(AS426/2),Riskregister!$L$13-(Riskregister!$L$13-Riskregister!$K$13)*SQRT((1-AS426)/2)))</f>
        <v>0</v>
      </c>
      <c r="AU426" s="30">
        <f t="shared" ca="1" si="268"/>
        <v>0.52887249368183353</v>
      </c>
      <c r="AV426" s="30">
        <f t="shared" ca="1" si="268"/>
        <v>0.64043238573455974</v>
      </c>
      <c r="AW426" s="30">
        <f>IF(Riskregister!$E$14="",0,COUNTIF(BO$4:BO$53,"&lt;"&amp;AU426)*IF(AV426&lt;0.5,Riskregister!$K$14+(Riskregister!$L$14-Riskregister!$K$14)*SQRT(AV426/2),Riskregister!$L$14-(Riskregister!$L$14-Riskregister!$K$14)*SQRT((1-AV426)/2)))</f>
        <v>0</v>
      </c>
      <c r="AX426" s="30">
        <f t="shared" ca="1" si="269"/>
        <v>0.65427003737372347</v>
      </c>
      <c r="AY426" s="30">
        <f t="shared" ca="1" si="269"/>
        <v>0.2392550400101604</v>
      </c>
      <c r="AZ426" s="30">
        <f>IF(Riskregister!$E$15="",0,COUNTIF(BP$4:BP$53,"&lt;"&amp;AX426)*IF(AY426&lt;0.5,Riskregister!$K$15+(Riskregister!$L$15-Riskregister!$K$15)*SQRT(AY426/2),Riskregister!$L$15-(Riskregister!$L$15-Riskregister!$K$15)*SQRT((1-AY426)/2)))</f>
        <v>0</v>
      </c>
      <c r="BA426" s="30">
        <f t="shared" ca="1" si="270"/>
        <v>0.860153971598974</v>
      </c>
      <c r="BB426" s="30">
        <f t="shared" ca="1" si="270"/>
        <v>0.58155752082607881</v>
      </c>
      <c r="BC426" s="30">
        <f>IF(Riskregister!$E$16="",0,COUNTIF(BQ$4:BQ$53,"&lt;"&amp;BA426)*IF(BB426&lt;0.5,Riskregister!$K$16+(Riskregister!$L$16-Riskregister!$K$16)*SQRT(BB426/2),Riskregister!$L$16-(Riskregister!$L$16-Riskregister!$K$16)*SQRT((1-BB426)/2)))</f>
        <v>0</v>
      </c>
      <c r="BD426" s="30">
        <f t="shared" ca="1" si="246"/>
        <v>17284170.198275052</v>
      </c>
    </row>
    <row r="427" spans="20:56" x14ac:dyDescent="0.35">
      <c r="T427" s="30">
        <f t="shared" ca="1" si="259"/>
        <v>0.29716507769715539</v>
      </c>
      <c r="U427" s="30">
        <f t="shared" ca="1" si="259"/>
        <v>0.92211630209168394</v>
      </c>
      <c r="V427" s="30">
        <f ca="1">IF(Riskregister!$E$5="",0,COUNTIF(BF$4:BF$53,"&lt;"&amp;T427)*IF(U427&lt;0.5,Riskregister!$K$5+(Riskregister!$L$5-Riskregister!$K$5)*SQRT(U427/2),Riskregister!$L$5-(Riskregister!$L$5-Riskregister!$K$5)*SQRT((1-U427)/2)))</f>
        <v>1022396.7971773369</v>
      </c>
      <c r="W427" s="30">
        <f t="shared" ca="1" si="260"/>
        <v>0.95950037253819331</v>
      </c>
      <c r="X427" s="30">
        <f t="shared" ca="1" si="260"/>
        <v>0.34710912654698201</v>
      </c>
      <c r="Y427" s="30">
        <f ca="1">IF(Riskregister!$E$6="",0,COUNTIF(BG$4:BG$53,"&lt;"&amp;W427)*IF(X427&lt;0.5,Riskregister!$K$6+(Riskregister!$L$6-Riskregister!$K$6)*SQRT(X427/2),Riskregister!$L$6-(Riskregister!$L$6-Riskregister!$K$6)*SQRT((1-X427)/2)))</f>
        <v>4749389.2336156256</v>
      </c>
      <c r="Z427" s="30">
        <f t="shared" ca="1" si="261"/>
        <v>0.54905033480079579</v>
      </c>
      <c r="AA427" s="30">
        <f t="shared" ca="1" si="261"/>
        <v>0.3642983975742673</v>
      </c>
      <c r="AB427" s="30">
        <f ca="1">IF(Riskregister!$E$7="",0,COUNTIF(BH$4:BH$53,"&lt;"&amp;Z427)*IF(AA427&lt;0.5,Riskregister!$K$7+(Riskregister!$L$7-Riskregister!$K$7)*SQRT(AA427/2),Riskregister!$L$7-(Riskregister!$L$7-Riskregister!$K$7)*SQRT((1-AA427)/2)))</f>
        <v>1196257.7568151136</v>
      </c>
      <c r="AC427" s="30">
        <f t="shared" ca="1" si="262"/>
        <v>0.89637750066300304</v>
      </c>
      <c r="AD427" s="30">
        <f t="shared" ca="1" si="262"/>
        <v>0.66018069569668381</v>
      </c>
      <c r="AE427" s="30">
        <f ca="1">IF(Riskregister!$E$8="",0,COUNTIF(BI$4:BI$53,"&lt;"&amp;AC427)*IF(AD427&lt;0.5,Riskregister!$K$8+(Riskregister!$L$8-Riskregister!$K$8)*SQRT(AD427/2),Riskregister!$L$8-(Riskregister!$L$8-Riskregister!$K$8)*SQRT((1-AD427)/2)))</f>
        <v>15313276.849173753</v>
      </c>
      <c r="AF427" s="30">
        <f t="shared" ca="1" si="263"/>
        <v>9.494940800520324E-2</v>
      </c>
      <c r="AG427" s="30">
        <f t="shared" ca="1" si="263"/>
        <v>0.54779547931531314</v>
      </c>
      <c r="AH427" s="30">
        <f>IF(Riskregister!$E$9="",0,COUNTIF(BJ$4:BJ$53,"&lt;"&amp;AF427)*IF(AG427&lt;0.5,Riskregister!$K$9+(Riskregister!$L$9-Riskregister!$K$9)*SQRT(AG427/2),Riskregister!$L$9-(Riskregister!$L$9-Riskregister!$K$9)*SQRT((1-AG427)/2)))</f>
        <v>0</v>
      </c>
      <c r="AI427" s="30">
        <f t="shared" ca="1" si="264"/>
        <v>0.80999132589804335</v>
      </c>
      <c r="AJ427" s="30">
        <f t="shared" ca="1" si="264"/>
        <v>0.10839076386223434</v>
      </c>
      <c r="AK427" s="30">
        <f>IF(Riskregister!$E$10="",0,COUNTIF(BK$4:BK$53,"&lt;"&amp;AI427)*IF(AJ427&lt;0.5,Riskregister!$K$10+(Riskregister!$L$10-Riskregister!$K$10)*SQRT(AJ427/2),Riskregister!$L$10-(Riskregister!$L$10-Riskregister!$K$10)*SQRT((1-AJ427)/2)))</f>
        <v>0</v>
      </c>
      <c r="AL427" s="30">
        <f t="shared" ca="1" si="265"/>
        <v>0.51274181709765143</v>
      </c>
      <c r="AM427" s="30">
        <f t="shared" ca="1" si="265"/>
        <v>0.32744328839419345</v>
      </c>
      <c r="AN427" s="30">
        <f>IF(Riskregister!$E$11="",0,COUNTIF(BL$4:BL$53,"&lt;"&amp;AL427)*IF(AM427&lt;0.5,Riskregister!$K$11+(Riskregister!$L$11-Riskregister!$K$11)*SQRT(AM427/2),Riskregister!$L$11-(Riskregister!$L$11-Riskregister!$K$11)*SQRT((1-AM427)/2)))</f>
        <v>0</v>
      </c>
      <c r="AO427" s="30">
        <f t="shared" ca="1" si="266"/>
        <v>0.85903833003967345</v>
      </c>
      <c r="AP427" s="30">
        <f t="shared" ca="1" si="266"/>
        <v>0.42885079953669891</v>
      </c>
      <c r="AQ427" s="30">
        <f>IF(Riskregister!$E$12="",0,COUNTIF(BM$4:BM$53,"&lt;"&amp;AO427)*IF(AP427&lt;0.5,Riskregister!$K$12+(Riskregister!$L$12-Riskregister!$K$12)*SQRT(AP427/2),Riskregister!$L$12-(Riskregister!$L$12-Riskregister!$K$12)*SQRT((1-AP427)/2)))</f>
        <v>0</v>
      </c>
      <c r="AR427" s="30">
        <f t="shared" ca="1" si="267"/>
        <v>5.1092810617325291E-2</v>
      </c>
      <c r="AS427" s="30">
        <f t="shared" ca="1" si="267"/>
        <v>0.17555116202371857</v>
      </c>
      <c r="AT427" s="30">
        <f>IF(Riskregister!$E$13="",0,COUNTIF(BN$4:BN$53,"&lt;"&amp;AR427)*IF(AS427&lt;0.5,Riskregister!$K$13+(Riskregister!$L$13-Riskregister!$K$13)*SQRT(AS427/2),Riskregister!$L$13-(Riskregister!$L$13-Riskregister!$K$13)*SQRT((1-AS427)/2)))</f>
        <v>0</v>
      </c>
      <c r="AU427" s="30">
        <f t="shared" ca="1" si="268"/>
        <v>3.4287485856138167E-3</v>
      </c>
      <c r="AV427" s="30">
        <f t="shared" ca="1" si="268"/>
        <v>0.61547383491310337</v>
      </c>
      <c r="AW427" s="30">
        <f>IF(Riskregister!$E$14="",0,COUNTIF(BO$4:BO$53,"&lt;"&amp;AU427)*IF(AV427&lt;0.5,Riskregister!$K$14+(Riskregister!$L$14-Riskregister!$K$14)*SQRT(AV427/2),Riskregister!$L$14-(Riskregister!$L$14-Riskregister!$K$14)*SQRT((1-AV427)/2)))</f>
        <v>0</v>
      </c>
      <c r="AX427" s="30">
        <f t="shared" ca="1" si="269"/>
        <v>0.84538315180019874</v>
      </c>
      <c r="AY427" s="30">
        <f t="shared" ca="1" si="269"/>
        <v>0.71800248626130914</v>
      </c>
      <c r="AZ427" s="30">
        <f>IF(Riskregister!$E$15="",0,COUNTIF(BP$4:BP$53,"&lt;"&amp;AX427)*IF(AY427&lt;0.5,Riskregister!$K$15+(Riskregister!$L$15-Riskregister!$K$15)*SQRT(AY427/2),Riskregister!$L$15-(Riskregister!$L$15-Riskregister!$K$15)*SQRT((1-AY427)/2)))</f>
        <v>0</v>
      </c>
      <c r="BA427" s="30">
        <f t="shared" ca="1" si="270"/>
        <v>0.40459573055050513</v>
      </c>
      <c r="BB427" s="30">
        <f t="shared" ca="1" si="270"/>
        <v>5.8147786735687101E-2</v>
      </c>
      <c r="BC427" s="30">
        <f>IF(Riskregister!$E$16="",0,COUNTIF(BQ$4:BQ$53,"&lt;"&amp;BA427)*IF(BB427&lt;0.5,Riskregister!$K$16+(Riskregister!$L$16-Riskregister!$K$16)*SQRT(BB427/2),Riskregister!$L$16-(Riskregister!$L$16-Riskregister!$K$16)*SQRT((1-BB427)/2)))</f>
        <v>0</v>
      </c>
      <c r="BD427" s="30">
        <f t="shared" ca="1" si="246"/>
        <v>22281320.636781827</v>
      </c>
    </row>
    <row r="428" spans="20:56" x14ac:dyDescent="0.35">
      <c r="T428" s="30">
        <f t="shared" ca="1" si="259"/>
        <v>0.53062954768509019</v>
      </c>
      <c r="U428" s="30">
        <f t="shared" ca="1" si="259"/>
        <v>0.42917434779606478</v>
      </c>
      <c r="V428" s="30">
        <f ca="1">IF(Riskregister!$E$5="",0,COUNTIF(BF$4:BF$53,"&lt;"&amp;T428)*IF(U428&lt;0.5,Riskregister!$K$5+(Riskregister!$L$5-Riskregister!$K$5)*SQRT(U428/2),Riskregister!$L$5-(Riskregister!$L$5-Riskregister!$K$5)*SQRT((1-U428)/2)))</f>
        <v>1433823.9882790763</v>
      </c>
      <c r="W428" s="30">
        <f t="shared" ca="1" si="260"/>
        <v>0.76561190058894202</v>
      </c>
      <c r="X428" s="30">
        <f t="shared" ca="1" si="260"/>
        <v>5.0510307591872361E-2</v>
      </c>
      <c r="Y428" s="30">
        <f ca="1">IF(Riskregister!$E$6="",0,COUNTIF(BG$4:BG$53,"&lt;"&amp;W428)*IF(X428&lt;0.5,Riskregister!$K$6+(Riskregister!$L$6-Riskregister!$K$6)*SQRT(X428/2),Riskregister!$L$6-(Riskregister!$L$6-Riskregister!$K$6)*SQRT((1-X428)/2)))</f>
        <v>1458160.9899602167</v>
      </c>
      <c r="Z428" s="30">
        <f t="shared" ca="1" si="261"/>
        <v>0.15026396266492881</v>
      </c>
      <c r="AA428" s="30">
        <f t="shared" ca="1" si="261"/>
        <v>0.28331262779625754</v>
      </c>
      <c r="AB428" s="30">
        <f ca="1">IF(Riskregister!$E$7="",0,COUNTIF(BH$4:BH$53,"&lt;"&amp;Z428)*IF(AA428&lt;0.5,Riskregister!$K$7+(Riskregister!$L$7-Riskregister!$K$7)*SQRT(AA428/2),Riskregister!$L$7-(Riskregister!$L$7-Riskregister!$K$7)*SQRT((1-AA428)/2)))</f>
        <v>726921.60255614156</v>
      </c>
      <c r="AC428" s="30">
        <f t="shared" ca="1" si="262"/>
        <v>0.81372470382026996</v>
      </c>
      <c r="AD428" s="30">
        <f t="shared" ca="1" si="262"/>
        <v>0.36921633750705174</v>
      </c>
      <c r="AE428" s="30">
        <f ca="1">IF(Riskregister!$E$8="",0,COUNTIF(BI$4:BI$53,"&lt;"&amp;AC428)*IF(AD428&lt;0.5,Riskregister!$K$8+(Riskregister!$L$8-Riskregister!$K$8)*SQRT(AD428/2),Riskregister!$L$8-(Riskregister!$L$8-Riskregister!$K$8)*SQRT((1-AD428)/2)))</f>
        <v>9277617.9139797259</v>
      </c>
      <c r="AF428" s="30">
        <f t="shared" ca="1" si="263"/>
        <v>0.69082558884761724</v>
      </c>
      <c r="AG428" s="30">
        <f t="shared" ca="1" si="263"/>
        <v>0.92613168030958071</v>
      </c>
      <c r="AH428" s="30">
        <f>IF(Riskregister!$E$9="",0,COUNTIF(BJ$4:BJ$53,"&lt;"&amp;AF428)*IF(AG428&lt;0.5,Riskregister!$K$9+(Riskregister!$L$9-Riskregister!$K$9)*SQRT(AG428/2),Riskregister!$L$9-(Riskregister!$L$9-Riskregister!$K$9)*SQRT((1-AG428)/2)))</f>
        <v>0</v>
      </c>
      <c r="AI428" s="30">
        <f t="shared" ca="1" si="264"/>
        <v>0.55127777736089723</v>
      </c>
      <c r="AJ428" s="30">
        <f t="shared" ca="1" si="264"/>
        <v>0.22378632077246685</v>
      </c>
      <c r="AK428" s="30">
        <f>IF(Riskregister!$E$10="",0,COUNTIF(BK$4:BK$53,"&lt;"&amp;AI428)*IF(AJ428&lt;0.5,Riskregister!$K$10+(Riskregister!$L$10-Riskregister!$K$10)*SQRT(AJ428/2),Riskregister!$L$10-(Riskregister!$L$10-Riskregister!$K$10)*SQRT((1-AJ428)/2)))</f>
        <v>0</v>
      </c>
      <c r="AL428" s="30">
        <f t="shared" ca="1" si="265"/>
        <v>8.5989913263940676E-2</v>
      </c>
      <c r="AM428" s="30">
        <f t="shared" ca="1" si="265"/>
        <v>0.16052820822010427</v>
      </c>
      <c r="AN428" s="30">
        <f>IF(Riskregister!$E$11="",0,COUNTIF(BL$4:BL$53,"&lt;"&amp;AL428)*IF(AM428&lt;0.5,Riskregister!$K$11+(Riskregister!$L$11-Riskregister!$K$11)*SQRT(AM428/2),Riskregister!$L$11-(Riskregister!$L$11-Riskregister!$K$11)*SQRT((1-AM428)/2)))</f>
        <v>0</v>
      </c>
      <c r="AO428" s="30">
        <f t="shared" ca="1" si="266"/>
        <v>0.69713012432107968</v>
      </c>
      <c r="AP428" s="30">
        <f t="shared" ca="1" si="266"/>
        <v>0.51487213492237138</v>
      </c>
      <c r="AQ428" s="30">
        <f>IF(Riskregister!$E$12="",0,COUNTIF(BM$4:BM$53,"&lt;"&amp;AO428)*IF(AP428&lt;0.5,Riskregister!$K$12+(Riskregister!$L$12-Riskregister!$K$12)*SQRT(AP428/2),Riskregister!$L$12-(Riskregister!$L$12-Riskregister!$K$12)*SQRT((1-AP428)/2)))</f>
        <v>0</v>
      </c>
      <c r="AR428" s="30">
        <f t="shared" ca="1" si="267"/>
        <v>0.46861240391177572</v>
      </c>
      <c r="AS428" s="30">
        <f t="shared" ca="1" si="267"/>
        <v>0.75515214278637233</v>
      </c>
      <c r="AT428" s="30">
        <f>IF(Riskregister!$E$13="",0,COUNTIF(BN$4:BN$53,"&lt;"&amp;AR428)*IF(AS428&lt;0.5,Riskregister!$K$13+(Riskregister!$L$13-Riskregister!$K$13)*SQRT(AS428/2),Riskregister!$L$13-(Riskregister!$L$13-Riskregister!$K$13)*SQRT((1-AS428)/2)))</f>
        <v>0</v>
      </c>
      <c r="AU428" s="30">
        <f t="shared" ca="1" si="268"/>
        <v>0.86869712569914825</v>
      </c>
      <c r="AV428" s="30">
        <f t="shared" ca="1" si="268"/>
        <v>0.6466184878651039</v>
      </c>
      <c r="AW428" s="30">
        <f>IF(Riskregister!$E$14="",0,COUNTIF(BO$4:BO$53,"&lt;"&amp;AU428)*IF(AV428&lt;0.5,Riskregister!$K$14+(Riskregister!$L$14-Riskregister!$K$14)*SQRT(AV428/2),Riskregister!$L$14-(Riskregister!$L$14-Riskregister!$K$14)*SQRT((1-AV428)/2)))</f>
        <v>0</v>
      </c>
      <c r="AX428" s="30">
        <f t="shared" ca="1" si="269"/>
        <v>0.16563720088528411</v>
      </c>
      <c r="AY428" s="30">
        <f t="shared" ca="1" si="269"/>
        <v>0.29627735406084021</v>
      </c>
      <c r="AZ428" s="30">
        <f>IF(Riskregister!$E$15="",0,COUNTIF(BP$4:BP$53,"&lt;"&amp;AX428)*IF(AY428&lt;0.5,Riskregister!$K$15+(Riskregister!$L$15-Riskregister!$K$15)*SQRT(AY428/2),Riskregister!$L$15-(Riskregister!$L$15-Riskregister!$K$15)*SQRT((1-AY428)/2)))</f>
        <v>0</v>
      </c>
      <c r="BA428" s="30">
        <f t="shared" ca="1" si="270"/>
        <v>0.33170191486573342</v>
      </c>
      <c r="BB428" s="30">
        <f t="shared" ca="1" si="270"/>
        <v>0.34307651554956908</v>
      </c>
      <c r="BC428" s="30">
        <f>IF(Riskregister!$E$16="",0,COUNTIF(BQ$4:BQ$53,"&lt;"&amp;BA428)*IF(BB428&lt;0.5,Riskregister!$K$16+(Riskregister!$L$16-Riskregister!$K$16)*SQRT(BB428/2),Riskregister!$L$16-(Riskregister!$L$16-Riskregister!$K$16)*SQRT((1-BB428)/2)))</f>
        <v>0</v>
      </c>
      <c r="BD428" s="30">
        <f t="shared" ca="1" si="246"/>
        <v>12896524.494775161</v>
      </c>
    </row>
    <row r="429" spans="20:56" x14ac:dyDescent="0.35">
      <c r="T429" s="30">
        <f t="shared" ca="1" si="259"/>
        <v>0.24834312536010605</v>
      </c>
      <c r="U429" s="30">
        <f t="shared" ca="1" si="259"/>
        <v>0.44298668616786507</v>
      </c>
      <c r="V429" s="30">
        <f ca="1">IF(Riskregister!$E$5="",0,COUNTIF(BF$4:BF$53,"&lt;"&amp;T429)*IF(U429&lt;0.5,Riskregister!$K$5+(Riskregister!$L$5-Riskregister!$K$5)*SQRT(U429/2),Riskregister!$L$5-(Riskregister!$L$5-Riskregister!$K$5)*SQRT((1-U429)/2)))</f>
        <v>723567.71347446367</v>
      </c>
      <c r="W429" s="30">
        <f t="shared" ca="1" si="260"/>
        <v>6.4792468220915667E-2</v>
      </c>
      <c r="X429" s="30">
        <f t="shared" ca="1" si="260"/>
        <v>6.1341693013322041E-2</v>
      </c>
      <c r="Y429" s="30">
        <f ca="1">IF(Riskregister!$E$6="",0,COUNTIF(BG$4:BG$53,"&lt;"&amp;W429)*IF(X429&lt;0.5,Riskregister!$K$6+(Riskregister!$L$6-Riskregister!$K$6)*SQRT(X429/2),Riskregister!$L$6-(Riskregister!$L$6-Riskregister!$K$6)*SQRT((1-X429)/2)))</f>
        <v>0</v>
      </c>
      <c r="Z429" s="30">
        <f t="shared" ca="1" si="261"/>
        <v>0.72023007691301932</v>
      </c>
      <c r="AA429" s="30">
        <f t="shared" ca="1" si="261"/>
        <v>0.4561810951296672</v>
      </c>
      <c r="AB429" s="30">
        <f ca="1">IF(Riskregister!$E$7="",0,COUNTIF(BH$4:BH$53,"&lt;"&amp;Z429)*IF(AA429&lt;0.5,Riskregister!$K$7+(Riskregister!$L$7-Riskregister!$K$7)*SQRT(AA429/2),Riskregister!$L$7-(Riskregister!$L$7-Riskregister!$K$7)*SQRT((1-AA429)/2)))</f>
        <v>1737247.1323238257</v>
      </c>
      <c r="AC429" s="30">
        <f t="shared" ca="1" si="262"/>
        <v>0.83036524340289464</v>
      </c>
      <c r="AD429" s="30">
        <f t="shared" ca="1" si="262"/>
        <v>6.3741726762932438E-2</v>
      </c>
      <c r="AE429" s="30">
        <f ca="1">IF(Riskregister!$E$8="",0,COUNTIF(BI$4:BI$53,"&lt;"&amp;AC429)*IF(AD429&lt;0.5,Riskregister!$K$8+(Riskregister!$L$8-Riskregister!$K$8)*SQRT(AD429/2),Riskregister!$L$8-(Riskregister!$L$8-Riskregister!$K$8)*SQRT((1-AD429)/2)))</f>
        <v>4556253.5591855124</v>
      </c>
      <c r="AF429" s="30">
        <f t="shared" ca="1" si="263"/>
        <v>0.21855141351788254</v>
      </c>
      <c r="AG429" s="30">
        <f t="shared" ca="1" si="263"/>
        <v>0.75116847096133033</v>
      </c>
      <c r="AH429" s="30">
        <f>IF(Riskregister!$E$9="",0,COUNTIF(BJ$4:BJ$53,"&lt;"&amp;AF429)*IF(AG429&lt;0.5,Riskregister!$K$9+(Riskregister!$L$9-Riskregister!$K$9)*SQRT(AG429/2),Riskregister!$L$9-(Riskregister!$L$9-Riskregister!$K$9)*SQRT((1-AG429)/2)))</f>
        <v>0</v>
      </c>
      <c r="AI429" s="30">
        <f t="shared" ca="1" si="264"/>
        <v>0.4454542310376528</v>
      </c>
      <c r="AJ429" s="30">
        <f t="shared" ca="1" si="264"/>
        <v>0.32348792970999241</v>
      </c>
      <c r="AK429" s="30">
        <f>IF(Riskregister!$E$10="",0,COUNTIF(BK$4:BK$53,"&lt;"&amp;AI429)*IF(AJ429&lt;0.5,Riskregister!$K$10+(Riskregister!$L$10-Riskregister!$K$10)*SQRT(AJ429/2),Riskregister!$L$10-(Riskregister!$L$10-Riskregister!$K$10)*SQRT((1-AJ429)/2)))</f>
        <v>0</v>
      </c>
      <c r="AL429" s="30">
        <f t="shared" ca="1" si="265"/>
        <v>0.69459831439158859</v>
      </c>
      <c r="AM429" s="30">
        <f t="shared" ca="1" si="265"/>
        <v>0.37229983322021609</v>
      </c>
      <c r="AN429" s="30">
        <f>IF(Riskregister!$E$11="",0,COUNTIF(BL$4:BL$53,"&lt;"&amp;AL429)*IF(AM429&lt;0.5,Riskregister!$K$11+(Riskregister!$L$11-Riskregister!$K$11)*SQRT(AM429/2),Riskregister!$L$11-(Riskregister!$L$11-Riskregister!$K$11)*SQRT((1-AM429)/2)))</f>
        <v>0</v>
      </c>
      <c r="AO429" s="30">
        <f t="shared" ca="1" si="266"/>
        <v>0.2165600360841593</v>
      </c>
      <c r="AP429" s="30">
        <f t="shared" ca="1" si="266"/>
        <v>0.53322450187481518</v>
      </c>
      <c r="AQ429" s="30">
        <f>IF(Riskregister!$E$12="",0,COUNTIF(BM$4:BM$53,"&lt;"&amp;AO429)*IF(AP429&lt;0.5,Riskregister!$K$12+(Riskregister!$L$12-Riskregister!$K$12)*SQRT(AP429/2),Riskregister!$L$12-(Riskregister!$L$12-Riskregister!$K$12)*SQRT((1-AP429)/2)))</f>
        <v>0</v>
      </c>
      <c r="AR429" s="30">
        <f t="shared" ca="1" si="267"/>
        <v>0.84713300662382829</v>
      </c>
      <c r="AS429" s="30">
        <f t="shared" ca="1" si="267"/>
        <v>0.70360419625885151</v>
      </c>
      <c r="AT429" s="30">
        <f>IF(Riskregister!$E$13="",0,COUNTIF(BN$4:BN$53,"&lt;"&amp;AR429)*IF(AS429&lt;0.5,Riskregister!$K$13+(Riskregister!$L$13-Riskregister!$K$13)*SQRT(AS429/2),Riskregister!$L$13-(Riskregister!$L$13-Riskregister!$K$13)*SQRT((1-AS429)/2)))</f>
        <v>0</v>
      </c>
      <c r="AU429" s="30">
        <f t="shared" ca="1" si="268"/>
        <v>0.25103258252288474</v>
      </c>
      <c r="AV429" s="30">
        <f t="shared" ca="1" si="268"/>
        <v>0.10405574564220954</v>
      </c>
      <c r="AW429" s="30">
        <f>IF(Riskregister!$E$14="",0,COUNTIF(BO$4:BO$53,"&lt;"&amp;AU429)*IF(AV429&lt;0.5,Riskregister!$K$14+(Riskregister!$L$14-Riskregister!$K$14)*SQRT(AV429/2),Riskregister!$L$14-(Riskregister!$L$14-Riskregister!$K$14)*SQRT((1-AV429)/2)))</f>
        <v>0</v>
      </c>
      <c r="AX429" s="30">
        <f t="shared" ca="1" si="269"/>
        <v>0.50572097400446492</v>
      </c>
      <c r="AY429" s="30">
        <f t="shared" ca="1" si="269"/>
        <v>0.41695977007297613</v>
      </c>
      <c r="AZ429" s="30">
        <f>IF(Riskregister!$E$15="",0,COUNTIF(BP$4:BP$53,"&lt;"&amp;AX429)*IF(AY429&lt;0.5,Riskregister!$K$15+(Riskregister!$L$15-Riskregister!$K$15)*SQRT(AY429/2),Riskregister!$L$15-(Riskregister!$L$15-Riskregister!$K$15)*SQRT((1-AY429)/2)))</f>
        <v>0</v>
      </c>
      <c r="BA429" s="30">
        <f t="shared" ca="1" si="270"/>
        <v>0.37370543318968297</v>
      </c>
      <c r="BB429" s="30">
        <f t="shared" ca="1" si="270"/>
        <v>0.93017821385103627</v>
      </c>
      <c r="BC429" s="30">
        <f>IF(Riskregister!$E$16="",0,COUNTIF(BQ$4:BQ$53,"&lt;"&amp;BA429)*IF(BB429&lt;0.5,Riskregister!$K$16+(Riskregister!$L$16-Riskregister!$K$16)*SQRT(BB429/2),Riskregister!$L$16-(Riskregister!$L$16-Riskregister!$K$16)*SQRT((1-BB429)/2)))</f>
        <v>0</v>
      </c>
      <c r="BD429" s="30">
        <f t="shared" ca="1" si="246"/>
        <v>7017068.4049838018</v>
      </c>
    </row>
    <row r="430" spans="20:56" x14ac:dyDescent="0.35">
      <c r="T430" s="30">
        <f t="shared" ca="1" si="259"/>
        <v>0.15271304762626614</v>
      </c>
      <c r="U430" s="30">
        <f t="shared" ca="1" si="259"/>
        <v>0.19097903377948111</v>
      </c>
      <c r="V430" s="30">
        <f ca="1">IF(Riskregister!$E$5="",0,COUNTIF(BF$4:BF$53,"&lt;"&amp;T430)*IF(U430&lt;0.5,Riskregister!$K$5+(Riskregister!$L$5-Riskregister!$K$5)*SQRT(U430/2),Riskregister!$L$5-(Riskregister!$L$5-Riskregister!$K$5)*SQRT((1-U430)/2)))</f>
        <v>578112.40296090685</v>
      </c>
      <c r="W430" s="30">
        <f t="shared" ca="1" si="260"/>
        <v>0.19127589951548041</v>
      </c>
      <c r="X430" s="30">
        <f t="shared" ca="1" si="260"/>
        <v>0.11934907049716759</v>
      </c>
      <c r="Y430" s="30">
        <f ca="1">IF(Riskregister!$E$6="",0,COUNTIF(BG$4:BG$53,"&lt;"&amp;W430)*IF(X430&lt;0.5,Riskregister!$K$6+(Riskregister!$L$6-Riskregister!$K$6)*SQRT(X430/2),Riskregister!$L$6-(Riskregister!$L$6-Riskregister!$K$6)*SQRT((1-X430)/2)))</f>
        <v>639710.69375830679</v>
      </c>
      <c r="Z430" s="30">
        <f t="shared" ca="1" si="261"/>
        <v>0.39750764776867531</v>
      </c>
      <c r="AA430" s="30">
        <f t="shared" ca="1" si="261"/>
        <v>0.95723021535333197</v>
      </c>
      <c r="AB430" s="30">
        <f ca="1">IF(Riskregister!$E$7="",0,COUNTIF(BH$4:BH$53,"&lt;"&amp;Z430)*IF(AA430&lt;0.5,Riskregister!$K$7+(Riskregister!$L$7-Riskregister!$K$7)*SQRT(AA430/2),Riskregister!$L$7-(Riskregister!$L$7-Riskregister!$K$7)*SQRT((1-AA430)/2)))</f>
        <v>1744087.4509911435</v>
      </c>
      <c r="AC430" s="30">
        <f t="shared" ca="1" si="262"/>
        <v>0.11671278669167573</v>
      </c>
      <c r="AD430" s="30">
        <f t="shared" ca="1" si="262"/>
        <v>0.14743631146345304</v>
      </c>
      <c r="AE430" s="30">
        <f ca="1">IF(Riskregister!$E$8="",0,COUNTIF(BI$4:BI$53,"&lt;"&amp;AC430)*IF(AD430&lt;0.5,Riskregister!$K$8+(Riskregister!$L$8-Riskregister!$K$8)*SQRT(AD430/2),Riskregister!$L$8-(Riskregister!$L$8-Riskregister!$K$8)*SQRT((1-AD430)/2)))</f>
        <v>1576101.116727761</v>
      </c>
      <c r="AF430" s="30">
        <f t="shared" ca="1" si="263"/>
        <v>0.17252625178724201</v>
      </c>
      <c r="AG430" s="30">
        <f t="shared" ca="1" si="263"/>
        <v>0.43974080485576617</v>
      </c>
      <c r="AH430" s="30">
        <f>IF(Riskregister!$E$9="",0,COUNTIF(BJ$4:BJ$53,"&lt;"&amp;AF430)*IF(AG430&lt;0.5,Riskregister!$K$9+(Riskregister!$L$9-Riskregister!$K$9)*SQRT(AG430/2),Riskregister!$L$9-(Riskregister!$L$9-Riskregister!$K$9)*SQRT((1-AG430)/2)))</f>
        <v>0</v>
      </c>
      <c r="AI430" s="30">
        <f t="shared" ca="1" si="264"/>
        <v>0.33925274346454359</v>
      </c>
      <c r="AJ430" s="30">
        <f t="shared" ca="1" si="264"/>
        <v>0.81018757898874327</v>
      </c>
      <c r="AK430" s="30">
        <f>IF(Riskregister!$E$10="",0,COUNTIF(BK$4:BK$53,"&lt;"&amp;AI430)*IF(AJ430&lt;0.5,Riskregister!$K$10+(Riskregister!$L$10-Riskregister!$K$10)*SQRT(AJ430/2),Riskregister!$L$10-(Riskregister!$L$10-Riskregister!$K$10)*SQRT((1-AJ430)/2)))</f>
        <v>0</v>
      </c>
      <c r="AL430" s="30">
        <f t="shared" ca="1" si="265"/>
        <v>0.91721829093593976</v>
      </c>
      <c r="AM430" s="30">
        <f t="shared" ca="1" si="265"/>
        <v>0.92263543841983298</v>
      </c>
      <c r="AN430" s="30">
        <f>IF(Riskregister!$E$11="",0,COUNTIF(BL$4:BL$53,"&lt;"&amp;AL430)*IF(AM430&lt;0.5,Riskregister!$K$11+(Riskregister!$L$11-Riskregister!$K$11)*SQRT(AM430/2),Riskregister!$L$11-(Riskregister!$L$11-Riskregister!$K$11)*SQRT((1-AM430)/2)))</f>
        <v>0</v>
      </c>
      <c r="AO430" s="30">
        <f t="shared" ca="1" si="266"/>
        <v>0.77269218672084294</v>
      </c>
      <c r="AP430" s="30">
        <f t="shared" ca="1" si="266"/>
        <v>0.62880693986974423</v>
      </c>
      <c r="AQ430" s="30">
        <f>IF(Riskregister!$E$12="",0,COUNTIF(BM$4:BM$53,"&lt;"&amp;AO430)*IF(AP430&lt;0.5,Riskregister!$K$12+(Riskregister!$L$12-Riskregister!$K$12)*SQRT(AP430/2),Riskregister!$L$12-(Riskregister!$L$12-Riskregister!$K$12)*SQRT((1-AP430)/2)))</f>
        <v>0</v>
      </c>
      <c r="AR430" s="30">
        <f t="shared" ca="1" si="267"/>
        <v>0.44982111634208588</v>
      </c>
      <c r="AS430" s="30">
        <f t="shared" ca="1" si="267"/>
        <v>0.90512143453685889</v>
      </c>
      <c r="AT430" s="30">
        <f>IF(Riskregister!$E$13="",0,COUNTIF(BN$4:BN$53,"&lt;"&amp;AR430)*IF(AS430&lt;0.5,Riskregister!$K$13+(Riskregister!$L$13-Riskregister!$K$13)*SQRT(AS430/2),Riskregister!$L$13-(Riskregister!$L$13-Riskregister!$K$13)*SQRT((1-AS430)/2)))</f>
        <v>0</v>
      </c>
      <c r="AU430" s="30">
        <f t="shared" ca="1" si="268"/>
        <v>0.35458397785370654</v>
      </c>
      <c r="AV430" s="30">
        <f t="shared" ca="1" si="268"/>
        <v>0.98179843136835165</v>
      </c>
      <c r="AW430" s="30">
        <f>IF(Riskregister!$E$14="",0,COUNTIF(BO$4:BO$53,"&lt;"&amp;AU430)*IF(AV430&lt;0.5,Riskregister!$K$14+(Riskregister!$L$14-Riskregister!$K$14)*SQRT(AV430/2),Riskregister!$L$14-(Riskregister!$L$14-Riskregister!$K$14)*SQRT((1-AV430)/2)))</f>
        <v>0</v>
      </c>
      <c r="AX430" s="30">
        <f t="shared" ca="1" si="269"/>
        <v>0.83641444385929953</v>
      </c>
      <c r="AY430" s="30">
        <f t="shared" ca="1" si="269"/>
        <v>0.86143585025620872</v>
      </c>
      <c r="AZ430" s="30">
        <f>IF(Riskregister!$E$15="",0,COUNTIF(BP$4:BP$53,"&lt;"&amp;AX430)*IF(AY430&lt;0.5,Riskregister!$K$15+(Riskregister!$L$15-Riskregister!$K$15)*SQRT(AY430/2),Riskregister!$L$15-(Riskregister!$L$15-Riskregister!$K$15)*SQRT((1-AY430)/2)))</f>
        <v>0</v>
      </c>
      <c r="BA430" s="30">
        <f t="shared" ca="1" si="270"/>
        <v>0.3381743366506188</v>
      </c>
      <c r="BB430" s="30">
        <f t="shared" ca="1" si="270"/>
        <v>0.9839339903239297</v>
      </c>
      <c r="BC430" s="30">
        <f>IF(Riskregister!$E$16="",0,COUNTIF(BQ$4:BQ$53,"&lt;"&amp;BA430)*IF(BB430&lt;0.5,Riskregister!$K$16+(Riskregister!$L$16-Riskregister!$K$16)*SQRT(BB430/2),Riskregister!$L$16-(Riskregister!$L$16-Riskregister!$K$16)*SQRT((1-BB430)/2)))</f>
        <v>0</v>
      </c>
      <c r="BD430" s="30">
        <f t="shared" ca="1" si="246"/>
        <v>4538011.6644381182</v>
      </c>
    </row>
    <row r="431" spans="20:56" x14ac:dyDescent="0.35">
      <c r="T431" s="30">
        <f t="shared" ca="1" si="259"/>
        <v>0.25421066867604336</v>
      </c>
      <c r="U431" s="30">
        <f t="shared" ca="1" si="259"/>
        <v>0.98457671465129404</v>
      </c>
      <c r="V431" s="30">
        <f ca="1">IF(Riskregister!$E$5="",0,COUNTIF(BF$4:BF$53,"&lt;"&amp;T431)*IF(U431&lt;0.5,Riskregister!$K$5+(Riskregister!$L$5-Riskregister!$K$5)*SQRT(U431/2),Riskregister!$L$5-(Riskregister!$L$5-Riskregister!$K$5)*SQRT((1-U431)/2)))</f>
        <v>1120965.636801288</v>
      </c>
      <c r="W431" s="30">
        <f t="shared" ca="1" si="260"/>
        <v>0.81252302945921218</v>
      </c>
      <c r="X431" s="30">
        <f t="shared" ca="1" si="260"/>
        <v>0.73992825247398331</v>
      </c>
      <c r="Y431" s="30">
        <f ca="1">IF(Riskregister!$E$6="",0,COUNTIF(BG$4:BG$53,"&lt;"&amp;W431)*IF(X431&lt;0.5,Riskregister!$K$6+(Riskregister!$L$6-Riskregister!$K$6)*SQRT(X431/2),Riskregister!$L$6-(Riskregister!$L$6-Riskregister!$K$6)*SQRT((1-X431)/2)))</f>
        <v>4052733.6908041257</v>
      </c>
      <c r="Z431" s="30">
        <f t="shared" ca="1" si="261"/>
        <v>0.68458097122263473</v>
      </c>
      <c r="AA431" s="30">
        <f t="shared" ca="1" si="261"/>
        <v>0.5444108307132064</v>
      </c>
      <c r="AB431" s="30">
        <f ca="1">IF(Riskregister!$E$7="",0,COUNTIF(BH$4:BH$53,"&lt;"&amp;Z431)*IF(AA431&lt;0.5,Riskregister!$K$7+(Riskregister!$L$7-Riskregister!$K$7)*SQRT(AA431/2),Riskregister!$L$7-(Riskregister!$L$7-Riskregister!$K$7)*SQRT((1-AA431)/2)))</f>
        <v>1630668.1419195023</v>
      </c>
      <c r="AC431" s="30">
        <f t="shared" ca="1" si="262"/>
        <v>0.53094624619756958</v>
      </c>
      <c r="AD431" s="30">
        <f t="shared" ca="1" si="262"/>
        <v>7.305029826677456E-2</v>
      </c>
      <c r="AE431" s="30">
        <f ca="1">IF(Riskregister!$E$8="",0,COUNTIF(BI$4:BI$53,"&lt;"&amp;AC431)*IF(AD431&lt;0.5,Riskregister!$K$8+(Riskregister!$L$8-Riskregister!$K$8)*SQRT(AD431/2),Riskregister!$L$8-(Riskregister!$L$8-Riskregister!$K$8)*SQRT((1-AD431)/2)))</f>
        <v>3594729.0956993666</v>
      </c>
      <c r="AF431" s="30">
        <f t="shared" ca="1" si="263"/>
        <v>0.90697667456461495</v>
      </c>
      <c r="AG431" s="30">
        <f t="shared" ca="1" si="263"/>
        <v>0.27344746545859511</v>
      </c>
      <c r="AH431" s="30">
        <f>IF(Riskregister!$E$9="",0,COUNTIF(BJ$4:BJ$53,"&lt;"&amp;AF431)*IF(AG431&lt;0.5,Riskregister!$K$9+(Riskregister!$L$9-Riskregister!$K$9)*SQRT(AG431/2),Riskregister!$L$9-(Riskregister!$L$9-Riskregister!$K$9)*SQRT((1-AG431)/2)))</f>
        <v>0</v>
      </c>
      <c r="AI431" s="30">
        <f t="shared" ca="1" si="264"/>
        <v>0.43979483955364007</v>
      </c>
      <c r="AJ431" s="30">
        <f t="shared" ca="1" si="264"/>
        <v>0.59940583340674136</v>
      </c>
      <c r="AK431" s="30">
        <f>IF(Riskregister!$E$10="",0,COUNTIF(BK$4:BK$53,"&lt;"&amp;AI431)*IF(AJ431&lt;0.5,Riskregister!$K$10+(Riskregister!$L$10-Riskregister!$K$10)*SQRT(AJ431/2),Riskregister!$L$10-(Riskregister!$L$10-Riskregister!$K$10)*SQRT((1-AJ431)/2)))</f>
        <v>0</v>
      </c>
      <c r="AL431" s="30">
        <f t="shared" ca="1" si="265"/>
        <v>0.65496962258101576</v>
      </c>
      <c r="AM431" s="30">
        <f t="shared" ca="1" si="265"/>
        <v>0.85542132799119874</v>
      </c>
      <c r="AN431" s="30">
        <f>IF(Riskregister!$E$11="",0,COUNTIF(BL$4:BL$53,"&lt;"&amp;AL431)*IF(AM431&lt;0.5,Riskregister!$K$11+(Riskregister!$L$11-Riskregister!$K$11)*SQRT(AM431/2),Riskregister!$L$11-(Riskregister!$L$11-Riskregister!$K$11)*SQRT((1-AM431)/2)))</f>
        <v>0</v>
      </c>
      <c r="AO431" s="30">
        <f t="shared" ca="1" si="266"/>
        <v>0.64884558656332625</v>
      </c>
      <c r="AP431" s="30">
        <f t="shared" ca="1" si="266"/>
        <v>0.12223178047585426</v>
      </c>
      <c r="AQ431" s="30">
        <f>IF(Riskregister!$E$12="",0,COUNTIF(BM$4:BM$53,"&lt;"&amp;AO431)*IF(AP431&lt;0.5,Riskregister!$K$12+(Riskregister!$L$12-Riskregister!$K$12)*SQRT(AP431/2),Riskregister!$L$12-(Riskregister!$L$12-Riskregister!$K$12)*SQRT((1-AP431)/2)))</f>
        <v>0</v>
      </c>
      <c r="AR431" s="30">
        <f t="shared" ca="1" si="267"/>
        <v>0.98566910148535081</v>
      </c>
      <c r="AS431" s="30">
        <f t="shared" ca="1" si="267"/>
        <v>0.39048082492229608</v>
      </c>
      <c r="AT431" s="30">
        <f>IF(Riskregister!$E$13="",0,COUNTIF(BN$4:BN$53,"&lt;"&amp;AR431)*IF(AS431&lt;0.5,Riskregister!$K$13+(Riskregister!$L$13-Riskregister!$K$13)*SQRT(AS431/2),Riskregister!$L$13-(Riskregister!$L$13-Riskregister!$K$13)*SQRT((1-AS431)/2)))</f>
        <v>0</v>
      </c>
      <c r="AU431" s="30">
        <f t="shared" ca="1" si="268"/>
        <v>0.44804847890429444</v>
      </c>
      <c r="AV431" s="30">
        <f t="shared" ca="1" si="268"/>
        <v>0.29009247732473475</v>
      </c>
      <c r="AW431" s="30">
        <f>IF(Riskregister!$E$14="",0,COUNTIF(BO$4:BO$53,"&lt;"&amp;AU431)*IF(AV431&lt;0.5,Riskregister!$K$14+(Riskregister!$L$14-Riskregister!$K$14)*SQRT(AV431/2),Riskregister!$L$14-(Riskregister!$L$14-Riskregister!$K$14)*SQRT((1-AV431)/2)))</f>
        <v>0</v>
      </c>
      <c r="AX431" s="30">
        <f t="shared" ca="1" si="269"/>
        <v>0.31829514187089025</v>
      </c>
      <c r="AY431" s="30">
        <f t="shared" ca="1" si="269"/>
        <v>0.81815353005077451</v>
      </c>
      <c r="AZ431" s="30">
        <f>IF(Riskregister!$E$15="",0,COUNTIF(BP$4:BP$53,"&lt;"&amp;AX431)*IF(AY431&lt;0.5,Riskregister!$K$15+(Riskregister!$L$15-Riskregister!$K$15)*SQRT(AY431/2),Riskregister!$L$15-(Riskregister!$L$15-Riskregister!$K$15)*SQRT((1-AY431)/2)))</f>
        <v>0</v>
      </c>
      <c r="BA431" s="30">
        <f t="shared" ca="1" si="270"/>
        <v>0.76027468751458305</v>
      </c>
      <c r="BB431" s="30">
        <f t="shared" ca="1" si="270"/>
        <v>0.58688252169526567</v>
      </c>
      <c r="BC431" s="30">
        <f>IF(Riskregister!$E$16="",0,COUNTIF(BQ$4:BQ$53,"&lt;"&amp;BA431)*IF(BB431&lt;0.5,Riskregister!$K$16+(Riskregister!$L$16-Riskregister!$K$16)*SQRT(BB431/2),Riskregister!$L$16-(Riskregister!$L$16-Riskregister!$K$16)*SQRT((1-BB431)/2)))</f>
        <v>0</v>
      </c>
      <c r="BD431" s="30">
        <f t="shared" ca="1" si="246"/>
        <v>10399096.565224282</v>
      </c>
    </row>
    <row r="432" spans="20:56" x14ac:dyDescent="0.35">
      <c r="T432" s="30">
        <f t="shared" ca="1" si="259"/>
        <v>1.36805981372774E-2</v>
      </c>
      <c r="U432" s="30">
        <f t="shared" ca="1" si="259"/>
        <v>0.4528424569709143</v>
      </c>
      <c r="V432" s="30">
        <f ca="1">IF(Riskregister!$E$5="",0,COUNTIF(BF$4:BF$53,"&lt;"&amp;T432)*IF(U432&lt;0.5,Riskregister!$K$5+(Riskregister!$L$5-Riskregister!$K$5)*SQRT(U432/2),Riskregister!$L$5-(Riskregister!$L$5-Riskregister!$K$5)*SQRT((1-U432)/2)))</f>
        <v>0</v>
      </c>
      <c r="W432" s="30">
        <f t="shared" ca="1" si="260"/>
        <v>0.12832494070385414</v>
      </c>
      <c r="X432" s="30">
        <f t="shared" ca="1" si="260"/>
        <v>0.75771340567851442</v>
      </c>
      <c r="Y432" s="30">
        <f ca="1">IF(Riskregister!$E$6="",0,COUNTIF(BG$4:BG$53,"&lt;"&amp;W432)*IF(X432&lt;0.5,Riskregister!$K$6+(Riskregister!$L$6-Riskregister!$K$6)*SQRT(X432/2),Riskregister!$L$6-(Riskregister!$L$6-Riskregister!$K$6)*SQRT((1-X432)/2)))</f>
        <v>0</v>
      </c>
      <c r="Z432" s="30">
        <f t="shared" ca="1" si="261"/>
        <v>6.062213049567855E-2</v>
      </c>
      <c r="AA432" s="30">
        <f t="shared" ca="1" si="261"/>
        <v>0.96132155383251983</v>
      </c>
      <c r="AB432" s="30">
        <f ca="1">IF(Riskregister!$E$7="",0,COUNTIF(BH$4:BH$53,"&lt;"&amp;Z432)*IF(AA432&lt;0.5,Riskregister!$K$7+(Riskregister!$L$7-Riskregister!$K$7)*SQRT(AA432/2),Riskregister!$L$7-(Riskregister!$L$7-Riskregister!$K$7)*SQRT((1-AA432)/2)))</f>
        <v>1053981.1880276261</v>
      </c>
      <c r="AC432" s="30">
        <f t="shared" ca="1" si="262"/>
        <v>0.60232593361546427</v>
      </c>
      <c r="AD432" s="30">
        <f t="shared" ca="1" si="262"/>
        <v>0.50473389441872485</v>
      </c>
      <c r="AE432" s="30">
        <f ca="1">IF(Riskregister!$E$8="",0,COUNTIF(BI$4:BI$53,"&lt;"&amp;AC432)*IF(AD432&lt;0.5,Riskregister!$K$8+(Riskregister!$L$8-Riskregister!$K$8)*SQRT(AD432/2),Riskregister!$L$8-(Riskregister!$L$8-Riskregister!$K$8)*SQRT((1-AD432)/2)))</f>
        <v>7983453.3262218907</v>
      </c>
      <c r="AF432" s="30">
        <f t="shared" ca="1" si="263"/>
        <v>0.66075923286696103</v>
      </c>
      <c r="AG432" s="30">
        <f t="shared" ca="1" si="263"/>
        <v>0.14947452319520738</v>
      </c>
      <c r="AH432" s="30">
        <f>IF(Riskregister!$E$9="",0,COUNTIF(BJ$4:BJ$53,"&lt;"&amp;AF432)*IF(AG432&lt;0.5,Riskregister!$K$9+(Riskregister!$L$9-Riskregister!$K$9)*SQRT(AG432/2),Riskregister!$L$9-(Riskregister!$L$9-Riskregister!$K$9)*SQRT((1-AG432)/2)))</f>
        <v>0</v>
      </c>
      <c r="AI432" s="30">
        <f t="shared" ca="1" si="264"/>
        <v>0.47513891800006425</v>
      </c>
      <c r="AJ432" s="30">
        <f t="shared" ca="1" si="264"/>
        <v>0.8428184577234149</v>
      </c>
      <c r="AK432" s="30">
        <f>IF(Riskregister!$E$10="",0,COUNTIF(BK$4:BK$53,"&lt;"&amp;AI432)*IF(AJ432&lt;0.5,Riskregister!$K$10+(Riskregister!$L$10-Riskregister!$K$10)*SQRT(AJ432/2),Riskregister!$L$10-(Riskregister!$L$10-Riskregister!$K$10)*SQRT((1-AJ432)/2)))</f>
        <v>0</v>
      </c>
      <c r="AL432" s="30">
        <f t="shared" ca="1" si="265"/>
        <v>0.5266656380038538</v>
      </c>
      <c r="AM432" s="30">
        <f t="shared" ca="1" si="265"/>
        <v>0.64271933444560114</v>
      </c>
      <c r="AN432" s="30">
        <f>IF(Riskregister!$E$11="",0,COUNTIF(BL$4:BL$53,"&lt;"&amp;AL432)*IF(AM432&lt;0.5,Riskregister!$K$11+(Riskregister!$L$11-Riskregister!$K$11)*SQRT(AM432/2),Riskregister!$L$11-(Riskregister!$L$11-Riskregister!$K$11)*SQRT((1-AM432)/2)))</f>
        <v>0</v>
      </c>
      <c r="AO432" s="30">
        <f t="shared" ca="1" si="266"/>
        <v>0.97770095470134999</v>
      </c>
      <c r="AP432" s="30">
        <f t="shared" ca="1" si="266"/>
        <v>0.13658831869200516</v>
      </c>
      <c r="AQ432" s="30">
        <f>IF(Riskregister!$E$12="",0,COUNTIF(BM$4:BM$53,"&lt;"&amp;AO432)*IF(AP432&lt;0.5,Riskregister!$K$12+(Riskregister!$L$12-Riskregister!$K$12)*SQRT(AP432/2),Riskregister!$L$12-(Riskregister!$L$12-Riskregister!$K$12)*SQRT((1-AP432)/2)))</f>
        <v>0</v>
      </c>
      <c r="AR432" s="30">
        <f t="shared" ca="1" si="267"/>
        <v>0.53793633212379555</v>
      </c>
      <c r="AS432" s="30">
        <f t="shared" ca="1" si="267"/>
        <v>0.71056823308682215</v>
      </c>
      <c r="AT432" s="30">
        <f>IF(Riskregister!$E$13="",0,COUNTIF(BN$4:BN$53,"&lt;"&amp;AR432)*IF(AS432&lt;0.5,Riskregister!$K$13+(Riskregister!$L$13-Riskregister!$K$13)*SQRT(AS432/2),Riskregister!$L$13-(Riskregister!$L$13-Riskregister!$K$13)*SQRT((1-AS432)/2)))</f>
        <v>0</v>
      </c>
      <c r="AU432" s="30">
        <f t="shared" ca="1" si="268"/>
        <v>0.122332373553527</v>
      </c>
      <c r="AV432" s="30">
        <f t="shared" ca="1" si="268"/>
        <v>8.6856448485301163E-2</v>
      </c>
      <c r="AW432" s="30">
        <f>IF(Riskregister!$E$14="",0,COUNTIF(BO$4:BO$53,"&lt;"&amp;AU432)*IF(AV432&lt;0.5,Riskregister!$K$14+(Riskregister!$L$14-Riskregister!$K$14)*SQRT(AV432/2),Riskregister!$L$14-(Riskregister!$L$14-Riskregister!$K$14)*SQRT((1-AV432)/2)))</f>
        <v>0</v>
      </c>
      <c r="AX432" s="30">
        <f t="shared" ca="1" si="269"/>
        <v>0.30449036430573151</v>
      </c>
      <c r="AY432" s="30">
        <f t="shared" ca="1" si="269"/>
        <v>0.44606141117718301</v>
      </c>
      <c r="AZ432" s="30">
        <f>IF(Riskregister!$E$15="",0,COUNTIF(BP$4:BP$53,"&lt;"&amp;AX432)*IF(AY432&lt;0.5,Riskregister!$K$15+(Riskregister!$L$15-Riskregister!$K$15)*SQRT(AY432/2),Riskregister!$L$15-(Riskregister!$L$15-Riskregister!$K$15)*SQRT((1-AY432)/2)))</f>
        <v>0</v>
      </c>
      <c r="BA432" s="30">
        <f t="shared" ca="1" si="270"/>
        <v>0.79211557348066841</v>
      </c>
      <c r="BB432" s="30">
        <f t="shared" ca="1" si="270"/>
        <v>0.30310530084611975</v>
      </c>
      <c r="BC432" s="30">
        <f>IF(Riskregister!$E$16="",0,COUNTIF(BQ$4:BQ$53,"&lt;"&amp;BA432)*IF(BB432&lt;0.5,Riskregister!$K$16+(Riskregister!$L$16-Riskregister!$K$16)*SQRT(BB432/2),Riskregister!$L$16-(Riskregister!$L$16-Riskregister!$K$16)*SQRT((1-BB432)/2)))</f>
        <v>0</v>
      </c>
      <c r="BD432" s="30">
        <f t="shared" ca="1" si="246"/>
        <v>9037434.5142495167</v>
      </c>
    </row>
    <row r="433" spans="20:56" x14ac:dyDescent="0.35">
      <c r="T433" s="30">
        <f t="shared" ca="1" si="259"/>
        <v>0.20510390594304528</v>
      </c>
      <c r="U433" s="30">
        <f t="shared" ca="1" si="259"/>
        <v>0.84379217754398761</v>
      </c>
      <c r="V433" s="30">
        <f ca="1">IF(Riskregister!$E$5="",0,COUNTIF(BF$4:BF$53,"&lt;"&amp;T433)*IF(U433&lt;0.5,Riskregister!$K$5+(Riskregister!$L$5-Riskregister!$K$5)*SQRT(U433/2),Riskregister!$L$5-(Riskregister!$L$5-Riskregister!$K$5)*SQRT((1-U433)/2)))</f>
        <v>948476.30709079304</v>
      </c>
      <c r="W433" s="30">
        <f t="shared" ca="1" si="260"/>
        <v>0.69549162115505592</v>
      </c>
      <c r="X433" s="30">
        <f t="shared" ca="1" si="260"/>
        <v>0.73393360742663194</v>
      </c>
      <c r="Y433" s="30">
        <f ca="1">IF(Riskregister!$E$6="",0,COUNTIF(BG$4:BG$53,"&lt;"&amp;W433)*IF(X433&lt;0.5,Riskregister!$K$6+(Riskregister!$L$6-Riskregister!$K$6)*SQRT(X433/2),Riskregister!$L$6-(Riskregister!$L$6-Riskregister!$K$6)*SQRT((1-X433)/2)))</f>
        <v>2686946.2220170014</v>
      </c>
      <c r="Z433" s="30">
        <f t="shared" ca="1" si="261"/>
        <v>0.71393845079939622</v>
      </c>
      <c r="AA433" s="30">
        <f t="shared" ca="1" si="261"/>
        <v>0.41667747377026343</v>
      </c>
      <c r="AB433" s="30">
        <f ca="1">IF(Riskregister!$E$7="",0,COUNTIF(BH$4:BH$53,"&lt;"&amp;Z433)*IF(AA433&lt;0.5,Riskregister!$K$7+(Riskregister!$L$7-Riskregister!$K$7)*SQRT(AA433/2),Riskregister!$L$7-(Riskregister!$L$7-Riskregister!$K$7)*SQRT((1-AA433)/2)))</f>
        <v>1678035.8747622981</v>
      </c>
      <c r="AC433" s="30">
        <f t="shared" ca="1" si="262"/>
        <v>0.29394067858601969</v>
      </c>
      <c r="AD433" s="30">
        <f t="shared" ca="1" si="262"/>
        <v>0.67065428636540159</v>
      </c>
      <c r="AE433" s="30">
        <f ca="1">IF(Riskregister!$E$8="",0,COUNTIF(BI$4:BI$53,"&lt;"&amp;AC433)*IF(AD433&lt;0.5,Riskregister!$K$8+(Riskregister!$L$8-Riskregister!$K$8)*SQRT(AD433/2),Riskregister!$L$8-(Riskregister!$L$8-Riskregister!$K$8)*SQRT((1-AD433)/2)))</f>
        <v>6185489.0708799176</v>
      </c>
      <c r="AF433" s="30">
        <f t="shared" ca="1" si="263"/>
        <v>0.18282292130144007</v>
      </c>
      <c r="AG433" s="30">
        <f t="shared" ca="1" si="263"/>
        <v>0.42932923124524847</v>
      </c>
      <c r="AH433" s="30">
        <f>IF(Riskregister!$E$9="",0,COUNTIF(BJ$4:BJ$53,"&lt;"&amp;AF433)*IF(AG433&lt;0.5,Riskregister!$K$9+(Riskregister!$L$9-Riskregister!$K$9)*SQRT(AG433/2),Riskregister!$L$9-(Riskregister!$L$9-Riskregister!$K$9)*SQRT((1-AG433)/2)))</f>
        <v>0</v>
      </c>
      <c r="AI433" s="30">
        <f t="shared" ca="1" si="264"/>
        <v>0.79286561307164427</v>
      </c>
      <c r="AJ433" s="30">
        <f t="shared" ca="1" si="264"/>
        <v>0.76963428184811267</v>
      </c>
      <c r="AK433" s="30">
        <f>IF(Riskregister!$E$10="",0,COUNTIF(BK$4:BK$53,"&lt;"&amp;AI433)*IF(AJ433&lt;0.5,Riskregister!$K$10+(Riskregister!$L$10-Riskregister!$K$10)*SQRT(AJ433/2),Riskregister!$L$10-(Riskregister!$L$10-Riskregister!$K$10)*SQRT((1-AJ433)/2)))</f>
        <v>0</v>
      </c>
      <c r="AL433" s="30">
        <f t="shared" ca="1" si="265"/>
        <v>8.2419789231968466E-2</v>
      </c>
      <c r="AM433" s="30">
        <f t="shared" ca="1" si="265"/>
        <v>0.47141386267107244</v>
      </c>
      <c r="AN433" s="30">
        <f>IF(Riskregister!$E$11="",0,COUNTIF(BL$4:BL$53,"&lt;"&amp;AL433)*IF(AM433&lt;0.5,Riskregister!$K$11+(Riskregister!$L$11-Riskregister!$K$11)*SQRT(AM433/2),Riskregister!$L$11-(Riskregister!$L$11-Riskregister!$K$11)*SQRT((1-AM433)/2)))</f>
        <v>0</v>
      </c>
      <c r="AO433" s="30">
        <f t="shared" ca="1" si="266"/>
        <v>0.9205089821450313</v>
      </c>
      <c r="AP433" s="30">
        <f t="shared" ca="1" si="266"/>
        <v>0.40105838689566531</v>
      </c>
      <c r="AQ433" s="30">
        <f>IF(Riskregister!$E$12="",0,COUNTIF(BM$4:BM$53,"&lt;"&amp;AO433)*IF(AP433&lt;0.5,Riskregister!$K$12+(Riskregister!$L$12-Riskregister!$K$12)*SQRT(AP433/2),Riskregister!$L$12-(Riskregister!$L$12-Riskregister!$K$12)*SQRT((1-AP433)/2)))</f>
        <v>0</v>
      </c>
      <c r="AR433" s="30">
        <f t="shared" ca="1" si="267"/>
        <v>0.51839929888302083</v>
      </c>
      <c r="AS433" s="30">
        <f t="shared" ca="1" si="267"/>
        <v>0.59862871064983714</v>
      </c>
      <c r="AT433" s="30">
        <f>IF(Riskregister!$E$13="",0,COUNTIF(BN$4:BN$53,"&lt;"&amp;AR433)*IF(AS433&lt;0.5,Riskregister!$K$13+(Riskregister!$L$13-Riskregister!$K$13)*SQRT(AS433/2),Riskregister!$L$13-(Riskregister!$L$13-Riskregister!$K$13)*SQRT((1-AS433)/2)))</f>
        <v>0</v>
      </c>
      <c r="AU433" s="30">
        <f t="shared" ca="1" si="268"/>
        <v>0.41315745422485572</v>
      </c>
      <c r="AV433" s="30">
        <f t="shared" ca="1" si="268"/>
        <v>0.97072201618292597</v>
      </c>
      <c r="AW433" s="30">
        <f>IF(Riskregister!$E$14="",0,COUNTIF(BO$4:BO$53,"&lt;"&amp;AU433)*IF(AV433&lt;0.5,Riskregister!$K$14+(Riskregister!$L$14-Riskregister!$K$14)*SQRT(AV433/2),Riskregister!$L$14-(Riskregister!$L$14-Riskregister!$K$14)*SQRT((1-AV433)/2)))</f>
        <v>0</v>
      </c>
      <c r="AX433" s="30">
        <f t="shared" ca="1" si="269"/>
        <v>0.41903812595839141</v>
      </c>
      <c r="AY433" s="30">
        <f t="shared" ca="1" si="269"/>
        <v>0.13406734769407491</v>
      </c>
      <c r="AZ433" s="30">
        <f>IF(Riskregister!$E$15="",0,COUNTIF(BP$4:BP$53,"&lt;"&amp;AX433)*IF(AY433&lt;0.5,Riskregister!$K$15+(Riskregister!$L$15-Riskregister!$K$15)*SQRT(AY433/2),Riskregister!$L$15-(Riskregister!$L$15-Riskregister!$K$15)*SQRT((1-AY433)/2)))</f>
        <v>0</v>
      </c>
      <c r="BA433" s="30">
        <f t="shared" ca="1" si="270"/>
        <v>5.4711637339465713E-2</v>
      </c>
      <c r="BB433" s="30">
        <f t="shared" ca="1" si="270"/>
        <v>0.68221969829360429</v>
      </c>
      <c r="BC433" s="30">
        <f>IF(Riskregister!$E$16="",0,COUNTIF(BQ$4:BQ$53,"&lt;"&amp;BA433)*IF(BB433&lt;0.5,Riskregister!$K$16+(Riskregister!$L$16-Riskregister!$K$16)*SQRT(BB433/2),Riskregister!$L$16-(Riskregister!$L$16-Riskregister!$K$16)*SQRT((1-BB433)/2)))</f>
        <v>0</v>
      </c>
      <c r="BD433" s="30">
        <f t="shared" ca="1" si="246"/>
        <v>11498947.47475001</v>
      </c>
    </row>
    <row r="434" spans="20:56" x14ac:dyDescent="0.35">
      <c r="T434" s="30">
        <f t="shared" ca="1" si="259"/>
        <v>0.3166619428652081</v>
      </c>
      <c r="U434" s="30">
        <f t="shared" ca="1" si="259"/>
        <v>0.17940512252985807</v>
      </c>
      <c r="V434" s="30">
        <f ca="1">IF(Riskregister!$E$5="",0,COUNTIF(BF$4:BF$53,"&lt;"&amp;T434)*IF(U434&lt;0.5,Riskregister!$K$5+(Riskregister!$L$5-Riskregister!$K$5)*SQRT(U434/2),Riskregister!$L$5-(Riskregister!$L$5-Riskregister!$K$5)*SQRT((1-U434)/2)))</f>
        <v>854330.20899424911</v>
      </c>
      <c r="W434" s="30">
        <f t="shared" ca="1" si="260"/>
        <v>0.25025795611174684</v>
      </c>
      <c r="X434" s="30">
        <f t="shared" ca="1" si="260"/>
        <v>0.32853713085880309</v>
      </c>
      <c r="Y434" s="30">
        <f ca="1">IF(Riskregister!$E$6="",0,COUNTIF(BG$4:BG$53,"&lt;"&amp;W434)*IF(X434&lt;0.5,Riskregister!$K$6+(Riskregister!$L$6-Riskregister!$K$6)*SQRT(X434/2),Riskregister!$L$6-(Riskregister!$L$6-Riskregister!$K$6)*SQRT((1-X434)/2)))</f>
        <v>929541.05572699686</v>
      </c>
      <c r="Z434" s="30">
        <f t="shared" ca="1" si="261"/>
        <v>0.63427995913624335</v>
      </c>
      <c r="AA434" s="30">
        <f t="shared" ca="1" si="261"/>
        <v>0.69002866859276701</v>
      </c>
      <c r="AB434" s="30">
        <f ca="1">IF(Riskregister!$E$7="",0,COUNTIF(BH$4:BH$53,"&lt;"&amp;Z434)*IF(AA434&lt;0.5,Riskregister!$K$7+(Riskregister!$L$7-Riskregister!$K$7)*SQRT(AA434/2),Riskregister!$L$7-(Riskregister!$L$7-Riskregister!$K$7)*SQRT((1-AA434)/2)))</f>
        <v>1835478.6376725719</v>
      </c>
      <c r="AC434" s="30">
        <f t="shared" ca="1" si="262"/>
        <v>3.5950770364566731E-2</v>
      </c>
      <c r="AD434" s="30">
        <f t="shared" ca="1" si="262"/>
        <v>0.51056365057483388</v>
      </c>
      <c r="AE434" s="30">
        <f ca="1">IF(Riskregister!$E$8="",0,COUNTIF(BI$4:BI$53,"&lt;"&amp;AC434)*IF(AD434&lt;0.5,Riskregister!$K$8+(Riskregister!$L$8-Riskregister!$K$8)*SQRT(AD434/2),Riskregister!$L$8-(Riskregister!$L$8-Riskregister!$K$8)*SQRT((1-AD434)/2)))</f>
        <v>0</v>
      </c>
      <c r="AF434" s="30">
        <f t="shared" ca="1" si="263"/>
        <v>0.28283132087921392</v>
      </c>
      <c r="AG434" s="30">
        <f t="shared" ca="1" si="263"/>
        <v>0.69347730652833595</v>
      </c>
      <c r="AH434" s="30">
        <f>IF(Riskregister!$E$9="",0,COUNTIF(BJ$4:BJ$53,"&lt;"&amp;AF434)*IF(AG434&lt;0.5,Riskregister!$K$9+(Riskregister!$L$9-Riskregister!$K$9)*SQRT(AG434/2),Riskregister!$L$9-(Riskregister!$L$9-Riskregister!$K$9)*SQRT((1-AG434)/2)))</f>
        <v>0</v>
      </c>
      <c r="AI434" s="30">
        <f t="shared" ca="1" si="264"/>
        <v>8.4590452591498666E-3</v>
      </c>
      <c r="AJ434" s="30">
        <f t="shared" ca="1" si="264"/>
        <v>0.57487772582429575</v>
      </c>
      <c r="AK434" s="30">
        <f>IF(Riskregister!$E$10="",0,COUNTIF(BK$4:BK$53,"&lt;"&amp;AI434)*IF(AJ434&lt;0.5,Riskregister!$K$10+(Riskregister!$L$10-Riskregister!$K$10)*SQRT(AJ434/2),Riskregister!$L$10-(Riskregister!$L$10-Riskregister!$K$10)*SQRT((1-AJ434)/2)))</f>
        <v>0</v>
      </c>
      <c r="AL434" s="30">
        <f t="shared" ca="1" si="265"/>
        <v>0.10731374621137901</v>
      </c>
      <c r="AM434" s="30">
        <f t="shared" ca="1" si="265"/>
        <v>0.59587860590264585</v>
      </c>
      <c r="AN434" s="30">
        <f>IF(Riskregister!$E$11="",0,COUNTIF(BL$4:BL$53,"&lt;"&amp;AL434)*IF(AM434&lt;0.5,Riskregister!$K$11+(Riskregister!$L$11-Riskregister!$K$11)*SQRT(AM434/2),Riskregister!$L$11-(Riskregister!$L$11-Riskregister!$K$11)*SQRT((1-AM434)/2)))</f>
        <v>0</v>
      </c>
      <c r="AO434" s="30">
        <f t="shared" ca="1" si="266"/>
        <v>6.3723904377580798E-2</v>
      </c>
      <c r="AP434" s="30">
        <f t="shared" ca="1" si="266"/>
        <v>0.25481495382337016</v>
      </c>
      <c r="AQ434" s="30">
        <f>IF(Riskregister!$E$12="",0,COUNTIF(BM$4:BM$53,"&lt;"&amp;AO434)*IF(AP434&lt;0.5,Riskregister!$K$12+(Riskregister!$L$12-Riskregister!$K$12)*SQRT(AP434/2),Riskregister!$L$12-(Riskregister!$L$12-Riskregister!$K$12)*SQRT((1-AP434)/2)))</f>
        <v>0</v>
      </c>
      <c r="AR434" s="30">
        <f t="shared" ca="1" si="267"/>
        <v>0.78895607706592774</v>
      </c>
      <c r="AS434" s="30">
        <f t="shared" ca="1" si="267"/>
        <v>2.9553220892427623E-2</v>
      </c>
      <c r="AT434" s="30">
        <f>IF(Riskregister!$E$13="",0,COUNTIF(BN$4:BN$53,"&lt;"&amp;AR434)*IF(AS434&lt;0.5,Riskregister!$K$13+(Riskregister!$L$13-Riskregister!$K$13)*SQRT(AS434/2),Riskregister!$L$13-(Riskregister!$L$13-Riskregister!$K$13)*SQRT((1-AS434)/2)))</f>
        <v>0</v>
      </c>
      <c r="AU434" s="30">
        <f t="shared" ca="1" si="268"/>
        <v>0.78975132880510235</v>
      </c>
      <c r="AV434" s="30">
        <f t="shared" ca="1" si="268"/>
        <v>0.29813905018898967</v>
      </c>
      <c r="AW434" s="30">
        <f>IF(Riskregister!$E$14="",0,COUNTIF(BO$4:BO$53,"&lt;"&amp;AU434)*IF(AV434&lt;0.5,Riskregister!$K$14+(Riskregister!$L$14-Riskregister!$K$14)*SQRT(AV434/2),Riskregister!$L$14-(Riskregister!$L$14-Riskregister!$K$14)*SQRT((1-AV434)/2)))</f>
        <v>0</v>
      </c>
      <c r="AX434" s="30">
        <f t="shared" ca="1" si="269"/>
        <v>3.9210047951468541E-2</v>
      </c>
      <c r="AY434" s="30">
        <f t="shared" ca="1" si="269"/>
        <v>0.5249816935830014</v>
      </c>
      <c r="AZ434" s="30">
        <f>IF(Riskregister!$E$15="",0,COUNTIF(BP$4:BP$53,"&lt;"&amp;AX434)*IF(AY434&lt;0.5,Riskregister!$K$15+(Riskregister!$L$15-Riskregister!$K$15)*SQRT(AY434/2),Riskregister!$L$15-(Riskregister!$L$15-Riskregister!$K$15)*SQRT((1-AY434)/2)))</f>
        <v>0</v>
      </c>
      <c r="BA434" s="30">
        <f t="shared" ca="1" si="270"/>
        <v>0.23134919682897015</v>
      </c>
      <c r="BB434" s="30">
        <f t="shared" ca="1" si="270"/>
        <v>0.32736246231053878</v>
      </c>
      <c r="BC434" s="30">
        <f>IF(Riskregister!$E$16="",0,COUNTIF(BQ$4:BQ$53,"&lt;"&amp;BA434)*IF(BB434&lt;0.5,Riskregister!$K$16+(Riskregister!$L$16-Riskregister!$K$16)*SQRT(BB434/2),Riskregister!$L$16-(Riskregister!$L$16-Riskregister!$K$16)*SQRT((1-BB434)/2)))</f>
        <v>0</v>
      </c>
      <c r="BD434" s="30">
        <f t="shared" ca="1" si="246"/>
        <v>3619349.9023938179</v>
      </c>
    </row>
    <row r="435" spans="20:56" x14ac:dyDescent="0.35">
      <c r="T435" s="30">
        <f t="shared" ca="1" si="259"/>
        <v>0.61171017163147445</v>
      </c>
      <c r="U435" s="30">
        <f t="shared" ca="1" si="259"/>
        <v>9.2950283057378069E-3</v>
      </c>
      <c r="V435" s="30">
        <f ca="1">IF(Riskregister!$E$5="",0,COUNTIF(BF$4:BF$53,"&lt;"&amp;T435)*IF(U435&lt;0.5,Riskregister!$K$5+(Riskregister!$L$5-Riskregister!$K$5)*SQRT(U435/2),Riskregister!$L$5-(Riskregister!$L$5-Riskregister!$K$5)*SQRT((1-U435)/2)))</f>
        <v>722710.82207896432</v>
      </c>
      <c r="W435" s="30">
        <f t="shared" ca="1" si="260"/>
        <v>0.83648972005816247</v>
      </c>
      <c r="X435" s="30">
        <f t="shared" ca="1" si="260"/>
        <v>0.71258757951592022</v>
      </c>
      <c r="Y435" s="30">
        <f ca="1">IF(Riskregister!$E$6="",0,COUNTIF(BG$4:BG$53,"&lt;"&amp;W435)*IF(X435&lt;0.5,Riskregister!$K$6+(Riskregister!$L$6-Riskregister!$K$6)*SQRT(X435/2),Riskregister!$L$6-(Riskregister!$L$6-Riskregister!$K$6)*SQRT((1-X435)/2)))</f>
        <v>3952935.4942606511</v>
      </c>
      <c r="Z435" s="30">
        <f t="shared" ca="1" si="261"/>
        <v>0.29716261880404038</v>
      </c>
      <c r="AA435" s="30">
        <f t="shared" ca="1" si="261"/>
        <v>4.177310556619096E-2</v>
      </c>
      <c r="AB435" s="30">
        <f ca="1">IF(Riskregister!$E$7="",0,COUNTIF(BH$4:BH$53,"&lt;"&amp;Z435)*IF(AA435&lt;0.5,Riskregister!$K$7+(Riskregister!$L$7-Riskregister!$K$7)*SQRT(AA435/2),Riskregister!$L$7-(Riskregister!$L$7-Riskregister!$K$7)*SQRT((1-AA435)/2)))</f>
        <v>502913.16276190511</v>
      </c>
      <c r="AC435" s="30">
        <f t="shared" ca="1" si="262"/>
        <v>0.63032775753081949</v>
      </c>
      <c r="AD435" s="30">
        <f t="shared" ca="1" si="262"/>
        <v>0.35785178441565912</v>
      </c>
      <c r="AE435" s="30">
        <f ca="1">IF(Riskregister!$E$8="",0,COUNTIF(BI$4:BI$53,"&lt;"&amp;AC435)*IF(AD435&lt;0.5,Riskregister!$K$8+(Riskregister!$L$8-Riskregister!$K$8)*SQRT(AD435/2),Riskregister!$L$8-(Riskregister!$L$8-Riskregister!$K$8)*SQRT((1-AD435)/2)))</f>
        <v>6864248.2032389129</v>
      </c>
      <c r="AF435" s="30">
        <f t="shared" ca="1" si="263"/>
        <v>5.5411130847693557E-2</v>
      </c>
      <c r="AG435" s="30">
        <f t="shared" ca="1" si="263"/>
        <v>0.39364242072626299</v>
      </c>
      <c r="AH435" s="30">
        <f>IF(Riskregister!$E$9="",0,COUNTIF(BJ$4:BJ$53,"&lt;"&amp;AF435)*IF(AG435&lt;0.5,Riskregister!$K$9+(Riskregister!$L$9-Riskregister!$K$9)*SQRT(AG435/2),Riskregister!$L$9-(Riskregister!$L$9-Riskregister!$K$9)*SQRT((1-AG435)/2)))</f>
        <v>0</v>
      </c>
      <c r="AI435" s="30">
        <f t="shared" ca="1" si="264"/>
        <v>0.5966363448060823</v>
      </c>
      <c r="AJ435" s="30">
        <f t="shared" ca="1" si="264"/>
        <v>0.89503350366698953</v>
      </c>
      <c r="AK435" s="30">
        <f>IF(Riskregister!$E$10="",0,COUNTIF(BK$4:BK$53,"&lt;"&amp;AI435)*IF(AJ435&lt;0.5,Riskregister!$K$10+(Riskregister!$L$10-Riskregister!$K$10)*SQRT(AJ435/2),Riskregister!$L$10-(Riskregister!$L$10-Riskregister!$K$10)*SQRT((1-AJ435)/2)))</f>
        <v>0</v>
      </c>
      <c r="AL435" s="30">
        <f t="shared" ca="1" si="265"/>
        <v>0.12866844555487267</v>
      </c>
      <c r="AM435" s="30">
        <f t="shared" ca="1" si="265"/>
        <v>0.45887282229602588</v>
      </c>
      <c r="AN435" s="30">
        <f>IF(Riskregister!$E$11="",0,COUNTIF(BL$4:BL$53,"&lt;"&amp;AL435)*IF(AM435&lt;0.5,Riskregister!$K$11+(Riskregister!$L$11-Riskregister!$K$11)*SQRT(AM435/2),Riskregister!$L$11-(Riskregister!$L$11-Riskregister!$K$11)*SQRT((1-AM435)/2)))</f>
        <v>0</v>
      </c>
      <c r="AO435" s="30">
        <f t="shared" ca="1" si="266"/>
        <v>0.36582802277751836</v>
      </c>
      <c r="AP435" s="30">
        <f t="shared" ca="1" si="266"/>
        <v>0.79177096770882083</v>
      </c>
      <c r="AQ435" s="30">
        <f>IF(Riskregister!$E$12="",0,COUNTIF(BM$4:BM$53,"&lt;"&amp;AO435)*IF(AP435&lt;0.5,Riskregister!$K$12+(Riskregister!$L$12-Riskregister!$K$12)*SQRT(AP435/2),Riskregister!$L$12-(Riskregister!$L$12-Riskregister!$K$12)*SQRT((1-AP435)/2)))</f>
        <v>0</v>
      </c>
      <c r="AR435" s="30">
        <f t="shared" ca="1" si="267"/>
        <v>0.58533955347616062</v>
      </c>
      <c r="AS435" s="30">
        <f t="shared" ca="1" si="267"/>
        <v>0.39213018768482799</v>
      </c>
      <c r="AT435" s="30">
        <f>IF(Riskregister!$E$13="",0,COUNTIF(BN$4:BN$53,"&lt;"&amp;AR435)*IF(AS435&lt;0.5,Riskregister!$K$13+(Riskregister!$L$13-Riskregister!$K$13)*SQRT(AS435/2),Riskregister!$L$13-(Riskregister!$L$13-Riskregister!$K$13)*SQRT((1-AS435)/2)))</f>
        <v>0</v>
      </c>
      <c r="AU435" s="30">
        <f t="shared" ca="1" si="268"/>
        <v>0.46539938837295436</v>
      </c>
      <c r="AV435" s="30">
        <f t="shared" ca="1" si="268"/>
        <v>0.29176027349491784</v>
      </c>
      <c r="AW435" s="30">
        <f>IF(Riskregister!$E$14="",0,COUNTIF(BO$4:BO$53,"&lt;"&amp;AU435)*IF(AV435&lt;0.5,Riskregister!$K$14+(Riskregister!$L$14-Riskregister!$K$14)*SQRT(AV435/2),Riskregister!$L$14-(Riskregister!$L$14-Riskregister!$K$14)*SQRT((1-AV435)/2)))</f>
        <v>0</v>
      </c>
      <c r="AX435" s="30">
        <f t="shared" ca="1" si="269"/>
        <v>0.80266114417871637</v>
      </c>
      <c r="AY435" s="30">
        <f t="shared" ca="1" si="269"/>
        <v>0.77360882815696319</v>
      </c>
      <c r="AZ435" s="30">
        <f>IF(Riskregister!$E$15="",0,COUNTIF(BP$4:BP$53,"&lt;"&amp;AX435)*IF(AY435&lt;0.5,Riskregister!$K$15+(Riskregister!$L$15-Riskregister!$K$15)*SQRT(AY435/2),Riskregister!$L$15-(Riskregister!$L$15-Riskregister!$K$15)*SQRT((1-AY435)/2)))</f>
        <v>0</v>
      </c>
      <c r="BA435" s="30">
        <f t="shared" ca="1" si="270"/>
        <v>0.24935930152191899</v>
      </c>
      <c r="BB435" s="30">
        <f t="shared" ca="1" si="270"/>
        <v>0.69055502970387406</v>
      </c>
      <c r="BC435" s="30">
        <f>IF(Riskregister!$E$16="",0,COUNTIF(BQ$4:BQ$53,"&lt;"&amp;BA435)*IF(BB435&lt;0.5,Riskregister!$K$16+(Riskregister!$L$16-Riskregister!$K$16)*SQRT(BB435/2),Riskregister!$L$16-(Riskregister!$L$16-Riskregister!$K$16)*SQRT((1-BB435)/2)))</f>
        <v>0</v>
      </c>
      <c r="BD435" s="30">
        <f t="shared" ca="1" si="246"/>
        <v>12042807.682340434</v>
      </c>
    </row>
    <row r="436" spans="20:56" x14ac:dyDescent="0.35">
      <c r="T436" s="30">
        <f t="shared" ca="1" si="259"/>
        <v>0.55774541271227618</v>
      </c>
      <c r="U436" s="30">
        <f t="shared" ca="1" si="259"/>
        <v>0.64716482494872951</v>
      </c>
      <c r="V436" s="30">
        <f ca="1">IF(Riskregister!$E$5="",0,COUNTIF(BF$4:BF$53,"&lt;"&amp;T436)*IF(U436&lt;0.5,Riskregister!$K$5+(Riskregister!$L$5-Riskregister!$K$5)*SQRT(U436/2),Riskregister!$L$5-(Riskregister!$L$5-Riskregister!$K$5)*SQRT((1-U436)/2)))</f>
        <v>1643962.3133844067</v>
      </c>
      <c r="W436" s="30">
        <f t="shared" ca="1" si="260"/>
        <v>0.46133682366666939</v>
      </c>
      <c r="X436" s="30">
        <f t="shared" ca="1" si="260"/>
        <v>0.76945708161467052</v>
      </c>
      <c r="Y436" s="30">
        <f ca="1">IF(Riskregister!$E$6="",0,COUNTIF(BG$4:BG$53,"&lt;"&amp;W436)*IF(X436&lt;0.5,Riskregister!$K$6+(Riskregister!$L$6-Riskregister!$K$6)*SQRT(X436/2),Riskregister!$L$6-(Riskregister!$L$6-Riskregister!$K$6)*SQRT((1-X436)/2)))</f>
        <v>2777740.5712628206</v>
      </c>
      <c r="Z436" s="30">
        <f t="shared" ca="1" si="261"/>
        <v>0.12496772951007951</v>
      </c>
      <c r="AA436" s="30">
        <f t="shared" ca="1" si="261"/>
        <v>0.26556154540281285</v>
      </c>
      <c r="AB436" s="30">
        <f ca="1">IF(Riskregister!$E$7="",0,COUNTIF(BH$4:BH$53,"&lt;"&amp;Z436)*IF(AA436&lt;0.5,Riskregister!$K$7+(Riskregister!$L$7-Riskregister!$K$7)*SQRT(AA436/2),Riskregister!$L$7-(Riskregister!$L$7-Riskregister!$K$7)*SQRT((1-AA436)/2)))</f>
        <v>532610.50939996494</v>
      </c>
      <c r="AC436" s="30">
        <f t="shared" ca="1" si="262"/>
        <v>0.52368566388836135</v>
      </c>
      <c r="AD436" s="30">
        <f t="shared" ca="1" si="262"/>
        <v>0.73764552578723597</v>
      </c>
      <c r="AE436" s="30">
        <f ca="1">IF(Riskregister!$E$8="",0,COUNTIF(BI$4:BI$53,"&lt;"&amp;AC436)*IF(AD436&lt;0.5,Riskregister!$K$8+(Riskregister!$L$8-Riskregister!$K$8)*SQRT(AD436/2),Riskregister!$L$8-(Riskregister!$L$8-Riskregister!$K$8)*SQRT((1-AD436)/2)))</f>
        <v>9893205.8481744323</v>
      </c>
      <c r="AF436" s="30">
        <f t="shared" ca="1" si="263"/>
        <v>0.43635902267736848</v>
      </c>
      <c r="AG436" s="30">
        <f t="shared" ca="1" si="263"/>
        <v>0.52517892126675048</v>
      </c>
      <c r="AH436" s="30">
        <f>IF(Riskregister!$E$9="",0,COUNTIF(BJ$4:BJ$53,"&lt;"&amp;AF436)*IF(AG436&lt;0.5,Riskregister!$K$9+(Riskregister!$L$9-Riskregister!$K$9)*SQRT(AG436/2),Riskregister!$L$9-(Riskregister!$L$9-Riskregister!$K$9)*SQRT((1-AG436)/2)))</f>
        <v>0</v>
      </c>
      <c r="AI436" s="30">
        <f t="shared" ca="1" si="264"/>
        <v>0.25962284280423231</v>
      </c>
      <c r="AJ436" s="30">
        <f t="shared" ca="1" si="264"/>
        <v>0.99840006425107009</v>
      </c>
      <c r="AK436" s="30">
        <f>IF(Riskregister!$E$10="",0,COUNTIF(BK$4:BK$53,"&lt;"&amp;AI436)*IF(AJ436&lt;0.5,Riskregister!$K$10+(Riskregister!$L$10-Riskregister!$K$10)*SQRT(AJ436/2),Riskregister!$L$10-(Riskregister!$L$10-Riskregister!$K$10)*SQRT((1-AJ436)/2)))</f>
        <v>0</v>
      </c>
      <c r="AL436" s="30">
        <f t="shared" ca="1" si="265"/>
        <v>0.23990332251262114</v>
      </c>
      <c r="AM436" s="30">
        <f t="shared" ca="1" si="265"/>
        <v>0.7190000645391682</v>
      </c>
      <c r="AN436" s="30">
        <f>IF(Riskregister!$E$11="",0,COUNTIF(BL$4:BL$53,"&lt;"&amp;AL436)*IF(AM436&lt;0.5,Riskregister!$K$11+(Riskregister!$L$11-Riskregister!$K$11)*SQRT(AM436/2),Riskregister!$L$11-(Riskregister!$L$11-Riskregister!$K$11)*SQRT((1-AM436)/2)))</f>
        <v>0</v>
      </c>
      <c r="AO436" s="30">
        <f t="shared" ca="1" si="266"/>
        <v>0.82372952424030066</v>
      </c>
      <c r="AP436" s="30">
        <f t="shared" ca="1" si="266"/>
        <v>4.1245070335411915E-2</v>
      </c>
      <c r="AQ436" s="30">
        <f>IF(Riskregister!$E$12="",0,COUNTIF(BM$4:BM$53,"&lt;"&amp;AO436)*IF(AP436&lt;0.5,Riskregister!$K$12+(Riskregister!$L$12-Riskregister!$K$12)*SQRT(AP436/2),Riskregister!$L$12-(Riskregister!$L$12-Riskregister!$K$12)*SQRT((1-AP436)/2)))</f>
        <v>0</v>
      </c>
      <c r="AR436" s="30">
        <f t="shared" ca="1" si="267"/>
        <v>0.51761747901646293</v>
      </c>
      <c r="AS436" s="30">
        <f t="shared" ca="1" si="267"/>
        <v>0.72607340285434696</v>
      </c>
      <c r="AT436" s="30">
        <f>IF(Riskregister!$E$13="",0,COUNTIF(BN$4:BN$53,"&lt;"&amp;AR436)*IF(AS436&lt;0.5,Riskregister!$K$13+(Riskregister!$L$13-Riskregister!$K$13)*SQRT(AS436/2),Riskregister!$L$13-(Riskregister!$L$13-Riskregister!$K$13)*SQRT((1-AS436)/2)))</f>
        <v>0</v>
      </c>
      <c r="AU436" s="30">
        <f t="shared" ca="1" si="268"/>
        <v>0.20527015866322629</v>
      </c>
      <c r="AV436" s="30">
        <f t="shared" ca="1" si="268"/>
        <v>0.57198028765898667</v>
      </c>
      <c r="AW436" s="30">
        <f>IF(Riskregister!$E$14="",0,COUNTIF(BO$4:BO$53,"&lt;"&amp;AU436)*IF(AV436&lt;0.5,Riskregister!$K$14+(Riskregister!$L$14-Riskregister!$K$14)*SQRT(AV436/2),Riskregister!$L$14-(Riskregister!$L$14-Riskregister!$K$14)*SQRT((1-AV436)/2)))</f>
        <v>0</v>
      </c>
      <c r="AX436" s="30">
        <f t="shared" ca="1" si="269"/>
        <v>0.27137824683101253</v>
      </c>
      <c r="AY436" s="30">
        <f t="shared" ca="1" si="269"/>
        <v>0.43033021326326693</v>
      </c>
      <c r="AZ436" s="30">
        <f>IF(Riskregister!$E$15="",0,COUNTIF(BP$4:BP$53,"&lt;"&amp;AX436)*IF(AY436&lt;0.5,Riskregister!$K$15+(Riskregister!$L$15-Riskregister!$K$15)*SQRT(AY436/2),Riskregister!$L$15-(Riskregister!$L$15-Riskregister!$K$15)*SQRT((1-AY436)/2)))</f>
        <v>0</v>
      </c>
      <c r="BA436" s="30">
        <f t="shared" ca="1" si="270"/>
        <v>0.34289555081283296</v>
      </c>
      <c r="BB436" s="30">
        <f t="shared" ca="1" si="270"/>
        <v>0.29182855117122464</v>
      </c>
      <c r="BC436" s="30">
        <f>IF(Riskregister!$E$16="",0,COUNTIF(BQ$4:BQ$53,"&lt;"&amp;BA436)*IF(BB436&lt;0.5,Riskregister!$K$16+(Riskregister!$L$16-Riskregister!$K$16)*SQRT(BB436/2),Riskregister!$L$16-(Riskregister!$L$16-Riskregister!$K$16)*SQRT((1-BB436)/2)))</f>
        <v>0</v>
      </c>
      <c r="BD436" s="30">
        <f t="shared" ca="1" si="246"/>
        <v>14847519.242221626</v>
      </c>
    </row>
    <row r="437" spans="20:56" x14ac:dyDescent="0.35">
      <c r="T437" s="30">
        <f t="shared" ca="1" si="259"/>
        <v>0.4448943116148939</v>
      </c>
      <c r="U437" s="30">
        <f t="shared" ca="1" si="259"/>
        <v>0.75717929931412042</v>
      </c>
      <c r="V437" s="30">
        <f ca="1">IF(Riskregister!$E$5="",0,COUNTIF(BF$4:BF$53,"&lt;"&amp;T437)*IF(U437&lt;0.5,Riskregister!$K$5+(Riskregister!$L$5-Riskregister!$K$5)*SQRT(U437/2),Riskregister!$L$5-(Riskregister!$L$5-Riskregister!$K$5)*SQRT((1-U437)/2)))</f>
        <v>1329606.1612860903</v>
      </c>
      <c r="W437" s="30">
        <f t="shared" ca="1" si="260"/>
        <v>3.6163467857870946E-2</v>
      </c>
      <c r="X437" s="30">
        <f t="shared" ca="1" si="260"/>
        <v>0.3209851051448297</v>
      </c>
      <c r="Y437" s="30">
        <f ca="1">IF(Riskregister!$E$6="",0,COUNTIF(BG$4:BG$53,"&lt;"&amp;W437)*IF(X437&lt;0.5,Riskregister!$K$6+(Riskregister!$L$6-Riskregister!$K$6)*SQRT(X437/2),Riskregister!$L$6-(Riskregister!$L$6-Riskregister!$K$6)*SQRT((1-X437)/2)))</f>
        <v>0</v>
      </c>
      <c r="Z437" s="30">
        <f t="shared" ca="1" si="261"/>
        <v>0.1149517593657029</v>
      </c>
      <c r="AA437" s="30">
        <f t="shared" ca="1" si="261"/>
        <v>0.76678242176413303</v>
      </c>
      <c r="AB437" s="30">
        <f ca="1">IF(Riskregister!$E$7="",0,COUNTIF(BH$4:BH$53,"&lt;"&amp;Z437)*IF(AA437&lt;0.5,Riskregister!$K$7+(Riskregister!$L$7-Riskregister!$K$7)*SQRT(AA437/2),Riskregister!$L$7-(Riskregister!$L$7-Riskregister!$K$7)*SQRT((1-AA437)/2)))</f>
        <v>841445.69448614668</v>
      </c>
      <c r="AC437" s="30">
        <f t="shared" ca="1" si="262"/>
        <v>0.77343328607320605</v>
      </c>
      <c r="AD437" s="30">
        <f t="shared" ca="1" si="262"/>
        <v>0.65465027538231158</v>
      </c>
      <c r="AE437" s="30">
        <f ca="1">IF(Riskregister!$E$8="",0,COUNTIF(BI$4:BI$53,"&lt;"&amp;AC437)*IF(AD437&lt;0.5,Riskregister!$K$8+(Riskregister!$L$8-Riskregister!$K$8)*SQRT(AD437/2),Riskregister!$L$8-(Riskregister!$L$8-Riskregister!$K$8)*SQRT((1-AD437)/2)))</f>
        <v>12187816.993026987</v>
      </c>
      <c r="AF437" s="30">
        <f t="shared" ca="1" si="263"/>
        <v>0.37294593289016842</v>
      </c>
      <c r="AG437" s="30">
        <f t="shared" ca="1" si="263"/>
        <v>0.32764732414538245</v>
      </c>
      <c r="AH437" s="30">
        <f>IF(Riskregister!$E$9="",0,COUNTIF(BJ$4:BJ$53,"&lt;"&amp;AF437)*IF(AG437&lt;0.5,Riskregister!$K$9+(Riskregister!$L$9-Riskregister!$K$9)*SQRT(AG437/2),Riskregister!$L$9-(Riskregister!$L$9-Riskregister!$K$9)*SQRT((1-AG437)/2)))</f>
        <v>0</v>
      </c>
      <c r="AI437" s="30">
        <f t="shared" ca="1" si="264"/>
        <v>0.32397362801851437</v>
      </c>
      <c r="AJ437" s="30">
        <f t="shared" ca="1" si="264"/>
        <v>0.33757905067822747</v>
      </c>
      <c r="AK437" s="30">
        <f>IF(Riskregister!$E$10="",0,COUNTIF(BK$4:BK$53,"&lt;"&amp;AI437)*IF(AJ437&lt;0.5,Riskregister!$K$10+(Riskregister!$L$10-Riskregister!$K$10)*SQRT(AJ437/2),Riskregister!$L$10-(Riskregister!$L$10-Riskregister!$K$10)*SQRT((1-AJ437)/2)))</f>
        <v>0</v>
      </c>
      <c r="AL437" s="30">
        <f t="shared" ca="1" si="265"/>
        <v>0.15858796299755118</v>
      </c>
      <c r="AM437" s="30">
        <f t="shared" ca="1" si="265"/>
        <v>0.23016529129218821</v>
      </c>
      <c r="AN437" s="30">
        <f>IF(Riskregister!$E$11="",0,COUNTIF(BL$4:BL$53,"&lt;"&amp;AL437)*IF(AM437&lt;0.5,Riskregister!$K$11+(Riskregister!$L$11-Riskregister!$K$11)*SQRT(AM437/2),Riskregister!$L$11-(Riskregister!$L$11-Riskregister!$K$11)*SQRT((1-AM437)/2)))</f>
        <v>0</v>
      </c>
      <c r="AO437" s="30">
        <f t="shared" ca="1" si="266"/>
        <v>0.71617607966221364</v>
      </c>
      <c r="AP437" s="30">
        <f t="shared" ca="1" si="266"/>
        <v>0.98018490330857333</v>
      </c>
      <c r="AQ437" s="30">
        <f>IF(Riskregister!$E$12="",0,COUNTIF(BM$4:BM$53,"&lt;"&amp;AO437)*IF(AP437&lt;0.5,Riskregister!$K$12+(Riskregister!$L$12-Riskregister!$K$12)*SQRT(AP437/2),Riskregister!$L$12-(Riskregister!$L$12-Riskregister!$K$12)*SQRT((1-AP437)/2)))</f>
        <v>0</v>
      </c>
      <c r="AR437" s="30">
        <f t="shared" ca="1" si="267"/>
        <v>0.68781735236684294</v>
      </c>
      <c r="AS437" s="30">
        <f t="shared" ca="1" si="267"/>
        <v>0.76124953616058055</v>
      </c>
      <c r="AT437" s="30">
        <f>IF(Riskregister!$E$13="",0,COUNTIF(BN$4:BN$53,"&lt;"&amp;AR437)*IF(AS437&lt;0.5,Riskregister!$K$13+(Riskregister!$L$13-Riskregister!$K$13)*SQRT(AS437/2),Riskregister!$L$13-(Riskregister!$L$13-Riskregister!$K$13)*SQRT((1-AS437)/2)))</f>
        <v>0</v>
      </c>
      <c r="AU437" s="30">
        <f t="shared" ca="1" si="268"/>
        <v>0.91800103886918649</v>
      </c>
      <c r="AV437" s="30">
        <f t="shared" ca="1" si="268"/>
        <v>0.44506848037191449</v>
      </c>
      <c r="AW437" s="30">
        <f>IF(Riskregister!$E$14="",0,COUNTIF(BO$4:BO$53,"&lt;"&amp;AU437)*IF(AV437&lt;0.5,Riskregister!$K$14+(Riskregister!$L$14-Riskregister!$K$14)*SQRT(AV437/2),Riskregister!$L$14-(Riskregister!$L$14-Riskregister!$K$14)*SQRT((1-AV437)/2)))</f>
        <v>0</v>
      </c>
      <c r="AX437" s="30">
        <f t="shared" ca="1" si="269"/>
        <v>0.81961843657639244</v>
      </c>
      <c r="AY437" s="30">
        <f t="shared" ca="1" si="269"/>
        <v>0.28150069639480113</v>
      </c>
      <c r="AZ437" s="30">
        <f>IF(Riskregister!$E$15="",0,COUNTIF(BP$4:BP$53,"&lt;"&amp;AX437)*IF(AY437&lt;0.5,Riskregister!$K$15+(Riskregister!$L$15-Riskregister!$K$15)*SQRT(AY437/2),Riskregister!$L$15-(Riskregister!$L$15-Riskregister!$K$15)*SQRT((1-AY437)/2)))</f>
        <v>0</v>
      </c>
      <c r="BA437" s="30">
        <f t="shared" ca="1" si="270"/>
        <v>0.95909885388478056</v>
      </c>
      <c r="BB437" s="30">
        <f t="shared" ca="1" si="270"/>
        <v>0.91182743782532183</v>
      </c>
      <c r="BC437" s="30">
        <f>IF(Riskregister!$E$16="",0,COUNTIF(BQ$4:BQ$53,"&lt;"&amp;BA437)*IF(BB437&lt;0.5,Riskregister!$K$16+(Riskregister!$L$16-Riskregister!$K$16)*SQRT(BB437/2),Riskregister!$L$16-(Riskregister!$L$16-Riskregister!$K$16)*SQRT((1-BB437)/2)))</f>
        <v>0</v>
      </c>
      <c r="BD437" s="30">
        <f t="shared" ca="1" si="246"/>
        <v>14358868.848799223</v>
      </c>
    </row>
    <row r="438" spans="20:56" x14ac:dyDescent="0.35">
      <c r="T438" s="30">
        <f t="shared" ca="1" si="259"/>
        <v>0.55997514224720557</v>
      </c>
      <c r="U438" s="30">
        <f t="shared" ca="1" si="259"/>
        <v>0.1628310643654487</v>
      </c>
      <c r="V438" s="30">
        <f ca="1">IF(Riskregister!$E$5="",0,COUNTIF(BF$4:BF$53,"&lt;"&amp;T438)*IF(U438&lt;0.5,Riskregister!$K$5+(Riskregister!$L$5-Riskregister!$K$5)*SQRT(U438/2),Riskregister!$L$5-(Riskregister!$L$5-Riskregister!$K$5)*SQRT((1-U438)/2)))</f>
        <v>1113601.3281447263</v>
      </c>
      <c r="W438" s="30">
        <f t="shared" ca="1" si="260"/>
        <v>0.34307210506090502</v>
      </c>
      <c r="X438" s="30">
        <f t="shared" ca="1" si="260"/>
        <v>0.18151428127046443</v>
      </c>
      <c r="Y438" s="30">
        <f ca="1">IF(Riskregister!$E$6="",0,COUNTIF(BG$4:BG$53,"&lt;"&amp;W438)*IF(X438&lt;0.5,Riskregister!$K$6+(Riskregister!$L$6-Riskregister!$K$6)*SQRT(X438/2),Riskregister!$L$6-(Riskregister!$L$6-Riskregister!$K$6)*SQRT((1-X438)/2)))</f>
        <v>742266.66471225431</v>
      </c>
      <c r="Z438" s="30">
        <f t="shared" ca="1" si="261"/>
        <v>0.8343224954182078</v>
      </c>
      <c r="AA438" s="30">
        <f t="shared" ca="1" si="261"/>
        <v>9.3256701303441769E-2</v>
      </c>
      <c r="AB438" s="30">
        <f ca="1">IF(Riskregister!$E$7="",0,COUNTIF(BH$4:BH$53,"&lt;"&amp;Z438)*IF(AA438&lt;0.5,Riskregister!$K$7+(Riskregister!$L$7-Riskregister!$K$7)*SQRT(AA438/2),Riskregister!$L$7-(Riskregister!$L$7-Riskregister!$K$7)*SQRT((1-AA438)/2)))</f>
        <v>1130198.3602903644</v>
      </c>
      <c r="AC438" s="30">
        <f t="shared" ca="1" si="262"/>
        <v>0.62980416288480368</v>
      </c>
      <c r="AD438" s="30">
        <f t="shared" ca="1" si="262"/>
        <v>3.7034116587953969E-2</v>
      </c>
      <c r="AE438" s="30">
        <f ca="1">IF(Riskregister!$E$8="",0,COUNTIF(BI$4:BI$53,"&lt;"&amp;AC438)*IF(AD438&lt;0.5,Riskregister!$K$8+(Riskregister!$L$8-Riskregister!$K$8)*SQRT(AD438/2),Riskregister!$L$8-(Riskregister!$L$8-Riskregister!$K$8)*SQRT((1-AD438)/2)))</f>
        <v>2818691.3142622928</v>
      </c>
      <c r="AF438" s="30">
        <f t="shared" ca="1" si="263"/>
        <v>3.0350484586111337E-3</v>
      </c>
      <c r="AG438" s="30">
        <f t="shared" ca="1" si="263"/>
        <v>9.8836186274289028E-2</v>
      </c>
      <c r="AH438" s="30">
        <f>IF(Riskregister!$E$9="",0,COUNTIF(BJ$4:BJ$53,"&lt;"&amp;AF438)*IF(AG438&lt;0.5,Riskregister!$K$9+(Riskregister!$L$9-Riskregister!$K$9)*SQRT(AG438/2),Riskregister!$L$9-(Riskregister!$L$9-Riskregister!$K$9)*SQRT((1-AG438)/2)))</f>
        <v>0</v>
      </c>
      <c r="AI438" s="30">
        <f t="shared" ca="1" si="264"/>
        <v>0.66351451749384471</v>
      </c>
      <c r="AJ438" s="30">
        <f t="shared" ca="1" si="264"/>
        <v>0.41125167201677182</v>
      </c>
      <c r="AK438" s="30">
        <f>IF(Riskregister!$E$10="",0,COUNTIF(BK$4:BK$53,"&lt;"&amp;AI438)*IF(AJ438&lt;0.5,Riskregister!$K$10+(Riskregister!$L$10-Riskregister!$K$10)*SQRT(AJ438/2),Riskregister!$L$10-(Riskregister!$L$10-Riskregister!$K$10)*SQRT((1-AJ438)/2)))</f>
        <v>0</v>
      </c>
      <c r="AL438" s="30">
        <f t="shared" ca="1" si="265"/>
        <v>0.93918529039414744</v>
      </c>
      <c r="AM438" s="30">
        <f t="shared" ca="1" si="265"/>
        <v>0.96018926083185718</v>
      </c>
      <c r="AN438" s="30">
        <f>IF(Riskregister!$E$11="",0,COUNTIF(BL$4:BL$53,"&lt;"&amp;AL438)*IF(AM438&lt;0.5,Riskregister!$K$11+(Riskregister!$L$11-Riskregister!$K$11)*SQRT(AM438/2),Riskregister!$L$11-(Riskregister!$L$11-Riskregister!$K$11)*SQRT((1-AM438)/2)))</f>
        <v>0</v>
      </c>
      <c r="AO438" s="30">
        <f t="shared" ca="1" si="266"/>
        <v>0.20056874864995033</v>
      </c>
      <c r="AP438" s="30">
        <f t="shared" ca="1" si="266"/>
        <v>0.80779283159819026</v>
      </c>
      <c r="AQ438" s="30">
        <f>IF(Riskregister!$E$12="",0,COUNTIF(BM$4:BM$53,"&lt;"&amp;AO438)*IF(AP438&lt;0.5,Riskregister!$K$12+(Riskregister!$L$12-Riskregister!$K$12)*SQRT(AP438/2),Riskregister!$L$12-(Riskregister!$L$12-Riskregister!$K$12)*SQRT((1-AP438)/2)))</f>
        <v>0</v>
      </c>
      <c r="AR438" s="30">
        <f t="shared" ca="1" si="267"/>
        <v>0.30337026522079813</v>
      </c>
      <c r="AS438" s="30">
        <f t="shared" ca="1" si="267"/>
        <v>0.27420840558660986</v>
      </c>
      <c r="AT438" s="30">
        <f>IF(Riskregister!$E$13="",0,COUNTIF(BN$4:BN$53,"&lt;"&amp;AR438)*IF(AS438&lt;0.5,Riskregister!$K$13+(Riskregister!$L$13-Riskregister!$K$13)*SQRT(AS438/2),Riskregister!$L$13-(Riskregister!$L$13-Riskregister!$K$13)*SQRT((1-AS438)/2)))</f>
        <v>0</v>
      </c>
      <c r="AU438" s="30">
        <f t="shared" ca="1" si="268"/>
        <v>0.66222888912889899</v>
      </c>
      <c r="AV438" s="30">
        <f t="shared" ca="1" si="268"/>
        <v>0.36812021019225516</v>
      </c>
      <c r="AW438" s="30">
        <f>IF(Riskregister!$E$14="",0,COUNTIF(BO$4:BO$53,"&lt;"&amp;AU438)*IF(AV438&lt;0.5,Riskregister!$K$14+(Riskregister!$L$14-Riskregister!$K$14)*SQRT(AV438/2),Riskregister!$L$14-(Riskregister!$L$14-Riskregister!$K$14)*SQRT((1-AV438)/2)))</f>
        <v>0</v>
      </c>
      <c r="AX438" s="30">
        <f t="shared" ca="1" si="269"/>
        <v>5.8956684233534506E-2</v>
      </c>
      <c r="AY438" s="30">
        <f t="shared" ca="1" si="269"/>
        <v>0.76126461297564607</v>
      </c>
      <c r="AZ438" s="30">
        <f>IF(Riskregister!$E$15="",0,COUNTIF(BP$4:BP$53,"&lt;"&amp;AX438)*IF(AY438&lt;0.5,Riskregister!$K$15+(Riskregister!$L$15-Riskregister!$K$15)*SQRT(AY438/2),Riskregister!$L$15-(Riskregister!$L$15-Riskregister!$K$15)*SQRT((1-AY438)/2)))</f>
        <v>0</v>
      </c>
      <c r="BA438" s="30">
        <f t="shared" ca="1" si="270"/>
        <v>0.53025285977965653</v>
      </c>
      <c r="BB438" s="30">
        <f t="shared" ca="1" si="270"/>
        <v>6.6061993831395549E-2</v>
      </c>
      <c r="BC438" s="30">
        <f>IF(Riskregister!$E$16="",0,COUNTIF(BQ$4:BQ$53,"&lt;"&amp;BA438)*IF(BB438&lt;0.5,Riskregister!$K$16+(Riskregister!$L$16-Riskregister!$K$16)*SQRT(BB438/2),Riskregister!$L$16-(Riskregister!$L$16-Riskregister!$K$16)*SQRT((1-BB438)/2)))</f>
        <v>0</v>
      </c>
      <c r="BD438" s="30">
        <f t="shared" ca="1" si="246"/>
        <v>5804757.6674096379</v>
      </c>
    </row>
    <row r="439" spans="20:56" x14ac:dyDescent="0.35">
      <c r="T439" s="30">
        <f t="shared" ca="1" si="259"/>
        <v>0.13996842329633419</v>
      </c>
      <c r="U439" s="30">
        <f t="shared" ca="1" si="259"/>
        <v>0.45730352162624188</v>
      </c>
      <c r="V439" s="30">
        <f ca="1">IF(Riskregister!$E$5="",0,COUNTIF(BF$4:BF$53,"&lt;"&amp;T439)*IF(U439&lt;0.5,Riskregister!$K$5+(Riskregister!$L$5-Riskregister!$K$5)*SQRT(U439/2),Riskregister!$L$5-(Riskregister!$L$5-Riskregister!$K$5)*SQRT((1-U439)/2)))</f>
        <v>730357.90484041069</v>
      </c>
      <c r="W439" s="30">
        <f t="shared" ca="1" si="260"/>
        <v>0.17228964859442608</v>
      </c>
      <c r="X439" s="30">
        <f t="shared" ca="1" si="260"/>
        <v>0.50684484413764486</v>
      </c>
      <c r="Y439" s="30">
        <f ca="1">IF(Riskregister!$E$6="",0,COUNTIF(BG$4:BG$53,"&lt;"&amp;W439)*IF(X439&lt;0.5,Riskregister!$K$6+(Riskregister!$L$6-Riskregister!$K$6)*SQRT(X439/2),Riskregister!$L$6-(Riskregister!$L$6-Riskregister!$K$6)*SQRT((1-X439)/2)))</f>
        <v>1106181.5886339019</v>
      </c>
      <c r="Z439" s="30">
        <f t="shared" ca="1" si="261"/>
        <v>0.71524470396515849</v>
      </c>
      <c r="AA439" s="30">
        <f t="shared" ca="1" si="261"/>
        <v>0.32704155627782561</v>
      </c>
      <c r="AB439" s="30">
        <f ca="1">IF(Riskregister!$E$7="",0,COUNTIF(BH$4:BH$53,"&lt;"&amp;Z439)*IF(AA439&lt;0.5,Riskregister!$K$7+(Riskregister!$L$7-Riskregister!$K$7)*SQRT(AA439/2),Riskregister!$L$7-(Riskregister!$L$7-Riskregister!$K$7)*SQRT((1-AA439)/2)))</f>
        <v>1532255.6692766331</v>
      </c>
      <c r="AC439" s="30">
        <f t="shared" ca="1" si="262"/>
        <v>0.93986608263593618</v>
      </c>
      <c r="AD439" s="30">
        <f t="shared" ca="1" si="262"/>
        <v>0.21060805691400952</v>
      </c>
      <c r="AE439" s="30">
        <f ca="1">IF(Riskregister!$E$8="",0,COUNTIF(BI$4:BI$53,"&lt;"&amp;AC439)*IF(AD439&lt;0.5,Riskregister!$K$8+(Riskregister!$L$8-Riskregister!$K$8)*SQRT(AD439/2),Riskregister!$L$8-(Riskregister!$L$8-Riskregister!$K$8)*SQRT((1-AD439)/2)))</f>
        <v>10951064.178014951</v>
      </c>
      <c r="AF439" s="30">
        <f t="shared" ca="1" si="263"/>
        <v>4.4396046408622603E-2</v>
      </c>
      <c r="AG439" s="30">
        <f t="shared" ca="1" si="263"/>
        <v>0.52726874425249315</v>
      </c>
      <c r="AH439" s="30">
        <f>IF(Riskregister!$E$9="",0,COUNTIF(BJ$4:BJ$53,"&lt;"&amp;AF439)*IF(AG439&lt;0.5,Riskregister!$K$9+(Riskregister!$L$9-Riskregister!$K$9)*SQRT(AG439/2),Riskregister!$L$9-(Riskregister!$L$9-Riskregister!$K$9)*SQRT((1-AG439)/2)))</f>
        <v>0</v>
      </c>
      <c r="AI439" s="30">
        <f t="shared" ca="1" si="264"/>
        <v>0.3809561628596394</v>
      </c>
      <c r="AJ439" s="30">
        <f t="shared" ca="1" si="264"/>
        <v>0.86356368314682508</v>
      </c>
      <c r="AK439" s="30">
        <f>IF(Riskregister!$E$10="",0,COUNTIF(BK$4:BK$53,"&lt;"&amp;AI439)*IF(AJ439&lt;0.5,Riskregister!$K$10+(Riskregister!$L$10-Riskregister!$K$10)*SQRT(AJ439/2),Riskregister!$L$10-(Riskregister!$L$10-Riskregister!$K$10)*SQRT((1-AJ439)/2)))</f>
        <v>0</v>
      </c>
      <c r="AL439" s="30">
        <f t="shared" ca="1" si="265"/>
        <v>0.69980549357503186</v>
      </c>
      <c r="AM439" s="30">
        <f t="shared" ca="1" si="265"/>
        <v>0.86396009204042412</v>
      </c>
      <c r="AN439" s="30">
        <f>IF(Riskregister!$E$11="",0,COUNTIF(BL$4:BL$53,"&lt;"&amp;AL439)*IF(AM439&lt;0.5,Riskregister!$K$11+(Riskregister!$L$11-Riskregister!$K$11)*SQRT(AM439/2),Riskregister!$L$11-(Riskregister!$L$11-Riskregister!$K$11)*SQRT((1-AM439)/2)))</f>
        <v>0</v>
      </c>
      <c r="AO439" s="30">
        <f t="shared" ca="1" si="266"/>
        <v>6.4678120386324145E-2</v>
      </c>
      <c r="AP439" s="30">
        <f t="shared" ca="1" si="266"/>
        <v>2.2916433049081197E-2</v>
      </c>
      <c r="AQ439" s="30">
        <f>IF(Riskregister!$E$12="",0,COUNTIF(BM$4:BM$53,"&lt;"&amp;AO439)*IF(AP439&lt;0.5,Riskregister!$K$12+(Riskregister!$L$12-Riskregister!$K$12)*SQRT(AP439/2),Riskregister!$L$12-(Riskregister!$L$12-Riskregister!$K$12)*SQRT((1-AP439)/2)))</f>
        <v>0</v>
      </c>
      <c r="AR439" s="30">
        <f t="shared" ca="1" si="267"/>
        <v>7.8834204662633911E-2</v>
      </c>
      <c r="AS439" s="30">
        <f t="shared" ca="1" si="267"/>
        <v>0.52436922262089691</v>
      </c>
      <c r="AT439" s="30">
        <f>IF(Riskregister!$E$13="",0,COUNTIF(BN$4:BN$53,"&lt;"&amp;AR439)*IF(AS439&lt;0.5,Riskregister!$K$13+(Riskregister!$L$13-Riskregister!$K$13)*SQRT(AS439/2),Riskregister!$L$13-(Riskregister!$L$13-Riskregister!$K$13)*SQRT((1-AS439)/2)))</f>
        <v>0</v>
      </c>
      <c r="AU439" s="30">
        <f t="shared" ca="1" si="268"/>
        <v>0.58790499325996282</v>
      </c>
      <c r="AV439" s="30">
        <f t="shared" ca="1" si="268"/>
        <v>0.46337997498705008</v>
      </c>
      <c r="AW439" s="30">
        <f>IF(Riskregister!$E$14="",0,COUNTIF(BO$4:BO$53,"&lt;"&amp;AU439)*IF(AV439&lt;0.5,Riskregister!$K$14+(Riskregister!$L$14-Riskregister!$K$14)*SQRT(AV439/2),Riskregister!$L$14-(Riskregister!$L$14-Riskregister!$K$14)*SQRT((1-AV439)/2)))</f>
        <v>0</v>
      </c>
      <c r="AX439" s="30">
        <f t="shared" ca="1" si="269"/>
        <v>0.62272414575298873</v>
      </c>
      <c r="AY439" s="30">
        <f t="shared" ca="1" si="269"/>
        <v>0.82175446340707292</v>
      </c>
      <c r="AZ439" s="30">
        <f>IF(Riskregister!$E$15="",0,COUNTIF(BP$4:BP$53,"&lt;"&amp;AX439)*IF(AY439&lt;0.5,Riskregister!$K$15+(Riskregister!$L$15-Riskregister!$K$15)*SQRT(AY439/2),Riskregister!$L$15-(Riskregister!$L$15-Riskregister!$K$15)*SQRT((1-AY439)/2)))</f>
        <v>0</v>
      </c>
      <c r="BA439" s="30">
        <f t="shared" ca="1" si="270"/>
        <v>0.99161140644443635</v>
      </c>
      <c r="BB439" s="30">
        <f t="shared" ca="1" si="270"/>
        <v>0.89489126682624631</v>
      </c>
      <c r="BC439" s="30">
        <f>IF(Riskregister!$E$16="",0,COUNTIF(BQ$4:BQ$53,"&lt;"&amp;BA439)*IF(BB439&lt;0.5,Riskregister!$K$16+(Riskregister!$L$16-Riskregister!$K$16)*SQRT(BB439/2),Riskregister!$L$16-(Riskregister!$L$16-Riskregister!$K$16)*SQRT((1-BB439)/2)))</f>
        <v>0</v>
      </c>
      <c r="BD439" s="30">
        <f t="shared" ca="1" si="246"/>
        <v>14319859.340765897</v>
      </c>
    </row>
    <row r="440" spans="20:56" x14ac:dyDescent="0.35">
      <c r="T440" s="30">
        <f t="shared" ca="1" si="259"/>
        <v>0.27969506332384342</v>
      </c>
      <c r="U440" s="30">
        <f t="shared" ca="1" si="259"/>
        <v>0.92060986647211074</v>
      </c>
      <c r="V440" s="30">
        <f ca="1">IF(Riskregister!$E$5="",0,COUNTIF(BF$4:BF$53,"&lt;"&amp;T440)*IF(U440&lt;0.5,Riskregister!$K$5+(Riskregister!$L$5-Riskregister!$K$5)*SQRT(U440/2),Riskregister!$L$5-(Riskregister!$L$5-Riskregister!$K$5)*SQRT((1-U440)/2)))</f>
        <v>1020687.4123805159</v>
      </c>
      <c r="W440" s="30">
        <f t="shared" ca="1" si="260"/>
        <v>0.48332062546709176</v>
      </c>
      <c r="X440" s="30">
        <f t="shared" ca="1" si="260"/>
        <v>3.2372815292366797E-2</v>
      </c>
      <c r="Y440" s="30">
        <f ca="1">IF(Riskregister!$E$6="",0,COUNTIF(BG$4:BG$53,"&lt;"&amp;W440)*IF(X440&lt;0.5,Riskregister!$K$6+(Riskregister!$L$6-Riskregister!$K$6)*SQRT(X440/2),Riskregister!$L$6-(Riskregister!$L$6-Riskregister!$K$6)*SQRT((1-X440)/2)))</f>
        <v>858012.92896002054</v>
      </c>
      <c r="Z440" s="30">
        <f t="shared" ca="1" si="261"/>
        <v>0.39601278480120894</v>
      </c>
      <c r="AA440" s="30">
        <f t="shared" ca="1" si="261"/>
        <v>0.90156244765622517</v>
      </c>
      <c r="AB440" s="30">
        <f ca="1">IF(Riskregister!$E$7="",0,COUNTIF(BH$4:BH$53,"&lt;"&amp;Z440)*IF(AA440&lt;0.5,Riskregister!$K$7+(Riskregister!$L$7-Riskregister!$K$7)*SQRT(AA440/2),Riskregister!$L$7-(Riskregister!$L$7-Riskregister!$K$7)*SQRT((1-AA440)/2)))</f>
        <v>1611757.1610107855</v>
      </c>
      <c r="AC440" s="30">
        <f t="shared" ca="1" si="262"/>
        <v>0.70102777643137004</v>
      </c>
      <c r="AD440" s="30">
        <f t="shared" ca="1" si="262"/>
        <v>0.48371036839362269</v>
      </c>
      <c r="AE440" s="30">
        <f ca="1">IF(Riskregister!$E$8="",0,COUNTIF(BI$4:BI$53,"&lt;"&amp;AC440)*IF(AD440&lt;0.5,Riskregister!$K$8+(Riskregister!$L$8-Riskregister!$K$8)*SQRT(AD440/2),Riskregister!$L$8-(Riskregister!$L$8-Riskregister!$K$8)*SQRT((1-AD440)/2)))</f>
        <v>10445609.569007389</v>
      </c>
      <c r="AF440" s="30">
        <f t="shared" ca="1" si="263"/>
        <v>1.4177049250354345E-2</v>
      </c>
      <c r="AG440" s="30">
        <f t="shared" ca="1" si="263"/>
        <v>0.27566569283964293</v>
      </c>
      <c r="AH440" s="30">
        <f>IF(Riskregister!$E$9="",0,COUNTIF(BJ$4:BJ$53,"&lt;"&amp;AF440)*IF(AG440&lt;0.5,Riskregister!$K$9+(Riskregister!$L$9-Riskregister!$K$9)*SQRT(AG440/2),Riskregister!$L$9-(Riskregister!$L$9-Riskregister!$K$9)*SQRT((1-AG440)/2)))</f>
        <v>0</v>
      </c>
      <c r="AI440" s="30">
        <f t="shared" ca="1" si="264"/>
        <v>0.80764096870388957</v>
      </c>
      <c r="AJ440" s="30">
        <f t="shared" ca="1" si="264"/>
        <v>0.89795315755170857</v>
      </c>
      <c r="AK440" s="30">
        <f>IF(Riskregister!$E$10="",0,COUNTIF(BK$4:BK$53,"&lt;"&amp;AI440)*IF(AJ440&lt;0.5,Riskregister!$K$10+(Riskregister!$L$10-Riskregister!$K$10)*SQRT(AJ440/2),Riskregister!$L$10-(Riskregister!$L$10-Riskregister!$K$10)*SQRT((1-AJ440)/2)))</f>
        <v>0</v>
      </c>
      <c r="AL440" s="30">
        <f t="shared" ca="1" si="265"/>
        <v>0.47813811394660355</v>
      </c>
      <c r="AM440" s="30">
        <f t="shared" ca="1" si="265"/>
        <v>0.52652094360595769</v>
      </c>
      <c r="AN440" s="30">
        <f>IF(Riskregister!$E$11="",0,COUNTIF(BL$4:BL$53,"&lt;"&amp;AL440)*IF(AM440&lt;0.5,Riskregister!$K$11+(Riskregister!$L$11-Riskregister!$K$11)*SQRT(AM440/2),Riskregister!$L$11-(Riskregister!$L$11-Riskregister!$K$11)*SQRT((1-AM440)/2)))</f>
        <v>0</v>
      </c>
      <c r="AO440" s="30">
        <f t="shared" ca="1" si="266"/>
        <v>0.96335888068519593</v>
      </c>
      <c r="AP440" s="30">
        <f t="shared" ca="1" si="266"/>
        <v>0.3283890275969048</v>
      </c>
      <c r="AQ440" s="30">
        <f>IF(Riskregister!$E$12="",0,COUNTIF(BM$4:BM$53,"&lt;"&amp;AO440)*IF(AP440&lt;0.5,Riskregister!$K$12+(Riskregister!$L$12-Riskregister!$K$12)*SQRT(AP440/2),Riskregister!$L$12-(Riskregister!$L$12-Riskregister!$K$12)*SQRT((1-AP440)/2)))</f>
        <v>0</v>
      </c>
      <c r="AR440" s="30">
        <f t="shared" ca="1" si="267"/>
        <v>0.89397376727960176</v>
      </c>
      <c r="AS440" s="30">
        <f t="shared" ca="1" si="267"/>
        <v>0.43761147790258836</v>
      </c>
      <c r="AT440" s="30">
        <f>IF(Riskregister!$E$13="",0,COUNTIF(BN$4:BN$53,"&lt;"&amp;AR440)*IF(AS440&lt;0.5,Riskregister!$K$13+(Riskregister!$L$13-Riskregister!$K$13)*SQRT(AS440/2),Riskregister!$L$13-(Riskregister!$L$13-Riskregister!$K$13)*SQRT((1-AS440)/2)))</f>
        <v>0</v>
      </c>
      <c r="AU440" s="30">
        <f t="shared" ca="1" si="268"/>
        <v>0.47250014523454553</v>
      </c>
      <c r="AV440" s="30">
        <f t="shared" ca="1" si="268"/>
        <v>0.71382889558178597</v>
      </c>
      <c r="AW440" s="30">
        <f>IF(Riskregister!$E$14="",0,COUNTIF(BO$4:BO$53,"&lt;"&amp;AU440)*IF(AV440&lt;0.5,Riskregister!$K$14+(Riskregister!$L$14-Riskregister!$K$14)*SQRT(AV440/2),Riskregister!$L$14-(Riskregister!$L$14-Riskregister!$K$14)*SQRT((1-AV440)/2)))</f>
        <v>0</v>
      </c>
      <c r="AX440" s="30">
        <f t="shared" ca="1" si="269"/>
        <v>0.95625028552465707</v>
      </c>
      <c r="AY440" s="30">
        <f t="shared" ca="1" si="269"/>
        <v>0.16665352377443876</v>
      </c>
      <c r="AZ440" s="30">
        <f>IF(Riskregister!$E$15="",0,COUNTIF(BP$4:BP$53,"&lt;"&amp;AX440)*IF(AY440&lt;0.5,Riskregister!$K$15+(Riskregister!$L$15-Riskregister!$K$15)*SQRT(AY440/2),Riskregister!$L$15-(Riskregister!$L$15-Riskregister!$K$15)*SQRT((1-AY440)/2)))</f>
        <v>0</v>
      </c>
      <c r="BA440" s="30">
        <f t="shared" ca="1" si="270"/>
        <v>0.89102891913882809</v>
      </c>
      <c r="BB440" s="30">
        <f t="shared" ca="1" si="270"/>
        <v>0.78347060673561109</v>
      </c>
      <c r="BC440" s="30">
        <f>IF(Riskregister!$E$16="",0,COUNTIF(BQ$4:BQ$53,"&lt;"&amp;BA440)*IF(BB440&lt;0.5,Riskregister!$K$16+(Riskregister!$L$16-Riskregister!$K$16)*SQRT(BB440/2),Riskregister!$L$16-(Riskregister!$L$16-Riskregister!$K$16)*SQRT((1-BB440)/2)))</f>
        <v>0</v>
      </c>
      <c r="BD440" s="30">
        <f t="shared" ca="1" si="246"/>
        <v>13936067.071358711</v>
      </c>
    </row>
    <row r="441" spans="20:56" x14ac:dyDescent="0.35">
      <c r="T441" s="30">
        <f t="shared" ca="1" si="259"/>
        <v>0.16729779547750967</v>
      </c>
      <c r="U441" s="30">
        <f t="shared" ca="1" si="259"/>
        <v>0.9192647915217913</v>
      </c>
      <c r="V441" s="30">
        <f ca="1">IF(Riskregister!$E$5="",0,COUNTIF(BF$4:BF$53,"&lt;"&amp;T441)*IF(U441&lt;0.5,Riskregister!$K$5+(Riskregister!$L$5-Riskregister!$K$5)*SQRT(U441/2),Riskregister!$L$5-(Riskregister!$L$5-Riskregister!$K$5)*SQRT((1-U441)/2)))</f>
        <v>1019174.78208592</v>
      </c>
      <c r="W441" s="30">
        <f t="shared" ca="1" si="260"/>
        <v>1.3872158665362178E-2</v>
      </c>
      <c r="X441" s="30">
        <f t="shared" ca="1" si="260"/>
        <v>0.24571938621839318</v>
      </c>
      <c r="Y441" s="30">
        <f ca="1">IF(Riskregister!$E$6="",0,COUNTIF(BG$4:BG$53,"&lt;"&amp;W441)*IF(X441&lt;0.5,Riskregister!$K$6+(Riskregister!$L$6-Riskregister!$K$6)*SQRT(X441/2),Riskregister!$L$6-(Riskregister!$L$6-Riskregister!$K$6)*SQRT((1-X441)/2)))</f>
        <v>0</v>
      </c>
      <c r="Z441" s="30">
        <f t="shared" ca="1" si="261"/>
        <v>0.50886188586953518</v>
      </c>
      <c r="AA441" s="30">
        <f t="shared" ca="1" si="261"/>
        <v>0.29707448368629064</v>
      </c>
      <c r="AB441" s="30">
        <f ca="1">IF(Riskregister!$E$7="",0,COUNTIF(BH$4:BH$53,"&lt;"&amp;Z441)*IF(AA441&lt;0.5,Riskregister!$K$7+(Riskregister!$L$7-Riskregister!$K$7)*SQRT(AA441/2),Riskregister!$L$7-(Riskregister!$L$7-Riskregister!$K$7)*SQRT((1-AA441)/2)))</f>
        <v>1109351.1206690646</v>
      </c>
      <c r="AC441" s="30">
        <f t="shared" ca="1" si="262"/>
        <v>0.33330177096307279</v>
      </c>
      <c r="AD441" s="30">
        <f t="shared" ca="1" si="262"/>
        <v>0.32552207672546984</v>
      </c>
      <c r="AE441" s="30">
        <f ca="1">IF(Riskregister!$E$8="",0,COUNTIF(BI$4:BI$53,"&lt;"&amp;AC441)*IF(AD441&lt;0.5,Riskregister!$K$8+(Riskregister!$L$8-Riskregister!$K$8)*SQRT(AD441/2),Riskregister!$L$8-(Riskregister!$L$8-Riskregister!$K$8)*SQRT((1-AD441)/2)))</f>
        <v>4392303.4358726172</v>
      </c>
      <c r="AF441" s="30">
        <f t="shared" ca="1" si="263"/>
        <v>0.2681284618860994</v>
      </c>
      <c r="AG441" s="30">
        <f t="shared" ca="1" si="263"/>
        <v>1.2969690897209563E-2</v>
      </c>
      <c r="AH441" s="30">
        <f>IF(Riskregister!$E$9="",0,COUNTIF(BJ$4:BJ$53,"&lt;"&amp;AF441)*IF(AG441&lt;0.5,Riskregister!$K$9+(Riskregister!$L$9-Riskregister!$K$9)*SQRT(AG441/2),Riskregister!$L$9-(Riskregister!$L$9-Riskregister!$K$9)*SQRT((1-AG441)/2)))</f>
        <v>0</v>
      </c>
      <c r="AI441" s="30">
        <f t="shared" ca="1" si="264"/>
        <v>0.98771447815671076</v>
      </c>
      <c r="AJ441" s="30">
        <f t="shared" ca="1" si="264"/>
        <v>0.9919361395908306</v>
      </c>
      <c r="AK441" s="30">
        <f>IF(Riskregister!$E$10="",0,COUNTIF(BK$4:BK$53,"&lt;"&amp;AI441)*IF(AJ441&lt;0.5,Riskregister!$K$10+(Riskregister!$L$10-Riskregister!$K$10)*SQRT(AJ441/2),Riskregister!$L$10-(Riskregister!$L$10-Riskregister!$K$10)*SQRT((1-AJ441)/2)))</f>
        <v>0</v>
      </c>
      <c r="AL441" s="30">
        <f t="shared" ca="1" si="265"/>
        <v>0.83884431779064539</v>
      </c>
      <c r="AM441" s="30">
        <f t="shared" ca="1" si="265"/>
        <v>0.79769212197428052</v>
      </c>
      <c r="AN441" s="30">
        <f>IF(Riskregister!$E$11="",0,COUNTIF(BL$4:BL$53,"&lt;"&amp;AL441)*IF(AM441&lt;0.5,Riskregister!$K$11+(Riskregister!$L$11-Riskregister!$K$11)*SQRT(AM441/2),Riskregister!$L$11-(Riskregister!$L$11-Riskregister!$K$11)*SQRT((1-AM441)/2)))</f>
        <v>0</v>
      </c>
      <c r="AO441" s="30">
        <f t="shared" ca="1" si="266"/>
        <v>0.62826335882282602</v>
      </c>
      <c r="AP441" s="30">
        <f t="shared" ca="1" si="266"/>
        <v>0.25726832636263519</v>
      </c>
      <c r="AQ441" s="30">
        <f>IF(Riskregister!$E$12="",0,COUNTIF(BM$4:BM$53,"&lt;"&amp;AO441)*IF(AP441&lt;0.5,Riskregister!$K$12+(Riskregister!$L$12-Riskregister!$K$12)*SQRT(AP441/2),Riskregister!$L$12-(Riskregister!$L$12-Riskregister!$K$12)*SQRT((1-AP441)/2)))</f>
        <v>0</v>
      </c>
      <c r="AR441" s="30">
        <f t="shared" ca="1" si="267"/>
        <v>0.85135785162853217</v>
      </c>
      <c r="AS441" s="30">
        <f t="shared" ca="1" si="267"/>
        <v>0.57806284535296182</v>
      </c>
      <c r="AT441" s="30">
        <f>IF(Riskregister!$E$13="",0,COUNTIF(BN$4:BN$53,"&lt;"&amp;AR441)*IF(AS441&lt;0.5,Riskregister!$K$13+(Riskregister!$L$13-Riskregister!$K$13)*SQRT(AS441/2),Riskregister!$L$13-(Riskregister!$L$13-Riskregister!$K$13)*SQRT((1-AS441)/2)))</f>
        <v>0</v>
      </c>
      <c r="AU441" s="30">
        <f t="shared" ca="1" si="268"/>
        <v>0.60907256532690146</v>
      </c>
      <c r="AV441" s="30">
        <f t="shared" ca="1" si="268"/>
        <v>0.28031680320381003</v>
      </c>
      <c r="AW441" s="30">
        <f>IF(Riskregister!$E$14="",0,COUNTIF(BO$4:BO$53,"&lt;"&amp;AU441)*IF(AV441&lt;0.5,Riskregister!$K$14+(Riskregister!$L$14-Riskregister!$K$14)*SQRT(AV441/2),Riskregister!$L$14-(Riskregister!$L$14-Riskregister!$K$14)*SQRT((1-AV441)/2)))</f>
        <v>0</v>
      </c>
      <c r="AX441" s="30">
        <f t="shared" ca="1" si="269"/>
        <v>0.75164925536076876</v>
      </c>
      <c r="AY441" s="30">
        <f t="shared" ca="1" si="269"/>
        <v>0.34781515928802653</v>
      </c>
      <c r="AZ441" s="30">
        <f>IF(Riskregister!$E$15="",0,COUNTIF(BP$4:BP$53,"&lt;"&amp;AX441)*IF(AY441&lt;0.5,Riskregister!$K$15+(Riskregister!$L$15-Riskregister!$K$15)*SQRT(AY441/2),Riskregister!$L$15-(Riskregister!$L$15-Riskregister!$K$15)*SQRT((1-AY441)/2)))</f>
        <v>0</v>
      </c>
      <c r="BA441" s="30">
        <f t="shared" ca="1" si="270"/>
        <v>0.45717164126316934</v>
      </c>
      <c r="BB441" s="30">
        <f t="shared" ca="1" si="270"/>
        <v>0.49285766071467607</v>
      </c>
      <c r="BC441" s="30">
        <f>IF(Riskregister!$E$16="",0,COUNTIF(BQ$4:BQ$53,"&lt;"&amp;BA441)*IF(BB441&lt;0.5,Riskregister!$K$16+(Riskregister!$L$16-Riskregister!$K$16)*SQRT(BB441/2),Riskregister!$L$16-(Riskregister!$L$16-Riskregister!$K$16)*SQRT((1-BB441)/2)))</f>
        <v>0</v>
      </c>
      <c r="BD441" s="30">
        <f t="shared" ca="1" si="246"/>
        <v>6520829.338627602</v>
      </c>
    </row>
    <row r="442" spans="20:56" x14ac:dyDescent="0.35">
      <c r="T442" s="30">
        <f t="shared" ca="1" si="259"/>
        <v>0.21333429098506962</v>
      </c>
      <c r="U442" s="30">
        <f t="shared" ca="1" si="259"/>
        <v>0.31003607844721592</v>
      </c>
      <c r="V442" s="30">
        <f ca="1">IF(Riskregister!$E$5="",0,COUNTIF(BF$4:BF$53,"&lt;"&amp;T442)*IF(U442&lt;0.5,Riskregister!$K$5+(Riskregister!$L$5-Riskregister!$K$5)*SQRT(U442/2),Riskregister!$L$5-(Riskregister!$L$5-Riskregister!$K$5)*SQRT((1-U442)/2)))</f>
        <v>654350.97258385294</v>
      </c>
      <c r="W442" s="30">
        <f t="shared" ca="1" si="260"/>
        <v>0.86603374952745638</v>
      </c>
      <c r="X442" s="30">
        <f t="shared" ca="1" si="260"/>
        <v>0.49168390934973893</v>
      </c>
      <c r="Y442" s="30">
        <f ca="1">IF(Riskregister!$E$6="",0,COUNTIF(BG$4:BG$53,"&lt;"&amp;W442)*IF(X442&lt;0.5,Riskregister!$K$6+(Riskregister!$L$6-Riskregister!$K$6)*SQRT(X442/2),Riskregister!$L$6-(Riskregister!$L$6-Riskregister!$K$6)*SQRT((1-X442)/2)))</f>
        <v>3277452.4082267443</v>
      </c>
      <c r="Z442" s="30">
        <f t="shared" ca="1" si="261"/>
        <v>0.95078019305654182</v>
      </c>
      <c r="AA442" s="30">
        <f t="shared" ca="1" si="261"/>
        <v>0.80927922046864742</v>
      </c>
      <c r="AB442" s="30">
        <f ca="1">IF(Riskregister!$E$7="",0,COUNTIF(BH$4:BH$53,"&lt;"&amp;Z442)*IF(AA442&lt;0.5,Riskregister!$K$7+(Riskregister!$L$7-Riskregister!$K$7)*SQRT(AA442/2),Riskregister!$L$7-(Riskregister!$L$7-Riskregister!$K$7)*SQRT((1-AA442)/2)))</f>
        <v>3211101.6118684756</v>
      </c>
      <c r="AC442" s="30">
        <f t="shared" ca="1" si="262"/>
        <v>0.59620046640120006</v>
      </c>
      <c r="AD442" s="30">
        <f t="shared" ca="1" si="262"/>
        <v>0.87578012105637382</v>
      </c>
      <c r="AE442" s="30">
        <f ca="1">IF(Riskregister!$E$8="",0,COUNTIF(BI$4:BI$53,"&lt;"&amp;AC442)*IF(AD442&lt;0.5,Riskregister!$K$8+(Riskregister!$L$8-Riskregister!$K$8)*SQRT(AD442/2),Riskregister!$L$8-(Riskregister!$L$8-Riskregister!$K$8)*SQRT((1-AD442)/2)))</f>
        <v>11486016.922865001</v>
      </c>
      <c r="AF442" s="30">
        <f t="shared" ca="1" si="263"/>
        <v>0.79679955049319351</v>
      </c>
      <c r="AG442" s="30">
        <f t="shared" ca="1" si="263"/>
        <v>0.23826303430603313</v>
      </c>
      <c r="AH442" s="30">
        <f>IF(Riskregister!$E$9="",0,COUNTIF(BJ$4:BJ$53,"&lt;"&amp;AF442)*IF(AG442&lt;0.5,Riskregister!$K$9+(Riskregister!$L$9-Riskregister!$K$9)*SQRT(AG442/2),Riskregister!$L$9-(Riskregister!$L$9-Riskregister!$K$9)*SQRT((1-AG442)/2)))</f>
        <v>0</v>
      </c>
      <c r="AI442" s="30">
        <f t="shared" ca="1" si="264"/>
        <v>0.84047330387555574</v>
      </c>
      <c r="AJ442" s="30">
        <f t="shared" ca="1" si="264"/>
        <v>0.92329275984324966</v>
      </c>
      <c r="AK442" s="30">
        <f>IF(Riskregister!$E$10="",0,COUNTIF(BK$4:BK$53,"&lt;"&amp;AI442)*IF(AJ442&lt;0.5,Riskregister!$K$10+(Riskregister!$L$10-Riskregister!$K$10)*SQRT(AJ442/2),Riskregister!$L$10-(Riskregister!$L$10-Riskregister!$K$10)*SQRT((1-AJ442)/2)))</f>
        <v>0</v>
      </c>
      <c r="AL442" s="30">
        <f t="shared" ca="1" si="265"/>
        <v>0.48314879385864318</v>
      </c>
      <c r="AM442" s="30">
        <f t="shared" ca="1" si="265"/>
        <v>0.48410312508071851</v>
      </c>
      <c r="AN442" s="30">
        <f>IF(Riskregister!$E$11="",0,COUNTIF(BL$4:BL$53,"&lt;"&amp;AL442)*IF(AM442&lt;0.5,Riskregister!$K$11+(Riskregister!$L$11-Riskregister!$K$11)*SQRT(AM442/2),Riskregister!$L$11-(Riskregister!$L$11-Riskregister!$K$11)*SQRT((1-AM442)/2)))</f>
        <v>0</v>
      </c>
      <c r="AO442" s="30">
        <f t="shared" ca="1" si="266"/>
        <v>0.20316736564864857</v>
      </c>
      <c r="AP442" s="30">
        <f t="shared" ca="1" si="266"/>
        <v>0.85877781372512441</v>
      </c>
      <c r="AQ442" s="30">
        <f>IF(Riskregister!$E$12="",0,COUNTIF(BM$4:BM$53,"&lt;"&amp;AO442)*IF(AP442&lt;0.5,Riskregister!$K$12+(Riskregister!$L$12-Riskregister!$K$12)*SQRT(AP442/2),Riskregister!$L$12-(Riskregister!$L$12-Riskregister!$K$12)*SQRT((1-AP442)/2)))</f>
        <v>0</v>
      </c>
      <c r="AR442" s="30">
        <f t="shared" ca="1" si="267"/>
        <v>0.91214799370541055</v>
      </c>
      <c r="AS442" s="30">
        <f t="shared" ca="1" si="267"/>
        <v>0.69800592576225273</v>
      </c>
      <c r="AT442" s="30">
        <f>IF(Riskregister!$E$13="",0,COUNTIF(BN$4:BN$53,"&lt;"&amp;AR442)*IF(AS442&lt;0.5,Riskregister!$K$13+(Riskregister!$L$13-Riskregister!$K$13)*SQRT(AS442/2),Riskregister!$L$13-(Riskregister!$L$13-Riskregister!$K$13)*SQRT((1-AS442)/2)))</f>
        <v>0</v>
      </c>
      <c r="AU442" s="30">
        <f t="shared" ca="1" si="268"/>
        <v>0.96491810559830138</v>
      </c>
      <c r="AV442" s="30">
        <f t="shared" ca="1" si="268"/>
        <v>0.59197883105626814</v>
      </c>
      <c r="AW442" s="30">
        <f>IF(Riskregister!$E$14="",0,COUNTIF(BO$4:BO$53,"&lt;"&amp;AU442)*IF(AV442&lt;0.5,Riskregister!$K$14+(Riskregister!$L$14-Riskregister!$K$14)*SQRT(AV442/2),Riskregister!$L$14-(Riskregister!$L$14-Riskregister!$K$14)*SQRT((1-AV442)/2)))</f>
        <v>0</v>
      </c>
      <c r="AX442" s="30">
        <f t="shared" ca="1" si="269"/>
        <v>0.84831810043693112</v>
      </c>
      <c r="AY442" s="30">
        <f t="shared" ca="1" si="269"/>
        <v>0.67262782617804939</v>
      </c>
      <c r="AZ442" s="30">
        <f>IF(Riskregister!$E$15="",0,COUNTIF(BP$4:BP$53,"&lt;"&amp;AX442)*IF(AY442&lt;0.5,Riskregister!$K$15+(Riskregister!$L$15-Riskregister!$K$15)*SQRT(AY442/2),Riskregister!$L$15-(Riskregister!$L$15-Riskregister!$K$15)*SQRT((1-AY442)/2)))</f>
        <v>0</v>
      </c>
      <c r="BA442" s="30">
        <f t="shared" ca="1" si="270"/>
        <v>0.32411896596365086</v>
      </c>
      <c r="BB442" s="30">
        <f t="shared" ca="1" si="270"/>
        <v>0.77890015252588241</v>
      </c>
      <c r="BC442" s="30">
        <f>IF(Riskregister!$E$16="",0,COUNTIF(BQ$4:BQ$53,"&lt;"&amp;BA442)*IF(BB442&lt;0.5,Riskregister!$K$16+(Riskregister!$L$16-Riskregister!$K$16)*SQRT(BB442/2),Riskregister!$L$16-(Riskregister!$L$16-Riskregister!$K$16)*SQRT((1-BB442)/2)))</f>
        <v>0</v>
      </c>
      <c r="BD442" s="30">
        <f t="shared" ca="1" si="246"/>
        <v>18628921.915544074</v>
      </c>
    </row>
    <row r="443" spans="20:56" x14ac:dyDescent="0.35">
      <c r="T443" s="30">
        <f t="shared" ca="1" si="259"/>
        <v>0.85729111511488199</v>
      </c>
      <c r="U443" s="30">
        <f t="shared" ca="1" si="259"/>
        <v>0.95412917326445967</v>
      </c>
      <c r="V443" s="30">
        <f ca="1">IF(Riskregister!$E$5="",0,COUNTIF(BF$4:BF$53,"&lt;"&amp;T443)*IF(U443&lt;0.5,Riskregister!$K$5+(Riskregister!$L$5-Riskregister!$K$5)*SQRT(U443/2),Riskregister!$L$5-(Riskregister!$L$5-Riskregister!$K$5)*SQRT((1-U443)/2)))</f>
        <v>3191100.0569197345</v>
      </c>
      <c r="W443" s="30">
        <f t="shared" ca="1" si="260"/>
        <v>0.17663195436437507</v>
      </c>
      <c r="X443" s="30">
        <f t="shared" ca="1" si="260"/>
        <v>5.6492919892144777E-2</v>
      </c>
      <c r="Y443" s="30">
        <f ca="1">IF(Riskregister!$E$6="",0,COUNTIF(BG$4:BG$53,"&lt;"&amp;W443)*IF(X443&lt;0.5,Riskregister!$K$6+(Riskregister!$L$6-Riskregister!$K$6)*SQRT(X443/2),Riskregister!$L$6-(Riskregister!$L$6-Riskregister!$K$6)*SQRT((1-X443)/2)))</f>
        <v>502520.29721206235</v>
      </c>
      <c r="Z443" s="30">
        <f t="shared" ca="1" si="261"/>
        <v>0.13720222598229204</v>
      </c>
      <c r="AA443" s="30">
        <f t="shared" ca="1" si="261"/>
        <v>0.93726583534341079</v>
      </c>
      <c r="AB443" s="30">
        <f ca="1">IF(Riskregister!$E$7="",0,COUNTIF(BH$4:BH$53,"&lt;"&amp;Z443)*IF(AA443&lt;0.5,Riskregister!$K$7+(Riskregister!$L$7-Riskregister!$K$7)*SQRT(AA443/2),Riskregister!$L$7-(Riskregister!$L$7-Riskregister!$K$7)*SQRT((1-AA443)/2)))</f>
        <v>1352049.4376625505</v>
      </c>
      <c r="AC443" s="30">
        <f t="shared" ca="1" si="262"/>
        <v>0.46815506102582283</v>
      </c>
      <c r="AD443" s="30">
        <f t="shared" ca="1" si="262"/>
        <v>0.70406814017324182</v>
      </c>
      <c r="AE443" s="30">
        <f ca="1">IF(Riskregister!$E$8="",0,COUNTIF(BI$4:BI$53,"&lt;"&amp;AC443)*IF(AD443&lt;0.5,Riskregister!$K$8+(Riskregister!$L$8-Riskregister!$K$8)*SQRT(AD443/2),Riskregister!$L$8-(Riskregister!$L$8-Riskregister!$K$8)*SQRT((1-AD443)/2)))</f>
        <v>6384164.0569370165</v>
      </c>
      <c r="AF443" s="30">
        <f t="shared" ca="1" si="263"/>
        <v>0.99391963753352597</v>
      </c>
      <c r="AG443" s="30">
        <f t="shared" ca="1" si="263"/>
        <v>3.9294569394773271E-2</v>
      </c>
      <c r="AH443" s="30">
        <f>IF(Riskregister!$E$9="",0,COUNTIF(BJ$4:BJ$53,"&lt;"&amp;AF443)*IF(AG443&lt;0.5,Riskregister!$K$9+(Riskregister!$L$9-Riskregister!$K$9)*SQRT(AG443/2),Riskregister!$L$9-(Riskregister!$L$9-Riskregister!$K$9)*SQRT((1-AG443)/2)))</f>
        <v>0</v>
      </c>
      <c r="AI443" s="30">
        <f t="shared" ca="1" si="264"/>
        <v>0.95911085326761492</v>
      </c>
      <c r="AJ443" s="30">
        <f t="shared" ca="1" si="264"/>
        <v>0.41319280546359416</v>
      </c>
      <c r="AK443" s="30">
        <f>IF(Riskregister!$E$10="",0,COUNTIF(BK$4:BK$53,"&lt;"&amp;AI443)*IF(AJ443&lt;0.5,Riskregister!$K$10+(Riskregister!$L$10-Riskregister!$K$10)*SQRT(AJ443/2),Riskregister!$L$10-(Riskregister!$L$10-Riskregister!$K$10)*SQRT((1-AJ443)/2)))</f>
        <v>0</v>
      </c>
      <c r="AL443" s="30">
        <f t="shared" ca="1" si="265"/>
        <v>0.37136736267252335</v>
      </c>
      <c r="AM443" s="30">
        <f t="shared" ca="1" si="265"/>
        <v>0.69134269642259993</v>
      </c>
      <c r="AN443" s="30">
        <f>IF(Riskregister!$E$11="",0,COUNTIF(BL$4:BL$53,"&lt;"&amp;AL443)*IF(AM443&lt;0.5,Riskregister!$K$11+(Riskregister!$L$11-Riskregister!$K$11)*SQRT(AM443/2),Riskregister!$L$11-(Riskregister!$L$11-Riskregister!$K$11)*SQRT((1-AM443)/2)))</f>
        <v>0</v>
      </c>
      <c r="AO443" s="30">
        <f t="shared" ca="1" si="266"/>
        <v>0.86653120622190982</v>
      </c>
      <c r="AP443" s="30">
        <f t="shared" ca="1" si="266"/>
        <v>0.22075940979084097</v>
      </c>
      <c r="AQ443" s="30">
        <f>IF(Riskregister!$E$12="",0,COUNTIF(BM$4:BM$53,"&lt;"&amp;AO443)*IF(AP443&lt;0.5,Riskregister!$K$12+(Riskregister!$L$12-Riskregister!$K$12)*SQRT(AP443/2),Riskregister!$L$12-(Riskregister!$L$12-Riskregister!$K$12)*SQRT((1-AP443)/2)))</f>
        <v>0</v>
      </c>
      <c r="AR443" s="30">
        <f t="shared" ca="1" si="267"/>
        <v>0.75046763251250947</v>
      </c>
      <c r="AS443" s="30">
        <f t="shared" ca="1" si="267"/>
        <v>0.35549285112602469</v>
      </c>
      <c r="AT443" s="30">
        <f>IF(Riskregister!$E$13="",0,COUNTIF(BN$4:BN$53,"&lt;"&amp;AR443)*IF(AS443&lt;0.5,Riskregister!$K$13+(Riskregister!$L$13-Riskregister!$K$13)*SQRT(AS443/2),Riskregister!$L$13-(Riskregister!$L$13-Riskregister!$K$13)*SQRT((1-AS443)/2)))</f>
        <v>0</v>
      </c>
      <c r="AU443" s="30">
        <f t="shared" ca="1" si="268"/>
        <v>0.58299642642891203</v>
      </c>
      <c r="AV443" s="30">
        <f t="shared" ca="1" si="268"/>
        <v>0.25334301438704532</v>
      </c>
      <c r="AW443" s="30">
        <f>IF(Riskregister!$E$14="",0,COUNTIF(BO$4:BO$53,"&lt;"&amp;AU443)*IF(AV443&lt;0.5,Riskregister!$K$14+(Riskregister!$L$14-Riskregister!$K$14)*SQRT(AV443/2),Riskregister!$L$14-(Riskregister!$L$14-Riskregister!$K$14)*SQRT((1-AV443)/2)))</f>
        <v>0</v>
      </c>
      <c r="AX443" s="30">
        <f t="shared" ca="1" si="269"/>
        <v>0.61277303002769345</v>
      </c>
      <c r="AY443" s="30">
        <f t="shared" ca="1" si="269"/>
        <v>0.98324229205484137</v>
      </c>
      <c r="AZ443" s="30">
        <f>IF(Riskregister!$E$15="",0,COUNTIF(BP$4:BP$53,"&lt;"&amp;AX443)*IF(AY443&lt;0.5,Riskregister!$K$15+(Riskregister!$L$15-Riskregister!$K$15)*SQRT(AY443/2),Riskregister!$L$15-(Riskregister!$L$15-Riskregister!$K$15)*SQRT((1-AY443)/2)))</f>
        <v>0</v>
      </c>
      <c r="BA443" s="30">
        <f t="shared" ca="1" si="270"/>
        <v>0.24564142543467626</v>
      </c>
      <c r="BB443" s="30">
        <f t="shared" ca="1" si="270"/>
        <v>0.48416598604860317</v>
      </c>
      <c r="BC443" s="30">
        <f>IF(Riskregister!$E$16="",0,COUNTIF(BQ$4:BQ$53,"&lt;"&amp;BA443)*IF(BB443&lt;0.5,Riskregister!$K$16+(Riskregister!$L$16-Riskregister!$K$16)*SQRT(BB443/2),Riskregister!$L$16-(Riskregister!$L$16-Riskregister!$K$16)*SQRT((1-BB443)/2)))</f>
        <v>0</v>
      </c>
      <c r="BD443" s="30">
        <f t="shared" ca="1" si="246"/>
        <v>11429833.848731365</v>
      </c>
    </row>
    <row r="444" spans="20:56" x14ac:dyDescent="0.35">
      <c r="T444" s="30">
        <f t="shared" ref="T444:U463" ca="1" si="271">RAND()</f>
        <v>7.0830298164002992E-2</v>
      </c>
      <c r="U444" s="30">
        <f t="shared" ca="1" si="271"/>
        <v>0.68002025274325317</v>
      </c>
      <c r="V444" s="30">
        <f ca="1">IF(Riskregister!$E$5="",0,COUNTIF(BF$4:BF$53,"&lt;"&amp;T444)*IF(U444&lt;0.5,Riskregister!$K$5+(Riskregister!$L$5-Riskregister!$K$5)*SQRT(U444/2),Riskregister!$L$5-(Riskregister!$L$5-Riskregister!$K$5)*SQRT((1-U444)/2)))</f>
        <v>420005.69617416884</v>
      </c>
      <c r="W444" s="30">
        <f t="shared" ref="W444:X463" ca="1" si="272">RAND()</f>
        <v>0.12825734995409543</v>
      </c>
      <c r="X444" s="30">
        <f t="shared" ca="1" si="272"/>
        <v>7.5081659837572645E-2</v>
      </c>
      <c r="Y444" s="30">
        <f ca="1">IF(Riskregister!$E$6="",0,COUNTIF(BG$4:BG$53,"&lt;"&amp;W444)*IF(X444&lt;0.5,Riskregister!$K$6+(Riskregister!$L$6-Riskregister!$K$6)*SQRT(X444/2),Riskregister!$L$6-(Riskregister!$L$6-Riskregister!$K$6)*SQRT((1-X444)/2)))</f>
        <v>0</v>
      </c>
      <c r="Z444" s="30">
        <f t="shared" ref="Z444:AA463" ca="1" si="273">RAND()</f>
        <v>0.77663230620374757</v>
      </c>
      <c r="AA444" s="30">
        <f t="shared" ca="1" si="273"/>
        <v>0.54551692650559713</v>
      </c>
      <c r="AB444" s="30">
        <f ca="1">IF(Riskregister!$E$7="",0,COUNTIF(BH$4:BH$53,"&lt;"&amp;Z444)*IF(AA444&lt;0.5,Riskregister!$K$7+(Riskregister!$L$7-Riskregister!$K$7)*SQRT(AA444/2),Riskregister!$L$7-(Riskregister!$L$7-Riskregister!$K$7)*SQRT((1-AA444)/2)))</f>
        <v>1865243.9743166321</v>
      </c>
      <c r="AC444" s="30">
        <f t="shared" ref="AC444:AD463" ca="1" si="274">RAND()</f>
        <v>0.49548266502863147</v>
      </c>
      <c r="AD444" s="30">
        <f t="shared" ca="1" si="274"/>
        <v>0.85730169563548608</v>
      </c>
      <c r="AE444" s="30">
        <f ca="1">IF(Riskregister!$E$8="",0,COUNTIF(BI$4:BI$53,"&lt;"&amp;AC444)*IF(AD444&lt;0.5,Riskregister!$K$8+(Riskregister!$L$8-Riskregister!$K$8)*SQRT(AD444/2),Riskregister!$L$8-(Riskregister!$L$8-Riskregister!$K$8)*SQRT((1-AD444)/2)))</f>
        <v>11233712.046941377</v>
      </c>
      <c r="AF444" s="30">
        <f t="shared" ref="AF444:AG463" ca="1" si="275">RAND()</f>
        <v>0.16096100411874237</v>
      </c>
      <c r="AG444" s="30">
        <f t="shared" ca="1" si="275"/>
        <v>1.6704094753146936E-2</v>
      </c>
      <c r="AH444" s="30">
        <f>IF(Riskregister!$E$9="",0,COUNTIF(BJ$4:BJ$53,"&lt;"&amp;AF444)*IF(AG444&lt;0.5,Riskregister!$K$9+(Riskregister!$L$9-Riskregister!$K$9)*SQRT(AG444/2),Riskregister!$L$9-(Riskregister!$L$9-Riskregister!$K$9)*SQRT((1-AG444)/2)))</f>
        <v>0</v>
      </c>
      <c r="AI444" s="30">
        <f t="shared" ref="AI444:AJ463" ca="1" si="276">RAND()</f>
        <v>0.85056633436086404</v>
      </c>
      <c r="AJ444" s="30">
        <f t="shared" ca="1" si="276"/>
        <v>6.425279401201478E-2</v>
      </c>
      <c r="AK444" s="30">
        <f>IF(Riskregister!$E$10="",0,COUNTIF(BK$4:BK$53,"&lt;"&amp;AI444)*IF(AJ444&lt;0.5,Riskregister!$K$10+(Riskregister!$L$10-Riskregister!$K$10)*SQRT(AJ444/2),Riskregister!$L$10-(Riskregister!$L$10-Riskregister!$K$10)*SQRT((1-AJ444)/2)))</f>
        <v>0</v>
      </c>
      <c r="AL444" s="30">
        <f t="shared" ref="AL444:AM463" ca="1" si="277">RAND()</f>
        <v>0.84846966071991803</v>
      </c>
      <c r="AM444" s="30">
        <f t="shared" ca="1" si="277"/>
        <v>3.9830144588173244E-2</v>
      </c>
      <c r="AN444" s="30">
        <f>IF(Riskregister!$E$11="",0,COUNTIF(BL$4:BL$53,"&lt;"&amp;AL444)*IF(AM444&lt;0.5,Riskregister!$K$11+(Riskregister!$L$11-Riskregister!$K$11)*SQRT(AM444/2),Riskregister!$L$11-(Riskregister!$L$11-Riskregister!$K$11)*SQRT((1-AM444)/2)))</f>
        <v>0</v>
      </c>
      <c r="AO444" s="30">
        <f t="shared" ref="AO444:AP463" ca="1" si="278">RAND()</f>
        <v>0.29584801248845383</v>
      </c>
      <c r="AP444" s="30">
        <f t="shared" ca="1" si="278"/>
        <v>0.98139966413414126</v>
      </c>
      <c r="AQ444" s="30">
        <f>IF(Riskregister!$E$12="",0,COUNTIF(BM$4:BM$53,"&lt;"&amp;AO444)*IF(AP444&lt;0.5,Riskregister!$K$12+(Riskregister!$L$12-Riskregister!$K$12)*SQRT(AP444/2),Riskregister!$L$12-(Riskregister!$L$12-Riskregister!$K$12)*SQRT((1-AP444)/2)))</f>
        <v>0</v>
      </c>
      <c r="AR444" s="30">
        <f t="shared" ref="AR444:AS463" ca="1" si="279">RAND()</f>
        <v>0.75123761970753644</v>
      </c>
      <c r="AS444" s="30">
        <f t="shared" ca="1" si="279"/>
        <v>0.76335006333832123</v>
      </c>
      <c r="AT444" s="30">
        <f>IF(Riskregister!$E$13="",0,COUNTIF(BN$4:BN$53,"&lt;"&amp;AR444)*IF(AS444&lt;0.5,Riskregister!$K$13+(Riskregister!$L$13-Riskregister!$K$13)*SQRT(AS444/2),Riskregister!$L$13-(Riskregister!$L$13-Riskregister!$K$13)*SQRT((1-AS444)/2)))</f>
        <v>0</v>
      </c>
      <c r="AU444" s="30">
        <f t="shared" ref="AU444:AV463" ca="1" si="280">RAND()</f>
        <v>0.52203279907481082</v>
      </c>
      <c r="AV444" s="30">
        <f t="shared" ca="1" si="280"/>
        <v>0.47749242935968284</v>
      </c>
      <c r="AW444" s="30">
        <f>IF(Riskregister!$E$14="",0,COUNTIF(BO$4:BO$53,"&lt;"&amp;AU444)*IF(AV444&lt;0.5,Riskregister!$K$14+(Riskregister!$L$14-Riskregister!$K$14)*SQRT(AV444/2),Riskregister!$L$14-(Riskregister!$L$14-Riskregister!$K$14)*SQRT((1-AV444)/2)))</f>
        <v>0</v>
      </c>
      <c r="AX444" s="30">
        <f t="shared" ref="AX444:AY463" ca="1" si="281">RAND()</f>
        <v>0.67010188469817078</v>
      </c>
      <c r="AY444" s="30">
        <f t="shared" ca="1" si="281"/>
        <v>0.30042015251153964</v>
      </c>
      <c r="AZ444" s="30">
        <f>IF(Riskregister!$E$15="",0,COUNTIF(BP$4:BP$53,"&lt;"&amp;AX444)*IF(AY444&lt;0.5,Riskregister!$K$15+(Riskregister!$L$15-Riskregister!$K$15)*SQRT(AY444/2),Riskregister!$L$15-(Riskregister!$L$15-Riskregister!$K$15)*SQRT((1-AY444)/2)))</f>
        <v>0</v>
      </c>
      <c r="BA444" s="30">
        <f t="shared" ref="BA444:BB463" ca="1" si="282">RAND()</f>
        <v>0.60376416452730464</v>
      </c>
      <c r="BB444" s="30">
        <f t="shared" ca="1" si="282"/>
        <v>0.66546767696707709</v>
      </c>
      <c r="BC444" s="30">
        <f>IF(Riskregister!$E$16="",0,COUNTIF(BQ$4:BQ$53,"&lt;"&amp;BA444)*IF(BB444&lt;0.5,Riskregister!$K$16+(Riskregister!$L$16-Riskregister!$K$16)*SQRT(BB444/2),Riskregister!$L$16-(Riskregister!$L$16-Riskregister!$K$16)*SQRT((1-BB444)/2)))</f>
        <v>0</v>
      </c>
      <c r="BD444" s="30">
        <f t="shared" ca="1" si="246"/>
        <v>13518961.717432179</v>
      </c>
    </row>
    <row r="445" spans="20:56" x14ac:dyDescent="0.35">
      <c r="T445" s="30">
        <f t="shared" ca="1" si="271"/>
        <v>0.59450515184669517</v>
      </c>
      <c r="U445" s="30">
        <f t="shared" ca="1" si="271"/>
        <v>0.47205999067066606</v>
      </c>
      <c r="V445" s="30">
        <f ca="1">IF(Riskregister!$E$5="",0,COUNTIF(BF$4:BF$53,"&lt;"&amp;T445)*IF(U445&lt;0.5,Riskregister!$K$5+(Riskregister!$L$5-Riskregister!$K$5)*SQRT(U445/2),Riskregister!$L$5-(Riskregister!$L$5-Riskregister!$K$5)*SQRT((1-U445)/2)))</f>
        <v>1474492.5299203412</v>
      </c>
      <c r="W445" s="30">
        <f t="shared" ca="1" si="272"/>
        <v>0.70392627260003882</v>
      </c>
      <c r="X445" s="30">
        <f t="shared" ca="1" si="272"/>
        <v>0.48824109851368747</v>
      </c>
      <c r="Y445" s="30">
        <f ca="1">IF(Riskregister!$E$6="",0,COUNTIF(BG$4:BG$53,"&lt;"&amp;W445)*IF(X445&lt;0.5,Riskregister!$K$6+(Riskregister!$L$6-Riskregister!$K$6)*SQRT(X445/2),Riskregister!$L$6-(Riskregister!$L$6-Riskregister!$K$6)*SQRT((1-X445)/2)))</f>
        <v>3268062.0713037327</v>
      </c>
      <c r="Z445" s="30">
        <f t="shared" ca="1" si="273"/>
        <v>0.68749253077076489</v>
      </c>
      <c r="AA445" s="30">
        <f t="shared" ca="1" si="273"/>
        <v>0.4333531004157436</v>
      </c>
      <c r="AB445" s="30">
        <f ca="1">IF(Riskregister!$E$7="",0,COUNTIF(BH$4:BH$53,"&lt;"&amp;Z445)*IF(AA445&lt;0.5,Riskregister!$K$7+(Riskregister!$L$7-Riskregister!$K$7)*SQRT(AA445/2),Riskregister!$L$7-(Riskregister!$L$7-Riskregister!$K$7)*SQRT((1-AA445)/2)))</f>
        <v>1490438.9473456044</v>
      </c>
      <c r="AC445" s="30">
        <f t="shared" ca="1" si="274"/>
        <v>0.32971085241562714</v>
      </c>
      <c r="AD445" s="30">
        <f t="shared" ca="1" si="274"/>
        <v>0.13157391584674105</v>
      </c>
      <c r="AE445" s="30">
        <f ca="1">IF(Riskregister!$E$8="",0,COUNTIF(BI$4:BI$53,"&lt;"&amp;AC445)*IF(AD445&lt;0.5,Riskregister!$K$8+(Riskregister!$L$8-Riskregister!$K$8)*SQRT(AD445/2),Riskregister!$L$8-(Riskregister!$L$8-Riskregister!$K$8)*SQRT((1-AD445)/2)))</f>
        <v>3011003.0282247718</v>
      </c>
      <c r="AF445" s="30">
        <f t="shared" ca="1" si="275"/>
        <v>0.35593064348002157</v>
      </c>
      <c r="AG445" s="30">
        <f t="shared" ca="1" si="275"/>
        <v>0.18914174948675455</v>
      </c>
      <c r="AH445" s="30">
        <f>IF(Riskregister!$E$9="",0,COUNTIF(BJ$4:BJ$53,"&lt;"&amp;AF445)*IF(AG445&lt;0.5,Riskregister!$K$9+(Riskregister!$L$9-Riskregister!$K$9)*SQRT(AG445/2),Riskregister!$L$9-(Riskregister!$L$9-Riskregister!$K$9)*SQRT((1-AG445)/2)))</f>
        <v>0</v>
      </c>
      <c r="AI445" s="30">
        <f t="shared" ca="1" si="276"/>
        <v>0.76586850328463818</v>
      </c>
      <c r="AJ445" s="30">
        <f t="shared" ca="1" si="276"/>
        <v>0.90707841281101731</v>
      </c>
      <c r="AK445" s="30">
        <f>IF(Riskregister!$E$10="",0,COUNTIF(BK$4:BK$53,"&lt;"&amp;AI445)*IF(AJ445&lt;0.5,Riskregister!$K$10+(Riskregister!$L$10-Riskregister!$K$10)*SQRT(AJ445/2),Riskregister!$L$10-(Riskregister!$L$10-Riskregister!$K$10)*SQRT((1-AJ445)/2)))</f>
        <v>0</v>
      </c>
      <c r="AL445" s="30">
        <f t="shared" ca="1" si="277"/>
        <v>0.16904514113618885</v>
      </c>
      <c r="AM445" s="30">
        <f t="shared" ca="1" si="277"/>
        <v>0.23829408570625421</v>
      </c>
      <c r="AN445" s="30">
        <f>IF(Riskregister!$E$11="",0,COUNTIF(BL$4:BL$53,"&lt;"&amp;AL445)*IF(AM445&lt;0.5,Riskregister!$K$11+(Riskregister!$L$11-Riskregister!$K$11)*SQRT(AM445/2),Riskregister!$L$11-(Riskregister!$L$11-Riskregister!$K$11)*SQRT((1-AM445)/2)))</f>
        <v>0</v>
      </c>
      <c r="AO445" s="30">
        <f t="shared" ca="1" si="278"/>
        <v>0.47157117633828671</v>
      </c>
      <c r="AP445" s="30">
        <f t="shared" ca="1" si="278"/>
        <v>0.52527333652182773</v>
      </c>
      <c r="AQ445" s="30">
        <f>IF(Riskregister!$E$12="",0,COUNTIF(BM$4:BM$53,"&lt;"&amp;AO445)*IF(AP445&lt;0.5,Riskregister!$K$12+(Riskregister!$L$12-Riskregister!$K$12)*SQRT(AP445/2),Riskregister!$L$12-(Riskregister!$L$12-Riskregister!$K$12)*SQRT((1-AP445)/2)))</f>
        <v>0</v>
      </c>
      <c r="AR445" s="30">
        <f t="shared" ca="1" si="279"/>
        <v>0.36988919805852982</v>
      </c>
      <c r="AS445" s="30">
        <f t="shared" ca="1" si="279"/>
        <v>0.17382675987147755</v>
      </c>
      <c r="AT445" s="30">
        <f>IF(Riskregister!$E$13="",0,COUNTIF(BN$4:BN$53,"&lt;"&amp;AR445)*IF(AS445&lt;0.5,Riskregister!$K$13+(Riskregister!$L$13-Riskregister!$K$13)*SQRT(AS445/2),Riskregister!$L$13-(Riskregister!$L$13-Riskregister!$K$13)*SQRT((1-AS445)/2)))</f>
        <v>0</v>
      </c>
      <c r="AU445" s="30">
        <f t="shared" ca="1" si="280"/>
        <v>0.25481448752205571</v>
      </c>
      <c r="AV445" s="30">
        <f t="shared" ca="1" si="280"/>
        <v>0.13049235941837733</v>
      </c>
      <c r="AW445" s="30">
        <f>IF(Riskregister!$E$14="",0,COUNTIF(BO$4:BO$53,"&lt;"&amp;AU445)*IF(AV445&lt;0.5,Riskregister!$K$14+(Riskregister!$L$14-Riskregister!$K$14)*SQRT(AV445/2),Riskregister!$L$14-(Riskregister!$L$14-Riskregister!$K$14)*SQRT((1-AV445)/2)))</f>
        <v>0</v>
      </c>
      <c r="AX445" s="30">
        <f t="shared" ca="1" si="281"/>
        <v>0.90140892573352294</v>
      </c>
      <c r="AY445" s="30">
        <f t="shared" ca="1" si="281"/>
        <v>0.96470538160589092</v>
      </c>
      <c r="AZ445" s="30">
        <f>IF(Riskregister!$E$15="",0,COUNTIF(BP$4:BP$53,"&lt;"&amp;AX445)*IF(AY445&lt;0.5,Riskregister!$K$15+(Riskregister!$L$15-Riskregister!$K$15)*SQRT(AY445/2),Riskregister!$L$15-(Riskregister!$L$15-Riskregister!$K$15)*SQRT((1-AY445)/2)))</f>
        <v>0</v>
      </c>
      <c r="BA445" s="30">
        <f t="shared" ca="1" si="282"/>
        <v>0.73008318448130094</v>
      </c>
      <c r="BB445" s="30">
        <f t="shared" ca="1" si="282"/>
        <v>0.36366900233980448</v>
      </c>
      <c r="BC445" s="30">
        <f>IF(Riskregister!$E$16="",0,COUNTIF(BQ$4:BQ$53,"&lt;"&amp;BA445)*IF(BB445&lt;0.5,Riskregister!$K$16+(Riskregister!$L$16-Riskregister!$K$16)*SQRT(BB445/2),Riskregister!$L$16-(Riskregister!$L$16-Riskregister!$K$16)*SQRT((1-BB445)/2)))</f>
        <v>0</v>
      </c>
      <c r="BD445" s="30">
        <f t="shared" ca="1" si="246"/>
        <v>9243996.5767944492</v>
      </c>
    </row>
    <row r="446" spans="20:56" x14ac:dyDescent="0.35">
      <c r="T446" s="30">
        <f t="shared" ca="1" si="271"/>
        <v>0.74062767016221709</v>
      </c>
      <c r="U446" s="30">
        <f t="shared" ca="1" si="271"/>
        <v>0.20866222247734434</v>
      </c>
      <c r="V446" s="30">
        <f ca="1">IF(Riskregister!$E$5="",0,COUNTIF(BF$4:BF$53,"&lt;"&amp;T446)*IF(U446&lt;0.5,Riskregister!$K$5+(Riskregister!$L$5-Riskregister!$K$5)*SQRT(U446/2),Riskregister!$L$5-(Riskregister!$L$5-Riskregister!$K$5)*SQRT((1-U446)/2)))</f>
        <v>1476757.3533482668</v>
      </c>
      <c r="W446" s="30">
        <f t="shared" ca="1" si="272"/>
        <v>0.910203626543858</v>
      </c>
      <c r="X446" s="30">
        <f t="shared" ca="1" si="272"/>
        <v>0.60497635800593952</v>
      </c>
      <c r="Y446" s="30">
        <f ca="1">IF(Riskregister!$E$6="",0,COUNTIF(BG$4:BG$53,"&lt;"&amp;W446)*IF(X446&lt;0.5,Riskregister!$K$6+(Riskregister!$L$6-Riskregister!$K$6)*SQRT(X446/2),Riskregister!$L$6-(Riskregister!$L$6-Riskregister!$K$6)*SQRT((1-X446)/2)))</f>
        <v>4800154.2536418969</v>
      </c>
      <c r="Z446" s="30">
        <f t="shared" ca="1" si="273"/>
        <v>0.46252140635901817</v>
      </c>
      <c r="AA446" s="30">
        <f t="shared" ca="1" si="273"/>
        <v>0.11061260435079145</v>
      </c>
      <c r="AB446" s="30">
        <f ca="1">IF(Riskregister!$E$7="",0,COUNTIF(BH$4:BH$53,"&lt;"&amp;Z446)*IF(AA446&lt;0.5,Riskregister!$K$7+(Riskregister!$L$7-Riskregister!$K$7)*SQRT(AA446/2),Riskregister!$L$7-(Riskregister!$L$7-Riskregister!$K$7)*SQRT((1-AA446)/2)))</f>
        <v>793863.13143774471</v>
      </c>
      <c r="AC446" s="30">
        <f t="shared" ca="1" si="274"/>
        <v>6.5851261836115671E-2</v>
      </c>
      <c r="AD446" s="30">
        <f t="shared" ca="1" si="274"/>
        <v>0.46003626428521982</v>
      </c>
      <c r="AE446" s="30">
        <f ca="1">IF(Riskregister!$E$8="",0,COUNTIF(BI$4:BI$53,"&lt;"&amp;AC446)*IF(AD446&lt;0.5,Riskregister!$K$8+(Riskregister!$L$8-Riskregister!$K$8)*SQRT(AD446/2),Riskregister!$L$8-(Riskregister!$L$8-Riskregister!$K$8)*SQRT((1-AD446)/2)))</f>
        <v>2554129.6633135932</v>
      </c>
      <c r="AF446" s="30">
        <f t="shared" ca="1" si="275"/>
        <v>0.22274186875196056</v>
      </c>
      <c r="AG446" s="30">
        <f t="shared" ca="1" si="275"/>
        <v>0.42706175373946598</v>
      </c>
      <c r="AH446" s="30">
        <f>IF(Riskregister!$E$9="",0,COUNTIF(BJ$4:BJ$53,"&lt;"&amp;AF446)*IF(AG446&lt;0.5,Riskregister!$K$9+(Riskregister!$L$9-Riskregister!$K$9)*SQRT(AG446/2),Riskregister!$L$9-(Riskregister!$L$9-Riskregister!$K$9)*SQRT((1-AG446)/2)))</f>
        <v>0</v>
      </c>
      <c r="AI446" s="30">
        <f t="shared" ca="1" si="276"/>
        <v>0.56882883207399704</v>
      </c>
      <c r="AJ446" s="30">
        <f t="shared" ca="1" si="276"/>
        <v>0.59936743154258765</v>
      </c>
      <c r="AK446" s="30">
        <f>IF(Riskregister!$E$10="",0,COUNTIF(BK$4:BK$53,"&lt;"&amp;AI446)*IF(AJ446&lt;0.5,Riskregister!$K$10+(Riskregister!$L$10-Riskregister!$K$10)*SQRT(AJ446/2),Riskregister!$L$10-(Riskregister!$L$10-Riskregister!$K$10)*SQRT((1-AJ446)/2)))</f>
        <v>0</v>
      </c>
      <c r="AL446" s="30">
        <f t="shared" ca="1" si="277"/>
        <v>0.84556908963912658</v>
      </c>
      <c r="AM446" s="30">
        <f t="shared" ca="1" si="277"/>
        <v>0.17867413137354771</v>
      </c>
      <c r="AN446" s="30">
        <f>IF(Riskregister!$E$11="",0,COUNTIF(BL$4:BL$53,"&lt;"&amp;AL446)*IF(AM446&lt;0.5,Riskregister!$K$11+(Riskregister!$L$11-Riskregister!$K$11)*SQRT(AM446/2),Riskregister!$L$11-(Riskregister!$L$11-Riskregister!$K$11)*SQRT((1-AM446)/2)))</f>
        <v>0</v>
      </c>
      <c r="AO446" s="30">
        <f t="shared" ca="1" si="278"/>
        <v>0.70498303573457832</v>
      </c>
      <c r="AP446" s="30">
        <f t="shared" ca="1" si="278"/>
        <v>0.37310933807863444</v>
      </c>
      <c r="AQ446" s="30">
        <f>IF(Riskregister!$E$12="",0,COUNTIF(BM$4:BM$53,"&lt;"&amp;AO446)*IF(AP446&lt;0.5,Riskregister!$K$12+(Riskregister!$L$12-Riskregister!$K$12)*SQRT(AP446/2),Riskregister!$L$12-(Riskregister!$L$12-Riskregister!$K$12)*SQRT((1-AP446)/2)))</f>
        <v>0</v>
      </c>
      <c r="AR446" s="30">
        <f t="shared" ca="1" si="279"/>
        <v>0.75289037403301617</v>
      </c>
      <c r="AS446" s="30">
        <f t="shared" ca="1" si="279"/>
        <v>6.4407717299698186E-2</v>
      </c>
      <c r="AT446" s="30">
        <f>IF(Riskregister!$E$13="",0,COUNTIF(BN$4:BN$53,"&lt;"&amp;AR446)*IF(AS446&lt;0.5,Riskregister!$K$13+(Riskregister!$L$13-Riskregister!$K$13)*SQRT(AS446/2),Riskregister!$L$13-(Riskregister!$L$13-Riskregister!$K$13)*SQRT((1-AS446)/2)))</f>
        <v>0</v>
      </c>
      <c r="AU446" s="30">
        <f t="shared" ca="1" si="280"/>
        <v>0.51244042541984947</v>
      </c>
      <c r="AV446" s="30">
        <f t="shared" ca="1" si="280"/>
        <v>0.50747270710561387</v>
      </c>
      <c r="AW446" s="30">
        <f>IF(Riskregister!$E$14="",0,COUNTIF(BO$4:BO$53,"&lt;"&amp;AU446)*IF(AV446&lt;0.5,Riskregister!$K$14+(Riskregister!$L$14-Riskregister!$K$14)*SQRT(AV446/2),Riskregister!$L$14-(Riskregister!$L$14-Riskregister!$K$14)*SQRT((1-AV446)/2)))</f>
        <v>0</v>
      </c>
      <c r="AX446" s="30">
        <f t="shared" ca="1" si="281"/>
        <v>6.5161218543872579E-2</v>
      </c>
      <c r="AY446" s="30">
        <f t="shared" ca="1" si="281"/>
        <v>0.57657691657994514</v>
      </c>
      <c r="AZ446" s="30">
        <f>IF(Riskregister!$E$15="",0,COUNTIF(BP$4:BP$53,"&lt;"&amp;AX446)*IF(AY446&lt;0.5,Riskregister!$K$15+(Riskregister!$L$15-Riskregister!$K$15)*SQRT(AY446/2),Riskregister!$L$15-(Riskregister!$L$15-Riskregister!$K$15)*SQRT((1-AY446)/2)))</f>
        <v>0</v>
      </c>
      <c r="BA446" s="30">
        <f t="shared" ca="1" si="282"/>
        <v>0.62809265083315458</v>
      </c>
      <c r="BB446" s="30">
        <f t="shared" ca="1" si="282"/>
        <v>0.93519872056489683</v>
      </c>
      <c r="BC446" s="30">
        <f>IF(Riskregister!$E$16="",0,COUNTIF(BQ$4:BQ$53,"&lt;"&amp;BA446)*IF(BB446&lt;0.5,Riskregister!$K$16+(Riskregister!$L$16-Riskregister!$K$16)*SQRT(BB446/2),Riskregister!$L$16-(Riskregister!$L$16-Riskregister!$K$16)*SQRT((1-BB446)/2)))</f>
        <v>0</v>
      </c>
      <c r="BD446" s="30">
        <f t="shared" ca="1" si="246"/>
        <v>9624904.4017415028</v>
      </c>
    </row>
    <row r="447" spans="20:56" x14ac:dyDescent="0.35">
      <c r="T447" s="30">
        <f t="shared" ca="1" si="271"/>
        <v>0.86027399784719927</v>
      </c>
      <c r="U447" s="30">
        <f t="shared" ca="1" si="271"/>
        <v>0.1277038226996573</v>
      </c>
      <c r="V447" s="30">
        <f ca="1">IF(Riskregister!$E$5="",0,COUNTIF(BF$4:BF$53,"&lt;"&amp;T447)*IF(U447&lt;0.5,Riskregister!$K$5+(Riskregister!$L$5-Riskregister!$K$5)*SQRT(U447/2),Riskregister!$L$5-(Riskregister!$L$5-Riskregister!$K$5)*SQRT((1-U447)/2)))</f>
        <v>1582261.2650152803</v>
      </c>
      <c r="W447" s="30">
        <f t="shared" ca="1" si="272"/>
        <v>0.47642540781220244</v>
      </c>
      <c r="X447" s="30">
        <f t="shared" ca="1" si="272"/>
        <v>0.95600931903483488</v>
      </c>
      <c r="Y447" s="30">
        <f ca="1">IF(Riskregister!$E$6="",0,COUNTIF(BG$4:BG$53,"&lt;"&amp;W447)*IF(X447&lt;0.5,Riskregister!$K$6+(Riskregister!$L$6-Riskregister!$K$6)*SQRT(X447/2),Riskregister!$L$6-(Riskregister!$L$6-Riskregister!$K$6)*SQRT((1-X447)/2)))</f>
        <v>3466090.2579515241</v>
      </c>
      <c r="Z447" s="30">
        <f t="shared" ca="1" si="273"/>
        <v>0.5555213884553184</v>
      </c>
      <c r="AA447" s="30">
        <f t="shared" ca="1" si="273"/>
        <v>0.2467199138628946</v>
      </c>
      <c r="AB447" s="30">
        <f ca="1">IF(Riskregister!$E$7="",0,COUNTIF(BH$4:BH$53,"&lt;"&amp;Z447)*IF(AA447&lt;0.5,Riskregister!$K$7+(Riskregister!$L$7-Riskregister!$K$7)*SQRT(AA447/2),Riskregister!$L$7-(Riskregister!$L$7-Riskregister!$K$7)*SQRT((1-AA447)/2)))</f>
        <v>1037575.3589076052</v>
      </c>
      <c r="AC447" s="30">
        <f t="shared" ca="1" si="274"/>
        <v>0.5794245352221391</v>
      </c>
      <c r="AD447" s="30">
        <f t="shared" ca="1" si="274"/>
        <v>0.37764018765683161</v>
      </c>
      <c r="AE447" s="30">
        <f ca="1">IF(Riskregister!$E$8="",0,COUNTIF(BI$4:BI$53,"&lt;"&amp;AC447)*IF(AD447&lt;0.5,Riskregister!$K$8+(Riskregister!$L$8-Riskregister!$K$8)*SQRT(AD447/2),Riskregister!$L$8-(Riskregister!$L$8-Riskregister!$K$8)*SQRT((1-AD447)/2)))</f>
        <v>7026934.2132935738</v>
      </c>
      <c r="AF447" s="30">
        <f t="shared" ca="1" si="275"/>
        <v>0.60824490519139329</v>
      </c>
      <c r="AG447" s="30">
        <f t="shared" ca="1" si="275"/>
        <v>0.93395201227675839</v>
      </c>
      <c r="AH447" s="30">
        <f>IF(Riskregister!$E$9="",0,COUNTIF(BJ$4:BJ$53,"&lt;"&amp;AF447)*IF(AG447&lt;0.5,Riskregister!$K$9+(Riskregister!$L$9-Riskregister!$K$9)*SQRT(AG447/2),Riskregister!$L$9-(Riskregister!$L$9-Riskregister!$K$9)*SQRT((1-AG447)/2)))</f>
        <v>0</v>
      </c>
      <c r="AI447" s="30">
        <f t="shared" ca="1" si="276"/>
        <v>9.0328409846495594E-2</v>
      </c>
      <c r="AJ447" s="30">
        <f t="shared" ca="1" si="276"/>
        <v>6.2278242724324806E-2</v>
      </c>
      <c r="AK447" s="30">
        <f>IF(Riskregister!$E$10="",0,COUNTIF(BK$4:BK$53,"&lt;"&amp;AI447)*IF(AJ447&lt;0.5,Riskregister!$K$10+(Riskregister!$L$10-Riskregister!$K$10)*SQRT(AJ447/2),Riskregister!$L$10-(Riskregister!$L$10-Riskregister!$K$10)*SQRT((1-AJ447)/2)))</f>
        <v>0</v>
      </c>
      <c r="AL447" s="30">
        <f t="shared" ca="1" si="277"/>
        <v>0.89320672478092877</v>
      </c>
      <c r="AM447" s="30">
        <f t="shared" ca="1" si="277"/>
        <v>0.18218812693275732</v>
      </c>
      <c r="AN447" s="30">
        <f>IF(Riskregister!$E$11="",0,COUNTIF(BL$4:BL$53,"&lt;"&amp;AL447)*IF(AM447&lt;0.5,Riskregister!$K$11+(Riskregister!$L$11-Riskregister!$K$11)*SQRT(AM447/2),Riskregister!$L$11-(Riskregister!$L$11-Riskregister!$K$11)*SQRT((1-AM447)/2)))</f>
        <v>0</v>
      </c>
      <c r="AO447" s="30">
        <f t="shared" ca="1" si="278"/>
        <v>0.66310895452709528</v>
      </c>
      <c r="AP447" s="30">
        <f t="shared" ca="1" si="278"/>
        <v>0.36135735519587608</v>
      </c>
      <c r="AQ447" s="30">
        <f>IF(Riskregister!$E$12="",0,COUNTIF(BM$4:BM$53,"&lt;"&amp;AO447)*IF(AP447&lt;0.5,Riskregister!$K$12+(Riskregister!$L$12-Riskregister!$K$12)*SQRT(AP447/2),Riskregister!$L$12-(Riskregister!$L$12-Riskregister!$K$12)*SQRT((1-AP447)/2)))</f>
        <v>0</v>
      </c>
      <c r="AR447" s="30">
        <f t="shared" ca="1" si="279"/>
        <v>0.66061763426422104</v>
      </c>
      <c r="AS447" s="30">
        <f t="shared" ca="1" si="279"/>
        <v>0.79097224921991682</v>
      </c>
      <c r="AT447" s="30">
        <f>IF(Riskregister!$E$13="",0,COUNTIF(BN$4:BN$53,"&lt;"&amp;AR447)*IF(AS447&lt;0.5,Riskregister!$K$13+(Riskregister!$L$13-Riskregister!$K$13)*SQRT(AS447/2),Riskregister!$L$13-(Riskregister!$L$13-Riskregister!$K$13)*SQRT((1-AS447)/2)))</f>
        <v>0</v>
      </c>
      <c r="AU447" s="30">
        <f t="shared" ca="1" si="280"/>
        <v>0.37928995159437362</v>
      </c>
      <c r="AV447" s="30">
        <f t="shared" ca="1" si="280"/>
        <v>0.84370793675988021</v>
      </c>
      <c r="AW447" s="30">
        <f>IF(Riskregister!$E$14="",0,COUNTIF(BO$4:BO$53,"&lt;"&amp;AU447)*IF(AV447&lt;0.5,Riskregister!$K$14+(Riskregister!$L$14-Riskregister!$K$14)*SQRT(AV447/2),Riskregister!$L$14-(Riskregister!$L$14-Riskregister!$K$14)*SQRT((1-AV447)/2)))</f>
        <v>0</v>
      </c>
      <c r="AX447" s="30">
        <f t="shared" ca="1" si="281"/>
        <v>0.83711826416369983</v>
      </c>
      <c r="AY447" s="30">
        <f t="shared" ca="1" si="281"/>
        <v>0.62999739955670242</v>
      </c>
      <c r="AZ447" s="30">
        <f>IF(Riskregister!$E$15="",0,COUNTIF(BP$4:BP$53,"&lt;"&amp;AX447)*IF(AY447&lt;0.5,Riskregister!$K$15+(Riskregister!$L$15-Riskregister!$K$15)*SQRT(AY447/2),Riskregister!$L$15-(Riskregister!$L$15-Riskregister!$K$15)*SQRT((1-AY447)/2)))</f>
        <v>0</v>
      </c>
      <c r="BA447" s="30">
        <f t="shared" ca="1" si="282"/>
        <v>0.38072417553255689</v>
      </c>
      <c r="BB447" s="30">
        <f t="shared" ca="1" si="282"/>
        <v>0.2825536537259884</v>
      </c>
      <c r="BC447" s="30">
        <f>IF(Riskregister!$E$16="",0,COUNTIF(BQ$4:BQ$53,"&lt;"&amp;BA447)*IF(BB447&lt;0.5,Riskregister!$K$16+(Riskregister!$L$16-Riskregister!$K$16)*SQRT(BB447/2),Riskregister!$L$16-(Riskregister!$L$16-Riskregister!$K$16)*SQRT((1-BB447)/2)))</f>
        <v>0</v>
      </c>
      <c r="BD447" s="30">
        <f t="shared" ca="1" si="246"/>
        <v>13112861.095167983</v>
      </c>
    </row>
    <row r="448" spans="20:56" x14ac:dyDescent="0.35">
      <c r="T448" s="30">
        <f t="shared" ca="1" si="271"/>
        <v>0.60756656784037766</v>
      </c>
      <c r="U448" s="30">
        <f t="shared" ca="1" si="271"/>
        <v>0.98464965871481469</v>
      </c>
      <c r="V448" s="30">
        <f ca="1">IF(Riskregister!$E$5="",0,COUNTIF(BF$4:BF$53,"&lt;"&amp;T448)*IF(U448&lt;0.5,Riskregister!$K$5+(Riskregister!$L$5-Riskregister!$K$5)*SQRT(U448/2),Riskregister!$L$5-(Riskregister!$L$5-Riskregister!$K$5)*SQRT((1-U448)/2)))</f>
        <v>2242305.5077626356</v>
      </c>
      <c r="W448" s="30">
        <f t="shared" ca="1" si="272"/>
        <v>0.22737945447994468</v>
      </c>
      <c r="X448" s="30">
        <f t="shared" ca="1" si="272"/>
        <v>0.26616006115656954</v>
      </c>
      <c r="Y448" s="30">
        <f ca="1">IF(Riskregister!$E$6="",0,COUNTIF(BG$4:BG$53,"&lt;"&amp;W448)*IF(X448&lt;0.5,Riskregister!$K$6+(Riskregister!$L$6-Riskregister!$K$6)*SQRT(X448/2),Riskregister!$L$6-(Riskregister!$L$6-Riskregister!$K$6)*SQRT((1-X448)/2)))</f>
        <v>856642.44385635224</v>
      </c>
      <c r="Z448" s="30">
        <f t="shared" ca="1" si="273"/>
        <v>0.83688274707602406</v>
      </c>
      <c r="AA448" s="30">
        <f t="shared" ca="1" si="273"/>
        <v>0.81125590069166875</v>
      </c>
      <c r="AB448" s="30">
        <f ca="1">IF(Riskregister!$E$7="",0,COUNTIF(BH$4:BH$53,"&lt;"&amp;Z448)*IF(AA448&lt;0.5,Riskregister!$K$7+(Riskregister!$L$7-Riskregister!$K$7)*SQRT(AA448/2),Riskregister!$L$7-(Riskregister!$L$7-Riskregister!$K$7)*SQRT((1-AA448)/2)))</f>
        <v>2632318.9251135173</v>
      </c>
      <c r="AC448" s="30">
        <f t="shared" ca="1" si="274"/>
        <v>0.34892319215895795</v>
      </c>
      <c r="AD448" s="30">
        <f t="shared" ca="1" si="274"/>
        <v>0.62931593287765464</v>
      </c>
      <c r="AE448" s="30">
        <f ca="1">IF(Riskregister!$E$8="",0,COUNTIF(BI$4:BI$53,"&lt;"&amp;AC448)*IF(AD448&lt;0.5,Riskregister!$K$8+(Riskregister!$L$8-Riskregister!$K$8)*SQRT(AD448/2),Riskregister!$L$8-(Riskregister!$L$8-Riskregister!$K$8)*SQRT((1-AD448)/2)))</f>
        <v>5953171.3545709383</v>
      </c>
      <c r="AF448" s="30">
        <f t="shared" ca="1" si="275"/>
        <v>0.25129858063370014</v>
      </c>
      <c r="AG448" s="30">
        <f t="shared" ca="1" si="275"/>
        <v>0.77721574714341179</v>
      </c>
      <c r="AH448" s="30">
        <f>IF(Riskregister!$E$9="",0,COUNTIF(BJ$4:BJ$53,"&lt;"&amp;AF448)*IF(AG448&lt;0.5,Riskregister!$K$9+(Riskregister!$L$9-Riskregister!$K$9)*SQRT(AG448/2),Riskregister!$L$9-(Riskregister!$L$9-Riskregister!$K$9)*SQRT((1-AG448)/2)))</f>
        <v>0</v>
      </c>
      <c r="AI448" s="30">
        <f t="shared" ca="1" si="276"/>
        <v>0.34982793062604223</v>
      </c>
      <c r="AJ448" s="30">
        <f t="shared" ca="1" si="276"/>
        <v>1.8496811364619781E-2</v>
      </c>
      <c r="AK448" s="30">
        <f>IF(Riskregister!$E$10="",0,COUNTIF(BK$4:BK$53,"&lt;"&amp;AI448)*IF(AJ448&lt;0.5,Riskregister!$K$10+(Riskregister!$L$10-Riskregister!$K$10)*SQRT(AJ448/2),Riskregister!$L$10-(Riskregister!$L$10-Riskregister!$K$10)*SQRT((1-AJ448)/2)))</f>
        <v>0</v>
      </c>
      <c r="AL448" s="30">
        <f t="shared" ca="1" si="277"/>
        <v>0.16255527840310213</v>
      </c>
      <c r="AM448" s="30">
        <f t="shared" ca="1" si="277"/>
        <v>0.44763377477758226</v>
      </c>
      <c r="AN448" s="30">
        <f>IF(Riskregister!$E$11="",0,COUNTIF(BL$4:BL$53,"&lt;"&amp;AL448)*IF(AM448&lt;0.5,Riskregister!$K$11+(Riskregister!$L$11-Riskregister!$K$11)*SQRT(AM448/2),Riskregister!$L$11-(Riskregister!$L$11-Riskregister!$K$11)*SQRT((1-AM448)/2)))</f>
        <v>0</v>
      </c>
      <c r="AO448" s="30">
        <f t="shared" ca="1" si="278"/>
        <v>0.73470095450047923</v>
      </c>
      <c r="AP448" s="30">
        <f t="shared" ca="1" si="278"/>
        <v>0.79838638247199012</v>
      </c>
      <c r="AQ448" s="30">
        <f>IF(Riskregister!$E$12="",0,COUNTIF(BM$4:BM$53,"&lt;"&amp;AO448)*IF(AP448&lt;0.5,Riskregister!$K$12+(Riskregister!$L$12-Riskregister!$K$12)*SQRT(AP448/2),Riskregister!$L$12-(Riskregister!$L$12-Riskregister!$K$12)*SQRT((1-AP448)/2)))</f>
        <v>0</v>
      </c>
      <c r="AR448" s="30">
        <f t="shared" ca="1" si="279"/>
        <v>0.47338209451214985</v>
      </c>
      <c r="AS448" s="30">
        <f t="shared" ca="1" si="279"/>
        <v>0.44255529387343462</v>
      </c>
      <c r="AT448" s="30">
        <f>IF(Riskregister!$E$13="",0,COUNTIF(BN$4:BN$53,"&lt;"&amp;AR448)*IF(AS448&lt;0.5,Riskregister!$K$13+(Riskregister!$L$13-Riskregister!$K$13)*SQRT(AS448/2),Riskregister!$L$13-(Riskregister!$L$13-Riskregister!$K$13)*SQRT((1-AS448)/2)))</f>
        <v>0</v>
      </c>
      <c r="AU448" s="30">
        <f t="shared" ca="1" si="280"/>
        <v>0.86933402813728655</v>
      </c>
      <c r="AV448" s="30">
        <f t="shared" ca="1" si="280"/>
        <v>0.33314657918481005</v>
      </c>
      <c r="AW448" s="30">
        <f>IF(Riskregister!$E$14="",0,COUNTIF(BO$4:BO$53,"&lt;"&amp;AU448)*IF(AV448&lt;0.5,Riskregister!$K$14+(Riskregister!$L$14-Riskregister!$K$14)*SQRT(AV448/2),Riskregister!$L$14-(Riskregister!$L$14-Riskregister!$K$14)*SQRT((1-AV448)/2)))</f>
        <v>0</v>
      </c>
      <c r="AX448" s="30">
        <f t="shared" ca="1" si="281"/>
        <v>0.32881566608675472</v>
      </c>
      <c r="AY448" s="30">
        <f t="shared" ca="1" si="281"/>
        <v>0.11670669379607557</v>
      </c>
      <c r="AZ448" s="30">
        <f>IF(Riskregister!$E$15="",0,COUNTIF(BP$4:BP$53,"&lt;"&amp;AX448)*IF(AY448&lt;0.5,Riskregister!$K$15+(Riskregister!$L$15-Riskregister!$K$15)*SQRT(AY448/2),Riskregister!$L$15-(Riskregister!$L$15-Riskregister!$K$15)*SQRT((1-AY448)/2)))</f>
        <v>0</v>
      </c>
      <c r="BA448" s="30">
        <f t="shared" ca="1" si="282"/>
        <v>0.48517214977270273</v>
      </c>
      <c r="BB448" s="30">
        <f t="shared" ca="1" si="282"/>
        <v>0.99528793002840166</v>
      </c>
      <c r="BC448" s="30">
        <f>IF(Riskregister!$E$16="",0,COUNTIF(BQ$4:BQ$53,"&lt;"&amp;BA448)*IF(BB448&lt;0.5,Riskregister!$K$16+(Riskregister!$L$16-Riskregister!$K$16)*SQRT(BB448/2),Riskregister!$L$16-(Riskregister!$L$16-Riskregister!$K$16)*SQRT((1-BB448)/2)))</f>
        <v>0</v>
      </c>
      <c r="BD448" s="30">
        <f t="shared" ca="1" si="246"/>
        <v>11684438.231303444</v>
      </c>
    </row>
    <row r="449" spans="20:56" x14ac:dyDescent="0.35">
      <c r="T449" s="30">
        <f t="shared" ca="1" si="271"/>
        <v>0.55917422490302515</v>
      </c>
      <c r="U449" s="30">
        <f t="shared" ca="1" si="271"/>
        <v>0.79519328427499747</v>
      </c>
      <c r="V449" s="30">
        <f ca="1">IF(Riskregister!$E$5="",0,COUNTIF(BF$4:BF$53,"&lt;"&amp;T449)*IF(U449&lt;0.5,Riskregister!$K$5+(Riskregister!$L$5-Riskregister!$K$5)*SQRT(U449/2),Riskregister!$L$5-(Riskregister!$L$5-Riskregister!$K$5)*SQRT((1-U449)/2)))</f>
        <v>1823990.5560891349</v>
      </c>
      <c r="W449" s="30">
        <f t="shared" ca="1" si="272"/>
        <v>0.48853840569878515</v>
      </c>
      <c r="X449" s="30">
        <f t="shared" ca="1" si="272"/>
        <v>0.3243824074802083</v>
      </c>
      <c r="Y449" s="30">
        <f ca="1">IF(Riskregister!$E$6="",0,COUNTIF(BG$4:BG$53,"&lt;"&amp;W449)*IF(X449&lt;0.5,Riskregister!$K$6+(Riskregister!$L$6-Riskregister!$K$6)*SQRT(X449/2),Riskregister!$L$6-(Riskregister!$L$6-Riskregister!$K$6)*SQRT((1-X449)/2)))</f>
        <v>1849826.8863804913</v>
      </c>
      <c r="Z449" s="30">
        <f t="shared" ca="1" si="273"/>
        <v>0.35865837595662997</v>
      </c>
      <c r="AA449" s="30">
        <f t="shared" ca="1" si="273"/>
        <v>0.3049559651460293</v>
      </c>
      <c r="AB449" s="30">
        <f ca="1">IF(Riskregister!$E$7="",0,COUNTIF(BH$4:BH$53,"&lt;"&amp;Z449)*IF(AA449&lt;0.5,Riskregister!$K$7+(Riskregister!$L$7-Riskregister!$K$7)*SQRT(AA449/2),Riskregister!$L$7-(Riskregister!$L$7-Riskregister!$K$7)*SQRT((1-AA449)/2)))</f>
        <v>933347.51161459368</v>
      </c>
      <c r="AC449" s="30">
        <f t="shared" ca="1" si="274"/>
        <v>0.18189395982001966</v>
      </c>
      <c r="AD449" s="30">
        <f t="shared" ca="1" si="274"/>
        <v>0.93395992830427799</v>
      </c>
      <c r="AE449" s="30">
        <f ca="1">IF(Riskregister!$E$8="",0,COUNTIF(BI$4:BI$53,"&lt;"&amp;AC449)*IF(AD449&lt;0.5,Riskregister!$K$8+(Riskregister!$L$8-Riskregister!$K$8)*SQRT(AD449/2),Riskregister!$L$8-(Riskregister!$L$8-Riskregister!$K$8)*SQRT((1-AD449)/2)))</f>
        <v>4145943.4492498464</v>
      </c>
      <c r="AF449" s="30">
        <f t="shared" ca="1" si="275"/>
        <v>0.82158130300377452</v>
      </c>
      <c r="AG449" s="30">
        <f t="shared" ca="1" si="275"/>
        <v>8.2521022878112693E-2</v>
      </c>
      <c r="AH449" s="30">
        <f>IF(Riskregister!$E$9="",0,COUNTIF(BJ$4:BJ$53,"&lt;"&amp;AF449)*IF(AG449&lt;0.5,Riskregister!$K$9+(Riskregister!$L$9-Riskregister!$K$9)*SQRT(AG449/2),Riskregister!$L$9-(Riskregister!$L$9-Riskregister!$K$9)*SQRT((1-AG449)/2)))</f>
        <v>0</v>
      </c>
      <c r="AI449" s="30">
        <f t="shared" ca="1" si="276"/>
        <v>0.44753139517277796</v>
      </c>
      <c r="AJ449" s="30">
        <f t="shared" ca="1" si="276"/>
        <v>0.18990492729523334</v>
      </c>
      <c r="AK449" s="30">
        <f>IF(Riskregister!$E$10="",0,COUNTIF(BK$4:BK$53,"&lt;"&amp;AI449)*IF(AJ449&lt;0.5,Riskregister!$K$10+(Riskregister!$L$10-Riskregister!$K$10)*SQRT(AJ449/2),Riskregister!$L$10-(Riskregister!$L$10-Riskregister!$K$10)*SQRT((1-AJ449)/2)))</f>
        <v>0</v>
      </c>
      <c r="AL449" s="30">
        <f t="shared" ca="1" si="277"/>
        <v>0.48032351859566635</v>
      </c>
      <c r="AM449" s="30">
        <f t="shared" ca="1" si="277"/>
        <v>0.23793276454270962</v>
      </c>
      <c r="AN449" s="30">
        <f>IF(Riskregister!$E$11="",0,COUNTIF(BL$4:BL$53,"&lt;"&amp;AL449)*IF(AM449&lt;0.5,Riskregister!$K$11+(Riskregister!$L$11-Riskregister!$K$11)*SQRT(AM449/2),Riskregister!$L$11-(Riskregister!$L$11-Riskregister!$K$11)*SQRT((1-AM449)/2)))</f>
        <v>0</v>
      </c>
      <c r="AO449" s="30">
        <f t="shared" ca="1" si="278"/>
        <v>0.30072360359244277</v>
      </c>
      <c r="AP449" s="30">
        <f t="shared" ca="1" si="278"/>
        <v>0.15073088543981639</v>
      </c>
      <c r="AQ449" s="30">
        <f>IF(Riskregister!$E$12="",0,COUNTIF(BM$4:BM$53,"&lt;"&amp;AO449)*IF(AP449&lt;0.5,Riskregister!$K$12+(Riskregister!$L$12-Riskregister!$K$12)*SQRT(AP449/2),Riskregister!$L$12-(Riskregister!$L$12-Riskregister!$K$12)*SQRT((1-AP449)/2)))</f>
        <v>0</v>
      </c>
      <c r="AR449" s="30">
        <f t="shared" ca="1" si="279"/>
        <v>0.6864968493393232</v>
      </c>
      <c r="AS449" s="30">
        <f t="shared" ca="1" si="279"/>
        <v>6.9924762329992007E-2</v>
      </c>
      <c r="AT449" s="30">
        <f>IF(Riskregister!$E$13="",0,COUNTIF(BN$4:BN$53,"&lt;"&amp;AR449)*IF(AS449&lt;0.5,Riskregister!$K$13+(Riskregister!$L$13-Riskregister!$K$13)*SQRT(AS449/2),Riskregister!$L$13-(Riskregister!$L$13-Riskregister!$K$13)*SQRT((1-AS449)/2)))</f>
        <v>0</v>
      </c>
      <c r="AU449" s="30">
        <f t="shared" ca="1" si="280"/>
        <v>0.93380405512575893</v>
      </c>
      <c r="AV449" s="30">
        <f t="shared" ca="1" si="280"/>
        <v>0.56007316633376547</v>
      </c>
      <c r="AW449" s="30">
        <f>IF(Riskregister!$E$14="",0,COUNTIF(BO$4:BO$53,"&lt;"&amp;AU449)*IF(AV449&lt;0.5,Riskregister!$K$14+(Riskregister!$L$14-Riskregister!$K$14)*SQRT(AV449/2),Riskregister!$L$14-(Riskregister!$L$14-Riskregister!$K$14)*SQRT((1-AV449)/2)))</f>
        <v>0</v>
      </c>
      <c r="AX449" s="30">
        <f t="shared" ca="1" si="281"/>
        <v>0.49182816695782616</v>
      </c>
      <c r="AY449" s="30">
        <f t="shared" ca="1" si="281"/>
        <v>0.59701809334777778</v>
      </c>
      <c r="AZ449" s="30">
        <f>IF(Riskregister!$E$15="",0,COUNTIF(BP$4:BP$53,"&lt;"&amp;AX449)*IF(AY449&lt;0.5,Riskregister!$K$15+(Riskregister!$L$15-Riskregister!$K$15)*SQRT(AY449/2),Riskregister!$L$15-(Riskregister!$L$15-Riskregister!$K$15)*SQRT((1-AY449)/2)))</f>
        <v>0</v>
      </c>
      <c r="BA449" s="30">
        <f t="shared" ca="1" si="282"/>
        <v>0.44236328875700859</v>
      </c>
      <c r="BB449" s="30">
        <f t="shared" ca="1" si="282"/>
        <v>9.8967002106586932E-3</v>
      </c>
      <c r="BC449" s="30">
        <f>IF(Riskregister!$E$16="",0,COUNTIF(BQ$4:BQ$53,"&lt;"&amp;BA449)*IF(BB449&lt;0.5,Riskregister!$K$16+(Riskregister!$L$16-Riskregister!$K$16)*SQRT(BB449/2),Riskregister!$L$16-(Riskregister!$L$16-Riskregister!$K$16)*SQRT((1-BB449)/2)))</f>
        <v>0</v>
      </c>
      <c r="BD449" s="30">
        <f t="shared" ca="1" si="246"/>
        <v>8753108.4033340663</v>
      </c>
    </row>
    <row r="450" spans="20:56" x14ac:dyDescent="0.35">
      <c r="T450" s="30">
        <f t="shared" ca="1" si="271"/>
        <v>0.8848751563673396</v>
      </c>
      <c r="U450" s="30">
        <f t="shared" ca="1" si="271"/>
        <v>0.75100827671912818</v>
      </c>
      <c r="V450" s="30">
        <f ca="1">IF(Riskregister!$E$5="",0,COUNTIF(BF$4:BF$53,"&lt;"&amp;T450)*IF(U450&lt;0.5,Riskregister!$K$5+(Riskregister!$L$5-Riskregister!$K$5)*SQRT(U450/2),Riskregister!$L$5-(Riskregister!$L$5-Riskregister!$K$5)*SQRT((1-U450)/2)))</f>
        <v>2647332.7803693581</v>
      </c>
      <c r="W450" s="30">
        <f t="shared" ca="1" si="272"/>
        <v>0.93198072706689283</v>
      </c>
      <c r="X450" s="30">
        <f t="shared" ca="1" si="272"/>
        <v>0.45755515493038967</v>
      </c>
      <c r="Y450" s="30">
        <f ca="1">IF(Riskregister!$E$6="",0,COUNTIF(BG$4:BG$53,"&lt;"&amp;W450)*IF(X450&lt;0.5,Riskregister!$K$6+(Riskregister!$L$6-Riskregister!$K$6)*SQRT(X450/2),Riskregister!$L$6-(Riskregister!$L$6-Riskregister!$K$6)*SQRT((1-X450)/2)))</f>
        <v>4243810.3338882793</v>
      </c>
      <c r="Z450" s="30">
        <f t="shared" ca="1" si="273"/>
        <v>0.58171598389874579</v>
      </c>
      <c r="AA450" s="30">
        <f t="shared" ca="1" si="273"/>
        <v>0.82541502892850616</v>
      </c>
      <c r="AB450" s="30">
        <f ca="1">IF(Riskregister!$E$7="",0,COUNTIF(BH$4:BH$53,"&lt;"&amp;Z450)*IF(AA450&lt;0.5,Riskregister!$K$7+(Riskregister!$L$7-Riskregister!$K$7)*SQRT(AA450/2),Riskregister!$L$7-(Riskregister!$L$7-Riskregister!$K$7)*SQRT((1-AA450)/2)))</f>
        <v>2076140.1071834955</v>
      </c>
      <c r="AC450" s="30">
        <f t="shared" ca="1" si="274"/>
        <v>3.1571881995926865E-2</v>
      </c>
      <c r="AD450" s="30">
        <f t="shared" ca="1" si="274"/>
        <v>0.28867605248737205</v>
      </c>
      <c r="AE450" s="30">
        <f ca="1">IF(Riskregister!$E$8="",0,COUNTIF(BI$4:BI$53,"&lt;"&amp;AC450)*IF(AD450&lt;0.5,Riskregister!$K$8+(Riskregister!$L$8-Riskregister!$K$8)*SQRT(AD450/2),Riskregister!$L$8-(Riskregister!$L$8-Riskregister!$K$8)*SQRT((1-AD450)/2)))</f>
        <v>0</v>
      </c>
      <c r="AF450" s="30">
        <f t="shared" ca="1" si="275"/>
        <v>0.29505987791455879</v>
      </c>
      <c r="AG450" s="30">
        <f t="shared" ca="1" si="275"/>
        <v>0.48678802294436441</v>
      </c>
      <c r="AH450" s="30">
        <f>IF(Riskregister!$E$9="",0,COUNTIF(BJ$4:BJ$53,"&lt;"&amp;AF450)*IF(AG450&lt;0.5,Riskregister!$K$9+(Riskregister!$L$9-Riskregister!$K$9)*SQRT(AG450/2),Riskregister!$L$9-(Riskregister!$L$9-Riskregister!$K$9)*SQRT((1-AG450)/2)))</f>
        <v>0</v>
      </c>
      <c r="AI450" s="30">
        <f t="shared" ca="1" si="276"/>
        <v>0.74337512321027199</v>
      </c>
      <c r="AJ450" s="30">
        <f t="shared" ca="1" si="276"/>
        <v>0.4484576217088041</v>
      </c>
      <c r="AK450" s="30">
        <f>IF(Riskregister!$E$10="",0,COUNTIF(BK$4:BK$53,"&lt;"&amp;AI450)*IF(AJ450&lt;0.5,Riskregister!$K$10+(Riskregister!$L$10-Riskregister!$K$10)*SQRT(AJ450/2),Riskregister!$L$10-(Riskregister!$L$10-Riskregister!$K$10)*SQRT((1-AJ450)/2)))</f>
        <v>0</v>
      </c>
      <c r="AL450" s="30">
        <f t="shared" ca="1" si="277"/>
        <v>0.62097406926667631</v>
      </c>
      <c r="AM450" s="30">
        <f t="shared" ca="1" si="277"/>
        <v>0.60107337819595474</v>
      </c>
      <c r="AN450" s="30">
        <f>IF(Riskregister!$E$11="",0,COUNTIF(BL$4:BL$53,"&lt;"&amp;AL450)*IF(AM450&lt;0.5,Riskregister!$K$11+(Riskregister!$L$11-Riskregister!$K$11)*SQRT(AM450/2),Riskregister!$L$11-(Riskregister!$L$11-Riskregister!$K$11)*SQRT((1-AM450)/2)))</f>
        <v>0</v>
      </c>
      <c r="AO450" s="30">
        <f t="shared" ca="1" si="278"/>
        <v>0.80333713331707224</v>
      </c>
      <c r="AP450" s="30">
        <f t="shared" ca="1" si="278"/>
        <v>0.81488367133960704</v>
      </c>
      <c r="AQ450" s="30">
        <f>IF(Riskregister!$E$12="",0,COUNTIF(BM$4:BM$53,"&lt;"&amp;AO450)*IF(AP450&lt;0.5,Riskregister!$K$12+(Riskregister!$L$12-Riskregister!$K$12)*SQRT(AP450/2),Riskregister!$L$12-(Riskregister!$L$12-Riskregister!$K$12)*SQRT((1-AP450)/2)))</f>
        <v>0</v>
      </c>
      <c r="AR450" s="30">
        <f t="shared" ca="1" si="279"/>
        <v>0.4573058412654063</v>
      </c>
      <c r="AS450" s="30">
        <f t="shared" ca="1" si="279"/>
        <v>0.23359139294583242</v>
      </c>
      <c r="AT450" s="30">
        <f>IF(Riskregister!$E$13="",0,COUNTIF(BN$4:BN$53,"&lt;"&amp;AR450)*IF(AS450&lt;0.5,Riskregister!$K$13+(Riskregister!$L$13-Riskregister!$K$13)*SQRT(AS450/2),Riskregister!$L$13-(Riskregister!$L$13-Riskregister!$K$13)*SQRT((1-AS450)/2)))</f>
        <v>0</v>
      </c>
      <c r="AU450" s="30">
        <f t="shared" ca="1" si="280"/>
        <v>0.17151026113661472</v>
      </c>
      <c r="AV450" s="30">
        <f t="shared" ca="1" si="280"/>
        <v>0.38023608834879763</v>
      </c>
      <c r="AW450" s="30">
        <f>IF(Riskregister!$E$14="",0,COUNTIF(BO$4:BO$53,"&lt;"&amp;AU450)*IF(AV450&lt;0.5,Riskregister!$K$14+(Riskregister!$L$14-Riskregister!$K$14)*SQRT(AV450/2),Riskregister!$L$14-(Riskregister!$L$14-Riskregister!$K$14)*SQRT((1-AV450)/2)))</f>
        <v>0</v>
      </c>
      <c r="AX450" s="30">
        <f t="shared" ca="1" si="281"/>
        <v>0.98516651193496263</v>
      </c>
      <c r="AY450" s="30">
        <f t="shared" ca="1" si="281"/>
        <v>0.73848884382484625</v>
      </c>
      <c r="AZ450" s="30">
        <f>IF(Riskregister!$E$15="",0,COUNTIF(BP$4:BP$53,"&lt;"&amp;AX450)*IF(AY450&lt;0.5,Riskregister!$K$15+(Riskregister!$L$15-Riskregister!$K$15)*SQRT(AY450/2),Riskregister!$L$15-(Riskregister!$L$15-Riskregister!$K$15)*SQRT((1-AY450)/2)))</f>
        <v>0</v>
      </c>
      <c r="BA450" s="30">
        <f t="shared" ca="1" si="282"/>
        <v>0.35099784901456521</v>
      </c>
      <c r="BB450" s="30">
        <f t="shared" ca="1" si="282"/>
        <v>0.54791631107133421</v>
      </c>
      <c r="BC450" s="30">
        <f>IF(Riskregister!$E$16="",0,COUNTIF(BQ$4:BQ$53,"&lt;"&amp;BA450)*IF(BB450&lt;0.5,Riskregister!$K$16+(Riskregister!$L$16-Riskregister!$K$16)*SQRT(BB450/2),Riskregister!$L$16-(Riskregister!$L$16-Riskregister!$K$16)*SQRT((1-BB450)/2)))</f>
        <v>0</v>
      </c>
      <c r="BD450" s="30">
        <f t="shared" ca="1" si="246"/>
        <v>8967283.2214411329</v>
      </c>
    </row>
    <row r="451" spans="20:56" x14ac:dyDescent="0.35">
      <c r="T451" s="30">
        <f t="shared" ca="1" si="271"/>
        <v>0.6812677699201829</v>
      </c>
      <c r="U451" s="30">
        <f t="shared" ca="1" si="271"/>
        <v>0.72356558125411463</v>
      </c>
      <c r="V451" s="30">
        <f ca="1">IF(Riskregister!$E$5="",0,COUNTIF(BF$4:BF$53,"&lt;"&amp;T451)*IF(U451&lt;0.5,Riskregister!$K$5+(Riskregister!$L$5-Riskregister!$K$5)*SQRT(U451/2),Riskregister!$L$5-(Riskregister!$L$5-Riskregister!$K$5)*SQRT((1-U451)/2)))</f>
        <v>1730803.6473737066</v>
      </c>
      <c r="W451" s="30">
        <f t="shared" ca="1" si="272"/>
        <v>5.4963607181911733E-2</v>
      </c>
      <c r="X451" s="30">
        <f t="shared" ca="1" si="272"/>
        <v>0.2912076758337242</v>
      </c>
      <c r="Y451" s="30">
        <f ca="1">IF(Riskregister!$E$6="",0,COUNTIF(BG$4:BG$53,"&lt;"&amp;W451)*IF(X451&lt;0.5,Riskregister!$K$6+(Riskregister!$L$6-Riskregister!$K$6)*SQRT(X451/2),Riskregister!$L$6-(Riskregister!$L$6-Riskregister!$K$6)*SQRT((1-X451)/2)))</f>
        <v>0</v>
      </c>
      <c r="Z451" s="30">
        <f t="shared" ca="1" si="273"/>
        <v>0.72790043449748587</v>
      </c>
      <c r="AA451" s="30">
        <f t="shared" ca="1" si="273"/>
        <v>0.28278700391262312</v>
      </c>
      <c r="AB451" s="30">
        <f ca="1">IF(Riskregister!$E$7="",0,COUNTIF(BH$4:BH$53,"&lt;"&amp;Z451)*IF(AA451&lt;0.5,Riskregister!$K$7+(Riskregister!$L$7-Riskregister!$K$7)*SQRT(AA451/2),Riskregister!$L$7-(Riskregister!$L$7-Riskregister!$K$7)*SQRT((1-AA451)/2)))</f>
        <v>1452865.1648418626</v>
      </c>
      <c r="AC451" s="30">
        <f t="shared" ca="1" si="274"/>
        <v>0.21680464569589897</v>
      </c>
      <c r="AD451" s="30">
        <f t="shared" ca="1" si="274"/>
        <v>0.24986316494047145</v>
      </c>
      <c r="AE451" s="30">
        <f ca="1">IF(Riskregister!$E$8="",0,COUNTIF(BI$4:BI$53,"&lt;"&amp;AC451)*IF(AD451&lt;0.5,Riskregister!$K$8+(Riskregister!$L$8-Riskregister!$K$8)*SQRT(AD451/2),Riskregister!$L$8-(Riskregister!$L$8-Riskregister!$K$8)*SQRT((1-AD451)/2)))</f>
        <v>1961246.1156515933</v>
      </c>
      <c r="AF451" s="30">
        <f t="shared" ca="1" si="275"/>
        <v>0.69422228074167114</v>
      </c>
      <c r="AG451" s="30">
        <f t="shared" ca="1" si="275"/>
        <v>0.34048979269010338</v>
      </c>
      <c r="AH451" s="30">
        <f>IF(Riskregister!$E$9="",0,COUNTIF(BJ$4:BJ$53,"&lt;"&amp;AF451)*IF(AG451&lt;0.5,Riskregister!$K$9+(Riskregister!$L$9-Riskregister!$K$9)*SQRT(AG451/2),Riskregister!$L$9-(Riskregister!$L$9-Riskregister!$K$9)*SQRT((1-AG451)/2)))</f>
        <v>0</v>
      </c>
      <c r="AI451" s="30">
        <f t="shared" ca="1" si="276"/>
        <v>0.63825989639958558</v>
      </c>
      <c r="AJ451" s="30">
        <f t="shared" ca="1" si="276"/>
        <v>0.32880742420237741</v>
      </c>
      <c r="AK451" s="30">
        <f>IF(Riskregister!$E$10="",0,COUNTIF(BK$4:BK$53,"&lt;"&amp;AI451)*IF(AJ451&lt;0.5,Riskregister!$K$10+(Riskregister!$L$10-Riskregister!$K$10)*SQRT(AJ451/2),Riskregister!$L$10-(Riskregister!$L$10-Riskregister!$K$10)*SQRT((1-AJ451)/2)))</f>
        <v>0</v>
      </c>
      <c r="AL451" s="30">
        <f t="shared" ca="1" si="277"/>
        <v>0.46760710726167276</v>
      </c>
      <c r="AM451" s="30">
        <f t="shared" ca="1" si="277"/>
        <v>0.16945319779474444</v>
      </c>
      <c r="AN451" s="30">
        <f>IF(Riskregister!$E$11="",0,COUNTIF(BL$4:BL$53,"&lt;"&amp;AL451)*IF(AM451&lt;0.5,Riskregister!$K$11+(Riskregister!$L$11-Riskregister!$K$11)*SQRT(AM451/2),Riskregister!$L$11-(Riskregister!$L$11-Riskregister!$K$11)*SQRT((1-AM451)/2)))</f>
        <v>0</v>
      </c>
      <c r="AO451" s="30">
        <f t="shared" ca="1" si="278"/>
        <v>0.93749118620198857</v>
      </c>
      <c r="AP451" s="30">
        <f t="shared" ca="1" si="278"/>
        <v>0.71337019343248698</v>
      </c>
      <c r="AQ451" s="30">
        <f>IF(Riskregister!$E$12="",0,COUNTIF(BM$4:BM$53,"&lt;"&amp;AO451)*IF(AP451&lt;0.5,Riskregister!$K$12+(Riskregister!$L$12-Riskregister!$K$12)*SQRT(AP451/2),Riskregister!$L$12-(Riskregister!$L$12-Riskregister!$K$12)*SQRT((1-AP451)/2)))</f>
        <v>0</v>
      </c>
      <c r="AR451" s="30">
        <f t="shared" ca="1" si="279"/>
        <v>0.32785298950507713</v>
      </c>
      <c r="AS451" s="30">
        <f t="shared" ca="1" si="279"/>
        <v>8.3327197459969859E-2</v>
      </c>
      <c r="AT451" s="30">
        <f>IF(Riskregister!$E$13="",0,COUNTIF(BN$4:BN$53,"&lt;"&amp;AR451)*IF(AS451&lt;0.5,Riskregister!$K$13+(Riskregister!$L$13-Riskregister!$K$13)*SQRT(AS451/2),Riskregister!$L$13-(Riskregister!$L$13-Riskregister!$K$13)*SQRT((1-AS451)/2)))</f>
        <v>0</v>
      </c>
      <c r="AU451" s="30">
        <f t="shared" ca="1" si="280"/>
        <v>0.11062100128712182</v>
      </c>
      <c r="AV451" s="30">
        <f t="shared" ca="1" si="280"/>
        <v>0.96412344196478195</v>
      </c>
      <c r="AW451" s="30">
        <f>IF(Riskregister!$E$14="",0,COUNTIF(BO$4:BO$53,"&lt;"&amp;AU451)*IF(AV451&lt;0.5,Riskregister!$K$14+(Riskregister!$L$14-Riskregister!$K$14)*SQRT(AV451/2),Riskregister!$L$14-(Riskregister!$L$14-Riskregister!$K$14)*SQRT((1-AV451)/2)))</f>
        <v>0</v>
      </c>
      <c r="AX451" s="30">
        <f t="shared" ca="1" si="281"/>
        <v>0.51255870564370742</v>
      </c>
      <c r="AY451" s="30">
        <f t="shared" ca="1" si="281"/>
        <v>7.4899998798796164E-2</v>
      </c>
      <c r="AZ451" s="30">
        <f>IF(Riskregister!$E$15="",0,COUNTIF(BP$4:BP$53,"&lt;"&amp;AX451)*IF(AY451&lt;0.5,Riskregister!$K$15+(Riskregister!$L$15-Riskregister!$K$15)*SQRT(AY451/2),Riskregister!$L$15-(Riskregister!$L$15-Riskregister!$K$15)*SQRT((1-AY451)/2)))</f>
        <v>0</v>
      </c>
      <c r="BA451" s="30">
        <f t="shared" ca="1" si="282"/>
        <v>6.6234283247482928E-2</v>
      </c>
      <c r="BB451" s="30">
        <f t="shared" ca="1" si="282"/>
        <v>0.48011852664068388</v>
      </c>
      <c r="BC451" s="30">
        <f>IF(Riskregister!$E$16="",0,COUNTIF(BQ$4:BQ$53,"&lt;"&amp;BA451)*IF(BB451&lt;0.5,Riskregister!$K$16+(Riskregister!$L$16-Riskregister!$K$16)*SQRT(BB451/2),Riskregister!$L$16-(Riskregister!$L$16-Riskregister!$K$16)*SQRT((1-BB451)/2)))</f>
        <v>0</v>
      </c>
      <c r="BD451" s="30">
        <f t="shared" ca="1" si="246"/>
        <v>5144914.927867163</v>
      </c>
    </row>
    <row r="452" spans="20:56" x14ac:dyDescent="0.35">
      <c r="T452" s="30">
        <f t="shared" ca="1" si="271"/>
        <v>8.1127845845233693E-2</v>
      </c>
      <c r="U452" s="30">
        <f t="shared" ca="1" si="271"/>
        <v>0.63866302028296351</v>
      </c>
      <c r="V452" s="30">
        <f ca="1">IF(Riskregister!$E$5="",0,COUNTIF(BF$4:BF$53,"&lt;"&amp;T452)*IF(U452&lt;0.5,Riskregister!$K$5+(Riskregister!$L$5-Riskregister!$K$5)*SQRT(U452/2),Riskregister!$L$5-(Riskregister!$L$5-Riskregister!$K$5)*SQRT((1-U452)/2)))</f>
        <v>408726.97734298767</v>
      </c>
      <c r="W452" s="30">
        <f t="shared" ca="1" si="272"/>
        <v>0.99982837188959972</v>
      </c>
      <c r="X452" s="30">
        <f t="shared" ca="1" si="272"/>
        <v>3.4750903459111027E-2</v>
      </c>
      <c r="Y452" s="30">
        <f ca="1">IF(Riskregister!$E$6="",0,COUNTIF(BG$4:BG$53,"&lt;"&amp;W452)*IF(X452&lt;0.5,Riskregister!$K$6+(Riskregister!$L$6-Riskregister!$K$6)*SQRT(X452/2),Riskregister!$L$6-(Riskregister!$L$6-Riskregister!$K$6)*SQRT((1-X452)/2)))</f>
        <v>3935418.8235342847</v>
      </c>
      <c r="Z452" s="30">
        <f t="shared" ca="1" si="273"/>
        <v>0.98137956099974155</v>
      </c>
      <c r="AA452" s="30">
        <f t="shared" ca="1" si="273"/>
        <v>0.95866431024157617</v>
      </c>
      <c r="AB452" s="30">
        <f ca="1">IF(Riskregister!$E$7="",0,COUNTIF(BH$4:BH$53,"&lt;"&amp;Z452)*IF(AA452&lt;0.5,Riskregister!$K$7+(Riskregister!$L$7-Riskregister!$K$7)*SQRT(AA452/2),Riskregister!$L$7-(Riskregister!$L$7-Riskregister!$K$7)*SQRT((1-AA452)/2)))</f>
        <v>4196194.7469015382</v>
      </c>
      <c r="AC452" s="30">
        <f t="shared" ca="1" si="274"/>
        <v>0.61531454726600221</v>
      </c>
      <c r="AD452" s="30">
        <f t="shared" ca="1" si="274"/>
        <v>0.21774705004138151</v>
      </c>
      <c r="AE452" s="30">
        <f ca="1">IF(Riskregister!$E$8="",0,COUNTIF(BI$4:BI$53,"&lt;"&amp;AC452)*IF(AD452&lt;0.5,Riskregister!$K$8+(Riskregister!$L$8-Riskregister!$K$8)*SQRT(AD452/2),Riskregister!$L$8-(Riskregister!$L$8-Riskregister!$K$8)*SQRT((1-AD452)/2)))</f>
        <v>5552434.3637888683</v>
      </c>
      <c r="AF452" s="30">
        <f t="shared" ca="1" si="275"/>
        <v>0.5857321112821714</v>
      </c>
      <c r="AG452" s="30">
        <f t="shared" ca="1" si="275"/>
        <v>0.67513009036729599</v>
      </c>
      <c r="AH452" s="30">
        <f>IF(Riskregister!$E$9="",0,COUNTIF(BJ$4:BJ$53,"&lt;"&amp;AF452)*IF(AG452&lt;0.5,Riskregister!$K$9+(Riskregister!$L$9-Riskregister!$K$9)*SQRT(AG452/2),Riskregister!$L$9-(Riskregister!$L$9-Riskregister!$K$9)*SQRT((1-AG452)/2)))</f>
        <v>0</v>
      </c>
      <c r="AI452" s="30">
        <f t="shared" ca="1" si="276"/>
        <v>0.43078070240835231</v>
      </c>
      <c r="AJ452" s="30">
        <f t="shared" ca="1" si="276"/>
        <v>3.4442131285845501E-2</v>
      </c>
      <c r="AK452" s="30">
        <f>IF(Riskregister!$E$10="",0,COUNTIF(BK$4:BK$53,"&lt;"&amp;AI452)*IF(AJ452&lt;0.5,Riskregister!$K$10+(Riskregister!$L$10-Riskregister!$K$10)*SQRT(AJ452/2),Riskregister!$L$10-(Riskregister!$L$10-Riskregister!$K$10)*SQRT((1-AJ452)/2)))</f>
        <v>0</v>
      </c>
      <c r="AL452" s="30">
        <f t="shared" ca="1" si="277"/>
        <v>8.8743679796522201E-2</v>
      </c>
      <c r="AM452" s="30">
        <f t="shared" ca="1" si="277"/>
        <v>0.73578806221886195</v>
      </c>
      <c r="AN452" s="30">
        <f>IF(Riskregister!$E$11="",0,COUNTIF(BL$4:BL$53,"&lt;"&amp;AL452)*IF(AM452&lt;0.5,Riskregister!$K$11+(Riskregister!$L$11-Riskregister!$K$11)*SQRT(AM452/2),Riskregister!$L$11-(Riskregister!$L$11-Riskregister!$K$11)*SQRT((1-AM452)/2)))</f>
        <v>0</v>
      </c>
      <c r="AO452" s="30">
        <f t="shared" ca="1" si="278"/>
        <v>0.88478637291013529</v>
      </c>
      <c r="AP452" s="30">
        <f t="shared" ca="1" si="278"/>
        <v>1.5623551228333254E-2</v>
      </c>
      <c r="AQ452" s="30">
        <f>IF(Riskregister!$E$12="",0,COUNTIF(BM$4:BM$53,"&lt;"&amp;AO452)*IF(AP452&lt;0.5,Riskregister!$K$12+(Riskregister!$L$12-Riskregister!$K$12)*SQRT(AP452/2),Riskregister!$L$12-(Riskregister!$L$12-Riskregister!$K$12)*SQRT((1-AP452)/2)))</f>
        <v>0</v>
      </c>
      <c r="AR452" s="30">
        <f t="shared" ca="1" si="279"/>
        <v>0.76798342089667559</v>
      </c>
      <c r="AS452" s="30">
        <f t="shared" ca="1" si="279"/>
        <v>0.45541319736510955</v>
      </c>
      <c r="AT452" s="30">
        <f>IF(Riskregister!$E$13="",0,COUNTIF(BN$4:BN$53,"&lt;"&amp;AR452)*IF(AS452&lt;0.5,Riskregister!$K$13+(Riskregister!$L$13-Riskregister!$K$13)*SQRT(AS452/2),Riskregister!$L$13-(Riskregister!$L$13-Riskregister!$K$13)*SQRT((1-AS452)/2)))</f>
        <v>0</v>
      </c>
      <c r="AU452" s="30">
        <f t="shared" ca="1" si="280"/>
        <v>0.33942781705062819</v>
      </c>
      <c r="AV452" s="30">
        <f t="shared" ca="1" si="280"/>
        <v>6.5720956462463564E-2</v>
      </c>
      <c r="AW452" s="30">
        <f>IF(Riskregister!$E$14="",0,COUNTIF(BO$4:BO$53,"&lt;"&amp;AU452)*IF(AV452&lt;0.5,Riskregister!$K$14+(Riskregister!$L$14-Riskregister!$K$14)*SQRT(AV452/2),Riskregister!$L$14-(Riskregister!$L$14-Riskregister!$K$14)*SQRT((1-AV452)/2)))</f>
        <v>0</v>
      </c>
      <c r="AX452" s="30">
        <f t="shared" ca="1" si="281"/>
        <v>0.85187759117908957</v>
      </c>
      <c r="AY452" s="30">
        <f t="shared" ca="1" si="281"/>
        <v>0.4343728698002719</v>
      </c>
      <c r="AZ452" s="30">
        <f>IF(Riskregister!$E$15="",0,COUNTIF(BP$4:BP$53,"&lt;"&amp;AX452)*IF(AY452&lt;0.5,Riskregister!$K$15+(Riskregister!$L$15-Riskregister!$K$15)*SQRT(AY452/2),Riskregister!$L$15-(Riskregister!$L$15-Riskregister!$K$15)*SQRT((1-AY452)/2)))</f>
        <v>0</v>
      </c>
      <c r="BA452" s="30">
        <f t="shared" ca="1" si="282"/>
        <v>0.49317959875244466</v>
      </c>
      <c r="BB452" s="30">
        <f t="shared" ca="1" si="282"/>
        <v>0.11796629981363971</v>
      </c>
      <c r="BC452" s="30">
        <f>IF(Riskregister!$E$16="",0,COUNTIF(BQ$4:BQ$53,"&lt;"&amp;BA452)*IF(BB452&lt;0.5,Riskregister!$K$16+(Riskregister!$L$16-Riskregister!$K$16)*SQRT(BB452/2),Riskregister!$L$16-(Riskregister!$L$16-Riskregister!$K$16)*SQRT((1-BB452)/2)))</f>
        <v>0</v>
      </c>
      <c r="BD452" s="30">
        <f t="shared" ref="BD452:BD515" ca="1" si="283">V452+Y452+AB452+AE452+AH452+AK452+AN452+AQ452+AT452+AW452+AZ452+BC452</f>
        <v>14092774.911567681</v>
      </c>
    </row>
    <row r="453" spans="20:56" x14ac:dyDescent="0.35">
      <c r="T453" s="30">
        <f t="shared" ca="1" si="271"/>
        <v>6.5606034267734703E-2</v>
      </c>
      <c r="U453" s="30">
        <f t="shared" ca="1" si="271"/>
        <v>1.812895876677989E-3</v>
      </c>
      <c r="V453" s="30">
        <f ca="1">IF(Riskregister!$E$5="",0,COUNTIF(BF$4:BF$53,"&lt;"&amp;T453)*IF(U453&lt;0.5,Riskregister!$K$5+(Riskregister!$L$5-Riskregister!$K$5)*SQRT(U453/2),Riskregister!$L$5-(Riskregister!$L$5-Riskregister!$K$5)*SQRT((1-U453)/2)))</f>
        <v>163548.27322995983</v>
      </c>
      <c r="W453" s="30">
        <f t="shared" ca="1" si="272"/>
        <v>0.52277183056787602</v>
      </c>
      <c r="X453" s="30">
        <f t="shared" ca="1" si="272"/>
        <v>0.54313839857817137</v>
      </c>
      <c r="Y453" s="30">
        <f ca="1">IF(Riskregister!$E$6="",0,COUNTIF(BG$4:BG$53,"&lt;"&amp;W453)*IF(X453&lt;0.5,Riskregister!$K$6+(Riskregister!$L$6-Riskregister!$K$6)*SQRT(X453/2),Riskregister!$L$6-(Riskregister!$L$6-Riskregister!$K$6)*SQRT((1-X453)/2)))</f>
        <v>2279400.3437134339</v>
      </c>
      <c r="Z453" s="30">
        <f t="shared" ca="1" si="273"/>
        <v>0.89750734440868052</v>
      </c>
      <c r="AA453" s="30">
        <f t="shared" ca="1" si="273"/>
        <v>0.11786881454731346</v>
      </c>
      <c r="AB453" s="30">
        <f ca="1">IF(Riskregister!$E$7="",0,COUNTIF(BH$4:BH$53,"&lt;"&amp;Z453)*IF(AA453&lt;0.5,Riskregister!$K$7+(Riskregister!$L$7-Riskregister!$K$7)*SQRT(AA453/2),Riskregister!$L$7-(Riskregister!$L$7-Riskregister!$K$7)*SQRT((1-AA453)/2)))</f>
        <v>1349674.3429704672</v>
      </c>
      <c r="AC453" s="30">
        <f t="shared" ca="1" si="274"/>
        <v>0.58359456723843239</v>
      </c>
      <c r="AD453" s="30">
        <f t="shared" ca="1" si="274"/>
        <v>0.96795073584542157</v>
      </c>
      <c r="AE453" s="30">
        <f ca="1">IF(Riskregister!$E$8="",0,COUNTIF(BI$4:BI$53,"&lt;"&amp;AC453)*IF(AD453&lt;0.5,Riskregister!$K$8+(Riskregister!$L$8-Riskregister!$K$8)*SQRT(AD453/2),Riskregister!$L$8-(Riskregister!$L$8-Riskregister!$K$8)*SQRT((1-AD453)/2)))</f>
        <v>13215103.055275775</v>
      </c>
      <c r="AF453" s="30">
        <f t="shared" ca="1" si="275"/>
        <v>0.11446802617542617</v>
      </c>
      <c r="AG453" s="30">
        <f t="shared" ca="1" si="275"/>
        <v>0.4547166213281596</v>
      </c>
      <c r="AH453" s="30">
        <f>IF(Riskregister!$E$9="",0,COUNTIF(BJ$4:BJ$53,"&lt;"&amp;AF453)*IF(AG453&lt;0.5,Riskregister!$K$9+(Riskregister!$L$9-Riskregister!$K$9)*SQRT(AG453/2),Riskregister!$L$9-(Riskregister!$L$9-Riskregister!$K$9)*SQRT((1-AG453)/2)))</f>
        <v>0</v>
      </c>
      <c r="AI453" s="30">
        <f t="shared" ca="1" si="276"/>
        <v>0.93521070209931678</v>
      </c>
      <c r="AJ453" s="30">
        <f t="shared" ca="1" si="276"/>
        <v>0.52481896621964086</v>
      </c>
      <c r="AK453" s="30">
        <f>IF(Riskregister!$E$10="",0,COUNTIF(BK$4:BK$53,"&lt;"&amp;AI453)*IF(AJ453&lt;0.5,Riskregister!$K$10+(Riskregister!$L$10-Riskregister!$K$10)*SQRT(AJ453/2),Riskregister!$L$10-(Riskregister!$L$10-Riskregister!$K$10)*SQRT((1-AJ453)/2)))</f>
        <v>0</v>
      </c>
      <c r="AL453" s="30">
        <f t="shared" ca="1" si="277"/>
        <v>2.4896662231391087E-2</v>
      </c>
      <c r="AM453" s="30">
        <f t="shared" ca="1" si="277"/>
        <v>0.84089369941069481</v>
      </c>
      <c r="AN453" s="30">
        <f>IF(Riskregister!$E$11="",0,COUNTIF(BL$4:BL$53,"&lt;"&amp;AL453)*IF(AM453&lt;0.5,Riskregister!$K$11+(Riskregister!$L$11-Riskregister!$K$11)*SQRT(AM453/2),Riskregister!$L$11-(Riskregister!$L$11-Riskregister!$K$11)*SQRT((1-AM453)/2)))</f>
        <v>0</v>
      </c>
      <c r="AO453" s="30">
        <f t="shared" ca="1" si="278"/>
        <v>0.10324923278562115</v>
      </c>
      <c r="AP453" s="30">
        <f t="shared" ca="1" si="278"/>
        <v>0.91509081591655383</v>
      </c>
      <c r="AQ453" s="30">
        <f>IF(Riskregister!$E$12="",0,COUNTIF(BM$4:BM$53,"&lt;"&amp;AO453)*IF(AP453&lt;0.5,Riskregister!$K$12+(Riskregister!$L$12-Riskregister!$K$12)*SQRT(AP453/2),Riskregister!$L$12-(Riskregister!$L$12-Riskregister!$K$12)*SQRT((1-AP453)/2)))</f>
        <v>0</v>
      </c>
      <c r="AR453" s="30">
        <f t="shared" ca="1" si="279"/>
        <v>0.48082895128112346</v>
      </c>
      <c r="AS453" s="30">
        <f t="shared" ca="1" si="279"/>
        <v>0.25417869979887064</v>
      </c>
      <c r="AT453" s="30">
        <f>IF(Riskregister!$E$13="",0,COUNTIF(BN$4:BN$53,"&lt;"&amp;AR453)*IF(AS453&lt;0.5,Riskregister!$K$13+(Riskregister!$L$13-Riskregister!$K$13)*SQRT(AS453/2),Riskregister!$L$13-(Riskregister!$L$13-Riskregister!$K$13)*SQRT((1-AS453)/2)))</f>
        <v>0</v>
      </c>
      <c r="AU453" s="30">
        <f t="shared" ca="1" si="280"/>
        <v>0.35845611045050607</v>
      </c>
      <c r="AV453" s="30">
        <f t="shared" ca="1" si="280"/>
        <v>0.39360914761010035</v>
      </c>
      <c r="AW453" s="30">
        <f>IF(Riskregister!$E$14="",0,COUNTIF(BO$4:BO$53,"&lt;"&amp;AU453)*IF(AV453&lt;0.5,Riskregister!$K$14+(Riskregister!$L$14-Riskregister!$K$14)*SQRT(AV453/2),Riskregister!$L$14-(Riskregister!$L$14-Riskregister!$K$14)*SQRT((1-AV453)/2)))</f>
        <v>0</v>
      </c>
      <c r="AX453" s="30">
        <f t="shared" ca="1" si="281"/>
        <v>0.15056658539191436</v>
      </c>
      <c r="AY453" s="30">
        <f t="shared" ca="1" si="281"/>
        <v>0.41996595716815266</v>
      </c>
      <c r="AZ453" s="30">
        <f>IF(Riskregister!$E$15="",0,COUNTIF(BP$4:BP$53,"&lt;"&amp;AX453)*IF(AY453&lt;0.5,Riskregister!$K$15+(Riskregister!$L$15-Riskregister!$K$15)*SQRT(AY453/2),Riskregister!$L$15-(Riskregister!$L$15-Riskregister!$K$15)*SQRT((1-AY453)/2)))</f>
        <v>0</v>
      </c>
      <c r="BA453" s="30">
        <f t="shared" ca="1" si="282"/>
        <v>0.80469109021397267</v>
      </c>
      <c r="BB453" s="30">
        <f t="shared" ca="1" si="282"/>
        <v>7.2375809806166314E-2</v>
      </c>
      <c r="BC453" s="30">
        <f>IF(Riskregister!$E$16="",0,COUNTIF(BQ$4:BQ$53,"&lt;"&amp;BA453)*IF(BB453&lt;0.5,Riskregister!$K$16+(Riskregister!$L$16-Riskregister!$K$16)*SQRT(BB453/2),Riskregister!$L$16-(Riskregister!$L$16-Riskregister!$K$16)*SQRT((1-BB453)/2)))</f>
        <v>0</v>
      </c>
      <c r="BD453" s="30">
        <f t="shared" ca="1" si="283"/>
        <v>17007726.015189636</v>
      </c>
    </row>
    <row r="454" spans="20:56" x14ac:dyDescent="0.35">
      <c r="T454" s="30">
        <f t="shared" ca="1" si="271"/>
        <v>0.88681087566457528</v>
      </c>
      <c r="U454" s="30">
        <f t="shared" ca="1" si="271"/>
        <v>0.5088714079301857</v>
      </c>
      <c r="V454" s="30">
        <f ca="1">IF(Riskregister!$E$5="",0,COUNTIF(BF$4:BF$53,"&lt;"&amp;T454)*IF(U454&lt;0.5,Riskregister!$K$5+(Riskregister!$L$5-Riskregister!$K$5)*SQRT(U454/2),Riskregister!$L$5-(Riskregister!$L$5-Riskregister!$K$5)*SQRT((1-U454)/2)))</f>
        <v>2262030.0010484266</v>
      </c>
      <c r="W454" s="30">
        <f t="shared" ca="1" si="272"/>
        <v>0.23853872501761031</v>
      </c>
      <c r="X454" s="30">
        <f t="shared" ca="1" si="272"/>
        <v>0.41415195423677831</v>
      </c>
      <c r="Y454" s="30">
        <f ca="1">IF(Riskregister!$E$6="",0,COUNTIF(BG$4:BG$53,"&lt;"&amp;W454)*IF(X454&lt;0.5,Riskregister!$K$6+(Riskregister!$L$6-Riskregister!$K$6)*SQRT(X454/2),Riskregister!$L$6-(Riskregister!$L$6-Riskregister!$K$6)*SQRT((1-X454)/2)))</f>
        <v>1019100.8276540689</v>
      </c>
      <c r="Z454" s="30">
        <f t="shared" ca="1" si="273"/>
        <v>0.93455669792346607</v>
      </c>
      <c r="AA454" s="30">
        <f t="shared" ca="1" si="273"/>
        <v>0.73388694512677577</v>
      </c>
      <c r="AB454" s="30">
        <f ca="1">IF(Riskregister!$E$7="",0,COUNTIF(BH$4:BH$53,"&lt;"&amp;Z454)*IF(AA454&lt;0.5,Riskregister!$K$7+(Riskregister!$L$7-Riskregister!$K$7)*SQRT(AA454/2),Riskregister!$L$7-(Riskregister!$L$7-Riskregister!$K$7)*SQRT((1-AA454)/2)))</f>
        <v>2723308.0006914358</v>
      </c>
      <c r="AC454" s="30">
        <f t="shared" ca="1" si="274"/>
        <v>0.92085843345484741</v>
      </c>
      <c r="AD454" s="30">
        <f t="shared" ca="1" si="274"/>
        <v>0.27993985125930287</v>
      </c>
      <c r="AE454" s="30">
        <f ca="1">IF(Riskregister!$E$8="",0,COUNTIF(BI$4:BI$53,"&lt;"&amp;AC454)*IF(AD454&lt;0.5,Riskregister!$K$8+(Riskregister!$L$8-Riskregister!$K$8)*SQRT(AD454/2),Riskregister!$L$8-(Riskregister!$L$8-Riskregister!$K$8)*SQRT((1-AD454)/2)))</f>
        <v>10291950.376848986</v>
      </c>
      <c r="AF454" s="30">
        <f t="shared" ca="1" si="275"/>
        <v>0.9864044326725856</v>
      </c>
      <c r="AG454" s="30">
        <f t="shared" ca="1" si="275"/>
        <v>0.34254356754986992</v>
      </c>
      <c r="AH454" s="30">
        <f>IF(Riskregister!$E$9="",0,COUNTIF(BJ$4:BJ$53,"&lt;"&amp;AF454)*IF(AG454&lt;0.5,Riskregister!$K$9+(Riskregister!$L$9-Riskregister!$K$9)*SQRT(AG454/2),Riskregister!$L$9-(Riskregister!$L$9-Riskregister!$K$9)*SQRT((1-AG454)/2)))</f>
        <v>0</v>
      </c>
      <c r="AI454" s="30">
        <f t="shared" ca="1" si="276"/>
        <v>0.86209566681731264</v>
      </c>
      <c r="AJ454" s="30">
        <f t="shared" ca="1" si="276"/>
        <v>0.70933371134276912</v>
      </c>
      <c r="AK454" s="30">
        <f>IF(Riskregister!$E$10="",0,COUNTIF(BK$4:BK$53,"&lt;"&amp;AI454)*IF(AJ454&lt;0.5,Riskregister!$K$10+(Riskregister!$L$10-Riskregister!$K$10)*SQRT(AJ454/2),Riskregister!$L$10-(Riskregister!$L$10-Riskregister!$K$10)*SQRT((1-AJ454)/2)))</f>
        <v>0</v>
      </c>
      <c r="AL454" s="30">
        <f t="shared" ca="1" si="277"/>
        <v>0.24644886999423787</v>
      </c>
      <c r="AM454" s="30">
        <f t="shared" ca="1" si="277"/>
        <v>0.91088706000196673</v>
      </c>
      <c r="AN454" s="30">
        <f>IF(Riskregister!$E$11="",0,COUNTIF(BL$4:BL$53,"&lt;"&amp;AL454)*IF(AM454&lt;0.5,Riskregister!$K$11+(Riskregister!$L$11-Riskregister!$K$11)*SQRT(AM454/2),Riskregister!$L$11-(Riskregister!$L$11-Riskregister!$K$11)*SQRT((1-AM454)/2)))</f>
        <v>0</v>
      </c>
      <c r="AO454" s="30">
        <f t="shared" ca="1" si="278"/>
        <v>0.17482207808188788</v>
      </c>
      <c r="AP454" s="30">
        <f t="shared" ca="1" si="278"/>
        <v>0.3981153490977356</v>
      </c>
      <c r="AQ454" s="30">
        <f>IF(Riskregister!$E$12="",0,COUNTIF(BM$4:BM$53,"&lt;"&amp;AO454)*IF(AP454&lt;0.5,Riskregister!$K$12+(Riskregister!$L$12-Riskregister!$K$12)*SQRT(AP454/2),Riskregister!$L$12-(Riskregister!$L$12-Riskregister!$K$12)*SQRT((1-AP454)/2)))</f>
        <v>0</v>
      </c>
      <c r="AR454" s="30">
        <f t="shared" ca="1" si="279"/>
        <v>0.63572300862251152</v>
      </c>
      <c r="AS454" s="30">
        <f t="shared" ca="1" si="279"/>
        <v>0.67847635361710057</v>
      </c>
      <c r="AT454" s="30">
        <f>IF(Riskregister!$E$13="",0,COUNTIF(BN$4:BN$53,"&lt;"&amp;AR454)*IF(AS454&lt;0.5,Riskregister!$K$13+(Riskregister!$L$13-Riskregister!$K$13)*SQRT(AS454/2),Riskregister!$L$13-(Riskregister!$L$13-Riskregister!$K$13)*SQRT((1-AS454)/2)))</f>
        <v>0</v>
      </c>
      <c r="AU454" s="30">
        <f t="shared" ca="1" si="280"/>
        <v>0.30335212586897753</v>
      </c>
      <c r="AV454" s="30">
        <f t="shared" ca="1" si="280"/>
        <v>0.41687878827681746</v>
      </c>
      <c r="AW454" s="30">
        <f>IF(Riskregister!$E$14="",0,COUNTIF(BO$4:BO$53,"&lt;"&amp;AU454)*IF(AV454&lt;0.5,Riskregister!$K$14+(Riskregister!$L$14-Riskregister!$K$14)*SQRT(AV454/2),Riskregister!$L$14-(Riskregister!$L$14-Riskregister!$K$14)*SQRT((1-AV454)/2)))</f>
        <v>0</v>
      </c>
      <c r="AX454" s="30">
        <f t="shared" ca="1" si="281"/>
        <v>0.88921519769644375</v>
      </c>
      <c r="AY454" s="30">
        <f t="shared" ca="1" si="281"/>
        <v>0.71676494268006419</v>
      </c>
      <c r="AZ454" s="30">
        <f>IF(Riskregister!$E$15="",0,COUNTIF(BP$4:BP$53,"&lt;"&amp;AX454)*IF(AY454&lt;0.5,Riskregister!$K$15+(Riskregister!$L$15-Riskregister!$K$15)*SQRT(AY454/2),Riskregister!$L$15-(Riskregister!$L$15-Riskregister!$K$15)*SQRT((1-AY454)/2)))</f>
        <v>0</v>
      </c>
      <c r="BA454" s="30">
        <f t="shared" ca="1" si="282"/>
        <v>0.37984491473351567</v>
      </c>
      <c r="BB454" s="30">
        <f t="shared" ca="1" si="282"/>
        <v>0.80211851456162353</v>
      </c>
      <c r="BC454" s="30">
        <f>IF(Riskregister!$E$16="",0,COUNTIF(BQ$4:BQ$53,"&lt;"&amp;BA454)*IF(BB454&lt;0.5,Riskregister!$K$16+(Riskregister!$L$16-Riskregister!$K$16)*SQRT(BB454/2),Riskregister!$L$16-(Riskregister!$L$16-Riskregister!$K$16)*SQRT((1-BB454)/2)))</f>
        <v>0</v>
      </c>
      <c r="BD454" s="30">
        <f t="shared" ca="1" si="283"/>
        <v>16296389.206242917</v>
      </c>
    </row>
    <row r="455" spans="20:56" x14ac:dyDescent="0.35">
      <c r="T455" s="30">
        <f t="shared" ca="1" si="271"/>
        <v>0.79270461360473254</v>
      </c>
      <c r="U455" s="30">
        <f t="shared" ca="1" si="271"/>
        <v>0.41710989836128232</v>
      </c>
      <c r="V455" s="30">
        <f ca="1">IF(Riskregister!$E$5="",0,COUNTIF(BF$4:BF$53,"&lt;"&amp;T455)*IF(U455&lt;0.5,Riskregister!$K$5+(Riskregister!$L$5-Riskregister!$K$5)*SQRT(U455/2),Riskregister!$L$5-(Riskregister!$L$5-Riskregister!$K$5)*SQRT((1-U455)/2)))</f>
        <v>1777525.8781300816</v>
      </c>
      <c r="W455" s="30">
        <f t="shared" ca="1" si="272"/>
        <v>0.58013826425123227</v>
      </c>
      <c r="X455" s="30">
        <f t="shared" ca="1" si="272"/>
        <v>9.6528583941498325E-2</v>
      </c>
      <c r="Y455" s="30">
        <f ca="1">IF(Riskregister!$E$6="",0,COUNTIF(BG$4:BG$53,"&lt;"&amp;W455)*IF(X455&lt;0.5,Riskregister!$K$6+(Riskregister!$L$6-Riskregister!$K$6)*SQRT(X455/2),Riskregister!$L$6-(Riskregister!$L$6-Riskregister!$K$6)*SQRT((1-X455)/2)))</f>
        <v>1190888.882170504</v>
      </c>
      <c r="Z455" s="30">
        <f t="shared" ca="1" si="273"/>
        <v>0.30003758633020128</v>
      </c>
      <c r="AA455" s="30">
        <f t="shared" ca="1" si="273"/>
        <v>0.83034187362470158</v>
      </c>
      <c r="AB455" s="30">
        <f ca="1">IF(Riskregister!$E$7="",0,COUNTIF(BH$4:BH$53,"&lt;"&amp;Z455)*IF(AA455&lt;0.5,Riskregister!$K$7+(Riskregister!$L$7-Riskregister!$K$7)*SQRT(AA455/2),Riskregister!$L$7-(Riskregister!$L$7-Riskregister!$K$7)*SQRT((1-AA455)/2)))</f>
        <v>1490304.987259856</v>
      </c>
      <c r="AC455" s="30">
        <f t="shared" ca="1" si="274"/>
        <v>0.79650376989501726</v>
      </c>
      <c r="AD455" s="30">
        <f t="shared" ca="1" si="274"/>
        <v>0.91125650159883387</v>
      </c>
      <c r="AE455" s="30">
        <f ca="1">IF(Riskregister!$E$8="",0,COUNTIF(BI$4:BI$53,"&lt;"&amp;AC455)*IF(AD455&lt;0.5,Riskregister!$K$8+(Riskregister!$L$8-Riskregister!$K$8)*SQRT(AD455/2),Riskregister!$L$8-(Riskregister!$L$8-Riskregister!$K$8)*SQRT((1-AD455)/2)))</f>
        <v>16039854.669654902</v>
      </c>
      <c r="AF455" s="30">
        <f t="shared" ca="1" si="275"/>
        <v>0.3006463089243443</v>
      </c>
      <c r="AG455" s="30">
        <f t="shared" ca="1" si="275"/>
        <v>9.9888493176510385E-2</v>
      </c>
      <c r="AH455" s="30">
        <f>IF(Riskregister!$E$9="",0,COUNTIF(BJ$4:BJ$53,"&lt;"&amp;AF455)*IF(AG455&lt;0.5,Riskregister!$K$9+(Riskregister!$L$9-Riskregister!$K$9)*SQRT(AG455/2),Riskregister!$L$9-(Riskregister!$L$9-Riskregister!$K$9)*SQRT((1-AG455)/2)))</f>
        <v>0</v>
      </c>
      <c r="AI455" s="30">
        <f t="shared" ca="1" si="276"/>
        <v>0.51299945186337692</v>
      </c>
      <c r="AJ455" s="30">
        <f t="shared" ca="1" si="276"/>
        <v>0.88100542416451055</v>
      </c>
      <c r="AK455" s="30">
        <f>IF(Riskregister!$E$10="",0,COUNTIF(BK$4:BK$53,"&lt;"&amp;AI455)*IF(AJ455&lt;0.5,Riskregister!$K$10+(Riskregister!$L$10-Riskregister!$K$10)*SQRT(AJ455/2),Riskregister!$L$10-(Riskregister!$L$10-Riskregister!$K$10)*SQRT((1-AJ455)/2)))</f>
        <v>0</v>
      </c>
      <c r="AL455" s="30">
        <f t="shared" ca="1" si="277"/>
        <v>0.88376405576247574</v>
      </c>
      <c r="AM455" s="30">
        <f t="shared" ca="1" si="277"/>
        <v>0.9510865020003223</v>
      </c>
      <c r="AN455" s="30">
        <f>IF(Riskregister!$E$11="",0,COUNTIF(BL$4:BL$53,"&lt;"&amp;AL455)*IF(AM455&lt;0.5,Riskregister!$K$11+(Riskregister!$L$11-Riskregister!$K$11)*SQRT(AM455/2),Riskregister!$L$11-(Riskregister!$L$11-Riskregister!$K$11)*SQRT((1-AM455)/2)))</f>
        <v>0</v>
      </c>
      <c r="AO455" s="30">
        <f t="shared" ca="1" si="278"/>
        <v>0.33380917582458602</v>
      </c>
      <c r="AP455" s="30">
        <f t="shared" ca="1" si="278"/>
        <v>0.2096226461856473</v>
      </c>
      <c r="AQ455" s="30">
        <f>IF(Riskregister!$E$12="",0,COUNTIF(BM$4:BM$53,"&lt;"&amp;AO455)*IF(AP455&lt;0.5,Riskregister!$K$12+(Riskregister!$L$12-Riskregister!$K$12)*SQRT(AP455/2),Riskregister!$L$12-(Riskregister!$L$12-Riskregister!$K$12)*SQRT((1-AP455)/2)))</f>
        <v>0</v>
      </c>
      <c r="AR455" s="30">
        <f t="shared" ca="1" si="279"/>
        <v>0.43776441320378445</v>
      </c>
      <c r="AS455" s="30">
        <f t="shared" ca="1" si="279"/>
        <v>0.49091973898808428</v>
      </c>
      <c r="AT455" s="30">
        <f>IF(Riskregister!$E$13="",0,COUNTIF(BN$4:BN$53,"&lt;"&amp;AR455)*IF(AS455&lt;0.5,Riskregister!$K$13+(Riskregister!$L$13-Riskregister!$K$13)*SQRT(AS455/2),Riskregister!$L$13-(Riskregister!$L$13-Riskregister!$K$13)*SQRT((1-AS455)/2)))</f>
        <v>0</v>
      </c>
      <c r="AU455" s="30">
        <f t="shared" ca="1" si="280"/>
        <v>9.4340353524414722E-3</v>
      </c>
      <c r="AV455" s="30">
        <f t="shared" ca="1" si="280"/>
        <v>0.82295450389826952</v>
      </c>
      <c r="AW455" s="30">
        <f>IF(Riskregister!$E$14="",0,COUNTIF(BO$4:BO$53,"&lt;"&amp;AU455)*IF(AV455&lt;0.5,Riskregister!$K$14+(Riskregister!$L$14-Riskregister!$K$14)*SQRT(AV455/2),Riskregister!$L$14-(Riskregister!$L$14-Riskregister!$K$14)*SQRT((1-AV455)/2)))</f>
        <v>0</v>
      </c>
      <c r="AX455" s="30">
        <f t="shared" ca="1" si="281"/>
        <v>9.8796274396853789E-2</v>
      </c>
      <c r="AY455" s="30">
        <f t="shared" ca="1" si="281"/>
        <v>0.55502311511658076</v>
      </c>
      <c r="AZ455" s="30">
        <f>IF(Riskregister!$E$15="",0,COUNTIF(BP$4:BP$53,"&lt;"&amp;AX455)*IF(AY455&lt;0.5,Riskregister!$K$15+(Riskregister!$L$15-Riskregister!$K$15)*SQRT(AY455/2),Riskregister!$L$15-(Riskregister!$L$15-Riskregister!$K$15)*SQRT((1-AY455)/2)))</f>
        <v>0</v>
      </c>
      <c r="BA455" s="30">
        <f t="shared" ca="1" si="282"/>
        <v>0.19939269189106112</v>
      </c>
      <c r="BB455" s="30">
        <f t="shared" ca="1" si="282"/>
        <v>0.97549398922661068</v>
      </c>
      <c r="BC455" s="30">
        <f>IF(Riskregister!$E$16="",0,COUNTIF(BQ$4:BQ$53,"&lt;"&amp;BA455)*IF(BB455&lt;0.5,Riskregister!$K$16+(Riskregister!$L$16-Riskregister!$K$16)*SQRT(BB455/2),Riskregister!$L$16-(Riskregister!$L$16-Riskregister!$K$16)*SQRT((1-BB455)/2)))</f>
        <v>0</v>
      </c>
      <c r="BD455" s="30">
        <f t="shared" ca="1" si="283"/>
        <v>20498574.417215344</v>
      </c>
    </row>
    <row r="456" spans="20:56" x14ac:dyDescent="0.35">
      <c r="T456" s="30">
        <f t="shared" ca="1" si="271"/>
        <v>0.30787907682636939</v>
      </c>
      <c r="U456" s="30">
        <f t="shared" ca="1" si="271"/>
        <v>0.59869797532466962</v>
      </c>
      <c r="V456" s="30">
        <f ca="1">IF(Riskregister!$E$5="",0,COUNTIF(BF$4:BF$53,"&lt;"&amp;T456)*IF(U456&lt;0.5,Riskregister!$K$5+(Riskregister!$L$5-Riskregister!$K$5)*SQRT(U456/2),Riskregister!$L$5-(Riskregister!$L$5-Riskregister!$K$5)*SQRT((1-U456)/2)))</f>
        <v>1195279.8415916709</v>
      </c>
      <c r="W456" s="30">
        <f t="shared" ca="1" si="272"/>
        <v>0.20560642256241779</v>
      </c>
      <c r="X456" s="30">
        <f t="shared" ca="1" si="272"/>
        <v>6.2971082800496792E-2</v>
      </c>
      <c r="Y456" s="30">
        <f ca="1">IF(Riskregister!$E$6="",0,COUNTIF(BG$4:BG$53,"&lt;"&amp;W456)*IF(X456&lt;0.5,Riskregister!$K$6+(Riskregister!$L$6-Riskregister!$K$6)*SQRT(X456/2),Riskregister!$L$6-(Riskregister!$L$6-Riskregister!$K$6)*SQRT((1-X456)/2)))</f>
        <v>519394.98138950899</v>
      </c>
      <c r="Z456" s="30">
        <f t="shared" ca="1" si="273"/>
        <v>0.72300868319366984</v>
      </c>
      <c r="AA456" s="30">
        <f t="shared" ca="1" si="273"/>
        <v>0.19716592968418345</v>
      </c>
      <c r="AB456" s="30">
        <f ca="1">IF(Riskregister!$E$7="",0,COUNTIF(BH$4:BH$53,"&lt;"&amp;Z456)*IF(AA456&lt;0.5,Riskregister!$K$7+(Riskregister!$L$7-Riskregister!$K$7)*SQRT(AA456/2),Riskregister!$L$7-(Riskregister!$L$7-Riskregister!$K$7)*SQRT((1-AA456)/2)))</f>
        <v>1279141.8795404977</v>
      </c>
      <c r="AC456" s="30">
        <f t="shared" ca="1" si="274"/>
        <v>0.58560687750451901</v>
      </c>
      <c r="AD456" s="30">
        <f t="shared" ca="1" si="274"/>
        <v>0.33811104496112721</v>
      </c>
      <c r="AE456" s="30">
        <f ca="1">IF(Riskregister!$E$8="",0,COUNTIF(BI$4:BI$53,"&lt;"&amp;AC456)*IF(AD456&lt;0.5,Riskregister!$K$8+(Riskregister!$L$8-Riskregister!$K$8)*SQRT(AD456/2),Riskregister!$L$8-(Riskregister!$L$8-Riskregister!$K$8)*SQRT((1-AD456)/2)))</f>
        <v>6697407.0431841211</v>
      </c>
      <c r="AF456" s="30">
        <f t="shared" ca="1" si="275"/>
        <v>0.52903277058249376</v>
      </c>
      <c r="AG456" s="30">
        <f t="shared" ca="1" si="275"/>
        <v>0.95376454737221272</v>
      </c>
      <c r="AH456" s="30">
        <f>IF(Riskregister!$E$9="",0,COUNTIF(BJ$4:BJ$53,"&lt;"&amp;AF456)*IF(AG456&lt;0.5,Riskregister!$K$9+(Riskregister!$L$9-Riskregister!$K$9)*SQRT(AG456/2),Riskregister!$L$9-(Riskregister!$L$9-Riskregister!$K$9)*SQRT((1-AG456)/2)))</f>
        <v>0</v>
      </c>
      <c r="AI456" s="30">
        <f t="shared" ca="1" si="276"/>
        <v>0.93924058511983521</v>
      </c>
      <c r="AJ456" s="30">
        <f t="shared" ca="1" si="276"/>
        <v>0.92871611775217811</v>
      </c>
      <c r="AK456" s="30">
        <f>IF(Riskregister!$E$10="",0,COUNTIF(BK$4:BK$53,"&lt;"&amp;AI456)*IF(AJ456&lt;0.5,Riskregister!$K$10+(Riskregister!$L$10-Riskregister!$K$10)*SQRT(AJ456/2),Riskregister!$L$10-(Riskregister!$L$10-Riskregister!$K$10)*SQRT((1-AJ456)/2)))</f>
        <v>0</v>
      </c>
      <c r="AL456" s="30">
        <f t="shared" ca="1" si="277"/>
        <v>0.82552025762989667</v>
      </c>
      <c r="AM456" s="30">
        <f t="shared" ca="1" si="277"/>
        <v>0.27512787306418973</v>
      </c>
      <c r="AN456" s="30">
        <f>IF(Riskregister!$E$11="",0,COUNTIF(BL$4:BL$53,"&lt;"&amp;AL456)*IF(AM456&lt;0.5,Riskregister!$K$11+(Riskregister!$L$11-Riskregister!$K$11)*SQRT(AM456/2),Riskregister!$L$11-(Riskregister!$L$11-Riskregister!$K$11)*SQRT((1-AM456)/2)))</f>
        <v>0</v>
      </c>
      <c r="AO456" s="30">
        <f t="shared" ca="1" si="278"/>
        <v>0.98109403579497845</v>
      </c>
      <c r="AP456" s="30">
        <f t="shared" ca="1" si="278"/>
        <v>0.2824898069393017</v>
      </c>
      <c r="AQ456" s="30">
        <f>IF(Riskregister!$E$12="",0,COUNTIF(BM$4:BM$53,"&lt;"&amp;AO456)*IF(AP456&lt;0.5,Riskregister!$K$12+(Riskregister!$L$12-Riskregister!$K$12)*SQRT(AP456/2),Riskregister!$L$12-(Riskregister!$L$12-Riskregister!$K$12)*SQRT((1-AP456)/2)))</f>
        <v>0</v>
      </c>
      <c r="AR456" s="30">
        <f t="shared" ca="1" si="279"/>
        <v>2.8792378365776305E-2</v>
      </c>
      <c r="AS456" s="30">
        <f t="shared" ca="1" si="279"/>
        <v>0.89900871602436938</v>
      </c>
      <c r="AT456" s="30">
        <f>IF(Riskregister!$E$13="",0,COUNTIF(BN$4:BN$53,"&lt;"&amp;AR456)*IF(AS456&lt;0.5,Riskregister!$K$13+(Riskregister!$L$13-Riskregister!$K$13)*SQRT(AS456/2),Riskregister!$L$13-(Riskregister!$L$13-Riskregister!$K$13)*SQRT((1-AS456)/2)))</f>
        <v>0</v>
      </c>
      <c r="AU456" s="30">
        <f t="shared" ca="1" si="280"/>
        <v>0.55914821894850231</v>
      </c>
      <c r="AV456" s="30">
        <f t="shared" ca="1" si="280"/>
        <v>0.50777622826840929</v>
      </c>
      <c r="AW456" s="30">
        <f>IF(Riskregister!$E$14="",0,COUNTIF(BO$4:BO$53,"&lt;"&amp;AU456)*IF(AV456&lt;0.5,Riskregister!$K$14+(Riskregister!$L$14-Riskregister!$K$14)*SQRT(AV456/2),Riskregister!$L$14-(Riskregister!$L$14-Riskregister!$K$14)*SQRT((1-AV456)/2)))</f>
        <v>0</v>
      </c>
      <c r="AX456" s="30">
        <f t="shared" ca="1" si="281"/>
        <v>0.58356869465393724</v>
      </c>
      <c r="AY456" s="30">
        <f t="shared" ca="1" si="281"/>
        <v>6.2598149359017974E-2</v>
      </c>
      <c r="AZ456" s="30">
        <f>IF(Riskregister!$E$15="",0,COUNTIF(BP$4:BP$53,"&lt;"&amp;AX456)*IF(AY456&lt;0.5,Riskregister!$K$15+(Riskregister!$L$15-Riskregister!$K$15)*SQRT(AY456/2),Riskregister!$L$15-(Riskregister!$L$15-Riskregister!$K$15)*SQRT((1-AY456)/2)))</f>
        <v>0</v>
      </c>
      <c r="BA456" s="30">
        <f t="shared" ca="1" si="282"/>
        <v>0.541272571349527</v>
      </c>
      <c r="BB456" s="30">
        <f t="shared" ca="1" si="282"/>
        <v>0.45033866505061459</v>
      </c>
      <c r="BC456" s="30">
        <f>IF(Riskregister!$E$16="",0,COUNTIF(BQ$4:BQ$53,"&lt;"&amp;BA456)*IF(BB456&lt;0.5,Riskregister!$K$16+(Riskregister!$L$16-Riskregister!$K$16)*SQRT(BB456/2),Riskregister!$L$16-(Riskregister!$L$16-Riskregister!$K$16)*SQRT((1-BB456)/2)))</f>
        <v>0</v>
      </c>
      <c r="BD456" s="30">
        <f t="shared" ca="1" si="283"/>
        <v>9691223.7457057983</v>
      </c>
    </row>
    <row r="457" spans="20:56" x14ac:dyDescent="0.35">
      <c r="T457" s="30">
        <f t="shared" ca="1" si="271"/>
        <v>0.46534530526696682</v>
      </c>
      <c r="U457" s="30">
        <f t="shared" ca="1" si="271"/>
        <v>0.76608266357820964</v>
      </c>
      <c r="V457" s="30">
        <f ca="1">IF(Riskregister!$E$5="",0,COUNTIF(BF$4:BF$53,"&lt;"&amp;T457)*IF(U457&lt;0.5,Riskregister!$K$5+(Riskregister!$L$5-Riskregister!$K$5)*SQRT(U457/2),Riskregister!$L$5-(Riskregister!$L$5-Riskregister!$K$5)*SQRT((1-U457)/2)))</f>
        <v>1338310.5233878982</v>
      </c>
      <c r="W457" s="30">
        <f t="shared" ca="1" si="272"/>
        <v>0.35173697807868132</v>
      </c>
      <c r="X457" s="30">
        <f t="shared" ca="1" si="272"/>
        <v>0.61092009319485474</v>
      </c>
      <c r="Y457" s="30">
        <f ca="1">IF(Riskregister!$E$6="",0,COUNTIF(BG$4:BG$53,"&lt;"&amp;W457)*IF(X457&lt;0.5,Riskregister!$K$6+(Riskregister!$L$6-Riskregister!$K$6)*SQRT(X457/2),Riskregister!$L$6-(Riskregister!$L$6-Riskregister!$K$6)*SQRT((1-X457)/2)))</f>
        <v>1206079.6960498269</v>
      </c>
      <c r="Z457" s="30">
        <f t="shared" ca="1" si="273"/>
        <v>0.16683347185465347</v>
      </c>
      <c r="AA457" s="30">
        <f t="shared" ca="1" si="273"/>
        <v>0.83052729610347831</v>
      </c>
      <c r="AB457" s="30">
        <f ca="1">IF(Riskregister!$E$7="",0,COUNTIF(BH$4:BH$53,"&lt;"&amp;Z457)*IF(AA457&lt;0.5,Riskregister!$K$7+(Riskregister!$L$7-Riskregister!$K$7)*SQRT(AA457/2),Riskregister!$L$7-(Riskregister!$L$7-Riskregister!$K$7)*SQRT((1-AA457)/2)))</f>
        <v>1192466.8727347539</v>
      </c>
      <c r="AC457" s="30">
        <f t="shared" ca="1" si="274"/>
        <v>0.90609856492431007</v>
      </c>
      <c r="AD457" s="30">
        <f t="shared" ca="1" si="274"/>
        <v>5.1388393118027453E-2</v>
      </c>
      <c r="AE457" s="30">
        <f ca="1">IF(Riskregister!$E$8="",0,COUNTIF(BI$4:BI$53,"&lt;"&amp;AC457)*IF(AD457&lt;0.5,Riskregister!$K$8+(Riskregister!$L$8-Riskregister!$K$8)*SQRT(AD457/2),Riskregister!$L$8-(Riskregister!$L$8-Riskregister!$K$8)*SQRT((1-AD457)/2)))</f>
        <v>5266911.2081007864</v>
      </c>
      <c r="AF457" s="30">
        <f t="shared" ca="1" si="275"/>
        <v>0.19574005739883249</v>
      </c>
      <c r="AG457" s="30">
        <f t="shared" ca="1" si="275"/>
        <v>0.46694294366136546</v>
      </c>
      <c r="AH457" s="30">
        <f>IF(Riskregister!$E$9="",0,COUNTIF(BJ$4:BJ$53,"&lt;"&amp;AF457)*IF(AG457&lt;0.5,Riskregister!$K$9+(Riskregister!$L$9-Riskregister!$K$9)*SQRT(AG457/2),Riskregister!$L$9-(Riskregister!$L$9-Riskregister!$K$9)*SQRT((1-AG457)/2)))</f>
        <v>0</v>
      </c>
      <c r="AI457" s="30">
        <f t="shared" ca="1" si="276"/>
        <v>0.97344926557553546</v>
      </c>
      <c r="AJ457" s="30">
        <f t="shared" ca="1" si="276"/>
        <v>0.14966516027844734</v>
      </c>
      <c r="AK457" s="30">
        <f>IF(Riskregister!$E$10="",0,COUNTIF(BK$4:BK$53,"&lt;"&amp;AI457)*IF(AJ457&lt;0.5,Riskregister!$K$10+(Riskregister!$L$10-Riskregister!$K$10)*SQRT(AJ457/2),Riskregister!$L$10-(Riskregister!$L$10-Riskregister!$K$10)*SQRT((1-AJ457)/2)))</f>
        <v>0</v>
      </c>
      <c r="AL457" s="30">
        <f t="shared" ca="1" si="277"/>
        <v>0.79854801717867463</v>
      </c>
      <c r="AM457" s="30">
        <f t="shared" ca="1" si="277"/>
        <v>0.17737469303026621</v>
      </c>
      <c r="AN457" s="30">
        <f>IF(Riskregister!$E$11="",0,COUNTIF(BL$4:BL$53,"&lt;"&amp;AL457)*IF(AM457&lt;0.5,Riskregister!$K$11+(Riskregister!$L$11-Riskregister!$K$11)*SQRT(AM457/2),Riskregister!$L$11-(Riskregister!$L$11-Riskregister!$K$11)*SQRT((1-AM457)/2)))</f>
        <v>0</v>
      </c>
      <c r="AO457" s="30">
        <f t="shared" ca="1" si="278"/>
        <v>0.43769816009528173</v>
      </c>
      <c r="AP457" s="30">
        <f t="shared" ca="1" si="278"/>
        <v>0.13290730859472277</v>
      </c>
      <c r="AQ457" s="30">
        <f>IF(Riskregister!$E$12="",0,COUNTIF(BM$4:BM$53,"&lt;"&amp;AO457)*IF(AP457&lt;0.5,Riskregister!$K$12+(Riskregister!$L$12-Riskregister!$K$12)*SQRT(AP457/2),Riskregister!$L$12-(Riskregister!$L$12-Riskregister!$K$12)*SQRT((1-AP457)/2)))</f>
        <v>0</v>
      </c>
      <c r="AR457" s="30">
        <f t="shared" ca="1" si="279"/>
        <v>0.59985217834896487</v>
      </c>
      <c r="AS457" s="30">
        <f t="shared" ca="1" si="279"/>
        <v>0.46117788953615835</v>
      </c>
      <c r="AT457" s="30">
        <f>IF(Riskregister!$E$13="",0,COUNTIF(BN$4:BN$53,"&lt;"&amp;AR457)*IF(AS457&lt;0.5,Riskregister!$K$13+(Riskregister!$L$13-Riskregister!$K$13)*SQRT(AS457/2),Riskregister!$L$13-(Riskregister!$L$13-Riskregister!$K$13)*SQRT((1-AS457)/2)))</f>
        <v>0</v>
      </c>
      <c r="AU457" s="30">
        <f t="shared" ca="1" si="280"/>
        <v>0.51906481388246206</v>
      </c>
      <c r="AV457" s="30">
        <f t="shared" ca="1" si="280"/>
        <v>0.42805790746311412</v>
      </c>
      <c r="AW457" s="30">
        <f>IF(Riskregister!$E$14="",0,COUNTIF(BO$4:BO$53,"&lt;"&amp;AU457)*IF(AV457&lt;0.5,Riskregister!$K$14+(Riskregister!$L$14-Riskregister!$K$14)*SQRT(AV457/2),Riskregister!$L$14-(Riskregister!$L$14-Riskregister!$K$14)*SQRT((1-AV457)/2)))</f>
        <v>0</v>
      </c>
      <c r="AX457" s="30">
        <f t="shared" ca="1" si="281"/>
        <v>0.44226725775586784</v>
      </c>
      <c r="AY457" s="30">
        <f t="shared" ca="1" si="281"/>
        <v>0.73998691097127012</v>
      </c>
      <c r="AZ457" s="30">
        <f>IF(Riskregister!$E$15="",0,COUNTIF(BP$4:BP$53,"&lt;"&amp;AX457)*IF(AY457&lt;0.5,Riskregister!$K$15+(Riskregister!$L$15-Riskregister!$K$15)*SQRT(AY457/2),Riskregister!$L$15-(Riskregister!$L$15-Riskregister!$K$15)*SQRT((1-AY457)/2)))</f>
        <v>0</v>
      </c>
      <c r="BA457" s="30">
        <f t="shared" ca="1" si="282"/>
        <v>0.25967009730578383</v>
      </c>
      <c r="BB457" s="30">
        <f t="shared" ca="1" si="282"/>
        <v>0.69967824981776983</v>
      </c>
      <c r="BC457" s="30">
        <f>IF(Riskregister!$E$16="",0,COUNTIF(BQ$4:BQ$53,"&lt;"&amp;BA457)*IF(BB457&lt;0.5,Riskregister!$K$16+(Riskregister!$L$16-Riskregister!$K$16)*SQRT(BB457/2),Riskregister!$L$16-(Riskregister!$L$16-Riskregister!$K$16)*SQRT((1-BB457)/2)))</f>
        <v>0</v>
      </c>
      <c r="BD457" s="30">
        <f t="shared" ca="1" si="283"/>
        <v>9003768.3002732657</v>
      </c>
    </row>
    <row r="458" spans="20:56" x14ac:dyDescent="0.35">
      <c r="T458" s="30">
        <f t="shared" ca="1" si="271"/>
        <v>0.86848506521509206</v>
      </c>
      <c r="U458" s="30">
        <f t="shared" ca="1" si="271"/>
        <v>7.3193830437962459E-2</v>
      </c>
      <c r="V458" s="30">
        <f ca="1">IF(Riskregister!$E$5="",0,COUNTIF(BF$4:BF$53,"&lt;"&amp;T458)*IF(U458&lt;0.5,Riskregister!$K$5+(Riskregister!$L$5-Riskregister!$K$5)*SQRT(U458/2),Riskregister!$L$5-(Riskregister!$L$5-Riskregister!$K$5)*SQRT((1-U458)/2)))</f>
        <v>1416518.6462717229</v>
      </c>
      <c r="W458" s="30">
        <f t="shared" ca="1" si="272"/>
        <v>0.9017357596123392</v>
      </c>
      <c r="X458" s="30">
        <f t="shared" ca="1" si="272"/>
        <v>0.71015459520765245</v>
      </c>
      <c r="Y458" s="30">
        <f ca="1">IF(Riskregister!$E$6="",0,COUNTIF(BG$4:BG$53,"&lt;"&amp;W458)*IF(X458&lt;0.5,Riskregister!$K$6+(Riskregister!$L$6-Riskregister!$K$6)*SQRT(X458/2),Riskregister!$L$6-(Riskregister!$L$6-Riskregister!$K$6)*SQRT((1-X458)/2)))</f>
        <v>5259052.5557359457</v>
      </c>
      <c r="Z458" s="30">
        <f t="shared" ca="1" si="273"/>
        <v>0.29172800535783883</v>
      </c>
      <c r="AA458" s="30">
        <f t="shared" ca="1" si="273"/>
        <v>7.665470546575337E-2</v>
      </c>
      <c r="AB458" s="30">
        <f ca="1">IF(Riskregister!$E$7="",0,COUNTIF(BH$4:BH$53,"&lt;"&amp;Z458)*IF(AA458&lt;0.5,Riskregister!$K$7+(Riskregister!$L$7-Riskregister!$K$7)*SQRT(AA458/2),Riskregister!$L$7-(Riskregister!$L$7-Riskregister!$K$7)*SQRT((1-AA458)/2)))</f>
        <v>592604.02470554085</v>
      </c>
      <c r="AC458" s="30">
        <f t="shared" ca="1" si="274"/>
        <v>0.76310683274234503</v>
      </c>
      <c r="AD458" s="30">
        <f t="shared" ca="1" si="274"/>
        <v>0.8244107759461472</v>
      </c>
      <c r="AE458" s="30">
        <f ca="1">IF(Riskregister!$E$8="",0,COUNTIF(BI$4:BI$53,"&lt;"&amp;AC458)*IF(AD458&lt;0.5,Riskregister!$K$8+(Riskregister!$L$8-Riskregister!$K$8)*SQRT(AD458/2),Riskregister!$L$8-(Riskregister!$L$8-Riskregister!$K$8)*SQRT((1-AD458)/2)))</f>
        <v>14429530.749138195</v>
      </c>
      <c r="AF458" s="30">
        <f t="shared" ca="1" si="275"/>
        <v>0.57586995682469189</v>
      </c>
      <c r="AG458" s="30">
        <f t="shared" ca="1" si="275"/>
        <v>0.57054299264916497</v>
      </c>
      <c r="AH458" s="30">
        <f>IF(Riskregister!$E$9="",0,COUNTIF(BJ$4:BJ$53,"&lt;"&amp;AF458)*IF(AG458&lt;0.5,Riskregister!$K$9+(Riskregister!$L$9-Riskregister!$K$9)*SQRT(AG458/2),Riskregister!$L$9-(Riskregister!$L$9-Riskregister!$K$9)*SQRT((1-AG458)/2)))</f>
        <v>0</v>
      </c>
      <c r="AI458" s="30">
        <f t="shared" ca="1" si="276"/>
        <v>0.79736505732277319</v>
      </c>
      <c r="AJ458" s="30">
        <f t="shared" ca="1" si="276"/>
        <v>0.23304332535828753</v>
      </c>
      <c r="AK458" s="30">
        <f>IF(Riskregister!$E$10="",0,COUNTIF(BK$4:BK$53,"&lt;"&amp;AI458)*IF(AJ458&lt;0.5,Riskregister!$K$10+(Riskregister!$L$10-Riskregister!$K$10)*SQRT(AJ458/2),Riskregister!$L$10-(Riskregister!$L$10-Riskregister!$K$10)*SQRT((1-AJ458)/2)))</f>
        <v>0</v>
      </c>
      <c r="AL458" s="30">
        <f t="shared" ca="1" si="277"/>
        <v>4.1215610320131102E-3</v>
      </c>
      <c r="AM458" s="30">
        <f t="shared" ca="1" si="277"/>
        <v>0.94653105450125019</v>
      </c>
      <c r="AN458" s="30">
        <f>IF(Riskregister!$E$11="",0,COUNTIF(BL$4:BL$53,"&lt;"&amp;AL458)*IF(AM458&lt;0.5,Riskregister!$K$11+(Riskregister!$L$11-Riskregister!$K$11)*SQRT(AM458/2),Riskregister!$L$11-(Riskregister!$L$11-Riskregister!$K$11)*SQRT((1-AM458)/2)))</f>
        <v>0</v>
      </c>
      <c r="AO458" s="30">
        <f t="shared" ca="1" si="278"/>
        <v>0.94309390369488832</v>
      </c>
      <c r="AP458" s="30">
        <f t="shared" ca="1" si="278"/>
        <v>0.82214479932084106</v>
      </c>
      <c r="AQ458" s="30">
        <f>IF(Riskregister!$E$12="",0,COUNTIF(BM$4:BM$53,"&lt;"&amp;AO458)*IF(AP458&lt;0.5,Riskregister!$K$12+(Riskregister!$L$12-Riskregister!$K$12)*SQRT(AP458/2),Riskregister!$L$12-(Riskregister!$L$12-Riskregister!$K$12)*SQRT((1-AP458)/2)))</f>
        <v>0</v>
      </c>
      <c r="AR458" s="30">
        <f t="shared" ca="1" si="279"/>
        <v>0.48341478079047462</v>
      </c>
      <c r="AS458" s="30">
        <f t="shared" ca="1" si="279"/>
        <v>0.71454045075490957</v>
      </c>
      <c r="AT458" s="30">
        <f>IF(Riskregister!$E$13="",0,COUNTIF(BN$4:BN$53,"&lt;"&amp;AR458)*IF(AS458&lt;0.5,Riskregister!$K$13+(Riskregister!$L$13-Riskregister!$K$13)*SQRT(AS458/2),Riskregister!$L$13-(Riskregister!$L$13-Riskregister!$K$13)*SQRT((1-AS458)/2)))</f>
        <v>0</v>
      </c>
      <c r="AU458" s="30">
        <f t="shared" ca="1" si="280"/>
        <v>0.95116096633168501</v>
      </c>
      <c r="AV458" s="30">
        <f t="shared" ca="1" si="280"/>
        <v>0.95483559832784304</v>
      </c>
      <c r="AW458" s="30">
        <f>IF(Riskregister!$E$14="",0,COUNTIF(BO$4:BO$53,"&lt;"&amp;AU458)*IF(AV458&lt;0.5,Riskregister!$K$14+(Riskregister!$L$14-Riskregister!$K$14)*SQRT(AV458/2),Riskregister!$L$14-(Riskregister!$L$14-Riskregister!$K$14)*SQRT((1-AV458)/2)))</f>
        <v>0</v>
      </c>
      <c r="AX458" s="30">
        <f t="shared" ca="1" si="281"/>
        <v>0.9197097333046208</v>
      </c>
      <c r="AY458" s="30">
        <f t="shared" ca="1" si="281"/>
        <v>0.63417947959731991</v>
      </c>
      <c r="AZ458" s="30">
        <f>IF(Riskregister!$E$15="",0,COUNTIF(BP$4:BP$53,"&lt;"&amp;AX458)*IF(AY458&lt;0.5,Riskregister!$K$15+(Riskregister!$L$15-Riskregister!$K$15)*SQRT(AY458/2),Riskregister!$L$15-(Riskregister!$L$15-Riskregister!$K$15)*SQRT((1-AY458)/2)))</f>
        <v>0</v>
      </c>
      <c r="BA458" s="30">
        <f t="shared" ca="1" si="282"/>
        <v>0.72400322991167343</v>
      </c>
      <c r="BB458" s="30">
        <f t="shared" ca="1" si="282"/>
        <v>0.53895887684088517</v>
      </c>
      <c r="BC458" s="30">
        <f>IF(Riskregister!$E$16="",0,COUNTIF(BQ$4:BQ$53,"&lt;"&amp;BA458)*IF(BB458&lt;0.5,Riskregister!$K$16+(Riskregister!$L$16-Riskregister!$K$16)*SQRT(BB458/2),Riskregister!$L$16-(Riskregister!$L$16-Riskregister!$K$16)*SQRT((1-BB458)/2)))</f>
        <v>0</v>
      </c>
      <c r="BD458" s="30">
        <f t="shared" ca="1" si="283"/>
        <v>21697705.975851402</v>
      </c>
    </row>
    <row r="459" spans="20:56" x14ac:dyDescent="0.35">
      <c r="T459" s="30">
        <f t="shared" ca="1" si="271"/>
        <v>0.32238483640196969</v>
      </c>
      <c r="U459" s="30">
        <f t="shared" ca="1" si="271"/>
        <v>0.8607309419405792</v>
      </c>
      <c r="V459" s="30">
        <f ca="1">IF(Riskregister!$E$5="",0,COUNTIF(BF$4:BF$53,"&lt;"&amp;T459)*IF(U459&lt;0.5,Riskregister!$K$5+(Riskregister!$L$5-Riskregister!$K$5)*SQRT(U459/2),Riskregister!$L$5-(Riskregister!$L$5-Riskregister!$K$5)*SQRT((1-U459)/2)))</f>
        <v>1443757.2047652791</v>
      </c>
      <c r="W459" s="30">
        <f t="shared" ca="1" si="272"/>
        <v>0.85332721924636246</v>
      </c>
      <c r="X459" s="30">
        <f t="shared" ca="1" si="272"/>
        <v>0.60518795038703643</v>
      </c>
      <c r="Y459" s="30">
        <f ca="1">IF(Riskregister!$E$6="",0,COUNTIF(BG$4:BG$53,"&lt;"&amp;W459)*IF(X459&lt;0.5,Riskregister!$K$6+(Riskregister!$L$6-Riskregister!$K$6)*SQRT(X459/2),Riskregister!$L$6-(Riskregister!$L$6-Riskregister!$K$6)*SQRT((1-X459)/2)))</f>
        <v>3600758.5191654819</v>
      </c>
      <c r="Z459" s="30">
        <f t="shared" ca="1" si="273"/>
        <v>0.52067933187611681</v>
      </c>
      <c r="AA459" s="30">
        <f t="shared" ca="1" si="273"/>
        <v>1.5144274558676507E-2</v>
      </c>
      <c r="AB459" s="30">
        <f ca="1">IF(Riskregister!$E$7="",0,COUNTIF(BH$4:BH$53,"&lt;"&amp;Z459)*IF(AA459&lt;0.5,Riskregister!$K$7+(Riskregister!$L$7-Riskregister!$K$7)*SQRT(AA459/2),Riskregister!$L$7-(Riskregister!$L$7-Riskregister!$K$7)*SQRT((1-AA459)/2)))</f>
        <v>482737.85979342571</v>
      </c>
      <c r="AC459" s="30">
        <f t="shared" ca="1" si="274"/>
        <v>0.90322128635587906</v>
      </c>
      <c r="AD459" s="30">
        <f t="shared" ca="1" si="274"/>
        <v>0.84106250120266013</v>
      </c>
      <c r="AE459" s="30">
        <f ca="1">IF(Riskregister!$E$8="",0,COUNTIF(BI$4:BI$53,"&lt;"&amp;AC459)*IF(AD459&lt;0.5,Riskregister!$K$8+(Riskregister!$L$8-Riskregister!$K$8)*SQRT(AD459/2),Riskregister!$L$8-(Riskregister!$L$8-Riskregister!$K$8)*SQRT((1-AD459)/2)))</f>
        <v>18375302.508384593</v>
      </c>
      <c r="AF459" s="30">
        <f t="shared" ca="1" si="275"/>
        <v>0.64032900077262689</v>
      </c>
      <c r="AG459" s="30">
        <f t="shared" ca="1" si="275"/>
        <v>0.12067455992883913</v>
      </c>
      <c r="AH459" s="30">
        <f>IF(Riskregister!$E$9="",0,COUNTIF(BJ$4:BJ$53,"&lt;"&amp;AF459)*IF(AG459&lt;0.5,Riskregister!$K$9+(Riskregister!$L$9-Riskregister!$K$9)*SQRT(AG459/2),Riskregister!$L$9-(Riskregister!$L$9-Riskregister!$K$9)*SQRT((1-AG459)/2)))</f>
        <v>0</v>
      </c>
      <c r="AI459" s="30">
        <f t="shared" ca="1" si="276"/>
        <v>0.19337508373318468</v>
      </c>
      <c r="AJ459" s="30">
        <f t="shared" ca="1" si="276"/>
        <v>0.7803257425286253</v>
      </c>
      <c r="AK459" s="30">
        <f>IF(Riskregister!$E$10="",0,COUNTIF(BK$4:BK$53,"&lt;"&amp;AI459)*IF(AJ459&lt;0.5,Riskregister!$K$10+(Riskregister!$L$10-Riskregister!$K$10)*SQRT(AJ459/2),Riskregister!$L$10-(Riskregister!$L$10-Riskregister!$K$10)*SQRT((1-AJ459)/2)))</f>
        <v>0</v>
      </c>
      <c r="AL459" s="30">
        <f t="shared" ca="1" si="277"/>
        <v>0.245819848300185</v>
      </c>
      <c r="AM459" s="30">
        <f t="shared" ca="1" si="277"/>
        <v>6.0428476529143849E-2</v>
      </c>
      <c r="AN459" s="30">
        <f>IF(Riskregister!$E$11="",0,COUNTIF(BL$4:BL$53,"&lt;"&amp;AL459)*IF(AM459&lt;0.5,Riskregister!$K$11+(Riskregister!$L$11-Riskregister!$K$11)*SQRT(AM459/2),Riskregister!$L$11-(Riskregister!$L$11-Riskregister!$K$11)*SQRT((1-AM459)/2)))</f>
        <v>0</v>
      </c>
      <c r="AO459" s="30">
        <f t="shared" ca="1" si="278"/>
        <v>0.41031637931006371</v>
      </c>
      <c r="AP459" s="30">
        <f t="shared" ca="1" si="278"/>
        <v>0.34784386446817561</v>
      </c>
      <c r="AQ459" s="30">
        <f>IF(Riskregister!$E$12="",0,COUNTIF(BM$4:BM$53,"&lt;"&amp;AO459)*IF(AP459&lt;0.5,Riskregister!$K$12+(Riskregister!$L$12-Riskregister!$K$12)*SQRT(AP459/2),Riskregister!$L$12-(Riskregister!$L$12-Riskregister!$K$12)*SQRT((1-AP459)/2)))</f>
        <v>0</v>
      </c>
      <c r="AR459" s="30">
        <f t="shared" ca="1" si="279"/>
        <v>0.34978980818134187</v>
      </c>
      <c r="AS459" s="30">
        <f t="shared" ca="1" si="279"/>
        <v>0.49175403639517401</v>
      </c>
      <c r="AT459" s="30">
        <f>IF(Riskregister!$E$13="",0,COUNTIF(BN$4:BN$53,"&lt;"&amp;AR459)*IF(AS459&lt;0.5,Riskregister!$K$13+(Riskregister!$L$13-Riskregister!$K$13)*SQRT(AS459/2),Riskregister!$L$13-(Riskregister!$L$13-Riskregister!$K$13)*SQRT((1-AS459)/2)))</f>
        <v>0</v>
      </c>
      <c r="AU459" s="30">
        <f t="shared" ca="1" si="280"/>
        <v>0.91372054549568371</v>
      </c>
      <c r="AV459" s="30">
        <f t="shared" ca="1" si="280"/>
        <v>0.23005076984814632</v>
      </c>
      <c r="AW459" s="30">
        <f>IF(Riskregister!$E$14="",0,COUNTIF(BO$4:BO$53,"&lt;"&amp;AU459)*IF(AV459&lt;0.5,Riskregister!$K$14+(Riskregister!$L$14-Riskregister!$K$14)*SQRT(AV459/2),Riskregister!$L$14-(Riskregister!$L$14-Riskregister!$K$14)*SQRT((1-AV459)/2)))</f>
        <v>0</v>
      </c>
      <c r="AX459" s="30">
        <f t="shared" ca="1" si="281"/>
        <v>0.51556557528816471</v>
      </c>
      <c r="AY459" s="30">
        <f t="shared" ca="1" si="281"/>
        <v>0.3181722425886977</v>
      </c>
      <c r="AZ459" s="30">
        <f>IF(Riskregister!$E$15="",0,COUNTIF(BP$4:BP$53,"&lt;"&amp;AX459)*IF(AY459&lt;0.5,Riskregister!$K$15+(Riskregister!$L$15-Riskregister!$K$15)*SQRT(AY459/2),Riskregister!$L$15-(Riskregister!$L$15-Riskregister!$K$15)*SQRT((1-AY459)/2)))</f>
        <v>0</v>
      </c>
      <c r="BA459" s="30">
        <f t="shared" ca="1" si="282"/>
        <v>0.61096476965881863</v>
      </c>
      <c r="BB459" s="30">
        <f t="shared" ca="1" si="282"/>
        <v>0.16858913914660201</v>
      </c>
      <c r="BC459" s="30">
        <f>IF(Riskregister!$E$16="",0,COUNTIF(BQ$4:BQ$53,"&lt;"&amp;BA459)*IF(BB459&lt;0.5,Riskregister!$K$16+(Riskregister!$L$16-Riskregister!$K$16)*SQRT(BB459/2),Riskregister!$L$16-(Riskregister!$L$16-Riskregister!$K$16)*SQRT((1-BB459)/2)))</f>
        <v>0</v>
      </c>
      <c r="BD459" s="30">
        <f t="shared" ca="1" si="283"/>
        <v>23902556.092108779</v>
      </c>
    </row>
    <row r="460" spans="20:56" x14ac:dyDescent="0.35">
      <c r="T460" s="30">
        <f t="shared" ca="1" si="271"/>
        <v>0.28372979219969685</v>
      </c>
      <c r="U460" s="30">
        <f t="shared" ca="1" si="271"/>
        <v>0.34647276905847058</v>
      </c>
      <c r="V460" s="30">
        <f ca="1">IF(Riskregister!$E$5="",0,COUNTIF(BF$4:BF$53,"&lt;"&amp;T460)*IF(U460&lt;0.5,Riskregister!$K$5+(Riskregister!$L$5-Riskregister!$K$5)*SQRT(U460/2),Riskregister!$L$5-(Riskregister!$L$5-Riskregister!$K$5)*SQRT((1-U460)/2)))</f>
        <v>674595.07667437464</v>
      </c>
      <c r="W460" s="30">
        <f t="shared" ca="1" si="272"/>
        <v>0.7284911030630099</v>
      </c>
      <c r="X460" s="30">
        <f t="shared" ca="1" si="272"/>
        <v>0.8995605344286528</v>
      </c>
      <c r="Y460" s="30">
        <f ca="1">IF(Riskregister!$E$6="",0,COUNTIF(BG$4:BG$53,"&lt;"&amp;W460)*IF(X460&lt;0.5,Riskregister!$K$6+(Riskregister!$L$6-Riskregister!$K$6)*SQRT(X460/2),Riskregister!$L$6-(Riskregister!$L$6-Riskregister!$K$6)*SQRT((1-X460)/2)))</f>
        <v>4789872.9785554567</v>
      </c>
      <c r="Z460" s="30">
        <f t="shared" ca="1" si="273"/>
        <v>0.89233438772034945</v>
      </c>
      <c r="AA460" s="30">
        <f t="shared" ca="1" si="273"/>
        <v>0.68636495915988105</v>
      </c>
      <c r="AB460" s="30">
        <f ca="1">IF(Riskregister!$E$7="",0,COUNTIF(BH$4:BH$53,"&lt;"&amp;Z460)*IF(AA460&lt;0.5,Riskregister!$K$7+(Riskregister!$L$7-Riskregister!$K$7)*SQRT(AA460/2),Riskregister!$L$7-(Riskregister!$L$7-Riskregister!$K$7)*SQRT((1-AA460)/2)))</f>
        <v>2352593.952889421</v>
      </c>
      <c r="AC460" s="30">
        <f t="shared" ca="1" si="274"/>
        <v>7.9455829713433679E-2</v>
      </c>
      <c r="AD460" s="30">
        <f t="shared" ca="1" si="274"/>
        <v>0.47315187587078822</v>
      </c>
      <c r="AE460" s="30">
        <f ca="1">IF(Riskregister!$E$8="",0,COUNTIF(BI$4:BI$53,"&lt;"&amp;AC460)*IF(AD460&lt;0.5,Riskregister!$K$8+(Riskregister!$L$8-Riskregister!$K$8)*SQRT(AD460/2),Riskregister!$L$8-(Riskregister!$L$8-Riskregister!$K$8)*SQRT((1-AD460)/2)))</f>
        <v>2586036.4102509078</v>
      </c>
      <c r="AF460" s="30">
        <f t="shared" ca="1" si="275"/>
        <v>0.67848008701577067</v>
      </c>
      <c r="AG460" s="30">
        <f t="shared" ca="1" si="275"/>
        <v>0.25344916792614358</v>
      </c>
      <c r="AH460" s="30">
        <f>IF(Riskregister!$E$9="",0,COUNTIF(BJ$4:BJ$53,"&lt;"&amp;AF460)*IF(AG460&lt;0.5,Riskregister!$K$9+(Riskregister!$L$9-Riskregister!$K$9)*SQRT(AG460/2),Riskregister!$L$9-(Riskregister!$L$9-Riskregister!$K$9)*SQRT((1-AG460)/2)))</f>
        <v>0</v>
      </c>
      <c r="AI460" s="30">
        <f t="shared" ca="1" si="276"/>
        <v>0.36050570522665215</v>
      </c>
      <c r="AJ460" s="30">
        <f t="shared" ca="1" si="276"/>
        <v>0.57979288182744393</v>
      </c>
      <c r="AK460" s="30">
        <f>IF(Riskregister!$E$10="",0,COUNTIF(BK$4:BK$53,"&lt;"&amp;AI460)*IF(AJ460&lt;0.5,Riskregister!$K$10+(Riskregister!$L$10-Riskregister!$K$10)*SQRT(AJ460/2),Riskregister!$L$10-(Riskregister!$L$10-Riskregister!$K$10)*SQRT((1-AJ460)/2)))</f>
        <v>0</v>
      </c>
      <c r="AL460" s="30">
        <f t="shared" ca="1" si="277"/>
        <v>0.19067506371612042</v>
      </c>
      <c r="AM460" s="30">
        <f t="shared" ca="1" si="277"/>
        <v>0.79387185898014234</v>
      </c>
      <c r="AN460" s="30">
        <f>IF(Riskregister!$E$11="",0,COUNTIF(BL$4:BL$53,"&lt;"&amp;AL460)*IF(AM460&lt;0.5,Riskregister!$K$11+(Riskregister!$L$11-Riskregister!$K$11)*SQRT(AM460/2),Riskregister!$L$11-(Riskregister!$L$11-Riskregister!$K$11)*SQRT((1-AM460)/2)))</f>
        <v>0</v>
      </c>
      <c r="AO460" s="30">
        <f t="shared" ca="1" si="278"/>
        <v>0.66445045201206854</v>
      </c>
      <c r="AP460" s="30">
        <f t="shared" ca="1" si="278"/>
        <v>0.255282717153829</v>
      </c>
      <c r="AQ460" s="30">
        <f>IF(Riskregister!$E$12="",0,COUNTIF(BM$4:BM$53,"&lt;"&amp;AO460)*IF(AP460&lt;0.5,Riskregister!$K$12+(Riskregister!$L$12-Riskregister!$K$12)*SQRT(AP460/2),Riskregister!$L$12-(Riskregister!$L$12-Riskregister!$K$12)*SQRT((1-AP460)/2)))</f>
        <v>0</v>
      </c>
      <c r="AR460" s="30">
        <f t="shared" ca="1" si="279"/>
        <v>0.43052234726909411</v>
      </c>
      <c r="AS460" s="30">
        <f t="shared" ca="1" si="279"/>
        <v>0.20692489397863356</v>
      </c>
      <c r="AT460" s="30">
        <f>IF(Riskregister!$E$13="",0,COUNTIF(BN$4:BN$53,"&lt;"&amp;AR460)*IF(AS460&lt;0.5,Riskregister!$K$13+(Riskregister!$L$13-Riskregister!$K$13)*SQRT(AS460/2),Riskregister!$L$13-(Riskregister!$L$13-Riskregister!$K$13)*SQRT((1-AS460)/2)))</f>
        <v>0</v>
      </c>
      <c r="AU460" s="30">
        <f t="shared" ca="1" si="280"/>
        <v>0.71680958839223197</v>
      </c>
      <c r="AV460" s="30">
        <f t="shared" ca="1" si="280"/>
        <v>0.71764494522888678</v>
      </c>
      <c r="AW460" s="30">
        <f>IF(Riskregister!$E$14="",0,COUNTIF(BO$4:BO$53,"&lt;"&amp;AU460)*IF(AV460&lt;0.5,Riskregister!$K$14+(Riskregister!$L$14-Riskregister!$K$14)*SQRT(AV460/2),Riskregister!$L$14-(Riskregister!$L$14-Riskregister!$K$14)*SQRT((1-AV460)/2)))</f>
        <v>0</v>
      </c>
      <c r="AX460" s="30">
        <f t="shared" ca="1" si="281"/>
        <v>0.8587322062480226</v>
      </c>
      <c r="AY460" s="30">
        <f t="shared" ca="1" si="281"/>
        <v>0.956281802889967</v>
      </c>
      <c r="AZ460" s="30">
        <f>IF(Riskregister!$E$15="",0,COUNTIF(BP$4:BP$53,"&lt;"&amp;AX460)*IF(AY460&lt;0.5,Riskregister!$K$15+(Riskregister!$L$15-Riskregister!$K$15)*SQRT(AY460/2),Riskregister!$L$15-(Riskregister!$L$15-Riskregister!$K$15)*SQRT((1-AY460)/2)))</f>
        <v>0</v>
      </c>
      <c r="BA460" s="30">
        <f t="shared" ca="1" si="282"/>
        <v>0.14426966324208879</v>
      </c>
      <c r="BB460" s="30">
        <f t="shared" ca="1" si="282"/>
        <v>0.77223530180527222</v>
      </c>
      <c r="BC460" s="30">
        <f>IF(Riskregister!$E$16="",0,COUNTIF(BQ$4:BQ$53,"&lt;"&amp;BA460)*IF(BB460&lt;0.5,Riskregister!$K$16+(Riskregister!$L$16-Riskregister!$K$16)*SQRT(BB460/2),Riskregister!$L$16-(Riskregister!$L$16-Riskregister!$K$16)*SQRT((1-BB460)/2)))</f>
        <v>0</v>
      </c>
      <c r="BD460" s="30">
        <f t="shared" ca="1" si="283"/>
        <v>10403098.418370161</v>
      </c>
    </row>
    <row r="461" spans="20:56" x14ac:dyDescent="0.35">
      <c r="T461" s="30">
        <f t="shared" ca="1" si="271"/>
        <v>0.51068649996837878</v>
      </c>
      <c r="U461" s="30">
        <f t="shared" ca="1" si="271"/>
        <v>0.26678435444566406</v>
      </c>
      <c r="V461" s="30">
        <f ca="1">IF(Riskregister!$E$5="",0,COUNTIF(BF$4:BF$53,"&lt;"&amp;T461)*IF(U461&lt;0.5,Riskregister!$K$5+(Riskregister!$L$5-Riskregister!$K$5)*SQRT(U461/2),Riskregister!$L$5-(Riskregister!$L$5-Riskregister!$K$5)*SQRT((1-U461)/2)))</f>
        <v>943059.06642978522</v>
      </c>
      <c r="W461" s="30">
        <f t="shared" ca="1" si="272"/>
        <v>0.33545480180137977</v>
      </c>
      <c r="X461" s="30">
        <f t="shared" ca="1" si="272"/>
        <v>0.65151847480966085</v>
      </c>
      <c r="Y461" s="30">
        <f ca="1">IF(Riskregister!$E$6="",0,COUNTIF(BG$4:BG$53,"&lt;"&amp;W461)*IF(X461&lt;0.5,Riskregister!$K$6+(Riskregister!$L$6-Riskregister!$K$6)*SQRT(X461/2),Riskregister!$L$6-(Riskregister!$L$6-Riskregister!$K$6)*SQRT((1-X461)/2)))</f>
        <v>1248641.1837155637</v>
      </c>
      <c r="Z461" s="30">
        <f t="shared" ca="1" si="273"/>
        <v>7.8344473058558073E-2</v>
      </c>
      <c r="AA461" s="30">
        <f t="shared" ca="1" si="273"/>
        <v>0.93238071289358238</v>
      </c>
      <c r="AB461" s="30">
        <f ca="1">IF(Riskregister!$E$7="",0,COUNTIF(BH$4:BH$53,"&lt;"&amp;Z461)*IF(AA461&lt;0.5,Riskregister!$K$7+(Riskregister!$L$7-Riskregister!$K$7)*SQRT(AA461/2),Riskregister!$L$7-(Riskregister!$L$7-Riskregister!$K$7)*SQRT((1-AA461)/2)))</f>
        <v>1006932.3123425032</v>
      </c>
      <c r="AC461" s="30">
        <f t="shared" ca="1" si="274"/>
        <v>0.40613404293908995</v>
      </c>
      <c r="AD461" s="30">
        <f t="shared" ca="1" si="274"/>
        <v>3.0672297311662322E-2</v>
      </c>
      <c r="AE461" s="30">
        <f ca="1">IF(Riskregister!$E$8="",0,COUNTIF(BI$4:BI$53,"&lt;"&amp;AC461)*IF(AD461&lt;0.5,Riskregister!$K$8+(Riskregister!$L$8-Riskregister!$K$8)*SQRT(AD461/2),Riskregister!$L$8-(Riskregister!$L$8-Riskregister!$K$8)*SQRT((1-AD461)/2)))</f>
        <v>1764088.5255122315</v>
      </c>
      <c r="AF461" s="30">
        <f t="shared" ca="1" si="275"/>
        <v>0.67927146634556379</v>
      </c>
      <c r="AG461" s="30">
        <f t="shared" ca="1" si="275"/>
        <v>0.3074378500846745</v>
      </c>
      <c r="AH461" s="30">
        <f>IF(Riskregister!$E$9="",0,COUNTIF(BJ$4:BJ$53,"&lt;"&amp;AF461)*IF(AG461&lt;0.5,Riskregister!$K$9+(Riskregister!$L$9-Riskregister!$K$9)*SQRT(AG461/2),Riskregister!$L$9-(Riskregister!$L$9-Riskregister!$K$9)*SQRT((1-AG461)/2)))</f>
        <v>0</v>
      </c>
      <c r="AI461" s="30">
        <f t="shared" ca="1" si="276"/>
        <v>0.36995871006975045</v>
      </c>
      <c r="AJ461" s="30">
        <f t="shared" ca="1" si="276"/>
        <v>0.44946007660525156</v>
      </c>
      <c r="AK461" s="30">
        <f>IF(Riskregister!$E$10="",0,COUNTIF(BK$4:BK$53,"&lt;"&amp;AI461)*IF(AJ461&lt;0.5,Riskregister!$K$10+(Riskregister!$L$10-Riskregister!$K$10)*SQRT(AJ461/2),Riskregister!$L$10-(Riskregister!$L$10-Riskregister!$K$10)*SQRT((1-AJ461)/2)))</f>
        <v>0</v>
      </c>
      <c r="AL461" s="30">
        <f t="shared" ca="1" si="277"/>
        <v>0.37335657276350309</v>
      </c>
      <c r="AM461" s="30">
        <f t="shared" ca="1" si="277"/>
        <v>0.78067972182067991</v>
      </c>
      <c r="AN461" s="30">
        <f>IF(Riskregister!$E$11="",0,COUNTIF(BL$4:BL$53,"&lt;"&amp;AL461)*IF(AM461&lt;0.5,Riskregister!$K$11+(Riskregister!$L$11-Riskregister!$K$11)*SQRT(AM461/2),Riskregister!$L$11-(Riskregister!$L$11-Riskregister!$K$11)*SQRT((1-AM461)/2)))</f>
        <v>0</v>
      </c>
      <c r="AO461" s="30">
        <f t="shared" ca="1" si="278"/>
        <v>0.8763711850270347</v>
      </c>
      <c r="AP461" s="30">
        <f t="shared" ca="1" si="278"/>
        <v>0.93168437517950353</v>
      </c>
      <c r="AQ461" s="30">
        <f>IF(Riskregister!$E$12="",0,COUNTIF(BM$4:BM$53,"&lt;"&amp;AO461)*IF(AP461&lt;0.5,Riskregister!$K$12+(Riskregister!$L$12-Riskregister!$K$12)*SQRT(AP461/2),Riskregister!$L$12-(Riskregister!$L$12-Riskregister!$K$12)*SQRT((1-AP461)/2)))</f>
        <v>0</v>
      </c>
      <c r="AR461" s="30">
        <f t="shared" ca="1" si="279"/>
        <v>0.40612820687532103</v>
      </c>
      <c r="AS461" s="30">
        <f t="shared" ca="1" si="279"/>
        <v>0.23569328323291483</v>
      </c>
      <c r="AT461" s="30">
        <f>IF(Riskregister!$E$13="",0,COUNTIF(BN$4:BN$53,"&lt;"&amp;AR461)*IF(AS461&lt;0.5,Riskregister!$K$13+(Riskregister!$L$13-Riskregister!$K$13)*SQRT(AS461/2),Riskregister!$L$13-(Riskregister!$L$13-Riskregister!$K$13)*SQRT((1-AS461)/2)))</f>
        <v>0</v>
      </c>
      <c r="AU461" s="30">
        <f t="shared" ca="1" si="280"/>
        <v>4.4522578472975582E-2</v>
      </c>
      <c r="AV461" s="30">
        <f t="shared" ca="1" si="280"/>
        <v>0.64537146003816148</v>
      </c>
      <c r="AW461" s="30">
        <f>IF(Riskregister!$E$14="",0,COUNTIF(BO$4:BO$53,"&lt;"&amp;AU461)*IF(AV461&lt;0.5,Riskregister!$K$14+(Riskregister!$L$14-Riskregister!$K$14)*SQRT(AV461/2),Riskregister!$L$14-(Riskregister!$L$14-Riskregister!$K$14)*SQRT((1-AV461)/2)))</f>
        <v>0</v>
      </c>
      <c r="AX461" s="30">
        <f t="shared" ca="1" si="281"/>
        <v>0.52111120917712661</v>
      </c>
      <c r="AY461" s="30">
        <f t="shared" ca="1" si="281"/>
        <v>0.64114441004038181</v>
      </c>
      <c r="AZ461" s="30">
        <f>IF(Riskregister!$E$15="",0,COUNTIF(BP$4:BP$53,"&lt;"&amp;AX461)*IF(AY461&lt;0.5,Riskregister!$K$15+(Riskregister!$L$15-Riskregister!$K$15)*SQRT(AY461/2),Riskregister!$L$15-(Riskregister!$L$15-Riskregister!$K$15)*SQRT((1-AY461)/2)))</f>
        <v>0</v>
      </c>
      <c r="BA461" s="30">
        <f t="shared" ca="1" si="282"/>
        <v>0.46971042067877855</v>
      </c>
      <c r="BB461" s="30">
        <f t="shared" ca="1" si="282"/>
        <v>0.56214143824024709</v>
      </c>
      <c r="BC461" s="30">
        <f>IF(Riskregister!$E$16="",0,COUNTIF(BQ$4:BQ$53,"&lt;"&amp;BA461)*IF(BB461&lt;0.5,Riskregister!$K$16+(Riskregister!$L$16-Riskregister!$K$16)*SQRT(BB461/2),Riskregister!$L$16-(Riskregister!$L$16-Riskregister!$K$16)*SQRT((1-BB461)/2)))</f>
        <v>0</v>
      </c>
      <c r="BD461" s="30">
        <f t="shared" ca="1" si="283"/>
        <v>4962721.0880000833</v>
      </c>
    </row>
    <row r="462" spans="20:56" x14ac:dyDescent="0.35">
      <c r="T462" s="30">
        <f t="shared" ca="1" si="271"/>
        <v>0.4815337977856109</v>
      </c>
      <c r="U462" s="30">
        <f t="shared" ca="1" si="271"/>
        <v>0.52423832850222607</v>
      </c>
      <c r="V462" s="30">
        <f ca="1">IF(Riskregister!$E$5="",0,COUNTIF(BF$4:BF$53,"&lt;"&amp;T462)*IF(U462&lt;0.5,Riskregister!$K$5+(Riskregister!$L$5-Riskregister!$K$5)*SQRT(U462/2),Riskregister!$L$5-(Riskregister!$L$5-Riskregister!$K$5)*SQRT((1-U462)/2)))</f>
        <v>1141564.108547881</v>
      </c>
      <c r="W462" s="30">
        <f t="shared" ca="1" si="272"/>
        <v>0.84243218691088595</v>
      </c>
      <c r="X462" s="30">
        <f t="shared" ca="1" si="272"/>
        <v>0.45050653406421937</v>
      </c>
      <c r="Y462" s="30">
        <f ca="1">IF(Riskregister!$E$6="",0,COUNTIF(BG$4:BG$53,"&lt;"&amp;W462)*IF(X462&lt;0.5,Riskregister!$K$6+(Riskregister!$L$6-Riskregister!$K$6)*SQRT(X462/2),Riskregister!$L$6-(Riskregister!$L$6-Riskregister!$K$6)*SQRT((1-X462)/2)))</f>
        <v>3162886.1205009324</v>
      </c>
      <c r="Z462" s="30">
        <f t="shared" ca="1" si="273"/>
        <v>0.30908979713064699</v>
      </c>
      <c r="AA462" s="30">
        <f t="shared" ca="1" si="273"/>
        <v>0.56721080401199719</v>
      </c>
      <c r="AB462" s="30">
        <f ca="1">IF(Riskregister!$E$7="",0,COUNTIF(BH$4:BH$53,"&lt;"&amp;Z462)*IF(AA462&lt;0.5,Riskregister!$K$7+(Riskregister!$L$7-Riskregister!$K$7)*SQRT(AA462/2),Riskregister!$L$7-(Riskregister!$L$7-Riskregister!$K$7)*SQRT((1-AA462)/2)))</f>
        <v>1185930.926544541</v>
      </c>
      <c r="AC462" s="30">
        <f t="shared" ca="1" si="274"/>
        <v>0.6593479156086185</v>
      </c>
      <c r="AD462" s="30">
        <f t="shared" ca="1" si="274"/>
        <v>0.14517598745390525</v>
      </c>
      <c r="AE462" s="30">
        <f ca="1">IF(Riskregister!$E$8="",0,COUNTIF(BI$4:BI$53,"&lt;"&amp;AC462)*IF(AD462&lt;0.5,Riskregister!$K$8+(Riskregister!$L$8-Riskregister!$K$8)*SQRT(AD462/2),Riskregister!$L$8-(Riskregister!$L$8-Riskregister!$K$8)*SQRT((1-AD462)/2)))</f>
        <v>4698844.4338845275</v>
      </c>
      <c r="AF462" s="30">
        <f t="shared" ca="1" si="275"/>
        <v>0.58753033732133553</v>
      </c>
      <c r="AG462" s="30">
        <f t="shared" ca="1" si="275"/>
        <v>0.37556387172458805</v>
      </c>
      <c r="AH462" s="30">
        <f>IF(Riskregister!$E$9="",0,COUNTIF(BJ$4:BJ$53,"&lt;"&amp;AF462)*IF(AG462&lt;0.5,Riskregister!$K$9+(Riskregister!$L$9-Riskregister!$K$9)*SQRT(AG462/2),Riskregister!$L$9-(Riskregister!$L$9-Riskregister!$K$9)*SQRT((1-AG462)/2)))</f>
        <v>0</v>
      </c>
      <c r="AI462" s="30">
        <f t="shared" ca="1" si="276"/>
        <v>0.73028465766277828</v>
      </c>
      <c r="AJ462" s="30">
        <f t="shared" ca="1" si="276"/>
        <v>6.2090875332282414E-2</v>
      </c>
      <c r="AK462" s="30">
        <f>IF(Riskregister!$E$10="",0,COUNTIF(BK$4:BK$53,"&lt;"&amp;AI462)*IF(AJ462&lt;0.5,Riskregister!$K$10+(Riskregister!$L$10-Riskregister!$K$10)*SQRT(AJ462/2),Riskregister!$L$10-(Riskregister!$L$10-Riskregister!$K$10)*SQRT((1-AJ462)/2)))</f>
        <v>0</v>
      </c>
      <c r="AL462" s="30">
        <f t="shared" ca="1" si="277"/>
        <v>2.0393888286072026E-2</v>
      </c>
      <c r="AM462" s="30">
        <f t="shared" ca="1" si="277"/>
        <v>0.15103361902787227</v>
      </c>
      <c r="AN462" s="30">
        <f>IF(Riskregister!$E$11="",0,COUNTIF(BL$4:BL$53,"&lt;"&amp;AL462)*IF(AM462&lt;0.5,Riskregister!$K$11+(Riskregister!$L$11-Riskregister!$K$11)*SQRT(AM462/2),Riskregister!$L$11-(Riskregister!$L$11-Riskregister!$K$11)*SQRT((1-AM462)/2)))</f>
        <v>0</v>
      </c>
      <c r="AO462" s="30">
        <f t="shared" ca="1" si="278"/>
        <v>0.96365935587999818</v>
      </c>
      <c r="AP462" s="30">
        <f t="shared" ca="1" si="278"/>
        <v>0.2938065374637544</v>
      </c>
      <c r="AQ462" s="30">
        <f>IF(Riskregister!$E$12="",0,COUNTIF(BM$4:BM$53,"&lt;"&amp;AO462)*IF(AP462&lt;0.5,Riskregister!$K$12+(Riskregister!$L$12-Riskregister!$K$12)*SQRT(AP462/2),Riskregister!$L$12-(Riskregister!$L$12-Riskregister!$K$12)*SQRT((1-AP462)/2)))</f>
        <v>0</v>
      </c>
      <c r="AR462" s="30">
        <f t="shared" ca="1" si="279"/>
        <v>0.66196008403710305</v>
      </c>
      <c r="AS462" s="30">
        <f t="shared" ca="1" si="279"/>
        <v>1.20551317106109E-2</v>
      </c>
      <c r="AT462" s="30">
        <f>IF(Riskregister!$E$13="",0,COUNTIF(BN$4:BN$53,"&lt;"&amp;AR462)*IF(AS462&lt;0.5,Riskregister!$K$13+(Riskregister!$L$13-Riskregister!$K$13)*SQRT(AS462/2),Riskregister!$L$13-(Riskregister!$L$13-Riskregister!$K$13)*SQRT((1-AS462)/2)))</f>
        <v>0</v>
      </c>
      <c r="AU462" s="30">
        <f t="shared" ca="1" si="280"/>
        <v>0.34223770730021019</v>
      </c>
      <c r="AV462" s="30">
        <f t="shared" ca="1" si="280"/>
        <v>0.62744875388223587</v>
      </c>
      <c r="AW462" s="30">
        <f>IF(Riskregister!$E$14="",0,COUNTIF(BO$4:BO$53,"&lt;"&amp;AU462)*IF(AV462&lt;0.5,Riskregister!$K$14+(Riskregister!$L$14-Riskregister!$K$14)*SQRT(AV462/2),Riskregister!$L$14-(Riskregister!$L$14-Riskregister!$K$14)*SQRT((1-AV462)/2)))</f>
        <v>0</v>
      </c>
      <c r="AX462" s="30">
        <f t="shared" ca="1" si="281"/>
        <v>0.69617630307042455</v>
      </c>
      <c r="AY462" s="30">
        <f t="shared" ca="1" si="281"/>
        <v>0.75696901345974499</v>
      </c>
      <c r="AZ462" s="30">
        <f>IF(Riskregister!$E$15="",0,COUNTIF(BP$4:BP$53,"&lt;"&amp;AX462)*IF(AY462&lt;0.5,Riskregister!$K$15+(Riskregister!$L$15-Riskregister!$K$15)*SQRT(AY462/2),Riskregister!$L$15-(Riskregister!$L$15-Riskregister!$K$15)*SQRT((1-AY462)/2)))</f>
        <v>0</v>
      </c>
      <c r="BA462" s="30">
        <f t="shared" ca="1" si="282"/>
        <v>0.15662097652410034</v>
      </c>
      <c r="BB462" s="30">
        <f t="shared" ca="1" si="282"/>
        <v>0.37389331396872183</v>
      </c>
      <c r="BC462" s="30">
        <f>IF(Riskregister!$E$16="",0,COUNTIF(BQ$4:BQ$53,"&lt;"&amp;BA462)*IF(BB462&lt;0.5,Riskregister!$K$16+(Riskregister!$L$16-Riskregister!$K$16)*SQRT(BB462/2),Riskregister!$L$16-(Riskregister!$L$16-Riskregister!$K$16)*SQRT((1-BB462)/2)))</f>
        <v>0</v>
      </c>
      <c r="BD462" s="30">
        <f t="shared" ca="1" si="283"/>
        <v>10189225.589477882</v>
      </c>
    </row>
    <row r="463" spans="20:56" x14ac:dyDescent="0.35">
      <c r="T463" s="30">
        <f t="shared" ca="1" si="271"/>
        <v>0.19866387672665586</v>
      </c>
      <c r="U463" s="30">
        <f t="shared" ca="1" si="271"/>
        <v>0.57160333033333999</v>
      </c>
      <c r="V463" s="30">
        <f ca="1">IF(Riskregister!$E$5="",0,COUNTIF(BF$4:BF$53,"&lt;"&amp;T463)*IF(U463&lt;0.5,Riskregister!$K$5+(Riskregister!$L$5-Riskregister!$K$5)*SQRT(U463/2),Riskregister!$L$5-(Riskregister!$L$5-Riskregister!$K$5)*SQRT((1-U463)/2)))</f>
        <v>783465.90629937942</v>
      </c>
      <c r="W463" s="30">
        <f t="shared" ca="1" si="272"/>
        <v>0.9096546458707514</v>
      </c>
      <c r="X463" s="30">
        <f t="shared" ca="1" si="272"/>
        <v>0.30305810896208685</v>
      </c>
      <c r="Y463" s="30">
        <f ca="1">IF(Riskregister!$E$6="",0,COUNTIF(BG$4:BG$53,"&lt;"&amp;W463)*IF(X463&lt;0.5,Riskregister!$K$6+(Riskregister!$L$6-Riskregister!$K$6)*SQRT(X463/2),Riskregister!$L$6-(Riskregister!$L$6-Riskregister!$K$6)*SQRT((1-X463)/2)))</f>
        <v>3602724.7785498472</v>
      </c>
      <c r="Z463" s="30">
        <f t="shared" ca="1" si="273"/>
        <v>0.57592112889986813</v>
      </c>
      <c r="AA463" s="30">
        <f t="shared" ca="1" si="273"/>
        <v>0.2133318157526467</v>
      </c>
      <c r="AB463" s="30">
        <f ca="1">IF(Riskregister!$E$7="",0,COUNTIF(BH$4:BH$53,"&lt;"&amp;Z463)*IF(AA463&lt;0.5,Riskregister!$K$7+(Riskregister!$L$7-Riskregister!$K$7)*SQRT(AA463/2),Riskregister!$L$7-(Riskregister!$L$7-Riskregister!$K$7)*SQRT((1-AA463)/2)))</f>
        <v>1150163.8032475794</v>
      </c>
      <c r="AC463" s="30">
        <f t="shared" ca="1" si="274"/>
        <v>0.20294795602454974</v>
      </c>
      <c r="AD463" s="30">
        <f t="shared" ca="1" si="274"/>
        <v>0.38822841569902089</v>
      </c>
      <c r="AE463" s="30">
        <f ca="1">IF(Riskregister!$E$8="",0,COUNTIF(BI$4:BI$53,"&lt;"&amp;AC463)*IF(AD463&lt;0.5,Riskregister!$K$8+(Riskregister!$L$8-Riskregister!$K$8)*SQRT(AD463/2),Riskregister!$L$8-(Riskregister!$L$8-Riskregister!$K$8)*SQRT((1-AD463)/2)))</f>
        <v>2370744.5162056293</v>
      </c>
      <c r="AF463" s="30">
        <f t="shared" ca="1" si="275"/>
        <v>0.8742052631292242</v>
      </c>
      <c r="AG463" s="30">
        <f t="shared" ca="1" si="275"/>
        <v>0.30389766513381822</v>
      </c>
      <c r="AH463" s="30">
        <f>IF(Riskregister!$E$9="",0,COUNTIF(BJ$4:BJ$53,"&lt;"&amp;AF463)*IF(AG463&lt;0.5,Riskregister!$K$9+(Riskregister!$L$9-Riskregister!$K$9)*SQRT(AG463/2),Riskregister!$L$9-(Riskregister!$L$9-Riskregister!$K$9)*SQRT((1-AG463)/2)))</f>
        <v>0</v>
      </c>
      <c r="AI463" s="30">
        <f t="shared" ca="1" si="276"/>
        <v>0.66190475611509803</v>
      </c>
      <c r="AJ463" s="30">
        <f t="shared" ca="1" si="276"/>
        <v>0.52814688485744565</v>
      </c>
      <c r="AK463" s="30">
        <f>IF(Riskregister!$E$10="",0,COUNTIF(BK$4:BK$53,"&lt;"&amp;AI463)*IF(AJ463&lt;0.5,Riskregister!$K$10+(Riskregister!$L$10-Riskregister!$K$10)*SQRT(AJ463/2),Riskregister!$L$10-(Riskregister!$L$10-Riskregister!$K$10)*SQRT((1-AJ463)/2)))</f>
        <v>0</v>
      </c>
      <c r="AL463" s="30">
        <f t="shared" ca="1" si="277"/>
        <v>0.24254900346044272</v>
      </c>
      <c r="AM463" s="30">
        <f t="shared" ca="1" si="277"/>
        <v>0.94932326409289258</v>
      </c>
      <c r="AN463" s="30">
        <f>IF(Riskregister!$E$11="",0,COUNTIF(BL$4:BL$53,"&lt;"&amp;AL463)*IF(AM463&lt;0.5,Riskregister!$K$11+(Riskregister!$L$11-Riskregister!$K$11)*SQRT(AM463/2),Riskregister!$L$11-(Riskregister!$L$11-Riskregister!$K$11)*SQRT((1-AM463)/2)))</f>
        <v>0</v>
      </c>
      <c r="AO463" s="30">
        <f t="shared" ca="1" si="278"/>
        <v>0.31684328310883381</v>
      </c>
      <c r="AP463" s="30">
        <f t="shared" ca="1" si="278"/>
        <v>0.55724277601326111</v>
      </c>
      <c r="AQ463" s="30">
        <f>IF(Riskregister!$E$12="",0,COUNTIF(BM$4:BM$53,"&lt;"&amp;AO463)*IF(AP463&lt;0.5,Riskregister!$K$12+(Riskregister!$L$12-Riskregister!$K$12)*SQRT(AP463/2),Riskregister!$L$12-(Riskregister!$L$12-Riskregister!$K$12)*SQRT((1-AP463)/2)))</f>
        <v>0</v>
      </c>
      <c r="AR463" s="30">
        <f t="shared" ca="1" si="279"/>
        <v>7.2290519450926016E-2</v>
      </c>
      <c r="AS463" s="30">
        <f t="shared" ca="1" si="279"/>
        <v>0.14794336388946872</v>
      </c>
      <c r="AT463" s="30">
        <f>IF(Riskregister!$E$13="",0,COUNTIF(BN$4:BN$53,"&lt;"&amp;AR463)*IF(AS463&lt;0.5,Riskregister!$K$13+(Riskregister!$L$13-Riskregister!$K$13)*SQRT(AS463/2),Riskregister!$L$13-(Riskregister!$L$13-Riskregister!$K$13)*SQRT((1-AS463)/2)))</f>
        <v>0</v>
      </c>
      <c r="AU463" s="30">
        <f t="shared" ca="1" si="280"/>
        <v>0.63183355341340985</v>
      </c>
      <c r="AV463" s="30">
        <f t="shared" ca="1" si="280"/>
        <v>0.18892195389489719</v>
      </c>
      <c r="AW463" s="30">
        <f>IF(Riskregister!$E$14="",0,COUNTIF(BO$4:BO$53,"&lt;"&amp;AU463)*IF(AV463&lt;0.5,Riskregister!$K$14+(Riskregister!$L$14-Riskregister!$K$14)*SQRT(AV463/2),Riskregister!$L$14-(Riskregister!$L$14-Riskregister!$K$14)*SQRT((1-AV463)/2)))</f>
        <v>0</v>
      </c>
      <c r="AX463" s="30">
        <f t="shared" ca="1" si="281"/>
        <v>0.98615530886104141</v>
      </c>
      <c r="AY463" s="30">
        <f t="shared" ca="1" si="281"/>
        <v>3.1772124148076952E-2</v>
      </c>
      <c r="AZ463" s="30">
        <f>IF(Riskregister!$E$15="",0,COUNTIF(BP$4:BP$53,"&lt;"&amp;AX463)*IF(AY463&lt;0.5,Riskregister!$K$15+(Riskregister!$L$15-Riskregister!$K$15)*SQRT(AY463/2),Riskregister!$L$15-(Riskregister!$L$15-Riskregister!$K$15)*SQRT((1-AY463)/2)))</f>
        <v>0</v>
      </c>
      <c r="BA463" s="30">
        <f t="shared" ca="1" si="282"/>
        <v>0.3579602650910445</v>
      </c>
      <c r="BB463" s="30">
        <f t="shared" ca="1" si="282"/>
        <v>0.64462713920165626</v>
      </c>
      <c r="BC463" s="30">
        <f>IF(Riskregister!$E$16="",0,COUNTIF(BQ$4:BQ$53,"&lt;"&amp;BA463)*IF(BB463&lt;0.5,Riskregister!$K$16+(Riskregister!$L$16-Riskregister!$K$16)*SQRT(BB463/2),Riskregister!$L$16-(Riskregister!$L$16-Riskregister!$K$16)*SQRT((1-BB463)/2)))</f>
        <v>0</v>
      </c>
      <c r="BD463" s="30">
        <f t="shared" ca="1" si="283"/>
        <v>7907099.0043024356</v>
      </c>
    </row>
    <row r="464" spans="20:56" x14ac:dyDescent="0.35">
      <c r="T464" s="30">
        <f t="shared" ref="T464:U483" ca="1" si="284">RAND()</f>
        <v>0.6547307658522673</v>
      </c>
      <c r="U464" s="30">
        <f t="shared" ca="1" si="284"/>
        <v>0.90547274651487419</v>
      </c>
      <c r="V464" s="30">
        <f ca="1">IF(Riskregister!$E$5="",0,COUNTIF(BF$4:BF$53,"&lt;"&amp;T464)*IF(U464&lt;0.5,Riskregister!$K$5+(Riskregister!$L$5-Riskregister!$K$5)*SQRT(U464/2),Riskregister!$L$5-(Riskregister!$L$5-Riskregister!$K$5)*SQRT((1-U464)/2)))</f>
        <v>2008676.4118457669</v>
      </c>
      <c r="W464" s="30">
        <f t="shared" ref="W464:X483" ca="1" si="285">RAND()</f>
        <v>0.97395444068536408</v>
      </c>
      <c r="X464" s="30">
        <f t="shared" ca="1" si="285"/>
        <v>0.54045935922946753</v>
      </c>
      <c r="Y464" s="30">
        <f ca="1">IF(Riskregister!$E$6="",0,COUNTIF(BG$4:BG$53,"&lt;"&amp;W464)*IF(X464&lt;0.5,Riskregister!$K$6+(Riskregister!$L$6-Riskregister!$K$6)*SQRT(X464/2),Riskregister!$L$6-(Riskregister!$L$6-Riskregister!$K$6)*SQRT((1-X464)/2)))</f>
        <v>5685907.2852792591</v>
      </c>
      <c r="Z464" s="30">
        <f t="shared" ref="Z464:AA483" ca="1" si="286">RAND()</f>
        <v>0.72964390070699747</v>
      </c>
      <c r="AA464" s="30">
        <f t="shared" ca="1" si="286"/>
        <v>0.50270095926957903</v>
      </c>
      <c r="AB464" s="30">
        <f ca="1">IF(Riskregister!$E$7="",0,COUNTIF(BH$4:BH$53,"&lt;"&amp;Z464)*IF(AA464&lt;0.5,Riskregister!$K$7+(Riskregister!$L$7-Riskregister!$K$7)*SQRT(AA464/2),Riskregister!$L$7-(Riskregister!$L$7-Riskregister!$K$7)*SQRT((1-AA464)/2)))</f>
        <v>1803786.4634436285</v>
      </c>
      <c r="AC464" s="30">
        <f t="shared" ref="AC464:AD483" ca="1" si="287">RAND()</f>
        <v>0.71951603617829574</v>
      </c>
      <c r="AD464" s="30">
        <f t="shared" ca="1" si="287"/>
        <v>0.18723178783016858</v>
      </c>
      <c r="AE464" s="30">
        <f ca="1">IF(Riskregister!$E$8="",0,COUNTIF(BI$4:BI$53,"&lt;"&amp;AC464)*IF(AD464&lt;0.5,Riskregister!$K$8+(Riskregister!$L$8-Riskregister!$K$8)*SQRT(AD464/2),Riskregister!$L$8-(Riskregister!$L$8-Riskregister!$K$8)*SQRT((1-AD464)/2)))</f>
        <v>6952182.3289380688</v>
      </c>
      <c r="AF464" s="30">
        <f t="shared" ref="AF464:AG483" ca="1" si="288">RAND()</f>
        <v>0.49430158892944687</v>
      </c>
      <c r="AG464" s="30">
        <f t="shared" ca="1" si="288"/>
        <v>0.68454877742378639</v>
      </c>
      <c r="AH464" s="30">
        <f>IF(Riskregister!$E$9="",0,COUNTIF(BJ$4:BJ$53,"&lt;"&amp;AF464)*IF(AG464&lt;0.5,Riskregister!$K$9+(Riskregister!$L$9-Riskregister!$K$9)*SQRT(AG464/2),Riskregister!$L$9-(Riskregister!$L$9-Riskregister!$K$9)*SQRT((1-AG464)/2)))</f>
        <v>0</v>
      </c>
      <c r="AI464" s="30">
        <f t="shared" ref="AI464:AJ483" ca="1" si="289">RAND()</f>
        <v>7.0794806480163452E-2</v>
      </c>
      <c r="AJ464" s="30">
        <f t="shared" ca="1" si="289"/>
        <v>0.44776926997052069</v>
      </c>
      <c r="AK464" s="30">
        <f>IF(Riskregister!$E$10="",0,COUNTIF(BK$4:BK$53,"&lt;"&amp;AI464)*IF(AJ464&lt;0.5,Riskregister!$K$10+(Riskregister!$L$10-Riskregister!$K$10)*SQRT(AJ464/2),Riskregister!$L$10-(Riskregister!$L$10-Riskregister!$K$10)*SQRT((1-AJ464)/2)))</f>
        <v>0</v>
      </c>
      <c r="AL464" s="30">
        <f t="shared" ref="AL464:AM483" ca="1" si="290">RAND()</f>
        <v>0.22220406760029299</v>
      </c>
      <c r="AM464" s="30">
        <f t="shared" ca="1" si="290"/>
        <v>0.19537649485646491</v>
      </c>
      <c r="AN464" s="30">
        <f>IF(Riskregister!$E$11="",0,COUNTIF(BL$4:BL$53,"&lt;"&amp;AL464)*IF(AM464&lt;0.5,Riskregister!$K$11+(Riskregister!$L$11-Riskregister!$K$11)*SQRT(AM464/2),Riskregister!$L$11-(Riskregister!$L$11-Riskregister!$K$11)*SQRT((1-AM464)/2)))</f>
        <v>0</v>
      </c>
      <c r="AO464" s="30">
        <f t="shared" ref="AO464:AP483" ca="1" si="291">RAND()</f>
        <v>0.3297045584877446</v>
      </c>
      <c r="AP464" s="30">
        <f t="shared" ca="1" si="291"/>
        <v>0.96817424782121797</v>
      </c>
      <c r="AQ464" s="30">
        <f>IF(Riskregister!$E$12="",0,COUNTIF(BM$4:BM$53,"&lt;"&amp;AO464)*IF(AP464&lt;0.5,Riskregister!$K$12+(Riskregister!$L$12-Riskregister!$K$12)*SQRT(AP464/2),Riskregister!$L$12-(Riskregister!$L$12-Riskregister!$K$12)*SQRT((1-AP464)/2)))</f>
        <v>0</v>
      </c>
      <c r="AR464" s="30">
        <f t="shared" ref="AR464:AS483" ca="1" si="292">RAND()</f>
        <v>0.681785798031872</v>
      </c>
      <c r="AS464" s="30">
        <f t="shared" ca="1" si="292"/>
        <v>0.38730835076387304</v>
      </c>
      <c r="AT464" s="30">
        <f>IF(Riskregister!$E$13="",0,COUNTIF(BN$4:BN$53,"&lt;"&amp;AR464)*IF(AS464&lt;0.5,Riskregister!$K$13+(Riskregister!$L$13-Riskregister!$K$13)*SQRT(AS464/2),Riskregister!$L$13-(Riskregister!$L$13-Riskregister!$K$13)*SQRT((1-AS464)/2)))</f>
        <v>0</v>
      </c>
      <c r="AU464" s="30">
        <f t="shared" ref="AU464:AV483" ca="1" si="293">RAND()</f>
        <v>0.25005857100121198</v>
      </c>
      <c r="AV464" s="30">
        <f t="shared" ca="1" si="293"/>
        <v>0.85909255697961961</v>
      </c>
      <c r="AW464" s="30">
        <f>IF(Riskregister!$E$14="",0,COUNTIF(BO$4:BO$53,"&lt;"&amp;AU464)*IF(AV464&lt;0.5,Riskregister!$K$14+(Riskregister!$L$14-Riskregister!$K$14)*SQRT(AV464/2),Riskregister!$L$14-(Riskregister!$L$14-Riskregister!$K$14)*SQRT((1-AV464)/2)))</f>
        <v>0</v>
      </c>
      <c r="AX464" s="30">
        <f t="shared" ref="AX464:AY483" ca="1" si="294">RAND()</f>
        <v>0.38607479512691401</v>
      </c>
      <c r="AY464" s="30">
        <f t="shared" ca="1" si="294"/>
        <v>0.21085095230244411</v>
      </c>
      <c r="AZ464" s="30">
        <f>IF(Riskregister!$E$15="",0,COUNTIF(BP$4:BP$53,"&lt;"&amp;AX464)*IF(AY464&lt;0.5,Riskregister!$K$15+(Riskregister!$L$15-Riskregister!$K$15)*SQRT(AY464/2),Riskregister!$L$15-(Riskregister!$L$15-Riskregister!$K$15)*SQRT((1-AY464)/2)))</f>
        <v>0</v>
      </c>
      <c r="BA464" s="30">
        <f t="shared" ref="BA464:BB483" ca="1" si="295">RAND()</f>
        <v>0.36202717424056785</v>
      </c>
      <c r="BB464" s="30">
        <f t="shared" ca="1" si="295"/>
        <v>0.3116218023782712</v>
      </c>
      <c r="BC464" s="30">
        <f>IF(Riskregister!$E$16="",0,COUNTIF(BQ$4:BQ$53,"&lt;"&amp;BA464)*IF(BB464&lt;0.5,Riskregister!$K$16+(Riskregister!$L$16-Riskregister!$K$16)*SQRT(BB464/2),Riskregister!$L$16-(Riskregister!$L$16-Riskregister!$K$16)*SQRT((1-BB464)/2)))</f>
        <v>0</v>
      </c>
      <c r="BD464" s="30">
        <f t="shared" ca="1" si="283"/>
        <v>16450552.489506723</v>
      </c>
    </row>
    <row r="465" spans="20:56" x14ac:dyDescent="0.35">
      <c r="T465" s="30">
        <f t="shared" ca="1" si="284"/>
        <v>4.1413596535921693E-2</v>
      </c>
      <c r="U465" s="30">
        <f t="shared" ca="1" si="284"/>
        <v>0.64875499382360291</v>
      </c>
      <c r="V465" s="30">
        <f ca="1">IF(Riskregister!$E$5="",0,COUNTIF(BF$4:BF$53,"&lt;"&amp;T465)*IF(U465&lt;0.5,Riskregister!$K$5+(Riskregister!$L$5-Riskregister!$K$5)*SQRT(U465/2),Riskregister!$L$5-(Riskregister!$L$5-Riskregister!$K$5)*SQRT((1-U465)/2)))</f>
        <v>411416.97617399332</v>
      </c>
      <c r="W465" s="30">
        <f t="shared" ca="1" si="285"/>
        <v>0.86379165243043343</v>
      </c>
      <c r="X465" s="30">
        <f t="shared" ca="1" si="285"/>
        <v>0.22227502466443239</v>
      </c>
      <c r="Y465" s="30">
        <f ca="1">IF(Riskregister!$E$6="",0,COUNTIF(BG$4:BG$53,"&lt;"&amp;W465)*IF(X465&lt;0.5,Riskregister!$K$6+(Riskregister!$L$6-Riskregister!$K$6)*SQRT(X465/2),Riskregister!$L$6-(Riskregister!$L$6-Riskregister!$K$6)*SQRT((1-X465)/2)))</f>
        <v>2400213.8371891892</v>
      </c>
      <c r="Z465" s="30">
        <f t="shared" ca="1" si="286"/>
        <v>0.30202989318462914</v>
      </c>
      <c r="AA465" s="30">
        <f t="shared" ca="1" si="286"/>
        <v>0.59880377926181239</v>
      </c>
      <c r="AB465" s="30">
        <f ca="1">IF(Riskregister!$E$7="",0,COUNTIF(BH$4:BH$53,"&lt;"&amp;Z465)*IF(AA465&lt;0.5,Riskregister!$K$7+(Riskregister!$L$7-Riskregister!$K$7)*SQRT(AA465/2),Riskregister!$L$7-(Riskregister!$L$7-Riskregister!$K$7)*SQRT((1-AA465)/2)))</f>
        <v>1216206.8429710874</v>
      </c>
      <c r="AC465" s="30">
        <f t="shared" ca="1" si="287"/>
        <v>0.3564119365844145</v>
      </c>
      <c r="AD465" s="30">
        <f t="shared" ca="1" si="287"/>
        <v>0.40031889388315445</v>
      </c>
      <c r="AE465" s="30">
        <f ca="1">IF(Riskregister!$E$8="",0,COUNTIF(BI$4:BI$53,"&lt;"&amp;AC465)*IF(AD465&lt;0.5,Riskregister!$K$8+(Riskregister!$L$8-Riskregister!$K$8)*SQRT(AD465/2),Riskregister!$L$8-(Riskregister!$L$8-Riskregister!$K$8)*SQRT((1-AD465)/2)))</f>
        <v>4805483.1745897839</v>
      </c>
      <c r="AF465" s="30">
        <f t="shared" ca="1" si="288"/>
        <v>0.65010455250002164</v>
      </c>
      <c r="AG465" s="30">
        <f t="shared" ca="1" si="288"/>
        <v>0.13831965844509941</v>
      </c>
      <c r="AH465" s="30">
        <f>IF(Riskregister!$E$9="",0,COUNTIF(BJ$4:BJ$53,"&lt;"&amp;AF465)*IF(AG465&lt;0.5,Riskregister!$K$9+(Riskregister!$L$9-Riskregister!$K$9)*SQRT(AG465/2),Riskregister!$L$9-(Riskregister!$L$9-Riskregister!$K$9)*SQRT((1-AG465)/2)))</f>
        <v>0</v>
      </c>
      <c r="AI465" s="30">
        <f t="shared" ca="1" si="289"/>
        <v>0.3802936912097461</v>
      </c>
      <c r="AJ465" s="30">
        <f t="shared" ca="1" si="289"/>
        <v>0.28708832233075599</v>
      </c>
      <c r="AK465" s="30">
        <f>IF(Riskregister!$E$10="",0,COUNTIF(BK$4:BK$53,"&lt;"&amp;AI465)*IF(AJ465&lt;0.5,Riskregister!$K$10+(Riskregister!$L$10-Riskregister!$K$10)*SQRT(AJ465/2),Riskregister!$L$10-(Riskregister!$L$10-Riskregister!$K$10)*SQRT((1-AJ465)/2)))</f>
        <v>0</v>
      </c>
      <c r="AL465" s="30">
        <f t="shared" ca="1" si="290"/>
        <v>2.5794984361426798E-2</v>
      </c>
      <c r="AM465" s="30">
        <f t="shared" ca="1" si="290"/>
        <v>8.1310626379260675E-4</v>
      </c>
      <c r="AN465" s="30">
        <f>IF(Riskregister!$E$11="",0,COUNTIF(BL$4:BL$53,"&lt;"&amp;AL465)*IF(AM465&lt;0.5,Riskregister!$K$11+(Riskregister!$L$11-Riskregister!$K$11)*SQRT(AM465/2),Riskregister!$L$11-(Riskregister!$L$11-Riskregister!$K$11)*SQRT((1-AM465)/2)))</f>
        <v>0</v>
      </c>
      <c r="AO465" s="30">
        <f t="shared" ca="1" si="291"/>
        <v>0.83229484993183545</v>
      </c>
      <c r="AP465" s="30">
        <f t="shared" ca="1" si="291"/>
        <v>0.72341604463844678</v>
      </c>
      <c r="AQ465" s="30">
        <f>IF(Riskregister!$E$12="",0,COUNTIF(BM$4:BM$53,"&lt;"&amp;AO465)*IF(AP465&lt;0.5,Riskregister!$K$12+(Riskregister!$L$12-Riskregister!$K$12)*SQRT(AP465/2),Riskregister!$L$12-(Riskregister!$L$12-Riskregister!$K$12)*SQRT((1-AP465)/2)))</f>
        <v>0</v>
      </c>
      <c r="AR465" s="30">
        <f t="shared" ca="1" si="292"/>
        <v>8.3658394366882716E-2</v>
      </c>
      <c r="AS465" s="30">
        <f t="shared" ca="1" si="292"/>
        <v>0.28640674164365476</v>
      </c>
      <c r="AT465" s="30">
        <f>IF(Riskregister!$E$13="",0,COUNTIF(BN$4:BN$53,"&lt;"&amp;AR465)*IF(AS465&lt;0.5,Riskregister!$K$13+(Riskregister!$L$13-Riskregister!$K$13)*SQRT(AS465/2),Riskregister!$L$13-(Riskregister!$L$13-Riskregister!$K$13)*SQRT((1-AS465)/2)))</f>
        <v>0</v>
      </c>
      <c r="AU465" s="30">
        <f t="shared" ca="1" si="293"/>
        <v>0.4931597183159484</v>
      </c>
      <c r="AV465" s="30">
        <f t="shared" ca="1" si="293"/>
        <v>0.10517303803270628</v>
      </c>
      <c r="AW465" s="30">
        <f>IF(Riskregister!$E$14="",0,COUNTIF(BO$4:BO$53,"&lt;"&amp;AU465)*IF(AV465&lt;0.5,Riskregister!$K$14+(Riskregister!$L$14-Riskregister!$K$14)*SQRT(AV465/2),Riskregister!$L$14-(Riskregister!$L$14-Riskregister!$K$14)*SQRT((1-AV465)/2)))</f>
        <v>0</v>
      </c>
      <c r="AX465" s="30">
        <f t="shared" ca="1" si="294"/>
        <v>0.80063224750154383</v>
      </c>
      <c r="AY465" s="30">
        <f t="shared" ca="1" si="294"/>
        <v>0.30286201383377231</v>
      </c>
      <c r="AZ465" s="30">
        <f>IF(Riskregister!$E$15="",0,COUNTIF(BP$4:BP$53,"&lt;"&amp;AX465)*IF(AY465&lt;0.5,Riskregister!$K$15+(Riskregister!$L$15-Riskregister!$K$15)*SQRT(AY465/2),Riskregister!$L$15-(Riskregister!$L$15-Riskregister!$K$15)*SQRT((1-AY465)/2)))</f>
        <v>0</v>
      </c>
      <c r="BA465" s="30">
        <f t="shared" ca="1" si="295"/>
        <v>0.94822371819605777</v>
      </c>
      <c r="BB465" s="30">
        <f t="shared" ca="1" si="295"/>
        <v>0.31417129635605123</v>
      </c>
      <c r="BC465" s="30">
        <f>IF(Riskregister!$E$16="",0,COUNTIF(BQ$4:BQ$53,"&lt;"&amp;BA465)*IF(BB465&lt;0.5,Riskregister!$K$16+(Riskregister!$L$16-Riskregister!$K$16)*SQRT(BB465/2),Riskregister!$L$16-(Riskregister!$L$16-Riskregister!$K$16)*SQRT((1-BB465)/2)))</f>
        <v>0</v>
      </c>
      <c r="BD465" s="30">
        <f t="shared" ca="1" si="283"/>
        <v>8833320.8309240527</v>
      </c>
    </row>
    <row r="466" spans="20:56" x14ac:dyDescent="0.35">
      <c r="T466" s="30">
        <f t="shared" ca="1" si="284"/>
        <v>0.51905987648821161</v>
      </c>
      <c r="U466" s="30">
        <f t="shared" ca="1" si="284"/>
        <v>0.54054377370729456</v>
      </c>
      <c r="V466" s="30">
        <f ca="1">IF(Riskregister!$E$5="",0,COUNTIF(BF$4:BF$53,"&lt;"&amp;T466)*IF(U466&lt;0.5,Riskregister!$K$5+(Riskregister!$L$5-Riskregister!$K$5)*SQRT(U466/2),Riskregister!$L$5-(Riskregister!$L$5-Riskregister!$K$5)*SQRT((1-U466)/2)))</f>
        <v>1537260.7076328429</v>
      </c>
      <c r="W466" s="30">
        <f t="shared" ca="1" si="285"/>
        <v>7.3987863336489545E-2</v>
      </c>
      <c r="X466" s="30">
        <f t="shared" ca="1" si="285"/>
        <v>0.74193100205234153</v>
      </c>
      <c r="Y466" s="30">
        <f ca="1">IF(Riskregister!$E$6="",0,COUNTIF(BG$4:BG$53,"&lt;"&amp;W466)*IF(X466&lt;0.5,Riskregister!$K$6+(Riskregister!$L$6-Riskregister!$K$6)*SQRT(X466/2),Riskregister!$L$6-(Riskregister!$L$6-Riskregister!$K$6)*SQRT((1-X466)/2)))</f>
        <v>0</v>
      </c>
      <c r="Z466" s="30">
        <f t="shared" ca="1" si="286"/>
        <v>0.95530232511102053</v>
      </c>
      <c r="AA466" s="30">
        <f t="shared" ca="1" si="286"/>
        <v>0.83508490612671948</v>
      </c>
      <c r="AB466" s="30">
        <f ca="1">IF(Riskregister!$E$7="",0,COUNTIF(BH$4:BH$53,"&lt;"&amp;Z466)*IF(AA466&lt;0.5,Riskregister!$K$7+(Riskregister!$L$7-Riskregister!$K$7)*SQRT(AA466/2),Riskregister!$L$7-(Riskregister!$L$7-Riskregister!$K$7)*SQRT((1-AA466)/2)))</f>
        <v>3294456.2471487843</v>
      </c>
      <c r="AC466" s="30">
        <f t="shared" ca="1" si="287"/>
        <v>1.1240849746595449E-3</v>
      </c>
      <c r="AD466" s="30">
        <f t="shared" ca="1" si="287"/>
        <v>0.18526259193088956</v>
      </c>
      <c r="AE466" s="30">
        <f ca="1">IF(Riskregister!$E$8="",0,COUNTIF(BI$4:BI$53,"&lt;"&amp;AC466)*IF(AD466&lt;0.5,Riskregister!$K$8+(Riskregister!$L$8-Riskregister!$K$8)*SQRT(AD466/2),Riskregister!$L$8-(Riskregister!$L$8-Riskregister!$K$8)*SQRT((1-AD466)/2)))</f>
        <v>0</v>
      </c>
      <c r="AF466" s="30">
        <f t="shared" ca="1" si="288"/>
        <v>0.81452299902989278</v>
      </c>
      <c r="AG466" s="30">
        <f t="shared" ca="1" si="288"/>
        <v>0.724803697328399</v>
      </c>
      <c r="AH466" s="30">
        <f>IF(Riskregister!$E$9="",0,COUNTIF(BJ$4:BJ$53,"&lt;"&amp;AF466)*IF(AG466&lt;0.5,Riskregister!$K$9+(Riskregister!$L$9-Riskregister!$K$9)*SQRT(AG466/2),Riskregister!$L$9-(Riskregister!$L$9-Riskregister!$K$9)*SQRT((1-AG466)/2)))</f>
        <v>0</v>
      </c>
      <c r="AI466" s="30">
        <f t="shared" ca="1" si="289"/>
        <v>0.91833609243399483</v>
      </c>
      <c r="AJ466" s="30">
        <f t="shared" ca="1" si="289"/>
        <v>0.12084128528962668</v>
      </c>
      <c r="AK466" s="30">
        <f>IF(Riskregister!$E$10="",0,COUNTIF(BK$4:BK$53,"&lt;"&amp;AI466)*IF(AJ466&lt;0.5,Riskregister!$K$10+(Riskregister!$L$10-Riskregister!$K$10)*SQRT(AJ466/2),Riskregister!$L$10-(Riskregister!$L$10-Riskregister!$K$10)*SQRT((1-AJ466)/2)))</f>
        <v>0</v>
      </c>
      <c r="AL466" s="30">
        <f t="shared" ca="1" si="290"/>
        <v>0.50998895484248652</v>
      </c>
      <c r="AM466" s="30">
        <f t="shared" ca="1" si="290"/>
        <v>0.57953582411187232</v>
      </c>
      <c r="AN466" s="30">
        <f>IF(Riskregister!$E$11="",0,COUNTIF(BL$4:BL$53,"&lt;"&amp;AL466)*IF(AM466&lt;0.5,Riskregister!$K$11+(Riskregister!$L$11-Riskregister!$K$11)*SQRT(AM466/2),Riskregister!$L$11-(Riskregister!$L$11-Riskregister!$K$11)*SQRT((1-AM466)/2)))</f>
        <v>0</v>
      </c>
      <c r="AO466" s="30">
        <f t="shared" ca="1" si="291"/>
        <v>0.46109625629296735</v>
      </c>
      <c r="AP466" s="30">
        <f t="shared" ca="1" si="291"/>
        <v>0.13854397627332704</v>
      </c>
      <c r="AQ466" s="30">
        <f>IF(Riskregister!$E$12="",0,COUNTIF(BM$4:BM$53,"&lt;"&amp;AO466)*IF(AP466&lt;0.5,Riskregister!$K$12+(Riskregister!$L$12-Riskregister!$K$12)*SQRT(AP466/2),Riskregister!$L$12-(Riskregister!$L$12-Riskregister!$K$12)*SQRT((1-AP466)/2)))</f>
        <v>0</v>
      </c>
      <c r="AR466" s="30">
        <f t="shared" ca="1" si="292"/>
        <v>0.16073571160178024</v>
      </c>
      <c r="AS466" s="30">
        <f t="shared" ca="1" si="292"/>
        <v>0.73006442384696979</v>
      </c>
      <c r="AT466" s="30">
        <f>IF(Riskregister!$E$13="",0,COUNTIF(BN$4:BN$53,"&lt;"&amp;AR466)*IF(AS466&lt;0.5,Riskregister!$K$13+(Riskregister!$L$13-Riskregister!$K$13)*SQRT(AS466/2),Riskregister!$L$13-(Riskregister!$L$13-Riskregister!$K$13)*SQRT((1-AS466)/2)))</f>
        <v>0</v>
      </c>
      <c r="AU466" s="30">
        <f t="shared" ca="1" si="293"/>
        <v>0.32448697281162886</v>
      </c>
      <c r="AV466" s="30">
        <f t="shared" ca="1" si="293"/>
        <v>0.26937690692972294</v>
      </c>
      <c r="AW466" s="30">
        <f>IF(Riskregister!$E$14="",0,COUNTIF(BO$4:BO$53,"&lt;"&amp;AU466)*IF(AV466&lt;0.5,Riskregister!$K$14+(Riskregister!$L$14-Riskregister!$K$14)*SQRT(AV466/2),Riskregister!$L$14-(Riskregister!$L$14-Riskregister!$K$14)*SQRT((1-AV466)/2)))</f>
        <v>0</v>
      </c>
      <c r="AX466" s="30">
        <f t="shared" ca="1" si="294"/>
        <v>0.13175464748305621</v>
      </c>
      <c r="AY466" s="30">
        <f t="shared" ca="1" si="294"/>
        <v>0.84596222410900412</v>
      </c>
      <c r="AZ466" s="30">
        <f>IF(Riskregister!$E$15="",0,COUNTIF(BP$4:BP$53,"&lt;"&amp;AX466)*IF(AY466&lt;0.5,Riskregister!$K$15+(Riskregister!$L$15-Riskregister!$K$15)*SQRT(AY466/2),Riskregister!$L$15-(Riskregister!$L$15-Riskregister!$K$15)*SQRT((1-AY466)/2)))</f>
        <v>0</v>
      </c>
      <c r="BA466" s="30">
        <f t="shared" ca="1" si="295"/>
        <v>0.74195145773560134</v>
      </c>
      <c r="BB466" s="30">
        <f t="shared" ca="1" si="295"/>
        <v>0.70732188347839309</v>
      </c>
      <c r="BC466" s="30">
        <f>IF(Riskregister!$E$16="",0,COUNTIF(BQ$4:BQ$53,"&lt;"&amp;BA466)*IF(BB466&lt;0.5,Riskregister!$K$16+(Riskregister!$L$16-Riskregister!$K$16)*SQRT(BB466/2),Riskregister!$L$16-(Riskregister!$L$16-Riskregister!$K$16)*SQRT((1-BB466)/2)))</f>
        <v>0</v>
      </c>
      <c r="BD466" s="30">
        <f t="shared" ca="1" si="283"/>
        <v>4831716.9547816273</v>
      </c>
    </row>
    <row r="467" spans="20:56" x14ac:dyDescent="0.35">
      <c r="T467" s="30">
        <f t="shared" ca="1" si="284"/>
        <v>2.4065390229823458E-2</v>
      </c>
      <c r="U467" s="30">
        <f t="shared" ca="1" si="284"/>
        <v>0.85792349499771525</v>
      </c>
      <c r="V467" s="30">
        <f ca="1">IF(Riskregister!$E$5="",0,COUNTIF(BF$4:BF$53,"&lt;"&amp;T467)*IF(U467&lt;0.5,Riskregister!$K$5+(Riskregister!$L$5-Riskregister!$K$5)*SQRT(U467/2),Riskregister!$L$5-(Riskregister!$L$5-Riskregister!$K$5)*SQRT((1-U467)/2)))</f>
        <v>0</v>
      </c>
      <c r="W467" s="30">
        <f t="shared" ca="1" si="285"/>
        <v>0.87212417807951204</v>
      </c>
      <c r="X467" s="30">
        <f t="shared" ca="1" si="285"/>
        <v>0.24480654065191543</v>
      </c>
      <c r="Y467" s="30">
        <f ca="1">IF(Riskregister!$E$6="",0,COUNTIF(BG$4:BG$53,"&lt;"&amp;W467)*IF(X467&lt;0.5,Riskregister!$K$6+(Riskregister!$L$6-Riskregister!$K$6)*SQRT(X467/2),Riskregister!$L$6-(Riskregister!$L$6-Riskregister!$K$6)*SQRT((1-X467)/2)))</f>
        <v>3319004.8697248776</v>
      </c>
      <c r="Z467" s="30">
        <f t="shared" ca="1" si="286"/>
        <v>0.20851524306350322</v>
      </c>
      <c r="AA467" s="30">
        <f t="shared" ca="1" si="286"/>
        <v>0.18305962760586214</v>
      </c>
      <c r="AB467" s="30">
        <f ca="1">IF(Riskregister!$E$7="",0,COUNTIF(BH$4:BH$53,"&lt;"&amp;Z467)*IF(AA467&lt;0.5,Riskregister!$K$7+(Riskregister!$L$7-Riskregister!$K$7)*SQRT(AA467/2),Riskregister!$L$7-(Riskregister!$L$7-Riskregister!$K$7)*SQRT((1-AA467)/2)))</f>
        <v>623554.52429851925</v>
      </c>
      <c r="AC467" s="30">
        <f t="shared" ca="1" si="287"/>
        <v>0.64953479886684595</v>
      </c>
      <c r="AD467" s="30">
        <f t="shared" ca="1" si="287"/>
        <v>0.77065042015127083</v>
      </c>
      <c r="AE467" s="30">
        <f ca="1">IF(Riskregister!$E$8="",0,COUNTIF(BI$4:BI$53,"&lt;"&amp;AC467)*IF(AD467&lt;0.5,Riskregister!$K$8+(Riskregister!$L$8-Riskregister!$K$8)*SQRT(AD467/2),Riskregister!$L$8-(Riskregister!$L$8-Riskregister!$K$8)*SQRT((1-AD467)/2)))</f>
        <v>10225223.043443503</v>
      </c>
      <c r="AF467" s="30">
        <f t="shared" ca="1" si="288"/>
        <v>0.63574728514433154</v>
      </c>
      <c r="AG467" s="30">
        <f t="shared" ca="1" si="288"/>
        <v>0.83565409793624701</v>
      </c>
      <c r="AH467" s="30">
        <f>IF(Riskregister!$E$9="",0,COUNTIF(BJ$4:BJ$53,"&lt;"&amp;AF467)*IF(AG467&lt;0.5,Riskregister!$K$9+(Riskregister!$L$9-Riskregister!$K$9)*SQRT(AG467/2),Riskregister!$L$9-(Riskregister!$L$9-Riskregister!$K$9)*SQRT((1-AG467)/2)))</f>
        <v>0</v>
      </c>
      <c r="AI467" s="30">
        <f t="shared" ca="1" si="289"/>
        <v>0.38255919153553741</v>
      </c>
      <c r="AJ467" s="30">
        <f t="shared" ca="1" si="289"/>
        <v>0.5378805495670953</v>
      </c>
      <c r="AK467" s="30">
        <f>IF(Riskregister!$E$10="",0,COUNTIF(BK$4:BK$53,"&lt;"&amp;AI467)*IF(AJ467&lt;0.5,Riskregister!$K$10+(Riskregister!$L$10-Riskregister!$K$10)*SQRT(AJ467/2),Riskregister!$L$10-(Riskregister!$L$10-Riskregister!$K$10)*SQRT((1-AJ467)/2)))</f>
        <v>0</v>
      </c>
      <c r="AL467" s="30">
        <f t="shared" ca="1" si="290"/>
        <v>0.13195808641504581</v>
      </c>
      <c r="AM467" s="30">
        <f t="shared" ca="1" si="290"/>
        <v>0.3832612604146487</v>
      </c>
      <c r="AN467" s="30">
        <f>IF(Riskregister!$E$11="",0,COUNTIF(BL$4:BL$53,"&lt;"&amp;AL467)*IF(AM467&lt;0.5,Riskregister!$K$11+(Riskregister!$L$11-Riskregister!$K$11)*SQRT(AM467/2),Riskregister!$L$11-(Riskregister!$L$11-Riskregister!$K$11)*SQRT((1-AM467)/2)))</f>
        <v>0</v>
      </c>
      <c r="AO467" s="30">
        <f t="shared" ca="1" si="291"/>
        <v>0.65877361943976631</v>
      </c>
      <c r="AP467" s="30">
        <f t="shared" ca="1" si="291"/>
        <v>0.32371458492093896</v>
      </c>
      <c r="AQ467" s="30">
        <f>IF(Riskregister!$E$12="",0,COUNTIF(BM$4:BM$53,"&lt;"&amp;AO467)*IF(AP467&lt;0.5,Riskregister!$K$12+(Riskregister!$L$12-Riskregister!$K$12)*SQRT(AP467/2),Riskregister!$L$12-(Riskregister!$L$12-Riskregister!$K$12)*SQRT((1-AP467)/2)))</f>
        <v>0</v>
      </c>
      <c r="AR467" s="30">
        <f t="shared" ca="1" si="292"/>
        <v>0.56428864367424747</v>
      </c>
      <c r="AS467" s="30">
        <f t="shared" ca="1" si="292"/>
        <v>0.63223493313984747</v>
      </c>
      <c r="AT467" s="30">
        <f>IF(Riskregister!$E$13="",0,COUNTIF(BN$4:BN$53,"&lt;"&amp;AR467)*IF(AS467&lt;0.5,Riskregister!$K$13+(Riskregister!$L$13-Riskregister!$K$13)*SQRT(AS467/2),Riskregister!$L$13-(Riskregister!$L$13-Riskregister!$K$13)*SQRT((1-AS467)/2)))</f>
        <v>0</v>
      </c>
      <c r="AU467" s="30">
        <f t="shared" ca="1" si="293"/>
        <v>0.22885437015800625</v>
      </c>
      <c r="AV467" s="30">
        <f t="shared" ca="1" si="293"/>
        <v>0.67385179447572141</v>
      </c>
      <c r="AW467" s="30">
        <f>IF(Riskregister!$E$14="",0,COUNTIF(BO$4:BO$53,"&lt;"&amp;AU467)*IF(AV467&lt;0.5,Riskregister!$K$14+(Riskregister!$L$14-Riskregister!$K$14)*SQRT(AV467/2),Riskregister!$L$14-(Riskregister!$L$14-Riskregister!$K$14)*SQRT((1-AV467)/2)))</f>
        <v>0</v>
      </c>
      <c r="AX467" s="30">
        <f t="shared" ca="1" si="294"/>
        <v>0.33066951594547211</v>
      </c>
      <c r="AY467" s="30">
        <f t="shared" ca="1" si="294"/>
        <v>0.3228121529745559</v>
      </c>
      <c r="AZ467" s="30">
        <f>IF(Riskregister!$E$15="",0,COUNTIF(BP$4:BP$53,"&lt;"&amp;AX467)*IF(AY467&lt;0.5,Riskregister!$K$15+(Riskregister!$L$15-Riskregister!$K$15)*SQRT(AY467/2),Riskregister!$L$15-(Riskregister!$L$15-Riskregister!$K$15)*SQRT((1-AY467)/2)))</f>
        <v>0</v>
      </c>
      <c r="BA467" s="30">
        <f t="shared" ca="1" si="295"/>
        <v>0.37925976738924561</v>
      </c>
      <c r="BB467" s="30">
        <f t="shared" ca="1" si="295"/>
        <v>4.6524598435318421E-2</v>
      </c>
      <c r="BC467" s="30">
        <f>IF(Riskregister!$E$16="",0,COUNTIF(BQ$4:BQ$53,"&lt;"&amp;BA467)*IF(BB467&lt;0.5,Riskregister!$K$16+(Riskregister!$L$16-Riskregister!$K$16)*SQRT(BB467/2),Riskregister!$L$16-(Riskregister!$L$16-Riskregister!$K$16)*SQRT((1-BB467)/2)))</f>
        <v>0</v>
      </c>
      <c r="BD467" s="30">
        <f t="shared" ca="1" si="283"/>
        <v>14167782.437466901</v>
      </c>
    </row>
    <row r="468" spans="20:56" x14ac:dyDescent="0.35">
      <c r="T468" s="30">
        <f t="shared" ca="1" si="284"/>
        <v>0.54060150670104989</v>
      </c>
      <c r="U468" s="30">
        <f t="shared" ca="1" si="284"/>
        <v>0.22493788201288401</v>
      </c>
      <c r="V468" s="30">
        <f ca="1">IF(Riskregister!$E$5="",0,COUNTIF(BF$4:BF$53,"&lt;"&amp;T468)*IF(U468&lt;0.5,Riskregister!$K$5+(Riskregister!$L$5-Riskregister!$K$5)*SQRT(U468/2),Riskregister!$L$5-(Riskregister!$L$5-Riskregister!$K$5)*SQRT((1-U468)/2)))</f>
        <v>1203655.0081469317</v>
      </c>
      <c r="W468" s="30">
        <f t="shared" ca="1" si="285"/>
        <v>0.94651276670761653</v>
      </c>
      <c r="X468" s="30">
        <f t="shared" ca="1" si="285"/>
        <v>0.17584432029300689</v>
      </c>
      <c r="Y468" s="30">
        <f ca="1">IF(Riskregister!$E$6="",0,COUNTIF(BG$4:BG$53,"&lt;"&amp;W468)*IF(X468&lt;0.5,Riskregister!$K$6+(Riskregister!$L$6-Riskregister!$K$6)*SQRT(X468/2),Riskregister!$L$6-(Riskregister!$L$6-Riskregister!$K$6)*SQRT((1-X468)/2)))</f>
        <v>2934920.3221653821</v>
      </c>
      <c r="Z468" s="30">
        <f t="shared" ca="1" si="286"/>
        <v>6.94374367733116E-2</v>
      </c>
      <c r="AA468" s="30">
        <f t="shared" ca="1" si="286"/>
        <v>0.33518885288502387</v>
      </c>
      <c r="AB468" s="30">
        <f ca="1">IF(Riskregister!$E$7="",0,COUNTIF(BH$4:BH$53,"&lt;"&amp;Z468)*IF(AA468&lt;0.5,Riskregister!$K$7+(Riskregister!$L$7-Riskregister!$K$7)*SQRT(AA468/2),Riskregister!$L$7-(Riskregister!$L$7-Riskregister!$K$7)*SQRT((1-AA468)/2)))</f>
        <v>579852.13173005136</v>
      </c>
      <c r="AC468" s="30">
        <f t="shared" ca="1" si="287"/>
        <v>0.66360109161265035</v>
      </c>
      <c r="AD468" s="30">
        <f t="shared" ca="1" si="287"/>
        <v>0.40593258117290931</v>
      </c>
      <c r="AE468" s="30">
        <f ca="1">IF(Riskregister!$E$8="",0,COUNTIF(BI$4:BI$53,"&lt;"&amp;AC468)*IF(AD468&lt;0.5,Riskregister!$K$8+(Riskregister!$L$8-Riskregister!$K$8)*SQRT(AD468/2),Riskregister!$L$8-(Riskregister!$L$8-Riskregister!$K$8)*SQRT((1-AD468)/2)))</f>
        <v>7252301.0186461601</v>
      </c>
      <c r="AF468" s="30">
        <f t="shared" ca="1" si="288"/>
        <v>0.41746361248479014</v>
      </c>
      <c r="AG468" s="30">
        <f t="shared" ca="1" si="288"/>
        <v>0.72218234247480717</v>
      </c>
      <c r="AH468" s="30">
        <f>IF(Riskregister!$E$9="",0,COUNTIF(BJ$4:BJ$53,"&lt;"&amp;AF468)*IF(AG468&lt;0.5,Riskregister!$K$9+(Riskregister!$L$9-Riskregister!$K$9)*SQRT(AG468/2),Riskregister!$L$9-(Riskregister!$L$9-Riskregister!$K$9)*SQRT((1-AG468)/2)))</f>
        <v>0</v>
      </c>
      <c r="AI468" s="30">
        <f t="shared" ca="1" si="289"/>
        <v>0.37700474237811865</v>
      </c>
      <c r="AJ468" s="30">
        <f t="shared" ca="1" si="289"/>
        <v>0.46071726614163411</v>
      </c>
      <c r="AK468" s="30">
        <f>IF(Riskregister!$E$10="",0,COUNTIF(BK$4:BK$53,"&lt;"&amp;AI468)*IF(AJ468&lt;0.5,Riskregister!$K$10+(Riskregister!$L$10-Riskregister!$K$10)*SQRT(AJ468/2),Riskregister!$L$10-(Riskregister!$L$10-Riskregister!$K$10)*SQRT((1-AJ468)/2)))</f>
        <v>0</v>
      </c>
      <c r="AL468" s="30">
        <f t="shared" ca="1" si="290"/>
        <v>0.16844921025322412</v>
      </c>
      <c r="AM468" s="30">
        <f t="shared" ca="1" si="290"/>
        <v>3.0556960295288538E-2</v>
      </c>
      <c r="AN468" s="30">
        <f>IF(Riskregister!$E$11="",0,COUNTIF(BL$4:BL$53,"&lt;"&amp;AL468)*IF(AM468&lt;0.5,Riskregister!$K$11+(Riskregister!$L$11-Riskregister!$K$11)*SQRT(AM468/2),Riskregister!$L$11-(Riskregister!$L$11-Riskregister!$K$11)*SQRT((1-AM468)/2)))</f>
        <v>0</v>
      </c>
      <c r="AO468" s="30">
        <f t="shared" ca="1" si="291"/>
        <v>0.58765075311625803</v>
      </c>
      <c r="AP468" s="30">
        <f t="shared" ca="1" si="291"/>
        <v>0.7334105714296052</v>
      </c>
      <c r="AQ468" s="30">
        <f>IF(Riskregister!$E$12="",0,COUNTIF(BM$4:BM$53,"&lt;"&amp;AO468)*IF(AP468&lt;0.5,Riskregister!$K$12+(Riskregister!$L$12-Riskregister!$K$12)*SQRT(AP468/2),Riskregister!$L$12-(Riskregister!$L$12-Riskregister!$K$12)*SQRT((1-AP468)/2)))</f>
        <v>0</v>
      </c>
      <c r="AR468" s="30">
        <f t="shared" ca="1" si="292"/>
        <v>8.9794433840331811E-2</v>
      </c>
      <c r="AS468" s="30">
        <f t="shared" ca="1" si="292"/>
        <v>6.323412354142921E-2</v>
      </c>
      <c r="AT468" s="30">
        <f>IF(Riskregister!$E$13="",0,COUNTIF(BN$4:BN$53,"&lt;"&amp;AR468)*IF(AS468&lt;0.5,Riskregister!$K$13+(Riskregister!$L$13-Riskregister!$K$13)*SQRT(AS468/2),Riskregister!$L$13-(Riskregister!$L$13-Riskregister!$K$13)*SQRT((1-AS468)/2)))</f>
        <v>0</v>
      </c>
      <c r="AU468" s="30">
        <f t="shared" ca="1" si="293"/>
        <v>0.64113571840091643</v>
      </c>
      <c r="AV468" s="30">
        <f t="shared" ca="1" si="293"/>
        <v>0.86511581274583771</v>
      </c>
      <c r="AW468" s="30">
        <f>IF(Riskregister!$E$14="",0,COUNTIF(BO$4:BO$53,"&lt;"&amp;AU468)*IF(AV468&lt;0.5,Riskregister!$K$14+(Riskregister!$L$14-Riskregister!$K$14)*SQRT(AV468/2),Riskregister!$L$14-(Riskregister!$L$14-Riskregister!$K$14)*SQRT((1-AV468)/2)))</f>
        <v>0</v>
      </c>
      <c r="AX468" s="30">
        <f t="shared" ca="1" si="294"/>
        <v>0.54970138970317384</v>
      </c>
      <c r="AY468" s="30">
        <f t="shared" ca="1" si="294"/>
        <v>0.76359044809759868</v>
      </c>
      <c r="AZ468" s="30">
        <f>IF(Riskregister!$E$15="",0,COUNTIF(BP$4:BP$53,"&lt;"&amp;AX468)*IF(AY468&lt;0.5,Riskregister!$K$15+(Riskregister!$L$15-Riskregister!$K$15)*SQRT(AY468/2),Riskregister!$L$15-(Riskregister!$L$15-Riskregister!$K$15)*SQRT((1-AY468)/2)))</f>
        <v>0</v>
      </c>
      <c r="BA468" s="30">
        <f t="shared" ca="1" si="295"/>
        <v>0.70597424012322674</v>
      </c>
      <c r="BB468" s="30">
        <f t="shared" ca="1" si="295"/>
        <v>0.68414017071686672</v>
      </c>
      <c r="BC468" s="30">
        <f>IF(Riskregister!$E$16="",0,COUNTIF(BQ$4:BQ$53,"&lt;"&amp;BA468)*IF(BB468&lt;0.5,Riskregister!$K$16+(Riskregister!$L$16-Riskregister!$K$16)*SQRT(BB468/2),Riskregister!$L$16-(Riskregister!$L$16-Riskregister!$K$16)*SQRT((1-BB468)/2)))</f>
        <v>0</v>
      </c>
      <c r="BD468" s="30">
        <f t="shared" ca="1" si="283"/>
        <v>11970728.480688525</v>
      </c>
    </row>
    <row r="469" spans="20:56" x14ac:dyDescent="0.35">
      <c r="T469" s="30">
        <f t="shared" ca="1" si="284"/>
        <v>0.71149594911135583</v>
      </c>
      <c r="U469" s="30">
        <f t="shared" ca="1" si="284"/>
        <v>0.14687516089487762</v>
      </c>
      <c r="V469" s="30">
        <f ca="1">IF(Riskregister!$E$5="",0,COUNTIF(BF$4:BF$53,"&lt;"&amp;T469)*IF(U469&lt;0.5,Riskregister!$K$5+(Riskregister!$L$5-Riskregister!$K$5)*SQRT(U469/2),Riskregister!$L$5-(Riskregister!$L$5-Riskregister!$K$5)*SQRT((1-U469)/2)))</f>
        <v>1359735.8042752277</v>
      </c>
      <c r="W469" s="30">
        <f t="shared" ca="1" si="285"/>
        <v>0.40886791043977977</v>
      </c>
      <c r="X469" s="30">
        <f t="shared" ca="1" si="285"/>
        <v>0.79793982362217175</v>
      </c>
      <c r="Y469" s="30">
        <f ca="1">IF(Riskregister!$E$6="",0,COUNTIF(BG$4:BG$53,"&lt;"&amp;W469)*IF(X469&lt;0.5,Riskregister!$K$6+(Riskregister!$L$6-Riskregister!$K$6)*SQRT(X469/2),Riskregister!$L$6-(Riskregister!$L$6-Riskregister!$K$6)*SQRT((1-X469)/2)))</f>
        <v>1427865.8498812697</v>
      </c>
      <c r="Z469" s="30">
        <f t="shared" ca="1" si="286"/>
        <v>0.58283565970184803</v>
      </c>
      <c r="AA469" s="30">
        <f t="shared" ca="1" si="286"/>
        <v>0.63471046838186274</v>
      </c>
      <c r="AB469" s="30">
        <f ca="1">IF(Riskregister!$E$7="",0,COUNTIF(BH$4:BH$53,"&lt;"&amp;Z469)*IF(AA469&lt;0.5,Riskregister!$K$7+(Riskregister!$L$7-Riskregister!$K$7)*SQRT(AA469/2),Riskregister!$L$7-(Riskregister!$L$7-Riskregister!$K$7)*SQRT((1-AA469)/2)))</f>
        <v>1752944.5063565471</v>
      </c>
      <c r="AC469" s="30">
        <f t="shared" ca="1" si="287"/>
        <v>0.28753533989404789</v>
      </c>
      <c r="AD469" s="30">
        <f t="shared" ca="1" si="287"/>
        <v>0.4881758533658116</v>
      </c>
      <c r="AE469" s="30">
        <f ca="1">IF(Riskregister!$E$8="",0,COUNTIF(BI$4:BI$53,"&lt;"&amp;AC469)*IF(AD469&lt;0.5,Riskregister!$K$8+(Riskregister!$L$8-Riskregister!$K$8)*SQRT(AD469/2),Riskregister!$L$8-(Riskregister!$L$8-Riskregister!$K$8)*SQRT((1-AD469)/2)))</f>
        <v>5244094.0130128246</v>
      </c>
      <c r="AF469" s="30">
        <f t="shared" ca="1" si="288"/>
        <v>0.81606863640784766</v>
      </c>
      <c r="AG469" s="30">
        <f t="shared" ca="1" si="288"/>
        <v>0.73523158558255897</v>
      </c>
      <c r="AH469" s="30">
        <f>IF(Riskregister!$E$9="",0,COUNTIF(BJ$4:BJ$53,"&lt;"&amp;AF469)*IF(AG469&lt;0.5,Riskregister!$K$9+(Riskregister!$L$9-Riskregister!$K$9)*SQRT(AG469/2),Riskregister!$L$9-(Riskregister!$L$9-Riskregister!$K$9)*SQRT((1-AG469)/2)))</f>
        <v>0</v>
      </c>
      <c r="AI469" s="30">
        <f t="shared" ca="1" si="289"/>
        <v>0.78320770008889085</v>
      </c>
      <c r="AJ469" s="30">
        <f t="shared" ca="1" si="289"/>
        <v>0.36406954808633973</v>
      </c>
      <c r="AK469" s="30">
        <f>IF(Riskregister!$E$10="",0,COUNTIF(BK$4:BK$53,"&lt;"&amp;AI469)*IF(AJ469&lt;0.5,Riskregister!$K$10+(Riskregister!$L$10-Riskregister!$K$10)*SQRT(AJ469/2),Riskregister!$L$10-(Riskregister!$L$10-Riskregister!$K$10)*SQRT((1-AJ469)/2)))</f>
        <v>0</v>
      </c>
      <c r="AL469" s="30">
        <f t="shared" ca="1" si="290"/>
        <v>9.3111330975576112E-2</v>
      </c>
      <c r="AM469" s="30">
        <f t="shared" ca="1" si="290"/>
        <v>0.83101528519615964</v>
      </c>
      <c r="AN469" s="30">
        <f>IF(Riskregister!$E$11="",0,COUNTIF(BL$4:BL$53,"&lt;"&amp;AL469)*IF(AM469&lt;0.5,Riskregister!$K$11+(Riskregister!$L$11-Riskregister!$K$11)*SQRT(AM469/2),Riskregister!$L$11-(Riskregister!$L$11-Riskregister!$K$11)*SQRT((1-AM469)/2)))</f>
        <v>0</v>
      </c>
      <c r="AO469" s="30">
        <f t="shared" ca="1" si="291"/>
        <v>0.55626427241773857</v>
      </c>
      <c r="AP469" s="30">
        <f t="shared" ca="1" si="291"/>
        <v>2.2965515091930677E-2</v>
      </c>
      <c r="AQ469" s="30">
        <f>IF(Riskregister!$E$12="",0,COUNTIF(BM$4:BM$53,"&lt;"&amp;AO469)*IF(AP469&lt;0.5,Riskregister!$K$12+(Riskregister!$L$12-Riskregister!$K$12)*SQRT(AP469/2),Riskregister!$L$12-(Riskregister!$L$12-Riskregister!$K$12)*SQRT((1-AP469)/2)))</f>
        <v>0</v>
      </c>
      <c r="AR469" s="30">
        <f t="shared" ca="1" si="292"/>
        <v>3.4895240068139599E-2</v>
      </c>
      <c r="AS469" s="30">
        <f t="shared" ca="1" si="292"/>
        <v>0.17296969576388443</v>
      </c>
      <c r="AT469" s="30">
        <f>IF(Riskregister!$E$13="",0,COUNTIF(BN$4:BN$53,"&lt;"&amp;AR469)*IF(AS469&lt;0.5,Riskregister!$K$13+(Riskregister!$L$13-Riskregister!$K$13)*SQRT(AS469/2),Riskregister!$L$13-(Riskregister!$L$13-Riskregister!$K$13)*SQRT((1-AS469)/2)))</f>
        <v>0</v>
      </c>
      <c r="AU469" s="30">
        <f t="shared" ca="1" si="293"/>
        <v>0.57590353320032561</v>
      </c>
      <c r="AV469" s="30">
        <f t="shared" ca="1" si="293"/>
        <v>0.57205711560840822</v>
      </c>
      <c r="AW469" s="30">
        <f>IF(Riskregister!$E$14="",0,COUNTIF(BO$4:BO$53,"&lt;"&amp;AU469)*IF(AV469&lt;0.5,Riskregister!$K$14+(Riskregister!$L$14-Riskregister!$K$14)*SQRT(AV469/2),Riskregister!$L$14-(Riskregister!$L$14-Riskregister!$K$14)*SQRT((1-AV469)/2)))</f>
        <v>0</v>
      </c>
      <c r="AX469" s="30">
        <f t="shared" ca="1" si="294"/>
        <v>0.61942320641270177</v>
      </c>
      <c r="AY469" s="30">
        <f t="shared" ca="1" si="294"/>
        <v>0.96225447398379571</v>
      </c>
      <c r="AZ469" s="30">
        <f>IF(Riskregister!$E$15="",0,COUNTIF(BP$4:BP$53,"&lt;"&amp;AX469)*IF(AY469&lt;0.5,Riskregister!$K$15+(Riskregister!$L$15-Riskregister!$K$15)*SQRT(AY469/2),Riskregister!$L$15-(Riskregister!$L$15-Riskregister!$K$15)*SQRT((1-AY469)/2)))</f>
        <v>0</v>
      </c>
      <c r="BA469" s="30">
        <f t="shared" ca="1" si="295"/>
        <v>0.68347768944286991</v>
      </c>
      <c r="BB469" s="30">
        <f t="shared" ca="1" si="295"/>
        <v>0.46083095266784657</v>
      </c>
      <c r="BC469" s="30">
        <f>IF(Riskregister!$E$16="",0,COUNTIF(BQ$4:BQ$53,"&lt;"&amp;BA469)*IF(BB469&lt;0.5,Riskregister!$K$16+(Riskregister!$L$16-Riskregister!$K$16)*SQRT(BB469/2),Riskregister!$L$16-(Riskregister!$L$16-Riskregister!$K$16)*SQRT((1-BB469)/2)))</f>
        <v>0</v>
      </c>
      <c r="BD469" s="30">
        <f t="shared" ca="1" si="283"/>
        <v>9784640.1735258698</v>
      </c>
    </row>
    <row r="470" spans="20:56" x14ac:dyDescent="0.35">
      <c r="T470" s="30">
        <f t="shared" ca="1" si="284"/>
        <v>0.79605991177962721</v>
      </c>
      <c r="U470" s="30">
        <f t="shared" ca="1" si="284"/>
        <v>5.19413046622208E-3</v>
      </c>
      <c r="V470" s="30">
        <f ca="1">IF(Riskregister!$E$5="",0,COUNTIF(BF$4:BF$53,"&lt;"&amp;T470)*IF(U470&lt;0.5,Riskregister!$K$5+(Riskregister!$L$5-Riskregister!$K$5)*SQRT(U470/2),Riskregister!$L$5-(Riskregister!$L$5-Riskregister!$K$5)*SQRT((1-U470)/2)))</f>
        <v>864663.17082055868</v>
      </c>
      <c r="W470" s="30">
        <f t="shared" ca="1" si="285"/>
        <v>3.3934426003296991E-2</v>
      </c>
      <c r="X470" s="30">
        <f t="shared" ca="1" si="285"/>
        <v>9.8254750024939441E-2</v>
      </c>
      <c r="Y470" s="30">
        <f ca="1">IF(Riskregister!$E$6="",0,COUNTIF(BG$4:BG$53,"&lt;"&amp;W470)*IF(X470&lt;0.5,Riskregister!$K$6+(Riskregister!$L$6-Riskregister!$K$6)*SQRT(X470/2),Riskregister!$L$6-(Riskregister!$L$6-Riskregister!$K$6)*SQRT((1-X470)/2)))</f>
        <v>0</v>
      </c>
      <c r="Z470" s="30">
        <f t="shared" ca="1" si="286"/>
        <v>0.40794710511931476</v>
      </c>
      <c r="AA470" s="30">
        <f t="shared" ca="1" si="286"/>
        <v>0.53131115931876627</v>
      </c>
      <c r="AB470" s="30">
        <f ca="1">IF(Riskregister!$E$7="",0,COUNTIF(BH$4:BH$53,"&lt;"&amp;Z470)*IF(AA470&lt;0.5,Riskregister!$K$7+(Riskregister!$L$7-Riskregister!$K$7)*SQRT(AA470/2),Riskregister!$L$7-(Riskregister!$L$7-Riskregister!$K$7)*SQRT((1-AA470)/2)))</f>
        <v>1383408.1971105018</v>
      </c>
      <c r="AC470" s="30">
        <f t="shared" ca="1" si="287"/>
        <v>0.26229659747195955</v>
      </c>
      <c r="AD470" s="30">
        <f t="shared" ca="1" si="287"/>
        <v>9.9851768195671986E-2</v>
      </c>
      <c r="AE470" s="30">
        <f ca="1">IF(Riskregister!$E$8="",0,COUNTIF(BI$4:BI$53,"&lt;"&amp;AC470)*IF(AD470&lt;0.5,Riskregister!$K$8+(Riskregister!$L$8-Riskregister!$K$8)*SQRT(AD470/2),Riskregister!$L$8-(Riskregister!$L$8-Riskregister!$K$8)*SQRT((1-AD470)/2)))</f>
        <v>2700345.4760788255</v>
      </c>
      <c r="AF470" s="30">
        <f t="shared" ca="1" si="288"/>
        <v>0.59363839429144483</v>
      </c>
      <c r="AG470" s="30">
        <f t="shared" ca="1" si="288"/>
        <v>0.80956150579756259</v>
      </c>
      <c r="AH470" s="30">
        <f>IF(Riskregister!$E$9="",0,COUNTIF(BJ$4:BJ$53,"&lt;"&amp;AF470)*IF(AG470&lt;0.5,Riskregister!$K$9+(Riskregister!$L$9-Riskregister!$K$9)*SQRT(AG470/2),Riskregister!$L$9-(Riskregister!$L$9-Riskregister!$K$9)*SQRT((1-AG470)/2)))</f>
        <v>0</v>
      </c>
      <c r="AI470" s="30">
        <f t="shared" ca="1" si="289"/>
        <v>0.44332580305437752</v>
      </c>
      <c r="AJ470" s="30">
        <f t="shared" ca="1" si="289"/>
        <v>0.50849861412089559</v>
      </c>
      <c r="AK470" s="30">
        <f>IF(Riskregister!$E$10="",0,COUNTIF(BK$4:BK$53,"&lt;"&amp;AI470)*IF(AJ470&lt;0.5,Riskregister!$K$10+(Riskregister!$L$10-Riskregister!$K$10)*SQRT(AJ470/2),Riskregister!$L$10-(Riskregister!$L$10-Riskregister!$K$10)*SQRT((1-AJ470)/2)))</f>
        <v>0</v>
      </c>
      <c r="AL470" s="30">
        <f t="shared" ca="1" si="290"/>
        <v>0.30884176406112707</v>
      </c>
      <c r="AM470" s="30">
        <f t="shared" ca="1" si="290"/>
        <v>0.53176168216851338</v>
      </c>
      <c r="AN470" s="30">
        <f>IF(Riskregister!$E$11="",0,COUNTIF(BL$4:BL$53,"&lt;"&amp;AL470)*IF(AM470&lt;0.5,Riskregister!$K$11+(Riskregister!$L$11-Riskregister!$K$11)*SQRT(AM470/2),Riskregister!$L$11-(Riskregister!$L$11-Riskregister!$K$11)*SQRT((1-AM470)/2)))</f>
        <v>0</v>
      </c>
      <c r="AO470" s="30">
        <f t="shared" ca="1" si="291"/>
        <v>0.19516571464812016</v>
      </c>
      <c r="AP470" s="30">
        <f t="shared" ca="1" si="291"/>
        <v>0.46941578622382807</v>
      </c>
      <c r="AQ470" s="30">
        <f>IF(Riskregister!$E$12="",0,COUNTIF(BM$4:BM$53,"&lt;"&amp;AO470)*IF(AP470&lt;0.5,Riskregister!$K$12+(Riskregister!$L$12-Riskregister!$K$12)*SQRT(AP470/2),Riskregister!$L$12-(Riskregister!$L$12-Riskregister!$K$12)*SQRT((1-AP470)/2)))</f>
        <v>0</v>
      </c>
      <c r="AR470" s="30">
        <f t="shared" ca="1" si="292"/>
        <v>0.79691111355633937</v>
      </c>
      <c r="AS470" s="30">
        <f t="shared" ca="1" si="292"/>
        <v>0.7800491812355782</v>
      </c>
      <c r="AT470" s="30">
        <f>IF(Riskregister!$E$13="",0,COUNTIF(BN$4:BN$53,"&lt;"&amp;AR470)*IF(AS470&lt;0.5,Riskregister!$K$13+(Riskregister!$L$13-Riskregister!$K$13)*SQRT(AS470/2),Riskregister!$L$13-(Riskregister!$L$13-Riskregister!$K$13)*SQRT((1-AS470)/2)))</f>
        <v>0</v>
      </c>
      <c r="AU470" s="30">
        <f t="shared" ca="1" si="293"/>
        <v>0.33903385627760918</v>
      </c>
      <c r="AV470" s="30">
        <f t="shared" ca="1" si="293"/>
        <v>0.33052932088048437</v>
      </c>
      <c r="AW470" s="30">
        <f>IF(Riskregister!$E$14="",0,COUNTIF(BO$4:BO$53,"&lt;"&amp;AU470)*IF(AV470&lt;0.5,Riskregister!$K$14+(Riskregister!$L$14-Riskregister!$K$14)*SQRT(AV470/2),Riskregister!$L$14-(Riskregister!$L$14-Riskregister!$K$14)*SQRT((1-AV470)/2)))</f>
        <v>0</v>
      </c>
      <c r="AX470" s="30">
        <f t="shared" ca="1" si="294"/>
        <v>0.86782032163270828</v>
      </c>
      <c r="AY470" s="30">
        <f t="shared" ca="1" si="294"/>
        <v>0.29976819636163299</v>
      </c>
      <c r="AZ470" s="30">
        <f>IF(Riskregister!$E$15="",0,COUNTIF(BP$4:BP$53,"&lt;"&amp;AX470)*IF(AY470&lt;0.5,Riskregister!$K$15+(Riskregister!$L$15-Riskregister!$K$15)*SQRT(AY470/2),Riskregister!$L$15-(Riskregister!$L$15-Riskregister!$K$15)*SQRT((1-AY470)/2)))</f>
        <v>0</v>
      </c>
      <c r="BA470" s="30">
        <f t="shared" ca="1" si="295"/>
        <v>0.54469927489721148</v>
      </c>
      <c r="BB470" s="30">
        <f t="shared" ca="1" si="295"/>
        <v>0.32626411842988134</v>
      </c>
      <c r="BC470" s="30">
        <f>IF(Riskregister!$E$16="",0,COUNTIF(BQ$4:BQ$53,"&lt;"&amp;BA470)*IF(BB470&lt;0.5,Riskregister!$K$16+(Riskregister!$L$16-Riskregister!$K$16)*SQRT(BB470/2),Riskregister!$L$16-(Riskregister!$L$16-Riskregister!$K$16)*SQRT((1-BB470)/2)))</f>
        <v>0</v>
      </c>
      <c r="BD470" s="30">
        <f t="shared" ca="1" si="283"/>
        <v>4948416.8440098856</v>
      </c>
    </row>
    <row r="471" spans="20:56" x14ac:dyDescent="0.35">
      <c r="T471" s="30">
        <f t="shared" ca="1" si="284"/>
        <v>1.028434559128355E-2</v>
      </c>
      <c r="U471" s="30">
        <f t="shared" ca="1" si="284"/>
        <v>0.58536452331253341</v>
      </c>
      <c r="V471" s="30">
        <f ca="1">IF(Riskregister!$E$5="",0,COUNTIF(BF$4:BF$53,"&lt;"&amp;T471)*IF(U471&lt;0.5,Riskregister!$K$5+(Riskregister!$L$5-Riskregister!$K$5)*SQRT(U471/2),Riskregister!$L$5-(Riskregister!$L$5-Riskregister!$K$5)*SQRT((1-U471)/2)))</f>
        <v>0</v>
      </c>
      <c r="W471" s="30">
        <f t="shared" ca="1" si="285"/>
        <v>4.5932379323512573E-2</v>
      </c>
      <c r="X471" s="30">
        <f t="shared" ca="1" si="285"/>
        <v>0.34668015377527917</v>
      </c>
      <c r="Y471" s="30">
        <f ca="1">IF(Riskregister!$E$6="",0,COUNTIF(BG$4:BG$53,"&lt;"&amp;W471)*IF(X471&lt;0.5,Riskregister!$K$6+(Riskregister!$L$6-Riskregister!$K$6)*SQRT(X471/2),Riskregister!$L$6-(Riskregister!$L$6-Riskregister!$K$6)*SQRT((1-X471)/2)))</f>
        <v>0</v>
      </c>
      <c r="Z471" s="30">
        <f t="shared" ca="1" si="286"/>
        <v>0.90292752368241846</v>
      </c>
      <c r="AA471" s="30">
        <f t="shared" ca="1" si="286"/>
        <v>0.66932379225579852</v>
      </c>
      <c r="AB471" s="30">
        <f ca="1">IF(Riskregister!$E$7="",0,COUNTIF(BH$4:BH$53,"&lt;"&amp;Z471)*IF(AA471&lt;0.5,Riskregister!$K$7+(Riskregister!$L$7-Riskregister!$K$7)*SQRT(AA471/2),Riskregister!$L$7-(Riskregister!$L$7-Riskregister!$K$7)*SQRT((1-AA471)/2)))</f>
        <v>2576837.4047800321</v>
      </c>
      <c r="AC471" s="30">
        <f t="shared" ca="1" si="287"/>
        <v>0.10636336748130437</v>
      </c>
      <c r="AD471" s="30">
        <f t="shared" ca="1" si="287"/>
        <v>0.40973826577396399</v>
      </c>
      <c r="AE471" s="30">
        <f ca="1">IF(Riskregister!$E$8="",0,COUNTIF(BI$4:BI$53,"&lt;"&amp;AC471)*IF(AD471&lt;0.5,Riskregister!$K$8+(Riskregister!$L$8-Riskregister!$K$8)*SQRT(AD471/2),Riskregister!$L$8-(Riskregister!$L$8-Riskregister!$K$8)*SQRT((1-AD471)/2)))</f>
        <v>2427336.1618403033</v>
      </c>
      <c r="AF471" s="30">
        <f t="shared" ca="1" si="288"/>
        <v>0.57957782821275439</v>
      </c>
      <c r="AG471" s="30">
        <f t="shared" ca="1" si="288"/>
        <v>0.97067771303776162</v>
      </c>
      <c r="AH471" s="30">
        <f>IF(Riskregister!$E$9="",0,COUNTIF(BJ$4:BJ$53,"&lt;"&amp;AF471)*IF(AG471&lt;0.5,Riskregister!$K$9+(Riskregister!$L$9-Riskregister!$K$9)*SQRT(AG471/2),Riskregister!$L$9-(Riskregister!$L$9-Riskregister!$K$9)*SQRT((1-AG471)/2)))</f>
        <v>0</v>
      </c>
      <c r="AI471" s="30">
        <f t="shared" ca="1" si="289"/>
        <v>0.15727352187713217</v>
      </c>
      <c r="AJ471" s="30">
        <f t="shared" ca="1" si="289"/>
        <v>0.87077577425150643</v>
      </c>
      <c r="AK471" s="30">
        <f>IF(Riskregister!$E$10="",0,COUNTIF(BK$4:BK$53,"&lt;"&amp;AI471)*IF(AJ471&lt;0.5,Riskregister!$K$10+(Riskregister!$L$10-Riskregister!$K$10)*SQRT(AJ471/2),Riskregister!$L$10-(Riskregister!$L$10-Riskregister!$K$10)*SQRT((1-AJ471)/2)))</f>
        <v>0</v>
      </c>
      <c r="AL471" s="30">
        <f t="shared" ca="1" si="290"/>
        <v>0.97263878588959074</v>
      </c>
      <c r="AM471" s="30">
        <f t="shared" ca="1" si="290"/>
        <v>0.38959079755202353</v>
      </c>
      <c r="AN471" s="30">
        <f>IF(Riskregister!$E$11="",0,COUNTIF(BL$4:BL$53,"&lt;"&amp;AL471)*IF(AM471&lt;0.5,Riskregister!$K$11+(Riskregister!$L$11-Riskregister!$K$11)*SQRT(AM471/2),Riskregister!$L$11-(Riskregister!$L$11-Riskregister!$K$11)*SQRT((1-AM471)/2)))</f>
        <v>0</v>
      </c>
      <c r="AO471" s="30">
        <f t="shared" ca="1" si="291"/>
        <v>0.38387384522941181</v>
      </c>
      <c r="AP471" s="30">
        <f t="shared" ca="1" si="291"/>
        <v>9.8577411728612341E-2</v>
      </c>
      <c r="AQ471" s="30">
        <f>IF(Riskregister!$E$12="",0,COUNTIF(BM$4:BM$53,"&lt;"&amp;AO471)*IF(AP471&lt;0.5,Riskregister!$K$12+(Riskregister!$L$12-Riskregister!$K$12)*SQRT(AP471/2),Riskregister!$L$12-(Riskregister!$L$12-Riskregister!$K$12)*SQRT((1-AP471)/2)))</f>
        <v>0</v>
      </c>
      <c r="AR471" s="30">
        <f t="shared" ca="1" si="292"/>
        <v>7.0797050711471576E-2</v>
      </c>
      <c r="AS471" s="30">
        <f t="shared" ca="1" si="292"/>
        <v>0.60839336872044114</v>
      </c>
      <c r="AT471" s="30">
        <f>IF(Riskregister!$E$13="",0,COUNTIF(BN$4:BN$53,"&lt;"&amp;AR471)*IF(AS471&lt;0.5,Riskregister!$K$13+(Riskregister!$L$13-Riskregister!$K$13)*SQRT(AS471/2),Riskregister!$L$13-(Riskregister!$L$13-Riskregister!$K$13)*SQRT((1-AS471)/2)))</f>
        <v>0</v>
      </c>
      <c r="AU471" s="30">
        <f t="shared" ca="1" si="293"/>
        <v>0.38644332626238487</v>
      </c>
      <c r="AV471" s="30">
        <f t="shared" ca="1" si="293"/>
        <v>5.2500307748588715E-2</v>
      </c>
      <c r="AW471" s="30">
        <f>IF(Riskregister!$E$14="",0,COUNTIF(BO$4:BO$53,"&lt;"&amp;AU471)*IF(AV471&lt;0.5,Riskregister!$K$14+(Riskregister!$L$14-Riskregister!$K$14)*SQRT(AV471/2),Riskregister!$L$14-(Riskregister!$L$14-Riskregister!$K$14)*SQRT((1-AV471)/2)))</f>
        <v>0</v>
      </c>
      <c r="AX471" s="30">
        <f t="shared" ca="1" si="294"/>
        <v>0.37877961269280169</v>
      </c>
      <c r="AY471" s="30">
        <f t="shared" ca="1" si="294"/>
        <v>0.10326702219342176</v>
      </c>
      <c r="AZ471" s="30">
        <f>IF(Riskregister!$E$15="",0,COUNTIF(BP$4:BP$53,"&lt;"&amp;AX471)*IF(AY471&lt;0.5,Riskregister!$K$15+(Riskregister!$L$15-Riskregister!$K$15)*SQRT(AY471/2),Riskregister!$L$15-(Riskregister!$L$15-Riskregister!$K$15)*SQRT((1-AY471)/2)))</f>
        <v>0</v>
      </c>
      <c r="BA471" s="30">
        <f t="shared" ca="1" si="295"/>
        <v>0.48822599858207127</v>
      </c>
      <c r="BB471" s="30">
        <f t="shared" ca="1" si="295"/>
        <v>0.37174419418988769</v>
      </c>
      <c r="BC471" s="30">
        <f>IF(Riskregister!$E$16="",0,COUNTIF(BQ$4:BQ$53,"&lt;"&amp;BA471)*IF(BB471&lt;0.5,Riskregister!$K$16+(Riskregister!$L$16-Riskregister!$K$16)*SQRT(BB471/2),Riskregister!$L$16-(Riskregister!$L$16-Riskregister!$K$16)*SQRT((1-BB471)/2)))</f>
        <v>0</v>
      </c>
      <c r="BD471" s="30">
        <f t="shared" ca="1" si="283"/>
        <v>5004173.566620335</v>
      </c>
    </row>
    <row r="472" spans="20:56" x14ac:dyDescent="0.35">
      <c r="T472" s="30">
        <f t="shared" ca="1" si="284"/>
        <v>0.47139845591938667</v>
      </c>
      <c r="U472" s="30">
        <f t="shared" ca="1" si="284"/>
        <v>0.68019183964236907</v>
      </c>
      <c r="V472" s="30">
        <f ca="1">IF(Riskregister!$E$5="",0,COUNTIF(BF$4:BF$53,"&lt;"&amp;T472)*IF(U472&lt;0.5,Riskregister!$K$5+(Riskregister!$L$5-Riskregister!$K$5)*SQRT(U472/2),Riskregister!$L$5-(Riskregister!$L$5-Riskregister!$K$5)*SQRT((1-U472)/2)))</f>
        <v>1260161.8889649499</v>
      </c>
      <c r="W472" s="30">
        <f t="shared" ca="1" si="285"/>
        <v>0.637997183559041</v>
      </c>
      <c r="X472" s="30">
        <f t="shared" ca="1" si="285"/>
        <v>0.13490866041219363</v>
      </c>
      <c r="Y472" s="30">
        <f ca="1">IF(Riskregister!$E$6="",0,COUNTIF(BG$4:BG$53,"&lt;"&amp;W472)*IF(X472&lt;0.5,Riskregister!$K$6+(Riskregister!$L$6-Riskregister!$K$6)*SQRT(X472/2),Riskregister!$L$6-(Riskregister!$L$6-Riskregister!$K$6)*SQRT((1-X472)/2)))</f>
        <v>1334990.972935576</v>
      </c>
      <c r="Z472" s="30">
        <f t="shared" ca="1" si="286"/>
        <v>0.84844626001634116</v>
      </c>
      <c r="AA472" s="30">
        <f t="shared" ca="1" si="286"/>
        <v>0.42268654550996954</v>
      </c>
      <c r="AB472" s="30">
        <f ca="1">IF(Riskregister!$E$7="",0,COUNTIF(BH$4:BH$53,"&lt;"&amp;Z472)*IF(AA472&lt;0.5,Riskregister!$K$7+(Riskregister!$L$7-Riskregister!$K$7)*SQRT(AA472/2),Riskregister!$L$7-(Riskregister!$L$7-Riskregister!$K$7)*SQRT((1-AA472)/2)))</f>
        <v>1898120.7214563764</v>
      </c>
      <c r="AC472" s="30">
        <f t="shared" ca="1" si="287"/>
        <v>0.84573030321083342</v>
      </c>
      <c r="AD472" s="30">
        <f t="shared" ca="1" si="287"/>
        <v>0.98235961738624689</v>
      </c>
      <c r="AE472" s="30">
        <f ca="1">IF(Riskregister!$E$8="",0,COUNTIF(BI$4:BI$53,"&lt;"&amp;AC472)*IF(AD472&lt;0.5,Riskregister!$K$8+(Riskregister!$L$8-Riskregister!$K$8)*SQRT(AD472/2),Riskregister!$L$8-(Riskregister!$L$8-Riskregister!$K$8)*SQRT((1-AD472)/2)))</f>
        <v>18234381.577038106</v>
      </c>
      <c r="AF472" s="30">
        <f t="shared" ca="1" si="288"/>
        <v>0.58354759841057857</v>
      </c>
      <c r="AG472" s="30">
        <f t="shared" ca="1" si="288"/>
        <v>0.82213580919754625</v>
      </c>
      <c r="AH472" s="30">
        <f>IF(Riskregister!$E$9="",0,COUNTIF(BJ$4:BJ$53,"&lt;"&amp;AF472)*IF(AG472&lt;0.5,Riskregister!$K$9+(Riskregister!$L$9-Riskregister!$K$9)*SQRT(AG472/2),Riskregister!$L$9-(Riskregister!$L$9-Riskregister!$K$9)*SQRT((1-AG472)/2)))</f>
        <v>0</v>
      </c>
      <c r="AI472" s="30">
        <f t="shared" ca="1" si="289"/>
        <v>0.61041747271416569</v>
      </c>
      <c r="AJ472" s="30">
        <f t="shared" ca="1" si="289"/>
        <v>0.72668474169407704</v>
      </c>
      <c r="AK472" s="30">
        <f>IF(Riskregister!$E$10="",0,COUNTIF(BK$4:BK$53,"&lt;"&amp;AI472)*IF(AJ472&lt;0.5,Riskregister!$K$10+(Riskregister!$L$10-Riskregister!$K$10)*SQRT(AJ472/2),Riskregister!$L$10-(Riskregister!$L$10-Riskregister!$K$10)*SQRT((1-AJ472)/2)))</f>
        <v>0</v>
      </c>
      <c r="AL472" s="30">
        <f t="shared" ca="1" si="290"/>
        <v>0.65691523316668998</v>
      </c>
      <c r="AM472" s="30">
        <f t="shared" ca="1" si="290"/>
        <v>6.9030506289232463E-2</v>
      </c>
      <c r="AN472" s="30">
        <f>IF(Riskregister!$E$11="",0,COUNTIF(BL$4:BL$53,"&lt;"&amp;AL472)*IF(AM472&lt;0.5,Riskregister!$K$11+(Riskregister!$L$11-Riskregister!$K$11)*SQRT(AM472/2),Riskregister!$L$11-(Riskregister!$L$11-Riskregister!$K$11)*SQRT((1-AM472)/2)))</f>
        <v>0</v>
      </c>
      <c r="AO472" s="30">
        <f t="shared" ca="1" si="291"/>
        <v>0.89251177772812762</v>
      </c>
      <c r="AP472" s="30">
        <f t="shared" ca="1" si="291"/>
        <v>0.56044501213081088</v>
      </c>
      <c r="AQ472" s="30">
        <f>IF(Riskregister!$E$12="",0,COUNTIF(BM$4:BM$53,"&lt;"&amp;AO472)*IF(AP472&lt;0.5,Riskregister!$K$12+(Riskregister!$L$12-Riskregister!$K$12)*SQRT(AP472/2),Riskregister!$L$12-(Riskregister!$L$12-Riskregister!$K$12)*SQRT((1-AP472)/2)))</f>
        <v>0</v>
      </c>
      <c r="AR472" s="30">
        <f t="shared" ca="1" si="292"/>
        <v>0.87250491899515814</v>
      </c>
      <c r="AS472" s="30">
        <f t="shared" ca="1" si="292"/>
        <v>0.18801200998812029</v>
      </c>
      <c r="AT472" s="30">
        <f>IF(Riskregister!$E$13="",0,COUNTIF(BN$4:BN$53,"&lt;"&amp;AR472)*IF(AS472&lt;0.5,Riskregister!$K$13+(Riskregister!$L$13-Riskregister!$K$13)*SQRT(AS472/2),Riskregister!$L$13-(Riskregister!$L$13-Riskregister!$K$13)*SQRT((1-AS472)/2)))</f>
        <v>0</v>
      </c>
      <c r="AU472" s="30">
        <f t="shared" ca="1" si="293"/>
        <v>0.93438139854188196</v>
      </c>
      <c r="AV472" s="30">
        <f t="shared" ca="1" si="293"/>
        <v>0.42571739400368624</v>
      </c>
      <c r="AW472" s="30">
        <f>IF(Riskregister!$E$14="",0,COUNTIF(BO$4:BO$53,"&lt;"&amp;AU472)*IF(AV472&lt;0.5,Riskregister!$K$14+(Riskregister!$L$14-Riskregister!$K$14)*SQRT(AV472/2),Riskregister!$L$14-(Riskregister!$L$14-Riskregister!$K$14)*SQRT((1-AV472)/2)))</f>
        <v>0</v>
      </c>
      <c r="AX472" s="30">
        <f t="shared" ca="1" si="294"/>
        <v>0.89086791647465968</v>
      </c>
      <c r="AY472" s="30">
        <f t="shared" ca="1" si="294"/>
        <v>7.7713503658442651E-2</v>
      </c>
      <c r="AZ472" s="30">
        <f>IF(Riskregister!$E$15="",0,COUNTIF(BP$4:BP$53,"&lt;"&amp;AX472)*IF(AY472&lt;0.5,Riskregister!$K$15+(Riskregister!$L$15-Riskregister!$K$15)*SQRT(AY472/2),Riskregister!$L$15-(Riskregister!$L$15-Riskregister!$K$15)*SQRT((1-AY472)/2)))</f>
        <v>0</v>
      </c>
      <c r="BA472" s="30">
        <f t="shared" ca="1" si="295"/>
        <v>0.67424775054568076</v>
      </c>
      <c r="BB472" s="30">
        <f t="shared" ca="1" si="295"/>
        <v>0.18636780926795837</v>
      </c>
      <c r="BC472" s="30">
        <f>IF(Riskregister!$E$16="",0,COUNTIF(BQ$4:BQ$53,"&lt;"&amp;BA472)*IF(BB472&lt;0.5,Riskregister!$K$16+(Riskregister!$L$16-Riskregister!$K$16)*SQRT(BB472/2),Riskregister!$L$16-(Riskregister!$L$16-Riskregister!$K$16)*SQRT((1-BB472)/2)))</f>
        <v>0</v>
      </c>
      <c r="BD472" s="30">
        <f t="shared" ca="1" si="283"/>
        <v>22727655.160395008</v>
      </c>
    </row>
    <row r="473" spans="20:56" x14ac:dyDescent="0.35">
      <c r="T473" s="30">
        <f t="shared" ca="1" si="284"/>
        <v>0.60387012356393077</v>
      </c>
      <c r="U473" s="30">
        <f t="shared" ca="1" si="284"/>
        <v>1.9119365210688799E-2</v>
      </c>
      <c r="V473" s="30">
        <f ca="1">IF(Riskregister!$E$5="",0,COUNTIF(BF$4:BF$53,"&lt;"&amp;T473)*IF(U473&lt;0.5,Riskregister!$K$5+(Riskregister!$L$5-Riskregister!$K$5)*SQRT(U473/2),Riskregister!$L$5-(Riskregister!$L$5-Riskregister!$K$5)*SQRT((1-U473)/2)))</f>
        <v>775992.53291351837</v>
      </c>
      <c r="W473" s="30">
        <f t="shared" ca="1" si="285"/>
        <v>0.98557032453580051</v>
      </c>
      <c r="X473" s="30">
        <f t="shared" ca="1" si="285"/>
        <v>0.25428796078578464</v>
      </c>
      <c r="Y473" s="30">
        <f ca="1">IF(Riskregister!$E$6="",0,COUNTIF(BG$4:BG$53,"&lt;"&amp;W473)*IF(X473&lt;0.5,Riskregister!$K$6+(Riskregister!$L$6-Riskregister!$K$6)*SQRT(X473/2),Riskregister!$L$6-(Riskregister!$L$6-Riskregister!$K$6)*SQRT((1-X473)/2)))</f>
        <v>4209152.911879438</v>
      </c>
      <c r="Z473" s="30">
        <f t="shared" ca="1" si="286"/>
        <v>0.53628906226232131</v>
      </c>
      <c r="AA473" s="30">
        <f t="shared" ca="1" si="286"/>
        <v>0.15998121589708592</v>
      </c>
      <c r="AB473" s="30">
        <f ca="1">IF(Riskregister!$E$7="",0,COUNTIF(BH$4:BH$53,"&lt;"&amp;Z473)*IF(AA473&lt;0.5,Riskregister!$K$7+(Riskregister!$L$7-Riskregister!$K$7)*SQRT(AA473/2),Riskregister!$L$7-(Riskregister!$L$7-Riskregister!$K$7)*SQRT((1-AA473)/2)))</f>
        <v>893934.82896111975</v>
      </c>
      <c r="AC473" s="30">
        <f t="shared" ca="1" si="287"/>
        <v>0.19933090116198759</v>
      </c>
      <c r="AD473" s="30">
        <f t="shared" ca="1" si="287"/>
        <v>0.95931549112704795</v>
      </c>
      <c r="AE473" s="30">
        <f ca="1">IF(Riskregister!$E$8="",0,COUNTIF(BI$4:BI$53,"&lt;"&amp;AC473)*IF(AD473&lt;0.5,Riskregister!$K$8+(Riskregister!$L$8-Riskregister!$K$8)*SQRT(AD473/2),Riskregister!$L$8-(Riskregister!$L$8-Riskregister!$K$8)*SQRT((1-AD473)/2)))</f>
        <v>4329656.5055870572</v>
      </c>
      <c r="AF473" s="30">
        <f t="shared" ca="1" si="288"/>
        <v>0.17347309666823074</v>
      </c>
      <c r="AG473" s="30">
        <f t="shared" ca="1" si="288"/>
        <v>0.89798617128117086</v>
      </c>
      <c r="AH473" s="30">
        <f>IF(Riskregister!$E$9="",0,COUNTIF(BJ$4:BJ$53,"&lt;"&amp;AF473)*IF(AG473&lt;0.5,Riskregister!$K$9+(Riskregister!$L$9-Riskregister!$K$9)*SQRT(AG473/2),Riskregister!$L$9-(Riskregister!$L$9-Riskregister!$K$9)*SQRT((1-AG473)/2)))</f>
        <v>0</v>
      </c>
      <c r="AI473" s="30">
        <f t="shared" ca="1" si="289"/>
        <v>0.20094641704567895</v>
      </c>
      <c r="AJ473" s="30">
        <f t="shared" ca="1" si="289"/>
        <v>0.97554447798944821</v>
      </c>
      <c r="AK473" s="30">
        <f>IF(Riskregister!$E$10="",0,COUNTIF(BK$4:BK$53,"&lt;"&amp;AI473)*IF(AJ473&lt;0.5,Riskregister!$K$10+(Riskregister!$L$10-Riskregister!$K$10)*SQRT(AJ473/2),Riskregister!$L$10-(Riskregister!$L$10-Riskregister!$K$10)*SQRT((1-AJ473)/2)))</f>
        <v>0</v>
      </c>
      <c r="AL473" s="30">
        <f t="shared" ca="1" si="290"/>
        <v>0.72611646378094019</v>
      </c>
      <c r="AM473" s="30">
        <f t="shared" ca="1" si="290"/>
        <v>0.71216976903854445</v>
      </c>
      <c r="AN473" s="30">
        <f>IF(Riskregister!$E$11="",0,COUNTIF(BL$4:BL$53,"&lt;"&amp;AL473)*IF(AM473&lt;0.5,Riskregister!$K$11+(Riskregister!$L$11-Riskregister!$K$11)*SQRT(AM473/2),Riskregister!$L$11-(Riskregister!$L$11-Riskregister!$K$11)*SQRT((1-AM473)/2)))</f>
        <v>0</v>
      </c>
      <c r="AO473" s="30">
        <f t="shared" ca="1" si="291"/>
        <v>0.74327476232546996</v>
      </c>
      <c r="AP473" s="30">
        <f t="shared" ca="1" si="291"/>
        <v>0.57478883218415067</v>
      </c>
      <c r="AQ473" s="30">
        <f>IF(Riskregister!$E$12="",0,COUNTIF(BM$4:BM$53,"&lt;"&amp;AO473)*IF(AP473&lt;0.5,Riskregister!$K$12+(Riskregister!$L$12-Riskregister!$K$12)*SQRT(AP473/2),Riskregister!$L$12-(Riskregister!$L$12-Riskregister!$K$12)*SQRT((1-AP473)/2)))</f>
        <v>0</v>
      </c>
      <c r="AR473" s="30">
        <f t="shared" ca="1" si="292"/>
        <v>0.38626234545208249</v>
      </c>
      <c r="AS473" s="30">
        <f t="shared" ca="1" si="292"/>
        <v>0.69935180188682156</v>
      </c>
      <c r="AT473" s="30">
        <f>IF(Riskregister!$E$13="",0,COUNTIF(BN$4:BN$53,"&lt;"&amp;AR473)*IF(AS473&lt;0.5,Riskregister!$K$13+(Riskregister!$L$13-Riskregister!$K$13)*SQRT(AS473/2),Riskregister!$L$13-(Riskregister!$L$13-Riskregister!$K$13)*SQRT((1-AS473)/2)))</f>
        <v>0</v>
      </c>
      <c r="AU473" s="30">
        <f t="shared" ca="1" si="293"/>
        <v>9.7566827748862828E-4</v>
      </c>
      <c r="AV473" s="30">
        <f t="shared" ca="1" si="293"/>
        <v>0.87784781055980032</v>
      </c>
      <c r="AW473" s="30">
        <f>IF(Riskregister!$E$14="",0,COUNTIF(BO$4:BO$53,"&lt;"&amp;AU473)*IF(AV473&lt;0.5,Riskregister!$K$14+(Riskregister!$L$14-Riskregister!$K$14)*SQRT(AV473/2),Riskregister!$L$14-(Riskregister!$L$14-Riskregister!$K$14)*SQRT((1-AV473)/2)))</f>
        <v>0</v>
      </c>
      <c r="AX473" s="30">
        <f t="shared" ca="1" si="294"/>
        <v>0.77519365925658879</v>
      </c>
      <c r="AY473" s="30">
        <f t="shared" ca="1" si="294"/>
        <v>0.89438017856147589</v>
      </c>
      <c r="AZ473" s="30">
        <f>IF(Riskregister!$E$15="",0,COUNTIF(BP$4:BP$53,"&lt;"&amp;AX473)*IF(AY473&lt;0.5,Riskregister!$K$15+(Riskregister!$L$15-Riskregister!$K$15)*SQRT(AY473/2),Riskregister!$L$15-(Riskregister!$L$15-Riskregister!$K$15)*SQRT((1-AY473)/2)))</f>
        <v>0</v>
      </c>
      <c r="BA473" s="30">
        <f t="shared" ca="1" si="295"/>
        <v>0.85695666235016055</v>
      </c>
      <c r="BB473" s="30">
        <f t="shared" ca="1" si="295"/>
        <v>0.6072517422305338</v>
      </c>
      <c r="BC473" s="30">
        <f>IF(Riskregister!$E$16="",0,COUNTIF(BQ$4:BQ$53,"&lt;"&amp;BA473)*IF(BB473&lt;0.5,Riskregister!$K$16+(Riskregister!$L$16-Riskregister!$K$16)*SQRT(BB473/2),Riskregister!$L$16-(Riskregister!$L$16-Riskregister!$K$16)*SQRT((1-BB473)/2)))</f>
        <v>0</v>
      </c>
      <c r="BD473" s="30">
        <f t="shared" ca="1" si="283"/>
        <v>10208736.779341133</v>
      </c>
    </row>
    <row r="474" spans="20:56" x14ac:dyDescent="0.35">
      <c r="T474" s="30">
        <f t="shared" ca="1" si="284"/>
        <v>0.70348999567164328</v>
      </c>
      <c r="U474" s="30">
        <f t="shared" ca="1" si="284"/>
        <v>0.56696990967008987</v>
      </c>
      <c r="V474" s="30">
        <f ca="1">IF(Riskregister!$E$5="",0,COUNTIF(BF$4:BF$53,"&lt;"&amp;T474)*IF(U474&lt;0.5,Riskregister!$K$5+(Riskregister!$L$5-Riskregister!$K$5)*SQRT(U474/2),Riskregister!$L$5-(Riskregister!$L$5-Riskregister!$K$5)*SQRT((1-U474)/2)))</f>
        <v>1562438.8103938587</v>
      </c>
      <c r="W474" s="30">
        <f t="shared" ca="1" si="285"/>
        <v>0.37335498677140055</v>
      </c>
      <c r="X474" s="30">
        <f t="shared" ca="1" si="285"/>
        <v>0.79395426651609613</v>
      </c>
      <c r="Y474" s="30">
        <f ca="1">IF(Riskregister!$E$6="",0,COUNTIF(BG$4:BG$53,"&lt;"&amp;W474)*IF(X474&lt;0.5,Riskregister!$K$6+(Riskregister!$L$6-Riskregister!$K$6)*SQRT(X474/2),Riskregister!$L$6-(Riskregister!$L$6-Riskregister!$K$6)*SQRT((1-X474)/2)))</f>
        <v>1422250.8431473705</v>
      </c>
      <c r="Z474" s="30">
        <f t="shared" ca="1" si="286"/>
        <v>0.95662541260851874</v>
      </c>
      <c r="AA474" s="30">
        <f t="shared" ca="1" si="286"/>
        <v>5.9143226787378378E-2</v>
      </c>
      <c r="AB474" s="30">
        <f ca="1">IF(Riskregister!$E$7="",0,COUNTIF(BH$4:BH$53,"&lt;"&amp;Z474)*IF(AA474&lt;0.5,Riskregister!$K$7+(Riskregister!$L$7-Riskregister!$K$7)*SQRT(AA474/2),Riskregister!$L$7-(Riskregister!$L$7-Riskregister!$K$7)*SQRT((1-AA474)/2)))</f>
        <v>1212061.3563167376</v>
      </c>
      <c r="AC474" s="30">
        <f t="shared" ca="1" si="287"/>
        <v>0.49887951855129842</v>
      </c>
      <c r="AD474" s="30">
        <f t="shared" ca="1" si="287"/>
        <v>0.18592176526646231</v>
      </c>
      <c r="AE474" s="30">
        <f ca="1">IF(Riskregister!$E$8="",0,COUNTIF(BI$4:BI$53,"&lt;"&amp;AC474)*IF(AD474&lt;0.5,Riskregister!$K$8+(Riskregister!$L$8-Riskregister!$K$8)*SQRT(AD474/2),Riskregister!$L$8-(Riskregister!$L$8-Riskregister!$K$8)*SQRT((1-AD474)/2)))</f>
        <v>5199017.6873691371</v>
      </c>
      <c r="AF474" s="30">
        <f t="shared" ca="1" si="288"/>
        <v>0.55652641479612364</v>
      </c>
      <c r="AG474" s="30">
        <f t="shared" ca="1" si="288"/>
        <v>0.73430211241208265</v>
      </c>
      <c r="AH474" s="30">
        <f>IF(Riskregister!$E$9="",0,COUNTIF(BJ$4:BJ$53,"&lt;"&amp;AF474)*IF(AG474&lt;0.5,Riskregister!$K$9+(Riskregister!$L$9-Riskregister!$K$9)*SQRT(AG474/2),Riskregister!$L$9-(Riskregister!$L$9-Riskregister!$K$9)*SQRT((1-AG474)/2)))</f>
        <v>0</v>
      </c>
      <c r="AI474" s="30">
        <f t="shared" ca="1" si="289"/>
        <v>0.8143707914589704</v>
      </c>
      <c r="AJ474" s="30">
        <f t="shared" ca="1" si="289"/>
        <v>0.44549174975480255</v>
      </c>
      <c r="AK474" s="30">
        <f>IF(Riskregister!$E$10="",0,COUNTIF(BK$4:BK$53,"&lt;"&amp;AI474)*IF(AJ474&lt;0.5,Riskregister!$K$10+(Riskregister!$L$10-Riskregister!$K$10)*SQRT(AJ474/2),Riskregister!$L$10-(Riskregister!$L$10-Riskregister!$K$10)*SQRT((1-AJ474)/2)))</f>
        <v>0</v>
      </c>
      <c r="AL474" s="30">
        <f t="shared" ca="1" si="290"/>
        <v>0.15715547171440369</v>
      </c>
      <c r="AM474" s="30">
        <f t="shared" ca="1" si="290"/>
        <v>0.98014976638071238</v>
      </c>
      <c r="AN474" s="30">
        <f>IF(Riskregister!$E$11="",0,COUNTIF(BL$4:BL$53,"&lt;"&amp;AL474)*IF(AM474&lt;0.5,Riskregister!$K$11+(Riskregister!$L$11-Riskregister!$K$11)*SQRT(AM474/2),Riskregister!$L$11-(Riskregister!$L$11-Riskregister!$K$11)*SQRT((1-AM474)/2)))</f>
        <v>0</v>
      </c>
      <c r="AO474" s="30">
        <f t="shared" ca="1" si="291"/>
        <v>0.26874167270934679</v>
      </c>
      <c r="AP474" s="30">
        <f t="shared" ca="1" si="291"/>
        <v>0.250750005714237</v>
      </c>
      <c r="AQ474" s="30">
        <f>IF(Riskregister!$E$12="",0,COUNTIF(BM$4:BM$53,"&lt;"&amp;AO474)*IF(AP474&lt;0.5,Riskregister!$K$12+(Riskregister!$L$12-Riskregister!$K$12)*SQRT(AP474/2),Riskregister!$L$12-(Riskregister!$L$12-Riskregister!$K$12)*SQRT((1-AP474)/2)))</f>
        <v>0</v>
      </c>
      <c r="AR474" s="30">
        <f t="shared" ca="1" si="292"/>
        <v>0.96151677647388756</v>
      </c>
      <c r="AS474" s="30">
        <f t="shared" ca="1" si="292"/>
        <v>0.85055036316468235</v>
      </c>
      <c r="AT474" s="30">
        <f>IF(Riskregister!$E$13="",0,COUNTIF(BN$4:BN$53,"&lt;"&amp;AR474)*IF(AS474&lt;0.5,Riskregister!$K$13+(Riskregister!$L$13-Riskregister!$K$13)*SQRT(AS474/2),Riskregister!$L$13-(Riskregister!$L$13-Riskregister!$K$13)*SQRT((1-AS474)/2)))</f>
        <v>0</v>
      </c>
      <c r="AU474" s="30">
        <f t="shared" ca="1" si="293"/>
        <v>0.70962979839765794</v>
      </c>
      <c r="AV474" s="30">
        <f t="shared" ca="1" si="293"/>
        <v>0.64997943571910466</v>
      </c>
      <c r="AW474" s="30">
        <f>IF(Riskregister!$E$14="",0,COUNTIF(BO$4:BO$53,"&lt;"&amp;AU474)*IF(AV474&lt;0.5,Riskregister!$K$14+(Riskregister!$L$14-Riskregister!$K$14)*SQRT(AV474/2),Riskregister!$L$14-(Riskregister!$L$14-Riskregister!$K$14)*SQRT((1-AV474)/2)))</f>
        <v>0</v>
      </c>
      <c r="AX474" s="30">
        <f t="shared" ca="1" si="294"/>
        <v>0.72886383435877178</v>
      </c>
      <c r="AY474" s="30">
        <f t="shared" ca="1" si="294"/>
        <v>0.92867555217041686</v>
      </c>
      <c r="AZ474" s="30">
        <f>IF(Riskregister!$E$15="",0,COUNTIF(BP$4:BP$53,"&lt;"&amp;AX474)*IF(AY474&lt;0.5,Riskregister!$K$15+(Riskregister!$L$15-Riskregister!$K$15)*SQRT(AY474/2),Riskregister!$L$15-(Riskregister!$L$15-Riskregister!$K$15)*SQRT((1-AY474)/2)))</f>
        <v>0</v>
      </c>
      <c r="BA474" s="30">
        <f t="shared" ca="1" si="295"/>
        <v>0.34948493610703646</v>
      </c>
      <c r="BB474" s="30">
        <f t="shared" ca="1" si="295"/>
        <v>9.1561849851097388E-2</v>
      </c>
      <c r="BC474" s="30">
        <f>IF(Riskregister!$E$16="",0,COUNTIF(BQ$4:BQ$53,"&lt;"&amp;BA474)*IF(BB474&lt;0.5,Riskregister!$K$16+(Riskregister!$L$16-Riskregister!$K$16)*SQRT(BB474/2),Riskregister!$L$16-(Riskregister!$L$16-Riskregister!$K$16)*SQRT((1-BB474)/2)))</f>
        <v>0</v>
      </c>
      <c r="BD474" s="30">
        <f t="shared" ca="1" si="283"/>
        <v>9395768.6972271036</v>
      </c>
    </row>
    <row r="475" spans="20:56" x14ac:dyDescent="0.35">
      <c r="T475" s="30">
        <f t="shared" ca="1" si="284"/>
        <v>0.31972220397021467</v>
      </c>
      <c r="U475" s="30">
        <f t="shared" ca="1" si="284"/>
        <v>0.20079313935020449</v>
      </c>
      <c r="V475" s="30">
        <f ca="1">IF(Riskregister!$E$5="",0,COUNTIF(BF$4:BF$53,"&lt;"&amp;T475)*IF(U475&lt;0.5,Riskregister!$K$5+(Riskregister!$L$5-Riskregister!$K$5)*SQRT(U475/2),Riskregister!$L$5-(Riskregister!$L$5-Riskregister!$K$5)*SQRT((1-U475)/2)))</f>
        <v>877753.13936062914</v>
      </c>
      <c r="W475" s="30">
        <f t="shared" ca="1" si="285"/>
        <v>0.21293951162416791</v>
      </c>
      <c r="X475" s="30">
        <f t="shared" ca="1" si="285"/>
        <v>0.68786098493051651</v>
      </c>
      <c r="Y475" s="30">
        <f ca="1">IF(Riskregister!$E$6="",0,COUNTIF(BG$4:BG$53,"&lt;"&amp;W475)*IF(X475&lt;0.5,Riskregister!$K$6+(Riskregister!$L$6-Riskregister!$K$6)*SQRT(X475/2),Riskregister!$L$6-(Riskregister!$L$6-Riskregister!$K$6)*SQRT((1-X475)/2)))</f>
        <v>1288898.5976581376</v>
      </c>
      <c r="Z475" s="30">
        <f t="shared" ca="1" si="286"/>
        <v>0.80613540698672126</v>
      </c>
      <c r="AA475" s="30">
        <f t="shared" ca="1" si="286"/>
        <v>0.97182214304740389</v>
      </c>
      <c r="AB475" s="30">
        <f ca="1">IF(Riskregister!$E$7="",0,COUNTIF(BH$4:BH$53,"&lt;"&amp;Z475)*IF(AA475&lt;0.5,Riskregister!$K$7+(Riskregister!$L$7-Riskregister!$K$7)*SQRT(AA475/2),Riskregister!$L$7-(Riskregister!$L$7-Riskregister!$K$7)*SQRT((1-AA475)/2)))</f>
        <v>2867648.981866797</v>
      </c>
      <c r="AC475" s="30">
        <f t="shared" ca="1" si="287"/>
        <v>0.53121167657187673</v>
      </c>
      <c r="AD475" s="30">
        <f t="shared" ca="1" si="287"/>
        <v>0.15839440665002713</v>
      </c>
      <c r="AE475" s="30">
        <f ca="1">IF(Riskregister!$E$8="",0,COUNTIF(BI$4:BI$53,"&lt;"&amp;AC475)*IF(AD475&lt;0.5,Riskregister!$K$8+(Riskregister!$L$8-Riskregister!$K$8)*SQRT(AD475/2),Riskregister!$L$8-(Riskregister!$L$8-Riskregister!$K$8)*SQRT((1-AD475)/2)))</f>
        <v>4868021.6724516442</v>
      </c>
      <c r="AF475" s="30">
        <f t="shared" ca="1" si="288"/>
        <v>0.89337398334156715</v>
      </c>
      <c r="AG475" s="30">
        <f t="shared" ca="1" si="288"/>
        <v>0.25817038862741037</v>
      </c>
      <c r="AH475" s="30">
        <f>IF(Riskregister!$E$9="",0,COUNTIF(BJ$4:BJ$53,"&lt;"&amp;AF475)*IF(AG475&lt;0.5,Riskregister!$K$9+(Riskregister!$L$9-Riskregister!$K$9)*SQRT(AG475/2),Riskregister!$L$9-(Riskregister!$L$9-Riskregister!$K$9)*SQRT((1-AG475)/2)))</f>
        <v>0</v>
      </c>
      <c r="AI475" s="30">
        <f t="shared" ca="1" si="289"/>
        <v>0.95023196648002473</v>
      </c>
      <c r="AJ475" s="30">
        <f t="shared" ca="1" si="289"/>
        <v>0.82973926096321737</v>
      </c>
      <c r="AK475" s="30">
        <f>IF(Riskregister!$E$10="",0,COUNTIF(BK$4:BK$53,"&lt;"&amp;AI475)*IF(AJ475&lt;0.5,Riskregister!$K$10+(Riskregister!$L$10-Riskregister!$K$10)*SQRT(AJ475/2),Riskregister!$L$10-(Riskregister!$L$10-Riskregister!$K$10)*SQRT((1-AJ475)/2)))</f>
        <v>0</v>
      </c>
      <c r="AL475" s="30">
        <f t="shared" ca="1" si="290"/>
        <v>0.84029008721348708</v>
      </c>
      <c r="AM475" s="30">
        <f t="shared" ca="1" si="290"/>
        <v>2.9057777934492046E-2</v>
      </c>
      <c r="AN475" s="30">
        <f>IF(Riskregister!$E$11="",0,COUNTIF(BL$4:BL$53,"&lt;"&amp;AL475)*IF(AM475&lt;0.5,Riskregister!$K$11+(Riskregister!$L$11-Riskregister!$K$11)*SQRT(AM475/2),Riskregister!$L$11-(Riskregister!$L$11-Riskregister!$K$11)*SQRT((1-AM475)/2)))</f>
        <v>0</v>
      </c>
      <c r="AO475" s="30">
        <f t="shared" ca="1" si="291"/>
        <v>0.65560976153743589</v>
      </c>
      <c r="AP475" s="30">
        <f t="shared" ca="1" si="291"/>
        <v>0.71073944114048926</v>
      </c>
      <c r="AQ475" s="30">
        <f>IF(Riskregister!$E$12="",0,COUNTIF(BM$4:BM$53,"&lt;"&amp;AO475)*IF(AP475&lt;0.5,Riskregister!$K$12+(Riskregister!$L$12-Riskregister!$K$12)*SQRT(AP475/2),Riskregister!$L$12-(Riskregister!$L$12-Riskregister!$K$12)*SQRT((1-AP475)/2)))</f>
        <v>0</v>
      </c>
      <c r="AR475" s="30">
        <f t="shared" ca="1" si="292"/>
        <v>0.75190658470716287</v>
      </c>
      <c r="AS475" s="30">
        <f t="shared" ca="1" si="292"/>
        <v>0.91770416408485689</v>
      </c>
      <c r="AT475" s="30">
        <f>IF(Riskregister!$E$13="",0,COUNTIF(BN$4:BN$53,"&lt;"&amp;AR475)*IF(AS475&lt;0.5,Riskregister!$K$13+(Riskregister!$L$13-Riskregister!$K$13)*SQRT(AS475/2),Riskregister!$L$13-(Riskregister!$L$13-Riskregister!$K$13)*SQRT((1-AS475)/2)))</f>
        <v>0</v>
      </c>
      <c r="AU475" s="30">
        <f t="shared" ca="1" si="293"/>
        <v>0.32085685781010498</v>
      </c>
      <c r="AV475" s="30">
        <f t="shared" ca="1" si="293"/>
        <v>0.74264076448938443</v>
      </c>
      <c r="AW475" s="30">
        <f>IF(Riskregister!$E$14="",0,COUNTIF(BO$4:BO$53,"&lt;"&amp;AU475)*IF(AV475&lt;0.5,Riskregister!$K$14+(Riskregister!$L$14-Riskregister!$K$14)*SQRT(AV475/2),Riskregister!$L$14-(Riskregister!$L$14-Riskregister!$K$14)*SQRT((1-AV475)/2)))</f>
        <v>0</v>
      </c>
      <c r="AX475" s="30">
        <f t="shared" ca="1" si="294"/>
        <v>0.12107732868705534</v>
      </c>
      <c r="AY475" s="30">
        <f t="shared" ca="1" si="294"/>
        <v>0.40267944936819655</v>
      </c>
      <c r="AZ475" s="30">
        <f>IF(Riskregister!$E$15="",0,COUNTIF(BP$4:BP$53,"&lt;"&amp;AX475)*IF(AY475&lt;0.5,Riskregister!$K$15+(Riskregister!$L$15-Riskregister!$K$15)*SQRT(AY475/2),Riskregister!$L$15-(Riskregister!$L$15-Riskregister!$K$15)*SQRT((1-AY475)/2)))</f>
        <v>0</v>
      </c>
      <c r="BA475" s="30">
        <f t="shared" ca="1" si="295"/>
        <v>0.10960009499876133</v>
      </c>
      <c r="BB475" s="30">
        <f t="shared" ca="1" si="295"/>
        <v>0.89541361823353072</v>
      </c>
      <c r="BC475" s="30">
        <f>IF(Riskregister!$E$16="",0,COUNTIF(BQ$4:BQ$53,"&lt;"&amp;BA475)*IF(BB475&lt;0.5,Riskregister!$K$16+(Riskregister!$L$16-Riskregister!$K$16)*SQRT(BB475/2),Riskregister!$L$16-(Riskregister!$L$16-Riskregister!$K$16)*SQRT((1-BB475)/2)))</f>
        <v>0</v>
      </c>
      <c r="BD475" s="30">
        <f t="shared" ca="1" si="283"/>
        <v>9902322.3913372084</v>
      </c>
    </row>
    <row r="476" spans="20:56" x14ac:dyDescent="0.35">
      <c r="T476" s="30">
        <f t="shared" ca="1" si="284"/>
        <v>0.95530110352194109</v>
      </c>
      <c r="U476" s="30">
        <f t="shared" ca="1" si="284"/>
        <v>0.63534490587444503</v>
      </c>
      <c r="V476" s="30">
        <f ca="1">IF(Riskregister!$E$5="",0,COUNTIF(BF$4:BF$53,"&lt;"&amp;T476)*IF(U476&lt;0.5,Riskregister!$K$5+(Riskregister!$L$5-Riskregister!$K$5)*SQRT(U476/2),Riskregister!$L$5-(Riskregister!$L$5-Riskregister!$K$5)*SQRT((1-U476)/2)))</f>
        <v>2854955.3592053498</v>
      </c>
      <c r="W476" s="30">
        <f t="shared" ca="1" si="285"/>
        <v>0.53356028767245212</v>
      </c>
      <c r="X476" s="30">
        <f t="shared" ca="1" si="285"/>
        <v>8.6923441777010391E-2</v>
      </c>
      <c r="Y476" s="30">
        <f ca="1">IF(Riskregister!$E$6="",0,COUNTIF(BG$4:BG$53,"&lt;"&amp;W476)*IF(X476&lt;0.5,Riskregister!$K$6+(Riskregister!$L$6-Riskregister!$K$6)*SQRT(X476/2),Riskregister!$L$6-(Riskregister!$L$6-Riskregister!$K$6)*SQRT((1-X476)/2)))</f>
        <v>1150509.0956910697</v>
      </c>
      <c r="Z476" s="30">
        <f t="shared" ca="1" si="286"/>
        <v>0.94134961852151733</v>
      </c>
      <c r="AA476" s="30">
        <f t="shared" ca="1" si="286"/>
        <v>0.36969167671594017</v>
      </c>
      <c r="AB476" s="30">
        <f ca="1">IF(Riskregister!$E$7="",0,COUNTIF(BH$4:BH$53,"&lt;"&amp;Z476)*IF(AA476&lt;0.5,Riskregister!$K$7+(Riskregister!$L$7-Riskregister!$K$7)*SQRT(AA476/2),Riskregister!$L$7-(Riskregister!$L$7-Riskregister!$K$7)*SQRT((1-AA476)/2)))</f>
        <v>2004779.5585683419</v>
      </c>
      <c r="AC476" s="30">
        <f t="shared" ca="1" si="287"/>
        <v>0.17477006225045955</v>
      </c>
      <c r="AD476" s="30">
        <f t="shared" ca="1" si="287"/>
        <v>0.8759244273594865</v>
      </c>
      <c r="AE476" s="30">
        <f ca="1">IF(Riskregister!$E$8="",0,COUNTIF(BI$4:BI$53,"&lt;"&amp;AC476)*IF(AD476&lt;0.5,Riskregister!$K$8+(Riskregister!$L$8-Riskregister!$K$8)*SQRT(AD476/2),Riskregister!$L$8-(Riskregister!$L$8-Riskregister!$K$8)*SQRT((1-AD476)/2)))</f>
        <v>3829352.8713508621</v>
      </c>
      <c r="AF476" s="30">
        <f t="shared" ca="1" si="288"/>
        <v>0.74214122557096118</v>
      </c>
      <c r="AG476" s="30">
        <f t="shared" ca="1" si="288"/>
        <v>0.73287199831284</v>
      </c>
      <c r="AH476" s="30">
        <f>IF(Riskregister!$E$9="",0,COUNTIF(BJ$4:BJ$53,"&lt;"&amp;AF476)*IF(AG476&lt;0.5,Riskregister!$K$9+(Riskregister!$L$9-Riskregister!$K$9)*SQRT(AG476/2),Riskregister!$L$9-(Riskregister!$L$9-Riskregister!$K$9)*SQRT((1-AG476)/2)))</f>
        <v>0</v>
      </c>
      <c r="AI476" s="30">
        <f t="shared" ca="1" si="289"/>
        <v>0.69162253071575608</v>
      </c>
      <c r="AJ476" s="30">
        <f t="shared" ca="1" si="289"/>
        <v>0.45264040457894472</v>
      </c>
      <c r="AK476" s="30">
        <f>IF(Riskregister!$E$10="",0,COUNTIF(BK$4:BK$53,"&lt;"&amp;AI476)*IF(AJ476&lt;0.5,Riskregister!$K$10+(Riskregister!$L$10-Riskregister!$K$10)*SQRT(AJ476/2),Riskregister!$L$10-(Riskregister!$L$10-Riskregister!$K$10)*SQRT((1-AJ476)/2)))</f>
        <v>0</v>
      </c>
      <c r="AL476" s="30">
        <f t="shared" ca="1" si="290"/>
        <v>0.90169953714794537</v>
      </c>
      <c r="AM476" s="30">
        <f t="shared" ca="1" si="290"/>
        <v>0.63463126395670444</v>
      </c>
      <c r="AN476" s="30">
        <f>IF(Riskregister!$E$11="",0,COUNTIF(BL$4:BL$53,"&lt;"&amp;AL476)*IF(AM476&lt;0.5,Riskregister!$K$11+(Riskregister!$L$11-Riskregister!$K$11)*SQRT(AM476/2),Riskregister!$L$11-(Riskregister!$L$11-Riskregister!$K$11)*SQRT((1-AM476)/2)))</f>
        <v>0</v>
      </c>
      <c r="AO476" s="30">
        <f t="shared" ca="1" si="291"/>
        <v>0.28582053270733465</v>
      </c>
      <c r="AP476" s="30">
        <f t="shared" ca="1" si="291"/>
        <v>9.3358131765051589E-2</v>
      </c>
      <c r="AQ476" s="30">
        <f>IF(Riskregister!$E$12="",0,COUNTIF(BM$4:BM$53,"&lt;"&amp;AO476)*IF(AP476&lt;0.5,Riskregister!$K$12+(Riskregister!$L$12-Riskregister!$K$12)*SQRT(AP476/2),Riskregister!$L$12-(Riskregister!$L$12-Riskregister!$K$12)*SQRT((1-AP476)/2)))</f>
        <v>0</v>
      </c>
      <c r="AR476" s="30">
        <f t="shared" ca="1" si="292"/>
        <v>0.93868628263136478</v>
      </c>
      <c r="AS476" s="30">
        <f t="shared" ca="1" si="292"/>
        <v>0.46870383796790382</v>
      </c>
      <c r="AT476" s="30">
        <f>IF(Riskregister!$E$13="",0,COUNTIF(BN$4:BN$53,"&lt;"&amp;AR476)*IF(AS476&lt;0.5,Riskregister!$K$13+(Riskregister!$L$13-Riskregister!$K$13)*SQRT(AS476/2),Riskregister!$L$13-(Riskregister!$L$13-Riskregister!$K$13)*SQRT((1-AS476)/2)))</f>
        <v>0</v>
      </c>
      <c r="AU476" s="30">
        <f t="shared" ca="1" si="293"/>
        <v>8.6854605477047597E-2</v>
      </c>
      <c r="AV476" s="30">
        <f t="shared" ca="1" si="293"/>
        <v>0.45259050276792168</v>
      </c>
      <c r="AW476" s="30">
        <f>IF(Riskregister!$E$14="",0,COUNTIF(BO$4:BO$53,"&lt;"&amp;AU476)*IF(AV476&lt;0.5,Riskregister!$K$14+(Riskregister!$L$14-Riskregister!$K$14)*SQRT(AV476/2),Riskregister!$L$14-(Riskregister!$L$14-Riskregister!$K$14)*SQRT((1-AV476)/2)))</f>
        <v>0</v>
      </c>
      <c r="AX476" s="30">
        <f t="shared" ca="1" si="294"/>
        <v>0.53242718384190835</v>
      </c>
      <c r="AY476" s="30">
        <f t="shared" ca="1" si="294"/>
        <v>0.75821197475998448</v>
      </c>
      <c r="AZ476" s="30">
        <f>IF(Riskregister!$E$15="",0,COUNTIF(BP$4:BP$53,"&lt;"&amp;AX476)*IF(AY476&lt;0.5,Riskregister!$K$15+(Riskregister!$L$15-Riskregister!$K$15)*SQRT(AY476/2),Riskregister!$L$15-(Riskregister!$L$15-Riskregister!$K$15)*SQRT((1-AY476)/2)))</f>
        <v>0</v>
      </c>
      <c r="BA476" s="30">
        <f t="shared" ca="1" si="295"/>
        <v>0.67398450093465867</v>
      </c>
      <c r="BB476" s="30">
        <f t="shared" ca="1" si="295"/>
        <v>0.82199554939053587</v>
      </c>
      <c r="BC476" s="30">
        <f>IF(Riskregister!$E$16="",0,COUNTIF(BQ$4:BQ$53,"&lt;"&amp;BA476)*IF(BB476&lt;0.5,Riskregister!$K$16+(Riskregister!$L$16-Riskregister!$K$16)*SQRT(BB476/2),Riskregister!$L$16-(Riskregister!$L$16-Riskregister!$K$16)*SQRT((1-BB476)/2)))</f>
        <v>0</v>
      </c>
      <c r="BD476" s="30">
        <f t="shared" ca="1" si="283"/>
        <v>9839596.8848156221</v>
      </c>
    </row>
    <row r="477" spans="20:56" x14ac:dyDescent="0.35">
      <c r="T477" s="30">
        <f t="shared" ca="1" si="284"/>
        <v>0.93990555479669968</v>
      </c>
      <c r="U477" s="30">
        <f t="shared" ca="1" si="284"/>
        <v>0.18167712063451624</v>
      </c>
      <c r="V477" s="30">
        <f ca="1">IF(Riskregister!$E$5="",0,COUNTIF(BF$4:BF$53,"&lt;"&amp;T477)*IF(U477&lt;0.5,Riskregister!$K$5+(Riskregister!$L$5-Riskregister!$K$5)*SQRT(U477/2),Riskregister!$L$5-(Riskregister!$L$5-Riskregister!$K$5)*SQRT((1-U477)/2)))</f>
        <v>1999392.2344047236</v>
      </c>
      <c r="W477" s="30">
        <f t="shared" ca="1" si="285"/>
        <v>0.71544879645891557</v>
      </c>
      <c r="X477" s="30">
        <f t="shared" ca="1" si="285"/>
        <v>0.79594689178443601</v>
      </c>
      <c r="Y477" s="30">
        <f ca="1">IF(Riskregister!$E$6="",0,COUNTIF(BG$4:BG$53,"&lt;"&amp;W477)*IF(X477&lt;0.5,Riskregister!$K$6+(Riskregister!$L$6-Riskregister!$K$6)*SQRT(X477/2),Riskregister!$L$6-(Riskregister!$L$6-Riskregister!$K$6)*SQRT((1-X477)/2)))</f>
        <v>4275153.8277913239</v>
      </c>
      <c r="Z477" s="30">
        <f t="shared" ca="1" si="286"/>
        <v>0.86179215088532812</v>
      </c>
      <c r="AA477" s="30">
        <f t="shared" ca="1" si="286"/>
        <v>0.20926200690390495</v>
      </c>
      <c r="AB477" s="30">
        <f ca="1">IF(Riskregister!$E$7="",0,COUNTIF(BH$4:BH$53,"&lt;"&amp;Z477)*IF(AA477&lt;0.5,Riskregister!$K$7+(Riskregister!$L$7-Riskregister!$K$7)*SQRT(AA477/2),Riskregister!$L$7-(Riskregister!$L$7-Riskregister!$K$7)*SQRT((1-AA477)/2)))</f>
        <v>1468921.5532866102</v>
      </c>
      <c r="AC477" s="30">
        <f t="shared" ca="1" si="287"/>
        <v>2.3061842377735231E-2</v>
      </c>
      <c r="AD477" s="30">
        <f t="shared" ca="1" si="287"/>
        <v>0.65169057115135309</v>
      </c>
      <c r="AE477" s="30">
        <f ca="1">IF(Riskregister!$E$8="",0,COUNTIF(BI$4:BI$53,"&lt;"&amp;AC477)*IF(AD477&lt;0.5,Riskregister!$K$8+(Riskregister!$L$8-Riskregister!$K$8)*SQRT(AD477/2),Riskregister!$L$8-(Riskregister!$L$8-Riskregister!$K$8)*SQRT((1-AD477)/2)))</f>
        <v>0</v>
      </c>
      <c r="AF477" s="30">
        <f t="shared" ca="1" si="288"/>
        <v>0.26535982667272617</v>
      </c>
      <c r="AG477" s="30">
        <f t="shared" ca="1" si="288"/>
        <v>0.60357506437428632</v>
      </c>
      <c r="AH477" s="30">
        <f>IF(Riskregister!$E$9="",0,COUNTIF(BJ$4:BJ$53,"&lt;"&amp;AF477)*IF(AG477&lt;0.5,Riskregister!$K$9+(Riskregister!$L$9-Riskregister!$K$9)*SQRT(AG477/2),Riskregister!$L$9-(Riskregister!$L$9-Riskregister!$K$9)*SQRT((1-AG477)/2)))</f>
        <v>0</v>
      </c>
      <c r="AI477" s="30">
        <f t="shared" ca="1" si="289"/>
        <v>0.39197707864316522</v>
      </c>
      <c r="AJ477" s="30">
        <f t="shared" ca="1" si="289"/>
        <v>0.46618249607820184</v>
      </c>
      <c r="AK477" s="30">
        <f>IF(Riskregister!$E$10="",0,COUNTIF(BK$4:BK$53,"&lt;"&amp;AI477)*IF(AJ477&lt;0.5,Riskregister!$K$10+(Riskregister!$L$10-Riskregister!$K$10)*SQRT(AJ477/2),Riskregister!$L$10-(Riskregister!$L$10-Riskregister!$K$10)*SQRT((1-AJ477)/2)))</f>
        <v>0</v>
      </c>
      <c r="AL477" s="30">
        <f t="shared" ca="1" si="290"/>
        <v>0.77492522480226478</v>
      </c>
      <c r="AM477" s="30">
        <f t="shared" ca="1" si="290"/>
        <v>2.8047057920098095E-2</v>
      </c>
      <c r="AN477" s="30">
        <f>IF(Riskregister!$E$11="",0,COUNTIF(BL$4:BL$53,"&lt;"&amp;AL477)*IF(AM477&lt;0.5,Riskregister!$K$11+(Riskregister!$L$11-Riskregister!$K$11)*SQRT(AM477/2),Riskregister!$L$11-(Riskregister!$L$11-Riskregister!$K$11)*SQRT((1-AM477)/2)))</f>
        <v>0</v>
      </c>
      <c r="AO477" s="30">
        <f t="shared" ca="1" si="291"/>
        <v>0.10818074380859677</v>
      </c>
      <c r="AP477" s="30">
        <f t="shared" ca="1" si="291"/>
        <v>0.76722310732903665</v>
      </c>
      <c r="AQ477" s="30">
        <f>IF(Riskregister!$E$12="",0,COUNTIF(BM$4:BM$53,"&lt;"&amp;AO477)*IF(AP477&lt;0.5,Riskregister!$K$12+(Riskregister!$L$12-Riskregister!$K$12)*SQRT(AP477/2),Riskregister!$L$12-(Riskregister!$L$12-Riskregister!$K$12)*SQRT((1-AP477)/2)))</f>
        <v>0</v>
      </c>
      <c r="AR477" s="30">
        <f t="shared" ca="1" si="292"/>
        <v>0.51577923489641542</v>
      </c>
      <c r="AS477" s="30">
        <f t="shared" ca="1" si="292"/>
        <v>0.43933266227694345</v>
      </c>
      <c r="AT477" s="30">
        <f>IF(Riskregister!$E$13="",0,COUNTIF(BN$4:BN$53,"&lt;"&amp;AR477)*IF(AS477&lt;0.5,Riskregister!$K$13+(Riskregister!$L$13-Riskregister!$K$13)*SQRT(AS477/2),Riskregister!$L$13-(Riskregister!$L$13-Riskregister!$K$13)*SQRT((1-AS477)/2)))</f>
        <v>0</v>
      </c>
      <c r="AU477" s="30">
        <f t="shared" ca="1" si="293"/>
        <v>0.7802082005008385</v>
      </c>
      <c r="AV477" s="30">
        <f t="shared" ca="1" si="293"/>
        <v>0.3206663637503262</v>
      </c>
      <c r="AW477" s="30">
        <f>IF(Riskregister!$E$14="",0,COUNTIF(BO$4:BO$53,"&lt;"&amp;AU477)*IF(AV477&lt;0.5,Riskregister!$K$14+(Riskregister!$L$14-Riskregister!$K$14)*SQRT(AV477/2),Riskregister!$L$14-(Riskregister!$L$14-Riskregister!$K$14)*SQRT((1-AV477)/2)))</f>
        <v>0</v>
      </c>
      <c r="AX477" s="30">
        <f t="shared" ca="1" si="294"/>
        <v>0.8152776711879266</v>
      </c>
      <c r="AY477" s="30">
        <f t="shared" ca="1" si="294"/>
        <v>0.25235819884893773</v>
      </c>
      <c r="AZ477" s="30">
        <f>IF(Riskregister!$E$15="",0,COUNTIF(BP$4:BP$53,"&lt;"&amp;AX477)*IF(AY477&lt;0.5,Riskregister!$K$15+(Riskregister!$L$15-Riskregister!$K$15)*SQRT(AY477/2),Riskregister!$L$15-(Riskregister!$L$15-Riskregister!$K$15)*SQRT((1-AY477)/2)))</f>
        <v>0</v>
      </c>
      <c r="BA477" s="30">
        <f t="shared" ca="1" si="295"/>
        <v>5.4345583032879952E-2</v>
      </c>
      <c r="BB477" s="30">
        <f t="shared" ca="1" si="295"/>
        <v>0.15428135453757064</v>
      </c>
      <c r="BC477" s="30">
        <f>IF(Riskregister!$E$16="",0,COUNTIF(BQ$4:BQ$53,"&lt;"&amp;BA477)*IF(BB477&lt;0.5,Riskregister!$K$16+(Riskregister!$L$16-Riskregister!$K$16)*SQRT(BB477/2),Riskregister!$L$16-(Riskregister!$L$16-Riskregister!$K$16)*SQRT((1-BB477)/2)))</f>
        <v>0</v>
      </c>
      <c r="BD477" s="30">
        <f t="shared" ca="1" si="283"/>
        <v>7743467.6154826581</v>
      </c>
    </row>
    <row r="478" spans="20:56" x14ac:dyDescent="0.35">
      <c r="T478" s="30">
        <f t="shared" ca="1" si="284"/>
        <v>0.82622738650855598</v>
      </c>
      <c r="U478" s="30">
        <f t="shared" ca="1" si="284"/>
        <v>0.48679181124911208</v>
      </c>
      <c r="V478" s="30">
        <f ca="1">IF(Riskregister!$E$5="",0,COUNTIF(BF$4:BF$53,"&lt;"&amp;T478)*IF(U478&lt;0.5,Riskregister!$K$5+(Riskregister!$L$5-Riskregister!$K$5)*SQRT(U478/2),Riskregister!$L$5-(Riskregister!$L$5-Riskregister!$K$5)*SQRT((1-U478)/2)))</f>
        <v>1860041.3380700354</v>
      </c>
      <c r="W478" s="30">
        <f t="shared" ca="1" si="285"/>
        <v>0.18503228273328509</v>
      </c>
      <c r="X478" s="30">
        <f t="shared" ca="1" si="285"/>
        <v>0.34327813602200896</v>
      </c>
      <c r="Y478" s="30">
        <f ca="1">IF(Riskregister!$E$6="",0,COUNTIF(BG$4:BG$53,"&lt;"&amp;W478)*IF(X478&lt;0.5,Riskregister!$K$6+(Riskregister!$L$6-Riskregister!$K$6)*SQRT(X478/2),Riskregister!$L$6-(Riskregister!$L$6-Riskregister!$K$6)*SQRT((1-X478)/2)))</f>
        <v>945728.22150945477</v>
      </c>
      <c r="Z478" s="30">
        <f t="shared" ca="1" si="286"/>
        <v>0.6227637657485976</v>
      </c>
      <c r="AA478" s="30">
        <f t="shared" ca="1" si="286"/>
        <v>2.3472533402315587E-2</v>
      </c>
      <c r="AB478" s="30">
        <f ca="1">IF(Riskregister!$E$7="",0,COUNTIF(BH$4:BH$53,"&lt;"&amp;Z478)*IF(AA478&lt;0.5,Riskregister!$K$7+(Riskregister!$L$7-Riskregister!$K$7)*SQRT(AA478/2),Riskregister!$L$7-(Riskregister!$L$7-Riskregister!$K$7)*SQRT((1-AA478)/2)))</f>
        <v>615418.4260252096</v>
      </c>
      <c r="AC478" s="30">
        <f t="shared" ca="1" si="287"/>
        <v>0.60832946220668116</v>
      </c>
      <c r="AD478" s="30">
        <f t="shared" ca="1" si="287"/>
        <v>0.1861860276003735</v>
      </c>
      <c r="AE478" s="30">
        <f ca="1">IF(Riskregister!$E$8="",0,COUNTIF(BI$4:BI$53,"&lt;"&amp;AC478)*IF(AD478&lt;0.5,Riskregister!$K$8+(Riskregister!$L$8-Riskregister!$K$8)*SQRT(AD478/2),Riskregister!$L$8-(Riskregister!$L$8-Riskregister!$K$8)*SQRT((1-AD478)/2)))</f>
        <v>5202071.8350133495</v>
      </c>
      <c r="AF478" s="30">
        <f t="shared" ca="1" si="288"/>
        <v>0.97804153614642508</v>
      </c>
      <c r="AG478" s="30">
        <f t="shared" ca="1" si="288"/>
        <v>0.78863416685558718</v>
      </c>
      <c r="AH478" s="30">
        <f>IF(Riskregister!$E$9="",0,COUNTIF(BJ$4:BJ$53,"&lt;"&amp;AF478)*IF(AG478&lt;0.5,Riskregister!$K$9+(Riskregister!$L$9-Riskregister!$K$9)*SQRT(AG478/2),Riskregister!$L$9-(Riskregister!$L$9-Riskregister!$K$9)*SQRT((1-AG478)/2)))</f>
        <v>0</v>
      </c>
      <c r="AI478" s="30">
        <f t="shared" ca="1" si="289"/>
        <v>0.83074138563611055</v>
      </c>
      <c r="AJ478" s="30">
        <f t="shared" ca="1" si="289"/>
        <v>0.67174684852624011</v>
      </c>
      <c r="AK478" s="30">
        <f>IF(Riskregister!$E$10="",0,COUNTIF(BK$4:BK$53,"&lt;"&amp;AI478)*IF(AJ478&lt;0.5,Riskregister!$K$10+(Riskregister!$L$10-Riskregister!$K$10)*SQRT(AJ478/2),Riskregister!$L$10-(Riskregister!$L$10-Riskregister!$K$10)*SQRT((1-AJ478)/2)))</f>
        <v>0</v>
      </c>
      <c r="AL478" s="30">
        <f t="shared" ca="1" si="290"/>
        <v>8.0321428681024543E-2</v>
      </c>
      <c r="AM478" s="30">
        <f t="shared" ca="1" si="290"/>
        <v>0.15610999514092738</v>
      </c>
      <c r="AN478" s="30">
        <f>IF(Riskregister!$E$11="",0,COUNTIF(BL$4:BL$53,"&lt;"&amp;AL478)*IF(AM478&lt;0.5,Riskregister!$K$11+(Riskregister!$L$11-Riskregister!$K$11)*SQRT(AM478/2),Riskregister!$L$11-(Riskregister!$L$11-Riskregister!$K$11)*SQRT((1-AM478)/2)))</f>
        <v>0</v>
      </c>
      <c r="AO478" s="30">
        <f t="shared" ca="1" si="291"/>
        <v>0.59826758884016285</v>
      </c>
      <c r="AP478" s="30">
        <f t="shared" ca="1" si="291"/>
        <v>0.20446359531296854</v>
      </c>
      <c r="AQ478" s="30">
        <f>IF(Riskregister!$E$12="",0,COUNTIF(BM$4:BM$53,"&lt;"&amp;AO478)*IF(AP478&lt;0.5,Riskregister!$K$12+(Riskregister!$L$12-Riskregister!$K$12)*SQRT(AP478/2),Riskregister!$L$12-(Riskregister!$L$12-Riskregister!$K$12)*SQRT((1-AP478)/2)))</f>
        <v>0</v>
      </c>
      <c r="AR478" s="30">
        <f t="shared" ca="1" si="292"/>
        <v>0.98450095401041648</v>
      </c>
      <c r="AS478" s="30">
        <f t="shared" ca="1" si="292"/>
        <v>0.55257124712452677</v>
      </c>
      <c r="AT478" s="30">
        <f>IF(Riskregister!$E$13="",0,COUNTIF(BN$4:BN$53,"&lt;"&amp;AR478)*IF(AS478&lt;0.5,Riskregister!$K$13+(Riskregister!$L$13-Riskregister!$K$13)*SQRT(AS478/2),Riskregister!$L$13-(Riskregister!$L$13-Riskregister!$K$13)*SQRT((1-AS478)/2)))</f>
        <v>0</v>
      </c>
      <c r="AU478" s="30">
        <f t="shared" ca="1" si="293"/>
        <v>0.45362705876541198</v>
      </c>
      <c r="AV478" s="30">
        <f t="shared" ca="1" si="293"/>
        <v>0.60662638755675835</v>
      </c>
      <c r="AW478" s="30">
        <f>IF(Riskregister!$E$14="",0,COUNTIF(BO$4:BO$53,"&lt;"&amp;AU478)*IF(AV478&lt;0.5,Riskregister!$K$14+(Riskregister!$L$14-Riskregister!$K$14)*SQRT(AV478/2),Riskregister!$L$14-(Riskregister!$L$14-Riskregister!$K$14)*SQRT((1-AV478)/2)))</f>
        <v>0</v>
      </c>
      <c r="AX478" s="30">
        <f t="shared" ca="1" si="294"/>
        <v>0.9313406420450786</v>
      </c>
      <c r="AY478" s="30">
        <f t="shared" ca="1" si="294"/>
        <v>0.54661887064136772</v>
      </c>
      <c r="AZ478" s="30">
        <f>IF(Riskregister!$E$15="",0,COUNTIF(BP$4:BP$53,"&lt;"&amp;AX478)*IF(AY478&lt;0.5,Riskregister!$K$15+(Riskregister!$L$15-Riskregister!$K$15)*SQRT(AY478/2),Riskregister!$L$15-(Riskregister!$L$15-Riskregister!$K$15)*SQRT((1-AY478)/2)))</f>
        <v>0</v>
      </c>
      <c r="BA478" s="30">
        <f t="shared" ca="1" si="295"/>
        <v>0.10566300383754579</v>
      </c>
      <c r="BB478" s="30">
        <f t="shared" ca="1" si="295"/>
        <v>0.41568605315347384</v>
      </c>
      <c r="BC478" s="30">
        <f>IF(Riskregister!$E$16="",0,COUNTIF(BQ$4:BQ$53,"&lt;"&amp;BA478)*IF(BB478&lt;0.5,Riskregister!$K$16+(Riskregister!$L$16-Riskregister!$K$16)*SQRT(BB478/2),Riskregister!$L$16-(Riskregister!$L$16-Riskregister!$K$16)*SQRT((1-BB478)/2)))</f>
        <v>0</v>
      </c>
      <c r="BD478" s="30">
        <f t="shared" ca="1" si="283"/>
        <v>8623259.8206180483</v>
      </c>
    </row>
    <row r="479" spans="20:56" x14ac:dyDescent="0.35">
      <c r="T479" s="30">
        <f t="shared" ca="1" si="284"/>
        <v>0.81222285279801498</v>
      </c>
      <c r="U479" s="30">
        <f t="shared" ca="1" si="284"/>
        <v>0.7416709104882615</v>
      </c>
      <c r="V479" s="30">
        <f ca="1">IF(Riskregister!$E$5="",0,COUNTIF(BF$4:BF$53,"&lt;"&amp;T479)*IF(U479&lt;0.5,Riskregister!$K$5+(Riskregister!$L$5-Riskregister!$K$5)*SQRT(U479/2),Riskregister!$L$5-(Riskregister!$L$5-Riskregister!$K$5)*SQRT((1-U479)/2)))</f>
        <v>2191361.9426303334</v>
      </c>
      <c r="W479" s="30">
        <f t="shared" ca="1" si="285"/>
        <v>0.17227927330607873</v>
      </c>
      <c r="X479" s="30">
        <f t="shared" ca="1" si="285"/>
        <v>0.37760641379596016</v>
      </c>
      <c r="Y479" s="30">
        <f ca="1">IF(Riskregister!$E$6="",0,COUNTIF(BG$4:BG$53,"&lt;"&amp;W479)*IF(X479&lt;0.5,Riskregister!$K$6+(Riskregister!$L$6-Riskregister!$K$6)*SQRT(X479/2),Riskregister!$L$6-(Riskregister!$L$6-Riskregister!$K$6)*SQRT((1-X479)/2)))</f>
        <v>982126.83776319516</v>
      </c>
      <c r="Z479" s="30">
        <f t="shared" ca="1" si="286"/>
        <v>1.7746745696795019E-3</v>
      </c>
      <c r="AA479" s="30">
        <f t="shared" ca="1" si="286"/>
        <v>0.3277265053060755</v>
      </c>
      <c r="AB479" s="30">
        <f ca="1">IF(Riskregister!$E$7="",0,COUNTIF(BH$4:BH$53,"&lt;"&amp;Z479)*IF(AA479&lt;0.5,Riskregister!$K$7+(Riskregister!$L$7-Riskregister!$K$7)*SQRT(AA479/2),Riskregister!$L$7-(Riskregister!$L$7-Riskregister!$K$7)*SQRT((1-AA479)/2)))</f>
        <v>0</v>
      </c>
      <c r="AC479" s="30">
        <f t="shared" ca="1" si="287"/>
        <v>0.57580446952692965</v>
      </c>
      <c r="AD479" s="30">
        <f t="shared" ca="1" si="287"/>
        <v>0.24741291771545948</v>
      </c>
      <c r="AE479" s="30">
        <f ca="1">IF(Riskregister!$E$8="",0,COUNTIF(BI$4:BI$53,"&lt;"&amp;AC479)*IF(AD479&lt;0.5,Riskregister!$K$8+(Riskregister!$L$8-Riskregister!$K$8)*SQRT(AD479/2),Riskregister!$L$8-(Riskregister!$L$8-Riskregister!$K$8)*SQRT((1-AD479)/2)))</f>
        <v>5859241.9869880565</v>
      </c>
      <c r="AF479" s="30">
        <f t="shared" ca="1" si="288"/>
        <v>0.74998677603631236</v>
      </c>
      <c r="AG479" s="30">
        <f t="shared" ca="1" si="288"/>
        <v>0.60483411299963596</v>
      </c>
      <c r="AH479" s="30">
        <f>IF(Riskregister!$E$9="",0,COUNTIF(BJ$4:BJ$53,"&lt;"&amp;AF479)*IF(AG479&lt;0.5,Riskregister!$K$9+(Riskregister!$L$9-Riskregister!$K$9)*SQRT(AG479/2),Riskregister!$L$9-(Riskregister!$L$9-Riskregister!$K$9)*SQRT((1-AG479)/2)))</f>
        <v>0</v>
      </c>
      <c r="AI479" s="30">
        <f t="shared" ca="1" si="289"/>
        <v>0.48498238146285932</v>
      </c>
      <c r="AJ479" s="30">
        <f t="shared" ca="1" si="289"/>
        <v>0.92921434506872358</v>
      </c>
      <c r="AK479" s="30">
        <f>IF(Riskregister!$E$10="",0,COUNTIF(BK$4:BK$53,"&lt;"&amp;AI479)*IF(AJ479&lt;0.5,Riskregister!$K$10+(Riskregister!$L$10-Riskregister!$K$10)*SQRT(AJ479/2),Riskregister!$L$10-(Riskregister!$L$10-Riskregister!$K$10)*SQRT((1-AJ479)/2)))</f>
        <v>0</v>
      </c>
      <c r="AL479" s="30">
        <f t="shared" ca="1" si="290"/>
        <v>0.37851178385911954</v>
      </c>
      <c r="AM479" s="30">
        <f t="shared" ca="1" si="290"/>
        <v>0.6271577264417626</v>
      </c>
      <c r="AN479" s="30">
        <f>IF(Riskregister!$E$11="",0,COUNTIF(BL$4:BL$53,"&lt;"&amp;AL479)*IF(AM479&lt;0.5,Riskregister!$K$11+(Riskregister!$L$11-Riskregister!$K$11)*SQRT(AM479/2),Riskregister!$L$11-(Riskregister!$L$11-Riskregister!$K$11)*SQRT((1-AM479)/2)))</f>
        <v>0</v>
      </c>
      <c r="AO479" s="30">
        <f t="shared" ca="1" si="291"/>
        <v>0.23298090197602628</v>
      </c>
      <c r="AP479" s="30">
        <f t="shared" ca="1" si="291"/>
        <v>0.23066042801342213</v>
      </c>
      <c r="AQ479" s="30">
        <f>IF(Riskregister!$E$12="",0,COUNTIF(BM$4:BM$53,"&lt;"&amp;AO479)*IF(AP479&lt;0.5,Riskregister!$K$12+(Riskregister!$L$12-Riskregister!$K$12)*SQRT(AP479/2),Riskregister!$L$12-(Riskregister!$L$12-Riskregister!$K$12)*SQRT((1-AP479)/2)))</f>
        <v>0</v>
      </c>
      <c r="AR479" s="30">
        <f t="shared" ca="1" si="292"/>
        <v>0.62671824931983766</v>
      </c>
      <c r="AS479" s="30">
        <f t="shared" ca="1" si="292"/>
        <v>5.7689336865595631E-2</v>
      </c>
      <c r="AT479" s="30">
        <f>IF(Riskregister!$E$13="",0,COUNTIF(BN$4:BN$53,"&lt;"&amp;AR479)*IF(AS479&lt;0.5,Riskregister!$K$13+(Riskregister!$L$13-Riskregister!$K$13)*SQRT(AS479/2),Riskregister!$L$13-(Riskregister!$L$13-Riskregister!$K$13)*SQRT((1-AS479)/2)))</f>
        <v>0</v>
      </c>
      <c r="AU479" s="30">
        <f t="shared" ca="1" si="293"/>
        <v>0.26679451120939346</v>
      </c>
      <c r="AV479" s="30">
        <f t="shared" ca="1" si="293"/>
        <v>0.93464953781867011</v>
      </c>
      <c r="AW479" s="30">
        <f>IF(Riskregister!$E$14="",0,COUNTIF(BO$4:BO$53,"&lt;"&amp;AU479)*IF(AV479&lt;0.5,Riskregister!$K$14+(Riskregister!$L$14-Riskregister!$K$14)*SQRT(AV479/2),Riskregister!$L$14-(Riskregister!$L$14-Riskregister!$K$14)*SQRT((1-AV479)/2)))</f>
        <v>0</v>
      </c>
      <c r="AX479" s="30">
        <f t="shared" ca="1" si="294"/>
        <v>1.2796441496748967E-2</v>
      </c>
      <c r="AY479" s="30">
        <f t="shared" ca="1" si="294"/>
        <v>0.81182092781056181</v>
      </c>
      <c r="AZ479" s="30">
        <f>IF(Riskregister!$E$15="",0,COUNTIF(BP$4:BP$53,"&lt;"&amp;AX479)*IF(AY479&lt;0.5,Riskregister!$K$15+(Riskregister!$L$15-Riskregister!$K$15)*SQRT(AY479/2),Riskregister!$L$15-(Riskregister!$L$15-Riskregister!$K$15)*SQRT((1-AY479)/2)))</f>
        <v>0</v>
      </c>
      <c r="BA479" s="30">
        <f t="shared" ca="1" si="295"/>
        <v>0.82396279784944493</v>
      </c>
      <c r="BB479" s="30">
        <f t="shared" ca="1" si="295"/>
        <v>0.28504481447397434</v>
      </c>
      <c r="BC479" s="30">
        <f>IF(Riskregister!$E$16="",0,COUNTIF(BQ$4:BQ$53,"&lt;"&amp;BA479)*IF(BB479&lt;0.5,Riskregister!$K$16+(Riskregister!$L$16-Riskregister!$K$16)*SQRT(BB479/2),Riskregister!$L$16-(Riskregister!$L$16-Riskregister!$K$16)*SQRT((1-BB479)/2)))</f>
        <v>0</v>
      </c>
      <c r="BD479" s="30">
        <f t="shared" ca="1" si="283"/>
        <v>9032730.7673815861</v>
      </c>
    </row>
    <row r="480" spans="20:56" x14ac:dyDescent="0.35">
      <c r="T480" s="30">
        <f t="shared" ca="1" si="284"/>
        <v>0.53844599541944127</v>
      </c>
      <c r="U480" s="30">
        <f t="shared" ca="1" si="284"/>
        <v>0.51498157782051079</v>
      </c>
      <c r="V480" s="30">
        <f ca="1">IF(Riskregister!$E$5="",0,COUNTIF(BF$4:BF$53,"&lt;"&amp;T480)*IF(U480&lt;0.5,Riskregister!$K$5+(Riskregister!$L$5-Riskregister!$K$5)*SQRT(U480/2),Riskregister!$L$5-(Riskregister!$L$5-Riskregister!$K$5)*SQRT((1-U480)/2)))</f>
        <v>1513585.9635978385</v>
      </c>
      <c r="W480" s="30">
        <f t="shared" ca="1" si="285"/>
        <v>0.91926840867133552</v>
      </c>
      <c r="X480" s="30">
        <f t="shared" ca="1" si="285"/>
        <v>0.5753654353248453</v>
      </c>
      <c r="Y480" s="30">
        <f ca="1">IF(Riskregister!$E$6="",0,COUNTIF(BG$4:BG$53,"&lt;"&amp;W480)*IF(X480&lt;0.5,Riskregister!$K$6+(Riskregister!$L$6-Riskregister!$K$6)*SQRT(X480/2),Riskregister!$L$6-(Riskregister!$L$6-Riskregister!$K$6)*SQRT((1-X480)/2)))</f>
        <v>4682391.2351845931</v>
      </c>
      <c r="Z480" s="30">
        <f t="shared" ca="1" si="286"/>
        <v>0.54573060180628807</v>
      </c>
      <c r="AA480" s="30">
        <f t="shared" ca="1" si="286"/>
        <v>0.30804347114286856</v>
      </c>
      <c r="AB480" s="30">
        <f ca="1">IF(Riskregister!$E$7="",0,COUNTIF(BH$4:BH$53,"&lt;"&amp;Z480)*IF(AA480&lt;0.5,Riskregister!$K$7+(Riskregister!$L$7-Riskregister!$K$7)*SQRT(AA480/2),Riskregister!$L$7-(Riskregister!$L$7-Riskregister!$K$7)*SQRT((1-AA480)/2)))</f>
        <v>1124157.6632356369</v>
      </c>
      <c r="AC480" s="30">
        <f t="shared" ca="1" si="287"/>
        <v>0.70762382455733508</v>
      </c>
      <c r="AD480" s="30">
        <f t="shared" ca="1" si="287"/>
        <v>0.63911923598833342</v>
      </c>
      <c r="AE480" s="30">
        <f ca="1">IF(Riskregister!$E$8="",0,COUNTIF(BI$4:BI$53,"&lt;"&amp;AC480)*IF(AD480&lt;0.5,Riskregister!$K$8+(Riskregister!$L$8-Riskregister!$K$8)*SQRT(AD480/2),Riskregister!$L$8-(Riskregister!$L$8-Riskregister!$K$8)*SQRT((1-AD480)/2)))</f>
        <v>12014084.359565165</v>
      </c>
      <c r="AF480" s="30">
        <f t="shared" ca="1" si="288"/>
        <v>0.93447065313182476</v>
      </c>
      <c r="AG480" s="30">
        <f t="shared" ca="1" si="288"/>
        <v>0.80919430877618592</v>
      </c>
      <c r="AH480" s="30">
        <f>IF(Riskregister!$E$9="",0,COUNTIF(BJ$4:BJ$53,"&lt;"&amp;AF480)*IF(AG480&lt;0.5,Riskregister!$K$9+(Riskregister!$L$9-Riskregister!$K$9)*SQRT(AG480/2),Riskregister!$L$9-(Riskregister!$L$9-Riskregister!$K$9)*SQRT((1-AG480)/2)))</f>
        <v>0</v>
      </c>
      <c r="AI480" s="30">
        <f t="shared" ca="1" si="289"/>
        <v>0.89217736655515756</v>
      </c>
      <c r="AJ480" s="30">
        <f t="shared" ca="1" si="289"/>
        <v>9.6268285157916966E-2</v>
      </c>
      <c r="AK480" s="30">
        <f>IF(Riskregister!$E$10="",0,COUNTIF(BK$4:BK$53,"&lt;"&amp;AI480)*IF(AJ480&lt;0.5,Riskregister!$K$10+(Riskregister!$L$10-Riskregister!$K$10)*SQRT(AJ480/2),Riskregister!$L$10-(Riskregister!$L$10-Riskregister!$K$10)*SQRT((1-AJ480)/2)))</f>
        <v>0</v>
      </c>
      <c r="AL480" s="30">
        <f t="shared" ca="1" si="290"/>
        <v>0.66415157490694132</v>
      </c>
      <c r="AM480" s="30">
        <f t="shared" ca="1" si="290"/>
        <v>0.65764687665078236</v>
      </c>
      <c r="AN480" s="30">
        <f>IF(Riskregister!$E$11="",0,COUNTIF(BL$4:BL$53,"&lt;"&amp;AL480)*IF(AM480&lt;0.5,Riskregister!$K$11+(Riskregister!$L$11-Riskregister!$K$11)*SQRT(AM480/2),Riskregister!$L$11-(Riskregister!$L$11-Riskregister!$K$11)*SQRT((1-AM480)/2)))</f>
        <v>0</v>
      </c>
      <c r="AO480" s="30">
        <f t="shared" ca="1" si="291"/>
        <v>0.62254318817496945</v>
      </c>
      <c r="AP480" s="30">
        <f t="shared" ca="1" si="291"/>
        <v>0.9270436477941576</v>
      </c>
      <c r="AQ480" s="30">
        <f>IF(Riskregister!$E$12="",0,COUNTIF(BM$4:BM$53,"&lt;"&amp;AO480)*IF(AP480&lt;0.5,Riskregister!$K$12+(Riskregister!$L$12-Riskregister!$K$12)*SQRT(AP480/2),Riskregister!$L$12-(Riskregister!$L$12-Riskregister!$K$12)*SQRT((1-AP480)/2)))</f>
        <v>0</v>
      </c>
      <c r="AR480" s="30">
        <f t="shared" ca="1" si="292"/>
        <v>0.33887991564074005</v>
      </c>
      <c r="AS480" s="30">
        <f t="shared" ca="1" si="292"/>
        <v>0.73600109004523251</v>
      </c>
      <c r="AT480" s="30">
        <f>IF(Riskregister!$E$13="",0,COUNTIF(BN$4:BN$53,"&lt;"&amp;AR480)*IF(AS480&lt;0.5,Riskregister!$K$13+(Riskregister!$L$13-Riskregister!$K$13)*SQRT(AS480/2),Riskregister!$L$13-(Riskregister!$L$13-Riskregister!$K$13)*SQRT((1-AS480)/2)))</f>
        <v>0</v>
      </c>
      <c r="AU480" s="30">
        <f t="shared" ca="1" si="293"/>
        <v>6.2579321193792725E-2</v>
      </c>
      <c r="AV480" s="30">
        <f t="shared" ca="1" si="293"/>
        <v>0.5645337823190274</v>
      </c>
      <c r="AW480" s="30">
        <f>IF(Riskregister!$E$14="",0,COUNTIF(BO$4:BO$53,"&lt;"&amp;AU480)*IF(AV480&lt;0.5,Riskregister!$K$14+(Riskregister!$L$14-Riskregister!$K$14)*SQRT(AV480/2),Riskregister!$L$14-(Riskregister!$L$14-Riskregister!$K$14)*SQRT((1-AV480)/2)))</f>
        <v>0</v>
      </c>
      <c r="AX480" s="30">
        <f t="shared" ca="1" si="294"/>
        <v>0.32350150716681547</v>
      </c>
      <c r="AY480" s="30">
        <f t="shared" ca="1" si="294"/>
        <v>0.50032648430632587</v>
      </c>
      <c r="AZ480" s="30">
        <f>IF(Riskregister!$E$15="",0,COUNTIF(BP$4:BP$53,"&lt;"&amp;AX480)*IF(AY480&lt;0.5,Riskregister!$K$15+(Riskregister!$L$15-Riskregister!$K$15)*SQRT(AY480/2),Riskregister!$L$15-(Riskregister!$L$15-Riskregister!$K$15)*SQRT((1-AY480)/2)))</f>
        <v>0</v>
      </c>
      <c r="BA480" s="30">
        <f t="shared" ca="1" si="295"/>
        <v>0.74165180194216873</v>
      </c>
      <c r="BB480" s="30">
        <f t="shared" ca="1" si="295"/>
        <v>0.19663860279116963</v>
      </c>
      <c r="BC480" s="30">
        <f>IF(Riskregister!$E$16="",0,COUNTIF(BQ$4:BQ$53,"&lt;"&amp;BA480)*IF(BB480&lt;0.5,Riskregister!$K$16+(Riskregister!$L$16-Riskregister!$K$16)*SQRT(BB480/2),Riskregister!$L$16-(Riskregister!$L$16-Riskregister!$K$16)*SQRT((1-BB480)/2)))</f>
        <v>0</v>
      </c>
      <c r="BD480" s="30">
        <f t="shared" ca="1" si="283"/>
        <v>19334219.221583232</v>
      </c>
    </row>
    <row r="481" spans="20:56" x14ac:dyDescent="0.35">
      <c r="T481" s="30">
        <f t="shared" ca="1" si="284"/>
        <v>2.6035557521991604E-2</v>
      </c>
      <c r="U481" s="30">
        <f t="shared" ca="1" si="284"/>
        <v>0.12627823787164527</v>
      </c>
      <c r="V481" s="30">
        <f ca="1">IF(Riskregister!$E$5="",0,COUNTIF(BF$4:BF$53,"&lt;"&amp;T481)*IF(U481&lt;0.5,Riskregister!$K$5+(Riskregister!$L$5-Riskregister!$K$5)*SQRT(U481/2),Riskregister!$L$5-(Riskregister!$L$5-Riskregister!$K$5)*SQRT((1-U481)/2)))</f>
        <v>0</v>
      </c>
      <c r="W481" s="30">
        <f t="shared" ca="1" si="285"/>
        <v>0.76676708348961631</v>
      </c>
      <c r="X481" s="30">
        <f t="shared" ca="1" si="285"/>
        <v>0.90293968736861629</v>
      </c>
      <c r="Y481" s="30">
        <f ca="1">IF(Riskregister!$E$6="",0,COUNTIF(BG$4:BG$53,"&lt;"&amp;W481)*IF(X481&lt;0.5,Riskregister!$K$6+(Riskregister!$L$6-Riskregister!$K$6)*SQRT(X481/2),Riskregister!$L$6-(Riskregister!$L$6-Riskregister!$K$6)*SQRT((1-X481)/2)))</f>
        <v>4810403.699499039</v>
      </c>
      <c r="Z481" s="30">
        <f t="shared" ca="1" si="286"/>
        <v>7.7849507621620018E-2</v>
      </c>
      <c r="AA481" s="30">
        <f t="shared" ca="1" si="286"/>
        <v>0.26010682161968701</v>
      </c>
      <c r="AB481" s="30">
        <f ca="1">IF(Riskregister!$E$7="",0,COUNTIF(BH$4:BH$53,"&lt;"&amp;Z481)*IF(AA481&lt;0.5,Riskregister!$K$7+(Riskregister!$L$7-Riskregister!$K$7)*SQRT(AA481/2),Riskregister!$L$7-(Riskregister!$L$7-Riskregister!$K$7)*SQRT((1-AA481)/2)))</f>
        <v>528660.64677736512</v>
      </c>
      <c r="AC481" s="30">
        <f t="shared" ca="1" si="287"/>
        <v>0.14086652183711368</v>
      </c>
      <c r="AD481" s="30">
        <f t="shared" ca="1" si="287"/>
        <v>0.91394396370927622</v>
      </c>
      <c r="AE481" s="30">
        <f ca="1">IF(Riskregister!$E$8="",0,COUNTIF(BI$4:BI$53,"&lt;"&amp;AC481)*IF(AD481&lt;0.5,Riskregister!$K$8+(Riskregister!$L$8-Riskregister!$K$8)*SQRT(AD481/2),Riskregister!$L$8-(Riskregister!$L$8-Riskregister!$K$8)*SQRT((1-AD481)/2)))</f>
        <v>4025069.7866867371</v>
      </c>
      <c r="AF481" s="30">
        <f t="shared" ca="1" si="288"/>
        <v>0.17453387862512393</v>
      </c>
      <c r="AG481" s="30">
        <f t="shared" ca="1" si="288"/>
        <v>9.2972636840195189E-2</v>
      </c>
      <c r="AH481" s="30">
        <f>IF(Riskregister!$E$9="",0,COUNTIF(BJ$4:BJ$53,"&lt;"&amp;AF481)*IF(AG481&lt;0.5,Riskregister!$K$9+(Riskregister!$L$9-Riskregister!$K$9)*SQRT(AG481/2),Riskregister!$L$9-(Riskregister!$L$9-Riskregister!$K$9)*SQRT((1-AG481)/2)))</f>
        <v>0</v>
      </c>
      <c r="AI481" s="30">
        <f t="shared" ca="1" si="289"/>
        <v>0.13970857271633186</v>
      </c>
      <c r="AJ481" s="30">
        <f t="shared" ca="1" si="289"/>
        <v>0.77696723755036123</v>
      </c>
      <c r="AK481" s="30">
        <f>IF(Riskregister!$E$10="",0,COUNTIF(BK$4:BK$53,"&lt;"&amp;AI481)*IF(AJ481&lt;0.5,Riskregister!$K$10+(Riskregister!$L$10-Riskregister!$K$10)*SQRT(AJ481/2),Riskregister!$L$10-(Riskregister!$L$10-Riskregister!$K$10)*SQRT((1-AJ481)/2)))</f>
        <v>0</v>
      </c>
      <c r="AL481" s="30">
        <f t="shared" ca="1" si="290"/>
        <v>0.18806824345239948</v>
      </c>
      <c r="AM481" s="30">
        <f t="shared" ca="1" si="290"/>
        <v>0.24094740201991816</v>
      </c>
      <c r="AN481" s="30">
        <f>IF(Riskregister!$E$11="",0,COUNTIF(BL$4:BL$53,"&lt;"&amp;AL481)*IF(AM481&lt;0.5,Riskregister!$K$11+(Riskregister!$L$11-Riskregister!$K$11)*SQRT(AM481/2),Riskregister!$L$11-(Riskregister!$L$11-Riskregister!$K$11)*SQRT((1-AM481)/2)))</f>
        <v>0</v>
      </c>
      <c r="AO481" s="30">
        <f t="shared" ca="1" si="291"/>
        <v>0.26652695014251193</v>
      </c>
      <c r="AP481" s="30">
        <f t="shared" ca="1" si="291"/>
        <v>0.40333567671280046</v>
      </c>
      <c r="AQ481" s="30">
        <f>IF(Riskregister!$E$12="",0,COUNTIF(BM$4:BM$53,"&lt;"&amp;AO481)*IF(AP481&lt;0.5,Riskregister!$K$12+(Riskregister!$L$12-Riskregister!$K$12)*SQRT(AP481/2),Riskregister!$L$12-(Riskregister!$L$12-Riskregister!$K$12)*SQRT((1-AP481)/2)))</f>
        <v>0</v>
      </c>
      <c r="AR481" s="30">
        <f t="shared" ca="1" si="292"/>
        <v>0.14359157096139608</v>
      </c>
      <c r="AS481" s="30">
        <f t="shared" ca="1" si="292"/>
        <v>0.542774815214631</v>
      </c>
      <c r="AT481" s="30">
        <f>IF(Riskregister!$E$13="",0,COUNTIF(BN$4:BN$53,"&lt;"&amp;AR481)*IF(AS481&lt;0.5,Riskregister!$K$13+(Riskregister!$L$13-Riskregister!$K$13)*SQRT(AS481/2),Riskregister!$L$13-(Riskregister!$L$13-Riskregister!$K$13)*SQRT((1-AS481)/2)))</f>
        <v>0</v>
      </c>
      <c r="AU481" s="30">
        <f t="shared" ca="1" si="293"/>
        <v>0.95982318236749631</v>
      </c>
      <c r="AV481" s="30">
        <f t="shared" ca="1" si="293"/>
        <v>0.77956643383081814</v>
      </c>
      <c r="AW481" s="30">
        <f>IF(Riskregister!$E$14="",0,COUNTIF(BO$4:BO$53,"&lt;"&amp;AU481)*IF(AV481&lt;0.5,Riskregister!$K$14+(Riskregister!$L$14-Riskregister!$K$14)*SQRT(AV481/2),Riskregister!$L$14-(Riskregister!$L$14-Riskregister!$K$14)*SQRT((1-AV481)/2)))</f>
        <v>0</v>
      </c>
      <c r="AX481" s="30">
        <f t="shared" ca="1" si="294"/>
        <v>8.8733490651661251E-2</v>
      </c>
      <c r="AY481" s="30">
        <f t="shared" ca="1" si="294"/>
        <v>0.62411840407909647</v>
      </c>
      <c r="AZ481" s="30">
        <f>IF(Riskregister!$E$15="",0,COUNTIF(BP$4:BP$53,"&lt;"&amp;AX481)*IF(AY481&lt;0.5,Riskregister!$K$15+(Riskregister!$L$15-Riskregister!$K$15)*SQRT(AY481/2),Riskregister!$L$15-(Riskregister!$L$15-Riskregister!$K$15)*SQRT((1-AY481)/2)))</f>
        <v>0</v>
      </c>
      <c r="BA481" s="30">
        <f t="shared" ca="1" si="295"/>
        <v>0.72400630162797119</v>
      </c>
      <c r="BB481" s="30">
        <f t="shared" ca="1" si="295"/>
        <v>0.18258518161785808</v>
      </c>
      <c r="BC481" s="30">
        <f>IF(Riskregister!$E$16="",0,COUNTIF(BQ$4:BQ$53,"&lt;"&amp;BA481)*IF(BB481&lt;0.5,Riskregister!$K$16+(Riskregister!$L$16-Riskregister!$K$16)*SQRT(BB481/2),Riskregister!$L$16-(Riskregister!$L$16-Riskregister!$K$16)*SQRT((1-BB481)/2)))</f>
        <v>0</v>
      </c>
      <c r="BD481" s="30">
        <f t="shared" ca="1" si="283"/>
        <v>9364134.1329631414</v>
      </c>
    </row>
    <row r="482" spans="20:56" x14ac:dyDescent="0.35">
      <c r="T482" s="30">
        <f t="shared" ca="1" si="284"/>
        <v>8.252368281191913E-2</v>
      </c>
      <c r="U482" s="30">
        <f t="shared" ca="1" si="284"/>
        <v>0.20992740633502271</v>
      </c>
      <c r="V482" s="30">
        <f ca="1">IF(Riskregister!$E$5="",0,COUNTIF(BF$4:BF$53,"&lt;"&amp;T482)*IF(U482&lt;0.5,Riskregister!$K$5+(Riskregister!$L$5-Riskregister!$K$5)*SQRT(U482/2),Riskregister!$L$5-(Riskregister!$L$5-Riskregister!$K$5)*SQRT((1-U482)/2)))</f>
        <v>295791.46028290223</v>
      </c>
      <c r="W482" s="30">
        <f t="shared" ca="1" si="285"/>
        <v>0.48492454231755744</v>
      </c>
      <c r="X482" s="30">
        <f t="shared" ca="1" si="285"/>
        <v>0.16082179081941472</v>
      </c>
      <c r="Y482" s="30">
        <f ca="1">IF(Riskregister!$E$6="",0,COUNTIF(BG$4:BG$53,"&lt;"&amp;W482)*IF(X482&lt;0.5,Riskregister!$K$6+(Riskregister!$L$6-Riskregister!$K$6)*SQRT(X482/2),Riskregister!$L$6-(Riskregister!$L$6-Riskregister!$K$6)*SQRT((1-X482)/2)))</f>
        <v>1420845.3381927195</v>
      </c>
      <c r="Z482" s="30">
        <f t="shared" ca="1" si="286"/>
        <v>0.46783936138663462</v>
      </c>
      <c r="AA482" s="30">
        <f t="shared" ca="1" si="286"/>
        <v>0.46981521888272371</v>
      </c>
      <c r="AB482" s="30">
        <f ca="1">IF(Riskregister!$E$7="",0,COUNTIF(BH$4:BH$53,"&lt;"&amp;Z482)*IF(AA482&lt;0.5,Riskregister!$K$7+(Riskregister!$L$7-Riskregister!$K$7)*SQRT(AA482/2),Riskregister!$L$7-(Riskregister!$L$7-Riskregister!$K$7)*SQRT((1-AA482)/2)))</f>
        <v>1317812.6338557634</v>
      </c>
      <c r="AC482" s="30">
        <f t="shared" ca="1" si="287"/>
        <v>7.0711083214817116E-2</v>
      </c>
      <c r="AD482" s="30">
        <f t="shared" ca="1" si="287"/>
        <v>0.59056312076752038</v>
      </c>
      <c r="AE482" s="30">
        <f ca="1">IF(Riskregister!$E$8="",0,COUNTIF(BI$4:BI$53,"&lt;"&amp;AC482)*IF(AD482&lt;0.5,Riskregister!$K$8+(Riskregister!$L$8-Riskregister!$K$8)*SQRT(AD482/2),Riskregister!$L$8-(Riskregister!$L$8-Riskregister!$K$8)*SQRT((1-AD482)/2)))</f>
        <v>2873446.3723849482</v>
      </c>
      <c r="AF482" s="30">
        <f t="shared" ca="1" si="288"/>
        <v>0.65408180015417505</v>
      </c>
      <c r="AG482" s="30">
        <f t="shared" ca="1" si="288"/>
        <v>0.47952750626517471</v>
      </c>
      <c r="AH482" s="30">
        <f>IF(Riskregister!$E$9="",0,COUNTIF(BJ$4:BJ$53,"&lt;"&amp;AF482)*IF(AG482&lt;0.5,Riskregister!$K$9+(Riskregister!$L$9-Riskregister!$K$9)*SQRT(AG482/2),Riskregister!$L$9-(Riskregister!$L$9-Riskregister!$K$9)*SQRT((1-AG482)/2)))</f>
        <v>0</v>
      </c>
      <c r="AI482" s="30">
        <f t="shared" ca="1" si="289"/>
        <v>0.58005287760032032</v>
      </c>
      <c r="AJ482" s="30">
        <f t="shared" ca="1" si="289"/>
        <v>0.33093221070321466</v>
      </c>
      <c r="AK482" s="30">
        <f>IF(Riskregister!$E$10="",0,COUNTIF(BK$4:BK$53,"&lt;"&amp;AI482)*IF(AJ482&lt;0.5,Riskregister!$K$10+(Riskregister!$L$10-Riskregister!$K$10)*SQRT(AJ482/2),Riskregister!$L$10-(Riskregister!$L$10-Riskregister!$K$10)*SQRT((1-AJ482)/2)))</f>
        <v>0</v>
      </c>
      <c r="AL482" s="30">
        <f t="shared" ca="1" si="290"/>
        <v>0.14021642400183121</v>
      </c>
      <c r="AM482" s="30">
        <f t="shared" ca="1" si="290"/>
        <v>0.92671254483373044</v>
      </c>
      <c r="AN482" s="30">
        <f>IF(Riskregister!$E$11="",0,COUNTIF(BL$4:BL$53,"&lt;"&amp;AL482)*IF(AM482&lt;0.5,Riskregister!$K$11+(Riskregister!$L$11-Riskregister!$K$11)*SQRT(AM482/2),Riskregister!$L$11-(Riskregister!$L$11-Riskregister!$K$11)*SQRT((1-AM482)/2)))</f>
        <v>0</v>
      </c>
      <c r="AO482" s="30">
        <f t="shared" ca="1" si="291"/>
        <v>0.66113632853062421</v>
      </c>
      <c r="AP482" s="30">
        <f t="shared" ca="1" si="291"/>
        <v>0.51349150191147719</v>
      </c>
      <c r="AQ482" s="30">
        <f>IF(Riskregister!$E$12="",0,COUNTIF(BM$4:BM$53,"&lt;"&amp;AO482)*IF(AP482&lt;0.5,Riskregister!$K$12+(Riskregister!$L$12-Riskregister!$K$12)*SQRT(AP482/2),Riskregister!$L$12-(Riskregister!$L$12-Riskregister!$K$12)*SQRT((1-AP482)/2)))</f>
        <v>0</v>
      </c>
      <c r="AR482" s="30">
        <f t="shared" ca="1" si="292"/>
        <v>0.76523335910316015</v>
      </c>
      <c r="AS482" s="30">
        <f t="shared" ca="1" si="292"/>
        <v>0.34723717262019349</v>
      </c>
      <c r="AT482" s="30">
        <f>IF(Riskregister!$E$13="",0,COUNTIF(BN$4:BN$53,"&lt;"&amp;AR482)*IF(AS482&lt;0.5,Riskregister!$K$13+(Riskregister!$L$13-Riskregister!$K$13)*SQRT(AS482/2),Riskregister!$L$13-(Riskregister!$L$13-Riskregister!$K$13)*SQRT((1-AS482)/2)))</f>
        <v>0</v>
      </c>
      <c r="AU482" s="30">
        <f t="shared" ca="1" si="293"/>
        <v>9.5262957167117968E-2</v>
      </c>
      <c r="AV482" s="30">
        <f t="shared" ca="1" si="293"/>
        <v>0.78713536598861289</v>
      </c>
      <c r="AW482" s="30">
        <f>IF(Riskregister!$E$14="",0,COUNTIF(BO$4:BO$53,"&lt;"&amp;AU482)*IF(AV482&lt;0.5,Riskregister!$K$14+(Riskregister!$L$14-Riskregister!$K$14)*SQRT(AV482/2),Riskregister!$L$14-(Riskregister!$L$14-Riskregister!$K$14)*SQRT((1-AV482)/2)))</f>
        <v>0</v>
      </c>
      <c r="AX482" s="30">
        <f t="shared" ca="1" si="294"/>
        <v>8.5344616417030172E-3</v>
      </c>
      <c r="AY482" s="30">
        <f t="shared" ca="1" si="294"/>
        <v>0.18119790934506752</v>
      </c>
      <c r="AZ482" s="30">
        <f>IF(Riskregister!$E$15="",0,COUNTIF(BP$4:BP$53,"&lt;"&amp;AX482)*IF(AY482&lt;0.5,Riskregister!$K$15+(Riskregister!$L$15-Riskregister!$K$15)*SQRT(AY482/2),Riskregister!$L$15-(Riskregister!$L$15-Riskregister!$K$15)*SQRT((1-AY482)/2)))</f>
        <v>0</v>
      </c>
      <c r="BA482" s="30">
        <f t="shared" ca="1" si="295"/>
        <v>0.97714977507421785</v>
      </c>
      <c r="BB482" s="30">
        <f t="shared" ca="1" si="295"/>
        <v>8.6263940228373248E-2</v>
      </c>
      <c r="BC482" s="30">
        <f>IF(Riskregister!$E$16="",0,COUNTIF(BQ$4:BQ$53,"&lt;"&amp;BA482)*IF(BB482&lt;0.5,Riskregister!$K$16+(Riskregister!$L$16-Riskregister!$K$16)*SQRT(BB482/2),Riskregister!$L$16-(Riskregister!$L$16-Riskregister!$K$16)*SQRT((1-BB482)/2)))</f>
        <v>0</v>
      </c>
      <c r="BD482" s="30">
        <f t="shared" ca="1" si="283"/>
        <v>5907895.8047163337</v>
      </c>
    </row>
    <row r="483" spans="20:56" x14ac:dyDescent="0.35">
      <c r="T483" s="30">
        <f t="shared" ca="1" si="284"/>
        <v>0.86991555918981267</v>
      </c>
      <c r="U483" s="30">
        <f t="shared" ca="1" si="284"/>
        <v>0.80565777090281332</v>
      </c>
      <c r="V483" s="30">
        <f ca="1">IF(Riskregister!$E$5="",0,COUNTIF(BF$4:BF$53,"&lt;"&amp;T483)*IF(U483&lt;0.5,Riskregister!$K$5+(Riskregister!$L$5-Riskregister!$K$5)*SQRT(U483/2),Riskregister!$L$5-(Riskregister!$L$5-Riskregister!$K$5)*SQRT((1-U483)/2)))</f>
        <v>2758348.3944889987</v>
      </c>
      <c r="W483" s="30">
        <f t="shared" ca="1" si="285"/>
        <v>0.62226763487989833</v>
      </c>
      <c r="X483" s="30">
        <f t="shared" ca="1" si="285"/>
        <v>5.8141316634878426E-2</v>
      </c>
      <c r="Y483" s="30">
        <f ca="1">IF(Riskregister!$E$6="",0,COUNTIF(BG$4:BG$53,"&lt;"&amp;W483)*IF(X483&lt;0.5,Riskregister!$K$6+(Riskregister!$L$6-Riskregister!$K$6)*SQRT(X483/2),Riskregister!$L$6-(Riskregister!$L$6-Riskregister!$K$6)*SQRT((1-X483)/2)))</f>
        <v>1013804.310667506</v>
      </c>
      <c r="Z483" s="30">
        <f t="shared" ca="1" si="286"/>
        <v>0.69384925074315595</v>
      </c>
      <c r="AA483" s="30">
        <f t="shared" ca="1" si="286"/>
        <v>0.15521598504178635</v>
      </c>
      <c r="AB483" s="30">
        <f ca="1">IF(Riskregister!$E$7="",0,COUNTIF(BH$4:BH$53,"&lt;"&amp;Z483)*IF(AA483&lt;0.5,Riskregister!$K$7+(Riskregister!$L$7-Riskregister!$K$7)*SQRT(AA483/2),Riskregister!$L$7-(Riskregister!$L$7-Riskregister!$K$7)*SQRT((1-AA483)/2)))</f>
        <v>1032526.1717375102</v>
      </c>
      <c r="AC483" s="30">
        <f t="shared" ca="1" si="287"/>
        <v>0.23038672342107835</v>
      </c>
      <c r="AD483" s="30">
        <f t="shared" ca="1" si="287"/>
        <v>0.59608267575652796</v>
      </c>
      <c r="AE483" s="30">
        <f ca="1">IF(Riskregister!$E$8="",0,COUNTIF(BI$4:BI$53,"&lt;"&amp;AC483)*IF(AD483&lt;0.5,Riskregister!$K$8+(Riskregister!$L$8-Riskregister!$K$8)*SQRT(AD483/2),Riskregister!$L$8-(Riskregister!$L$8-Riskregister!$K$8)*SQRT((1-AD483)/2)))</f>
        <v>2887828.8785543088</v>
      </c>
      <c r="AF483" s="30">
        <f t="shared" ca="1" si="288"/>
        <v>0.74248616474489715</v>
      </c>
      <c r="AG483" s="30">
        <f t="shared" ca="1" si="288"/>
        <v>0.9498281905590249</v>
      </c>
      <c r="AH483" s="30">
        <f>IF(Riskregister!$E$9="",0,COUNTIF(BJ$4:BJ$53,"&lt;"&amp;AF483)*IF(AG483&lt;0.5,Riskregister!$K$9+(Riskregister!$L$9-Riskregister!$K$9)*SQRT(AG483/2),Riskregister!$L$9-(Riskregister!$L$9-Riskregister!$K$9)*SQRT((1-AG483)/2)))</f>
        <v>0</v>
      </c>
      <c r="AI483" s="30">
        <f t="shared" ca="1" si="289"/>
        <v>0.26649341258578751</v>
      </c>
      <c r="AJ483" s="30">
        <f t="shared" ca="1" si="289"/>
        <v>0.79020251580557577</v>
      </c>
      <c r="AK483" s="30">
        <f>IF(Riskregister!$E$10="",0,COUNTIF(BK$4:BK$53,"&lt;"&amp;AI483)*IF(AJ483&lt;0.5,Riskregister!$K$10+(Riskregister!$L$10-Riskregister!$K$10)*SQRT(AJ483/2),Riskregister!$L$10-(Riskregister!$L$10-Riskregister!$K$10)*SQRT((1-AJ483)/2)))</f>
        <v>0</v>
      </c>
      <c r="AL483" s="30">
        <f t="shared" ca="1" si="290"/>
        <v>0.26162938826941751</v>
      </c>
      <c r="AM483" s="30">
        <f t="shared" ca="1" si="290"/>
        <v>0.79027180599189528</v>
      </c>
      <c r="AN483" s="30">
        <f>IF(Riskregister!$E$11="",0,COUNTIF(BL$4:BL$53,"&lt;"&amp;AL483)*IF(AM483&lt;0.5,Riskregister!$K$11+(Riskregister!$L$11-Riskregister!$K$11)*SQRT(AM483/2),Riskregister!$L$11-(Riskregister!$L$11-Riskregister!$K$11)*SQRT((1-AM483)/2)))</f>
        <v>0</v>
      </c>
      <c r="AO483" s="30">
        <f t="shared" ca="1" si="291"/>
        <v>0.2096900798540966</v>
      </c>
      <c r="AP483" s="30">
        <f t="shared" ca="1" si="291"/>
        <v>0.84193313850247564</v>
      </c>
      <c r="AQ483" s="30">
        <f>IF(Riskregister!$E$12="",0,COUNTIF(BM$4:BM$53,"&lt;"&amp;AO483)*IF(AP483&lt;0.5,Riskregister!$K$12+(Riskregister!$L$12-Riskregister!$K$12)*SQRT(AP483/2),Riskregister!$L$12-(Riskregister!$L$12-Riskregister!$K$12)*SQRT((1-AP483)/2)))</f>
        <v>0</v>
      </c>
      <c r="AR483" s="30">
        <f t="shared" ca="1" si="292"/>
        <v>0.79482465108460554</v>
      </c>
      <c r="AS483" s="30">
        <f t="shared" ca="1" si="292"/>
        <v>0.60678753386522921</v>
      </c>
      <c r="AT483" s="30">
        <f>IF(Riskregister!$E$13="",0,COUNTIF(BN$4:BN$53,"&lt;"&amp;AR483)*IF(AS483&lt;0.5,Riskregister!$K$13+(Riskregister!$L$13-Riskregister!$K$13)*SQRT(AS483/2),Riskregister!$L$13-(Riskregister!$L$13-Riskregister!$K$13)*SQRT((1-AS483)/2)))</f>
        <v>0</v>
      </c>
      <c r="AU483" s="30">
        <f t="shared" ca="1" si="293"/>
        <v>0.10713290848586254</v>
      </c>
      <c r="AV483" s="30">
        <f t="shared" ca="1" si="293"/>
        <v>0.27096957317243719</v>
      </c>
      <c r="AW483" s="30">
        <f>IF(Riskregister!$E$14="",0,COUNTIF(BO$4:BO$53,"&lt;"&amp;AU483)*IF(AV483&lt;0.5,Riskregister!$K$14+(Riskregister!$L$14-Riskregister!$K$14)*SQRT(AV483/2),Riskregister!$L$14-(Riskregister!$L$14-Riskregister!$K$14)*SQRT((1-AV483)/2)))</f>
        <v>0</v>
      </c>
      <c r="AX483" s="30">
        <f t="shared" ca="1" si="294"/>
        <v>0.67217912752761799</v>
      </c>
      <c r="AY483" s="30">
        <f t="shared" ca="1" si="294"/>
        <v>9.0428962301338678E-2</v>
      </c>
      <c r="AZ483" s="30">
        <f>IF(Riskregister!$E$15="",0,COUNTIF(BP$4:BP$53,"&lt;"&amp;AX483)*IF(AY483&lt;0.5,Riskregister!$K$15+(Riskregister!$L$15-Riskregister!$K$15)*SQRT(AY483/2),Riskregister!$L$15-(Riskregister!$L$15-Riskregister!$K$15)*SQRT((1-AY483)/2)))</f>
        <v>0</v>
      </c>
      <c r="BA483" s="30">
        <f t="shared" ca="1" si="295"/>
        <v>0.48556950394582954</v>
      </c>
      <c r="BB483" s="30">
        <f t="shared" ca="1" si="295"/>
        <v>0.33037235304559787</v>
      </c>
      <c r="BC483" s="30">
        <f>IF(Riskregister!$E$16="",0,COUNTIF(BQ$4:BQ$53,"&lt;"&amp;BA483)*IF(BB483&lt;0.5,Riskregister!$K$16+(Riskregister!$L$16-Riskregister!$K$16)*SQRT(BB483/2),Riskregister!$L$16-(Riskregister!$L$16-Riskregister!$K$16)*SQRT((1-BB483)/2)))</f>
        <v>0</v>
      </c>
      <c r="BD483" s="30">
        <f t="shared" ca="1" si="283"/>
        <v>7692507.7554483237</v>
      </c>
    </row>
    <row r="484" spans="20:56" x14ac:dyDescent="0.35">
      <c r="T484" s="30">
        <f t="shared" ref="T484:U503" ca="1" si="296">RAND()</f>
        <v>0.17670607922188475</v>
      </c>
      <c r="U484" s="30">
        <f t="shared" ca="1" si="296"/>
        <v>0.20123364364401586</v>
      </c>
      <c r="V484" s="30">
        <f ca="1">IF(Riskregister!$E$5="",0,COUNTIF(BF$4:BF$53,"&lt;"&amp;T484)*IF(U484&lt;0.5,Riskregister!$K$5+(Riskregister!$L$5-Riskregister!$K$5)*SQRT(U484/2),Riskregister!$L$5-(Riskregister!$L$5-Riskregister!$K$5)*SQRT((1-U484)/2)))</f>
        <v>585481.39287145564</v>
      </c>
      <c r="W484" s="30">
        <f t="shared" ref="W484:X503" ca="1" si="297">RAND()</f>
        <v>0.33080748784729763</v>
      </c>
      <c r="X484" s="30">
        <f t="shared" ca="1" si="297"/>
        <v>0.30491832058901103</v>
      </c>
      <c r="Y484" s="30">
        <f ca="1">IF(Riskregister!$E$6="",0,COUNTIF(BG$4:BG$53,"&lt;"&amp;W484)*IF(X484&lt;0.5,Riskregister!$K$6+(Riskregister!$L$6-Riskregister!$K$6)*SQRT(X484/2),Riskregister!$L$6-(Riskregister!$L$6-Riskregister!$K$6)*SQRT((1-X484)/2)))</f>
        <v>902828.34273682919</v>
      </c>
      <c r="Z484" s="30">
        <f t="shared" ref="Z484:AA503" ca="1" si="298">RAND()</f>
        <v>0.30614875528299967</v>
      </c>
      <c r="AA484" s="30">
        <f t="shared" ca="1" si="298"/>
        <v>0.99056857394505915</v>
      </c>
      <c r="AB484" s="30">
        <f ca="1">IF(Riskregister!$E$7="",0,COUNTIF(BH$4:BH$53,"&lt;"&amp;Z484)*IF(AA484&lt;0.5,Riskregister!$K$7+(Riskregister!$L$7-Riskregister!$K$7)*SQRT(AA484/2),Riskregister!$L$7-(Riskregister!$L$7-Riskregister!$K$7)*SQRT((1-AA484)/2)))</f>
        <v>1879825.6635274063</v>
      </c>
      <c r="AC484" s="30">
        <f t="shared" ref="AC484:AD503" ca="1" si="299">RAND()</f>
        <v>0.3016088954274907</v>
      </c>
      <c r="AD484" s="30">
        <f t="shared" ca="1" si="299"/>
        <v>0.86773569844570675</v>
      </c>
      <c r="AE484" s="30">
        <f ca="1">IF(Riskregister!$E$8="",0,COUNTIF(BI$4:BI$53,"&lt;"&amp;AC484)*IF(AD484&lt;0.5,Riskregister!$K$8+(Riskregister!$L$8-Riskregister!$K$8)*SQRT(AD484/2),Riskregister!$L$8-(Riskregister!$L$8-Riskregister!$K$8)*SQRT((1-AD484)/2)))</f>
        <v>7582679.8220614884</v>
      </c>
      <c r="AF484" s="30">
        <f t="shared" ref="AF484:AG503" ca="1" si="300">RAND()</f>
        <v>0.22892156223668048</v>
      </c>
      <c r="AG484" s="30">
        <f t="shared" ca="1" si="300"/>
        <v>8.9937670901255928E-2</v>
      </c>
      <c r="AH484" s="30">
        <f>IF(Riskregister!$E$9="",0,COUNTIF(BJ$4:BJ$53,"&lt;"&amp;AF484)*IF(AG484&lt;0.5,Riskregister!$K$9+(Riskregister!$L$9-Riskregister!$K$9)*SQRT(AG484/2),Riskregister!$L$9-(Riskregister!$L$9-Riskregister!$K$9)*SQRT((1-AG484)/2)))</f>
        <v>0</v>
      </c>
      <c r="AI484" s="30">
        <f t="shared" ref="AI484:AJ503" ca="1" si="301">RAND()</f>
        <v>0.72395812543091698</v>
      </c>
      <c r="AJ484" s="30">
        <f t="shared" ca="1" si="301"/>
        <v>0.15038341178593018</v>
      </c>
      <c r="AK484" s="30">
        <f>IF(Riskregister!$E$10="",0,COUNTIF(BK$4:BK$53,"&lt;"&amp;AI484)*IF(AJ484&lt;0.5,Riskregister!$K$10+(Riskregister!$L$10-Riskregister!$K$10)*SQRT(AJ484/2),Riskregister!$L$10-(Riskregister!$L$10-Riskregister!$K$10)*SQRT((1-AJ484)/2)))</f>
        <v>0</v>
      </c>
      <c r="AL484" s="30">
        <f t="shared" ref="AL484:AM503" ca="1" si="302">RAND()</f>
        <v>0.93277143512500116</v>
      </c>
      <c r="AM484" s="30">
        <f t="shared" ca="1" si="302"/>
        <v>0.34968397674005602</v>
      </c>
      <c r="AN484" s="30">
        <f>IF(Riskregister!$E$11="",0,COUNTIF(BL$4:BL$53,"&lt;"&amp;AL484)*IF(AM484&lt;0.5,Riskregister!$K$11+(Riskregister!$L$11-Riskregister!$K$11)*SQRT(AM484/2),Riskregister!$L$11-(Riskregister!$L$11-Riskregister!$K$11)*SQRT((1-AM484)/2)))</f>
        <v>0</v>
      </c>
      <c r="AO484" s="30">
        <f t="shared" ref="AO484:AP503" ca="1" si="303">RAND()</f>
        <v>0.23433621420996242</v>
      </c>
      <c r="AP484" s="30">
        <f t="shared" ca="1" si="303"/>
        <v>0.59784518024392708</v>
      </c>
      <c r="AQ484" s="30">
        <f>IF(Riskregister!$E$12="",0,COUNTIF(BM$4:BM$53,"&lt;"&amp;AO484)*IF(AP484&lt;0.5,Riskregister!$K$12+(Riskregister!$L$12-Riskregister!$K$12)*SQRT(AP484/2),Riskregister!$L$12-(Riskregister!$L$12-Riskregister!$K$12)*SQRT((1-AP484)/2)))</f>
        <v>0</v>
      </c>
      <c r="AR484" s="30">
        <f t="shared" ref="AR484:AS503" ca="1" si="304">RAND()</f>
        <v>0.69346177720941893</v>
      </c>
      <c r="AS484" s="30">
        <f t="shared" ca="1" si="304"/>
        <v>0.26011746845616779</v>
      </c>
      <c r="AT484" s="30">
        <f>IF(Riskregister!$E$13="",0,COUNTIF(BN$4:BN$53,"&lt;"&amp;AR484)*IF(AS484&lt;0.5,Riskregister!$K$13+(Riskregister!$L$13-Riskregister!$K$13)*SQRT(AS484/2),Riskregister!$L$13-(Riskregister!$L$13-Riskregister!$K$13)*SQRT((1-AS484)/2)))</f>
        <v>0</v>
      </c>
      <c r="AU484" s="30">
        <f t="shared" ref="AU484:AV503" ca="1" si="305">RAND()</f>
        <v>0.42510555981969356</v>
      </c>
      <c r="AV484" s="30">
        <f t="shared" ca="1" si="305"/>
        <v>0.30281910958098346</v>
      </c>
      <c r="AW484" s="30">
        <f>IF(Riskregister!$E$14="",0,COUNTIF(BO$4:BO$53,"&lt;"&amp;AU484)*IF(AV484&lt;0.5,Riskregister!$K$14+(Riskregister!$L$14-Riskregister!$K$14)*SQRT(AV484/2),Riskregister!$L$14-(Riskregister!$L$14-Riskregister!$K$14)*SQRT((1-AV484)/2)))</f>
        <v>0</v>
      </c>
      <c r="AX484" s="30">
        <f t="shared" ref="AX484:AY503" ca="1" si="306">RAND()</f>
        <v>0.1317920046618386</v>
      </c>
      <c r="AY484" s="30">
        <f t="shared" ca="1" si="306"/>
        <v>0.5370766774746798</v>
      </c>
      <c r="AZ484" s="30">
        <f>IF(Riskregister!$E$15="",0,COUNTIF(BP$4:BP$53,"&lt;"&amp;AX484)*IF(AY484&lt;0.5,Riskregister!$K$15+(Riskregister!$L$15-Riskregister!$K$15)*SQRT(AY484/2),Riskregister!$L$15-(Riskregister!$L$15-Riskregister!$K$15)*SQRT((1-AY484)/2)))</f>
        <v>0</v>
      </c>
      <c r="BA484" s="30">
        <f t="shared" ref="BA484:BB503" ca="1" si="307">RAND()</f>
        <v>0.77258268634000771</v>
      </c>
      <c r="BB484" s="30">
        <f t="shared" ca="1" si="307"/>
        <v>0.25837046769524397</v>
      </c>
      <c r="BC484" s="30">
        <f>IF(Riskregister!$E$16="",0,COUNTIF(BQ$4:BQ$53,"&lt;"&amp;BA484)*IF(BB484&lt;0.5,Riskregister!$K$16+(Riskregister!$L$16-Riskregister!$K$16)*SQRT(BB484/2),Riskregister!$L$16-(Riskregister!$L$16-Riskregister!$K$16)*SQRT((1-BB484)/2)))</f>
        <v>0</v>
      </c>
      <c r="BD484" s="30">
        <f t="shared" ca="1" si="283"/>
        <v>10950815.22119718</v>
      </c>
    </row>
    <row r="485" spans="20:56" x14ac:dyDescent="0.35">
      <c r="T485" s="30">
        <f t="shared" ca="1" si="296"/>
        <v>0.74662736825279363</v>
      </c>
      <c r="U485" s="30">
        <f t="shared" ca="1" si="296"/>
        <v>0.28142638048648005</v>
      </c>
      <c r="V485" s="30">
        <f ca="1">IF(Riskregister!$E$5="",0,COUNTIF(BF$4:BF$53,"&lt;"&amp;T485)*IF(U485&lt;0.5,Riskregister!$K$5+(Riskregister!$L$5-Riskregister!$K$5)*SQRT(U485/2),Riskregister!$L$5-(Riskregister!$L$5-Riskregister!$K$5)*SQRT((1-U485)/2)))</f>
        <v>1594014.5292626205</v>
      </c>
      <c r="W485" s="30">
        <f t="shared" ca="1" si="297"/>
        <v>0.4580922009997298</v>
      </c>
      <c r="X485" s="30">
        <f t="shared" ca="1" si="297"/>
        <v>0.69857036576116027</v>
      </c>
      <c r="Y485" s="30">
        <f ca="1">IF(Riskregister!$E$6="",0,COUNTIF(BG$4:BG$53,"&lt;"&amp;W485)*IF(X485&lt;0.5,Riskregister!$K$6+(Riskregister!$L$6-Riskregister!$K$6)*SQRT(X485/2),Riskregister!$L$6-(Riskregister!$L$6-Riskregister!$K$6)*SQRT((1-X485)/2)))</f>
        <v>2602407.7741101729</v>
      </c>
      <c r="Z485" s="30">
        <f t="shared" ca="1" si="298"/>
        <v>0.24345072041409677</v>
      </c>
      <c r="AA485" s="30">
        <f t="shared" ca="1" si="298"/>
        <v>6.7779221321775607E-2</v>
      </c>
      <c r="AB485" s="30">
        <f ca="1">IF(Riskregister!$E$7="",0,COUNTIF(BH$4:BH$53,"&lt;"&amp;Z485)*IF(AA485&lt;0.5,Riskregister!$K$7+(Riskregister!$L$7-Riskregister!$K$7)*SQRT(AA485/2),Riskregister!$L$7-(Riskregister!$L$7-Riskregister!$K$7)*SQRT((1-AA485)/2)))</f>
        <v>457727.83492541139</v>
      </c>
      <c r="AC485" s="30">
        <f t="shared" ca="1" si="299"/>
        <v>0.5563806422235531</v>
      </c>
      <c r="AD485" s="30">
        <f t="shared" ca="1" si="299"/>
        <v>0.21059642755153329</v>
      </c>
      <c r="AE485" s="30">
        <f ca="1">IF(Riskregister!$E$8="",0,COUNTIF(BI$4:BI$53,"&lt;"&amp;AC485)*IF(AD485&lt;0.5,Riskregister!$K$8+(Riskregister!$L$8-Riskregister!$K$8)*SQRT(AD485/2),Riskregister!$L$8-(Riskregister!$L$8-Riskregister!$K$8)*SQRT((1-AD485)/2)))</f>
        <v>5475405.7613243628</v>
      </c>
      <c r="AF485" s="30">
        <f t="shared" ca="1" si="300"/>
        <v>0.92536941854142651</v>
      </c>
      <c r="AG485" s="30">
        <f t="shared" ca="1" si="300"/>
        <v>0.73499877959201931</v>
      </c>
      <c r="AH485" s="30">
        <f>IF(Riskregister!$E$9="",0,COUNTIF(BJ$4:BJ$53,"&lt;"&amp;AF485)*IF(AG485&lt;0.5,Riskregister!$K$9+(Riskregister!$L$9-Riskregister!$K$9)*SQRT(AG485/2),Riskregister!$L$9-(Riskregister!$L$9-Riskregister!$K$9)*SQRT((1-AG485)/2)))</f>
        <v>0</v>
      </c>
      <c r="AI485" s="30">
        <f t="shared" ca="1" si="301"/>
        <v>8.4337054828010904E-2</v>
      </c>
      <c r="AJ485" s="30">
        <f t="shared" ca="1" si="301"/>
        <v>0.80961704125500933</v>
      </c>
      <c r="AK485" s="30">
        <f>IF(Riskregister!$E$10="",0,COUNTIF(BK$4:BK$53,"&lt;"&amp;AI485)*IF(AJ485&lt;0.5,Riskregister!$K$10+(Riskregister!$L$10-Riskregister!$K$10)*SQRT(AJ485/2),Riskregister!$L$10-(Riskregister!$L$10-Riskregister!$K$10)*SQRT((1-AJ485)/2)))</f>
        <v>0</v>
      </c>
      <c r="AL485" s="30">
        <f t="shared" ca="1" si="302"/>
        <v>0.51619054710502588</v>
      </c>
      <c r="AM485" s="30">
        <f t="shared" ca="1" si="302"/>
        <v>0.38596527925368673</v>
      </c>
      <c r="AN485" s="30">
        <f>IF(Riskregister!$E$11="",0,COUNTIF(BL$4:BL$53,"&lt;"&amp;AL485)*IF(AM485&lt;0.5,Riskregister!$K$11+(Riskregister!$L$11-Riskregister!$K$11)*SQRT(AM485/2),Riskregister!$L$11-(Riskregister!$L$11-Riskregister!$K$11)*SQRT((1-AM485)/2)))</f>
        <v>0</v>
      </c>
      <c r="AO485" s="30">
        <f t="shared" ca="1" si="303"/>
        <v>0.64201612264862229</v>
      </c>
      <c r="AP485" s="30">
        <f t="shared" ca="1" si="303"/>
        <v>6.9240584876672173E-2</v>
      </c>
      <c r="AQ485" s="30">
        <f>IF(Riskregister!$E$12="",0,COUNTIF(BM$4:BM$53,"&lt;"&amp;AO485)*IF(AP485&lt;0.5,Riskregister!$K$12+(Riskregister!$L$12-Riskregister!$K$12)*SQRT(AP485/2),Riskregister!$L$12-(Riskregister!$L$12-Riskregister!$K$12)*SQRT((1-AP485)/2)))</f>
        <v>0</v>
      </c>
      <c r="AR485" s="30">
        <f t="shared" ca="1" si="304"/>
        <v>0.79792533058620541</v>
      </c>
      <c r="AS485" s="30">
        <f t="shared" ca="1" si="304"/>
        <v>0.59546202722412389</v>
      </c>
      <c r="AT485" s="30">
        <f>IF(Riskregister!$E$13="",0,COUNTIF(BN$4:BN$53,"&lt;"&amp;AR485)*IF(AS485&lt;0.5,Riskregister!$K$13+(Riskregister!$L$13-Riskregister!$K$13)*SQRT(AS485/2),Riskregister!$L$13-(Riskregister!$L$13-Riskregister!$K$13)*SQRT((1-AS485)/2)))</f>
        <v>0</v>
      </c>
      <c r="AU485" s="30">
        <f t="shared" ca="1" si="305"/>
        <v>0.5454187564776517</v>
      </c>
      <c r="AV485" s="30">
        <f t="shared" ca="1" si="305"/>
        <v>0.4965040328537963</v>
      </c>
      <c r="AW485" s="30">
        <f>IF(Riskregister!$E$14="",0,COUNTIF(BO$4:BO$53,"&lt;"&amp;AU485)*IF(AV485&lt;0.5,Riskregister!$K$14+(Riskregister!$L$14-Riskregister!$K$14)*SQRT(AV485/2),Riskregister!$L$14-(Riskregister!$L$14-Riskregister!$K$14)*SQRT((1-AV485)/2)))</f>
        <v>0</v>
      </c>
      <c r="AX485" s="30">
        <f t="shared" ca="1" si="306"/>
        <v>0.67213686043774179</v>
      </c>
      <c r="AY485" s="30">
        <f t="shared" ca="1" si="306"/>
        <v>0.70088955038003897</v>
      </c>
      <c r="AZ485" s="30">
        <f>IF(Riskregister!$E$15="",0,COUNTIF(BP$4:BP$53,"&lt;"&amp;AX485)*IF(AY485&lt;0.5,Riskregister!$K$15+(Riskregister!$L$15-Riskregister!$K$15)*SQRT(AY485/2),Riskregister!$L$15-(Riskregister!$L$15-Riskregister!$K$15)*SQRT((1-AY485)/2)))</f>
        <v>0</v>
      </c>
      <c r="BA485" s="30">
        <f t="shared" ca="1" si="307"/>
        <v>0.77874142665899226</v>
      </c>
      <c r="BB485" s="30">
        <f t="shared" ca="1" si="307"/>
        <v>0.50348288300699751</v>
      </c>
      <c r="BC485" s="30">
        <f>IF(Riskregister!$E$16="",0,COUNTIF(BQ$4:BQ$53,"&lt;"&amp;BA485)*IF(BB485&lt;0.5,Riskregister!$K$16+(Riskregister!$L$16-Riskregister!$K$16)*SQRT(BB485/2),Riskregister!$L$16-(Riskregister!$L$16-Riskregister!$K$16)*SQRT((1-BB485)/2)))</f>
        <v>0</v>
      </c>
      <c r="BD485" s="30">
        <f t="shared" ca="1" si="283"/>
        <v>10129555.899622567</v>
      </c>
    </row>
    <row r="486" spans="20:56" x14ac:dyDescent="0.35">
      <c r="T486" s="30">
        <f t="shared" ca="1" si="296"/>
        <v>0.67141017758195931</v>
      </c>
      <c r="U486" s="30">
        <f t="shared" ca="1" si="296"/>
        <v>0.25569668670236989</v>
      </c>
      <c r="V486" s="30">
        <f ca="1">IF(Riskregister!$E$5="",0,COUNTIF(BF$4:BF$53,"&lt;"&amp;T486)*IF(U486&lt;0.5,Riskregister!$K$5+(Riskregister!$L$5-Riskregister!$K$5)*SQRT(U486/2),Riskregister!$L$5-(Riskregister!$L$5-Riskregister!$K$5)*SQRT((1-U486)/2)))</f>
        <v>1243605.9605518263</v>
      </c>
      <c r="W486" s="30">
        <f t="shared" ca="1" si="297"/>
        <v>0.71929385334965867</v>
      </c>
      <c r="X486" s="30">
        <f t="shared" ca="1" si="297"/>
        <v>0.86182604738183732</v>
      </c>
      <c r="Y486" s="30">
        <f ca="1">IF(Riskregister!$E$6="",0,COUNTIF(BG$4:BG$53,"&lt;"&amp;W486)*IF(X486&lt;0.5,Riskregister!$K$6+(Riskregister!$L$6-Riskregister!$K$6)*SQRT(X486/2),Riskregister!$L$6-(Riskregister!$L$6-Riskregister!$K$6)*SQRT((1-X486)/2)))</f>
        <v>4580642.3180984957</v>
      </c>
      <c r="Z486" s="30">
        <f t="shared" ca="1" si="298"/>
        <v>0.74864278856015742</v>
      </c>
      <c r="AA486" s="30">
        <f t="shared" ca="1" si="298"/>
        <v>0.5183623866362157</v>
      </c>
      <c r="AB486" s="30">
        <f ca="1">IF(Riskregister!$E$7="",0,COUNTIF(BH$4:BH$53,"&lt;"&amp;Z486)*IF(AA486&lt;0.5,Riskregister!$K$7+(Riskregister!$L$7-Riskregister!$K$7)*SQRT(AA486/2),Riskregister!$L$7-(Riskregister!$L$7-Riskregister!$K$7)*SQRT((1-AA486)/2)))</f>
        <v>1825947.8014332808</v>
      </c>
      <c r="AC486" s="30">
        <f t="shared" ca="1" si="299"/>
        <v>0.63290871646369862</v>
      </c>
      <c r="AD486" s="30">
        <f t="shared" ca="1" si="299"/>
        <v>0.30675062985762258</v>
      </c>
      <c r="AE486" s="30">
        <f ca="1">IF(Riskregister!$E$8="",0,COUNTIF(BI$4:BI$53,"&lt;"&amp;AC486)*IF(AD486&lt;0.5,Riskregister!$K$8+(Riskregister!$L$8-Riskregister!$K$8)*SQRT(AD486/2),Riskregister!$L$8-(Riskregister!$L$8-Riskregister!$K$8)*SQRT((1-AD486)/2)))</f>
        <v>6422005.6465922752</v>
      </c>
      <c r="AF486" s="30">
        <f t="shared" ca="1" si="300"/>
        <v>0.82954510726587705</v>
      </c>
      <c r="AG486" s="30">
        <f t="shared" ca="1" si="300"/>
        <v>0.90984372461299146</v>
      </c>
      <c r="AH486" s="30">
        <f>IF(Riskregister!$E$9="",0,COUNTIF(BJ$4:BJ$53,"&lt;"&amp;AF486)*IF(AG486&lt;0.5,Riskregister!$K$9+(Riskregister!$L$9-Riskregister!$K$9)*SQRT(AG486/2),Riskregister!$L$9-(Riskregister!$L$9-Riskregister!$K$9)*SQRT((1-AG486)/2)))</f>
        <v>0</v>
      </c>
      <c r="AI486" s="30">
        <f t="shared" ca="1" si="301"/>
        <v>0.38638314957860476</v>
      </c>
      <c r="AJ486" s="30">
        <f t="shared" ca="1" si="301"/>
        <v>0.64834712656975346</v>
      </c>
      <c r="AK486" s="30">
        <f>IF(Riskregister!$E$10="",0,COUNTIF(BK$4:BK$53,"&lt;"&amp;AI486)*IF(AJ486&lt;0.5,Riskregister!$K$10+(Riskregister!$L$10-Riskregister!$K$10)*SQRT(AJ486/2),Riskregister!$L$10-(Riskregister!$L$10-Riskregister!$K$10)*SQRT((1-AJ486)/2)))</f>
        <v>0</v>
      </c>
      <c r="AL486" s="30">
        <f t="shared" ca="1" si="302"/>
        <v>0.95895295512255418</v>
      </c>
      <c r="AM486" s="30">
        <f t="shared" ca="1" si="302"/>
        <v>0.66942230980994344</v>
      </c>
      <c r="AN486" s="30">
        <f>IF(Riskregister!$E$11="",0,COUNTIF(BL$4:BL$53,"&lt;"&amp;AL486)*IF(AM486&lt;0.5,Riskregister!$K$11+(Riskregister!$L$11-Riskregister!$K$11)*SQRT(AM486/2),Riskregister!$L$11-(Riskregister!$L$11-Riskregister!$K$11)*SQRT((1-AM486)/2)))</f>
        <v>0</v>
      </c>
      <c r="AO486" s="30">
        <f t="shared" ca="1" si="303"/>
        <v>4.9991203974825926E-2</v>
      </c>
      <c r="AP486" s="30">
        <f t="shared" ca="1" si="303"/>
        <v>0.94542455011101179</v>
      </c>
      <c r="AQ486" s="30">
        <f>IF(Riskregister!$E$12="",0,COUNTIF(BM$4:BM$53,"&lt;"&amp;AO486)*IF(AP486&lt;0.5,Riskregister!$K$12+(Riskregister!$L$12-Riskregister!$K$12)*SQRT(AP486/2),Riskregister!$L$12-(Riskregister!$L$12-Riskregister!$K$12)*SQRT((1-AP486)/2)))</f>
        <v>0</v>
      </c>
      <c r="AR486" s="30">
        <f t="shared" ca="1" si="304"/>
        <v>0.72124066853607549</v>
      </c>
      <c r="AS486" s="30">
        <f t="shared" ca="1" si="304"/>
        <v>0.99490450842009037</v>
      </c>
      <c r="AT486" s="30">
        <f>IF(Riskregister!$E$13="",0,COUNTIF(BN$4:BN$53,"&lt;"&amp;AR486)*IF(AS486&lt;0.5,Riskregister!$K$13+(Riskregister!$L$13-Riskregister!$K$13)*SQRT(AS486/2),Riskregister!$L$13-(Riskregister!$L$13-Riskregister!$K$13)*SQRT((1-AS486)/2)))</f>
        <v>0</v>
      </c>
      <c r="AU486" s="30">
        <f t="shared" ca="1" si="305"/>
        <v>0.43068664765050002</v>
      </c>
      <c r="AV486" s="30">
        <f t="shared" ca="1" si="305"/>
        <v>0.18752484920941082</v>
      </c>
      <c r="AW486" s="30">
        <f>IF(Riskregister!$E$14="",0,COUNTIF(BO$4:BO$53,"&lt;"&amp;AU486)*IF(AV486&lt;0.5,Riskregister!$K$14+(Riskregister!$L$14-Riskregister!$K$14)*SQRT(AV486/2),Riskregister!$L$14-(Riskregister!$L$14-Riskregister!$K$14)*SQRT((1-AV486)/2)))</f>
        <v>0</v>
      </c>
      <c r="AX486" s="30">
        <f t="shared" ca="1" si="306"/>
        <v>0.8924279556637531</v>
      </c>
      <c r="AY486" s="30">
        <f t="shared" ca="1" si="306"/>
        <v>0.60880680777506124</v>
      </c>
      <c r="AZ486" s="30">
        <f>IF(Riskregister!$E$15="",0,COUNTIF(BP$4:BP$53,"&lt;"&amp;AX486)*IF(AY486&lt;0.5,Riskregister!$K$15+(Riskregister!$L$15-Riskregister!$K$15)*SQRT(AY486/2),Riskregister!$L$15-(Riskregister!$L$15-Riskregister!$K$15)*SQRT((1-AY486)/2)))</f>
        <v>0</v>
      </c>
      <c r="BA486" s="30">
        <f t="shared" ca="1" si="307"/>
        <v>0.12979034473327911</v>
      </c>
      <c r="BB486" s="30">
        <f t="shared" ca="1" si="307"/>
        <v>0.3660770154759333</v>
      </c>
      <c r="BC486" s="30">
        <f>IF(Riskregister!$E$16="",0,COUNTIF(BQ$4:BQ$53,"&lt;"&amp;BA486)*IF(BB486&lt;0.5,Riskregister!$K$16+(Riskregister!$L$16-Riskregister!$K$16)*SQRT(BB486/2),Riskregister!$L$16-(Riskregister!$L$16-Riskregister!$K$16)*SQRT((1-BB486)/2)))</f>
        <v>0</v>
      </c>
      <c r="BD486" s="30">
        <f t="shared" ca="1" si="283"/>
        <v>14072201.726675879</v>
      </c>
    </row>
    <row r="487" spans="20:56" x14ac:dyDescent="0.35">
      <c r="T487" s="30">
        <f t="shared" ca="1" si="296"/>
        <v>0.92188510966377446</v>
      </c>
      <c r="U487" s="30">
        <f t="shared" ca="1" si="296"/>
        <v>0.91068575326388423</v>
      </c>
      <c r="V487" s="30">
        <f ca="1">IF(Riskregister!$E$5="",0,COUNTIF(BF$4:BF$53,"&lt;"&amp;T487)*IF(U487&lt;0.5,Riskregister!$K$5+(Riskregister!$L$5-Riskregister!$K$5)*SQRT(U487/2),Riskregister!$L$5-(Riskregister!$L$5-Riskregister!$K$5)*SQRT((1-U487)/2)))</f>
        <v>3029429.7332027</v>
      </c>
      <c r="W487" s="30">
        <f t="shared" ca="1" si="297"/>
        <v>0.56589394216137534</v>
      </c>
      <c r="X487" s="30">
        <f t="shared" ca="1" si="297"/>
        <v>0.24207587490775184</v>
      </c>
      <c r="Y487" s="30">
        <f ca="1">IF(Riskregister!$E$6="",0,COUNTIF(BG$4:BG$53,"&lt;"&amp;W487)*IF(X487&lt;0.5,Riskregister!$K$6+(Riskregister!$L$6-Riskregister!$K$6)*SQRT(X487/2),Riskregister!$L$6-(Riskregister!$L$6-Riskregister!$K$6)*SQRT((1-X487)/2)))</f>
        <v>1652458.2505625614</v>
      </c>
      <c r="Z487" s="30">
        <f t="shared" ca="1" si="298"/>
        <v>0.17459209079632465</v>
      </c>
      <c r="AA487" s="30">
        <f t="shared" ca="1" si="298"/>
        <v>0.67988173219406012</v>
      </c>
      <c r="AB487" s="30">
        <f ca="1">IF(Riskregister!$E$7="",0,COUNTIF(BH$4:BH$53,"&lt;"&amp;Z487)*IF(AA487&lt;0.5,Riskregister!$K$7+(Riskregister!$L$7-Riskregister!$K$7)*SQRT(AA487/2),Riskregister!$L$7-(Riskregister!$L$7-Riskregister!$K$7)*SQRT((1-AA487)/2)))</f>
        <v>1039896.525229649</v>
      </c>
      <c r="AC487" s="30">
        <f t="shared" ca="1" si="299"/>
        <v>0.17423599126296807</v>
      </c>
      <c r="AD487" s="30">
        <f t="shared" ca="1" si="299"/>
        <v>0.34666463343795684</v>
      </c>
      <c r="AE487" s="30">
        <f ca="1">IF(Riskregister!$E$8="",0,COUNTIF(BI$4:BI$53,"&lt;"&amp;AC487)*IF(AD487&lt;0.5,Riskregister!$K$8+(Riskregister!$L$8-Riskregister!$K$8)*SQRT(AD487/2),Riskregister!$L$8-(Riskregister!$L$8-Riskregister!$K$8)*SQRT((1-AD487)/2)))</f>
        <v>2256760.3011923134</v>
      </c>
      <c r="AF487" s="30">
        <f t="shared" ca="1" si="300"/>
        <v>0.60963990129082324</v>
      </c>
      <c r="AG487" s="30">
        <f t="shared" ca="1" si="300"/>
        <v>0.41853068060538134</v>
      </c>
      <c r="AH487" s="30">
        <f>IF(Riskregister!$E$9="",0,COUNTIF(BJ$4:BJ$53,"&lt;"&amp;AF487)*IF(AG487&lt;0.5,Riskregister!$K$9+(Riskregister!$L$9-Riskregister!$K$9)*SQRT(AG487/2),Riskregister!$L$9-(Riskregister!$L$9-Riskregister!$K$9)*SQRT((1-AG487)/2)))</f>
        <v>0</v>
      </c>
      <c r="AI487" s="30">
        <f t="shared" ca="1" si="301"/>
        <v>0.39114968773607572</v>
      </c>
      <c r="AJ487" s="30">
        <f t="shared" ca="1" si="301"/>
        <v>0.81538527979696329</v>
      </c>
      <c r="AK487" s="30">
        <f>IF(Riskregister!$E$10="",0,COUNTIF(BK$4:BK$53,"&lt;"&amp;AI487)*IF(AJ487&lt;0.5,Riskregister!$K$10+(Riskregister!$L$10-Riskregister!$K$10)*SQRT(AJ487/2),Riskregister!$L$10-(Riskregister!$L$10-Riskregister!$K$10)*SQRT((1-AJ487)/2)))</f>
        <v>0</v>
      </c>
      <c r="AL487" s="30">
        <f t="shared" ca="1" si="302"/>
        <v>0.22676201334503743</v>
      </c>
      <c r="AM487" s="30">
        <f t="shared" ca="1" si="302"/>
        <v>0.93496730261675398</v>
      </c>
      <c r="AN487" s="30">
        <f>IF(Riskregister!$E$11="",0,COUNTIF(BL$4:BL$53,"&lt;"&amp;AL487)*IF(AM487&lt;0.5,Riskregister!$K$11+(Riskregister!$L$11-Riskregister!$K$11)*SQRT(AM487/2),Riskregister!$L$11-(Riskregister!$L$11-Riskregister!$K$11)*SQRT((1-AM487)/2)))</f>
        <v>0</v>
      </c>
      <c r="AO487" s="30">
        <f t="shared" ca="1" si="303"/>
        <v>0.89404834201142769</v>
      </c>
      <c r="AP487" s="30">
        <f t="shared" ca="1" si="303"/>
        <v>0.87719811730980934</v>
      </c>
      <c r="AQ487" s="30">
        <f>IF(Riskregister!$E$12="",0,COUNTIF(BM$4:BM$53,"&lt;"&amp;AO487)*IF(AP487&lt;0.5,Riskregister!$K$12+(Riskregister!$L$12-Riskregister!$K$12)*SQRT(AP487/2),Riskregister!$L$12-(Riskregister!$L$12-Riskregister!$K$12)*SQRT((1-AP487)/2)))</f>
        <v>0</v>
      </c>
      <c r="AR487" s="30">
        <f t="shared" ca="1" si="304"/>
        <v>0.79856200927136067</v>
      </c>
      <c r="AS487" s="30">
        <f t="shared" ca="1" si="304"/>
        <v>0.66557270031770999</v>
      </c>
      <c r="AT487" s="30">
        <f>IF(Riskregister!$E$13="",0,COUNTIF(BN$4:BN$53,"&lt;"&amp;AR487)*IF(AS487&lt;0.5,Riskregister!$K$13+(Riskregister!$L$13-Riskregister!$K$13)*SQRT(AS487/2),Riskregister!$L$13-(Riskregister!$L$13-Riskregister!$K$13)*SQRT((1-AS487)/2)))</f>
        <v>0</v>
      </c>
      <c r="AU487" s="30">
        <f t="shared" ca="1" si="305"/>
        <v>0.1179811868591063</v>
      </c>
      <c r="AV487" s="30">
        <f t="shared" ca="1" si="305"/>
        <v>0.61312520486697675</v>
      </c>
      <c r="AW487" s="30">
        <f>IF(Riskregister!$E$14="",0,COUNTIF(BO$4:BO$53,"&lt;"&amp;AU487)*IF(AV487&lt;0.5,Riskregister!$K$14+(Riskregister!$L$14-Riskregister!$K$14)*SQRT(AV487/2),Riskregister!$L$14-(Riskregister!$L$14-Riskregister!$K$14)*SQRT((1-AV487)/2)))</f>
        <v>0</v>
      </c>
      <c r="AX487" s="30">
        <f t="shared" ca="1" si="306"/>
        <v>0.93094563845438372</v>
      </c>
      <c r="AY487" s="30">
        <f t="shared" ca="1" si="306"/>
        <v>0.98360981741688591</v>
      </c>
      <c r="AZ487" s="30">
        <f>IF(Riskregister!$E$15="",0,COUNTIF(BP$4:BP$53,"&lt;"&amp;AX487)*IF(AY487&lt;0.5,Riskregister!$K$15+(Riskregister!$L$15-Riskregister!$K$15)*SQRT(AY487/2),Riskregister!$L$15-(Riskregister!$L$15-Riskregister!$K$15)*SQRT((1-AY487)/2)))</f>
        <v>0</v>
      </c>
      <c r="BA487" s="30">
        <f t="shared" ca="1" si="307"/>
        <v>0.16911883129422245</v>
      </c>
      <c r="BB487" s="30">
        <f t="shared" ca="1" si="307"/>
        <v>0.59278906204733128</v>
      </c>
      <c r="BC487" s="30">
        <f>IF(Riskregister!$E$16="",0,COUNTIF(BQ$4:BQ$53,"&lt;"&amp;BA487)*IF(BB487&lt;0.5,Riskregister!$K$16+(Riskregister!$L$16-Riskregister!$K$16)*SQRT(BB487/2),Riskregister!$L$16-(Riskregister!$L$16-Riskregister!$K$16)*SQRT((1-BB487)/2)))</f>
        <v>0</v>
      </c>
      <c r="BD487" s="30">
        <f t="shared" ca="1" si="283"/>
        <v>7978544.8101872234</v>
      </c>
    </row>
    <row r="488" spans="20:56" x14ac:dyDescent="0.35">
      <c r="T488" s="30">
        <f t="shared" ca="1" si="296"/>
        <v>0.78226226135290011</v>
      </c>
      <c r="U488" s="30">
        <f t="shared" ca="1" si="296"/>
        <v>0.1874396465274647</v>
      </c>
      <c r="V488" s="30">
        <f ca="1">IF(Riskregister!$E$5="",0,COUNTIF(BF$4:BF$53,"&lt;"&amp;T488)*IF(U488&lt;0.5,Riskregister!$K$5+(Riskregister!$L$5-Riskregister!$K$5)*SQRT(U488/2),Riskregister!$L$5-(Riskregister!$L$5-Riskregister!$K$5)*SQRT((1-U488)/2)))</f>
        <v>1438808.1048250268</v>
      </c>
      <c r="W488" s="30">
        <f t="shared" ca="1" si="297"/>
        <v>0.62840285813197361</v>
      </c>
      <c r="X488" s="30">
        <f t="shared" ca="1" si="297"/>
        <v>0.26026766745243946</v>
      </c>
      <c r="Y488" s="30">
        <f ca="1">IF(Riskregister!$E$6="",0,COUNTIF(BG$4:BG$53,"&lt;"&amp;W488)*IF(X488&lt;0.5,Riskregister!$K$6+(Riskregister!$L$6-Riskregister!$K$6)*SQRT(X488/2),Riskregister!$L$6-(Riskregister!$L$6-Riskregister!$K$6)*SQRT((1-X488)/2)))</f>
        <v>1698666.4256427852</v>
      </c>
      <c r="Z488" s="30">
        <f t="shared" ca="1" si="298"/>
        <v>0.81161171685946198</v>
      </c>
      <c r="AA488" s="30">
        <f t="shared" ca="1" si="298"/>
        <v>0.67471135251267023</v>
      </c>
      <c r="AB488" s="30">
        <f ca="1">IF(Riskregister!$E$7="",0,COUNTIF(BH$4:BH$53,"&lt;"&amp;Z488)*IF(AA488&lt;0.5,Riskregister!$K$7+(Riskregister!$L$7-Riskregister!$K$7)*SQRT(AA488/2),Riskregister!$L$7-(Riskregister!$L$7-Riskregister!$K$7)*SQRT((1-AA488)/2)))</f>
        <v>2070782.7940779803</v>
      </c>
      <c r="AC488" s="30">
        <f t="shared" ca="1" si="299"/>
        <v>0.6816688909401819</v>
      </c>
      <c r="AD488" s="30">
        <f t="shared" ca="1" si="299"/>
        <v>0.17189571743568188</v>
      </c>
      <c r="AE488" s="30">
        <f ca="1">IF(Riskregister!$E$8="",0,COUNTIF(BI$4:BI$53,"&lt;"&amp;AC488)*IF(AD488&lt;0.5,Riskregister!$K$8+(Riskregister!$L$8-Riskregister!$K$8)*SQRT(AD488/2),Riskregister!$L$8-(Riskregister!$L$8-Riskregister!$K$8)*SQRT((1-AD488)/2)))</f>
        <v>5033677.9980658824</v>
      </c>
      <c r="AF488" s="30">
        <f t="shared" ca="1" si="300"/>
        <v>5.3075714223169368E-2</v>
      </c>
      <c r="AG488" s="30">
        <f t="shared" ca="1" si="300"/>
        <v>0.15662036712151761</v>
      </c>
      <c r="AH488" s="30">
        <f>IF(Riskregister!$E$9="",0,COUNTIF(BJ$4:BJ$53,"&lt;"&amp;AF488)*IF(AG488&lt;0.5,Riskregister!$K$9+(Riskregister!$L$9-Riskregister!$K$9)*SQRT(AG488/2),Riskregister!$L$9-(Riskregister!$L$9-Riskregister!$K$9)*SQRT((1-AG488)/2)))</f>
        <v>0</v>
      </c>
      <c r="AI488" s="30">
        <f t="shared" ca="1" si="301"/>
        <v>0.81371655654792863</v>
      </c>
      <c r="AJ488" s="30">
        <f t="shared" ca="1" si="301"/>
        <v>0.74597753302971082</v>
      </c>
      <c r="AK488" s="30">
        <f>IF(Riskregister!$E$10="",0,COUNTIF(BK$4:BK$53,"&lt;"&amp;AI488)*IF(AJ488&lt;0.5,Riskregister!$K$10+(Riskregister!$L$10-Riskregister!$K$10)*SQRT(AJ488/2),Riskregister!$L$10-(Riskregister!$L$10-Riskregister!$K$10)*SQRT((1-AJ488)/2)))</f>
        <v>0</v>
      </c>
      <c r="AL488" s="30">
        <f t="shared" ca="1" si="302"/>
        <v>0.15908193199391052</v>
      </c>
      <c r="AM488" s="30">
        <f t="shared" ca="1" si="302"/>
        <v>0.33296776683730089</v>
      </c>
      <c r="AN488" s="30">
        <f>IF(Riskregister!$E$11="",0,COUNTIF(BL$4:BL$53,"&lt;"&amp;AL488)*IF(AM488&lt;0.5,Riskregister!$K$11+(Riskregister!$L$11-Riskregister!$K$11)*SQRT(AM488/2),Riskregister!$L$11-(Riskregister!$L$11-Riskregister!$K$11)*SQRT((1-AM488)/2)))</f>
        <v>0</v>
      </c>
      <c r="AO488" s="30">
        <f t="shared" ca="1" si="303"/>
        <v>0.43408432700127897</v>
      </c>
      <c r="AP488" s="30">
        <f t="shared" ca="1" si="303"/>
        <v>0.5560638735446557</v>
      </c>
      <c r="AQ488" s="30">
        <f>IF(Riskregister!$E$12="",0,COUNTIF(BM$4:BM$53,"&lt;"&amp;AO488)*IF(AP488&lt;0.5,Riskregister!$K$12+(Riskregister!$L$12-Riskregister!$K$12)*SQRT(AP488/2),Riskregister!$L$12-(Riskregister!$L$12-Riskregister!$K$12)*SQRT((1-AP488)/2)))</f>
        <v>0</v>
      </c>
      <c r="AR488" s="30">
        <f t="shared" ca="1" si="304"/>
        <v>0.90690872659547739</v>
      </c>
      <c r="AS488" s="30">
        <f t="shared" ca="1" si="304"/>
        <v>0.61983800537318012</v>
      </c>
      <c r="AT488" s="30">
        <f>IF(Riskregister!$E$13="",0,COUNTIF(BN$4:BN$53,"&lt;"&amp;AR488)*IF(AS488&lt;0.5,Riskregister!$K$13+(Riskregister!$L$13-Riskregister!$K$13)*SQRT(AS488/2),Riskregister!$L$13-(Riskregister!$L$13-Riskregister!$K$13)*SQRT((1-AS488)/2)))</f>
        <v>0</v>
      </c>
      <c r="AU488" s="30">
        <f t="shared" ca="1" si="305"/>
        <v>0.72127446873293177</v>
      </c>
      <c r="AV488" s="30">
        <f t="shared" ca="1" si="305"/>
        <v>0.27487313937643132</v>
      </c>
      <c r="AW488" s="30">
        <f>IF(Riskregister!$E$14="",0,COUNTIF(BO$4:BO$53,"&lt;"&amp;AU488)*IF(AV488&lt;0.5,Riskregister!$K$14+(Riskregister!$L$14-Riskregister!$K$14)*SQRT(AV488/2),Riskregister!$L$14-(Riskregister!$L$14-Riskregister!$K$14)*SQRT((1-AV488)/2)))</f>
        <v>0</v>
      </c>
      <c r="AX488" s="30">
        <f t="shared" ca="1" si="306"/>
        <v>0.30846586338235749</v>
      </c>
      <c r="AY488" s="30">
        <f t="shared" ca="1" si="306"/>
        <v>7.1514795312769275E-3</v>
      </c>
      <c r="AZ488" s="30">
        <f>IF(Riskregister!$E$15="",0,COUNTIF(BP$4:BP$53,"&lt;"&amp;AX488)*IF(AY488&lt;0.5,Riskregister!$K$15+(Riskregister!$L$15-Riskregister!$K$15)*SQRT(AY488/2),Riskregister!$L$15-(Riskregister!$L$15-Riskregister!$K$15)*SQRT((1-AY488)/2)))</f>
        <v>0</v>
      </c>
      <c r="BA488" s="30">
        <f t="shared" ca="1" si="307"/>
        <v>0.2427707196128529</v>
      </c>
      <c r="BB488" s="30">
        <f t="shared" ca="1" si="307"/>
        <v>0.41799807284705359</v>
      </c>
      <c r="BC488" s="30">
        <f>IF(Riskregister!$E$16="",0,COUNTIF(BQ$4:BQ$53,"&lt;"&amp;BA488)*IF(BB488&lt;0.5,Riskregister!$K$16+(Riskregister!$L$16-Riskregister!$K$16)*SQRT(BB488/2),Riskregister!$L$16-(Riskregister!$L$16-Riskregister!$K$16)*SQRT((1-BB488)/2)))</f>
        <v>0</v>
      </c>
      <c r="BD488" s="30">
        <f t="shared" ca="1" si="283"/>
        <v>10241935.322611675</v>
      </c>
    </row>
    <row r="489" spans="20:56" x14ac:dyDescent="0.35">
      <c r="T489" s="30">
        <f t="shared" ca="1" si="296"/>
        <v>4.381748847975464E-2</v>
      </c>
      <c r="U489" s="30">
        <f t="shared" ca="1" si="296"/>
        <v>0.7603553791685389</v>
      </c>
      <c r="V489" s="30">
        <f ca="1">IF(Riskregister!$E$5="",0,COUNTIF(BF$4:BF$53,"&lt;"&amp;T489)*IF(U489&lt;0.5,Riskregister!$K$5+(Riskregister!$L$5-Riskregister!$K$5)*SQRT(U489/2),Riskregister!$L$5-(Riskregister!$L$5-Riskregister!$K$5)*SQRT((1-U489)/2)))</f>
        <v>444230.88284520118</v>
      </c>
      <c r="W489" s="30">
        <f t="shared" ca="1" si="297"/>
        <v>0.23732230459343062</v>
      </c>
      <c r="X489" s="30">
        <f t="shared" ca="1" si="297"/>
        <v>0.94571513525696904</v>
      </c>
      <c r="Y489" s="30">
        <f ca="1">IF(Riskregister!$E$6="",0,COUNTIF(BG$4:BG$53,"&lt;"&amp;W489)*IF(X489&lt;0.5,Riskregister!$K$6+(Riskregister!$L$6-Riskregister!$K$6)*SQRT(X489/2),Riskregister!$L$6-(Riskregister!$L$6-Riskregister!$K$6)*SQRT((1-X489)/2)))</f>
        <v>1703450.7108696597</v>
      </c>
      <c r="Z489" s="30">
        <f t="shared" ca="1" si="298"/>
        <v>0.99229063508219428</v>
      </c>
      <c r="AA489" s="30">
        <f t="shared" ca="1" si="298"/>
        <v>0.77179092482082612</v>
      </c>
      <c r="AB489" s="30">
        <f ca="1">IF(Riskregister!$E$7="",0,COUNTIF(BH$4:BH$53,"&lt;"&amp;Z489)*IF(AA489&lt;0.5,Riskregister!$K$7+(Riskregister!$L$7-Riskregister!$K$7)*SQRT(AA489/2),Riskregister!$L$7-(Riskregister!$L$7-Riskregister!$K$7)*SQRT((1-AA489)/2)))</f>
        <v>3663038.9759501307</v>
      </c>
      <c r="AC489" s="30">
        <f t="shared" ca="1" si="299"/>
        <v>0.50423537318398148</v>
      </c>
      <c r="AD489" s="30">
        <f t="shared" ca="1" si="299"/>
        <v>0.46234985504662007</v>
      </c>
      <c r="AE489" s="30">
        <f ca="1">IF(Riskregister!$E$8="",0,COUNTIF(BI$4:BI$53,"&lt;"&amp;AC489)*IF(AD489&lt;0.5,Riskregister!$K$8+(Riskregister!$L$8-Riskregister!$K$8)*SQRT(AD489/2),Riskregister!$L$8-(Riskregister!$L$8-Riskregister!$K$8)*SQRT((1-AD489)/2)))</f>
        <v>7679372.1937144939</v>
      </c>
      <c r="AF489" s="30">
        <f t="shared" ca="1" si="300"/>
        <v>0.44260322262698404</v>
      </c>
      <c r="AG489" s="30">
        <f t="shared" ca="1" si="300"/>
        <v>0.94557975799017169</v>
      </c>
      <c r="AH489" s="30">
        <f>IF(Riskregister!$E$9="",0,COUNTIF(BJ$4:BJ$53,"&lt;"&amp;AF489)*IF(AG489&lt;0.5,Riskregister!$K$9+(Riskregister!$L$9-Riskregister!$K$9)*SQRT(AG489/2),Riskregister!$L$9-(Riskregister!$L$9-Riskregister!$K$9)*SQRT((1-AG489)/2)))</f>
        <v>0</v>
      </c>
      <c r="AI489" s="30">
        <f t="shared" ca="1" si="301"/>
        <v>0.94995885655430434</v>
      </c>
      <c r="AJ489" s="30">
        <f t="shared" ca="1" si="301"/>
        <v>0.65977725908459561</v>
      </c>
      <c r="AK489" s="30">
        <f>IF(Riskregister!$E$10="",0,COUNTIF(BK$4:BK$53,"&lt;"&amp;AI489)*IF(AJ489&lt;0.5,Riskregister!$K$10+(Riskregister!$L$10-Riskregister!$K$10)*SQRT(AJ489/2),Riskregister!$L$10-(Riskregister!$L$10-Riskregister!$K$10)*SQRT((1-AJ489)/2)))</f>
        <v>0</v>
      </c>
      <c r="AL489" s="30">
        <f t="shared" ca="1" si="302"/>
        <v>0.76791656190820212</v>
      </c>
      <c r="AM489" s="30">
        <f t="shared" ca="1" si="302"/>
        <v>9.1356318576968021E-2</v>
      </c>
      <c r="AN489" s="30">
        <f>IF(Riskregister!$E$11="",0,COUNTIF(BL$4:BL$53,"&lt;"&amp;AL489)*IF(AM489&lt;0.5,Riskregister!$K$11+(Riskregister!$L$11-Riskregister!$K$11)*SQRT(AM489/2),Riskregister!$L$11-(Riskregister!$L$11-Riskregister!$K$11)*SQRT((1-AM489)/2)))</f>
        <v>0</v>
      </c>
      <c r="AO489" s="30">
        <f t="shared" ca="1" si="303"/>
        <v>3.9683551033652176E-2</v>
      </c>
      <c r="AP489" s="30">
        <f t="shared" ca="1" si="303"/>
        <v>7.321377188472078E-2</v>
      </c>
      <c r="AQ489" s="30">
        <f>IF(Riskregister!$E$12="",0,COUNTIF(BM$4:BM$53,"&lt;"&amp;AO489)*IF(AP489&lt;0.5,Riskregister!$K$12+(Riskregister!$L$12-Riskregister!$K$12)*SQRT(AP489/2),Riskregister!$L$12-(Riskregister!$L$12-Riskregister!$K$12)*SQRT((1-AP489)/2)))</f>
        <v>0</v>
      </c>
      <c r="AR489" s="30">
        <f t="shared" ca="1" si="304"/>
        <v>0.37991196182206055</v>
      </c>
      <c r="AS489" s="30">
        <f t="shared" ca="1" si="304"/>
        <v>0.40015242385546845</v>
      </c>
      <c r="AT489" s="30">
        <f>IF(Riskregister!$E$13="",0,COUNTIF(BN$4:BN$53,"&lt;"&amp;AR489)*IF(AS489&lt;0.5,Riskregister!$K$13+(Riskregister!$L$13-Riskregister!$K$13)*SQRT(AS489/2),Riskregister!$L$13-(Riskregister!$L$13-Riskregister!$K$13)*SQRT((1-AS489)/2)))</f>
        <v>0</v>
      </c>
      <c r="AU489" s="30">
        <f t="shared" ca="1" si="305"/>
        <v>7.5027575795986512E-2</v>
      </c>
      <c r="AV489" s="30">
        <f t="shared" ca="1" si="305"/>
        <v>0.18289470301187649</v>
      </c>
      <c r="AW489" s="30">
        <f>IF(Riskregister!$E$14="",0,COUNTIF(BO$4:BO$53,"&lt;"&amp;AU489)*IF(AV489&lt;0.5,Riskregister!$K$14+(Riskregister!$L$14-Riskregister!$K$14)*SQRT(AV489/2),Riskregister!$L$14-(Riskregister!$L$14-Riskregister!$K$14)*SQRT((1-AV489)/2)))</f>
        <v>0</v>
      </c>
      <c r="AX489" s="30">
        <f t="shared" ca="1" si="306"/>
        <v>0.54951015522417557</v>
      </c>
      <c r="AY489" s="30">
        <f t="shared" ca="1" si="306"/>
        <v>0.99715688314302708</v>
      </c>
      <c r="AZ489" s="30">
        <f>IF(Riskregister!$E$15="",0,COUNTIF(BP$4:BP$53,"&lt;"&amp;AX489)*IF(AY489&lt;0.5,Riskregister!$K$15+(Riskregister!$L$15-Riskregister!$K$15)*SQRT(AY489/2),Riskregister!$L$15-(Riskregister!$L$15-Riskregister!$K$15)*SQRT((1-AY489)/2)))</f>
        <v>0</v>
      </c>
      <c r="BA489" s="30">
        <f t="shared" ca="1" si="307"/>
        <v>0.1464519265667803</v>
      </c>
      <c r="BB489" s="30">
        <f t="shared" ca="1" si="307"/>
        <v>0.27133271923347324</v>
      </c>
      <c r="BC489" s="30">
        <f>IF(Riskregister!$E$16="",0,COUNTIF(BQ$4:BQ$53,"&lt;"&amp;BA489)*IF(BB489&lt;0.5,Riskregister!$K$16+(Riskregister!$L$16-Riskregister!$K$16)*SQRT(BB489/2),Riskregister!$L$16-(Riskregister!$L$16-Riskregister!$K$16)*SQRT((1-BB489)/2)))</f>
        <v>0</v>
      </c>
      <c r="BD489" s="30">
        <f t="shared" ca="1" si="283"/>
        <v>13490092.763379484</v>
      </c>
    </row>
    <row r="490" spans="20:56" x14ac:dyDescent="0.35">
      <c r="T490" s="30">
        <f t="shared" ca="1" si="296"/>
        <v>0.13699653933441569</v>
      </c>
      <c r="U490" s="30">
        <f t="shared" ca="1" si="296"/>
        <v>8.2160045266647552E-2</v>
      </c>
      <c r="V490" s="30">
        <f ca="1">IF(Riskregister!$E$5="",0,COUNTIF(BF$4:BF$53,"&lt;"&amp;T490)*IF(U490&lt;0.5,Riskregister!$K$5+(Riskregister!$L$5-Riskregister!$K$5)*SQRT(U490/2),Riskregister!$L$5-(Riskregister!$L$5-Riskregister!$K$5)*SQRT((1-U490)/2)))</f>
        <v>482413.86551737855</v>
      </c>
      <c r="W490" s="30">
        <f t="shared" ca="1" si="297"/>
        <v>0.10700093365429164</v>
      </c>
      <c r="X490" s="30">
        <f t="shared" ca="1" si="297"/>
        <v>0.86112978141046326</v>
      </c>
      <c r="Y490" s="30">
        <f ca="1">IF(Riskregister!$E$6="",0,COUNTIF(BG$4:BG$53,"&lt;"&amp;W490)*IF(X490&lt;0.5,Riskregister!$K$6+(Riskregister!$L$6-Riskregister!$K$6)*SQRT(X490/2),Riskregister!$L$6-(Riskregister!$L$6-Riskregister!$K$6)*SQRT((1-X490)/2)))</f>
        <v>0</v>
      </c>
      <c r="Z490" s="30">
        <f t="shared" ca="1" si="298"/>
        <v>4.2766835938881975E-2</v>
      </c>
      <c r="AA490" s="30">
        <f t="shared" ca="1" si="298"/>
        <v>0.7013657777952319</v>
      </c>
      <c r="AB490" s="30">
        <f ca="1">IF(Riskregister!$E$7="",0,COUNTIF(BH$4:BH$53,"&lt;"&amp;Z490)*IF(AA490&lt;0.5,Riskregister!$K$7+(Riskregister!$L$7-Riskregister!$K$7)*SQRT(AA490/2),Riskregister!$L$7-(Riskregister!$L$7-Riskregister!$K$7)*SQRT((1-AA490)/2)))</f>
        <v>529508.99379061023</v>
      </c>
      <c r="AC490" s="30">
        <f t="shared" ca="1" si="299"/>
        <v>0.92178134372683795</v>
      </c>
      <c r="AD490" s="30">
        <f t="shared" ca="1" si="299"/>
        <v>0.82214696334140724</v>
      </c>
      <c r="AE490" s="30">
        <f ca="1">IF(Riskregister!$E$8="",0,COUNTIF(BI$4:BI$53,"&lt;"&amp;AC490)*IF(AD490&lt;0.5,Riskregister!$K$8+(Riskregister!$L$8-Riskregister!$K$8)*SQRT(AD490/2),Riskregister!$L$8-(Riskregister!$L$8-Riskregister!$K$8)*SQRT((1-AD490)/2)))</f>
        <v>17992170.824902058</v>
      </c>
      <c r="AF490" s="30">
        <f t="shared" ca="1" si="300"/>
        <v>0.54983154738206752</v>
      </c>
      <c r="AG490" s="30">
        <f t="shared" ca="1" si="300"/>
        <v>0.42732020135250803</v>
      </c>
      <c r="AH490" s="30">
        <f>IF(Riskregister!$E$9="",0,COUNTIF(BJ$4:BJ$53,"&lt;"&amp;AF490)*IF(AG490&lt;0.5,Riskregister!$K$9+(Riskregister!$L$9-Riskregister!$K$9)*SQRT(AG490/2),Riskregister!$L$9-(Riskregister!$L$9-Riskregister!$K$9)*SQRT((1-AG490)/2)))</f>
        <v>0</v>
      </c>
      <c r="AI490" s="30">
        <f t="shared" ca="1" si="301"/>
        <v>0.69064840268862948</v>
      </c>
      <c r="AJ490" s="30">
        <f t="shared" ca="1" si="301"/>
        <v>0.25914256119846413</v>
      </c>
      <c r="AK490" s="30">
        <f>IF(Riskregister!$E$10="",0,COUNTIF(BK$4:BK$53,"&lt;"&amp;AI490)*IF(AJ490&lt;0.5,Riskregister!$K$10+(Riskregister!$L$10-Riskregister!$K$10)*SQRT(AJ490/2),Riskregister!$L$10-(Riskregister!$L$10-Riskregister!$K$10)*SQRT((1-AJ490)/2)))</f>
        <v>0</v>
      </c>
      <c r="AL490" s="30">
        <f t="shared" ca="1" si="302"/>
        <v>0.52709011602513955</v>
      </c>
      <c r="AM490" s="30">
        <f t="shared" ca="1" si="302"/>
        <v>2.7329946746755263E-2</v>
      </c>
      <c r="AN490" s="30">
        <f>IF(Riskregister!$E$11="",0,COUNTIF(BL$4:BL$53,"&lt;"&amp;AL490)*IF(AM490&lt;0.5,Riskregister!$K$11+(Riskregister!$L$11-Riskregister!$K$11)*SQRT(AM490/2),Riskregister!$L$11-(Riskregister!$L$11-Riskregister!$K$11)*SQRT((1-AM490)/2)))</f>
        <v>0</v>
      </c>
      <c r="AO490" s="30">
        <f t="shared" ca="1" si="303"/>
        <v>0.12026550758312315</v>
      </c>
      <c r="AP490" s="30">
        <f t="shared" ca="1" si="303"/>
        <v>0.99626545593020532</v>
      </c>
      <c r="AQ490" s="30">
        <f>IF(Riskregister!$E$12="",0,COUNTIF(BM$4:BM$53,"&lt;"&amp;AO490)*IF(AP490&lt;0.5,Riskregister!$K$12+(Riskregister!$L$12-Riskregister!$K$12)*SQRT(AP490/2),Riskregister!$L$12-(Riskregister!$L$12-Riskregister!$K$12)*SQRT((1-AP490)/2)))</f>
        <v>0</v>
      </c>
      <c r="AR490" s="30">
        <f t="shared" ca="1" si="304"/>
        <v>0.47582882982857455</v>
      </c>
      <c r="AS490" s="30">
        <f t="shared" ca="1" si="304"/>
        <v>0.44460773223799444</v>
      </c>
      <c r="AT490" s="30">
        <f>IF(Riskregister!$E$13="",0,COUNTIF(BN$4:BN$53,"&lt;"&amp;AR490)*IF(AS490&lt;0.5,Riskregister!$K$13+(Riskregister!$L$13-Riskregister!$K$13)*SQRT(AS490/2),Riskregister!$L$13-(Riskregister!$L$13-Riskregister!$K$13)*SQRT((1-AS490)/2)))</f>
        <v>0</v>
      </c>
      <c r="AU490" s="30">
        <f t="shared" ca="1" si="305"/>
        <v>0.75609402723585861</v>
      </c>
      <c r="AV490" s="30">
        <f t="shared" ca="1" si="305"/>
        <v>0.61844520811677528</v>
      </c>
      <c r="AW490" s="30">
        <f>IF(Riskregister!$E$14="",0,COUNTIF(BO$4:BO$53,"&lt;"&amp;AU490)*IF(AV490&lt;0.5,Riskregister!$K$14+(Riskregister!$L$14-Riskregister!$K$14)*SQRT(AV490/2),Riskregister!$L$14-(Riskregister!$L$14-Riskregister!$K$14)*SQRT((1-AV490)/2)))</f>
        <v>0</v>
      </c>
      <c r="AX490" s="30">
        <f t="shared" ca="1" si="306"/>
        <v>0.38262122986537284</v>
      </c>
      <c r="AY490" s="30">
        <f t="shared" ca="1" si="306"/>
        <v>0.1333003078322782</v>
      </c>
      <c r="AZ490" s="30">
        <f>IF(Riskregister!$E$15="",0,COUNTIF(BP$4:BP$53,"&lt;"&amp;AX490)*IF(AY490&lt;0.5,Riskregister!$K$15+(Riskregister!$L$15-Riskregister!$K$15)*SQRT(AY490/2),Riskregister!$L$15-(Riskregister!$L$15-Riskregister!$K$15)*SQRT((1-AY490)/2)))</f>
        <v>0</v>
      </c>
      <c r="BA490" s="30">
        <f t="shared" ca="1" si="307"/>
        <v>0.47453176574489042</v>
      </c>
      <c r="BB490" s="30">
        <f t="shared" ca="1" si="307"/>
        <v>0.2602082772556501</v>
      </c>
      <c r="BC490" s="30">
        <f>IF(Riskregister!$E$16="",0,COUNTIF(BQ$4:BQ$53,"&lt;"&amp;BA490)*IF(BB490&lt;0.5,Riskregister!$K$16+(Riskregister!$L$16-Riskregister!$K$16)*SQRT(BB490/2),Riskregister!$L$16-(Riskregister!$L$16-Riskregister!$K$16)*SQRT((1-BB490)/2)))</f>
        <v>0</v>
      </c>
      <c r="BD490" s="30">
        <f t="shared" ca="1" si="283"/>
        <v>19004093.684210047</v>
      </c>
    </row>
    <row r="491" spans="20:56" x14ac:dyDescent="0.35">
      <c r="T491" s="30">
        <f t="shared" ca="1" si="296"/>
        <v>0.60728959986944531</v>
      </c>
      <c r="U491" s="30">
        <f t="shared" ca="1" si="296"/>
        <v>0.41495748256660747</v>
      </c>
      <c r="V491" s="30">
        <f ca="1">IF(Riskregister!$E$5="",0,COUNTIF(BF$4:BF$53,"&lt;"&amp;T491)*IF(U491&lt;0.5,Riskregister!$K$5+(Riskregister!$L$5-Riskregister!$K$5)*SQRT(U491/2),Riskregister!$L$5-(Riskregister!$L$5-Riskregister!$K$5)*SQRT((1-U491)/2)))</f>
        <v>1419897.0189956198</v>
      </c>
      <c r="W491" s="30">
        <f t="shared" ca="1" si="297"/>
        <v>0.77911566320255221</v>
      </c>
      <c r="X491" s="30">
        <f t="shared" ca="1" si="297"/>
        <v>4.9239534758042214E-2</v>
      </c>
      <c r="Y491" s="30">
        <f ca="1">IF(Riskregister!$E$6="",0,COUNTIF(BG$4:BG$53,"&lt;"&amp;W491)*IF(X491&lt;0.5,Riskregister!$K$6+(Riskregister!$L$6-Riskregister!$K$6)*SQRT(X491/2),Riskregister!$L$6-(Riskregister!$L$6-Riskregister!$K$6)*SQRT((1-X491)/2)))</f>
        <v>1447297.124255863</v>
      </c>
      <c r="Z491" s="30">
        <f t="shared" ca="1" si="298"/>
        <v>8.8199510545916127E-2</v>
      </c>
      <c r="AA491" s="30">
        <f t="shared" ca="1" si="298"/>
        <v>1.1628839901413834E-2</v>
      </c>
      <c r="AB491" s="30">
        <f ca="1">IF(Riskregister!$E$7="",0,COUNTIF(BH$4:BH$53,"&lt;"&amp;Z491)*IF(AA491&lt;0.5,Riskregister!$K$7+(Riskregister!$L$7-Riskregister!$K$7)*SQRT(AA491/2),Riskregister!$L$7-(Riskregister!$L$7-Riskregister!$K$7)*SQRT((1-AA491)/2)))</f>
        <v>230064.96109818813</v>
      </c>
      <c r="AC491" s="30">
        <f t="shared" ca="1" si="299"/>
        <v>0.25074813993561484</v>
      </c>
      <c r="AD491" s="30">
        <f t="shared" ca="1" si="299"/>
        <v>0.31511141663281184</v>
      </c>
      <c r="AE491" s="30">
        <f ca="1">IF(Riskregister!$E$8="",0,COUNTIF(BI$4:BI$53,"&lt;"&amp;AC491)*IF(AD491&lt;0.5,Riskregister!$K$8+(Riskregister!$L$8-Riskregister!$K$8)*SQRT(AD491/2),Riskregister!$L$8-(Riskregister!$L$8-Riskregister!$K$8)*SQRT((1-AD491)/2)))</f>
        <v>4331169.037558822</v>
      </c>
      <c r="AF491" s="30">
        <f t="shared" ca="1" si="300"/>
        <v>0.6760021259723179</v>
      </c>
      <c r="AG491" s="30">
        <f t="shared" ca="1" si="300"/>
        <v>0.70449414935620114</v>
      </c>
      <c r="AH491" s="30">
        <f>IF(Riskregister!$E$9="",0,COUNTIF(BJ$4:BJ$53,"&lt;"&amp;AF491)*IF(AG491&lt;0.5,Riskregister!$K$9+(Riskregister!$L$9-Riskregister!$K$9)*SQRT(AG491/2),Riskregister!$L$9-(Riskregister!$L$9-Riskregister!$K$9)*SQRT((1-AG491)/2)))</f>
        <v>0</v>
      </c>
      <c r="AI491" s="30">
        <f t="shared" ca="1" si="301"/>
        <v>0.89637433271393674</v>
      </c>
      <c r="AJ491" s="30">
        <f t="shared" ca="1" si="301"/>
        <v>0.84274187795015898</v>
      </c>
      <c r="AK491" s="30">
        <f>IF(Riskregister!$E$10="",0,COUNTIF(BK$4:BK$53,"&lt;"&amp;AI491)*IF(AJ491&lt;0.5,Riskregister!$K$10+(Riskregister!$L$10-Riskregister!$K$10)*SQRT(AJ491/2),Riskregister!$L$10-(Riskregister!$L$10-Riskregister!$K$10)*SQRT((1-AJ491)/2)))</f>
        <v>0</v>
      </c>
      <c r="AL491" s="30">
        <f t="shared" ca="1" si="302"/>
        <v>0.82433934731565728</v>
      </c>
      <c r="AM491" s="30">
        <f t="shared" ca="1" si="302"/>
        <v>0.43553926269906751</v>
      </c>
      <c r="AN491" s="30">
        <f>IF(Riskregister!$E$11="",0,COUNTIF(BL$4:BL$53,"&lt;"&amp;AL491)*IF(AM491&lt;0.5,Riskregister!$K$11+(Riskregister!$L$11-Riskregister!$K$11)*SQRT(AM491/2),Riskregister!$L$11-(Riskregister!$L$11-Riskregister!$K$11)*SQRT((1-AM491)/2)))</f>
        <v>0</v>
      </c>
      <c r="AO491" s="30">
        <f t="shared" ca="1" si="303"/>
        <v>0.43512928722385413</v>
      </c>
      <c r="AP491" s="30">
        <f t="shared" ca="1" si="303"/>
        <v>0.32420150522657809</v>
      </c>
      <c r="AQ491" s="30">
        <f>IF(Riskregister!$E$12="",0,COUNTIF(BM$4:BM$53,"&lt;"&amp;AO491)*IF(AP491&lt;0.5,Riskregister!$K$12+(Riskregister!$L$12-Riskregister!$K$12)*SQRT(AP491/2),Riskregister!$L$12-(Riskregister!$L$12-Riskregister!$K$12)*SQRT((1-AP491)/2)))</f>
        <v>0</v>
      </c>
      <c r="AR491" s="30">
        <f t="shared" ca="1" si="304"/>
        <v>0.88207582078970015</v>
      </c>
      <c r="AS491" s="30">
        <f t="shared" ca="1" si="304"/>
        <v>0.53227345632880918</v>
      </c>
      <c r="AT491" s="30">
        <f>IF(Riskregister!$E$13="",0,COUNTIF(BN$4:BN$53,"&lt;"&amp;AR491)*IF(AS491&lt;0.5,Riskregister!$K$13+(Riskregister!$L$13-Riskregister!$K$13)*SQRT(AS491/2),Riskregister!$L$13-(Riskregister!$L$13-Riskregister!$K$13)*SQRT((1-AS491)/2)))</f>
        <v>0</v>
      </c>
      <c r="AU491" s="30">
        <f t="shared" ca="1" si="305"/>
        <v>4.4697941766972393E-3</v>
      </c>
      <c r="AV491" s="30">
        <f t="shared" ca="1" si="305"/>
        <v>0.329920761165586</v>
      </c>
      <c r="AW491" s="30">
        <f>IF(Riskregister!$E$14="",0,COUNTIF(BO$4:BO$53,"&lt;"&amp;AU491)*IF(AV491&lt;0.5,Riskregister!$K$14+(Riskregister!$L$14-Riskregister!$K$14)*SQRT(AV491/2),Riskregister!$L$14-(Riskregister!$L$14-Riskregister!$K$14)*SQRT((1-AV491)/2)))</f>
        <v>0</v>
      </c>
      <c r="AX491" s="30">
        <f t="shared" ca="1" si="306"/>
        <v>0.48536716018724346</v>
      </c>
      <c r="AY491" s="30">
        <f t="shared" ca="1" si="306"/>
        <v>0.88736560023446043</v>
      </c>
      <c r="AZ491" s="30">
        <f>IF(Riskregister!$E$15="",0,COUNTIF(BP$4:BP$53,"&lt;"&amp;AX491)*IF(AY491&lt;0.5,Riskregister!$K$15+(Riskregister!$L$15-Riskregister!$K$15)*SQRT(AY491/2),Riskregister!$L$15-(Riskregister!$L$15-Riskregister!$K$15)*SQRT((1-AY491)/2)))</f>
        <v>0</v>
      </c>
      <c r="BA491" s="30">
        <f t="shared" ca="1" si="307"/>
        <v>0.21191468043190043</v>
      </c>
      <c r="BB491" s="30">
        <f t="shared" ca="1" si="307"/>
        <v>0.48457085352548923</v>
      </c>
      <c r="BC491" s="30">
        <f>IF(Riskregister!$E$16="",0,COUNTIF(BQ$4:BQ$53,"&lt;"&amp;BA491)*IF(BB491&lt;0.5,Riskregister!$K$16+(Riskregister!$L$16-Riskregister!$K$16)*SQRT(BB491/2),Riskregister!$L$16-(Riskregister!$L$16-Riskregister!$K$16)*SQRT((1-BB491)/2)))</f>
        <v>0</v>
      </c>
      <c r="BD491" s="30">
        <f t="shared" ca="1" si="283"/>
        <v>7428428.1419084929</v>
      </c>
    </row>
    <row r="492" spans="20:56" x14ac:dyDescent="0.35">
      <c r="T492" s="30">
        <f t="shared" ca="1" si="296"/>
        <v>0.21183219321598556</v>
      </c>
      <c r="U492" s="30">
        <f t="shared" ca="1" si="296"/>
        <v>0.69992121056913192</v>
      </c>
      <c r="V492" s="30">
        <f ca="1">IF(Riskregister!$E$5="",0,COUNTIF(BF$4:BF$53,"&lt;"&amp;T492)*IF(U492&lt;0.5,Riskregister!$K$5+(Riskregister!$L$5-Riskregister!$K$5)*SQRT(U492/2),Riskregister!$L$5-(Riskregister!$L$5-Riskregister!$K$5)*SQRT((1-U492)/2)))</f>
        <v>851385.72932322242</v>
      </c>
      <c r="W492" s="30">
        <f t="shared" ca="1" si="297"/>
        <v>5.0530681903337538E-2</v>
      </c>
      <c r="X492" s="30">
        <f t="shared" ca="1" si="297"/>
        <v>0.16449707799676305</v>
      </c>
      <c r="Y492" s="30">
        <f ca="1">IF(Riskregister!$E$6="",0,COUNTIF(BG$4:BG$53,"&lt;"&amp;W492)*IF(X492&lt;0.5,Riskregister!$K$6+(Riskregister!$L$6-Riskregister!$K$6)*SQRT(X492/2),Riskregister!$L$6-(Riskregister!$L$6-Riskregister!$K$6)*SQRT((1-X492)/2)))</f>
        <v>0</v>
      </c>
      <c r="Z492" s="30">
        <f t="shared" ca="1" si="298"/>
        <v>0.55310937293969153</v>
      </c>
      <c r="AA492" s="30">
        <f t="shared" ca="1" si="298"/>
        <v>0.14232111786951729</v>
      </c>
      <c r="AB492" s="30">
        <f ca="1">IF(Riskregister!$E$7="",0,COUNTIF(BH$4:BH$53,"&lt;"&amp;Z492)*IF(AA492&lt;0.5,Riskregister!$K$7+(Riskregister!$L$7-Riskregister!$K$7)*SQRT(AA492/2),Riskregister!$L$7-(Riskregister!$L$7-Riskregister!$K$7)*SQRT((1-AA492)/2)))</f>
        <v>860194.66697058594</v>
      </c>
      <c r="AC492" s="30">
        <f t="shared" ca="1" si="299"/>
        <v>0.68125231429346944</v>
      </c>
      <c r="AD492" s="30">
        <f t="shared" ca="1" si="299"/>
        <v>0.58738654796768064</v>
      </c>
      <c r="AE492" s="30">
        <f ca="1">IF(Riskregister!$E$8="",0,COUNTIF(BI$4:BI$53,"&lt;"&amp;AC492)*IF(AD492&lt;0.5,Riskregister!$K$8+(Riskregister!$L$8-Riskregister!$K$8)*SQRT(AD492/2),Riskregister!$L$8-(Riskregister!$L$8-Riskregister!$K$8)*SQRT((1-AD492)/2)))</f>
        <v>8595638.9702584147</v>
      </c>
      <c r="AF492" s="30">
        <f t="shared" ca="1" si="300"/>
        <v>0.74795224813341521</v>
      </c>
      <c r="AG492" s="30">
        <f t="shared" ca="1" si="300"/>
        <v>0.15833530964962295</v>
      </c>
      <c r="AH492" s="30">
        <f>IF(Riskregister!$E$9="",0,COUNTIF(BJ$4:BJ$53,"&lt;"&amp;AF492)*IF(AG492&lt;0.5,Riskregister!$K$9+(Riskregister!$L$9-Riskregister!$K$9)*SQRT(AG492/2),Riskregister!$L$9-(Riskregister!$L$9-Riskregister!$K$9)*SQRT((1-AG492)/2)))</f>
        <v>0</v>
      </c>
      <c r="AI492" s="30">
        <f t="shared" ca="1" si="301"/>
        <v>0.62391277766302899</v>
      </c>
      <c r="AJ492" s="30">
        <f t="shared" ca="1" si="301"/>
        <v>0.41012428605443396</v>
      </c>
      <c r="AK492" s="30">
        <f>IF(Riskregister!$E$10="",0,COUNTIF(BK$4:BK$53,"&lt;"&amp;AI492)*IF(AJ492&lt;0.5,Riskregister!$K$10+(Riskregister!$L$10-Riskregister!$K$10)*SQRT(AJ492/2),Riskregister!$L$10-(Riskregister!$L$10-Riskregister!$K$10)*SQRT((1-AJ492)/2)))</f>
        <v>0</v>
      </c>
      <c r="AL492" s="30">
        <f t="shared" ca="1" si="302"/>
        <v>0.42093682574132174</v>
      </c>
      <c r="AM492" s="30">
        <f t="shared" ca="1" si="302"/>
        <v>0.57488139379466108</v>
      </c>
      <c r="AN492" s="30">
        <f>IF(Riskregister!$E$11="",0,COUNTIF(BL$4:BL$53,"&lt;"&amp;AL492)*IF(AM492&lt;0.5,Riskregister!$K$11+(Riskregister!$L$11-Riskregister!$K$11)*SQRT(AM492/2),Riskregister!$L$11-(Riskregister!$L$11-Riskregister!$K$11)*SQRT((1-AM492)/2)))</f>
        <v>0</v>
      </c>
      <c r="AO492" s="30">
        <f t="shared" ca="1" si="303"/>
        <v>0.50576676306513058</v>
      </c>
      <c r="AP492" s="30">
        <f t="shared" ca="1" si="303"/>
        <v>0.71557764920806943</v>
      </c>
      <c r="AQ492" s="30">
        <f>IF(Riskregister!$E$12="",0,COUNTIF(BM$4:BM$53,"&lt;"&amp;AO492)*IF(AP492&lt;0.5,Riskregister!$K$12+(Riskregister!$L$12-Riskregister!$K$12)*SQRT(AP492/2),Riskregister!$L$12-(Riskregister!$L$12-Riskregister!$K$12)*SQRT((1-AP492)/2)))</f>
        <v>0</v>
      </c>
      <c r="AR492" s="30">
        <f t="shared" ca="1" si="304"/>
        <v>0.64500156951114096</v>
      </c>
      <c r="AS492" s="30">
        <f t="shared" ca="1" si="304"/>
        <v>0.97705317605643438</v>
      </c>
      <c r="AT492" s="30">
        <f>IF(Riskregister!$E$13="",0,COUNTIF(BN$4:BN$53,"&lt;"&amp;AR492)*IF(AS492&lt;0.5,Riskregister!$K$13+(Riskregister!$L$13-Riskregister!$K$13)*SQRT(AS492/2),Riskregister!$L$13-(Riskregister!$L$13-Riskregister!$K$13)*SQRT((1-AS492)/2)))</f>
        <v>0</v>
      </c>
      <c r="AU492" s="30">
        <f t="shared" ca="1" si="305"/>
        <v>0.33290496299206818</v>
      </c>
      <c r="AV492" s="30">
        <f t="shared" ca="1" si="305"/>
        <v>0.86841711608403904</v>
      </c>
      <c r="AW492" s="30">
        <f>IF(Riskregister!$E$14="",0,COUNTIF(BO$4:BO$53,"&lt;"&amp;AU492)*IF(AV492&lt;0.5,Riskregister!$K$14+(Riskregister!$L$14-Riskregister!$K$14)*SQRT(AV492/2),Riskregister!$L$14-(Riskregister!$L$14-Riskregister!$K$14)*SQRT((1-AV492)/2)))</f>
        <v>0</v>
      </c>
      <c r="AX492" s="30">
        <f t="shared" ca="1" si="306"/>
        <v>0.41731614858334642</v>
      </c>
      <c r="AY492" s="30">
        <f t="shared" ca="1" si="306"/>
        <v>0.25748571052993174</v>
      </c>
      <c r="AZ492" s="30">
        <f>IF(Riskregister!$E$15="",0,COUNTIF(BP$4:BP$53,"&lt;"&amp;AX492)*IF(AY492&lt;0.5,Riskregister!$K$15+(Riskregister!$L$15-Riskregister!$K$15)*SQRT(AY492/2),Riskregister!$L$15-(Riskregister!$L$15-Riskregister!$K$15)*SQRT((1-AY492)/2)))</f>
        <v>0</v>
      </c>
      <c r="BA492" s="30">
        <f t="shared" ca="1" si="307"/>
        <v>0.560237218693175</v>
      </c>
      <c r="BB492" s="30">
        <f t="shared" ca="1" si="307"/>
        <v>0.62322882797461787</v>
      </c>
      <c r="BC492" s="30">
        <f>IF(Riskregister!$E$16="",0,COUNTIF(BQ$4:BQ$53,"&lt;"&amp;BA492)*IF(BB492&lt;0.5,Riskregister!$K$16+(Riskregister!$L$16-Riskregister!$K$16)*SQRT(BB492/2),Riskregister!$L$16-(Riskregister!$L$16-Riskregister!$K$16)*SQRT((1-BB492)/2)))</f>
        <v>0</v>
      </c>
      <c r="BD492" s="30">
        <f t="shared" ca="1" si="283"/>
        <v>10307219.366552223</v>
      </c>
    </row>
    <row r="493" spans="20:56" x14ac:dyDescent="0.35">
      <c r="T493" s="30">
        <f t="shared" ca="1" si="296"/>
        <v>0.31030657090806568</v>
      </c>
      <c r="U493" s="30">
        <f t="shared" ca="1" si="296"/>
        <v>0.58258591697180606</v>
      </c>
      <c r="V493" s="30">
        <f ca="1">IF(Riskregister!$E$5="",0,COUNTIF(BF$4:BF$53,"&lt;"&amp;T493)*IF(U493&lt;0.5,Riskregister!$K$5+(Riskregister!$L$5-Riskregister!$K$5)*SQRT(U493/2),Riskregister!$L$5-(Riskregister!$L$5-Riskregister!$K$5)*SQRT((1-U493)/2)))</f>
        <v>1183259.7117429073</v>
      </c>
      <c r="W493" s="30">
        <f t="shared" ca="1" si="297"/>
        <v>0.55501893118942369</v>
      </c>
      <c r="X493" s="30">
        <f t="shared" ca="1" si="297"/>
        <v>0.16850285938942222</v>
      </c>
      <c r="Y493" s="30">
        <f ca="1">IF(Riskregister!$E$6="",0,COUNTIF(BG$4:BG$53,"&lt;"&amp;W493)*IF(X493&lt;0.5,Riskregister!$K$6+(Riskregister!$L$6-Riskregister!$K$6)*SQRT(X493/2),Riskregister!$L$6-(Riskregister!$L$6-Riskregister!$K$6)*SQRT((1-X493)/2)))</f>
        <v>1444939.4857327654</v>
      </c>
      <c r="Z493" s="30">
        <f t="shared" ca="1" si="298"/>
        <v>0.81224280221059664</v>
      </c>
      <c r="AA493" s="30">
        <f t="shared" ca="1" si="298"/>
        <v>0.71293798318157942</v>
      </c>
      <c r="AB493" s="30">
        <f ca="1">IF(Riskregister!$E$7="",0,COUNTIF(BH$4:BH$53,"&lt;"&amp;Z493)*IF(AA493&lt;0.5,Riskregister!$K$7+(Riskregister!$L$7-Riskregister!$K$7)*SQRT(AA493/2),Riskregister!$L$7-(Riskregister!$L$7-Riskregister!$K$7)*SQRT((1-AA493)/2)))</f>
        <v>2139206.379200832</v>
      </c>
      <c r="AC493" s="30">
        <f t="shared" ca="1" si="299"/>
        <v>0.87940959268722496</v>
      </c>
      <c r="AD493" s="30">
        <f t="shared" ca="1" si="299"/>
        <v>0.20064060364935044</v>
      </c>
      <c r="AE493" s="30">
        <f ca="1">IF(Riskregister!$E$8="",0,COUNTIF(BI$4:BI$53,"&lt;"&amp;AC493)*IF(AD493&lt;0.5,Riskregister!$K$8+(Riskregister!$L$8-Riskregister!$K$8)*SQRT(AD493/2),Riskregister!$L$8-(Riskregister!$L$8-Riskregister!$K$8)*SQRT((1-AD493)/2)))</f>
        <v>8943244.3653743416</v>
      </c>
      <c r="AF493" s="30">
        <f t="shared" ca="1" si="300"/>
        <v>0.12708960440728423</v>
      </c>
      <c r="AG493" s="30">
        <f t="shared" ca="1" si="300"/>
        <v>0.42329315464541273</v>
      </c>
      <c r="AH493" s="30">
        <f>IF(Riskregister!$E$9="",0,COUNTIF(BJ$4:BJ$53,"&lt;"&amp;AF493)*IF(AG493&lt;0.5,Riskregister!$K$9+(Riskregister!$L$9-Riskregister!$K$9)*SQRT(AG493/2),Riskregister!$L$9-(Riskregister!$L$9-Riskregister!$K$9)*SQRT((1-AG493)/2)))</f>
        <v>0</v>
      </c>
      <c r="AI493" s="30">
        <f t="shared" ca="1" si="301"/>
        <v>0.17579732082265376</v>
      </c>
      <c r="AJ493" s="30">
        <f t="shared" ca="1" si="301"/>
        <v>0.42046646297890045</v>
      </c>
      <c r="AK493" s="30">
        <f>IF(Riskregister!$E$10="",0,COUNTIF(BK$4:BK$53,"&lt;"&amp;AI493)*IF(AJ493&lt;0.5,Riskregister!$K$10+(Riskregister!$L$10-Riskregister!$K$10)*SQRT(AJ493/2),Riskregister!$L$10-(Riskregister!$L$10-Riskregister!$K$10)*SQRT((1-AJ493)/2)))</f>
        <v>0</v>
      </c>
      <c r="AL493" s="30">
        <f t="shared" ca="1" si="302"/>
        <v>0.34730257567832645</v>
      </c>
      <c r="AM493" s="30">
        <f t="shared" ca="1" si="302"/>
        <v>0.45260756884132081</v>
      </c>
      <c r="AN493" s="30">
        <f>IF(Riskregister!$E$11="",0,COUNTIF(BL$4:BL$53,"&lt;"&amp;AL493)*IF(AM493&lt;0.5,Riskregister!$K$11+(Riskregister!$L$11-Riskregister!$K$11)*SQRT(AM493/2),Riskregister!$L$11-(Riskregister!$L$11-Riskregister!$K$11)*SQRT((1-AM493)/2)))</f>
        <v>0</v>
      </c>
      <c r="AO493" s="30">
        <f t="shared" ca="1" si="303"/>
        <v>0.84390785369358789</v>
      </c>
      <c r="AP493" s="30">
        <f t="shared" ca="1" si="303"/>
        <v>0.62066468219929094</v>
      </c>
      <c r="AQ493" s="30">
        <f>IF(Riskregister!$E$12="",0,COUNTIF(BM$4:BM$53,"&lt;"&amp;AO493)*IF(AP493&lt;0.5,Riskregister!$K$12+(Riskregister!$L$12-Riskregister!$K$12)*SQRT(AP493/2),Riskregister!$L$12-(Riskregister!$L$12-Riskregister!$K$12)*SQRT((1-AP493)/2)))</f>
        <v>0</v>
      </c>
      <c r="AR493" s="30">
        <f t="shared" ca="1" si="304"/>
        <v>0.48797673061696145</v>
      </c>
      <c r="AS493" s="30">
        <f t="shared" ca="1" si="304"/>
        <v>0.56710366661224132</v>
      </c>
      <c r="AT493" s="30">
        <f>IF(Riskregister!$E$13="",0,COUNTIF(BN$4:BN$53,"&lt;"&amp;AR493)*IF(AS493&lt;0.5,Riskregister!$K$13+(Riskregister!$L$13-Riskregister!$K$13)*SQRT(AS493/2),Riskregister!$L$13-(Riskregister!$L$13-Riskregister!$K$13)*SQRT((1-AS493)/2)))</f>
        <v>0</v>
      </c>
      <c r="AU493" s="30">
        <f t="shared" ca="1" si="305"/>
        <v>0.40483896212259274</v>
      </c>
      <c r="AV493" s="30">
        <f t="shared" ca="1" si="305"/>
        <v>0.2906306593346264</v>
      </c>
      <c r="AW493" s="30">
        <f>IF(Riskregister!$E$14="",0,COUNTIF(BO$4:BO$53,"&lt;"&amp;AU493)*IF(AV493&lt;0.5,Riskregister!$K$14+(Riskregister!$L$14-Riskregister!$K$14)*SQRT(AV493/2),Riskregister!$L$14-(Riskregister!$L$14-Riskregister!$K$14)*SQRT((1-AV493)/2)))</f>
        <v>0</v>
      </c>
      <c r="AX493" s="30">
        <f t="shared" ca="1" si="306"/>
        <v>0.1018011608348629</v>
      </c>
      <c r="AY493" s="30">
        <f t="shared" ca="1" si="306"/>
        <v>0.72070024759952656</v>
      </c>
      <c r="AZ493" s="30">
        <f>IF(Riskregister!$E$15="",0,COUNTIF(BP$4:BP$53,"&lt;"&amp;AX493)*IF(AY493&lt;0.5,Riskregister!$K$15+(Riskregister!$L$15-Riskregister!$K$15)*SQRT(AY493/2),Riskregister!$L$15-(Riskregister!$L$15-Riskregister!$K$15)*SQRT((1-AY493)/2)))</f>
        <v>0</v>
      </c>
      <c r="BA493" s="30">
        <f t="shared" ca="1" si="307"/>
        <v>0.3275653959429804</v>
      </c>
      <c r="BB493" s="30">
        <f t="shared" ca="1" si="307"/>
        <v>0.75740127295230875</v>
      </c>
      <c r="BC493" s="30">
        <f>IF(Riskregister!$E$16="",0,COUNTIF(BQ$4:BQ$53,"&lt;"&amp;BA493)*IF(BB493&lt;0.5,Riskregister!$K$16+(Riskregister!$L$16-Riskregister!$K$16)*SQRT(BB493/2),Riskregister!$L$16-(Riskregister!$L$16-Riskregister!$K$16)*SQRT((1-BB493)/2)))</f>
        <v>0</v>
      </c>
      <c r="BD493" s="30">
        <f t="shared" ca="1" si="283"/>
        <v>13710649.942050846</v>
      </c>
    </row>
    <row r="494" spans="20:56" x14ac:dyDescent="0.35">
      <c r="T494" s="30">
        <f t="shared" ca="1" si="296"/>
        <v>3.4322520179862148E-2</v>
      </c>
      <c r="U494" s="30">
        <f t="shared" ca="1" si="296"/>
        <v>0.42445361569746487</v>
      </c>
      <c r="V494" s="30">
        <f ca="1">IF(Riskregister!$E$5="",0,COUNTIF(BF$4:BF$53,"&lt;"&amp;T494)*IF(U494&lt;0.5,Riskregister!$K$5+(Riskregister!$L$5-Riskregister!$K$5)*SQRT(U494/2),Riskregister!$L$5-(Riskregister!$L$5-Riskregister!$K$5)*SQRT((1-U494)/2)))</f>
        <v>357306.36408313259</v>
      </c>
      <c r="W494" s="30">
        <f t="shared" ca="1" si="297"/>
        <v>0.38830795303510601</v>
      </c>
      <c r="X494" s="30">
        <f t="shared" ca="1" si="297"/>
        <v>0.85325631049067963</v>
      </c>
      <c r="Y494" s="30">
        <f ca="1">IF(Riskregister!$E$6="",0,COUNTIF(BG$4:BG$53,"&lt;"&amp;W494)*IF(X494&lt;0.5,Riskregister!$K$6+(Riskregister!$L$6-Riskregister!$K$6)*SQRT(X494/2),Riskregister!$L$6-(Riskregister!$L$6-Riskregister!$K$6)*SQRT((1-X494)/2)))</f>
        <v>1512429.7209579945</v>
      </c>
      <c r="Z494" s="30">
        <f t="shared" ca="1" si="298"/>
        <v>0.22718029371897619</v>
      </c>
      <c r="AA494" s="30">
        <f t="shared" ca="1" si="298"/>
        <v>0.6092535604796343</v>
      </c>
      <c r="AB494" s="30">
        <f ca="1">IF(Riskregister!$E$7="",0,COUNTIF(BH$4:BH$53,"&lt;"&amp;Z494)*IF(AA494&lt;0.5,Riskregister!$K$7+(Riskregister!$L$7-Riskregister!$K$7)*SQRT(AA494/2),Riskregister!$L$7-(Riskregister!$L$7-Riskregister!$K$7)*SQRT((1-AA494)/2)))</f>
        <v>981185.39874211245</v>
      </c>
      <c r="AC494" s="30">
        <f t="shared" ca="1" si="299"/>
        <v>0.14622405834148045</v>
      </c>
      <c r="AD494" s="30">
        <f t="shared" ca="1" si="299"/>
        <v>0.24481056090756781</v>
      </c>
      <c r="AE494" s="30">
        <f ca="1">IF(Riskregister!$E$8="",0,COUNTIF(BI$4:BI$53,"&lt;"&amp;AC494)*IF(AD494&lt;0.5,Riskregister!$K$8+(Riskregister!$L$8-Riskregister!$K$8)*SQRT(AD494/2),Riskregister!$L$8-(Riskregister!$L$8-Riskregister!$K$8)*SQRT((1-AD494)/2)))</f>
        <v>1944363.9029193285</v>
      </c>
      <c r="AF494" s="30">
        <f t="shared" ca="1" si="300"/>
        <v>0.34334844588200009</v>
      </c>
      <c r="AG494" s="30">
        <f t="shared" ca="1" si="300"/>
        <v>0.93849382386589286</v>
      </c>
      <c r="AH494" s="30">
        <f>IF(Riskregister!$E$9="",0,COUNTIF(BJ$4:BJ$53,"&lt;"&amp;AF494)*IF(AG494&lt;0.5,Riskregister!$K$9+(Riskregister!$L$9-Riskregister!$K$9)*SQRT(AG494/2),Riskregister!$L$9-(Riskregister!$L$9-Riskregister!$K$9)*SQRT((1-AG494)/2)))</f>
        <v>0</v>
      </c>
      <c r="AI494" s="30">
        <f t="shared" ca="1" si="301"/>
        <v>0.67748747896530792</v>
      </c>
      <c r="AJ494" s="30">
        <f t="shared" ca="1" si="301"/>
        <v>0.80397120341301032</v>
      </c>
      <c r="AK494" s="30">
        <f>IF(Riskregister!$E$10="",0,COUNTIF(BK$4:BK$53,"&lt;"&amp;AI494)*IF(AJ494&lt;0.5,Riskregister!$K$10+(Riskregister!$L$10-Riskregister!$K$10)*SQRT(AJ494/2),Riskregister!$L$10-(Riskregister!$L$10-Riskregister!$K$10)*SQRT((1-AJ494)/2)))</f>
        <v>0</v>
      </c>
      <c r="AL494" s="30">
        <f t="shared" ca="1" si="302"/>
        <v>0.65476284646180538</v>
      </c>
      <c r="AM494" s="30">
        <f t="shared" ca="1" si="302"/>
        <v>0.17946789412182973</v>
      </c>
      <c r="AN494" s="30">
        <f>IF(Riskregister!$E$11="",0,COUNTIF(BL$4:BL$53,"&lt;"&amp;AL494)*IF(AM494&lt;0.5,Riskregister!$K$11+(Riskregister!$L$11-Riskregister!$K$11)*SQRT(AM494/2),Riskregister!$L$11-(Riskregister!$L$11-Riskregister!$K$11)*SQRT((1-AM494)/2)))</f>
        <v>0</v>
      </c>
      <c r="AO494" s="30">
        <f t="shared" ca="1" si="303"/>
        <v>0.81270092609693412</v>
      </c>
      <c r="AP494" s="30">
        <f t="shared" ca="1" si="303"/>
        <v>0.79991324030960875</v>
      </c>
      <c r="AQ494" s="30">
        <f>IF(Riskregister!$E$12="",0,COUNTIF(BM$4:BM$53,"&lt;"&amp;AO494)*IF(AP494&lt;0.5,Riskregister!$K$12+(Riskregister!$L$12-Riskregister!$K$12)*SQRT(AP494/2),Riskregister!$L$12-(Riskregister!$L$12-Riskregister!$K$12)*SQRT((1-AP494)/2)))</f>
        <v>0</v>
      </c>
      <c r="AR494" s="30">
        <f t="shared" ca="1" si="304"/>
        <v>0.543490177844137</v>
      </c>
      <c r="AS494" s="30">
        <f t="shared" ca="1" si="304"/>
        <v>0.42723778435074633</v>
      </c>
      <c r="AT494" s="30">
        <f>IF(Riskregister!$E$13="",0,COUNTIF(BN$4:BN$53,"&lt;"&amp;AR494)*IF(AS494&lt;0.5,Riskregister!$K$13+(Riskregister!$L$13-Riskregister!$K$13)*SQRT(AS494/2),Riskregister!$L$13-(Riskregister!$L$13-Riskregister!$K$13)*SQRT((1-AS494)/2)))</f>
        <v>0</v>
      </c>
      <c r="AU494" s="30">
        <f t="shared" ca="1" si="305"/>
        <v>1.2554691985994237E-3</v>
      </c>
      <c r="AV494" s="30">
        <f t="shared" ca="1" si="305"/>
        <v>9.6300702783765901E-2</v>
      </c>
      <c r="AW494" s="30">
        <f>IF(Riskregister!$E$14="",0,COUNTIF(BO$4:BO$53,"&lt;"&amp;AU494)*IF(AV494&lt;0.5,Riskregister!$K$14+(Riskregister!$L$14-Riskregister!$K$14)*SQRT(AV494/2),Riskregister!$L$14-(Riskregister!$L$14-Riskregister!$K$14)*SQRT((1-AV494)/2)))</f>
        <v>0</v>
      </c>
      <c r="AX494" s="30">
        <f t="shared" ca="1" si="306"/>
        <v>0.55521240419271378</v>
      </c>
      <c r="AY494" s="30">
        <f t="shared" ca="1" si="306"/>
        <v>0.43734357671328972</v>
      </c>
      <c r="AZ494" s="30">
        <f>IF(Riskregister!$E$15="",0,COUNTIF(BP$4:BP$53,"&lt;"&amp;AX494)*IF(AY494&lt;0.5,Riskregister!$K$15+(Riskregister!$L$15-Riskregister!$K$15)*SQRT(AY494/2),Riskregister!$L$15-(Riskregister!$L$15-Riskregister!$K$15)*SQRT((1-AY494)/2)))</f>
        <v>0</v>
      </c>
      <c r="BA494" s="30">
        <f t="shared" ca="1" si="307"/>
        <v>0.28588961117218514</v>
      </c>
      <c r="BB494" s="30">
        <f t="shared" ca="1" si="307"/>
        <v>0.38139890146548749</v>
      </c>
      <c r="BC494" s="30">
        <f>IF(Riskregister!$E$16="",0,COUNTIF(BQ$4:BQ$53,"&lt;"&amp;BA494)*IF(BB494&lt;0.5,Riskregister!$K$16+(Riskregister!$L$16-Riskregister!$K$16)*SQRT(BB494/2),Riskregister!$L$16-(Riskregister!$L$16-Riskregister!$K$16)*SQRT((1-BB494)/2)))</f>
        <v>0</v>
      </c>
      <c r="BD494" s="30">
        <f t="shared" ca="1" si="283"/>
        <v>4795285.3867025683</v>
      </c>
    </row>
    <row r="495" spans="20:56" x14ac:dyDescent="0.35">
      <c r="T495" s="30">
        <f t="shared" ca="1" si="296"/>
        <v>0.11470110804955336</v>
      </c>
      <c r="U495" s="30">
        <f t="shared" ca="1" si="296"/>
        <v>0.19754466590649666</v>
      </c>
      <c r="V495" s="30">
        <f ca="1">IF(Riskregister!$E$5="",0,COUNTIF(BF$4:BF$53,"&lt;"&amp;T495)*IF(U495&lt;0.5,Riskregister!$K$5+(Riskregister!$L$5-Riskregister!$K$5)*SQRT(U495/2),Riskregister!$L$5-(Riskregister!$L$5-Riskregister!$K$5)*SQRT((1-U495)/2)))</f>
        <v>291426.2967875239</v>
      </c>
      <c r="W495" s="30">
        <f t="shared" ca="1" si="297"/>
        <v>0.72093198164610084</v>
      </c>
      <c r="X495" s="30">
        <f t="shared" ca="1" si="297"/>
        <v>0.50367874046848082</v>
      </c>
      <c r="Y495" s="30">
        <f ca="1">IF(Riskregister!$E$6="",0,COUNTIF(BG$4:BG$53,"&lt;"&amp;W495)*IF(X495&lt;0.5,Riskregister!$K$6+(Riskregister!$L$6-Riskregister!$K$6)*SQRT(X495/2),Riskregister!$L$6-(Riskregister!$L$6-Riskregister!$K$6)*SQRT((1-X495)/2)))</f>
        <v>3309950.9365125792</v>
      </c>
      <c r="Z495" s="30">
        <f t="shared" ca="1" si="298"/>
        <v>0.95742998662484946</v>
      </c>
      <c r="AA495" s="30">
        <f t="shared" ca="1" si="298"/>
        <v>0.3627504891962825</v>
      </c>
      <c r="AB495" s="30">
        <f ca="1">IF(Riskregister!$E$7="",0,COUNTIF(BH$4:BH$53,"&lt;"&amp;Z495)*IF(AA495&lt;0.5,Riskregister!$K$7+(Riskregister!$L$7-Riskregister!$K$7)*SQRT(AA495/2),Riskregister!$L$7-(Riskregister!$L$7-Riskregister!$K$7)*SQRT((1-AA495)/2)))</f>
        <v>2189644.6453594598</v>
      </c>
      <c r="AC495" s="30">
        <f t="shared" ca="1" si="299"/>
        <v>0.9299186140131589</v>
      </c>
      <c r="AD495" s="30">
        <f t="shared" ca="1" si="299"/>
        <v>4.6772681744618128E-2</v>
      </c>
      <c r="AE495" s="30">
        <f ca="1">IF(Riskregister!$E$8="",0,COUNTIF(BI$4:BI$53,"&lt;"&amp;AC495)*IF(AD495&lt;0.5,Riskregister!$K$8+(Riskregister!$L$8-Riskregister!$K$8)*SQRT(AD495/2),Riskregister!$L$8-(Riskregister!$L$8-Riskregister!$K$8)*SQRT((1-AD495)/2)))</f>
        <v>5093759.4169243826</v>
      </c>
      <c r="AF495" s="30">
        <f t="shared" ca="1" si="300"/>
        <v>6.5573345352294976E-2</v>
      </c>
      <c r="AG495" s="30">
        <f t="shared" ca="1" si="300"/>
        <v>3.4582241017133697E-2</v>
      </c>
      <c r="AH495" s="30">
        <f>IF(Riskregister!$E$9="",0,COUNTIF(BJ$4:BJ$53,"&lt;"&amp;AF495)*IF(AG495&lt;0.5,Riskregister!$K$9+(Riskregister!$L$9-Riskregister!$K$9)*SQRT(AG495/2),Riskregister!$L$9-(Riskregister!$L$9-Riskregister!$K$9)*SQRT((1-AG495)/2)))</f>
        <v>0</v>
      </c>
      <c r="AI495" s="30">
        <f t="shared" ca="1" si="301"/>
        <v>0.75028514142527225</v>
      </c>
      <c r="AJ495" s="30">
        <f t="shared" ca="1" si="301"/>
        <v>0.88353527396099463</v>
      </c>
      <c r="AK495" s="30">
        <f>IF(Riskregister!$E$10="",0,COUNTIF(BK$4:BK$53,"&lt;"&amp;AI495)*IF(AJ495&lt;0.5,Riskregister!$K$10+(Riskregister!$L$10-Riskregister!$K$10)*SQRT(AJ495/2),Riskregister!$L$10-(Riskregister!$L$10-Riskregister!$K$10)*SQRT((1-AJ495)/2)))</f>
        <v>0</v>
      </c>
      <c r="AL495" s="30">
        <f t="shared" ca="1" si="302"/>
        <v>0.59297028225598614</v>
      </c>
      <c r="AM495" s="30">
        <f t="shared" ca="1" si="302"/>
        <v>0.99352019188367158</v>
      </c>
      <c r="AN495" s="30">
        <f>IF(Riskregister!$E$11="",0,COUNTIF(BL$4:BL$53,"&lt;"&amp;AL495)*IF(AM495&lt;0.5,Riskregister!$K$11+(Riskregister!$L$11-Riskregister!$K$11)*SQRT(AM495/2),Riskregister!$L$11-(Riskregister!$L$11-Riskregister!$K$11)*SQRT((1-AM495)/2)))</f>
        <v>0</v>
      </c>
      <c r="AO495" s="30">
        <f t="shared" ca="1" si="303"/>
        <v>0.65939454069574277</v>
      </c>
      <c r="AP495" s="30">
        <f t="shared" ca="1" si="303"/>
        <v>0.14192217016715547</v>
      </c>
      <c r="AQ495" s="30">
        <f>IF(Riskregister!$E$12="",0,COUNTIF(BM$4:BM$53,"&lt;"&amp;AO495)*IF(AP495&lt;0.5,Riskregister!$K$12+(Riskregister!$L$12-Riskregister!$K$12)*SQRT(AP495/2),Riskregister!$L$12-(Riskregister!$L$12-Riskregister!$K$12)*SQRT((1-AP495)/2)))</f>
        <v>0</v>
      </c>
      <c r="AR495" s="30">
        <f t="shared" ca="1" si="304"/>
        <v>0.53425877055627891</v>
      </c>
      <c r="AS495" s="30">
        <f t="shared" ca="1" si="304"/>
        <v>0.91319609073823738</v>
      </c>
      <c r="AT495" s="30">
        <f>IF(Riskregister!$E$13="",0,COUNTIF(BN$4:BN$53,"&lt;"&amp;AR495)*IF(AS495&lt;0.5,Riskregister!$K$13+(Riskregister!$L$13-Riskregister!$K$13)*SQRT(AS495/2),Riskregister!$L$13-(Riskregister!$L$13-Riskregister!$K$13)*SQRT((1-AS495)/2)))</f>
        <v>0</v>
      </c>
      <c r="AU495" s="30">
        <f t="shared" ca="1" si="305"/>
        <v>0.12234502158540372</v>
      </c>
      <c r="AV495" s="30">
        <f t="shared" ca="1" si="305"/>
        <v>0.46805150230218495</v>
      </c>
      <c r="AW495" s="30">
        <f>IF(Riskregister!$E$14="",0,COUNTIF(BO$4:BO$53,"&lt;"&amp;AU495)*IF(AV495&lt;0.5,Riskregister!$K$14+(Riskregister!$L$14-Riskregister!$K$14)*SQRT(AV495/2),Riskregister!$L$14-(Riskregister!$L$14-Riskregister!$K$14)*SQRT((1-AV495)/2)))</f>
        <v>0</v>
      </c>
      <c r="AX495" s="30">
        <f t="shared" ca="1" si="306"/>
        <v>0.52986935733629981</v>
      </c>
      <c r="AY495" s="30">
        <f t="shared" ca="1" si="306"/>
        <v>0.72833920446534561</v>
      </c>
      <c r="AZ495" s="30">
        <f>IF(Riskregister!$E$15="",0,COUNTIF(BP$4:BP$53,"&lt;"&amp;AX495)*IF(AY495&lt;0.5,Riskregister!$K$15+(Riskregister!$L$15-Riskregister!$K$15)*SQRT(AY495/2),Riskregister!$L$15-(Riskregister!$L$15-Riskregister!$K$15)*SQRT((1-AY495)/2)))</f>
        <v>0</v>
      </c>
      <c r="BA495" s="30">
        <f t="shared" ca="1" si="307"/>
        <v>0.82302412265545666</v>
      </c>
      <c r="BB495" s="30">
        <f t="shared" ca="1" si="307"/>
        <v>0.59648303727058127</v>
      </c>
      <c r="BC495" s="30">
        <f>IF(Riskregister!$E$16="",0,COUNTIF(BQ$4:BQ$53,"&lt;"&amp;BA495)*IF(BB495&lt;0.5,Riskregister!$K$16+(Riskregister!$L$16-Riskregister!$K$16)*SQRT(BB495/2),Riskregister!$L$16-(Riskregister!$L$16-Riskregister!$K$16)*SQRT((1-BB495)/2)))</f>
        <v>0</v>
      </c>
      <c r="BD495" s="30">
        <f t="shared" ca="1" si="283"/>
        <v>10884781.295583945</v>
      </c>
    </row>
    <row r="496" spans="20:56" x14ac:dyDescent="0.35">
      <c r="T496" s="30">
        <f t="shared" ca="1" si="296"/>
        <v>0.8975775605086822</v>
      </c>
      <c r="U496" s="30">
        <f t="shared" ca="1" si="296"/>
        <v>0.71946556202827272</v>
      </c>
      <c r="V496" s="30">
        <f ca="1">IF(Riskregister!$E$5="",0,COUNTIF(BF$4:BF$53,"&lt;"&amp;T496)*IF(U496&lt;0.5,Riskregister!$K$5+(Riskregister!$L$5-Riskregister!$K$5)*SQRT(U496/2),Riskregister!$L$5-(Riskregister!$L$5-Riskregister!$K$5)*SQRT((1-U496)/2)))</f>
        <v>2588788.8319411487</v>
      </c>
      <c r="W496" s="30">
        <f t="shared" ca="1" si="297"/>
        <v>0.92397342799821047</v>
      </c>
      <c r="X496" s="30">
        <f t="shared" ca="1" si="297"/>
        <v>0.7444582457476181</v>
      </c>
      <c r="Y496" s="30">
        <f ca="1">IF(Riskregister!$E$6="",0,COUNTIF(BG$4:BG$53,"&lt;"&amp;W496)*IF(X496&lt;0.5,Riskregister!$K$6+(Riskregister!$L$6-Riskregister!$K$6)*SQRT(X496/2),Riskregister!$L$6-(Riskregister!$L$6-Riskregister!$K$6)*SQRT((1-X496)/2)))</f>
        <v>5426356.2270155307</v>
      </c>
      <c r="Z496" s="30">
        <f t="shared" ca="1" si="298"/>
        <v>0.48641401587133193</v>
      </c>
      <c r="AA496" s="30">
        <f t="shared" ca="1" si="298"/>
        <v>0.74602191549023866</v>
      </c>
      <c r="AB496" s="30">
        <f ca="1">IF(Riskregister!$E$7="",0,COUNTIF(BH$4:BH$53,"&lt;"&amp;Z496)*IF(AA496&lt;0.5,Riskregister!$K$7+(Riskregister!$L$7-Riskregister!$K$7)*SQRT(AA496/2),Riskregister!$L$7-(Riskregister!$L$7-Riskregister!$K$7)*SQRT((1-AA496)/2)))</f>
        <v>1651654.0396688012</v>
      </c>
      <c r="AC496" s="30">
        <f t="shared" ca="1" si="299"/>
        <v>0.8391931578571995</v>
      </c>
      <c r="AD496" s="30">
        <f t="shared" ca="1" si="299"/>
        <v>0.35368072329917621</v>
      </c>
      <c r="AE496" s="30">
        <f ca="1">IF(Riskregister!$E$8="",0,COUNTIF(BI$4:BI$53,"&lt;"&amp;AC496)*IF(AD496&lt;0.5,Riskregister!$K$8+(Riskregister!$L$8-Riskregister!$K$8)*SQRT(AD496/2),Riskregister!$L$8-(Riskregister!$L$8-Riskregister!$K$8)*SQRT((1-AD496)/2)))</f>
        <v>9105849.5698710606</v>
      </c>
      <c r="AF496" s="30">
        <f t="shared" ca="1" si="300"/>
        <v>0.93696946135338943</v>
      </c>
      <c r="AG496" s="30">
        <f t="shared" ca="1" si="300"/>
        <v>0.90523211881955257</v>
      </c>
      <c r="AH496" s="30">
        <f>IF(Riskregister!$E$9="",0,COUNTIF(BJ$4:BJ$53,"&lt;"&amp;AF496)*IF(AG496&lt;0.5,Riskregister!$K$9+(Riskregister!$L$9-Riskregister!$K$9)*SQRT(AG496/2),Riskregister!$L$9-(Riskregister!$L$9-Riskregister!$K$9)*SQRT((1-AG496)/2)))</f>
        <v>0</v>
      </c>
      <c r="AI496" s="30">
        <f t="shared" ca="1" si="301"/>
        <v>0.73598363311468329</v>
      </c>
      <c r="AJ496" s="30">
        <f t="shared" ca="1" si="301"/>
        <v>0.34480667309247393</v>
      </c>
      <c r="AK496" s="30">
        <f>IF(Riskregister!$E$10="",0,COUNTIF(BK$4:BK$53,"&lt;"&amp;AI496)*IF(AJ496&lt;0.5,Riskregister!$K$10+(Riskregister!$L$10-Riskregister!$K$10)*SQRT(AJ496/2),Riskregister!$L$10-(Riskregister!$L$10-Riskregister!$K$10)*SQRT((1-AJ496)/2)))</f>
        <v>0</v>
      </c>
      <c r="AL496" s="30">
        <f t="shared" ca="1" si="302"/>
        <v>0.46607029496437302</v>
      </c>
      <c r="AM496" s="30">
        <f t="shared" ca="1" si="302"/>
        <v>0.63154331302532474</v>
      </c>
      <c r="AN496" s="30">
        <f>IF(Riskregister!$E$11="",0,COUNTIF(BL$4:BL$53,"&lt;"&amp;AL496)*IF(AM496&lt;0.5,Riskregister!$K$11+(Riskregister!$L$11-Riskregister!$K$11)*SQRT(AM496/2),Riskregister!$L$11-(Riskregister!$L$11-Riskregister!$K$11)*SQRT((1-AM496)/2)))</f>
        <v>0</v>
      </c>
      <c r="AO496" s="30">
        <f t="shared" ca="1" si="303"/>
        <v>0.86554415275329899</v>
      </c>
      <c r="AP496" s="30">
        <f t="shared" ca="1" si="303"/>
        <v>0.42289084055467541</v>
      </c>
      <c r="AQ496" s="30">
        <f>IF(Riskregister!$E$12="",0,COUNTIF(BM$4:BM$53,"&lt;"&amp;AO496)*IF(AP496&lt;0.5,Riskregister!$K$12+(Riskregister!$L$12-Riskregister!$K$12)*SQRT(AP496/2),Riskregister!$L$12-(Riskregister!$L$12-Riskregister!$K$12)*SQRT((1-AP496)/2)))</f>
        <v>0</v>
      </c>
      <c r="AR496" s="30">
        <f t="shared" ca="1" si="304"/>
        <v>0.35235365582862233</v>
      </c>
      <c r="AS496" s="30">
        <f t="shared" ca="1" si="304"/>
        <v>6.3891952204871538E-2</v>
      </c>
      <c r="AT496" s="30">
        <f>IF(Riskregister!$E$13="",0,COUNTIF(BN$4:BN$53,"&lt;"&amp;AR496)*IF(AS496&lt;0.5,Riskregister!$K$13+(Riskregister!$L$13-Riskregister!$K$13)*SQRT(AS496/2),Riskregister!$L$13-(Riskregister!$L$13-Riskregister!$K$13)*SQRT((1-AS496)/2)))</f>
        <v>0</v>
      </c>
      <c r="AU496" s="30">
        <f t="shared" ca="1" si="305"/>
        <v>0.2322959357655574</v>
      </c>
      <c r="AV496" s="30">
        <f t="shared" ca="1" si="305"/>
        <v>0.78643835032124199</v>
      </c>
      <c r="AW496" s="30">
        <f>IF(Riskregister!$E$14="",0,COUNTIF(BO$4:BO$53,"&lt;"&amp;AU496)*IF(AV496&lt;0.5,Riskregister!$K$14+(Riskregister!$L$14-Riskregister!$K$14)*SQRT(AV496/2),Riskregister!$L$14-(Riskregister!$L$14-Riskregister!$K$14)*SQRT((1-AV496)/2)))</f>
        <v>0</v>
      </c>
      <c r="AX496" s="30">
        <f t="shared" ca="1" si="306"/>
        <v>0.92532638324070315</v>
      </c>
      <c r="AY496" s="30">
        <f t="shared" ca="1" si="306"/>
        <v>0.94401021307425703</v>
      </c>
      <c r="AZ496" s="30">
        <f>IF(Riskregister!$E$15="",0,COUNTIF(BP$4:BP$53,"&lt;"&amp;AX496)*IF(AY496&lt;0.5,Riskregister!$K$15+(Riskregister!$L$15-Riskregister!$K$15)*SQRT(AY496/2),Riskregister!$L$15-(Riskregister!$L$15-Riskregister!$K$15)*SQRT((1-AY496)/2)))</f>
        <v>0</v>
      </c>
      <c r="BA496" s="30">
        <f t="shared" ca="1" si="307"/>
        <v>0.35883346918594239</v>
      </c>
      <c r="BB496" s="30">
        <f t="shared" ca="1" si="307"/>
        <v>0.39950431205283743</v>
      </c>
      <c r="BC496" s="30">
        <f>IF(Riskregister!$E$16="",0,COUNTIF(BQ$4:BQ$53,"&lt;"&amp;BA496)*IF(BB496&lt;0.5,Riskregister!$K$16+(Riskregister!$L$16-Riskregister!$K$16)*SQRT(BB496/2),Riskregister!$L$16-(Riskregister!$L$16-Riskregister!$K$16)*SQRT((1-BB496)/2)))</f>
        <v>0</v>
      </c>
      <c r="BD496" s="30">
        <f t="shared" ca="1" si="283"/>
        <v>18772648.668496542</v>
      </c>
    </row>
    <row r="497" spans="20:56" x14ac:dyDescent="0.35">
      <c r="T497" s="30">
        <f t="shared" ca="1" si="296"/>
        <v>0.98288793277174391</v>
      </c>
      <c r="U497" s="30">
        <f t="shared" ca="1" si="296"/>
        <v>0.82654331390687485</v>
      </c>
      <c r="V497" s="30">
        <f ca="1">IF(Riskregister!$E$5="",0,COUNTIF(BF$4:BF$53,"&lt;"&amp;T497)*IF(U497&lt;0.5,Riskregister!$K$5+(Riskregister!$L$5-Riskregister!$K$5)*SQRT(U497/2),Riskregister!$L$5-(Riskregister!$L$5-Riskregister!$K$5)*SQRT((1-U497)/2)))</f>
        <v>3739811.6554670809</v>
      </c>
      <c r="W497" s="30">
        <f t="shared" ca="1" si="297"/>
        <v>0.48696839566671002</v>
      </c>
      <c r="X497" s="30">
        <f t="shared" ca="1" si="297"/>
        <v>0.2132295949347125</v>
      </c>
      <c r="Y497" s="30">
        <f ca="1">IF(Riskregister!$E$6="",0,COUNTIF(BG$4:BG$53,"&lt;"&amp;W497)*IF(X497&lt;0.5,Riskregister!$K$6+(Riskregister!$L$6-Riskregister!$K$6)*SQRT(X497/2),Riskregister!$L$6-(Riskregister!$L$6-Riskregister!$K$6)*SQRT((1-X497)/2)))</f>
        <v>1575469.1723635022</v>
      </c>
      <c r="Z497" s="30">
        <f t="shared" ca="1" si="298"/>
        <v>2.0965169273822193E-3</v>
      </c>
      <c r="AA497" s="30">
        <f t="shared" ca="1" si="298"/>
        <v>0.82216226976796558</v>
      </c>
      <c r="AB497" s="30">
        <f ca="1">IF(Riskregister!$E$7="",0,COUNTIF(BH$4:BH$53,"&lt;"&amp;Z497)*IF(AA497&lt;0.5,Riskregister!$K$7+(Riskregister!$L$7-Riskregister!$K$7)*SQRT(AA497/2),Riskregister!$L$7-(Riskregister!$L$7-Riskregister!$K$7)*SQRT((1-AA497)/2)))</f>
        <v>295632.56745175674</v>
      </c>
      <c r="AC497" s="30">
        <f t="shared" ca="1" si="299"/>
        <v>0.36581834038482353</v>
      </c>
      <c r="AD497" s="30">
        <f t="shared" ca="1" si="299"/>
        <v>0.87455140099521456</v>
      </c>
      <c r="AE497" s="30">
        <f ca="1">IF(Riskregister!$E$8="",0,COUNTIF(BI$4:BI$53,"&lt;"&amp;AC497)*IF(AD497&lt;0.5,Riskregister!$K$8+(Riskregister!$L$8-Riskregister!$K$8)*SQRT(AD497/2),Riskregister!$L$8-(Riskregister!$L$8-Riskregister!$K$8)*SQRT((1-AD497)/2)))</f>
        <v>7645786.9459134713</v>
      </c>
      <c r="AF497" s="30">
        <f t="shared" ca="1" si="300"/>
        <v>0.88817984739018874</v>
      </c>
      <c r="AG497" s="30">
        <f t="shared" ca="1" si="300"/>
        <v>0.97812761206749588</v>
      </c>
      <c r="AH497" s="30">
        <f>IF(Riskregister!$E$9="",0,COUNTIF(BJ$4:BJ$53,"&lt;"&amp;AF497)*IF(AG497&lt;0.5,Riskregister!$K$9+(Riskregister!$L$9-Riskregister!$K$9)*SQRT(AG497/2),Riskregister!$L$9-(Riskregister!$L$9-Riskregister!$K$9)*SQRT((1-AG497)/2)))</f>
        <v>0</v>
      </c>
      <c r="AI497" s="30">
        <f t="shared" ca="1" si="301"/>
        <v>0.99112106842294845</v>
      </c>
      <c r="AJ497" s="30">
        <f t="shared" ca="1" si="301"/>
        <v>0.95575607077104863</v>
      </c>
      <c r="AK497" s="30">
        <f>IF(Riskregister!$E$10="",0,COUNTIF(BK$4:BK$53,"&lt;"&amp;AI497)*IF(AJ497&lt;0.5,Riskregister!$K$10+(Riskregister!$L$10-Riskregister!$K$10)*SQRT(AJ497/2),Riskregister!$L$10-(Riskregister!$L$10-Riskregister!$K$10)*SQRT((1-AJ497)/2)))</f>
        <v>0</v>
      </c>
      <c r="AL497" s="30">
        <f t="shared" ca="1" si="302"/>
        <v>0.20539469461221849</v>
      </c>
      <c r="AM497" s="30">
        <f t="shared" ca="1" si="302"/>
        <v>0.80250694284674184</v>
      </c>
      <c r="AN497" s="30">
        <f>IF(Riskregister!$E$11="",0,COUNTIF(BL$4:BL$53,"&lt;"&amp;AL497)*IF(AM497&lt;0.5,Riskregister!$K$11+(Riskregister!$L$11-Riskregister!$K$11)*SQRT(AM497/2),Riskregister!$L$11-(Riskregister!$L$11-Riskregister!$K$11)*SQRT((1-AM497)/2)))</f>
        <v>0</v>
      </c>
      <c r="AO497" s="30">
        <f t="shared" ca="1" si="303"/>
        <v>0.52964246317890007</v>
      </c>
      <c r="AP497" s="30">
        <f t="shared" ca="1" si="303"/>
        <v>0.62944413472623073</v>
      </c>
      <c r="AQ497" s="30">
        <f>IF(Riskregister!$E$12="",0,COUNTIF(BM$4:BM$53,"&lt;"&amp;AO497)*IF(AP497&lt;0.5,Riskregister!$K$12+(Riskregister!$L$12-Riskregister!$K$12)*SQRT(AP497/2),Riskregister!$L$12-(Riskregister!$L$12-Riskregister!$K$12)*SQRT((1-AP497)/2)))</f>
        <v>0</v>
      </c>
      <c r="AR497" s="30">
        <f t="shared" ca="1" si="304"/>
        <v>0.85524340719050929</v>
      </c>
      <c r="AS497" s="30">
        <f t="shared" ca="1" si="304"/>
        <v>0.1456270313776783</v>
      </c>
      <c r="AT497" s="30">
        <f>IF(Riskregister!$E$13="",0,COUNTIF(BN$4:BN$53,"&lt;"&amp;AR497)*IF(AS497&lt;0.5,Riskregister!$K$13+(Riskregister!$L$13-Riskregister!$K$13)*SQRT(AS497/2),Riskregister!$L$13-(Riskregister!$L$13-Riskregister!$K$13)*SQRT((1-AS497)/2)))</f>
        <v>0</v>
      </c>
      <c r="AU497" s="30">
        <f t="shared" ca="1" si="305"/>
        <v>8.7177123803542256E-2</v>
      </c>
      <c r="AV497" s="30">
        <f t="shared" ca="1" si="305"/>
        <v>0.64674492161547437</v>
      </c>
      <c r="AW497" s="30">
        <f>IF(Riskregister!$E$14="",0,COUNTIF(BO$4:BO$53,"&lt;"&amp;AU497)*IF(AV497&lt;0.5,Riskregister!$K$14+(Riskregister!$L$14-Riskregister!$K$14)*SQRT(AV497/2),Riskregister!$L$14-(Riskregister!$L$14-Riskregister!$K$14)*SQRT((1-AV497)/2)))</f>
        <v>0</v>
      </c>
      <c r="AX497" s="30">
        <f t="shared" ca="1" si="306"/>
        <v>0.75784325409118269</v>
      </c>
      <c r="AY497" s="30">
        <f t="shared" ca="1" si="306"/>
        <v>0.74694530803193782</v>
      </c>
      <c r="AZ497" s="30">
        <f>IF(Riskregister!$E$15="",0,COUNTIF(BP$4:BP$53,"&lt;"&amp;AX497)*IF(AY497&lt;0.5,Riskregister!$K$15+(Riskregister!$L$15-Riskregister!$K$15)*SQRT(AY497/2),Riskregister!$L$15-(Riskregister!$L$15-Riskregister!$K$15)*SQRT((1-AY497)/2)))</f>
        <v>0</v>
      </c>
      <c r="BA497" s="30">
        <f t="shared" ca="1" si="307"/>
        <v>0.76472554911278345</v>
      </c>
      <c r="BB497" s="30">
        <f t="shared" ca="1" si="307"/>
        <v>0.60500168997776615</v>
      </c>
      <c r="BC497" s="30">
        <f>IF(Riskregister!$E$16="",0,COUNTIF(BQ$4:BQ$53,"&lt;"&amp;BA497)*IF(BB497&lt;0.5,Riskregister!$K$16+(Riskregister!$L$16-Riskregister!$K$16)*SQRT(BB497/2),Riskregister!$L$16-(Riskregister!$L$16-Riskregister!$K$16)*SQRT((1-BB497)/2)))</f>
        <v>0</v>
      </c>
      <c r="BD497" s="30">
        <f t="shared" ca="1" si="283"/>
        <v>13256700.341195811</v>
      </c>
    </row>
    <row r="498" spans="20:56" x14ac:dyDescent="0.35">
      <c r="T498" s="30">
        <f t="shared" ca="1" si="296"/>
        <v>0.88779065586309658</v>
      </c>
      <c r="U498" s="30">
        <f t="shared" ca="1" si="296"/>
        <v>0.42012986393215279</v>
      </c>
      <c r="V498" s="30">
        <f ca="1">IF(Riskregister!$E$5="",0,COUNTIF(BF$4:BF$53,"&lt;"&amp;T498)*IF(U498&lt;0.5,Riskregister!$K$5+(Riskregister!$L$5-Riskregister!$K$5)*SQRT(U498/2),Riskregister!$L$5-(Riskregister!$L$5-Riskregister!$K$5)*SQRT((1-U498)/2)))</f>
        <v>2137486.7086287015</v>
      </c>
      <c r="W498" s="30">
        <f t="shared" ca="1" si="297"/>
        <v>0.52519331649943446</v>
      </c>
      <c r="X498" s="30">
        <f t="shared" ca="1" si="297"/>
        <v>0.60767588820406249</v>
      </c>
      <c r="Y498" s="30">
        <f ca="1">IF(Riskregister!$E$6="",0,COUNTIF(BG$4:BG$53,"&lt;"&amp;W498)*IF(X498&lt;0.5,Riskregister!$K$6+(Riskregister!$L$6-Riskregister!$K$6)*SQRT(X498/2),Riskregister!$L$6-(Riskregister!$L$6-Riskregister!$K$6)*SQRT((1-X498)/2)))</f>
        <v>2405553.3108825255</v>
      </c>
      <c r="Z498" s="30">
        <f t="shared" ca="1" si="298"/>
        <v>5.7914281782809773E-2</v>
      </c>
      <c r="AA498" s="30">
        <f t="shared" ca="1" si="298"/>
        <v>0.51015276030534784</v>
      </c>
      <c r="AB498" s="30">
        <f ca="1">IF(Riskregister!$E$7="",0,COUNTIF(BH$4:BH$53,"&lt;"&amp;Z498)*IF(AA498&lt;0.5,Riskregister!$K$7+(Riskregister!$L$7-Riskregister!$K$7)*SQRT(AA498/2),Riskregister!$L$7-(Riskregister!$L$7-Riskregister!$K$7)*SQRT((1-AA498)/2)))</f>
        <v>680357.53552882443</v>
      </c>
      <c r="AC498" s="30">
        <f t="shared" ca="1" si="299"/>
        <v>0.4476689937063959</v>
      </c>
      <c r="AD498" s="30">
        <f t="shared" ca="1" si="299"/>
        <v>0.54049875981793316</v>
      </c>
      <c r="AE498" s="30">
        <f ca="1">IF(Riskregister!$E$8="",0,COUNTIF(BI$4:BI$53,"&lt;"&amp;AC498)*IF(AD498&lt;0.5,Riskregister!$K$8+(Riskregister!$L$8-Riskregister!$K$8)*SQRT(AD498/2),Riskregister!$L$8-(Riskregister!$L$8-Riskregister!$K$8)*SQRT((1-AD498)/2)))</f>
        <v>5494362.998282739</v>
      </c>
      <c r="AF498" s="30">
        <f t="shared" ca="1" si="300"/>
        <v>0.39760159066089229</v>
      </c>
      <c r="AG498" s="30">
        <f t="shared" ca="1" si="300"/>
        <v>5.8083124458695456E-3</v>
      </c>
      <c r="AH498" s="30">
        <f>IF(Riskregister!$E$9="",0,COUNTIF(BJ$4:BJ$53,"&lt;"&amp;AF498)*IF(AG498&lt;0.5,Riskregister!$K$9+(Riskregister!$L$9-Riskregister!$K$9)*SQRT(AG498/2),Riskregister!$L$9-(Riskregister!$L$9-Riskregister!$K$9)*SQRT((1-AG498)/2)))</f>
        <v>0</v>
      </c>
      <c r="AI498" s="30">
        <f t="shared" ca="1" si="301"/>
        <v>0.99442055999526113</v>
      </c>
      <c r="AJ498" s="30">
        <f t="shared" ca="1" si="301"/>
        <v>0.54988443019021438</v>
      </c>
      <c r="AK498" s="30">
        <f>IF(Riskregister!$E$10="",0,COUNTIF(BK$4:BK$53,"&lt;"&amp;AI498)*IF(AJ498&lt;0.5,Riskregister!$K$10+(Riskregister!$L$10-Riskregister!$K$10)*SQRT(AJ498/2),Riskregister!$L$10-(Riskregister!$L$10-Riskregister!$K$10)*SQRT((1-AJ498)/2)))</f>
        <v>0</v>
      </c>
      <c r="AL498" s="30">
        <f t="shared" ca="1" si="302"/>
        <v>0.83803020273068352</v>
      </c>
      <c r="AM498" s="30">
        <f t="shared" ca="1" si="302"/>
        <v>7.9999012589178298E-2</v>
      </c>
      <c r="AN498" s="30">
        <f>IF(Riskregister!$E$11="",0,COUNTIF(BL$4:BL$53,"&lt;"&amp;AL498)*IF(AM498&lt;0.5,Riskregister!$K$11+(Riskregister!$L$11-Riskregister!$K$11)*SQRT(AM498/2),Riskregister!$L$11-(Riskregister!$L$11-Riskregister!$K$11)*SQRT((1-AM498)/2)))</f>
        <v>0</v>
      </c>
      <c r="AO498" s="30">
        <f t="shared" ca="1" si="303"/>
        <v>0.97058317759245372</v>
      </c>
      <c r="AP498" s="30">
        <f t="shared" ca="1" si="303"/>
        <v>0.22681559513670635</v>
      </c>
      <c r="AQ498" s="30">
        <f>IF(Riskregister!$E$12="",0,COUNTIF(BM$4:BM$53,"&lt;"&amp;AO498)*IF(AP498&lt;0.5,Riskregister!$K$12+(Riskregister!$L$12-Riskregister!$K$12)*SQRT(AP498/2),Riskregister!$L$12-(Riskregister!$L$12-Riskregister!$K$12)*SQRT((1-AP498)/2)))</f>
        <v>0</v>
      </c>
      <c r="AR498" s="30">
        <f t="shared" ca="1" si="304"/>
        <v>0.71600913551497503</v>
      </c>
      <c r="AS498" s="30">
        <f t="shared" ca="1" si="304"/>
        <v>0.36147083896875465</v>
      </c>
      <c r="AT498" s="30">
        <f>IF(Riskregister!$E$13="",0,COUNTIF(BN$4:BN$53,"&lt;"&amp;AR498)*IF(AS498&lt;0.5,Riskregister!$K$13+(Riskregister!$L$13-Riskregister!$K$13)*SQRT(AS498/2),Riskregister!$L$13-(Riskregister!$L$13-Riskregister!$K$13)*SQRT((1-AS498)/2)))</f>
        <v>0</v>
      </c>
      <c r="AU498" s="30">
        <f t="shared" ca="1" si="305"/>
        <v>5.6665744908444782E-2</v>
      </c>
      <c r="AV498" s="30">
        <f t="shared" ca="1" si="305"/>
        <v>0.48751535890234587</v>
      </c>
      <c r="AW498" s="30">
        <f>IF(Riskregister!$E$14="",0,COUNTIF(BO$4:BO$53,"&lt;"&amp;AU498)*IF(AV498&lt;0.5,Riskregister!$K$14+(Riskregister!$L$14-Riskregister!$K$14)*SQRT(AV498/2),Riskregister!$L$14-(Riskregister!$L$14-Riskregister!$K$14)*SQRT((1-AV498)/2)))</f>
        <v>0</v>
      </c>
      <c r="AX498" s="30">
        <f t="shared" ca="1" si="306"/>
        <v>5.3244882801470883E-3</v>
      </c>
      <c r="AY498" s="30">
        <f t="shared" ca="1" si="306"/>
        <v>0.74347869628073626</v>
      </c>
      <c r="AZ498" s="30">
        <f>IF(Riskregister!$E$15="",0,COUNTIF(BP$4:BP$53,"&lt;"&amp;AX498)*IF(AY498&lt;0.5,Riskregister!$K$15+(Riskregister!$L$15-Riskregister!$K$15)*SQRT(AY498/2),Riskregister!$L$15-(Riskregister!$L$15-Riskregister!$K$15)*SQRT((1-AY498)/2)))</f>
        <v>0</v>
      </c>
      <c r="BA498" s="30">
        <f t="shared" ca="1" si="307"/>
        <v>0.24422765336348939</v>
      </c>
      <c r="BB498" s="30">
        <f t="shared" ca="1" si="307"/>
        <v>2.2447246110707919E-2</v>
      </c>
      <c r="BC498" s="30">
        <f>IF(Riskregister!$E$16="",0,COUNTIF(BQ$4:BQ$53,"&lt;"&amp;BA498)*IF(BB498&lt;0.5,Riskregister!$K$16+(Riskregister!$L$16-Riskregister!$K$16)*SQRT(BB498/2),Riskregister!$L$16-(Riskregister!$L$16-Riskregister!$K$16)*SQRT((1-BB498)/2)))</f>
        <v>0</v>
      </c>
      <c r="BD498" s="30">
        <f t="shared" ca="1" si="283"/>
        <v>10717760.55332279</v>
      </c>
    </row>
    <row r="499" spans="20:56" x14ac:dyDescent="0.35">
      <c r="T499" s="30">
        <f t="shared" ca="1" si="296"/>
        <v>0.83368661545704481</v>
      </c>
      <c r="U499" s="30">
        <f t="shared" ca="1" si="296"/>
        <v>0.18418728429991504</v>
      </c>
      <c r="V499" s="30">
        <f ca="1">IF(Riskregister!$E$5="",0,COUNTIF(BF$4:BF$53,"&lt;"&amp;T499)*IF(U499&lt;0.5,Riskregister!$K$5+(Riskregister!$L$5-Riskregister!$K$5)*SQRT(U499/2),Riskregister!$L$5-(Riskregister!$L$5-Riskregister!$K$5)*SQRT((1-U499)/2)))</f>
        <v>1432806.0217837566</v>
      </c>
      <c r="W499" s="30">
        <f t="shared" ca="1" si="297"/>
        <v>0.51629657087221636</v>
      </c>
      <c r="X499" s="30">
        <f t="shared" ca="1" si="297"/>
        <v>3.1281804298330385E-2</v>
      </c>
      <c r="Y499" s="30">
        <f ca="1">IF(Riskregister!$E$6="",0,COUNTIF(BG$4:BG$53,"&lt;"&amp;W499)*IF(X499&lt;0.5,Riskregister!$K$6+(Riskregister!$L$6-Riskregister!$K$6)*SQRT(X499/2),Riskregister!$L$6-(Riskregister!$L$6-Riskregister!$K$6)*SQRT((1-X499)/2)))</f>
        <v>850228.9327144369</v>
      </c>
      <c r="Z499" s="30">
        <f t="shared" ca="1" si="298"/>
        <v>0.4590579993533388</v>
      </c>
      <c r="AA499" s="30">
        <f t="shared" ca="1" si="298"/>
        <v>0.56534488487064183</v>
      </c>
      <c r="AB499" s="30">
        <f ca="1">IF(Riskregister!$E$7="",0,COUNTIF(BH$4:BH$53,"&lt;"&amp;Z499)*IF(AA499&lt;0.5,Riskregister!$K$7+(Riskregister!$L$7-Riskregister!$K$7)*SQRT(AA499/2),Riskregister!$L$7-(Riskregister!$L$7-Riskregister!$K$7)*SQRT((1-AA499)/2)))</f>
        <v>1421013.5195722901</v>
      </c>
      <c r="AC499" s="30">
        <f t="shared" ca="1" si="299"/>
        <v>0.84732913007870958</v>
      </c>
      <c r="AD499" s="30">
        <f t="shared" ca="1" si="299"/>
        <v>0.99259125496037082</v>
      </c>
      <c r="AE499" s="30">
        <f ca="1">IF(Riskregister!$E$8="",0,COUNTIF(BI$4:BI$53,"&lt;"&amp;AC499)*IF(AD499&lt;0.5,Riskregister!$K$8+(Riskregister!$L$8-Riskregister!$K$8)*SQRT(AD499/2),Riskregister!$L$8-(Riskregister!$L$8-Riskregister!$K$8)*SQRT((1-AD499)/2)))</f>
        <v>18855765.136257738</v>
      </c>
      <c r="AF499" s="30">
        <f t="shared" ca="1" si="300"/>
        <v>0.90910219112940549</v>
      </c>
      <c r="AG499" s="30">
        <f t="shared" ca="1" si="300"/>
        <v>7.5868135176843432E-2</v>
      </c>
      <c r="AH499" s="30">
        <f>IF(Riskregister!$E$9="",0,COUNTIF(BJ$4:BJ$53,"&lt;"&amp;AF499)*IF(AG499&lt;0.5,Riskregister!$K$9+(Riskregister!$L$9-Riskregister!$K$9)*SQRT(AG499/2),Riskregister!$L$9-(Riskregister!$L$9-Riskregister!$K$9)*SQRT((1-AG499)/2)))</f>
        <v>0</v>
      </c>
      <c r="AI499" s="30">
        <f t="shared" ca="1" si="301"/>
        <v>0.89571441631472837</v>
      </c>
      <c r="AJ499" s="30">
        <f t="shared" ca="1" si="301"/>
        <v>0.80918689474621863</v>
      </c>
      <c r="AK499" s="30">
        <f>IF(Riskregister!$E$10="",0,COUNTIF(BK$4:BK$53,"&lt;"&amp;AI499)*IF(AJ499&lt;0.5,Riskregister!$K$10+(Riskregister!$L$10-Riskregister!$K$10)*SQRT(AJ499/2),Riskregister!$L$10-(Riskregister!$L$10-Riskregister!$K$10)*SQRT((1-AJ499)/2)))</f>
        <v>0</v>
      </c>
      <c r="AL499" s="30">
        <f t="shared" ca="1" si="302"/>
        <v>0.64705841564321098</v>
      </c>
      <c r="AM499" s="30">
        <f t="shared" ca="1" si="302"/>
        <v>0.99892018168029528</v>
      </c>
      <c r="AN499" s="30">
        <f>IF(Riskregister!$E$11="",0,COUNTIF(BL$4:BL$53,"&lt;"&amp;AL499)*IF(AM499&lt;0.5,Riskregister!$K$11+(Riskregister!$L$11-Riskregister!$K$11)*SQRT(AM499/2),Riskregister!$L$11-(Riskregister!$L$11-Riskregister!$K$11)*SQRT((1-AM499)/2)))</f>
        <v>0</v>
      </c>
      <c r="AO499" s="30">
        <f t="shared" ca="1" si="303"/>
        <v>0.94402791716647605</v>
      </c>
      <c r="AP499" s="30">
        <f t="shared" ca="1" si="303"/>
        <v>0.47995370560574602</v>
      </c>
      <c r="AQ499" s="30">
        <f>IF(Riskregister!$E$12="",0,COUNTIF(BM$4:BM$53,"&lt;"&amp;AO499)*IF(AP499&lt;0.5,Riskregister!$K$12+(Riskregister!$L$12-Riskregister!$K$12)*SQRT(AP499/2),Riskregister!$L$12-(Riskregister!$L$12-Riskregister!$K$12)*SQRT((1-AP499)/2)))</f>
        <v>0</v>
      </c>
      <c r="AR499" s="30">
        <f t="shared" ca="1" si="304"/>
        <v>0.34043338386077182</v>
      </c>
      <c r="AS499" s="30">
        <f t="shared" ca="1" si="304"/>
        <v>0.62422478398625547</v>
      </c>
      <c r="AT499" s="30">
        <f>IF(Riskregister!$E$13="",0,COUNTIF(BN$4:BN$53,"&lt;"&amp;AR499)*IF(AS499&lt;0.5,Riskregister!$K$13+(Riskregister!$L$13-Riskregister!$K$13)*SQRT(AS499/2),Riskregister!$L$13-(Riskregister!$L$13-Riskregister!$K$13)*SQRT((1-AS499)/2)))</f>
        <v>0</v>
      </c>
      <c r="AU499" s="30">
        <f t="shared" ca="1" si="305"/>
        <v>0.60039889921001965</v>
      </c>
      <c r="AV499" s="30">
        <f t="shared" ca="1" si="305"/>
        <v>0.30970647058126766</v>
      </c>
      <c r="AW499" s="30">
        <f>IF(Riskregister!$E$14="",0,COUNTIF(BO$4:BO$53,"&lt;"&amp;AU499)*IF(AV499&lt;0.5,Riskregister!$K$14+(Riskregister!$L$14-Riskregister!$K$14)*SQRT(AV499/2),Riskregister!$L$14-(Riskregister!$L$14-Riskregister!$K$14)*SQRT((1-AV499)/2)))</f>
        <v>0</v>
      </c>
      <c r="AX499" s="30">
        <f t="shared" ca="1" si="306"/>
        <v>0.21754787733504888</v>
      </c>
      <c r="AY499" s="30">
        <f t="shared" ca="1" si="306"/>
        <v>0.66659027914491209</v>
      </c>
      <c r="AZ499" s="30">
        <f>IF(Riskregister!$E$15="",0,COUNTIF(BP$4:BP$53,"&lt;"&amp;AX499)*IF(AY499&lt;0.5,Riskregister!$K$15+(Riskregister!$L$15-Riskregister!$K$15)*SQRT(AY499/2),Riskregister!$L$15-(Riskregister!$L$15-Riskregister!$K$15)*SQRT((1-AY499)/2)))</f>
        <v>0</v>
      </c>
      <c r="BA499" s="30">
        <f t="shared" ca="1" si="307"/>
        <v>0.51438609771637722</v>
      </c>
      <c r="BB499" s="30">
        <f t="shared" ca="1" si="307"/>
        <v>0.1238740001832781</v>
      </c>
      <c r="BC499" s="30">
        <f>IF(Riskregister!$E$16="",0,COUNTIF(BQ$4:BQ$53,"&lt;"&amp;BA499)*IF(BB499&lt;0.5,Riskregister!$K$16+(Riskregister!$L$16-Riskregister!$K$16)*SQRT(BB499/2),Riskregister!$L$16-(Riskregister!$L$16-Riskregister!$K$16)*SQRT((1-BB499)/2)))</f>
        <v>0</v>
      </c>
      <c r="BD499" s="30">
        <f t="shared" ca="1" si="283"/>
        <v>22559813.61032822</v>
      </c>
    </row>
    <row r="500" spans="20:56" x14ac:dyDescent="0.35">
      <c r="T500" s="30">
        <f t="shared" ca="1" si="296"/>
        <v>0.8661733734258682</v>
      </c>
      <c r="U500" s="30">
        <f t="shared" ca="1" si="296"/>
        <v>0.19112138664356881</v>
      </c>
      <c r="V500" s="30">
        <f ca="1">IF(Riskregister!$E$5="",0,COUNTIF(BF$4:BF$53,"&lt;"&amp;T500)*IF(U500&lt;0.5,Riskregister!$K$5+(Riskregister!$L$5-Riskregister!$K$5)*SQRT(U500/2),Riskregister!$L$5-(Riskregister!$L$5-Riskregister!$K$5)*SQRT((1-U500)/2)))</f>
        <v>1734648.1020860276</v>
      </c>
      <c r="W500" s="30">
        <f t="shared" ca="1" si="297"/>
        <v>0.69278792780815812</v>
      </c>
      <c r="X500" s="30">
        <f t="shared" ca="1" si="297"/>
        <v>0.73603673767471323</v>
      </c>
      <c r="Y500" s="30">
        <f ca="1">IF(Riskregister!$E$6="",0,COUNTIF(BG$4:BG$53,"&lt;"&amp;W500)*IF(X500&lt;0.5,Riskregister!$K$6+(Riskregister!$L$6-Riskregister!$K$6)*SQRT(X500/2),Riskregister!$L$6-(Riskregister!$L$6-Riskregister!$K$6)*SQRT((1-X500)/2)))</f>
        <v>2692146.0556056504</v>
      </c>
      <c r="Z500" s="30">
        <f t="shared" ca="1" si="298"/>
        <v>0.1816397019512801</v>
      </c>
      <c r="AA500" s="30">
        <f t="shared" ca="1" si="298"/>
        <v>0.27468640890146723</v>
      </c>
      <c r="AB500" s="30">
        <f ca="1">IF(Riskregister!$E$7="",0,COUNTIF(BH$4:BH$53,"&lt;"&amp;Z500)*IF(AA500&lt;0.5,Riskregister!$K$7+(Riskregister!$L$7-Riskregister!$K$7)*SQRT(AA500/2),Riskregister!$L$7-(Riskregister!$L$7-Riskregister!$K$7)*SQRT((1-AA500)/2)))</f>
        <v>718837.81736052921</v>
      </c>
      <c r="AC500" s="30">
        <f t="shared" ca="1" si="299"/>
        <v>0.72088212921748229</v>
      </c>
      <c r="AD500" s="30">
        <f t="shared" ca="1" si="299"/>
        <v>0.37178245617364147</v>
      </c>
      <c r="AE500" s="30">
        <f ca="1">IF(Riskregister!$E$8="",0,COUNTIF(BI$4:BI$53,"&lt;"&amp;AC500)*IF(AD500&lt;0.5,Riskregister!$K$8+(Riskregister!$L$8-Riskregister!$K$8)*SQRT(AD500/2),Riskregister!$L$8-(Riskregister!$L$8-Riskregister!$K$8)*SQRT((1-AD500)/2)))</f>
        <v>9305639.7437220179</v>
      </c>
      <c r="AF500" s="30">
        <f t="shared" ca="1" si="300"/>
        <v>0.3113684591724174</v>
      </c>
      <c r="AG500" s="30">
        <f t="shared" ca="1" si="300"/>
        <v>1.0056377804971817E-2</v>
      </c>
      <c r="AH500" s="30">
        <f>IF(Riskregister!$E$9="",0,COUNTIF(BJ$4:BJ$53,"&lt;"&amp;AF500)*IF(AG500&lt;0.5,Riskregister!$K$9+(Riskregister!$L$9-Riskregister!$K$9)*SQRT(AG500/2),Riskregister!$L$9-(Riskregister!$L$9-Riskregister!$K$9)*SQRT((1-AG500)/2)))</f>
        <v>0</v>
      </c>
      <c r="AI500" s="30">
        <f t="shared" ca="1" si="301"/>
        <v>0.77355787045953928</v>
      </c>
      <c r="AJ500" s="30">
        <f t="shared" ca="1" si="301"/>
        <v>0.79414855265821316</v>
      </c>
      <c r="AK500" s="30">
        <f>IF(Riskregister!$E$10="",0,COUNTIF(BK$4:BK$53,"&lt;"&amp;AI500)*IF(AJ500&lt;0.5,Riskregister!$K$10+(Riskregister!$L$10-Riskregister!$K$10)*SQRT(AJ500/2),Riskregister!$L$10-(Riskregister!$L$10-Riskregister!$K$10)*SQRT((1-AJ500)/2)))</f>
        <v>0</v>
      </c>
      <c r="AL500" s="30">
        <f t="shared" ca="1" si="302"/>
        <v>0.88665449692508036</v>
      </c>
      <c r="AM500" s="30">
        <f t="shared" ca="1" si="302"/>
        <v>0.45108674833841367</v>
      </c>
      <c r="AN500" s="30">
        <f>IF(Riskregister!$E$11="",0,COUNTIF(BL$4:BL$53,"&lt;"&amp;AL500)*IF(AM500&lt;0.5,Riskregister!$K$11+(Riskregister!$L$11-Riskregister!$K$11)*SQRT(AM500/2),Riskregister!$L$11-(Riskregister!$L$11-Riskregister!$K$11)*SQRT((1-AM500)/2)))</f>
        <v>0</v>
      </c>
      <c r="AO500" s="30">
        <f t="shared" ca="1" si="303"/>
        <v>0.86538284358063544</v>
      </c>
      <c r="AP500" s="30">
        <f t="shared" ca="1" si="303"/>
        <v>0.75404187665734801</v>
      </c>
      <c r="AQ500" s="30">
        <f>IF(Riskregister!$E$12="",0,COUNTIF(BM$4:BM$53,"&lt;"&amp;AO500)*IF(AP500&lt;0.5,Riskregister!$K$12+(Riskregister!$L$12-Riskregister!$K$12)*SQRT(AP500/2),Riskregister!$L$12-(Riskregister!$L$12-Riskregister!$K$12)*SQRT((1-AP500)/2)))</f>
        <v>0</v>
      </c>
      <c r="AR500" s="30">
        <f t="shared" ca="1" si="304"/>
        <v>0.95374800163724649</v>
      </c>
      <c r="AS500" s="30">
        <f t="shared" ca="1" si="304"/>
        <v>0.65775409371943006</v>
      </c>
      <c r="AT500" s="30">
        <f>IF(Riskregister!$E$13="",0,COUNTIF(BN$4:BN$53,"&lt;"&amp;AR500)*IF(AS500&lt;0.5,Riskregister!$K$13+(Riskregister!$L$13-Riskregister!$K$13)*SQRT(AS500/2),Riskregister!$L$13-(Riskregister!$L$13-Riskregister!$K$13)*SQRT((1-AS500)/2)))</f>
        <v>0</v>
      </c>
      <c r="AU500" s="30">
        <f t="shared" ca="1" si="305"/>
        <v>0.929621624389391</v>
      </c>
      <c r="AV500" s="30">
        <f t="shared" ca="1" si="305"/>
        <v>0.88150661033525202</v>
      </c>
      <c r="AW500" s="30">
        <f>IF(Riskregister!$E$14="",0,COUNTIF(BO$4:BO$53,"&lt;"&amp;AU500)*IF(AV500&lt;0.5,Riskregister!$K$14+(Riskregister!$L$14-Riskregister!$K$14)*SQRT(AV500/2),Riskregister!$L$14-(Riskregister!$L$14-Riskregister!$K$14)*SQRT((1-AV500)/2)))</f>
        <v>0</v>
      </c>
      <c r="AX500" s="30">
        <f t="shared" ca="1" si="306"/>
        <v>0.60856582285170802</v>
      </c>
      <c r="AY500" s="30">
        <f t="shared" ca="1" si="306"/>
        <v>0.5359733482608986</v>
      </c>
      <c r="AZ500" s="30">
        <f>IF(Riskregister!$E$15="",0,COUNTIF(BP$4:BP$53,"&lt;"&amp;AX500)*IF(AY500&lt;0.5,Riskregister!$K$15+(Riskregister!$L$15-Riskregister!$K$15)*SQRT(AY500/2),Riskregister!$L$15-(Riskregister!$L$15-Riskregister!$K$15)*SQRT((1-AY500)/2)))</f>
        <v>0</v>
      </c>
      <c r="BA500" s="30">
        <f t="shared" ca="1" si="307"/>
        <v>0.58205165284020899</v>
      </c>
      <c r="BB500" s="30">
        <f t="shared" ca="1" si="307"/>
        <v>0.75529429225258748</v>
      </c>
      <c r="BC500" s="30">
        <f>IF(Riskregister!$E$16="",0,COUNTIF(BQ$4:BQ$53,"&lt;"&amp;BA500)*IF(BB500&lt;0.5,Riskregister!$K$16+(Riskregister!$L$16-Riskregister!$K$16)*SQRT(BB500/2),Riskregister!$L$16-(Riskregister!$L$16-Riskregister!$K$16)*SQRT((1-BB500)/2)))</f>
        <v>0</v>
      </c>
      <c r="BD500" s="30">
        <f t="shared" ca="1" si="283"/>
        <v>14451271.718774226</v>
      </c>
    </row>
    <row r="501" spans="20:56" x14ac:dyDescent="0.35">
      <c r="T501" s="30">
        <f t="shared" ca="1" si="296"/>
        <v>0.96061100687691803</v>
      </c>
      <c r="U501" s="30">
        <f t="shared" ca="1" si="296"/>
        <v>0.15540316261800358</v>
      </c>
      <c r="V501" s="30">
        <f ca="1">IF(Riskregister!$E$5="",0,COUNTIF(BF$4:BF$53,"&lt;"&amp;T501)*IF(U501&lt;0.5,Riskregister!$K$5+(Riskregister!$L$5-Riskregister!$K$5)*SQRT(U501/2),Riskregister!$L$5-(Riskregister!$L$5-Riskregister!$K$5)*SQRT((1-U501)/2)))</f>
        <v>1928062.6062750709</v>
      </c>
      <c r="W501" s="30">
        <f t="shared" ca="1" si="297"/>
        <v>0.34411462519377489</v>
      </c>
      <c r="X501" s="30">
        <f t="shared" ca="1" si="297"/>
        <v>0.2181752045033849</v>
      </c>
      <c r="Y501" s="30">
        <f ca="1">IF(Riskregister!$E$6="",0,COUNTIF(BG$4:BG$53,"&lt;"&amp;W501)*IF(X501&lt;0.5,Riskregister!$K$6+(Riskregister!$L$6-Riskregister!$K$6)*SQRT(X501/2),Riskregister!$L$6-(Riskregister!$L$6-Riskregister!$K$6)*SQRT((1-X501)/2)))</f>
        <v>794511.4223423159</v>
      </c>
      <c r="Z501" s="30">
        <f t="shared" ca="1" si="298"/>
        <v>0.70713744481905316</v>
      </c>
      <c r="AA501" s="30">
        <f t="shared" ca="1" si="298"/>
        <v>0.95180077157753962</v>
      </c>
      <c r="AB501" s="30">
        <f ca="1">IF(Riskregister!$E$7="",0,COUNTIF(BH$4:BH$53,"&lt;"&amp;Z501)*IF(AA501&lt;0.5,Riskregister!$K$7+(Riskregister!$L$7-Riskregister!$K$7)*SQRT(AA501/2),Riskregister!$L$7-(Riskregister!$L$7-Riskregister!$K$7)*SQRT((1-AA501)/2)))</f>
        <v>2765326.5876361374</v>
      </c>
      <c r="AC501" s="30">
        <f t="shared" ca="1" si="299"/>
        <v>0.87741831802696646</v>
      </c>
      <c r="AD501" s="30">
        <f t="shared" ca="1" si="299"/>
        <v>0.96870678565245227</v>
      </c>
      <c r="AE501" s="30">
        <f ca="1">IF(Riskregister!$E$8="",0,COUNTIF(BI$4:BI$53,"&lt;"&amp;AC501)*IF(AD501&lt;0.5,Riskregister!$K$8+(Riskregister!$L$8-Riskregister!$K$8)*SQRT(AD501/2),Riskregister!$L$8-(Riskregister!$L$8-Riskregister!$K$8)*SQRT((1-AD501)/2)))</f>
        <v>22060469.627352588</v>
      </c>
      <c r="AF501" s="30">
        <f t="shared" ca="1" si="300"/>
        <v>0.44946750589325701</v>
      </c>
      <c r="AG501" s="30">
        <f t="shared" ca="1" si="300"/>
        <v>0.24471906625259454</v>
      </c>
      <c r="AH501" s="30">
        <f>IF(Riskregister!$E$9="",0,COUNTIF(BJ$4:BJ$53,"&lt;"&amp;AF501)*IF(AG501&lt;0.5,Riskregister!$K$9+(Riskregister!$L$9-Riskregister!$K$9)*SQRT(AG501/2),Riskregister!$L$9-(Riskregister!$L$9-Riskregister!$K$9)*SQRT((1-AG501)/2)))</f>
        <v>0</v>
      </c>
      <c r="AI501" s="30">
        <f t="shared" ca="1" si="301"/>
        <v>0.29086544656682845</v>
      </c>
      <c r="AJ501" s="30">
        <f t="shared" ca="1" si="301"/>
        <v>0.70412129638287513</v>
      </c>
      <c r="AK501" s="30">
        <f>IF(Riskregister!$E$10="",0,COUNTIF(BK$4:BK$53,"&lt;"&amp;AI501)*IF(AJ501&lt;0.5,Riskregister!$K$10+(Riskregister!$L$10-Riskregister!$K$10)*SQRT(AJ501/2),Riskregister!$L$10-(Riskregister!$L$10-Riskregister!$K$10)*SQRT((1-AJ501)/2)))</f>
        <v>0</v>
      </c>
      <c r="AL501" s="30">
        <f t="shared" ca="1" si="302"/>
        <v>0.97890954837332611</v>
      </c>
      <c r="AM501" s="30">
        <f t="shared" ca="1" si="302"/>
        <v>0.4033638912574723</v>
      </c>
      <c r="AN501" s="30">
        <f>IF(Riskregister!$E$11="",0,COUNTIF(BL$4:BL$53,"&lt;"&amp;AL501)*IF(AM501&lt;0.5,Riskregister!$K$11+(Riskregister!$L$11-Riskregister!$K$11)*SQRT(AM501/2),Riskregister!$L$11-(Riskregister!$L$11-Riskregister!$K$11)*SQRT((1-AM501)/2)))</f>
        <v>0</v>
      </c>
      <c r="AO501" s="30">
        <f t="shared" ca="1" si="303"/>
        <v>8.736275437212726E-2</v>
      </c>
      <c r="AP501" s="30">
        <f t="shared" ca="1" si="303"/>
        <v>0.37245217420601562</v>
      </c>
      <c r="AQ501" s="30">
        <f>IF(Riskregister!$E$12="",0,COUNTIF(BM$4:BM$53,"&lt;"&amp;AO501)*IF(AP501&lt;0.5,Riskregister!$K$12+(Riskregister!$L$12-Riskregister!$K$12)*SQRT(AP501/2),Riskregister!$L$12-(Riskregister!$L$12-Riskregister!$K$12)*SQRT((1-AP501)/2)))</f>
        <v>0</v>
      </c>
      <c r="AR501" s="30">
        <f t="shared" ca="1" si="304"/>
        <v>0.78015614203010564</v>
      </c>
      <c r="AS501" s="30">
        <f t="shared" ca="1" si="304"/>
        <v>0.52992857875823318</v>
      </c>
      <c r="AT501" s="30">
        <f>IF(Riskregister!$E$13="",0,COUNTIF(BN$4:BN$53,"&lt;"&amp;AR501)*IF(AS501&lt;0.5,Riskregister!$K$13+(Riskregister!$L$13-Riskregister!$K$13)*SQRT(AS501/2),Riskregister!$L$13-(Riskregister!$L$13-Riskregister!$K$13)*SQRT((1-AS501)/2)))</f>
        <v>0</v>
      </c>
      <c r="AU501" s="30">
        <f t="shared" ca="1" si="305"/>
        <v>0.42533658533745611</v>
      </c>
      <c r="AV501" s="30">
        <f t="shared" ca="1" si="305"/>
        <v>0.69422079718446905</v>
      </c>
      <c r="AW501" s="30">
        <f>IF(Riskregister!$E$14="",0,COUNTIF(BO$4:BO$53,"&lt;"&amp;AU501)*IF(AV501&lt;0.5,Riskregister!$K$14+(Riskregister!$L$14-Riskregister!$K$14)*SQRT(AV501/2),Riskregister!$L$14-(Riskregister!$L$14-Riskregister!$K$14)*SQRT((1-AV501)/2)))</f>
        <v>0</v>
      </c>
      <c r="AX501" s="30">
        <f t="shared" ca="1" si="306"/>
        <v>8.6342049732816006E-3</v>
      </c>
      <c r="AY501" s="30">
        <f t="shared" ca="1" si="306"/>
        <v>0.85678780560495338</v>
      </c>
      <c r="AZ501" s="30">
        <f>IF(Riskregister!$E$15="",0,COUNTIF(BP$4:BP$53,"&lt;"&amp;AX501)*IF(AY501&lt;0.5,Riskregister!$K$15+(Riskregister!$L$15-Riskregister!$K$15)*SQRT(AY501/2),Riskregister!$L$15-(Riskregister!$L$15-Riskregister!$K$15)*SQRT((1-AY501)/2)))</f>
        <v>0</v>
      </c>
      <c r="BA501" s="30">
        <f t="shared" ca="1" si="307"/>
        <v>0.39108122335500661</v>
      </c>
      <c r="BB501" s="30">
        <f t="shared" ca="1" si="307"/>
        <v>0.24070334846964658</v>
      </c>
      <c r="BC501" s="30">
        <f>IF(Riskregister!$E$16="",0,COUNTIF(BQ$4:BQ$53,"&lt;"&amp;BA501)*IF(BB501&lt;0.5,Riskregister!$K$16+(Riskregister!$L$16-Riskregister!$K$16)*SQRT(BB501/2),Riskregister!$L$16-(Riskregister!$L$16-Riskregister!$K$16)*SQRT((1-BB501)/2)))</f>
        <v>0</v>
      </c>
      <c r="BD501" s="30">
        <f t="shared" ca="1" si="283"/>
        <v>27548370.243606113</v>
      </c>
    </row>
    <row r="502" spans="20:56" x14ac:dyDescent="0.35">
      <c r="T502" s="30">
        <f t="shared" ca="1" si="296"/>
        <v>0.13670959611179179</v>
      </c>
      <c r="U502" s="30">
        <f t="shared" ca="1" si="296"/>
        <v>0.23178515638190689</v>
      </c>
      <c r="V502" s="30">
        <f ca="1">IF(Riskregister!$E$5="",0,COUNTIF(BF$4:BF$53,"&lt;"&amp;T502)*IF(U502&lt;0.5,Riskregister!$K$5+(Riskregister!$L$5-Riskregister!$K$5)*SQRT(U502/2),Riskregister!$L$5-(Riskregister!$L$5-Riskregister!$K$5)*SQRT((1-U502)/2)))</f>
        <v>606386.99113159534</v>
      </c>
      <c r="W502" s="30">
        <f t="shared" ca="1" si="297"/>
        <v>0.54359437218788853</v>
      </c>
      <c r="X502" s="30">
        <f t="shared" ca="1" si="297"/>
        <v>0.40315468275993138</v>
      </c>
      <c r="Y502" s="30">
        <f ca="1">IF(Riskregister!$E$6="",0,COUNTIF(BG$4:BG$53,"&lt;"&amp;W502)*IF(X502&lt;0.5,Riskregister!$K$6+(Riskregister!$L$6-Riskregister!$K$6)*SQRT(X502/2),Riskregister!$L$6-(Riskregister!$L$6-Riskregister!$K$6)*SQRT((1-X502)/2)))</f>
        <v>2016305.1519698733</v>
      </c>
      <c r="Z502" s="30">
        <f t="shared" ca="1" si="298"/>
        <v>0.44342514887597539</v>
      </c>
      <c r="AA502" s="30">
        <f t="shared" ca="1" si="298"/>
        <v>0.21919523664207097</v>
      </c>
      <c r="AB502" s="30">
        <f ca="1">IF(Riskregister!$E$7="",0,COUNTIF(BH$4:BH$53,"&lt;"&amp;Z502)*IF(AA502&lt;0.5,Riskregister!$K$7+(Riskregister!$L$7-Riskregister!$K$7)*SQRT(AA502/2),Riskregister!$L$7-(Riskregister!$L$7-Riskregister!$K$7)*SQRT((1-AA502)/2)))</f>
        <v>995216.15113270108</v>
      </c>
      <c r="AC502" s="30">
        <f t="shared" ca="1" si="299"/>
        <v>0.2877184197169923</v>
      </c>
      <c r="AD502" s="30">
        <f t="shared" ca="1" si="299"/>
        <v>0.8257270001603223</v>
      </c>
      <c r="AE502" s="30">
        <f ca="1">IF(Riskregister!$E$8="",0,COUNTIF(BI$4:BI$53,"&lt;"&amp;AC502)*IF(AD502&lt;0.5,Riskregister!$K$8+(Riskregister!$L$8-Riskregister!$K$8)*SQRT(AD502/2),Riskregister!$L$8-(Riskregister!$L$8-Riskregister!$K$8)*SQRT((1-AD502)/2)))</f>
        <v>7225224.1292462982</v>
      </c>
      <c r="AF502" s="30">
        <f t="shared" ca="1" si="300"/>
        <v>7.3564676096028681E-2</v>
      </c>
      <c r="AG502" s="30">
        <f t="shared" ca="1" si="300"/>
        <v>0.25957934307336783</v>
      </c>
      <c r="AH502" s="30">
        <f>IF(Riskregister!$E$9="",0,COUNTIF(BJ$4:BJ$53,"&lt;"&amp;AF502)*IF(AG502&lt;0.5,Riskregister!$K$9+(Riskregister!$L$9-Riskregister!$K$9)*SQRT(AG502/2),Riskregister!$L$9-(Riskregister!$L$9-Riskregister!$K$9)*SQRT((1-AG502)/2)))</f>
        <v>0</v>
      </c>
      <c r="AI502" s="30">
        <f t="shared" ca="1" si="301"/>
        <v>0.36029636899535689</v>
      </c>
      <c r="AJ502" s="30">
        <f t="shared" ca="1" si="301"/>
        <v>0.76170481318180383</v>
      </c>
      <c r="AK502" s="30">
        <f>IF(Riskregister!$E$10="",0,COUNTIF(BK$4:BK$53,"&lt;"&amp;AI502)*IF(AJ502&lt;0.5,Riskregister!$K$10+(Riskregister!$L$10-Riskregister!$K$10)*SQRT(AJ502/2),Riskregister!$L$10-(Riskregister!$L$10-Riskregister!$K$10)*SQRT((1-AJ502)/2)))</f>
        <v>0</v>
      </c>
      <c r="AL502" s="30">
        <f t="shared" ca="1" si="302"/>
        <v>0.54700266967234312</v>
      </c>
      <c r="AM502" s="30">
        <f t="shared" ca="1" si="302"/>
        <v>0.76625336162148405</v>
      </c>
      <c r="AN502" s="30">
        <f>IF(Riskregister!$E$11="",0,COUNTIF(BL$4:BL$53,"&lt;"&amp;AL502)*IF(AM502&lt;0.5,Riskregister!$K$11+(Riskregister!$L$11-Riskregister!$K$11)*SQRT(AM502/2),Riskregister!$L$11-(Riskregister!$L$11-Riskregister!$K$11)*SQRT((1-AM502)/2)))</f>
        <v>0</v>
      </c>
      <c r="AO502" s="30">
        <f t="shared" ca="1" si="303"/>
        <v>5.753982456157436E-3</v>
      </c>
      <c r="AP502" s="30">
        <f t="shared" ca="1" si="303"/>
        <v>0.63348227025691661</v>
      </c>
      <c r="AQ502" s="30">
        <f>IF(Riskregister!$E$12="",0,COUNTIF(BM$4:BM$53,"&lt;"&amp;AO502)*IF(AP502&lt;0.5,Riskregister!$K$12+(Riskregister!$L$12-Riskregister!$K$12)*SQRT(AP502/2),Riskregister!$L$12-(Riskregister!$L$12-Riskregister!$K$12)*SQRT((1-AP502)/2)))</f>
        <v>0</v>
      </c>
      <c r="AR502" s="30">
        <f t="shared" ca="1" si="304"/>
        <v>0.66685144550108799</v>
      </c>
      <c r="AS502" s="30">
        <f t="shared" ca="1" si="304"/>
        <v>0.63545939590429135</v>
      </c>
      <c r="AT502" s="30">
        <f>IF(Riskregister!$E$13="",0,COUNTIF(BN$4:BN$53,"&lt;"&amp;AR502)*IF(AS502&lt;0.5,Riskregister!$K$13+(Riskregister!$L$13-Riskregister!$K$13)*SQRT(AS502/2),Riskregister!$L$13-(Riskregister!$L$13-Riskregister!$K$13)*SQRT((1-AS502)/2)))</f>
        <v>0</v>
      </c>
      <c r="AU502" s="30">
        <f t="shared" ca="1" si="305"/>
        <v>0.5124368289336021</v>
      </c>
      <c r="AV502" s="30">
        <f t="shared" ca="1" si="305"/>
        <v>0.58938742028074209</v>
      </c>
      <c r="AW502" s="30">
        <f>IF(Riskregister!$E$14="",0,COUNTIF(BO$4:BO$53,"&lt;"&amp;AU502)*IF(AV502&lt;0.5,Riskregister!$K$14+(Riskregister!$L$14-Riskregister!$K$14)*SQRT(AV502/2),Riskregister!$L$14-(Riskregister!$L$14-Riskregister!$K$14)*SQRT((1-AV502)/2)))</f>
        <v>0</v>
      </c>
      <c r="AX502" s="30">
        <f t="shared" ca="1" si="306"/>
        <v>0.1201120859376219</v>
      </c>
      <c r="AY502" s="30">
        <f t="shared" ca="1" si="306"/>
        <v>0.1907553127476691</v>
      </c>
      <c r="AZ502" s="30">
        <f>IF(Riskregister!$E$15="",0,COUNTIF(BP$4:BP$53,"&lt;"&amp;AX502)*IF(AY502&lt;0.5,Riskregister!$K$15+(Riskregister!$L$15-Riskregister!$K$15)*SQRT(AY502/2),Riskregister!$L$15-(Riskregister!$L$15-Riskregister!$K$15)*SQRT((1-AY502)/2)))</f>
        <v>0</v>
      </c>
      <c r="BA502" s="30">
        <f t="shared" ca="1" si="307"/>
        <v>7.2474887421366652E-2</v>
      </c>
      <c r="BB502" s="30">
        <f t="shared" ca="1" si="307"/>
        <v>0.64686673620877977</v>
      </c>
      <c r="BC502" s="30">
        <f>IF(Riskregister!$E$16="",0,COUNTIF(BQ$4:BQ$53,"&lt;"&amp;BA502)*IF(BB502&lt;0.5,Riskregister!$K$16+(Riskregister!$L$16-Riskregister!$K$16)*SQRT(BB502/2),Riskregister!$L$16-(Riskregister!$L$16-Riskregister!$K$16)*SQRT((1-BB502)/2)))</f>
        <v>0</v>
      </c>
      <c r="BD502" s="30">
        <f t="shared" ca="1" si="283"/>
        <v>10843132.423480468</v>
      </c>
    </row>
    <row r="503" spans="20:56" x14ac:dyDescent="0.35">
      <c r="T503" s="30">
        <f t="shared" ca="1" si="296"/>
        <v>0.54998395313692439</v>
      </c>
      <c r="U503" s="30">
        <f t="shared" ca="1" si="296"/>
        <v>0.71329860753755203</v>
      </c>
      <c r="V503" s="30">
        <f ca="1">IF(Riskregister!$E$5="",0,COUNTIF(BF$4:BF$53,"&lt;"&amp;T503)*IF(U503&lt;0.5,Riskregister!$K$5+(Riskregister!$L$5-Riskregister!$K$5)*SQRT(U503/2),Riskregister!$L$5-(Riskregister!$L$5-Riskregister!$K$5)*SQRT((1-U503)/2)))</f>
        <v>1718489.7243700828</v>
      </c>
      <c r="W503" s="30">
        <f t="shared" ca="1" si="297"/>
        <v>0.78090623628391453</v>
      </c>
      <c r="X503" s="30">
        <f t="shared" ca="1" si="297"/>
        <v>0.24339465622152956</v>
      </c>
      <c r="Y503" s="30">
        <f ca="1">IF(Riskregister!$E$6="",0,COUNTIF(BG$4:BG$53,"&lt;"&amp;W503)*IF(X503&lt;0.5,Riskregister!$K$6+(Riskregister!$L$6-Riskregister!$K$6)*SQRT(X503/2),Riskregister!$L$6-(Riskregister!$L$6-Riskregister!$K$6)*SQRT((1-X503)/2)))</f>
        <v>2483797.7831258588</v>
      </c>
      <c r="Z503" s="30">
        <f t="shared" ca="1" si="298"/>
        <v>0.64619800431208607</v>
      </c>
      <c r="AA503" s="30">
        <f t="shared" ca="1" si="298"/>
        <v>2.674576588494304E-2</v>
      </c>
      <c r="AB503" s="30">
        <f ca="1">IF(Riskregister!$E$7="",0,COUNTIF(BH$4:BH$53,"&lt;"&amp;Z503)*IF(AA503&lt;0.5,Riskregister!$K$7+(Riskregister!$L$7-Riskregister!$K$7)*SQRT(AA503/2),Riskregister!$L$7-(Riskregister!$L$7-Riskregister!$K$7)*SQRT((1-AA503)/2)))</f>
        <v>633320.89556223224</v>
      </c>
      <c r="AC503" s="30">
        <f t="shared" ca="1" si="299"/>
        <v>3.1241538575030536E-2</v>
      </c>
      <c r="AD503" s="30">
        <f t="shared" ca="1" si="299"/>
        <v>0.39470386447458128</v>
      </c>
      <c r="AE503" s="30">
        <f ca="1">IF(Riskregister!$E$8="",0,COUNTIF(BI$4:BI$53,"&lt;"&amp;AC503)*IF(AD503&lt;0.5,Riskregister!$K$8+(Riskregister!$L$8-Riskregister!$K$8)*SQRT(AD503/2),Riskregister!$L$8-(Riskregister!$L$8-Riskregister!$K$8)*SQRT((1-AD503)/2)))</f>
        <v>0</v>
      </c>
      <c r="AF503" s="30">
        <f t="shared" ca="1" si="300"/>
        <v>0.60302070693550469</v>
      </c>
      <c r="AG503" s="30">
        <f t="shared" ca="1" si="300"/>
        <v>0.75634133670194925</v>
      </c>
      <c r="AH503" s="30">
        <f>IF(Riskregister!$E$9="",0,COUNTIF(BJ$4:BJ$53,"&lt;"&amp;AF503)*IF(AG503&lt;0.5,Riskregister!$K$9+(Riskregister!$L$9-Riskregister!$K$9)*SQRT(AG503/2),Riskregister!$L$9-(Riskregister!$L$9-Riskregister!$K$9)*SQRT((1-AG503)/2)))</f>
        <v>0</v>
      </c>
      <c r="AI503" s="30">
        <f t="shared" ca="1" si="301"/>
        <v>0.66420731043582082</v>
      </c>
      <c r="AJ503" s="30">
        <f t="shared" ca="1" si="301"/>
        <v>0.94508440172112373</v>
      </c>
      <c r="AK503" s="30">
        <f>IF(Riskregister!$E$10="",0,COUNTIF(BK$4:BK$53,"&lt;"&amp;AI503)*IF(AJ503&lt;0.5,Riskregister!$K$10+(Riskregister!$L$10-Riskregister!$K$10)*SQRT(AJ503/2),Riskregister!$L$10-(Riskregister!$L$10-Riskregister!$K$10)*SQRT((1-AJ503)/2)))</f>
        <v>0</v>
      </c>
      <c r="AL503" s="30">
        <f t="shared" ca="1" si="302"/>
        <v>0.17688298992646168</v>
      </c>
      <c r="AM503" s="30">
        <f t="shared" ca="1" si="302"/>
        <v>0.58475999430951253</v>
      </c>
      <c r="AN503" s="30">
        <f>IF(Riskregister!$E$11="",0,COUNTIF(BL$4:BL$53,"&lt;"&amp;AL503)*IF(AM503&lt;0.5,Riskregister!$K$11+(Riskregister!$L$11-Riskregister!$K$11)*SQRT(AM503/2),Riskregister!$L$11-(Riskregister!$L$11-Riskregister!$K$11)*SQRT((1-AM503)/2)))</f>
        <v>0</v>
      </c>
      <c r="AO503" s="30">
        <f t="shared" ca="1" si="303"/>
        <v>0.51028929329143824</v>
      </c>
      <c r="AP503" s="30">
        <f t="shared" ca="1" si="303"/>
        <v>0.58528188815291493</v>
      </c>
      <c r="AQ503" s="30">
        <f>IF(Riskregister!$E$12="",0,COUNTIF(BM$4:BM$53,"&lt;"&amp;AO503)*IF(AP503&lt;0.5,Riskregister!$K$12+(Riskregister!$L$12-Riskregister!$K$12)*SQRT(AP503/2),Riskregister!$L$12-(Riskregister!$L$12-Riskregister!$K$12)*SQRT((1-AP503)/2)))</f>
        <v>0</v>
      </c>
      <c r="AR503" s="30">
        <f t="shared" ca="1" si="304"/>
        <v>0.19657960877903935</v>
      </c>
      <c r="AS503" s="30">
        <f t="shared" ca="1" si="304"/>
        <v>0.41349300358590135</v>
      </c>
      <c r="AT503" s="30">
        <f>IF(Riskregister!$E$13="",0,COUNTIF(BN$4:BN$53,"&lt;"&amp;AR503)*IF(AS503&lt;0.5,Riskregister!$K$13+(Riskregister!$L$13-Riskregister!$K$13)*SQRT(AS503/2),Riskregister!$L$13-(Riskregister!$L$13-Riskregister!$K$13)*SQRT((1-AS503)/2)))</f>
        <v>0</v>
      </c>
      <c r="AU503" s="30">
        <f t="shared" ca="1" si="305"/>
        <v>0.47130158042676629</v>
      </c>
      <c r="AV503" s="30">
        <f t="shared" ca="1" si="305"/>
        <v>0.3916622344353059</v>
      </c>
      <c r="AW503" s="30">
        <f>IF(Riskregister!$E$14="",0,COUNTIF(BO$4:BO$53,"&lt;"&amp;AU503)*IF(AV503&lt;0.5,Riskregister!$K$14+(Riskregister!$L$14-Riskregister!$K$14)*SQRT(AV503/2),Riskregister!$L$14-(Riskregister!$L$14-Riskregister!$K$14)*SQRT((1-AV503)/2)))</f>
        <v>0</v>
      </c>
      <c r="AX503" s="30">
        <f t="shared" ca="1" si="306"/>
        <v>0.29624987304062511</v>
      </c>
      <c r="AY503" s="30">
        <f t="shared" ca="1" si="306"/>
        <v>7.9319470107379608E-3</v>
      </c>
      <c r="AZ503" s="30">
        <f>IF(Riskregister!$E$15="",0,COUNTIF(BP$4:BP$53,"&lt;"&amp;AX503)*IF(AY503&lt;0.5,Riskregister!$K$15+(Riskregister!$L$15-Riskregister!$K$15)*SQRT(AY503/2),Riskregister!$L$15-(Riskregister!$L$15-Riskregister!$K$15)*SQRT((1-AY503)/2)))</f>
        <v>0</v>
      </c>
      <c r="BA503" s="30">
        <f t="shared" ca="1" si="307"/>
        <v>0.65574752255461888</v>
      </c>
      <c r="BB503" s="30">
        <f t="shared" ca="1" si="307"/>
        <v>2.8211110747606072E-2</v>
      </c>
      <c r="BC503" s="30">
        <f>IF(Riskregister!$E$16="",0,COUNTIF(BQ$4:BQ$53,"&lt;"&amp;BA503)*IF(BB503&lt;0.5,Riskregister!$K$16+(Riskregister!$L$16-Riskregister!$K$16)*SQRT(BB503/2),Riskregister!$L$16-(Riskregister!$L$16-Riskregister!$K$16)*SQRT((1-BB503)/2)))</f>
        <v>0</v>
      </c>
      <c r="BD503" s="30">
        <f t="shared" ca="1" si="283"/>
        <v>4835608.4030581741</v>
      </c>
    </row>
    <row r="504" spans="20:56" x14ac:dyDescent="0.35">
      <c r="T504" s="30">
        <f t="shared" ref="T504:U523" ca="1" si="308">RAND()</f>
        <v>3.4296335193691574E-2</v>
      </c>
      <c r="U504" s="30">
        <f t="shared" ca="1" si="308"/>
        <v>0.7927449929599707</v>
      </c>
      <c r="V504" s="30">
        <f ca="1">IF(Riskregister!$E$5="",0,COUNTIF(BF$4:BF$53,"&lt;"&amp;T504)*IF(U504&lt;0.5,Riskregister!$K$5+(Riskregister!$L$5-Riskregister!$K$5)*SQRT(U504/2),Riskregister!$L$5-(Riskregister!$L$5-Riskregister!$K$5)*SQRT((1-U504)/2)))</f>
        <v>455139.48273320653</v>
      </c>
      <c r="W504" s="30">
        <f t="shared" ref="W504:X523" ca="1" si="309">RAND()</f>
        <v>0.32480626834238935</v>
      </c>
      <c r="X504" s="30">
        <f t="shared" ca="1" si="309"/>
        <v>0.40997941651333247</v>
      </c>
      <c r="Y504" s="30">
        <f ca="1">IF(Riskregister!$E$6="",0,COUNTIF(BG$4:BG$53,"&lt;"&amp;W504)*IF(X504&lt;0.5,Riskregister!$K$6+(Riskregister!$L$6-Riskregister!$K$6)*SQRT(X504/2),Riskregister!$L$6-(Riskregister!$L$6-Riskregister!$K$6)*SQRT((1-X504)/2)))</f>
        <v>1014964.2045829981</v>
      </c>
      <c r="Z504" s="30">
        <f t="shared" ref="Z504:AA523" ca="1" si="310">RAND()</f>
        <v>0.96559077985741859</v>
      </c>
      <c r="AA504" s="30">
        <f t="shared" ca="1" si="310"/>
        <v>0.75626499493700095</v>
      </c>
      <c r="AB504" s="30">
        <f ca="1">IF(Riskregister!$E$7="",0,COUNTIF(BH$4:BH$53,"&lt;"&amp;Z504)*IF(AA504&lt;0.5,Riskregister!$K$7+(Riskregister!$L$7-Riskregister!$K$7)*SQRT(AA504/2),Riskregister!$L$7-(Riskregister!$L$7-Riskregister!$K$7)*SQRT((1-AA504)/2)))</f>
        <v>3055983.2380981436</v>
      </c>
      <c r="AC504" s="30">
        <f t="shared" ref="AC504:AD523" ca="1" si="311">RAND()</f>
        <v>2.4447033201538626E-2</v>
      </c>
      <c r="AD504" s="30">
        <f t="shared" ca="1" si="311"/>
        <v>0.66571730959271269</v>
      </c>
      <c r="AE504" s="30">
        <f ca="1">IF(Riskregister!$E$8="",0,COUNTIF(BI$4:BI$53,"&lt;"&amp;AC504)*IF(AD504&lt;0.5,Riskregister!$K$8+(Riskregister!$L$8-Riskregister!$K$8)*SQRT(AD504/2),Riskregister!$L$8-(Riskregister!$L$8-Riskregister!$K$8)*SQRT((1-AD504)/2)))</f>
        <v>0</v>
      </c>
      <c r="AF504" s="30">
        <f t="shared" ref="AF504:AG523" ca="1" si="312">RAND()</f>
        <v>9.9199778007531436E-2</v>
      </c>
      <c r="AG504" s="30">
        <f t="shared" ca="1" si="312"/>
        <v>0.66879865294607344</v>
      </c>
      <c r="AH504" s="30">
        <f>IF(Riskregister!$E$9="",0,COUNTIF(BJ$4:BJ$53,"&lt;"&amp;AF504)*IF(AG504&lt;0.5,Riskregister!$K$9+(Riskregister!$L$9-Riskregister!$K$9)*SQRT(AG504/2),Riskregister!$L$9-(Riskregister!$L$9-Riskregister!$K$9)*SQRT((1-AG504)/2)))</f>
        <v>0</v>
      </c>
      <c r="AI504" s="30">
        <f t="shared" ref="AI504:AJ523" ca="1" si="313">RAND()</f>
        <v>0.69883228238486716</v>
      </c>
      <c r="AJ504" s="30">
        <f t="shared" ca="1" si="313"/>
        <v>4.8095235515840717E-2</v>
      </c>
      <c r="AK504" s="30">
        <f>IF(Riskregister!$E$10="",0,COUNTIF(BK$4:BK$53,"&lt;"&amp;AI504)*IF(AJ504&lt;0.5,Riskregister!$K$10+(Riskregister!$L$10-Riskregister!$K$10)*SQRT(AJ504/2),Riskregister!$L$10-(Riskregister!$L$10-Riskregister!$K$10)*SQRT((1-AJ504)/2)))</f>
        <v>0</v>
      </c>
      <c r="AL504" s="30">
        <f t="shared" ref="AL504:AM523" ca="1" si="314">RAND()</f>
        <v>6.9590203278397933E-2</v>
      </c>
      <c r="AM504" s="30">
        <f t="shared" ca="1" si="314"/>
        <v>0.99534444736660532</v>
      </c>
      <c r="AN504" s="30">
        <f>IF(Riskregister!$E$11="",0,COUNTIF(BL$4:BL$53,"&lt;"&amp;AL504)*IF(AM504&lt;0.5,Riskregister!$K$11+(Riskregister!$L$11-Riskregister!$K$11)*SQRT(AM504/2),Riskregister!$L$11-(Riskregister!$L$11-Riskregister!$K$11)*SQRT((1-AM504)/2)))</f>
        <v>0</v>
      </c>
      <c r="AO504" s="30">
        <f t="shared" ref="AO504:AP523" ca="1" si="315">RAND()</f>
        <v>0.26408616754180969</v>
      </c>
      <c r="AP504" s="30">
        <f t="shared" ca="1" si="315"/>
        <v>3.5850230801595329E-2</v>
      </c>
      <c r="AQ504" s="30">
        <f>IF(Riskregister!$E$12="",0,COUNTIF(BM$4:BM$53,"&lt;"&amp;AO504)*IF(AP504&lt;0.5,Riskregister!$K$12+(Riskregister!$L$12-Riskregister!$K$12)*SQRT(AP504/2),Riskregister!$L$12-(Riskregister!$L$12-Riskregister!$K$12)*SQRT((1-AP504)/2)))</f>
        <v>0</v>
      </c>
      <c r="AR504" s="30">
        <f t="shared" ref="AR504:AS523" ca="1" si="316">RAND()</f>
        <v>0.9689983864707592</v>
      </c>
      <c r="AS504" s="30">
        <f t="shared" ca="1" si="316"/>
        <v>0.39898953615481458</v>
      </c>
      <c r="AT504" s="30">
        <f>IF(Riskregister!$E$13="",0,COUNTIF(BN$4:BN$53,"&lt;"&amp;AR504)*IF(AS504&lt;0.5,Riskregister!$K$13+(Riskregister!$L$13-Riskregister!$K$13)*SQRT(AS504/2),Riskregister!$L$13-(Riskregister!$L$13-Riskregister!$K$13)*SQRT((1-AS504)/2)))</f>
        <v>0</v>
      </c>
      <c r="AU504" s="30">
        <f t="shared" ref="AU504:AV523" ca="1" si="317">RAND()</f>
        <v>0.62218364050540143</v>
      </c>
      <c r="AV504" s="30">
        <f t="shared" ca="1" si="317"/>
        <v>0.17764301348593414</v>
      </c>
      <c r="AW504" s="30">
        <f>IF(Riskregister!$E$14="",0,COUNTIF(BO$4:BO$53,"&lt;"&amp;AU504)*IF(AV504&lt;0.5,Riskregister!$K$14+(Riskregister!$L$14-Riskregister!$K$14)*SQRT(AV504/2),Riskregister!$L$14-(Riskregister!$L$14-Riskregister!$K$14)*SQRT((1-AV504)/2)))</f>
        <v>0</v>
      </c>
      <c r="AX504" s="30">
        <f t="shared" ref="AX504:AY523" ca="1" si="318">RAND()</f>
        <v>0.54374886800084443</v>
      </c>
      <c r="AY504" s="30">
        <f t="shared" ca="1" si="318"/>
        <v>0.21751577226727836</v>
      </c>
      <c r="AZ504" s="30">
        <f>IF(Riskregister!$E$15="",0,COUNTIF(BP$4:BP$53,"&lt;"&amp;AX504)*IF(AY504&lt;0.5,Riskregister!$K$15+(Riskregister!$L$15-Riskregister!$K$15)*SQRT(AY504/2),Riskregister!$L$15-(Riskregister!$L$15-Riskregister!$K$15)*SQRT((1-AY504)/2)))</f>
        <v>0</v>
      </c>
      <c r="BA504" s="30">
        <f t="shared" ref="BA504:BB523" ca="1" si="319">RAND()</f>
        <v>0.78943031758104676</v>
      </c>
      <c r="BB504" s="30">
        <f t="shared" ca="1" si="319"/>
        <v>0.33639385097738272</v>
      </c>
      <c r="BC504" s="30">
        <f>IF(Riskregister!$E$16="",0,COUNTIF(BQ$4:BQ$53,"&lt;"&amp;BA504)*IF(BB504&lt;0.5,Riskregister!$K$16+(Riskregister!$L$16-Riskregister!$K$16)*SQRT(BB504/2),Riskregister!$L$16-(Riskregister!$L$16-Riskregister!$K$16)*SQRT((1-BB504)/2)))</f>
        <v>0</v>
      </c>
      <c r="BD504" s="30">
        <f t="shared" ca="1" si="283"/>
        <v>4526086.925414348</v>
      </c>
    </row>
    <row r="505" spans="20:56" x14ac:dyDescent="0.35">
      <c r="T505" s="30">
        <f t="shared" ca="1" si="308"/>
        <v>0.76952116292475081</v>
      </c>
      <c r="U505" s="30">
        <f t="shared" ca="1" si="308"/>
        <v>0.69822124643440064</v>
      </c>
      <c r="V505" s="30">
        <f ca="1">IF(Riskregister!$E$5="",0,COUNTIF(BF$4:BF$53,"&lt;"&amp;T505)*IF(U505&lt;0.5,Riskregister!$K$5+(Riskregister!$L$5-Riskregister!$K$5)*SQRT(U505/2),Riskregister!$L$5-(Riskregister!$L$5-Riskregister!$K$5)*SQRT((1-U505)/2)))</f>
        <v>2125999.1590605169</v>
      </c>
      <c r="W505" s="30">
        <f t="shared" ca="1" si="309"/>
        <v>0.85870798675712889</v>
      </c>
      <c r="X505" s="30">
        <f t="shared" ca="1" si="309"/>
        <v>0.93971538347734984</v>
      </c>
      <c r="Y505" s="30">
        <f ca="1">IF(Riskregister!$E$6="",0,COUNTIF(BG$4:BG$53,"&lt;"&amp;W505)*IF(X505&lt;0.5,Riskregister!$K$6+(Riskregister!$L$6-Riskregister!$K$6)*SQRT(X505/2),Riskregister!$L$6-(Riskregister!$L$6-Riskregister!$K$6)*SQRT((1-X505)/2)))</f>
        <v>5062476.8222063836</v>
      </c>
      <c r="Z505" s="30">
        <f t="shared" ca="1" si="310"/>
        <v>0.20036874699714702</v>
      </c>
      <c r="AA505" s="30">
        <f t="shared" ca="1" si="310"/>
        <v>0.54911385593706263</v>
      </c>
      <c r="AB505" s="30">
        <f ca="1">IF(Riskregister!$E$7="",0,COUNTIF(BH$4:BH$53,"&lt;"&amp;Z505)*IF(AA505&lt;0.5,Riskregister!$K$7+(Riskregister!$L$7-Riskregister!$K$7)*SQRT(AA505/2),Riskregister!$L$7-(Riskregister!$L$7-Riskregister!$K$7)*SQRT((1-AA505)/2)))</f>
        <v>935268.15844155732</v>
      </c>
      <c r="AC505" s="30">
        <f t="shared" ca="1" si="311"/>
        <v>0.35212074839056939</v>
      </c>
      <c r="AD505" s="30">
        <f t="shared" ca="1" si="311"/>
        <v>0.98426574956658475</v>
      </c>
      <c r="AE505" s="30">
        <f ca="1">IF(Riskregister!$E$8="",0,COUNTIF(BI$4:BI$53,"&lt;"&amp;AC505)*IF(AD505&lt;0.5,Riskregister!$K$8+(Riskregister!$L$8-Riskregister!$K$8)*SQRT(AD505/2),Riskregister!$L$8-(Riskregister!$L$8-Riskregister!$K$8)*SQRT((1-AD505)/2)))</f>
        <v>9166249.9270475078</v>
      </c>
      <c r="AF505" s="30">
        <f t="shared" ca="1" si="312"/>
        <v>0.60682180427646915</v>
      </c>
      <c r="AG505" s="30">
        <f t="shared" ca="1" si="312"/>
        <v>0.17382135831792889</v>
      </c>
      <c r="AH505" s="30">
        <f>IF(Riskregister!$E$9="",0,COUNTIF(BJ$4:BJ$53,"&lt;"&amp;AF505)*IF(AG505&lt;0.5,Riskregister!$K$9+(Riskregister!$L$9-Riskregister!$K$9)*SQRT(AG505/2),Riskregister!$L$9-(Riskregister!$L$9-Riskregister!$K$9)*SQRT((1-AG505)/2)))</f>
        <v>0</v>
      </c>
      <c r="AI505" s="30">
        <f t="shared" ca="1" si="313"/>
        <v>8.1734391770151404E-2</v>
      </c>
      <c r="AJ505" s="30">
        <f t="shared" ca="1" si="313"/>
        <v>0.80805095461029319</v>
      </c>
      <c r="AK505" s="30">
        <f>IF(Riskregister!$E$10="",0,COUNTIF(BK$4:BK$53,"&lt;"&amp;AI505)*IF(AJ505&lt;0.5,Riskregister!$K$10+(Riskregister!$L$10-Riskregister!$K$10)*SQRT(AJ505/2),Riskregister!$L$10-(Riskregister!$L$10-Riskregister!$K$10)*SQRT((1-AJ505)/2)))</f>
        <v>0</v>
      </c>
      <c r="AL505" s="30">
        <f t="shared" ca="1" si="314"/>
        <v>3.7828686109691478E-2</v>
      </c>
      <c r="AM505" s="30">
        <f t="shared" ca="1" si="314"/>
        <v>0.13431304340964523</v>
      </c>
      <c r="AN505" s="30">
        <f>IF(Riskregister!$E$11="",0,COUNTIF(BL$4:BL$53,"&lt;"&amp;AL505)*IF(AM505&lt;0.5,Riskregister!$K$11+(Riskregister!$L$11-Riskregister!$K$11)*SQRT(AM505/2),Riskregister!$L$11-(Riskregister!$L$11-Riskregister!$K$11)*SQRT((1-AM505)/2)))</f>
        <v>0</v>
      </c>
      <c r="AO505" s="30">
        <f t="shared" ca="1" si="315"/>
        <v>6.3145757509766698E-2</v>
      </c>
      <c r="AP505" s="30">
        <f t="shared" ca="1" si="315"/>
        <v>0.57175191115593182</v>
      </c>
      <c r="AQ505" s="30">
        <f>IF(Riskregister!$E$12="",0,COUNTIF(BM$4:BM$53,"&lt;"&amp;AO505)*IF(AP505&lt;0.5,Riskregister!$K$12+(Riskregister!$L$12-Riskregister!$K$12)*SQRT(AP505/2),Riskregister!$L$12-(Riskregister!$L$12-Riskregister!$K$12)*SQRT((1-AP505)/2)))</f>
        <v>0</v>
      </c>
      <c r="AR505" s="30">
        <f t="shared" ca="1" si="316"/>
        <v>3.6602812678226404E-2</v>
      </c>
      <c r="AS505" s="30">
        <f t="shared" ca="1" si="316"/>
        <v>0.85132862063968096</v>
      </c>
      <c r="AT505" s="30">
        <f>IF(Riskregister!$E$13="",0,COUNTIF(BN$4:BN$53,"&lt;"&amp;AR505)*IF(AS505&lt;0.5,Riskregister!$K$13+(Riskregister!$L$13-Riskregister!$K$13)*SQRT(AS505/2),Riskregister!$L$13-(Riskregister!$L$13-Riskregister!$K$13)*SQRT((1-AS505)/2)))</f>
        <v>0</v>
      </c>
      <c r="AU505" s="30">
        <f t="shared" ca="1" si="317"/>
        <v>0.63104910511088341</v>
      </c>
      <c r="AV505" s="30">
        <f t="shared" ca="1" si="317"/>
        <v>0.15649115087023857</v>
      </c>
      <c r="AW505" s="30">
        <f>IF(Riskregister!$E$14="",0,COUNTIF(BO$4:BO$53,"&lt;"&amp;AU505)*IF(AV505&lt;0.5,Riskregister!$K$14+(Riskregister!$L$14-Riskregister!$K$14)*SQRT(AV505/2),Riskregister!$L$14-(Riskregister!$L$14-Riskregister!$K$14)*SQRT((1-AV505)/2)))</f>
        <v>0</v>
      </c>
      <c r="AX505" s="30">
        <f t="shared" ca="1" si="318"/>
        <v>0.92695736828929975</v>
      </c>
      <c r="AY505" s="30">
        <f t="shared" ca="1" si="318"/>
        <v>0.48824780573290416</v>
      </c>
      <c r="AZ505" s="30">
        <f>IF(Riskregister!$E$15="",0,COUNTIF(BP$4:BP$53,"&lt;"&amp;AX505)*IF(AY505&lt;0.5,Riskregister!$K$15+(Riskregister!$L$15-Riskregister!$K$15)*SQRT(AY505/2),Riskregister!$L$15-(Riskregister!$L$15-Riskregister!$K$15)*SQRT((1-AY505)/2)))</f>
        <v>0</v>
      </c>
      <c r="BA505" s="30">
        <f t="shared" ca="1" si="319"/>
        <v>0.42700678147074911</v>
      </c>
      <c r="BB505" s="30">
        <f t="shared" ca="1" si="319"/>
        <v>0.84754343740262528</v>
      </c>
      <c r="BC505" s="30">
        <f>IF(Riskregister!$E$16="",0,COUNTIF(BQ$4:BQ$53,"&lt;"&amp;BA505)*IF(BB505&lt;0.5,Riskregister!$K$16+(Riskregister!$L$16-Riskregister!$K$16)*SQRT(BB505/2),Riskregister!$L$16-(Riskregister!$L$16-Riskregister!$K$16)*SQRT((1-BB505)/2)))</f>
        <v>0</v>
      </c>
      <c r="BD505" s="30">
        <f t="shared" ca="1" si="283"/>
        <v>17289994.066755965</v>
      </c>
    </row>
    <row r="506" spans="20:56" x14ac:dyDescent="0.35">
      <c r="T506" s="30">
        <f t="shared" ca="1" si="308"/>
        <v>0.14742160668046433</v>
      </c>
      <c r="U506" s="30">
        <f t="shared" ca="1" si="308"/>
        <v>0.20664476126955778</v>
      </c>
      <c r="V506" s="30">
        <f ca="1">IF(Riskregister!$E$5="",0,COUNTIF(BF$4:BF$53,"&lt;"&amp;T506)*IF(U506&lt;0.5,Riskregister!$K$5+(Riskregister!$L$5-Riskregister!$K$5)*SQRT(U506/2),Riskregister!$L$5-(Riskregister!$L$5-Riskregister!$K$5)*SQRT((1-U506)/2)))</f>
        <v>589294.18990738632</v>
      </c>
      <c r="W506" s="30">
        <f t="shared" ca="1" si="309"/>
        <v>6.3983515435970362E-2</v>
      </c>
      <c r="X506" s="30">
        <f t="shared" ca="1" si="309"/>
        <v>5.1352975813046986E-2</v>
      </c>
      <c r="Y506" s="30">
        <f ca="1">IF(Riskregister!$E$6="",0,COUNTIF(BG$4:BG$53,"&lt;"&amp;W506)*IF(X506&lt;0.5,Riskregister!$K$6+(Riskregister!$L$6-Riskregister!$K$6)*SQRT(X506/2),Riskregister!$L$6-(Riskregister!$L$6-Riskregister!$K$6)*SQRT((1-X506)/2)))</f>
        <v>0</v>
      </c>
      <c r="Z506" s="30">
        <f t="shared" ca="1" si="310"/>
        <v>0.26769782486943616</v>
      </c>
      <c r="AA506" s="30">
        <f t="shared" ca="1" si="310"/>
        <v>0.15962216955944264</v>
      </c>
      <c r="AB506" s="30">
        <f ca="1">IF(Riskregister!$E$7="",0,COUNTIF(BH$4:BH$53,"&lt;"&amp;Z506)*IF(AA506&lt;0.5,Riskregister!$K$7+(Riskregister!$L$7-Riskregister!$K$7)*SQRT(AA506/2),Riskregister!$L$7-(Riskregister!$L$7-Riskregister!$K$7)*SQRT((1-AA506)/2)))</f>
        <v>744389.97475464304</v>
      </c>
      <c r="AC506" s="30">
        <f t="shared" ca="1" si="311"/>
        <v>0.38092416539711504</v>
      </c>
      <c r="AD506" s="30">
        <f t="shared" ca="1" si="311"/>
        <v>0.1127961485104727</v>
      </c>
      <c r="AE506" s="30">
        <f ca="1">IF(Riskregister!$E$8="",0,COUNTIF(BI$4:BI$53,"&lt;"&amp;AC506)*IF(AD506&lt;0.5,Riskregister!$K$8+(Riskregister!$L$8-Riskregister!$K$8)*SQRT(AD506/2),Riskregister!$L$8-(Riskregister!$L$8-Riskregister!$K$8)*SQRT((1-AD506)/2)))</f>
        <v>2832338.2004509722</v>
      </c>
      <c r="AF506" s="30">
        <f t="shared" ca="1" si="312"/>
        <v>0.33654135422341758</v>
      </c>
      <c r="AG506" s="30">
        <f t="shared" ca="1" si="312"/>
        <v>0.64685606714076449</v>
      </c>
      <c r="AH506" s="30">
        <f>IF(Riskregister!$E$9="",0,COUNTIF(BJ$4:BJ$53,"&lt;"&amp;AF506)*IF(AG506&lt;0.5,Riskregister!$K$9+(Riskregister!$L$9-Riskregister!$K$9)*SQRT(AG506/2),Riskregister!$L$9-(Riskregister!$L$9-Riskregister!$K$9)*SQRT((1-AG506)/2)))</f>
        <v>0</v>
      </c>
      <c r="AI506" s="30">
        <f t="shared" ca="1" si="313"/>
        <v>0.33597242129408622</v>
      </c>
      <c r="AJ506" s="30">
        <f t="shared" ca="1" si="313"/>
        <v>0.86803899076717372</v>
      </c>
      <c r="AK506" s="30">
        <f>IF(Riskregister!$E$10="",0,COUNTIF(BK$4:BK$53,"&lt;"&amp;AI506)*IF(AJ506&lt;0.5,Riskregister!$K$10+(Riskregister!$L$10-Riskregister!$K$10)*SQRT(AJ506/2),Riskregister!$L$10-(Riskregister!$L$10-Riskregister!$K$10)*SQRT((1-AJ506)/2)))</f>
        <v>0</v>
      </c>
      <c r="AL506" s="30">
        <f t="shared" ca="1" si="314"/>
        <v>0.91003564690522865</v>
      </c>
      <c r="AM506" s="30">
        <f t="shared" ca="1" si="314"/>
        <v>0.6377343182689823</v>
      </c>
      <c r="AN506" s="30">
        <f>IF(Riskregister!$E$11="",0,COUNTIF(BL$4:BL$53,"&lt;"&amp;AL506)*IF(AM506&lt;0.5,Riskregister!$K$11+(Riskregister!$L$11-Riskregister!$K$11)*SQRT(AM506/2),Riskregister!$L$11-(Riskregister!$L$11-Riskregister!$K$11)*SQRT((1-AM506)/2)))</f>
        <v>0</v>
      </c>
      <c r="AO506" s="30">
        <f t="shared" ca="1" si="315"/>
        <v>0.74426204245656913</v>
      </c>
      <c r="AP506" s="30">
        <f t="shared" ca="1" si="315"/>
        <v>0.64367397870924914</v>
      </c>
      <c r="AQ506" s="30">
        <f>IF(Riskregister!$E$12="",0,COUNTIF(BM$4:BM$53,"&lt;"&amp;AO506)*IF(AP506&lt;0.5,Riskregister!$K$12+(Riskregister!$L$12-Riskregister!$K$12)*SQRT(AP506/2),Riskregister!$L$12-(Riskregister!$L$12-Riskregister!$K$12)*SQRT((1-AP506)/2)))</f>
        <v>0</v>
      </c>
      <c r="AR506" s="30">
        <f t="shared" ca="1" si="316"/>
        <v>0.11184732527369823</v>
      </c>
      <c r="AS506" s="30">
        <f t="shared" ca="1" si="316"/>
        <v>0.73083221502447882</v>
      </c>
      <c r="AT506" s="30">
        <f>IF(Riskregister!$E$13="",0,COUNTIF(BN$4:BN$53,"&lt;"&amp;AR506)*IF(AS506&lt;0.5,Riskregister!$K$13+(Riskregister!$L$13-Riskregister!$K$13)*SQRT(AS506/2),Riskregister!$L$13-(Riskregister!$L$13-Riskregister!$K$13)*SQRT((1-AS506)/2)))</f>
        <v>0</v>
      </c>
      <c r="AU506" s="30">
        <f t="shared" ca="1" si="317"/>
        <v>0.19001848155077017</v>
      </c>
      <c r="AV506" s="30">
        <f t="shared" ca="1" si="317"/>
        <v>0.48921177240714053</v>
      </c>
      <c r="AW506" s="30">
        <f>IF(Riskregister!$E$14="",0,COUNTIF(BO$4:BO$53,"&lt;"&amp;AU506)*IF(AV506&lt;0.5,Riskregister!$K$14+(Riskregister!$L$14-Riskregister!$K$14)*SQRT(AV506/2),Riskregister!$L$14-(Riskregister!$L$14-Riskregister!$K$14)*SQRT((1-AV506)/2)))</f>
        <v>0</v>
      </c>
      <c r="AX506" s="30">
        <f t="shared" ca="1" si="318"/>
        <v>0.49949318550120325</v>
      </c>
      <c r="AY506" s="30">
        <f t="shared" ca="1" si="318"/>
        <v>0.92157734346693521</v>
      </c>
      <c r="AZ506" s="30">
        <f>IF(Riskregister!$E$15="",0,COUNTIF(BP$4:BP$53,"&lt;"&amp;AX506)*IF(AY506&lt;0.5,Riskregister!$K$15+(Riskregister!$L$15-Riskregister!$K$15)*SQRT(AY506/2),Riskregister!$L$15-(Riskregister!$L$15-Riskregister!$K$15)*SQRT((1-AY506)/2)))</f>
        <v>0</v>
      </c>
      <c r="BA506" s="30">
        <f t="shared" ca="1" si="319"/>
        <v>0.61109180556279241</v>
      </c>
      <c r="BB506" s="30">
        <f t="shared" ca="1" si="319"/>
        <v>0.21514223231495044</v>
      </c>
      <c r="BC506" s="30">
        <f>IF(Riskregister!$E$16="",0,COUNTIF(BQ$4:BQ$53,"&lt;"&amp;BA506)*IF(BB506&lt;0.5,Riskregister!$K$16+(Riskregister!$L$16-Riskregister!$K$16)*SQRT(BB506/2),Riskregister!$L$16-(Riskregister!$L$16-Riskregister!$K$16)*SQRT((1-BB506)/2)))</f>
        <v>0</v>
      </c>
      <c r="BD506" s="30">
        <f t="shared" ca="1" si="283"/>
        <v>4166022.3651130013</v>
      </c>
    </row>
    <row r="507" spans="20:56" x14ac:dyDescent="0.35">
      <c r="T507" s="30">
        <f t="shared" ca="1" si="308"/>
        <v>4.6374360090474021E-2</v>
      </c>
      <c r="U507" s="30">
        <f t="shared" ca="1" si="308"/>
        <v>0.63850975015718558</v>
      </c>
      <c r="V507" s="30">
        <f ca="1">IF(Riskregister!$E$5="",0,COUNTIF(BF$4:BF$53,"&lt;"&amp;T507)*IF(U507&lt;0.5,Riskregister!$K$5+(Riskregister!$L$5-Riskregister!$K$5)*SQRT(U507/2),Riskregister!$L$5-(Riskregister!$L$5-Riskregister!$K$5)*SQRT((1-U507)/2)))</f>
        <v>408686.41502343607</v>
      </c>
      <c r="W507" s="30">
        <f t="shared" ca="1" si="309"/>
        <v>0.48229455440305735</v>
      </c>
      <c r="X507" s="30">
        <f t="shared" ca="1" si="309"/>
        <v>0.91175801904757015</v>
      </c>
      <c r="Y507" s="30">
        <f ca="1">IF(Riskregister!$E$6="",0,COUNTIF(BG$4:BG$53,"&lt;"&amp;W507)*IF(X507&lt;0.5,Riskregister!$K$6+(Riskregister!$L$6-Riskregister!$K$6)*SQRT(X507/2),Riskregister!$L$6-(Riskregister!$L$6-Riskregister!$K$6)*SQRT((1-X507)/2)))</f>
        <v>3243820.1030364893</v>
      </c>
      <c r="Z507" s="30">
        <f t="shared" ca="1" si="310"/>
        <v>0.90966405033540809</v>
      </c>
      <c r="AA507" s="30">
        <f t="shared" ca="1" si="310"/>
        <v>0.44225358560466788</v>
      </c>
      <c r="AB507" s="30">
        <f ca="1">IF(Riskregister!$E$7="",0,COUNTIF(BH$4:BH$53,"&lt;"&amp;Z507)*IF(AA507&lt;0.5,Riskregister!$K$7+(Riskregister!$L$7-Riskregister!$K$7)*SQRT(AA507/2),Riskregister!$L$7-(Riskregister!$L$7-Riskregister!$K$7)*SQRT((1-AA507)/2)))</f>
        <v>2145844.2246545055</v>
      </c>
      <c r="AC507" s="30">
        <f t="shared" ca="1" si="311"/>
        <v>0.41031941348828804</v>
      </c>
      <c r="AD507" s="30">
        <f t="shared" ca="1" si="311"/>
        <v>0.44844038844248613</v>
      </c>
      <c r="AE507" s="30">
        <f ca="1">IF(Riskregister!$E$8="",0,COUNTIF(BI$4:BI$53,"&lt;"&amp;AC507)*IF(AD507&lt;0.5,Riskregister!$K$8+(Riskregister!$L$8-Riskregister!$K$8)*SQRT(AD507/2),Riskregister!$L$8-(Riskregister!$L$8-Riskregister!$K$8)*SQRT((1-AD507)/2)))</f>
        <v>5051078.1122542704</v>
      </c>
      <c r="AF507" s="30">
        <f t="shared" ca="1" si="312"/>
        <v>6.4625433545571265E-2</v>
      </c>
      <c r="AG507" s="30">
        <f t="shared" ca="1" si="312"/>
        <v>0.16191428527312379</v>
      </c>
      <c r="AH507" s="30">
        <f>IF(Riskregister!$E$9="",0,COUNTIF(BJ$4:BJ$53,"&lt;"&amp;AF507)*IF(AG507&lt;0.5,Riskregister!$K$9+(Riskregister!$L$9-Riskregister!$K$9)*SQRT(AG507/2),Riskregister!$L$9-(Riskregister!$L$9-Riskregister!$K$9)*SQRT((1-AG507)/2)))</f>
        <v>0</v>
      </c>
      <c r="AI507" s="30">
        <f t="shared" ca="1" si="313"/>
        <v>0.26888398186095352</v>
      </c>
      <c r="AJ507" s="30">
        <f t="shared" ca="1" si="313"/>
        <v>0.10364418899342243</v>
      </c>
      <c r="AK507" s="30">
        <f>IF(Riskregister!$E$10="",0,COUNTIF(BK$4:BK$53,"&lt;"&amp;AI507)*IF(AJ507&lt;0.5,Riskregister!$K$10+(Riskregister!$L$10-Riskregister!$K$10)*SQRT(AJ507/2),Riskregister!$L$10-(Riskregister!$L$10-Riskregister!$K$10)*SQRT((1-AJ507)/2)))</f>
        <v>0</v>
      </c>
      <c r="AL507" s="30">
        <f t="shared" ca="1" si="314"/>
        <v>0.57864350508802187</v>
      </c>
      <c r="AM507" s="30">
        <f t="shared" ca="1" si="314"/>
        <v>0.13476870997704027</v>
      </c>
      <c r="AN507" s="30">
        <f>IF(Riskregister!$E$11="",0,COUNTIF(BL$4:BL$53,"&lt;"&amp;AL507)*IF(AM507&lt;0.5,Riskregister!$K$11+(Riskregister!$L$11-Riskregister!$K$11)*SQRT(AM507/2),Riskregister!$L$11-(Riskregister!$L$11-Riskregister!$K$11)*SQRT((1-AM507)/2)))</f>
        <v>0</v>
      </c>
      <c r="AO507" s="30">
        <f t="shared" ca="1" si="315"/>
        <v>0.58163176822691209</v>
      </c>
      <c r="AP507" s="30">
        <f t="shared" ca="1" si="315"/>
        <v>0.41548780619641035</v>
      </c>
      <c r="AQ507" s="30">
        <f>IF(Riskregister!$E$12="",0,COUNTIF(BM$4:BM$53,"&lt;"&amp;AO507)*IF(AP507&lt;0.5,Riskregister!$K$12+(Riskregister!$L$12-Riskregister!$K$12)*SQRT(AP507/2),Riskregister!$L$12-(Riskregister!$L$12-Riskregister!$K$12)*SQRT((1-AP507)/2)))</f>
        <v>0</v>
      </c>
      <c r="AR507" s="30">
        <f t="shared" ca="1" si="316"/>
        <v>0.38650721991091197</v>
      </c>
      <c r="AS507" s="30">
        <f t="shared" ca="1" si="316"/>
        <v>0.9336731975140603</v>
      </c>
      <c r="AT507" s="30">
        <f>IF(Riskregister!$E$13="",0,COUNTIF(BN$4:BN$53,"&lt;"&amp;AR507)*IF(AS507&lt;0.5,Riskregister!$K$13+(Riskregister!$L$13-Riskregister!$K$13)*SQRT(AS507/2),Riskregister!$L$13-(Riskregister!$L$13-Riskregister!$K$13)*SQRT((1-AS507)/2)))</f>
        <v>0</v>
      </c>
      <c r="AU507" s="30">
        <f t="shared" ca="1" si="317"/>
        <v>0.40060237242916552</v>
      </c>
      <c r="AV507" s="30">
        <f t="shared" ca="1" si="317"/>
        <v>0.7785377959437898</v>
      </c>
      <c r="AW507" s="30">
        <f>IF(Riskregister!$E$14="",0,COUNTIF(BO$4:BO$53,"&lt;"&amp;AU507)*IF(AV507&lt;0.5,Riskregister!$K$14+(Riskregister!$L$14-Riskregister!$K$14)*SQRT(AV507/2),Riskregister!$L$14-(Riskregister!$L$14-Riskregister!$K$14)*SQRT((1-AV507)/2)))</f>
        <v>0</v>
      </c>
      <c r="AX507" s="30">
        <f t="shared" ca="1" si="318"/>
        <v>0.34829784778286477</v>
      </c>
      <c r="AY507" s="30">
        <f t="shared" ca="1" si="318"/>
        <v>4.4719778703714463E-2</v>
      </c>
      <c r="AZ507" s="30">
        <f>IF(Riskregister!$E$15="",0,COUNTIF(BP$4:BP$53,"&lt;"&amp;AX507)*IF(AY507&lt;0.5,Riskregister!$K$15+(Riskregister!$L$15-Riskregister!$K$15)*SQRT(AY507/2),Riskregister!$L$15-(Riskregister!$L$15-Riskregister!$K$15)*SQRT((1-AY507)/2)))</f>
        <v>0</v>
      </c>
      <c r="BA507" s="30">
        <f t="shared" ca="1" si="319"/>
        <v>0.66146438033454713</v>
      </c>
      <c r="BB507" s="30">
        <f t="shared" ca="1" si="319"/>
        <v>0.57466340790938919</v>
      </c>
      <c r="BC507" s="30">
        <f>IF(Riskregister!$E$16="",0,COUNTIF(BQ$4:BQ$53,"&lt;"&amp;BA507)*IF(BB507&lt;0.5,Riskregister!$K$16+(Riskregister!$L$16-Riskregister!$K$16)*SQRT(BB507/2),Riskregister!$L$16-(Riskregister!$L$16-Riskregister!$K$16)*SQRT((1-BB507)/2)))</f>
        <v>0</v>
      </c>
      <c r="BD507" s="30">
        <f t="shared" ca="1" si="283"/>
        <v>10849428.854968701</v>
      </c>
    </row>
    <row r="508" spans="20:56" x14ac:dyDescent="0.35">
      <c r="T508" s="30">
        <f t="shared" ca="1" si="308"/>
        <v>0.86524369454443528</v>
      </c>
      <c r="U508" s="30">
        <f t="shared" ca="1" si="308"/>
        <v>0.72995218751580415</v>
      </c>
      <c r="V508" s="30">
        <f ca="1">IF(Riskregister!$E$5="",0,COUNTIF(BF$4:BF$53,"&lt;"&amp;T508)*IF(U508&lt;0.5,Riskregister!$K$5+(Riskregister!$L$5-Riskregister!$K$5)*SQRT(U508/2),Riskregister!$L$5-(Riskregister!$L$5-Riskregister!$K$5)*SQRT((1-U508)/2)))</f>
        <v>2607868.8209188795</v>
      </c>
      <c r="W508" s="30">
        <f t="shared" ca="1" si="309"/>
        <v>3.9443545479382669E-2</v>
      </c>
      <c r="X508" s="30">
        <f t="shared" ca="1" si="309"/>
        <v>0.33102152834949383</v>
      </c>
      <c r="Y508" s="30">
        <f ca="1">IF(Riskregister!$E$6="",0,COUNTIF(BG$4:BG$53,"&lt;"&amp;W508)*IF(X508&lt;0.5,Riskregister!$K$6+(Riskregister!$L$6-Riskregister!$K$6)*SQRT(X508/2),Riskregister!$L$6-(Riskregister!$L$6-Riskregister!$K$6)*SQRT((1-X508)/2)))</f>
        <v>0</v>
      </c>
      <c r="Z508" s="30">
        <f t="shared" ca="1" si="310"/>
        <v>0.33319266709648443</v>
      </c>
      <c r="AA508" s="30">
        <f t="shared" ca="1" si="310"/>
        <v>0.75385595743672407</v>
      </c>
      <c r="AB508" s="30">
        <f ca="1">IF(Riskregister!$E$7="",0,COUNTIF(BH$4:BH$53,"&lt;"&amp;Z508)*IF(AA508&lt;0.5,Riskregister!$K$7+(Riskregister!$L$7-Riskregister!$K$7)*SQRT(AA508/2),Riskregister!$L$7-(Riskregister!$L$7-Riskregister!$K$7)*SQRT((1-AA508)/2)))</f>
        <v>1386071.6123398298</v>
      </c>
      <c r="AC508" s="30">
        <f t="shared" ca="1" si="311"/>
        <v>0.96267419348965044</v>
      </c>
      <c r="AD508" s="30">
        <f t="shared" ca="1" si="311"/>
        <v>0.89787406270474446</v>
      </c>
      <c r="AE508" s="30">
        <f ca="1">IF(Riskregister!$E$8="",0,COUNTIF(BI$4:BI$53,"&lt;"&amp;AC508)*IF(AD508&lt;0.5,Riskregister!$K$8+(Riskregister!$L$8-Riskregister!$K$8)*SQRT(AD508/2),Riskregister!$L$8-(Riskregister!$L$8-Riskregister!$K$8)*SQRT((1-AD508)/2)))</f>
        <v>23627613.069866244</v>
      </c>
      <c r="AF508" s="30">
        <f t="shared" ca="1" si="312"/>
        <v>0.33674906691393536</v>
      </c>
      <c r="AG508" s="30">
        <f t="shared" ca="1" si="312"/>
        <v>0.40664277228036605</v>
      </c>
      <c r="AH508" s="30">
        <f>IF(Riskregister!$E$9="",0,COUNTIF(BJ$4:BJ$53,"&lt;"&amp;AF508)*IF(AG508&lt;0.5,Riskregister!$K$9+(Riskregister!$L$9-Riskregister!$K$9)*SQRT(AG508/2),Riskregister!$L$9-(Riskregister!$L$9-Riskregister!$K$9)*SQRT((1-AG508)/2)))</f>
        <v>0</v>
      </c>
      <c r="AI508" s="30">
        <f t="shared" ca="1" si="313"/>
        <v>0.81284139732167859</v>
      </c>
      <c r="AJ508" s="30">
        <f t="shared" ca="1" si="313"/>
        <v>0.36010574696341235</v>
      </c>
      <c r="AK508" s="30">
        <f>IF(Riskregister!$E$10="",0,COUNTIF(BK$4:BK$53,"&lt;"&amp;AI508)*IF(AJ508&lt;0.5,Riskregister!$K$10+(Riskregister!$L$10-Riskregister!$K$10)*SQRT(AJ508/2),Riskregister!$L$10-(Riskregister!$L$10-Riskregister!$K$10)*SQRT((1-AJ508)/2)))</f>
        <v>0</v>
      </c>
      <c r="AL508" s="30">
        <f t="shared" ca="1" si="314"/>
        <v>0.93360155724796556</v>
      </c>
      <c r="AM508" s="30">
        <f t="shared" ca="1" si="314"/>
        <v>4.0064092789744543E-2</v>
      </c>
      <c r="AN508" s="30">
        <f>IF(Riskregister!$E$11="",0,COUNTIF(BL$4:BL$53,"&lt;"&amp;AL508)*IF(AM508&lt;0.5,Riskregister!$K$11+(Riskregister!$L$11-Riskregister!$K$11)*SQRT(AM508/2),Riskregister!$L$11-(Riskregister!$L$11-Riskregister!$K$11)*SQRT((1-AM508)/2)))</f>
        <v>0</v>
      </c>
      <c r="AO508" s="30">
        <f t="shared" ca="1" si="315"/>
        <v>0.37455168805762651</v>
      </c>
      <c r="AP508" s="30">
        <f t="shared" ca="1" si="315"/>
        <v>0.99136850311310043</v>
      </c>
      <c r="AQ508" s="30">
        <f>IF(Riskregister!$E$12="",0,COUNTIF(BM$4:BM$53,"&lt;"&amp;AO508)*IF(AP508&lt;0.5,Riskregister!$K$12+(Riskregister!$L$12-Riskregister!$K$12)*SQRT(AP508/2),Riskregister!$L$12-(Riskregister!$L$12-Riskregister!$K$12)*SQRT((1-AP508)/2)))</f>
        <v>0</v>
      </c>
      <c r="AR508" s="30">
        <f t="shared" ca="1" si="316"/>
        <v>0.24512041152987074</v>
      </c>
      <c r="AS508" s="30">
        <f t="shared" ca="1" si="316"/>
        <v>0.59300329656149509</v>
      </c>
      <c r="AT508" s="30">
        <f>IF(Riskregister!$E$13="",0,COUNTIF(BN$4:BN$53,"&lt;"&amp;AR508)*IF(AS508&lt;0.5,Riskregister!$K$13+(Riskregister!$L$13-Riskregister!$K$13)*SQRT(AS508/2),Riskregister!$L$13-(Riskregister!$L$13-Riskregister!$K$13)*SQRT((1-AS508)/2)))</f>
        <v>0</v>
      </c>
      <c r="AU508" s="30">
        <f t="shared" ca="1" si="317"/>
        <v>0.98189657847383871</v>
      </c>
      <c r="AV508" s="30">
        <f t="shared" ca="1" si="317"/>
        <v>0.7026936422904404</v>
      </c>
      <c r="AW508" s="30">
        <f>IF(Riskregister!$E$14="",0,COUNTIF(BO$4:BO$53,"&lt;"&amp;AU508)*IF(AV508&lt;0.5,Riskregister!$K$14+(Riskregister!$L$14-Riskregister!$K$14)*SQRT(AV508/2),Riskregister!$L$14-(Riskregister!$L$14-Riskregister!$K$14)*SQRT((1-AV508)/2)))</f>
        <v>0</v>
      </c>
      <c r="AX508" s="30">
        <f t="shared" ca="1" si="318"/>
        <v>0.63862733023700469</v>
      </c>
      <c r="AY508" s="30">
        <f t="shared" ca="1" si="318"/>
        <v>0.15415132532981624</v>
      </c>
      <c r="AZ508" s="30">
        <f>IF(Riskregister!$E$15="",0,COUNTIF(BP$4:BP$53,"&lt;"&amp;AX508)*IF(AY508&lt;0.5,Riskregister!$K$15+(Riskregister!$L$15-Riskregister!$K$15)*SQRT(AY508/2),Riskregister!$L$15-(Riskregister!$L$15-Riskregister!$K$15)*SQRT((1-AY508)/2)))</f>
        <v>0</v>
      </c>
      <c r="BA508" s="30">
        <f t="shared" ca="1" si="319"/>
        <v>0.20490729079398928</v>
      </c>
      <c r="BB508" s="30">
        <f t="shared" ca="1" si="319"/>
        <v>9.8049688079751118E-2</v>
      </c>
      <c r="BC508" s="30">
        <f>IF(Riskregister!$E$16="",0,COUNTIF(BQ$4:BQ$53,"&lt;"&amp;BA508)*IF(BB508&lt;0.5,Riskregister!$K$16+(Riskregister!$L$16-Riskregister!$K$16)*SQRT(BB508/2),Riskregister!$L$16-(Riskregister!$L$16-Riskregister!$K$16)*SQRT((1-BB508)/2)))</f>
        <v>0</v>
      </c>
      <c r="BD508" s="30">
        <f t="shared" ca="1" si="283"/>
        <v>27621553.503124952</v>
      </c>
    </row>
    <row r="509" spans="20:56" x14ac:dyDescent="0.35">
      <c r="T509" s="30">
        <f t="shared" ca="1" si="308"/>
        <v>0.90105120412983231</v>
      </c>
      <c r="U509" s="30">
        <f t="shared" ca="1" si="308"/>
        <v>0.60180760252706211</v>
      </c>
      <c r="V509" s="30">
        <f ca="1">IF(Riskregister!$E$5="",0,COUNTIF(BF$4:BF$53,"&lt;"&amp;T509)*IF(U509&lt;0.5,Riskregister!$K$5+(Riskregister!$L$5-Riskregister!$K$5)*SQRT(U509/2),Riskregister!$L$5-(Riskregister!$L$5-Riskregister!$K$5)*SQRT((1-U509)/2)))</f>
        <v>2395254.6788682435</v>
      </c>
      <c r="W509" s="30">
        <f t="shared" ca="1" si="309"/>
        <v>0.65301659742381257</v>
      </c>
      <c r="X509" s="30">
        <f t="shared" ca="1" si="309"/>
        <v>0.23334640338232959</v>
      </c>
      <c r="Y509" s="30">
        <f ca="1">IF(Riskregister!$E$6="",0,COUNTIF(BG$4:BG$53,"&lt;"&amp;W509)*IF(X509&lt;0.5,Riskregister!$K$6+(Riskregister!$L$6-Riskregister!$K$6)*SQRT(X509/2),Riskregister!$L$6-(Riskregister!$L$6-Riskregister!$K$6)*SQRT((1-X509)/2)))</f>
        <v>1629668.5300996753</v>
      </c>
      <c r="Z509" s="30">
        <f t="shared" ca="1" si="310"/>
        <v>0.2705887521835465</v>
      </c>
      <c r="AA509" s="30">
        <f t="shared" ca="1" si="310"/>
        <v>0.7532922141213928</v>
      </c>
      <c r="AB509" s="30">
        <f ca="1">IF(Riskregister!$E$7="",0,COUNTIF(BH$4:BH$53,"&lt;"&amp;Z509)*IF(AA509&lt;0.5,Riskregister!$K$7+(Riskregister!$L$7-Riskregister!$K$7)*SQRT(AA509/2),Riskregister!$L$7-(Riskregister!$L$7-Riskregister!$K$7)*SQRT((1-AA509)/2)))</f>
        <v>1385368.9748095879</v>
      </c>
      <c r="AC509" s="30">
        <f t="shared" ca="1" si="311"/>
        <v>0.88888926841566185</v>
      </c>
      <c r="AD509" s="30">
        <f t="shared" ca="1" si="311"/>
        <v>0.81576813274284143</v>
      </c>
      <c r="AE509" s="30">
        <f ca="1">IF(Riskregister!$E$8="",0,COUNTIF(BI$4:BI$53,"&lt;"&amp;AC509)*IF(AD509&lt;0.5,Riskregister!$K$8+(Riskregister!$L$8-Riskregister!$K$8)*SQRT(AD509/2),Riskregister!$L$8-(Riskregister!$L$8-Riskregister!$K$8)*SQRT((1-AD509)/2)))</f>
        <v>17867607.389775649</v>
      </c>
      <c r="AF509" s="30">
        <f t="shared" ca="1" si="312"/>
        <v>0.79509213364201914</v>
      </c>
      <c r="AG509" s="30">
        <f t="shared" ca="1" si="312"/>
        <v>5.6916702627934579E-2</v>
      </c>
      <c r="AH509" s="30">
        <f>IF(Riskregister!$E$9="",0,COUNTIF(BJ$4:BJ$53,"&lt;"&amp;AF509)*IF(AG509&lt;0.5,Riskregister!$K$9+(Riskregister!$L$9-Riskregister!$K$9)*SQRT(AG509/2),Riskregister!$L$9-(Riskregister!$L$9-Riskregister!$K$9)*SQRT((1-AG509)/2)))</f>
        <v>0</v>
      </c>
      <c r="AI509" s="30">
        <f t="shared" ca="1" si="313"/>
        <v>0.77775699598566783</v>
      </c>
      <c r="AJ509" s="30">
        <f t="shared" ca="1" si="313"/>
        <v>0.28048581541699613</v>
      </c>
      <c r="AK509" s="30">
        <f>IF(Riskregister!$E$10="",0,COUNTIF(BK$4:BK$53,"&lt;"&amp;AI509)*IF(AJ509&lt;0.5,Riskregister!$K$10+(Riskregister!$L$10-Riskregister!$K$10)*SQRT(AJ509/2),Riskregister!$L$10-(Riskregister!$L$10-Riskregister!$K$10)*SQRT((1-AJ509)/2)))</f>
        <v>0</v>
      </c>
      <c r="AL509" s="30">
        <f t="shared" ca="1" si="314"/>
        <v>0.95874540896800586</v>
      </c>
      <c r="AM509" s="30">
        <f t="shared" ca="1" si="314"/>
        <v>0.1250925596570106</v>
      </c>
      <c r="AN509" s="30">
        <f>IF(Riskregister!$E$11="",0,COUNTIF(BL$4:BL$53,"&lt;"&amp;AL509)*IF(AM509&lt;0.5,Riskregister!$K$11+(Riskregister!$L$11-Riskregister!$K$11)*SQRT(AM509/2),Riskregister!$L$11-(Riskregister!$L$11-Riskregister!$K$11)*SQRT((1-AM509)/2)))</f>
        <v>0</v>
      </c>
      <c r="AO509" s="30">
        <f t="shared" ca="1" si="315"/>
        <v>0.766506332914625</v>
      </c>
      <c r="AP509" s="30">
        <f t="shared" ca="1" si="315"/>
        <v>0.49382261239097447</v>
      </c>
      <c r="AQ509" s="30">
        <f>IF(Riskregister!$E$12="",0,COUNTIF(BM$4:BM$53,"&lt;"&amp;AO509)*IF(AP509&lt;0.5,Riskregister!$K$12+(Riskregister!$L$12-Riskregister!$K$12)*SQRT(AP509/2),Riskregister!$L$12-(Riskregister!$L$12-Riskregister!$K$12)*SQRT((1-AP509)/2)))</f>
        <v>0</v>
      </c>
      <c r="AR509" s="30">
        <f t="shared" ca="1" si="316"/>
        <v>0.88771844786265264</v>
      </c>
      <c r="AS509" s="30">
        <f t="shared" ca="1" si="316"/>
        <v>0.98553926890077714</v>
      </c>
      <c r="AT509" s="30">
        <f>IF(Riskregister!$E$13="",0,COUNTIF(BN$4:BN$53,"&lt;"&amp;AR509)*IF(AS509&lt;0.5,Riskregister!$K$13+(Riskregister!$L$13-Riskregister!$K$13)*SQRT(AS509/2),Riskregister!$L$13-(Riskregister!$L$13-Riskregister!$K$13)*SQRT((1-AS509)/2)))</f>
        <v>0</v>
      </c>
      <c r="AU509" s="30">
        <f t="shared" ca="1" si="317"/>
        <v>0.98014807553731309</v>
      </c>
      <c r="AV509" s="30">
        <f t="shared" ca="1" si="317"/>
        <v>0.23565811861445907</v>
      </c>
      <c r="AW509" s="30">
        <f>IF(Riskregister!$E$14="",0,COUNTIF(BO$4:BO$53,"&lt;"&amp;AU509)*IF(AV509&lt;0.5,Riskregister!$K$14+(Riskregister!$L$14-Riskregister!$K$14)*SQRT(AV509/2),Riskregister!$L$14-(Riskregister!$L$14-Riskregister!$K$14)*SQRT((1-AV509)/2)))</f>
        <v>0</v>
      </c>
      <c r="AX509" s="30">
        <f t="shared" ca="1" si="318"/>
        <v>0.84291850497819376</v>
      </c>
      <c r="AY509" s="30">
        <f t="shared" ca="1" si="318"/>
        <v>0.90613893903441345</v>
      </c>
      <c r="AZ509" s="30">
        <f>IF(Riskregister!$E$15="",0,COUNTIF(BP$4:BP$53,"&lt;"&amp;AX509)*IF(AY509&lt;0.5,Riskregister!$K$15+(Riskregister!$L$15-Riskregister!$K$15)*SQRT(AY509/2),Riskregister!$L$15-(Riskregister!$L$15-Riskregister!$K$15)*SQRT((1-AY509)/2)))</f>
        <v>0</v>
      </c>
      <c r="BA509" s="30">
        <f t="shared" ca="1" si="319"/>
        <v>0.48000620122578275</v>
      </c>
      <c r="BB509" s="30">
        <f t="shared" ca="1" si="319"/>
        <v>0.23773298899636697</v>
      </c>
      <c r="BC509" s="30">
        <f>IF(Riskregister!$E$16="",0,COUNTIF(BQ$4:BQ$53,"&lt;"&amp;BA509)*IF(BB509&lt;0.5,Riskregister!$K$16+(Riskregister!$L$16-Riskregister!$K$16)*SQRT(BB509/2),Riskregister!$L$16-(Riskregister!$L$16-Riskregister!$K$16)*SQRT((1-BB509)/2)))</f>
        <v>0</v>
      </c>
      <c r="BD509" s="30">
        <f t="shared" ca="1" si="283"/>
        <v>23277899.573553156</v>
      </c>
    </row>
    <row r="510" spans="20:56" x14ac:dyDescent="0.35">
      <c r="T510" s="30">
        <f t="shared" ca="1" si="308"/>
        <v>0.526223840651316</v>
      </c>
      <c r="U510" s="30">
        <f t="shared" ca="1" si="308"/>
        <v>0.65927616856416849</v>
      </c>
      <c r="V510" s="30">
        <f ca="1">IF(Riskregister!$E$5="",0,COUNTIF(BF$4:BF$53,"&lt;"&amp;T510)*IF(U510&lt;0.5,Riskregister!$K$5+(Riskregister!$L$5-Riskregister!$K$5)*SQRT(U510/2),Riskregister!$L$5-(Riskregister!$L$5-Riskregister!$K$5)*SQRT((1-U510)/2)))</f>
        <v>1657051.4103075187</v>
      </c>
      <c r="W510" s="30">
        <f t="shared" ca="1" si="309"/>
        <v>0.82236865807969239</v>
      </c>
      <c r="X510" s="30">
        <f t="shared" ca="1" si="309"/>
        <v>0.28966087845409916</v>
      </c>
      <c r="Y510" s="30">
        <f ca="1">IF(Riskregister!$E$6="",0,COUNTIF(BG$4:BG$53,"&lt;"&amp;W510)*IF(X510&lt;0.5,Riskregister!$K$6+(Riskregister!$L$6-Riskregister!$K$6)*SQRT(X510/2),Riskregister!$L$6-(Riskregister!$L$6-Riskregister!$K$6)*SQRT((1-X510)/2)))</f>
        <v>2655056.1082025878</v>
      </c>
      <c r="Z510" s="30">
        <f t="shared" ca="1" si="310"/>
        <v>0.56641479921721072</v>
      </c>
      <c r="AA510" s="30">
        <f t="shared" ca="1" si="310"/>
        <v>0.70252684449594793</v>
      </c>
      <c r="AB510" s="30">
        <f ca="1">IF(Riskregister!$E$7="",0,COUNTIF(BH$4:BH$53,"&lt;"&amp;Z510)*IF(AA510&lt;0.5,Riskregister!$K$7+(Riskregister!$L$7-Riskregister!$K$7)*SQRT(AA510/2),Riskregister!$L$7-(Riskregister!$L$7-Riskregister!$K$7)*SQRT((1-AA510)/2)))</f>
        <v>1855123.6546740434</v>
      </c>
      <c r="AC510" s="30">
        <f t="shared" ca="1" si="311"/>
        <v>0.93940463382828487</v>
      </c>
      <c r="AD510" s="30">
        <f t="shared" ca="1" si="311"/>
        <v>0.22311425608657398</v>
      </c>
      <c r="AE510" s="30">
        <f ca="1">IF(Riskregister!$E$8="",0,COUNTIF(BI$4:BI$53,"&lt;"&amp;AC510)*IF(AD510&lt;0.5,Riskregister!$K$8+(Riskregister!$L$8-Riskregister!$K$8)*SQRT(AD510/2),Riskregister!$L$8-(Riskregister!$L$8-Riskregister!$K$8)*SQRT((1-AD510)/2)))</f>
        <v>11218847.620868677</v>
      </c>
      <c r="AF510" s="30">
        <f t="shared" ca="1" si="312"/>
        <v>0.2902175710848186</v>
      </c>
      <c r="AG510" s="30">
        <f t="shared" ca="1" si="312"/>
        <v>0.32732999666753215</v>
      </c>
      <c r="AH510" s="30">
        <f>IF(Riskregister!$E$9="",0,COUNTIF(BJ$4:BJ$53,"&lt;"&amp;AF510)*IF(AG510&lt;0.5,Riskregister!$K$9+(Riskregister!$L$9-Riskregister!$K$9)*SQRT(AG510/2),Riskregister!$L$9-(Riskregister!$L$9-Riskregister!$K$9)*SQRT((1-AG510)/2)))</f>
        <v>0</v>
      </c>
      <c r="AI510" s="30">
        <f t="shared" ca="1" si="313"/>
        <v>6.751784046565068E-3</v>
      </c>
      <c r="AJ510" s="30">
        <f t="shared" ca="1" si="313"/>
        <v>2.6997722581099892E-2</v>
      </c>
      <c r="AK510" s="30">
        <f>IF(Riskregister!$E$10="",0,COUNTIF(BK$4:BK$53,"&lt;"&amp;AI510)*IF(AJ510&lt;0.5,Riskregister!$K$10+(Riskregister!$L$10-Riskregister!$K$10)*SQRT(AJ510/2),Riskregister!$L$10-(Riskregister!$L$10-Riskregister!$K$10)*SQRT((1-AJ510)/2)))</f>
        <v>0</v>
      </c>
      <c r="AL510" s="30">
        <f t="shared" ca="1" si="314"/>
        <v>0.38429884075712262</v>
      </c>
      <c r="AM510" s="30">
        <f t="shared" ca="1" si="314"/>
        <v>0.69303544784658266</v>
      </c>
      <c r="AN510" s="30">
        <f>IF(Riskregister!$E$11="",0,COUNTIF(BL$4:BL$53,"&lt;"&amp;AL510)*IF(AM510&lt;0.5,Riskregister!$K$11+(Riskregister!$L$11-Riskregister!$K$11)*SQRT(AM510/2),Riskregister!$L$11-(Riskregister!$L$11-Riskregister!$K$11)*SQRT((1-AM510)/2)))</f>
        <v>0</v>
      </c>
      <c r="AO510" s="30">
        <f t="shared" ca="1" si="315"/>
        <v>0.35775368059412793</v>
      </c>
      <c r="AP510" s="30">
        <f t="shared" ca="1" si="315"/>
        <v>0.98393215404802148</v>
      </c>
      <c r="AQ510" s="30">
        <f>IF(Riskregister!$E$12="",0,COUNTIF(BM$4:BM$53,"&lt;"&amp;AO510)*IF(AP510&lt;0.5,Riskregister!$K$12+(Riskregister!$L$12-Riskregister!$K$12)*SQRT(AP510/2),Riskregister!$L$12-(Riskregister!$L$12-Riskregister!$K$12)*SQRT((1-AP510)/2)))</f>
        <v>0</v>
      </c>
      <c r="AR510" s="30">
        <f t="shared" ca="1" si="316"/>
        <v>0.65104039226333399</v>
      </c>
      <c r="AS510" s="30">
        <f t="shared" ca="1" si="316"/>
        <v>0.28565823404195168</v>
      </c>
      <c r="AT510" s="30">
        <f>IF(Riskregister!$E$13="",0,COUNTIF(BN$4:BN$53,"&lt;"&amp;AR510)*IF(AS510&lt;0.5,Riskregister!$K$13+(Riskregister!$L$13-Riskregister!$K$13)*SQRT(AS510/2),Riskregister!$L$13-(Riskregister!$L$13-Riskregister!$K$13)*SQRT((1-AS510)/2)))</f>
        <v>0</v>
      </c>
      <c r="AU510" s="30">
        <f t="shared" ca="1" si="317"/>
        <v>0.92749682266386169</v>
      </c>
      <c r="AV510" s="30">
        <f t="shared" ca="1" si="317"/>
        <v>0.72432250251180275</v>
      </c>
      <c r="AW510" s="30">
        <f>IF(Riskregister!$E$14="",0,COUNTIF(BO$4:BO$53,"&lt;"&amp;AU510)*IF(AV510&lt;0.5,Riskregister!$K$14+(Riskregister!$L$14-Riskregister!$K$14)*SQRT(AV510/2),Riskregister!$L$14-(Riskregister!$L$14-Riskregister!$K$14)*SQRT((1-AV510)/2)))</f>
        <v>0</v>
      </c>
      <c r="AX510" s="30">
        <f t="shared" ca="1" si="318"/>
        <v>0.78987936796134883</v>
      </c>
      <c r="AY510" s="30">
        <f t="shared" ca="1" si="318"/>
        <v>7.5510204526699209E-2</v>
      </c>
      <c r="AZ510" s="30">
        <f>IF(Riskregister!$E$15="",0,COUNTIF(BP$4:BP$53,"&lt;"&amp;AX510)*IF(AY510&lt;0.5,Riskregister!$K$15+(Riskregister!$L$15-Riskregister!$K$15)*SQRT(AY510/2),Riskregister!$L$15-(Riskregister!$L$15-Riskregister!$K$15)*SQRT((1-AY510)/2)))</f>
        <v>0</v>
      </c>
      <c r="BA510" s="30">
        <f t="shared" ca="1" si="319"/>
        <v>0.91741269699139671</v>
      </c>
      <c r="BB510" s="30">
        <f t="shared" ca="1" si="319"/>
        <v>0.27734856224729243</v>
      </c>
      <c r="BC510" s="30">
        <f>IF(Riskregister!$E$16="",0,COUNTIF(BQ$4:BQ$53,"&lt;"&amp;BA510)*IF(BB510&lt;0.5,Riskregister!$K$16+(Riskregister!$L$16-Riskregister!$K$16)*SQRT(BB510/2),Riskregister!$L$16-(Riskregister!$L$16-Riskregister!$K$16)*SQRT((1-BB510)/2)))</f>
        <v>0</v>
      </c>
      <c r="BD510" s="30">
        <f t="shared" ca="1" si="283"/>
        <v>17386078.794052828</v>
      </c>
    </row>
    <row r="511" spans="20:56" x14ac:dyDescent="0.35">
      <c r="T511" s="30">
        <f t="shared" ca="1" si="308"/>
        <v>0.37988537843907499</v>
      </c>
      <c r="U511" s="30">
        <f t="shared" ca="1" si="308"/>
        <v>0.29954944384787796</v>
      </c>
      <c r="V511" s="30">
        <f ca="1">IF(Riskregister!$E$5="",0,COUNTIF(BF$4:BF$53,"&lt;"&amp;T511)*IF(U511&lt;0.5,Riskregister!$K$5+(Riskregister!$L$5-Riskregister!$K$5)*SQRT(U511/2),Riskregister!$L$5-(Riskregister!$L$5-Riskregister!$K$5)*SQRT((1-U511)/2)))</f>
        <v>972459.98000457301</v>
      </c>
      <c r="W511" s="30">
        <f t="shared" ca="1" si="309"/>
        <v>0.16014664227212239</v>
      </c>
      <c r="X511" s="30">
        <f t="shared" ca="1" si="309"/>
        <v>0.58175092382219573</v>
      </c>
      <c r="Y511" s="30">
        <f ca="1">IF(Riskregister!$E$6="",0,COUNTIF(BG$4:BG$53,"&lt;"&amp;W511)*IF(X511&lt;0.5,Riskregister!$K$6+(Riskregister!$L$6-Riskregister!$K$6)*SQRT(X511/2),Riskregister!$L$6-(Riskregister!$L$6-Riskregister!$K$6)*SQRT((1-X511)/2)))</f>
        <v>1176857.5436730026</v>
      </c>
      <c r="Z511" s="30">
        <f t="shared" ca="1" si="310"/>
        <v>0.73785866218649365</v>
      </c>
      <c r="AA511" s="30">
        <f t="shared" ca="1" si="310"/>
        <v>0.91320633330883516</v>
      </c>
      <c r="AB511" s="30">
        <f ca="1">IF(Riskregister!$E$7="",0,COUNTIF(BH$4:BH$53,"&lt;"&amp;Z511)*IF(AA511&lt;0.5,Riskregister!$K$7+(Riskregister!$L$7-Riskregister!$K$7)*SQRT(AA511/2),Riskregister!$L$7-(Riskregister!$L$7-Riskregister!$K$7)*SQRT((1-AA511)/2)))</f>
        <v>2616706.6146188816</v>
      </c>
      <c r="AC511" s="30">
        <f t="shared" ca="1" si="311"/>
        <v>0.585312038420576</v>
      </c>
      <c r="AD511" s="30">
        <f t="shared" ca="1" si="311"/>
        <v>0.53829682160335901</v>
      </c>
      <c r="AE511" s="30">
        <f ca="1">IF(Riskregister!$E$8="",0,COUNTIF(BI$4:BI$53,"&lt;"&amp;AC511)*IF(AD511&lt;0.5,Riskregister!$K$8+(Riskregister!$L$8-Riskregister!$K$8)*SQRT(AD511/2),Riskregister!$L$8-(Riskregister!$L$8-Riskregister!$K$8)*SQRT((1-AD511)/2)))</f>
        <v>8225370.5305368835</v>
      </c>
      <c r="AF511" s="30">
        <f t="shared" ca="1" si="312"/>
        <v>0.14626991597880312</v>
      </c>
      <c r="AG511" s="30">
        <f t="shared" ca="1" si="312"/>
        <v>0.91543550208732616</v>
      </c>
      <c r="AH511" s="30">
        <f>IF(Riskregister!$E$9="",0,COUNTIF(BJ$4:BJ$53,"&lt;"&amp;AF511)*IF(AG511&lt;0.5,Riskregister!$K$9+(Riskregister!$L$9-Riskregister!$K$9)*SQRT(AG511/2),Riskregister!$L$9-(Riskregister!$L$9-Riskregister!$K$9)*SQRT((1-AG511)/2)))</f>
        <v>0</v>
      </c>
      <c r="AI511" s="30">
        <f t="shared" ca="1" si="313"/>
        <v>0.95508744582592719</v>
      </c>
      <c r="AJ511" s="30">
        <f t="shared" ca="1" si="313"/>
        <v>0.59060765609926025</v>
      </c>
      <c r="AK511" s="30">
        <f>IF(Riskregister!$E$10="",0,COUNTIF(BK$4:BK$53,"&lt;"&amp;AI511)*IF(AJ511&lt;0.5,Riskregister!$K$10+(Riskregister!$L$10-Riskregister!$K$10)*SQRT(AJ511/2),Riskregister!$L$10-(Riskregister!$L$10-Riskregister!$K$10)*SQRT((1-AJ511)/2)))</f>
        <v>0</v>
      </c>
      <c r="AL511" s="30">
        <f t="shared" ca="1" si="314"/>
        <v>0.98374072125837653</v>
      </c>
      <c r="AM511" s="30">
        <f t="shared" ca="1" si="314"/>
        <v>0.64582940209388895</v>
      </c>
      <c r="AN511" s="30">
        <f>IF(Riskregister!$E$11="",0,COUNTIF(BL$4:BL$53,"&lt;"&amp;AL511)*IF(AM511&lt;0.5,Riskregister!$K$11+(Riskregister!$L$11-Riskregister!$K$11)*SQRT(AM511/2),Riskregister!$L$11-(Riskregister!$L$11-Riskregister!$K$11)*SQRT((1-AM511)/2)))</f>
        <v>0</v>
      </c>
      <c r="AO511" s="30">
        <f t="shared" ca="1" si="315"/>
        <v>0.87802345935443438</v>
      </c>
      <c r="AP511" s="30">
        <f t="shared" ca="1" si="315"/>
        <v>0.93341550671741136</v>
      </c>
      <c r="AQ511" s="30">
        <f>IF(Riskregister!$E$12="",0,COUNTIF(BM$4:BM$53,"&lt;"&amp;AO511)*IF(AP511&lt;0.5,Riskregister!$K$12+(Riskregister!$L$12-Riskregister!$K$12)*SQRT(AP511/2),Riskregister!$L$12-(Riskregister!$L$12-Riskregister!$K$12)*SQRT((1-AP511)/2)))</f>
        <v>0</v>
      </c>
      <c r="AR511" s="30">
        <f t="shared" ca="1" si="316"/>
        <v>0.41226281301317247</v>
      </c>
      <c r="AS511" s="30">
        <f t="shared" ca="1" si="316"/>
        <v>0.47604621011350201</v>
      </c>
      <c r="AT511" s="30">
        <f>IF(Riskregister!$E$13="",0,COUNTIF(BN$4:BN$53,"&lt;"&amp;AR511)*IF(AS511&lt;0.5,Riskregister!$K$13+(Riskregister!$L$13-Riskregister!$K$13)*SQRT(AS511/2),Riskregister!$L$13-(Riskregister!$L$13-Riskregister!$K$13)*SQRT((1-AS511)/2)))</f>
        <v>0</v>
      </c>
      <c r="AU511" s="30">
        <f t="shared" ca="1" si="317"/>
        <v>0.29102200548083856</v>
      </c>
      <c r="AV511" s="30">
        <f t="shared" ca="1" si="317"/>
        <v>0.46642616642457213</v>
      </c>
      <c r="AW511" s="30">
        <f>IF(Riskregister!$E$14="",0,COUNTIF(BO$4:BO$53,"&lt;"&amp;AU511)*IF(AV511&lt;0.5,Riskregister!$K$14+(Riskregister!$L$14-Riskregister!$K$14)*SQRT(AV511/2),Riskregister!$L$14-(Riskregister!$L$14-Riskregister!$K$14)*SQRT((1-AV511)/2)))</f>
        <v>0</v>
      </c>
      <c r="AX511" s="30">
        <f t="shared" ca="1" si="318"/>
        <v>0.29159913313681218</v>
      </c>
      <c r="AY511" s="30">
        <f t="shared" ca="1" si="318"/>
        <v>0.81686361568850918</v>
      </c>
      <c r="AZ511" s="30">
        <f>IF(Riskregister!$E$15="",0,COUNTIF(BP$4:BP$53,"&lt;"&amp;AX511)*IF(AY511&lt;0.5,Riskregister!$K$15+(Riskregister!$L$15-Riskregister!$K$15)*SQRT(AY511/2),Riskregister!$L$15-(Riskregister!$L$15-Riskregister!$K$15)*SQRT((1-AY511)/2)))</f>
        <v>0</v>
      </c>
      <c r="BA511" s="30">
        <f t="shared" ca="1" si="319"/>
        <v>0.1486184531800353</v>
      </c>
      <c r="BB511" s="30">
        <f t="shared" ca="1" si="319"/>
        <v>0.3176130221830249</v>
      </c>
      <c r="BC511" s="30">
        <f>IF(Riskregister!$E$16="",0,COUNTIF(BQ$4:BQ$53,"&lt;"&amp;BA511)*IF(BB511&lt;0.5,Riskregister!$K$16+(Riskregister!$L$16-Riskregister!$K$16)*SQRT(BB511/2),Riskregister!$L$16-(Riskregister!$L$16-Riskregister!$K$16)*SQRT((1-BB511)/2)))</f>
        <v>0</v>
      </c>
      <c r="BD511" s="30">
        <f t="shared" ca="1" si="283"/>
        <v>12991394.668833341</v>
      </c>
    </row>
    <row r="512" spans="20:56" x14ac:dyDescent="0.35">
      <c r="T512" s="30">
        <f t="shared" ca="1" si="308"/>
        <v>0.24563841456157121</v>
      </c>
      <c r="U512" s="30">
        <f t="shared" ca="1" si="308"/>
        <v>0.88382552272898263</v>
      </c>
      <c r="V512" s="30">
        <f ca="1">IF(Riskregister!$E$5="",0,COUNTIF(BF$4:BF$53,"&lt;"&amp;T512)*IF(U512&lt;0.5,Riskregister!$K$5+(Riskregister!$L$5-Riskregister!$K$5)*SQRT(U512/2),Riskregister!$L$5-(Riskregister!$L$5-Riskregister!$K$5)*SQRT((1-U512)/2)))</f>
        <v>983088.3514083164</v>
      </c>
      <c r="W512" s="30">
        <f t="shared" ca="1" si="309"/>
        <v>0.51928571701616622</v>
      </c>
      <c r="X512" s="30">
        <f t="shared" ca="1" si="309"/>
        <v>0.87932318466568293</v>
      </c>
      <c r="Y512" s="30">
        <f ca="1">IF(Riskregister!$E$6="",0,COUNTIF(BG$4:BG$53,"&lt;"&amp;W512)*IF(X512&lt;0.5,Riskregister!$K$6+(Riskregister!$L$6-Riskregister!$K$6)*SQRT(X512/2),Riskregister!$L$6-(Riskregister!$L$6-Riskregister!$K$6)*SQRT((1-X512)/2)))</f>
        <v>3115700.4108525356</v>
      </c>
      <c r="Z512" s="30">
        <f t="shared" ca="1" si="310"/>
        <v>0.997617667833405</v>
      </c>
      <c r="AA512" s="30">
        <f t="shared" ca="1" si="310"/>
        <v>0.83150327050921025</v>
      </c>
      <c r="AB512" s="30">
        <f ca="1">IF(Riskregister!$E$7="",0,COUNTIF(BH$4:BH$53,"&lt;"&amp;Z512)*IF(AA512&lt;0.5,Riskregister!$K$7+(Riskregister!$L$7-Riskregister!$K$7)*SQRT(AA512/2),Riskregister!$L$7-(Riskregister!$L$7-Riskregister!$K$7)*SQRT((1-AA512)/2)))</f>
        <v>4177747.1260226145</v>
      </c>
      <c r="AC512" s="30">
        <f t="shared" ca="1" si="311"/>
        <v>0.49189176134050661</v>
      </c>
      <c r="AD512" s="30">
        <f t="shared" ca="1" si="311"/>
        <v>0.45288295772441789</v>
      </c>
      <c r="AE512" s="30">
        <f ca="1">IF(Riskregister!$E$8="",0,COUNTIF(BI$4:BI$53,"&lt;"&amp;AC512)*IF(AD512&lt;0.5,Riskregister!$K$8+(Riskregister!$L$8-Riskregister!$K$8)*SQRT(AD512/2),Riskregister!$L$8-(Riskregister!$L$8-Riskregister!$K$8)*SQRT((1-AD512)/2)))</f>
        <v>7609607.3217883436</v>
      </c>
      <c r="AF512" s="30">
        <f t="shared" ca="1" si="312"/>
        <v>0.97953710179791142</v>
      </c>
      <c r="AG512" s="30">
        <f t="shared" ca="1" si="312"/>
        <v>5.3578835102784272E-2</v>
      </c>
      <c r="AH512" s="30">
        <f>IF(Riskregister!$E$9="",0,COUNTIF(BJ$4:BJ$53,"&lt;"&amp;AF512)*IF(AG512&lt;0.5,Riskregister!$K$9+(Riskregister!$L$9-Riskregister!$K$9)*SQRT(AG512/2),Riskregister!$L$9-(Riskregister!$L$9-Riskregister!$K$9)*SQRT((1-AG512)/2)))</f>
        <v>0</v>
      </c>
      <c r="AI512" s="30">
        <f t="shared" ca="1" si="313"/>
        <v>0.57950589622535309</v>
      </c>
      <c r="AJ512" s="30">
        <f t="shared" ca="1" si="313"/>
        <v>5.4088779026918665E-2</v>
      </c>
      <c r="AK512" s="30">
        <f>IF(Riskregister!$E$10="",0,COUNTIF(BK$4:BK$53,"&lt;"&amp;AI512)*IF(AJ512&lt;0.5,Riskregister!$K$10+(Riskregister!$L$10-Riskregister!$K$10)*SQRT(AJ512/2),Riskregister!$L$10-(Riskregister!$L$10-Riskregister!$K$10)*SQRT((1-AJ512)/2)))</f>
        <v>0</v>
      </c>
      <c r="AL512" s="30">
        <f t="shared" ca="1" si="314"/>
        <v>0.8595543800415556</v>
      </c>
      <c r="AM512" s="30">
        <f t="shared" ca="1" si="314"/>
        <v>0.47756786548607888</v>
      </c>
      <c r="AN512" s="30">
        <f>IF(Riskregister!$E$11="",0,COUNTIF(BL$4:BL$53,"&lt;"&amp;AL512)*IF(AM512&lt;0.5,Riskregister!$K$11+(Riskregister!$L$11-Riskregister!$K$11)*SQRT(AM512/2),Riskregister!$L$11-(Riskregister!$L$11-Riskregister!$K$11)*SQRT((1-AM512)/2)))</f>
        <v>0</v>
      </c>
      <c r="AO512" s="30">
        <f t="shared" ca="1" si="315"/>
        <v>0.98760161215155595</v>
      </c>
      <c r="AP512" s="30">
        <f t="shared" ca="1" si="315"/>
        <v>0.99712907352936697</v>
      </c>
      <c r="AQ512" s="30">
        <f>IF(Riskregister!$E$12="",0,COUNTIF(BM$4:BM$53,"&lt;"&amp;AO512)*IF(AP512&lt;0.5,Riskregister!$K$12+(Riskregister!$L$12-Riskregister!$K$12)*SQRT(AP512/2),Riskregister!$L$12-(Riskregister!$L$12-Riskregister!$K$12)*SQRT((1-AP512)/2)))</f>
        <v>0</v>
      </c>
      <c r="AR512" s="30">
        <f t="shared" ca="1" si="316"/>
        <v>0.63625982396539527</v>
      </c>
      <c r="AS512" s="30">
        <f t="shared" ca="1" si="316"/>
        <v>6.3152563795160099E-2</v>
      </c>
      <c r="AT512" s="30">
        <f>IF(Riskregister!$E$13="",0,COUNTIF(BN$4:BN$53,"&lt;"&amp;AR512)*IF(AS512&lt;0.5,Riskregister!$K$13+(Riskregister!$L$13-Riskregister!$K$13)*SQRT(AS512/2),Riskregister!$L$13-(Riskregister!$L$13-Riskregister!$K$13)*SQRT((1-AS512)/2)))</f>
        <v>0</v>
      </c>
      <c r="AU512" s="30">
        <f t="shared" ca="1" si="317"/>
        <v>0.82573796094484475</v>
      </c>
      <c r="AV512" s="30">
        <f t="shared" ca="1" si="317"/>
        <v>0.345204954544307</v>
      </c>
      <c r="AW512" s="30">
        <f>IF(Riskregister!$E$14="",0,COUNTIF(BO$4:BO$53,"&lt;"&amp;AU512)*IF(AV512&lt;0.5,Riskregister!$K$14+(Riskregister!$L$14-Riskregister!$K$14)*SQRT(AV512/2),Riskregister!$L$14-(Riskregister!$L$14-Riskregister!$K$14)*SQRT((1-AV512)/2)))</f>
        <v>0</v>
      </c>
      <c r="AX512" s="30">
        <f t="shared" ca="1" si="318"/>
        <v>0.21645361252186013</v>
      </c>
      <c r="AY512" s="30">
        <f t="shared" ca="1" si="318"/>
        <v>0.29124405775122586</v>
      </c>
      <c r="AZ512" s="30">
        <f>IF(Riskregister!$E$15="",0,COUNTIF(BP$4:BP$53,"&lt;"&amp;AX512)*IF(AY512&lt;0.5,Riskregister!$K$15+(Riskregister!$L$15-Riskregister!$K$15)*SQRT(AY512/2),Riskregister!$L$15-(Riskregister!$L$15-Riskregister!$K$15)*SQRT((1-AY512)/2)))</f>
        <v>0</v>
      </c>
      <c r="BA512" s="30">
        <f t="shared" ca="1" si="319"/>
        <v>0.6794480116434759</v>
      </c>
      <c r="BB512" s="30">
        <f t="shared" ca="1" si="319"/>
        <v>0.91651129333370152</v>
      </c>
      <c r="BC512" s="30">
        <f>IF(Riskregister!$E$16="",0,COUNTIF(BQ$4:BQ$53,"&lt;"&amp;BA512)*IF(BB512&lt;0.5,Riskregister!$K$16+(Riskregister!$L$16-Riskregister!$K$16)*SQRT(BB512/2),Riskregister!$L$16-(Riskregister!$L$16-Riskregister!$K$16)*SQRT((1-BB512)/2)))</f>
        <v>0</v>
      </c>
      <c r="BD512" s="30">
        <f t="shared" ca="1" si="283"/>
        <v>15886143.21007181</v>
      </c>
    </row>
    <row r="513" spans="20:56" x14ac:dyDescent="0.35">
      <c r="T513" s="30">
        <f t="shared" ca="1" si="308"/>
        <v>0.47015550016770868</v>
      </c>
      <c r="U513" s="30">
        <f t="shared" ca="1" si="308"/>
        <v>0.19961375784635382</v>
      </c>
      <c r="V513" s="30">
        <f ca="1">IF(Riskregister!$E$5="",0,COUNTIF(BF$4:BF$53,"&lt;"&amp;T513)*IF(U513&lt;0.5,Riskregister!$K$5+(Riskregister!$L$5-Riskregister!$K$5)*SQRT(U513/2),Riskregister!$L$5-(Riskregister!$L$5-Riskregister!$K$5)*SQRT((1-U513)/2)))</f>
        <v>876495.06074219663</v>
      </c>
      <c r="W513" s="30">
        <f t="shared" ca="1" si="309"/>
        <v>0.97204260335510051</v>
      </c>
      <c r="X513" s="30">
        <f t="shared" ca="1" si="309"/>
        <v>7.5568254628059939E-2</v>
      </c>
      <c r="Y513" s="30">
        <f ca="1">IF(Riskregister!$E$6="",0,COUNTIF(BG$4:BG$53,"&lt;"&amp;W513)*IF(X513&lt;0.5,Riskregister!$K$6+(Riskregister!$L$6-Riskregister!$K$6)*SQRT(X513/2),Riskregister!$L$6-(Riskregister!$L$6-Riskregister!$K$6)*SQRT((1-X513)/2)))</f>
        <v>2749432.568702329</v>
      </c>
      <c r="Z513" s="30">
        <f t="shared" ca="1" si="310"/>
        <v>0.84129768412025063</v>
      </c>
      <c r="AA513" s="30">
        <f t="shared" ca="1" si="310"/>
        <v>0.1707552794783902</v>
      </c>
      <c r="AB513" s="30">
        <f ca="1">IF(Riskregister!$E$7="",0,COUNTIF(BH$4:BH$53,"&lt;"&amp;Z513)*IF(AA513&lt;0.5,Riskregister!$K$7+(Riskregister!$L$7-Riskregister!$K$7)*SQRT(AA513/2),Riskregister!$L$7-(Riskregister!$L$7-Riskregister!$K$7)*SQRT((1-AA513)/2)))</f>
        <v>1370412.7499726214</v>
      </c>
      <c r="AC513" s="30">
        <f t="shared" ca="1" si="311"/>
        <v>0.98003944122890851</v>
      </c>
      <c r="AD513" s="30">
        <f t="shared" ca="1" si="311"/>
        <v>0.15899358495715621</v>
      </c>
      <c r="AE513" s="30">
        <f ca="1">IF(Riskregister!$E$8="",0,COUNTIF(BI$4:BI$53,"&lt;"&amp;AC513)*IF(AD513&lt;0.5,Riskregister!$K$8+(Riskregister!$L$8-Riskregister!$K$8)*SQRT(AD513/2),Riskregister!$L$8-(Riskregister!$L$8-Riskregister!$K$8)*SQRT((1-AD513)/2)))</f>
        <v>11376212.758811526</v>
      </c>
      <c r="AF513" s="30">
        <f t="shared" ca="1" si="312"/>
        <v>0.4659576434266236</v>
      </c>
      <c r="AG513" s="30">
        <f t="shared" ca="1" si="312"/>
        <v>5.3463856308064162E-2</v>
      </c>
      <c r="AH513" s="30">
        <f>IF(Riskregister!$E$9="",0,COUNTIF(BJ$4:BJ$53,"&lt;"&amp;AF513)*IF(AG513&lt;0.5,Riskregister!$K$9+(Riskregister!$L$9-Riskregister!$K$9)*SQRT(AG513/2),Riskregister!$L$9-(Riskregister!$L$9-Riskregister!$K$9)*SQRT((1-AG513)/2)))</f>
        <v>0</v>
      </c>
      <c r="AI513" s="30">
        <f t="shared" ca="1" si="313"/>
        <v>0.97951662355368474</v>
      </c>
      <c r="AJ513" s="30">
        <f t="shared" ca="1" si="313"/>
        <v>0.84963471174509309</v>
      </c>
      <c r="AK513" s="30">
        <f>IF(Riskregister!$E$10="",0,COUNTIF(BK$4:BK$53,"&lt;"&amp;AI513)*IF(AJ513&lt;0.5,Riskregister!$K$10+(Riskregister!$L$10-Riskregister!$K$10)*SQRT(AJ513/2),Riskregister!$L$10-(Riskregister!$L$10-Riskregister!$K$10)*SQRT((1-AJ513)/2)))</f>
        <v>0</v>
      </c>
      <c r="AL513" s="30">
        <f t="shared" ca="1" si="314"/>
        <v>0.21398297690572088</v>
      </c>
      <c r="AM513" s="30">
        <f t="shared" ca="1" si="314"/>
        <v>0.78176896424717879</v>
      </c>
      <c r="AN513" s="30">
        <f>IF(Riskregister!$E$11="",0,COUNTIF(BL$4:BL$53,"&lt;"&amp;AL513)*IF(AM513&lt;0.5,Riskregister!$K$11+(Riskregister!$L$11-Riskregister!$K$11)*SQRT(AM513/2),Riskregister!$L$11-(Riskregister!$L$11-Riskregister!$K$11)*SQRT((1-AM513)/2)))</f>
        <v>0</v>
      </c>
      <c r="AO513" s="30">
        <f t="shared" ca="1" si="315"/>
        <v>0.37921268074608816</v>
      </c>
      <c r="AP513" s="30">
        <f t="shared" ca="1" si="315"/>
        <v>0.18258116698454274</v>
      </c>
      <c r="AQ513" s="30">
        <f>IF(Riskregister!$E$12="",0,COUNTIF(BM$4:BM$53,"&lt;"&amp;AO513)*IF(AP513&lt;0.5,Riskregister!$K$12+(Riskregister!$L$12-Riskregister!$K$12)*SQRT(AP513/2),Riskregister!$L$12-(Riskregister!$L$12-Riskregister!$K$12)*SQRT((1-AP513)/2)))</f>
        <v>0</v>
      </c>
      <c r="AR513" s="30">
        <f t="shared" ca="1" si="316"/>
        <v>0.58734594011512709</v>
      </c>
      <c r="AS513" s="30">
        <f t="shared" ca="1" si="316"/>
        <v>0.92405542102305271</v>
      </c>
      <c r="AT513" s="30">
        <f>IF(Riskregister!$E$13="",0,COUNTIF(BN$4:BN$53,"&lt;"&amp;AR513)*IF(AS513&lt;0.5,Riskregister!$K$13+(Riskregister!$L$13-Riskregister!$K$13)*SQRT(AS513/2),Riskregister!$L$13-(Riskregister!$L$13-Riskregister!$K$13)*SQRT((1-AS513)/2)))</f>
        <v>0</v>
      </c>
      <c r="AU513" s="30">
        <f t="shared" ca="1" si="317"/>
        <v>0.89408289859220136</v>
      </c>
      <c r="AV513" s="30">
        <f t="shared" ca="1" si="317"/>
        <v>0.61852724008806004</v>
      </c>
      <c r="AW513" s="30">
        <f>IF(Riskregister!$E$14="",0,COUNTIF(BO$4:BO$53,"&lt;"&amp;AU513)*IF(AV513&lt;0.5,Riskregister!$K$14+(Riskregister!$L$14-Riskregister!$K$14)*SQRT(AV513/2),Riskregister!$L$14-(Riskregister!$L$14-Riskregister!$K$14)*SQRT((1-AV513)/2)))</f>
        <v>0</v>
      </c>
      <c r="AX513" s="30">
        <f t="shared" ca="1" si="318"/>
        <v>2.1442372735215987E-2</v>
      </c>
      <c r="AY513" s="30">
        <f t="shared" ca="1" si="318"/>
        <v>0.54494704315906151</v>
      </c>
      <c r="AZ513" s="30">
        <f>IF(Riskregister!$E$15="",0,COUNTIF(BP$4:BP$53,"&lt;"&amp;AX513)*IF(AY513&lt;0.5,Riskregister!$K$15+(Riskregister!$L$15-Riskregister!$K$15)*SQRT(AY513/2),Riskregister!$L$15-(Riskregister!$L$15-Riskregister!$K$15)*SQRT((1-AY513)/2)))</f>
        <v>0</v>
      </c>
      <c r="BA513" s="30">
        <f t="shared" ca="1" si="319"/>
        <v>0.88410752469063847</v>
      </c>
      <c r="BB513" s="30">
        <f t="shared" ca="1" si="319"/>
        <v>0.7350120469880741</v>
      </c>
      <c r="BC513" s="30">
        <f>IF(Riskregister!$E$16="",0,COUNTIF(BQ$4:BQ$53,"&lt;"&amp;BA513)*IF(BB513&lt;0.5,Riskregister!$K$16+(Riskregister!$L$16-Riskregister!$K$16)*SQRT(BB513/2),Riskregister!$L$16-(Riskregister!$L$16-Riskregister!$K$16)*SQRT((1-BB513)/2)))</f>
        <v>0</v>
      </c>
      <c r="BD513" s="30">
        <f t="shared" ca="1" si="283"/>
        <v>16372553.138228673</v>
      </c>
    </row>
    <row r="514" spans="20:56" x14ac:dyDescent="0.35">
      <c r="T514" s="30">
        <f t="shared" ca="1" si="308"/>
        <v>0.35446820773213994</v>
      </c>
      <c r="U514" s="30">
        <f t="shared" ca="1" si="308"/>
        <v>0.70203554338307195</v>
      </c>
      <c r="V514" s="30">
        <f ca="1">IF(Riskregister!$E$5="",0,COUNTIF(BF$4:BF$53,"&lt;"&amp;T514)*IF(U514&lt;0.5,Riskregister!$K$5+(Riskregister!$L$5-Riskregister!$K$5)*SQRT(U514/2),Riskregister!$L$5-(Riskregister!$L$5-Riskregister!$K$5)*SQRT((1-U514)/2)))</f>
        <v>1278924.0831777239</v>
      </c>
      <c r="W514" s="30">
        <f t="shared" ca="1" si="309"/>
        <v>0.24232967015024531</v>
      </c>
      <c r="X514" s="30">
        <f t="shared" ca="1" si="309"/>
        <v>0.45051810132833214</v>
      </c>
      <c r="Y514" s="30">
        <f ca="1">IF(Riskregister!$E$6="",0,COUNTIF(BG$4:BG$53,"&lt;"&amp;W514)*IF(X514&lt;0.5,Riskregister!$K$6+(Riskregister!$L$6-Riskregister!$K$6)*SQRT(X514/2),Riskregister!$L$6-(Riskregister!$L$6-Riskregister!$K$6)*SQRT((1-X514)/2)))</f>
        <v>1054306.3409292349</v>
      </c>
      <c r="Z514" s="30">
        <f t="shared" ca="1" si="310"/>
        <v>0.70704615442327778</v>
      </c>
      <c r="AA514" s="30">
        <f t="shared" ca="1" si="310"/>
        <v>0.27118886797159891</v>
      </c>
      <c r="AB514" s="30">
        <f ca="1">IF(Riskregister!$E$7="",0,COUNTIF(BH$4:BH$53,"&lt;"&amp;Z514)*IF(AA514&lt;0.5,Riskregister!$K$7+(Riskregister!$L$7-Riskregister!$K$7)*SQRT(AA514/2),Riskregister!$L$7-(Riskregister!$L$7-Riskregister!$K$7)*SQRT((1-AA514)/2)))</f>
        <v>1431048.1862884331</v>
      </c>
      <c r="AC514" s="30">
        <f t="shared" ca="1" si="311"/>
        <v>0.8200921376813487</v>
      </c>
      <c r="AD514" s="30">
        <f t="shared" ca="1" si="311"/>
        <v>0.72220067902380747</v>
      </c>
      <c r="AE514" s="30">
        <f ca="1">IF(Riskregister!$E$8="",0,COUNTIF(BI$4:BI$53,"&lt;"&amp;AC514)*IF(AD514&lt;0.5,Riskregister!$K$8+(Riskregister!$L$8-Riskregister!$K$8)*SQRT(AD514/2),Riskregister!$L$8-(Riskregister!$L$8-Riskregister!$K$8)*SQRT((1-AD514)/2)))</f>
        <v>12993381.985371776</v>
      </c>
      <c r="AF514" s="30">
        <f t="shared" ca="1" si="312"/>
        <v>0.84800885534004622</v>
      </c>
      <c r="AG514" s="30">
        <f t="shared" ca="1" si="312"/>
        <v>0.23742537790774842</v>
      </c>
      <c r="AH514" s="30">
        <f>IF(Riskregister!$E$9="",0,COUNTIF(BJ$4:BJ$53,"&lt;"&amp;AF514)*IF(AG514&lt;0.5,Riskregister!$K$9+(Riskregister!$L$9-Riskregister!$K$9)*SQRT(AG514/2),Riskregister!$L$9-(Riskregister!$L$9-Riskregister!$K$9)*SQRT((1-AG514)/2)))</f>
        <v>0</v>
      </c>
      <c r="AI514" s="30">
        <f t="shared" ca="1" si="313"/>
        <v>0.40586907520886584</v>
      </c>
      <c r="AJ514" s="30">
        <f t="shared" ca="1" si="313"/>
        <v>0.48249527849726415</v>
      </c>
      <c r="AK514" s="30">
        <f>IF(Riskregister!$E$10="",0,COUNTIF(BK$4:BK$53,"&lt;"&amp;AI514)*IF(AJ514&lt;0.5,Riskregister!$K$10+(Riskregister!$L$10-Riskregister!$K$10)*SQRT(AJ514/2),Riskregister!$L$10-(Riskregister!$L$10-Riskregister!$K$10)*SQRT((1-AJ514)/2)))</f>
        <v>0</v>
      </c>
      <c r="AL514" s="30">
        <f t="shared" ca="1" si="314"/>
        <v>0.52077140421885526</v>
      </c>
      <c r="AM514" s="30">
        <f t="shared" ca="1" si="314"/>
        <v>0.63201155872205195</v>
      </c>
      <c r="AN514" s="30">
        <f>IF(Riskregister!$E$11="",0,COUNTIF(BL$4:BL$53,"&lt;"&amp;AL514)*IF(AM514&lt;0.5,Riskregister!$K$11+(Riskregister!$L$11-Riskregister!$K$11)*SQRT(AM514/2),Riskregister!$L$11-(Riskregister!$L$11-Riskregister!$K$11)*SQRT((1-AM514)/2)))</f>
        <v>0</v>
      </c>
      <c r="AO514" s="30">
        <f t="shared" ca="1" si="315"/>
        <v>6.6923244830954576E-2</v>
      </c>
      <c r="AP514" s="30">
        <f t="shared" ca="1" si="315"/>
        <v>0.6427993376473935</v>
      </c>
      <c r="AQ514" s="30">
        <f>IF(Riskregister!$E$12="",0,COUNTIF(BM$4:BM$53,"&lt;"&amp;AO514)*IF(AP514&lt;0.5,Riskregister!$K$12+(Riskregister!$L$12-Riskregister!$K$12)*SQRT(AP514/2),Riskregister!$L$12-(Riskregister!$L$12-Riskregister!$K$12)*SQRT((1-AP514)/2)))</f>
        <v>0</v>
      </c>
      <c r="AR514" s="30">
        <f t="shared" ca="1" si="316"/>
        <v>0.34312507111107382</v>
      </c>
      <c r="AS514" s="30">
        <f t="shared" ca="1" si="316"/>
        <v>0.80089424639594542</v>
      </c>
      <c r="AT514" s="30">
        <f>IF(Riskregister!$E$13="",0,COUNTIF(BN$4:BN$53,"&lt;"&amp;AR514)*IF(AS514&lt;0.5,Riskregister!$K$13+(Riskregister!$L$13-Riskregister!$K$13)*SQRT(AS514/2),Riskregister!$L$13-(Riskregister!$L$13-Riskregister!$K$13)*SQRT((1-AS514)/2)))</f>
        <v>0</v>
      </c>
      <c r="AU514" s="30">
        <f t="shared" ca="1" si="317"/>
        <v>0.35463225367308571</v>
      </c>
      <c r="AV514" s="30">
        <f t="shared" ca="1" si="317"/>
        <v>0.26947160199668674</v>
      </c>
      <c r="AW514" s="30">
        <f>IF(Riskregister!$E$14="",0,COUNTIF(BO$4:BO$53,"&lt;"&amp;AU514)*IF(AV514&lt;0.5,Riskregister!$K$14+(Riskregister!$L$14-Riskregister!$K$14)*SQRT(AV514/2),Riskregister!$L$14-(Riskregister!$L$14-Riskregister!$K$14)*SQRT((1-AV514)/2)))</f>
        <v>0</v>
      </c>
      <c r="AX514" s="30">
        <f t="shared" ca="1" si="318"/>
        <v>0.47395160179199247</v>
      </c>
      <c r="AY514" s="30">
        <f t="shared" ca="1" si="318"/>
        <v>0.27531136020438551</v>
      </c>
      <c r="AZ514" s="30">
        <f>IF(Riskregister!$E$15="",0,COUNTIF(BP$4:BP$53,"&lt;"&amp;AX514)*IF(AY514&lt;0.5,Riskregister!$K$15+(Riskregister!$L$15-Riskregister!$K$15)*SQRT(AY514/2),Riskregister!$L$15-(Riskregister!$L$15-Riskregister!$K$15)*SQRT((1-AY514)/2)))</f>
        <v>0</v>
      </c>
      <c r="BA514" s="30">
        <f t="shared" ca="1" si="319"/>
        <v>0.60458283518205014</v>
      </c>
      <c r="BB514" s="30">
        <f t="shared" ca="1" si="319"/>
        <v>0.78282894623844845</v>
      </c>
      <c r="BC514" s="30">
        <f>IF(Riskregister!$E$16="",0,COUNTIF(BQ$4:BQ$53,"&lt;"&amp;BA514)*IF(BB514&lt;0.5,Riskregister!$K$16+(Riskregister!$L$16-Riskregister!$K$16)*SQRT(BB514/2),Riskregister!$L$16-(Riskregister!$L$16-Riskregister!$K$16)*SQRT((1-BB514)/2)))</f>
        <v>0</v>
      </c>
      <c r="BD514" s="30">
        <f t="shared" ca="1" si="283"/>
        <v>16757660.595767168</v>
      </c>
    </row>
    <row r="515" spans="20:56" x14ac:dyDescent="0.35">
      <c r="T515" s="30">
        <f t="shared" ca="1" si="308"/>
        <v>0.43319463067547626</v>
      </c>
      <c r="U515" s="30">
        <f t="shared" ca="1" si="308"/>
        <v>0.61128441018814272</v>
      </c>
      <c r="V515" s="30">
        <f ca="1">IF(Riskregister!$E$5="",0,COUNTIF(BF$4:BF$53,"&lt;"&amp;T515)*IF(U515&lt;0.5,Riskregister!$K$5+(Riskregister!$L$5-Riskregister!$K$5)*SQRT(U515/2),Riskregister!$L$5-(Riskregister!$L$5-Riskregister!$K$5)*SQRT((1-U515)/2)))</f>
        <v>1204838.6091016531</v>
      </c>
      <c r="W515" s="30">
        <f t="shared" ca="1" si="309"/>
        <v>0.15444265059407825</v>
      </c>
      <c r="X515" s="30">
        <f t="shared" ca="1" si="309"/>
        <v>0.58531897321220838</v>
      </c>
      <c r="Y515" s="30">
        <f ca="1">IF(Riskregister!$E$6="",0,COUNTIF(BG$4:BG$53,"&lt;"&amp;W515)*IF(X515&lt;0.5,Riskregister!$K$6+(Riskregister!$L$6-Riskregister!$K$6)*SQRT(X515/2),Riskregister!$L$6-(Riskregister!$L$6-Riskregister!$K$6)*SQRT((1-X515)/2)))</f>
        <v>1180376.1451762021</v>
      </c>
      <c r="Z515" s="30">
        <f t="shared" ca="1" si="310"/>
        <v>0.62408657721335126</v>
      </c>
      <c r="AA515" s="30">
        <f t="shared" ca="1" si="310"/>
        <v>0.93680805976485293</v>
      </c>
      <c r="AB515" s="30">
        <f ca="1">IF(Riskregister!$E$7="",0,COUNTIF(BH$4:BH$53,"&lt;"&amp;Z515)*IF(AA515&lt;0.5,Riskregister!$K$7+(Riskregister!$L$7-Riskregister!$K$7)*SQRT(AA515/2),Riskregister!$L$7-(Riskregister!$L$7-Riskregister!$K$7)*SQRT((1-AA515)/2)))</f>
        <v>2364506.2450152296</v>
      </c>
      <c r="AC515" s="30">
        <f t="shared" ca="1" si="311"/>
        <v>0.7890661157452078</v>
      </c>
      <c r="AD515" s="30">
        <f t="shared" ca="1" si="311"/>
        <v>6.0385907201197742E-2</v>
      </c>
      <c r="AE515" s="30">
        <f ca="1">IF(Riskregister!$E$8="",0,COUNTIF(BI$4:BI$53,"&lt;"&amp;AC515)*IF(AD515&lt;0.5,Riskregister!$K$8+(Riskregister!$L$8-Riskregister!$K$8)*SQRT(AD515/2),Riskregister!$L$8-(Riskregister!$L$8-Riskregister!$K$8)*SQRT((1-AD515)/2)))</f>
        <v>4466710.5045589302</v>
      </c>
      <c r="AF515" s="30">
        <f t="shared" ca="1" si="312"/>
        <v>0.57183254295081676</v>
      </c>
      <c r="AG515" s="30">
        <f t="shared" ca="1" si="312"/>
        <v>0.70141346634073598</v>
      </c>
      <c r="AH515" s="30">
        <f>IF(Riskregister!$E$9="",0,COUNTIF(BJ$4:BJ$53,"&lt;"&amp;AF515)*IF(AG515&lt;0.5,Riskregister!$K$9+(Riskregister!$L$9-Riskregister!$K$9)*SQRT(AG515/2),Riskregister!$L$9-(Riskregister!$L$9-Riskregister!$K$9)*SQRT((1-AG515)/2)))</f>
        <v>0</v>
      </c>
      <c r="AI515" s="30">
        <f t="shared" ca="1" si="313"/>
        <v>0.15696672209536</v>
      </c>
      <c r="AJ515" s="30">
        <f t="shared" ca="1" si="313"/>
        <v>6.4807058389163896E-2</v>
      </c>
      <c r="AK515" s="30">
        <f>IF(Riskregister!$E$10="",0,COUNTIF(BK$4:BK$53,"&lt;"&amp;AI515)*IF(AJ515&lt;0.5,Riskregister!$K$10+(Riskregister!$L$10-Riskregister!$K$10)*SQRT(AJ515/2),Riskregister!$L$10-(Riskregister!$L$10-Riskregister!$K$10)*SQRT((1-AJ515)/2)))</f>
        <v>0</v>
      </c>
      <c r="AL515" s="30">
        <f t="shared" ca="1" si="314"/>
        <v>0.26055356797800422</v>
      </c>
      <c r="AM515" s="30">
        <f t="shared" ca="1" si="314"/>
        <v>0.91633253393265268</v>
      </c>
      <c r="AN515" s="30">
        <f>IF(Riskregister!$E$11="",0,COUNTIF(BL$4:BL$53,"&lt;"&amp;AL515)*IF(AM515&lt;0.5,Riskregister!$K$11+(Riskregister!$L$11-Riskregister!$K$11)*SQRT(AM515/2),Riskregister!$L$11-(Riskregister!$L$11-Riskregister!$K$11)*SQRT((1-AM515)/2)))</f>
        <v>0</v>
      </c>
      <c r="AO515" s="30">
        <f t="shared" ca="1" si="315"/>
        <v>0.50307165787348951</v>
      </c>
      <c r="AP515" s="30">
        <f t="shared" ca="1" si="315"/>
        <v>0.85346137336533401</v>
      </c>
      <c r="AQ515" s="30">
        <f>IF(Riskregister!$E$12="",0,COUNTIF(BM$4:BM$53,"&lt;"&amp;AO515)*IF(AP515&lt;0.5,Riskregister!$K$12+(Riskregister!$L$12-Riskregister!$K$12)*SQRT(AP515/2),Riskregister!$L$12-(Riskregister!$L$12-Riskregister!$K$12)*SQRT((1-AP515)/2)))</f>
        <v>0</v>
      </c>
      <c r="AR515" s="30">
        <f t="shared" ca="1" si="316"/>
        <v>0.39308894891269841</v>
      </c>
      <c r="AS515" s="30">
        <f t="shared" ca="1" si="316"/>
        <v>0.46100200259019286</v>
      </c>
      <c r="AT515" s="30">
        <f>IF(Riskregister!$E$13="",0,COUNTIF(BN$4:BN$53,"&lt;"&amp;AR515)*IF(AS515&lt;0.5,Riskregister!$K$13+(Riskregister!$L$13-Riskregister!$K$13)*SQRT(AS515/2),Riskregister!$L$13-(Riskregister!$L$13-Riskregister!$K$13)*SQRT((1-AS515)/2)))</f>
        <v>0</v>
      </c>
      <c r="AU515" s="30">
        <f t="shared" ca="1" si="317"/>
        <v>0.15920915095928478</v>
      </c>
      <c r="AV515" s="30">
        <f t="shared" ca="1" si="317"/>
        <v>5.4441856383158016E-2</v>
      </c>
      <c r="AW515" s="30">
        <f>IF(Riskregister!$E$14="",0,COUNTIF(BO$4:BO$53,"&lt;"&amp;AU515)*IF(AV515&lt;0.5,Riskregister!$K$14+(Riskregister!$L$14-Riskregister!$K$14)*SQRT(AV515/2),Riskregister!$L$14-(Riskregister!$L$14-Riskregister!$K$14)*SQRT((1-AV515)/2)))</f>
        <v>0</v>
      </c>
      <c r="AX515" s="30">
        <f t="shared" ca="1" si="318"/>
        <v>0.42726858743633955</v>
      </c>
      <c r="AY515" s="30">
        <f t="shared" ca="1" si="318"/>
        <v>0.41227453992005259</v>
      </c>
      <c r="AZ515" s="30">
        <f>IF(Riskregister!$E$15="",0,COUNTIF(BP$4:BP$53,"&lt;"&amp;AX515)*IF(AY515&lt;0.5,Riskregister!$K$15+(Riskregister!$L$15-Riskregister!$K$15)*SQRT(AY515/2),Riskregister!$L$15-(Riskregister!$L$15-Riskregister!$K$15)*SQRT((1-AY515)/2)))</f>
        <v>0</v>
      </c>
      <c r="BA515" s="30">
        <f t="shared" ca="1" si="319"/>
        <v>0.12736357262936948</v>
      </c>
      <c r="BB515" s="30">
        <f t="shared" ca="1" si="319"/>
        <v>0.80191332521946901</v>
      </c>
      <c r="BC515" s="30">
        <f>IF(Riskregister!$E$16="",0,COUNTIF(BQ$4:BQ$53,"&lt;"&amp;BA515)*IF(BB515&lt;0.5,Riskregister!$K$16+(Riskregister!$L$16-Riskregister!$K$16)*SQRT(BB515/2),Riskregister!$L$16-(Riskregister!$L$16-Riskregister!$K$16)*SQRT((1-BB515)/2)))</f>
        <v>0</v>
      </c>
      <c r="BD515" s="30">
        <f t="shared" ca="1" si="283"/>
        <v>9216431.5038520154</v>
      </c>
    </row>
    <row r="516" spans="20:56" x14ac:dyDescent="0.35">
      <c r="T516" s="30">
        <f t="shared" ca="1" si="308"/>
        <v>0.90379095657731845</v>
      </c>
      <c r="U516" s="30">
        <f t="shared" ca="1" si="308"/>
        <v>0.76202967262019727</v>
      </c>
      <c r="V516" s="30">
        <f ca="1">IF(Riskregister!$E$5="",0,COUNTIF(BF$4:BF$53,"&lt;"&amp;T516)*IF(U516&lt;0.5,Riskregister!$K$5+(Riskregister!$L$5-Riskregister!$K$5)*SQRT(U516/2),Riskregister!$L$5-(Riskregister!$L$5-Riskregister!$K$5)*SQRT((1-U516)/2)))</f>
        <v>2668655.8942585289</v>
      </c>
      <c r="W516" s="30">
        <f t="shared" ca="1" si="309"/>
        <v>6.7783176203387474E-2</v>
      </c>
      <c r="X516" s="30">
        <f t="shared" ca="1" si="309"/>
        <v>0.69052118355067282</v>
      </c>
      <c r="Y516" s="30">
        <f ca="1">IF(Riskregister!$E$6="",0,COUNTIF(BG$4:BG$53,"&lt;"&amp;W516)*IF(X516&lt;0.5,Riskregister!$K$6+(Riskregister!$L$6-Riskregister!$K$6)*SQRT(X516/2),Riskregister!$L$6-(Riskregister!$L$6-Riskregister!$K$6)*SQRT((1-X516)/2)))</f>
        <v>0</v>
      </c>
      <c r="Z516" s="30">
        <f t="shared" ca="1" si="310"/>
        <v>0.7786763823616194</v>
      </c>
      <c r="AA516" s="30">
        <f t="shared" ca="1" si="310"/>
        <v>0.32822460092214811</v>
      </c>
      <c r="AB516" s="30">
        <f ca="1">IF(Riskregister!$E$7="",0,COUNTIF(BH$4:BH$53,"&lt;"&amp;Z516)*IF(AA516&lt;0.5,Riskregister!$K$7+(Riskregister!$L$7-Riskregister!$K$7)*SQRT(AA516/2),Riskregister!$L$7-(Riskregister!$L$7-Riskregister!$K$7)*SQRT((1-AA516)/2)))</f>
        <v>1534301.7392276276</v>
      </c>
      <c r="AC516" s="30">
        <f t="shared" ca="1" si="311"/>
        <v>0.64077005668414977</v>
      </c>
      <c r="AD516" s="30">
        <f t="shared" ca="1" si="311"/>
        <v>0.1235182393873453</v>
      </c>
      <c r="AE516" s="30">
        <f ca="1">IF(Riskregister!$E$8="",0,COUNTIF(BI$4:BI$53,"&lt;"&amp;AC516)*IF(AD516&lt;0.5,Riskregister!$K$8+(Riskregister!$L$8-Riskregister!$K$8)*SQRT(AD516/2),Riskregister!$L$8-(Riskregister!$L$8-Riskregister!$K$8)*SQRT((1-AD516)/2)))</f>
        <v>4404044.8893099325</v>
      </c>
      <c r="AF516" s="30">
        <f t="shared" ca="1" si="312"/>
        <v>0.14496767354222295</v>
      </c>
      <c r="AG516" s="30">
        <f t="shared" ca="1" si="312"/>
        <v>0.93366726505979392</v>
      </c>
      <c r="AH516" s="30">
        <f>IF(Riskregister!$E$9="",0,COUNTIF(BJ$4:BJ$53,"&lt;"&amp;AF516)*IF(AG516&lt;0.5,Riskregister!$K$9+(Riskregister!$L$9-Riskregister!$K$9)*SQRT(AG516/2),Riskregister!$L$9-(Riskregister!$L$9-Riskregister!$K$9)*SQRT((1-AG516)/2)))</f>
        <v>0</v>
      </c>
      <c r="AI516" s="30">
        <f t="shared" ca="1" si="313"/>
        <v>0.90874691440111544</v>
      </c>
      <c r="AJ516" s="30">
        <f t="shared" ca="1" si="313"/>
        <v>0.72816915899656232</v>
      </c>
      <c r="AK516" s="30">
        <f>IF(Riskregister!$E$10="",0,COUNTIF(BK$4:BK$53,"&lt;"&amp;AI516)*IF(AJ516&lt;0.5,Riskregister!$K$10+(Riskregister!$L$10-Riskregister!$K$10)*SQRT(AJ516/2),Riskregister!$L$10-(Riskregister!$L$10-Riskregister!$K$10)*SQRT((1-AJ516)/2)))</f>
        <v>0</v>
      </c>
      <c r="AL516" s="30">
        <f t="shared" ca="1" si="314"/>
        <v>0.35676841264869452</v>
      </c>
      <c r="AM516" s="30">
        <f t="shared" ca="1" si="314"/>
        <v>0.7788946281903788</v>
      </c>
      <c r="AN516" s="30">
        <f>IF(Riskregister!$E$11="",0,COUNTIF(BL$4:BL$53,"&lt;"&amp;AL516)*IF(AM516&lt;0.5,Riskregister!$K$11+(Riskregister!$L$11-Riskregister!$K$11)*SQRT(AM516/2),Riskregister!$L$11-(Riskregister!$L$11-Riskregister!$K$11)*SQRT((1-AM516)/2)))</f>
        <v>0</v>
      </c>
      <c r="AO516" s="30">
        <f t="shared" ca="1" si="315"/>
        <v>0.41349160671951501</v>
      </c>
      <c r="AP516" s="30">
        <f t="shared" ca="1" si="315"/>
        <v>0.76540497883532566</v>
      </c>
      <c r="AQ516" s="30">
        <f>IF(Riskregister!$E$12="",0,COUNTIF(BM$4:BM$53,"&lt;"&amp;AO516)*IF(AP516&lt;0.5,Riskregister!$K$12+(Riskregister!$L$12-Riskregister!$K$12)*SQRT(AP516/2),Riskregister!$L$12-(Riskregister!$L$12-Riskregister!$K$12)*SQRT((1-AP516)/2)))</f>
        <v>0</v>
      </c>
      <c r="AR516" s="30">
        <f t="shared" ca="1" si="316"/>
        <v>8.5401331889237375E-2</v>
      </c>
      <c r="AS516" s="30">
        <f t="shared" ca="1" si="316"/>
        <v>0.84734155921414589</v>
      </c>
      <c r="AT516" s="30">
        <f>IF(Riskregister!$E$13="",0,COUNTIF(BN$4:BN$53,"&lt;"&amp;AR516)*IF(AS516&lt;0.5,Riskregister!$K$13+(Riskregister!$L$13-Riskregister!$K$13)*SQRT(AS516/2),Riskregister!$L$13-(Riskregister!$L$13-Riskregister!$K$13)*SQRT((1-AS516)/2)))</f>
        <v>0</v>
      </c>
      <c r="AU516" s="30">
        <f t="shared" ca="1" si="317"/>
        <v>0.82023522428690188</v>
      </c>
      <c r="AV516" s="30">
        <f t="shared" ca="1" si="317"/>
        <v>0.84786916608350327</v>
      </c>
      <c r="AW516" s="30">
        <f>IF(Riskregister!$E$14="",0,COUNTIF(BO$4:BO$53,"&lt;"&amp;AU516)*IF(AV516&lt;0.5,Riskregister!$K$14+(Riskregister!$L$14-Riskregister!$K$14)*SQRT(AV516/2),Riskregister!$L$14-(Riskregister!$L$14-Riskregister!$K$14)*SQRT((1-AV516)/2)))</f>
        <v>0</v>
      </c>
      <c r="AX516" s="30">
        <f t="shared" ca="1" si="318"/>
        <v>0.68066563532809676</v>
      </c>
      <c r="AY516" s="30">
        <f t="shared" ca="1" si="318"/>
        <v>0.34792616769575002</v>
      </c>
      <c r="AZ516" s="30">
        <f>IF(Riskregister!$E$15="",0,COUNTIF(BP$4:BP$53,"&lt;"&amp;AX516)*IF(AY516&lt;0.5,Riskregister!$K$15+(Riskregister!$L$15-Riskregister!$K$15)*SQRT(AY516/2),Riskregister!$L$15-(Riskregister!$L$15-Riskregister!$K$15)*SQRT((1-AY516)/2)))</f>
        <v>0</v>
      </c>
      <c r="BA516" s="30">
        <f t="shared" ca="1" si="319"/>
        <v>0.99486225807889406</v>
      </c>
      <c r="BB516" s="30">
        <f t="shared" ca="1" si="319"/>
        <v>0.55852306683414255</v>
      </c>
      <c r="BC516" s="30">
        <f>IF(Riskregister!$E$16="",0,COUNTIF(BQ$4:BQ$53,"&lt;"&amp;BA516)*IF(BB516&lt;0.5,Riskregister!$K$16+(Riskregister!$L$16-Riskregister!$K$16)*SQRT(BB516/2),Riskregister!$L$16-(Riskregister!$L$16-Riskregister!$K$16)*SQRT((1-BB516)/2)))</f>
        <v>0</v>
      </c>
      <c r="BD516" s="30">
        <f t="shared" ref="BD516:BD579" ca="1" si="320">V516+Y516+AB516+AE516+AH516+AK516+AN516+AQ516+AT516+AW516+AZ516+BC516</f>
        <v>8607002.5227960888</v>
      </c>
    </row>
    <row r="517" spans="20:56" x14ac:dyDescent="0.35">
      <c r="T517" s="30">
        <f t="shared" ca="1" si="308"/>
        <v>0.19437288298635025</v>
      </c>
      <c r="U517" s="30">
        <f t="shared" ca="1" si="308"/>
        <v>0.18236051489484117</v>
      </c>
      <c r="V517" s="30">
        <f ca="1">IF(Riskregister!$E$5="",0,COUNTIF(BF$4:BF$53,"&lt;"&amp;T517)*IF(U517&lt;0.5,Riskregister!$K$5+(Riskregister!$L$5-Riskregister!$K$5)*SQRT(U517/2),Riskregister!$L$5-(Riskregister!$L$5-Riskregister!$K$5)*SQRT((1-U517)/2)))</f>
        <v>571764.61972157215</v>
      </c>
      <c r="W517" s="30">
        <f t="shared" ca="1" si="309"/>
        <v>0.42776944057655208</v>
      </c>
      <c r="X517" s="30">
        <f t="shared" ca="1" si="309"/>
        <v>0.51670389650602888</v>
      </c>
      <c r="Y517" s="30">
        <f ca="1">IF(Riskregister!$E$6="",0,COUNTIF(BG$4:BG$53,"&lt;"&amp;W517)*IF(X517&lt;0.5,Riskregister!$K$6+(Riskregister!$L$6-Riskregister!$K$6)*SQRT(X517/2),Riskregister!$L$6-(Riskregister!$L$6-Riskregister!$K$6)*SQRT((1-X517)/2)))</f>
        <v>1115161.2080948115</v>
      </c>
      <c r="Z517" s="30">
        <f t="shared" ca="1" si="310"/>
        <v>0.71526723614882293</v>
      </c>
      <c r="AA517" s="30">
        <f t="shared" ca="1" si="310"/>
        <v>0.7422554584069283</v>
      </c>
      <c r="AB517" s="30">
        <f ca="1">IF(Riskregister!$E$7="",0,COUNTIF(BH$4:BH$53,"&lt;"&amp;Z517)*IF(AA517&lt;0.5,Riskregister!$K$7+(Riskregister!$L$7-Riskregister!$K$7)*SQRT(AA517/2),Riskregister!$L$7-(Riskregister!$L$7-Riskregister!$K$7)*SQRT((1-AA517)/2)))</f>
        <v>2194834.04203841</v>
      </c>
      <c r="AC517" s="30">
        <f t="shared" ca="1" si="311"/>
        <v>0.52679182437094829</v>
      </c>
      <c r="AD517" s="30">
        <f t="shared" ca="1" si="311"/>
        <v>0.43582549424424022</v>
      </c>
      <c r="AE517" s="30">
        <f ca="1">IF(Riskregister!$E$8="",0,COUNTIF(BI$4:BI$53,"&lt;"&amp;AC517)*IF(AD517&lt;0.5,Riskregister!$K$8+(Riskregister!$L$8-Riskregister!$K$8)*SQRT(AD517/2),Riskregister!$L$8-(Riskregister!$L$8-Riskregister!$K$8)*SQRT((1-AD517)/2)))</f>
        <v>7482038.6853427645</v>
      </c>
      <c r="AF517" s="30">
        <f t="shared" ca="1" si="312"/>
        <v>0.47488795095007763</v>
      </c>
      <c r="AG517" s="30">
        <f t="shared" ca="1" si="312"/>
        <v>0.90745878656641865</v>
      </c>
      <c r="AH517" s="30">
        <f>IF(Riskregister!$E$9="",0,COUNTIF(BJ$4:BJ$53,"&lt;"&amp;AF517)*IF(AG517&lt;0.5,Riskregister!$K$9+(Riskregister!$L$9-Riskregister!$K$9)*SQRT(AG517/2),Riskregister!$L$9-(Riskregister!$L$9-Riskregister!$K$9)*SQRT((1-AG517)/2)))</f>
        <v>0</v>
      </c>
      <c r="AI517" s="30">
        <f t="shared" ca="1" si="313"/>
        <v>0.79443468545005846</v>
      </c>
      <c r="AJ517" s="30">
        <f t="shared" ca="1" si="313"/>
        <v>0.49140107553395551</v>
      </c>
      <c r="AK517" s="30">
        <f>IF(Riskregister!$E$10="",0,COUNTIF(BK$4:BK$53,"&lt;"&amp;AI517)*IF(AJ517&lt;0.5,Riskregister!$K$10+(Riskregister!$L$10-Riskregister!$K$10)*SQRT(AJ517/2),Riskregister!$L$10-(Riskregister!$L$10-Riskregister!$K$10)*SQRT((1-AJ517)/2)))</f>
        <v>0</v>
      </c>
      <c r="AL517" s="30">
        <f t="shared" ca="1" si="314"/>
        <v>0.25550823569557268</v>
      </c>
      <c r="AM517" s="30">
        <f t="shared" ca="1" si="314"/>
        <v>0.50577628099929961</v>
      </c>
      <c r="AN517" s="30">
        <f>IF(Riskregister!$E$11="",0,COUNTIF(BL$4:BL$53,"&lt;"&amp;AL517)*IF(AM517&lt;0.5,Riskregister!$K$11+(Riskregister!$L$11-Riskregister!$K$11)*SQRT(AM517/2),Riskregister!$L$11-(Riskregister!$L$11-Riskregister!$K$11)*SQRT((1-AM517)/2)))</f>
        <v>0</v>
      </c>
      <c r="AO517" s="30">
        <f t="shared" ca="1" si="315"/>
        <v>0.91109335335297936</v>
      </c>
      <c r="AP517" s="30">
        <f t="shared" ca="1" si="315"/>
        <v>0.11197190903541487</v>
      </c>
      <c r="AQ517" s="30">
        <f>IF(Riskregister!$E$12="",0,COUNTIF(BM$4:BM$53,"&lt;"&amp;AO517)*IF(AP517&lt;0.5,Riskregister!$K$12+(Riskregister!$L$12-Riskregister!$K$12)*SQRT(AP517/2),Riskregister!$L$12-(Riskregister!$L$12-Riskregister!$K$12)*SQRT((1-AP517)/2)))</f>
        <v>0</v>
      </c>
      <c r="AR517" s="30">
        <f t="shared" ca="1" si="316"/>
        <v>0.14228746050247243</v>
      </c>
      <c r="AS517" s="30">
        <f t="shared" ca="1" si="316"/>
        <v>0.46950835158398785</v>
      </c>
      <c r="AT517" s="30">
        <f>IF(Riskregister!$E$13="",0,COUNTIF(BN$4:BN$53,"&lt;"&amp;AR517)*IF(AS517&lt;0.5,Riskregister!$K$13+(Riskregister!$L$13-Riskregister!$K$13)*SQRT(AS517/2),Riskregister!$L$13-(Riskregister!$L$13-Riskregister!$K$13)*SQRT((1-AS517)/2)))</f>
        <v>0</v>
      </c>
      <c r="AU517" s="30">
        <f t="shared" ca="1" si="317"/>
        <v>0.10718673429072934</v>
      </c>
      <c r="AV517" s="30">
        <f t="shared" ca="1" si="317"/>
        <v>0.14841473611000555</v>
      </c>
      <c r="AW517" s="30">
        <f>IF(Riskregister!$E$14="",0,COUNTIF(BO$4:BO$53,"&lt;"&amp;AU517)*IF(AV517&lt;0.5,Riskregister!$K$14+(Riskregister!$L$14-Riskregister!$K$14)*SQRT(AV517/2),Riskregister!$L$14-(Riskregister!$L$14-Riskregister!$K$14)*SQRT((1-AV517)/2)))</f>
        <v>0</v>
      </c>
      <c r="AX517" s="30">
        <f t="shared" ca="1" si="318"/>
        <v>0.51524023014877629</v>
      </c>
      <c r="AY517" s="30">
        <f t="shared" ca="1" si="318"/>
        <v>0.47672168712654661</v>
      </c>
      <c r="AZ517" s="30">
        <f>IF(Riskregister!$E$15="",0,COUNTIF(BP$4:BP$53,"&lt;"&amp;AX517)*IF(AY517&lt;0.5,Riskregister!$K$15+(Riskregister!$L$15-Riskregister!$K$15)*SQRT(AY517/2),Riskregister!$L$15-(Riskregister!$L$15-Riskregister!$K$15)*SQRT((1-AY517)/2)))</f>
        <v>0</v>
      </c>
      <c r="BA517" s="30">
        <f t="shared" ca="1" si="319"/>
        <v>0.73438609145756417</v>
      </c>
      <c r="BB517" s="30">
        <f t="shared" ca="1" si="319"/>
        <v>0.90044055553365632</v>
      </c>
      <c r="BC517" s="30">
        <f>IF(Riskregister!$E$16="",0,COUNTIF(BQ$4:BQ$53,"&lt;"&amp;BA517)*IF(BB517&lt;0.5,Riskregister!$K$16+(Riskregister!$L$16-Riskregister!$K$16)*SQRT(BB517/2),Riskregister!$L$16-(Riskregister!$L$16-Riskregister!$K$16)*SQRT((1-BB517)/2)))</f>
        <v>0</v>
      </c>
      <c r="BD517" s="30">
        <f t="shared" ca="1" si="320"/>
        <v>11363798.555197559</v>
      </c>
    </row>
    <row r="518" spans="20:56" x14ac:dyDescent="0.35">
      <c r="T518" s="30">
        <f t="shared" ca="1" si="308"/>
        <v>0.41913854692923347</v>
      </c>
      <c r="U518" s="30">
        <f t="shared" ca="1" si="308"/>
        <v>0.55821816221887721</v>
      </c>
      <c r="V518" s="30">
        <f ca="1">IF(Riskregister!$E$5="",0,COUNTIF(BF$4:BF$53,"&lt;"&amp;T518)*IF(U518&lt;0.5,Riskregister!$K$5+(Riskregister!$L$5-Riskregister!$K$5)*SQRT(U518/2),Riskregister!$L$5-(Riskregister!$L$5-Riskregister!$K$5)*SQRT((1-U518)/2)))</f>
        <v>1165513.0421529154</v>
      </c>
      <c r="W518" s="30">
        <f t="shared" ca="1" si="309"/>
        <v>0.32859289868034225</v>
      </c>
      <c r="X518" s="30">
        <f t="shared" ca="1" si="309"/>
        <v>0.52307384480361674</v>
      </c>
      <c r="Y518" s="30">
        <f ca="1">IF(Riskregister!$E$6="",0,COUNTIF(BG$4:BG$53,"&lt;"&amp;W518)*IF(X518&lt;0.5,Riskregister!$K$6+(Riskregister!$L$6-Riskregister!$K$6)*SQRT(X518/2),Riskregister!$L$6-(Riskregister!$L$6-Riskregister!$K$6)*SQRT((1-X518)/2)))</f>
        <v>1121011.7341976967</v>
      </c>
      <c r="Z518" s="30">
        <f t="shared" ca="1" si="310"/>
        <v>0.77753976141201842</v>
      </c>
      <c r="AA518" s="30">
        <f t="shared" ca="1" si="310"/>
        <v>0.68986801013256827</v>
      </c>
      <c r="AB518" s="30">
        <f ca="1">IF(Riskregister!$E$7="",0,COUNTIF(BH$4:BH$53,"&lt;"&amp;Z518)*IF(AA518&lt;0.5,Riskregister!$K$7+(Riskregister!$L$7-Riskregister!$K$7)*SQRT(AA518/2),Riskregister!$L$7-(Riskregister!$L$7-Riskregister!$K$7)*SQRT((1-AA518)/2)))</f>
        <v>2097404.2443940155</v>
      </c>
      <c r="AC518" s="30">
        <f t="shared" ca="1" si="311"/>
        <v>0.57189269821509425</v>
      </c>
      <c r="AD518" s="30">
        <f t="shared" ca="1" si="311"/>
        <v>0.68185972248477322</v>
      </c>
      <c r="AE518" s="30">
        <f ca="1">IF(Riskregister!$E$8="",0,COUNTIF(BI$4:BI$53,"&lt;"&amp;AC518)*IF(AD518&lt;0.5,Riskregister!$K$8+(Riskregister!$L$8-Riskregister!$K$8)*SQRT(AD518/2),Riskregister!$L$8-(Riskregister!$L$8-Riskregister!$K$8)*SQRT((1-AD518)/2)))</f>
        <v>9376412.6852692068</v>
      </c>
      <c r="AF518" s="30">
        <f t="shared" ca="1" si="312"/>
        <v>0.7081340756147656</v>
      </c>
      <c r="AG518" s="30">
        <f t="shared" ca="1" si="312"/>
        <v>0.2277542137363634</v>
      </c>
      <c r="AH518" s="30">
        <f>IF(Riskregister!$E$9="",0,COUNTIF(BJ$4:BJ$53,"&lt;"&amp;AF518)*IF(AG518&lt;0.5,Riskregister!$K$9+(Riskregister!$L$9-Riskregister!$K$9)*SQRT(AG518/2),Riskregister!$L$9-(Riskregister!$L$9-Riskregister!$K$9)*SQRT((1-AG518)/2)))</f>
        <v>0</v>
      </c>
      <c r="AI518" s="30">
        <f t="shared" ca="1" si="313"/>
        <v>0.79009395776903502</v>
      </c>
      <c r="AJ518" s="30">
        <f t="shared" ca="1" si="313"/>
        <v>0.45177546951746927</v>
      </c>
      <c r="AK518" s="30">
        <f>IF(Riskregister!$E$10="",0,COUNTIF(BK$4:BK$53,"&lt;"&amp;AI518)*IF(AJ518&lt;0.5,Riskregister!$K$10+(Riskregister!$L$10-Riskregister!$K$10)*SQRT(AJ518/2),Riskregister!$L$10-(Riskregister!$L$10-Riskregister!$K$10)*SQRT((1-AJ518)/2)))</f>
        <v>0</v>
      </c>
      <c r="AL518" s="30">
        <f t="shared" ca="1" si="314"/>
        <v>0.25621614838808016</v>
      </c>
      <c r="AM518" s="30">
        <f t="shared" ca="1" si="314"/>
        <v>0.18010313771233144</v>
      </c>
      <c r="AN518" s="30">
        <f>IF(Riskregister!$E$11="",0,COUNTIF(BL$4:BL$53,"&lt;"&amp;AL518)*IF(AM518&lt;0.5,Riskregister!$K$11+(Riskregister!$L$11-Riskregister!$K$11)*SQRT(AM518/2),Riskregister!$L$11-(Riskregister!$L$11-Riskregister!$K$11)*SQRT((1-AM518)/2)))</f>
        <v>0</v>
      </c>
      <c r="AO518" s="30">
        <f t="shared" ca="1" si="315"/>
        <v>3.9775064658055026E-2</v>
      </c>
      <c r="AP518" s="30">
        <f t="shared" ca="1" si="315"/>
        <v>0.38717958906429562</v>
      </c>
      <c r="AQ518" s="30">
        <f>IF(Riskregister!$E$12="",0,COUNTIF(BM$4:BM$53,"&lt;"&amp;AO518)*IF(AP518&lt;0.5,Riskregister!$K$12+(Riskregister!$L$12-Riskregister!$K$12)*SQRT(AP518/2),Riskregister!$L$12-(Riskregister!$L$12-Riskregister!$K$12)*SQRT((1-AP518)/2)))</f>
        <v>0</v>
      </c>
      <c r="AR518" s="30">
        <f t="shared" ca="1" si="316"/>
        <v>0.30904737185656816</v>
      </c>
      <c r="AS518" s="30">
        <f t="shared" ca="1" si="316"/>
        <v>0.33585283345295314</v>
      </c>
      <c r="AT518" s="30">
        <f>IF(Riskregister!$E$13="",0,COUNTIF(BN$4:BN$53,"&lt;"&amp;AR518)*IF(AS518&lt;0.5,Riskregister!$K$13+(Riskregister!$L$13-Riskregister!$K$13)*SQRT(AS518/2),Riskregister!$L$13-(Riskregister!$L$13-Riskregister!$K$13)*SQRT((1-AS518)/2)))</f>
        <v>0</v>
      </c>
      <c r="AU518" s="30">
        <f t="shared" ca="1" si="317"/>
        <v>0.99048901046931037</v>
      </c>
      <c r="AV518" s="30">
        <f t="shared" ca="1" si="317"/>
        <v>0.8164513385435489</v>
      </c>
      <c r="AW518" s="30">
        <f>IF(Riskregister!$E$14="",0,COUNTIF(BO$4:BO$53,"&lt;"&amp;AU518)*IF(AV518&lt;0.5,Riskregister!$K$14+(Riskregister!$L$14-Riskregister!$K$14)*SQRT(AV518/2),Riskregister!$L$14-(Riskregister!$L$14-Riskregister!$K$14)*SQRT((1-AV518)/2)))</f>
        <v>0</v>
      </c>
      <c r="AX518" s="30">
        <f t="shared" ca="1" si="318"/>
        <v>0.58214824090894046</v>
      </c>
      <c r="AY518" s="30">
        <f t="shared" ca="1" si="318"/>
        <v>0.99331980930616426</v>
      </c>
      <c r="AZ518" s="30">
        <f>IF(Riskregister!$E$15="",0,COUNTIF(BP$4:BP$53,"&lt;"&amp;AX518)*IF(AY518&lt;0.5,Riskregister!$K$15+(Riskregister!$L$15-Riskregister!$K$15)*SQRT(AY518/2),Riskregister!$L$15-(Riskregister!$L$15-Riskregister!$K$15)*SQRT((1-AY518)/2)))</f>
        <v>0</v>
      </c>
      <c r="BA518" s="30">
        <f t="shared" ca="1" si="319"/>
        <v>2.5516530613915234E-2</v>
      </c>
      <c r="BB518" s="30">
        <f t="shared" ca="1" si="319"/>
        <v>4.0660028563530903E-2</v>
      </c>
      <c r="BC518" s="30">
        <f>IF(Riskregister!$E$16="",0,COUNTIF(BQ$4:BQ$53,"&lt;"&amp;BA518)*IF(BB518&lt;0.5,Riskregister!$K$16+(Riskregister!$L$16-Riskregister!$K$16)*SQRT(BB518/2),Riskregister!$L$16-(Riskregister!$L$16-Riskregister!$K$16)*SQRT((1-BB518)/2)))</f>
        <v>0</v>
      </c>
      <c r="BD518" s="30">
        <f t="shared" ca="1" si="320"/>
        <v>13760341.706013834</v>
      </c>
    </row>
    <row r="519" spans="20:56" x14ac:dyDescent="0.35">
      <c r="T519" s="30">
        <f t="shared" ca="1" si="308"/>
        <v>0.7851900690806296</v>
      </c>
      <c r="U519" s="30">
        <f t="shared" ca="1" si="308"/>
        <v>0.34382651644869111</v>
      </c>
      <c r="V519" s="30">
        <f ca="1">IF(Riskregister!$E$5="",0,COUNTIF(BF$4:BF$53,"&lt;"&amp;T519)*IF(U519&lt;0.5,Riskregister!$K$5+(Riskregister!$L$5-Riskregister!$K$5)*SQRT(U519/2),Riskregister!$L$5-(Riskregister!$L$5-Riskregister!$K$5)*SQRT((1-U519)/2)))</f>
        <v>1682904.5341087959</v>
      </c>
      <c r="W519" s="30">
        <f t="shared" ca="1" si="309"/>
        <v>0.28816387631001872</v>
      </c>
      <c r="X519" s="30">
        <f t="shared" ca="1" si="309"/>
        <v>0.33966003939264422</v>
      </c>
      <c r="Y519" s="30">
        <f ca="1">IF(Riskregister!$E$6="",0,COUNTIF(BG$4:BG$53,"&lt;"&amp;W519)*IF(X519&lt;0.5,Riskregister!$K$6+(Riskregister!$L$6-Riskregister!$K$6)*SQRT(X519/2),Riskregister!$L$6-(Riskregister!$L$6-Riskregister!$K$6)*SQRT((1-X519)/2)))</f>
        <v>941787.88330363261</v>
      </c>
      <c r="Z519" s="30">
        <f t="shared" ca="1" si="310"/>
        <v>0.2832732132879533</v>
      </c>
      <c r="AA519" s="30">
        <f t="shared" ca="1" si="310"/>
        <v>0.11149463487159883</v>
      </c>
      <c r="AB519" s="30">
        <f ca="1">IF(Riskregister!$E$7="",0,COUNTIF(BH$4:BH$53,"&lt;"&amp;Z519)*IF(AA519&lt;0.5,Riskregister!$K$7+(Riskregister!$L$7-Riskregister!$K$7)*SQRT(AA519/2),Riskregister!$L$7-(Riskregister!$L$7-Riskregister!$K$7)*SQRT((1-AA519)/2)))</f>
        <v>663190.22210978775</v>
      </c>
      <c r="AC519" s="30">
        <f t="shared" ca="1" si="311"/>
        <v>0.83926225103301488</v>
      </c>
      <c r="AD519" s="30">
        <f t="shared" ca="1" si="311"/>
        <v>0.37752290270754163</v>
      </c>
      <c r="AE519" s="30">
        <f ca="1">IF(Riskregister!$E$8="",0,COUNTIF(BI$4:BI$53,"&lt;"&amp;AC519)*IF(AD519&lt;0.5,Riskregister!$K$8+(Riskregister!$L$8-Riskregister!$K$8)*SQRT(AD519/2),Riskregister!$L$8-(Riskregister!$L$8-Riskregister!$K$8)*SQRT((1-AD519)/2)))</f>
        <v>9367976.9445363134</v>
      </c>
      <c r="AF519" s="30">
        <f t="shared" ca="1" si="312"/>
        <v>0.4670993053757414</v>
      </c>
      <c r="AG519" s="30">
        <f t="shared" ca="1" si="312"/>
        <v>0.14108643224355877</v>
      </c>
      <c r="AH519" s="30">
        <f>IF(Riskregister!$E$9="",0,COUNTIF(BJ$4:BJ$53,"&lt;"&amp;AF519)*IF(AG519&lt;0.5,Riskregister!$K$9+(Riskregister!$L$9-Riskregister!$K$9)*SQRT(AG519/2),Riskregister!$L$9-(Riskregister!$L$9-Riskregister!$K$9)*SQRT((1-AG519)/2)))</f>
        <v>0</v>
      </c>
      <c r="AI519" s="30">
        <f t="shared" ca="1" si="313"/>
        <v>8.8459331439872613E-2</v>
      </c>
      <c r="AJ519" s="30">
        <f t="shared" ca="1" si="313"/>
        <v>0.27998788713141332</v>
      </c>
      <c r="AK519" s="30">
        <f>IF(Riskregister!$E$10="",0,COUNTIF(BK$4:BK$53,"&lt;"&amp;AI519)*IF(AJ519&lt;0.5,Riskregister!$K$10+(Riskregister!$L$10-Riskregister!$K$10)*SQRT(AJ519/2),Riskregister!$L$10-(Riskregister!$L$10-Riskregister!$K$10)*SQRT((1-AJ519)/2)))</f>
        <v>0</v>
      </c>
      <c r="AL519" s="30">
        <f t="shared" ca="1" si="314"/>
        <v>0.59956072114407755</v>
      </c>
      <c r="AM519" s="30">
        <f t="shared" ca="1" si="314"/>
        <v>0.45227931900495921</v>
      </c>
      <c r="AN519" s="30">
        <f>IF(Riskregister!$E$11="",0,COUNTIF(BL$4:BL$53,"&lt;"&amp;AL519)*IF(AM519&lt;0.5,Riskregister!$K$11+(Riskregister!$L$11-Riskregister!$K$11)*SQRT(AM519/2),Riskregister!$L$11-(Riskregister!$L$11-Riskregister!$K$11)*SQRT((1-AM519)/2)))</f>
        <v>0</v>
      </c>
      <c r="AO519" s="30">
        <f t="shared" ca="1" si="315"/>
        <v>0.88108139457967016</v>
      </c>
      <c r="AP519" s="30">
        <f t="shared" ca="1" si="315"/>
        <v>0.51243132044913531</v>
      </c>
      <c r="AQ519" s="30">
        <f>IF(Riskregister!$E$12="",0,COUNTIF(BM$4:BM$53,"&lt;"&amp;AO519)*IF(AP519&lt;0.5,Riskregister!$K$12+(Riskregister!$L$12-Riskregister!$K$12)*SQRT(AP519/2),Riskregister!$L$12-(Riskregister!$L$12-Riskregister!$K$12)*SQRT((1-AP519)/2)))</f>
        <v>0</v>
      </c>
      <c r="AR519" s="30">
        <f t="shared" ca="1" si="316"/>
        <v>0.59652866161869211</v>
      </c>
      <c r="AS519" s="30">
        <f t="shared" ca="1" si="316"/>
        <v>0.16329676240931879</v>
      </c>
      <c r="AT519" s="30">
        <f>IF(Riskregister!$E$13="",0,COUNTIF(BN$4:BN$53,"&lt;"&amp;AR519)*IF(AS519&lt;0.5,Riskregister!$K$13+(Riskregister!$L$13-Riskregister!$K$13)*SQRT(AS519/2),Riskregister!$L$13-(Riskregister!$L$13-Riskregister!$K$13)*SQRT((1-AS519)/2)))</f>
        <v>0</v>
      </c>
      <c r="AU519" s="30">
        <f t="shared" ca="1" si="317"/>
        <v>0.63766112212296566</v>
      </c>
      <c r="AV519" s="30">
        <f t="shared" ca="1" si="317"/>
        <v>0.59453665724183746</v>
      </c>
      <c r="AW519" s="30">
        <f>IF(Riskregister!$E$14="",0,COUNTIF(BO$4:BO$53,"&lt;"&amp;AU519)*IF(AV519&lt;0.5,Riskregister!$K$14+(Riskregister!$L$14-Riskregister!$K$14)*SQRT(AV519/2),Riskregister!$L$14-(Riskregister!$L$14-Riskregister!$K$14)*SQRT((1-AV519)/2)))</f>
        <v>0</v>
      </c>
      <c r="AX519" s="30">
        <f t="shared" ca="1" si="318"/>
        <v>0.78458003574424673</v>
      </c>
      <c r="AY519" s="30">
        <f t="shared" ca="1" si="318"/>
        <v>0.50373038768082423</v>
      </c>
      <c r="AZ519" s="30">
        <f>IF(Riskregister!$E$15="",0,COUNTIF(BP$4:BP$53,"&lt;"&amp;AX519)*IF(AY519&lt;0.5,Riskregister!$K$15+(Riskregister!$L$15-Riskregister!$K$15)*SQRT(AY519/2),Riskregister!$L$15-(Riskregister!$L$15-Riskregister!$K$15)*SQRT((1-AY519)/2)))</f>
        <v>0</v>
      </c>
      <c r="BA519" s="30">
        <f t="shared" ca="1" si="319"/>
        <v>0.96766017781557179</v>
      </c>
      <c r="BB519" s="30">
        <f t="shared" ca="1" si="319"/>
        <v>0.84929434253069835</v>
      </c>
      <c r="BC519" s="30">
        <f>IF(Riskregister!$E$16="",0,COUNTIF(BQ$4:BQ$53,"&lt;"&amp;BA519)*IF(BB519&lt;0.5,Riskregister!$K$16+(Riskregister!$L$16-Riskregister!$K$16)*SQRT(BB519/2),Riskregister!$L$16-(Riskregister!$L$16-Riskregister!$K$16)*SQRT((1-BB519)/2)))</f>
        <v>0</v>
      </c>
      <c r="BD519" s="30">
        <f t="shared" ca="1" si="320"/>
        <v>12655859.584058531</v>
      </c>
    </row>
    <row r="520" spans="20:56" x14ac:dyDescent="0.35">
      <c r="T520" s="30">
        <f t="shared" ca="1" si="308"/>
        <v>0.71569461661363376</v>
      </c>
      <c r="U520" s="30">
        <f t="shared" ca="1" si="308"/>
        <v>0.66846879217763899</v>
      </c>
      <c r="V520" s="30">
        <f ca="1">IF(Riskregister!$E$5="",0,COUNTIF(BF$4:BF$53,"&lt;"&amp;T520)*IF(U520&lt;0.5,Riskregister!$K$5+(Riskregister!$L$5-Riskregister!$K$5)*SQRT(U520/2),Riskregister!$L$5-(Riskregister!$L$5-Riskregister!$K$5)*SQRT((1-U520)/2)))</f>
        <v>2083927.7485916566</v>
      </c>
      <c r="W520" s="30">
        <f t="shared" ca="1" si="309"/>
        <v>0.90737446391721155</v>
      </c>
      <c r="X520" s="30">
        <f t="shared" ca="1" si="309"/>
        <v>0.71482676930194244</v>
      </c>
      <c r="Y520" s="30">
        <f ca="1">IF(Riskregister!$E$6="",0,COUNTIF(BG$4:BG$53,"&lt;"&amp;W520)*IF(X520&lt;0.5,Riskregister!$K$6+(Riskregister!$L$6-Riskregister!$K$6)*SQRT(X520/2),Riskregister!$L$6-(Riskregister!$L$6-Riskregister!$K$6)*SQRT((1-X520)/2)))</f>
        <v>5281233.7099901997</v>
      </c>
      <c r="Z520" s="30">
        <f t="shared" ca="1" si="310"/>
        <v>0.44664371631445654</v>
      </c>
      <c r="AA520" s="30">
        <f t="shared" ca="1" si="310"/>
        <v>0.86316243658929459</v>
      </c>
      <c r="AB520" s="30">
        <f ca="1">IF(Riskregister!$E$7="",0,COUNTIF(BH$4:BH$53,"&lt;"&amp;Z520)*IF(AA520&lt;0.5,Riskregister!$K$7+(Riskregister!$L$7-Riskregister!$K$7)*SQRT(AA520/2),Riskregister!$L$7-(Riskregister!$L$7-Riskregister!$K$7)*SQRT((1-AA520)/2)))</f>
        <v>1850703.3339618696</v>
      </c>
      <c r="AC520" s="30">
        <f t="shared" ca="1" si="311"/>
        <v>0.56152129900773273</v>
      </c>
      <c r="AD520" s="30">
        <f t="shared" ca="1" si="311"/>
        <v>2.5431098571736421E-2</v>
      </c>
      <c r="AE520" s="30">
        <f ca="1">IF(Riskregister!$E$8="",0,COUNTIF(BI$4:BI$53,"&lt;"&amp;AC520)*IF(AD520&lt;0.5,Riskregister!$K$8+(Riskregister!$L$8-Riskregister!$K$8)*SQRT(AD520/2),Riskregister!$L$8-(Riskregister!$L$8-Riskregister!$K$8)*SQRT((1-AD520)/2)))</f>
        <v>2489961.7459308445</v>
      </c>
      <c r="AF520" s="30">
        <f t="shared" ca="1" si="312"/>
        <v>0.84495721350328357</v>
      </c>
      <c r="AG520" s="30">
        <f t="shared" ca="1" si="312"/>
        <v>0.99185042776139565</v>
      </c>
      <c r="AH520" s="30">
        <f>IF(Riskregister!$E$9="",0,COUNTIF(BJ$4:BJ$53,"&lt;"&amp;AF520)*IF(AG520&lt;0.5,Riskregister!$K$9+(Riskregister!$L$9-Riskregister!$K$9)*SQRT(AG520/2),Riskregister!$L$9-(Riskregister!$L$9-Riskregister!$K$9)*SQRT((1-AG520)/2)))</f>
        <v>0</v>
      </c>
      <c r="AI520" s="30">
        <f t="shared" ca="1" si="313"/>
        <v>0.82033869600733433</v>
      </c>
      <c r="AJ520" s="30">
        <f t="shared" ca="1" si="313"/>
        <v>0.75591022042227241</v>
      </c>
      <c r="AK520" s="30">
        <f>IF(Riskregister!$E$10="",0,COUNTIF(BK$4:BK$53,"&lt;"&amp;AI520)*IF(AJ520&lt;0.5,Riskregister!$K$10+(Riskregister!$L$10-Riskregister!$K$10)*SQRT(AJ520/2),Riskregister!$L$10-(Riskregister!$L$10-Riskregister!$K$10)*SQRT((1-AJ520)/2)))</f>
        <v>0</v>
      </c>
      <c r="AL520" s="30">
        <f t="shared" ca="1" si="314"/>
        <v>0.42611458290012205</v>
      </c>
      <c r="AM520" s="30">
        <f t="shared" ca="1" si="314"/>
        <v>0.22266296282706055</v>
      </c>
      <c r="AN520" s="30">
        <f>IF(Riskregister!$E$11="",0,COUNTIF(BL$4:BL$53,"&lt;"&amp;AL520)*IF(AM520&lt;0.5,Riskregister!$K$11+(Riskregister!$L$11-Riskregister!$K$11)*SQRT(AM520/2),Riskregister!$L$11-(Riskregister!$L$11-Riskregister!$K$11)*SQRT((1-AM520)/2)))</f>
        <v>0</v>
      </c>
      <c r="AO520" s="30">
        <f t="shared" ca="1" si="315"/>
        <v>0.27321505744993546</v>
      </c>
      <c r="AP520" s="30">
        <f t="shared" ca="1" si="315"/>
        <v>0.56512785277833832</v>
      </c>
      <c r="AQ520" s="30">
        <f>IF(Riskregister!$E$12="",0,COUNTIF(BM$4:BM$53,"&lt;"&amp;AO520)*IF(AP520&lt;0.5,Riskregister!$K$12+(Riskregister!$L$12-Riskregister!$K$12)*SQRT(AP520/2),Riskregister!$L$12-(Riskregister!$L$12-Riskregister!$K$12)*SQRT((1-AP520)/2)))</f>
        <v>0</v>
      </c>
      <c r="AR520" s="30">
        <f t="shared" ca="1" si="316"/>
        <v>0.21341792273411331</v>
      </c>
      <c r="AS520" s="30">
        <f t="shared" ca="1" si="316"/>
        <v>0.54024449978957889</v>
      </c>
      <c r="AT520" s="30">
        <f>IF(Riskregister!$E$13="",0,COUNTIF(BN$4:BN$53,"&lt;"&amp;AR520)*IF(AS520&lt;0.5,Riskregister!$K$13+(Riskregister!$L$13-Riskregister!$K$13)*SQRT(AS520/2),Riskregister!$L$13-(Riskregister!$L$13-Riskregister!$K$13)*SQRT((1-AS520)/2)))</f>
        <v>0</v>
      </c>
      <c r="AU520" s="30">
        <f t="shared" ca="1" si="317"/>
        <v>0.94351723055781578</v>
      </c>
      <c r="AV520" s="30">
        <f t="shared" ca="1" si="317"/>
        <v>0.95596335206463123</v>
      </c>
      <c r="AW520" s="30">
        <f>IF(Riskregister!$E$14="",0,COUNTIF(BO$4:BO$53,"&lt;"&amp;AU520)*IF(AV520&lt;0.5,Riskregister!$K$14+(Riskregister!$L$14-Riskregister!$K$14)*SQRT(AV520/2),Riskregister!$L$14-(Riskregister!$L$14-Riskregister!$K$14)*SQRT((1-AV520)/2)))</f>
        <v>0</v>
      </c>
      <c r="AX520" s="30">
        <f t="shared" ca="1" si="318"/>
        <v>0.23329237203191111</v>
      </c>
      <c r="AY520" s="30">
        <f t="shared" ca="1" si="318"/>
        <v>0.90681167397408491</v>
      </c>
      <c r="AZ520" s="30">
        <f>IF(Riskregister!$E$15="",0,COUNTIF(BP$4:BP$53,"&lt;"&amp;AX520)*IF(AY520&lt;0.5,Riskregister!$K$15+(Riskregister!$L$15-Riskregister!$K$15)*SQRT(AY520/2),Riskregister!$L$15-(Riskregister!$L$15-Riskregister!$K$15)*SQRT((1-AY520)/2)))</f>
        <v>0</v>
      </c>
      <c r="BA520" s="30">
        <f t="shared" ca="1" si="319"/>
        <v>0.20944423437377213</v>
      </c>
      <c r="BB520" s="30">
        <f t="shared" ca="1" si="319"/>
        <v>0.56301417050118885</v>
      </c>
      <c r="BC520" s="30">
        <f>IF(Riskregister!$E$16="",0,COUNTIF(BQ$4:BQ$53,"&lt;"&amp;BA520)*IF(BB520&lt;0.5,Riskregister!$K$16+(Riskregister!$L$16-Riskregister!$K$16)*SQRT(BB520/2),Riskregister!$L$16-(Riskregister!$L$16-Riskregister!$K$16)*SQRT((1-BB520)/2)))</f>
        <v>0</v>
      </c>
      <c r="BD520" s="30">
        <f t="shared" ca="1" si="320"/>
        <v>11705826.538474571</v>
      </c>
    </row>
    <row r="521" spans="20:56" x14ac:dyDescent="0.35">
      <c r="T521" s="30">
        <f t="shared" ca="1" si="308"/>
        <v>0.94773382458815547</v>
      </c>
      <c r="U521" s="30">
        <f t="shared" ca="1" si="308"/>
        <v>0.32041692945554479</v>
      </c>
      <c r="V521" s="30">
        <f ca="1">IF(Riskregister!$E$5="",0,COUNTIF(BF$4:BF$53,"&lt;"&amp;T521)*IF(U521&lt;0.5,Riskregister!$K$5+(Riskregister!$L$5-Riskregister!$K$5)*SQRT(U521/2),Riskregister!$L$5-(Riskregister!$L$5-Riskregister!$K$5)*SQRT((1-U521)/2)))</f>
        <v>2310820.562673897</v>
      </c>
      <c r="W521" s="30">
        <f t="shared" ca="1" si="309"/>
        <v>0.15273093939195381</v>
      </c>
      <c r="X521" s="30">
        <f t="shared" ca="1" si="309"/>
        <v>0.60010096669477564</v>
      </c>
      <c r="Y521" s="30">
        <f ca="1">IF(Riskregister!$E$6="",0,COUNTIF(BG$4:BG$53,"&lt;"&amp;W521)*IF(X521&lt;0.5,Riskregister!$K$6+(Riskregister!$L$6-Riskregister!$K$6)*SQRT(X521/2),Riskregister!$L$6-(Riskregister!$L$6-Riskregister!$K$6)*SQRT((1-X521)/2)))</f>
        <v>1195117.1302888454</v>
      </c>
      <c r="Z521" s="30">
        <f t="shared" ca="1" si="310"/>
        <v>0.4734575751347283</v>
      </c>
      <c r="AA521" s="30">
        <f t="shared" ca="1" si="310"/>
        <v>0.80981606596870614</v>
      </c>
      <c r="AB521" s="30">
        <f ca="1">IF(Riskregister!$E$7="",0,COUNTIF(BH$4:BH$53,"&lt;"&amp;Z521)*IF(AA521&lt;0.5,Riskregister!$K$7+(Riskregister!$L$7-Riskregister!$K$7)*SQRT(AA521/2),Riskregister!$L$7-(Riskregister!$L$7-Riskregister!$K$7)*SQRT((1-AA521)/2)))</f>
        <v>1752423.3060563381</v>
      </c>
      <c r="AC521" s="30">
        <f t="shared" ca="1" si="311"/>
        <v>0.85316444461294361</v>
      </c>
      <c r="AD521" s="30">
        <f t="shared" ca="1" si="311"/>
        <v>0.83606524870456922</v>
      </c>
      <c r="AE521" s="30">
        <f ca="1">IF(Riskregister!$E$8="",0,COUNTIF(BI$4:BI$53,"&lt;"&amp;AC521)*IF(AD521&lt;0.5,Riskregister!$K$8+(Riskregister!$L$8-Riskregister!$K$8)*SQRT(AD521/2),Riskregister!$L$8-(Riskregister!$L$8-Riskregister!$K$8)*SQRT((1-AD521)/2)))</f>
        <v>18271962.901302431</v>
      </c>
      <c r="AF521" s="30">
        <f t="shared" ca="1" si="312"/>
        <v>0.39893665524174504</v>
      </c>
      <c r="AG521" s="30">
        <f t="shared" ca="1" si="312"/>
        <v>0.8058422474214566</v>
      </c>
      <c r="AH521" s="30">
        <f>IF(Riskregister!$E$9="",0,COUNTIF(BJ$4:BJ$53,"&lt;"&amp;AF521)*IF(AG521&lt;0.5,Riskregister!$K$9+(Riskregister!$L$9-Riskregister!$K$9)*SQRT(AG521/2),Riskregister!$L$9-(Riskregister!$L$9-Riskregister!$K$9)*SQRT((1-AG521)/2)))</f>
        <v>0</v>
      </c>
      <c r="AI521" s="30">
        <f t="shared" ca="1" si="313"/>
        <v>0.34353398491792686</v>
      </c>
      <c r="AJ521" s="30">
        <f t="shared" ca="1" si="313"/>
        <v>0.41405818524777471</v>
      </c>
      <c r="AK521" s="30">
        <f>IF(Riskregister!$E$10="",0,COUNTIF(BK$4:BK$53,"&lt;"&amp;AI521)*IF(AJ521&lt;0.5,Riskregister!$K$10+(Riskregister!$L$10-Riskregister!$K$10)*SQRT(AJ521/2),Riskregister!$L$10-(Riskregister!$L$10-Riskregister!$K$10)*SQRT((1-AJ521)/2)))</f>
        <v>0</v>
      </c>
      <c r="AL521" s="30">
        <f t="shared" ca="1" si="314"/>
        <v>0.31827190979713937</v>
      </c>
      <c r="AM521" s="30">
        <f t="shared" ca="1" si="314"/>
        <v>0.53944633624837957</v>
      </c>
      <c r="AN521" s="30">
        <f>IF(Riskregister!$E$11="",0,COUNTIF(BL$4:BL$53,"&lt;"&amp;AL521)*IF(AM521&lt;0.5,Riskregister!$K$11+(Riskregister!$L$11-Riskregister!$K$11)*SQRT(AM521/2),Riskregister!$L$11-(Riskregister!$L$11-Riskregister!$K$11)*SQRT((1-AM521)/2)))</f>
        <v>0</v>
      </c>
      <c r="AO521" s="30">
        <f t="shared" ca="1" si="315"/>
        <v>0.13125517604717307</v>
      </c>
      <c r="AP521" s="30">
        <f t="shared" ca="1" si="315"/>
        <v>0.947846709143362</v>
      </c>
      <c r="AQ521" s="30">
        <f>IF(Riskregister!$E$12="",0,COUNTIF(BM$4:BM$53,"&lt;"&amp;AO521)*IF(AP521&lt;0.5,Riskregister!$K$12+(Riskregister!$L$12-Riskregister!$K$12)*SQRT(AP521/2),Riskregister!$L$12-(Riskregister!$L$12-Riskregister!$K$12)*SQRT((1-AP521)/2)))</f>
        <v>0</v>
      </c>
      <c r="AR521" s="30">
        <f t="shared" ca="1" si="316"/>
        <v>0.69013223814275571</v>
      </c>
      <c r="AS521" s="30">
        <f t="shared" ca="1" si="316"/>
        <v>0.3320080791746266</v>
      </c>
      <c r="AT521" s="30">
        <f>IF(Riskregister!$E$13="",0,COUNTIF(BN$4:BN$53,"&lt;"&amp;AR521)*IF(AS521&lt;0.5,Riskregister!$K$13+(Riskregister!$L$13-Riskregister!$K$13)*SQRT(AS521/2),Riskregister!$L$13-(Riskregister!$L$13-Riskregister!$K$13)*SQRT((1-AS521)/2)))</f>
        <v>0</v>
      </c>
      <c r="AU521" s="30">
        <f t="shared" ca="1" si="317"/>
        <v>0.1957873495442195</v>
      </c>
      <c r="AV521" s="30">
        <f t="shared" ca="1" si="317"/>
        <v>0.98997763923371307</v>
      </c>
      <c r="AW521" s="30">
        <f>IF(Riskregister!$E$14="",0,COUNTIF(BO$4:BO$53,"&lt;"&amp;AU521)*IF(AV521&lt;0.5,Riskregister!$K$14+(Riskregister!$L$14-Riskregister!$K$14)*SQRT(AV521/2),Riskregister!$L$14-(Riskregister!$L$14-Riskregister!$K$14)*SQRT((1-AV521)/2)))</f>
        <v>0</v>
      </c>
      <c r="AX521" s="30">
        <f t="shared" ca="1" si="318"/>
        <v>0.81822247700809791</v>
      </c>
      <c r="AY521" s="30">
        <f t="shared" ca="1" si="318"/>
        <v>0.16008021004490225</v>
      </c>
      <c r="AZ521" s="30">
        <f>IF(Riskregister!$E$15="",0,COUNTIF(BP$4:BP$53,"&lt;"&amp;AX521)*IF(AY521&lt;0.5,Riskregister!$K$15+(Riskregister!$L$15-Riskregister!$K$15)*SQRT(AY521/2),Riskregister!$L$15-(Riskregister!$L$15-Riskregister!$K$15)*SQRT((1-AY521)/2)))</f>
        <v>0</v>
      </c>
      <c r="BA521" s="30">
        <f t="shared" ca="1" si="319"/>
        <v>0.79419070025294891</v>
      </c>
      <c r="BB521" s="30">
        <f t="shared" ca="1" si="319"/>
        <v>0.26769387745014317</v>
      </c>
      <c r="BC521" s="30">
        <f>IF(Riskregister!$E$16="",0,COUNTIF(BQ$4:BQ$53,"&lt;"&amp;BA521)*IF(BB521&lt;0.5,Riskregister!$K$16+(Riskregister!$L$16-Riskregister!$K$16)*SQRT(BB521/2),Riskregister!$L$16-(Riskregister!$L$16-Riskregister!$K$16)*SQRT((1-BB521)/2)))</f>
        <v>0</v>
      </c>
      <c r="BD521" s="30">
        <f t="shared" ca="1" si="320"/>
        <v>23530323.900321513</v>
      </c>
    </row>
    <row r="522" spans="20:56" x14ac:dyDescent="0.35">
      <c r="T522" s="30">
        <f t="shared" ca="1" si="308"/>
        <v>0.59376757901032218</v>
      </c>
      <c r="U522" s="30">
        <f t="shared" ca="1" si="308"/>
        <v>0.79492693167126205</v>
      </c>
      <c r="V522" s="30">
        <f ca="1">IF(Riskregister!$E$5="",0,COUNTIF(BF$4:BF$53,"&lt;"&amp;T522)*IF(U522&lt;0.5,Riskregister!$K$5+(Riskregister!$L$5-Riskregister!$K$5)*SQRT(U522/2),Riskregister!$L$5-(Riskregister!$L$5-Riskregister!$K$5)*SQRT((1-U522)/2)))</f>
        <v>1823616.1255790065</v>
      </c>
      <c r="W522" s="30">
        <f t="shared" ca="1" si="309"/>
        <v>0.17124363469399284</v>
      </c>
      <c r="X522" s="30">
        <f t="shared" ca="1" si="309"/>
        <v>0.82051415773172276</v>
      </c>
      <c r="Y522" s="30">
        <f ca="1">IF(Riskregister!$E$6="",0,COUNTIF(BG$4:BG$53,"&lt;"&amp;W522)*IF(X522&lt;0.5,Riskregister!$K$6+(Riskregister!$L$6-Riskregister!$K$6)*SQRT(X522/2),Riskregister!$L$6-(Riskregister!$L$6-Riskregister!$K$6)*SQRT((1-X522)/2)))</f>
        <v>1460771.7881317697</v>
      </c>
      <c r="Z522" s="30">
        <f t="shared" ca="1" si="310"/>
        <v>0.97689434472661618</v>
      </c>
      <c r="AA522" s="30">
        <f t="shared" ca="1" si="310"/>
        <v>0.73874691766480816</v>
      </c>
      <c r="AB522" s="30">
        <f ca="1">IF(Riskregister!$E$7="",0,COUNTIF(BH$4:BH$53,"&lt;"&amp;Z522)*IF(AA522&lt;0.5,Riskregister!$K$7+(Riskregister!$L$7-Riskregister!$K$7)*SQRT(AA522/2),Riskregister!$L$7-(Riskregister!$L$7-Riskregister!$K$7)*SQRT((1-AA522)/2)))</f>
        <v>3282023.6542698061</v>
      </c>
      <c r="AC522" s="30">
        <f t="shared" ca="1" si="311"/>
        <v>0.68294102867894702</v>
      </c>
      <c r="AD522" s="30">
        <f t="shared" ca="1" si="311"/>
        <v>0.44958440677285738</v>
      </c>
      <c r="AE522" s="30">
        <f ca="1">IF(Riskregister!$E$8="",0,COUNTIF(BI$4:BI$53,"&lt;"&amp;AC522)*IF(AD522&lt;0.5,Riskregister!$K$8+(Riskregister!$L$8-Riskregister!$K$8)*SQRT(AD522/2),Riskregister!$L$8-(Riskregister!$L$8-Riskregister!$K$8)*SQRT((1-AD522)/2)))</f>
        <v>7585128.1180883795</v>
      </c>
      <c r="AF522" s="30">
        <f t="shared" ca="1" si="312"/>
        <v>0.13693481044429789</v>
      </c>
      <c r="AG522" s="30">
        <f t="shared" ca="1" si="312"/>
        <v>0.73660562108215155</v>
      </c>
      <c r="AH522" s="30">
        <f>IF(Riskregister!$E$9="",0,COUNTIF(BJ$4:BJ$53,"&lt;"&amp;AF522)*IF(AG522&lt;0.5,Riskregister!$K$9+(Riskregister!$L$9-Riskregister!$K$9)*SQRT(AG522/2),Riskregister!$L$9-(Riskregister!$L$9-Riskregister!$K$9)*SQRT((1-AG522)/2)))</f>
        <v>0</v>
      </c>
      <c r="AI522" s="30">
        <f t="shared" ca="1" si="313"/>
        <v>0.73012685695233204</v>
      </c>
      <c r="AJ522" s="30">
        <f t="shared" ca="1" si="313"/>
        <v>0.29529498589881187</v>
      </c>
      <c r="AK522" s="30">
        <f>IF(Riskregister!$E$10="",0,COUNTIF(BK$4:BK$53,"&lt;"&amp;AI522)*IF(AJ522&lt;0.5,Riskregister!$K$10+(Riskregister!$L$10-Riskregister!$K$10)*SQRT(AJ522/2),Riskregister!$L$10-(Riskregister!$L$10-Riskregister!$K$10)*SQRT((1-AJ522)/2)))</f>
        <v>0</v>
      </c>
      <c r="AL522" s="30">
        <f t="shared" ca="1" si="314"/>
        <v>0.56797404069620927</v>
      </c>
      <c r="AM522" s="30">
        <f t="shared" ca="1" si="314"/>
        <v>0.62835274341809677</v>
      </c>
      <c r="AN522" s="30">
        <f>IF(Riskregister!$E$11="",0,COUNTIF(BL$4:BL$53,"&lt;"&amp;AL522)*IF(AM522&lt;0.5,Riskregister!$K$11+(Riskregister!$L$11-Riskregister!$K$11)*SQRT(AM522/2),Riskregister!$L$11-(Riskregister!$L$11-Riskregister!$K$11)*SQRT((1-AM522)/2)))</f>
        <v>0</v>
      </c>
      <c r="AO522" s="30">
        <f t="shared" ca="1" si="315"/>
        <v>0.85138208510335933</v>
      </c>
      <c r="AP522" s="30">
        <f t="shared" ca="1" si="315"/>
        <v>0.29527728035917156</v>
      </c>
      <c r="AQ522" s="30">
        <f>IF(Riskregister!$E$12="",0,COUNTIF(BM$4:BM$53,"&lt;"&amp;AO522)*IF(AP522&lt;0.5,Riskregister!$K$12+(Riskregister!$L$12-Riskregister!$K$12)*SQRT(AP522/2),Riskregister!$L$12-(Riskregister!$L$12-Riskregister!$K$12)*SQRT((1-AP522)/2)))</f>
        <v>0</v>
      </c>
      <c r="AR522" s="30">
        <f t="shared" ca="1" si="316"/>
        <v>0.87197941759057196</v>
      </c>
      <c r="AS522" s="30">
        <f t="shared" ca="1" si="316"/>
        <v>0.54420820753207211</v>
      </c>
      <c r="AT522" s="30">
        <f>IF(Riskregister!$E$13="",0,COUNTIF(BN$4:BN$53,"&lt;"&amp;AR522)*IF(AS522&lt;0.5,Riskregister!$K$13+(Riskregister!$L$13-Riskregister!$K$13)*SQRT(AS522/2),Riskregister!$L$13-(Riskregister!$L$13-Riskregister!$K$13)*SQRT((1-AS522)/2)))</f>
        <v>0</v>
      </c>
      <c r="AU522" s="30">
        <f t="shared" ca="1" si="317"/>
        <v>0.6338541230915562</v>
      </c>
      <c r="AV522" s="30">
        <f t="shared" ca="1" si="317"/>
        <v>0.41473059946747004</v>
      </c>
      <c r="AW522" s="30">
        <f>IF(Riskregister!$E$14="",0,COUNTIF(BO$4:BO$53,"&lt;"&amp;AU522)*IF(AV522&lt;0.5,Riskregister!$K$14+(Riskregister!$L$14-Riskregister!$K$14)*SQRT(AV522/2),Riskregister!$L$14-(Riskregister!$L$14-Riskregister!$K$14)*SQRT((1-AV522)/2)))</f>
        <v>0</v>
      </c>
      <c r="AX522" s="30">
        <f t="shared" ca="1" si="318"/>
        <v>0.45510015523441449</v>
      </c>
      <c r="AY522" s="30">
        <f t="shared" ca="1" si="318"/>
        <v>9.6390640410614514E-2</v>
      </c>
      <c r="AZ522" s="30">
        <f>IF(Riskregister!$E$15="",0,COUNTIF(BP$4:BP$53,"&lt;"&amp;AX522)*IF(AY522&lt;0.5,Riskregister!$K$15+(Riskregister!$L$15-Riskregister!$K$15)*SQRT(AY522/2),Riskregister!$L$15-(Riskregister!$L$15-Riskregister!$K$15)*SQRT((1-AY522)/2)))</f>
        <v>0</v>
      </c>
      <c r="BA522" s="30">
        <f t="shared" ca="1" si="319"/>
        <v>0.63668269494303942</v>
      </c>
      <c r="BB522" s="30">
        <f t="shared" ca="1" si="319"/>
        <v>0.55901429310591355</v>
      </c>
      <c r="BC522" s="30">
        <f>IF(Riskregister!$E$16="",0,COUNTIF(BQ$4:BQ$53,"&lt;"&amp;BA522)*IF(BB522&lt;0.5,Riskregister!$K$16+(Riskregister!$L$16-Riskregister!$K$16)*SQRT(BB522/2),Riskregister!$L$16-(Riskregister!$L$16-Riskregister!$K$16)*SQRT((1-BB522)/2)))</f>
        <v>0</v>
      </c>
      <c r="BD522" s="30">
        <f t="shared" ca="1" si="320"/>
        <v>14151539.686068961</v>
      </c>
    </row>
    <row r="523" spans="20:56" x14ac:dyDescent="0.35">
      <c r="T523" s="30">
        <f t="shared" ca="1" si="308"/>
        <v>0.39351821185617852</v>
      </c>
      <c r="U523" s="30">
        <f t="shared" ca="1" si="308"/>
        <v>0.19540494079879722</v>
      </c>
      <c r="V523" s="30">
        <f ca="1">IF(Riskregister!$E$5="",0,COUNTIF(BF$4:BF$53,"&lt;"&amp;T523)*IF(U523&lt;0.5,Riskregister!$K$5+(Riskregister!$L$5-Riskregister!$K$5)*SQRT(U523/2),Riskregister!$L$5-(Riskregister!$L$5-Riskregister!$K$5)*SQRT((1-U523)/2)))</f>
        <v>871974.82425247121</v>
      </c>
      <c r="W523" s="30">
        <f t="shared" ca="1" si="309"/>
        <v>3.5855886900013623E-3</v>
      </c>
      <c r="X523" s="30">
        <f t="shared" ca="1" si="309"/>
        <v>0.48467874202685657</v>
      </c>
      <c r="Y523" s="30">
        <f ca="1">IF(Riskregister!$E$6="",0,COUNTIF(BG$4:BG$53,"&lt;"&amp;W523)*IF(X523&lt;0.5,Riskregister!$K$6+(Riskregister!$L$6-Riskregister!$K$6)*SQRT(X523/2),Riskregister!$L$6-(Riskregister!$L$6-Riskregister!$K$6)*SQRT((1-X523)/2)))</f>
        <v>0</v>
      </c>
      <c r="Z523" s="30">
        <f t="shared" ca="1" si="310"/>
        <v>0.73268785929219926</v>
      </c>
      <c r="AA523" s="30">
        <f t="shared" ca="1" si="310"/>
        <v>8.1857693457428216E-2</v>
      </c>
      <c r="AB523" s="30">
        <f ca="1">IF(Riskregister!$E$7="",0,COUNTIF(BH$4:BH$53,"&lt;"&amp;Z523)*IF(AA523&lt;0.5,Riskregister!$K$7+(Riskregister!$L$7-Riskregister!$K$7)*SQRT(AA523/2),Riskregister!$L$7-(Riskregister!$L$7-Riskregister!$K$7)*SQRT((1-AA523)/2)))</f>
        <v>966464.61350477894</v>
      </c>
      <c r="AC523" s="30">
        <f t="shared" ca="1" si="311"/>
        <v>0.68065711653807492</v>
      </c>
      <c r="AD523" s="30">
        <f t="shared" ca="1" si="311"/>
        <v>5.971319189813562E-2</v>
      </c>
      <c r="AE523" s="30">
        <f ca="1">IF(Riskregister!$E$8="",0,COUNTIF(BI$4:BI$53,"&lt;"&amp;AC523)*IF(AD523&lt;0.5,Riskregister!$K$8+(Riskregister!$L$8-Riskregister!$K$8)*SQRT(AD523/2),Riskregister!$L$8-(Riskregister!$L$8-Riskregister!$K$8)*SQRT((1-AD523)/2)))</f>
        <v>3336347.6436326103</v>
      </c>
      <c r="AF523" s="30">
        <f t="shared" ca="1" si="312"/>
        <v>0.51368672429634388</v>
      </c>
      <c r="AG523" s="30">
        <f t="shared" ca="1" si="312"/>
        <v>0.27705374394697824</v>
      </c>
      <c r="AH523" s="30">
        <f>IF(Riskregister!$E$9="",0,COUNTIF(BJ$4:BJ$53,"&lt;"&amp;AF523)*IF(AG523&lt;0.5,Riskregister!$K$9+(Riskregister!$L$9-Riskregister!$K$9)*SQRT(AG523/2),Riskregister!$L$9-(Riskregister!$L$9-Riskregister!$K$9)*SQRT((1-AG523)/2)))</f>
        <v>0</v>
      </c>
      <c r="AI523" s="30">
        <f t="shared" ca="1" si="313"/>
        <v>0.20366246028242596</v>
      </c>
      <c r="AJ523" s="30">
        <f t="shared" ca="1" si="313"/>
        <v>0.73362987322386219</v>
      </c>
      <c r="AK523" s="30">
        <f>IF(Riskregister!$E$10="",0,COUNTIF(BK$4:BK$53,"&lt;"&amp;AI523)*IF(AJ523&lt;0.5,Riskregister!$K$10+(Riskregister!$L$10-Riskregister!$K$10)*SQRT(AJ523/2),Riskregister!$L$10-(Riskregister!$L$10-Riskregister!$K$10)*SQRT((1-AJ523)/2)))</f>
        <v>0</v>
      </c>
      <c r="AL523" s="30">
        <f t="shared" ca="1" si="314"/>
        <v>0.83837594520879088</v>
      </c>
      <c r="AM523" s="30">
        <f t="shared" ca="1" si="314"/>
        <v>0.77795360196853314</v>
      </c>
      <c r="AN523" s="30">
        <f>IF(Riskregister!$E$11="",0,COUNTIF(BL$4:BL$53,"&lt;"&amp;AL523)*IF(AM523&lt;0.5,Riskregister!$K$11+(Riskregister!$L$11-Riskregister!$K$11)*SQRT(AM523/2),Riskregister!$L$11-(Riskregister!$L$11-Riskregister!$K$11)*SQRT((1-AM523)/2)))</f>
        <v>0</v>
      </c>
      <c r="AO523" s="30">
        <f t="shared" ca="1" si="315"/>
        <v>0.91375749691684993</v>
      </c>
      <c r="AP523" s="30">
        <f t="shared" ca="1" si="315"/>
        <v>0.76457992413638987</v>
      </c>
      <c r="AQ523" s="30">
        <f>IF(Riskregister!$E$12="",0,COUNTIF(BM$4:BM$53,"&lt;"&amp;AO523)*IF(AP523&lt;0.5,Riskregister!$K$12+(Riskregister!$L$12-Riskregister!$K$12)*SQRT(AP523/2),Riskregister!$L$12-(Riskregister!$L$12-Riskregister!$K$12)*SQRT((1-AP523)/2)))</f>
        <v>0</v>
      </c>
      <c r="AR523" s="30">
        <f t="shared" ca="1" si="316"/>
        <v>0.28651247629710064</v>
      </c>
      <c r="AS523" s="30">
        <f t="shared" ca="1" si="316"/>
        <v>0.24608684534775993</v>
      </c>
      <c r="AT523" s="30">
        <f>IF(Riskregister!$E$13="",0,COUNTIF(BN$4:BN$53,"&lt;"&amp;AR523)*IF(AS523&lt;0.5,Riskregister!$K$13+(Riskregister!$L$13-Riskregister!$K$13)*SQRT(AS523/2),Riskregister!$L$13-(Riskregister!$L$13-Riskregister!$K$13)*SQRT((1-AS523)/2)))</f>
        <v>0</v>
      </c>
      <c r="AU523" s="30">
        <f t="shared" ca="1" si="317"/>
        <v>0.50330815955985742</v>
      </c>
      <c r="AV523" s="30">
        <f t="shared" ca="1" si="317"/>
        <v>0.49557788195013253</v>
      </c>
      <c r="AW523" s="30">
        <f>IF(Riskregister!$E$14="",0,COUNTIF(BO$4:BO$53,"&lt;"&amp;AU523)*IF(AV523&lt;0.5,Riskregister!$K$14+(Riskregister!$L$14-Riskregister!$K$14)*SQRT(AV523/2),Riskregister!$L$14-(Riskregister!$L$14-Riskregister!$K$14)*SQRT((1-AV523)/2)))</f>
        <v>0</v>
      </c>
      <c r="AX523" s="30">
        <f t="shared" ca="1" si="318"/>
        <v>0.50385669622939178</v>
      </c>
      <c r="AY523" s="30">
        <f t="shared" ca="1" si="318"/>
        <v>3.3383643565061405E-2</v>
      </c>
      <c r="AZ523" s="30">
        <f>IF(Riskregister!$E$15="",0,COUNTIF(BP$4:BP$53,"&lt;"&amp;AX523)*IF(AY523&lt;0.5,Riskregister!$K$15+(Riskregister!$L$15-Riskregister!$K$15)*SQRT(AY523/2),Riskregister!$L$15-(Riskregister!$L$15-Riskregister!$K$15)*SQRT((1-AY523)/2)))</f>
        <v>0</v>
      </c>
      <c r="BA523" s="30">
        <f t="shared" ca="1" si="319"/>
        <v>0.41842123092132955</v>
      </c>
      <c r="BB523" s="30">
        <f t="shared" ca="1" si="319"/>
        <v>0.94713546805211102</v>
      </c>
      <c r="BC523" s="30">
        <f>IF(Riskregister!$E$16="",0,COUNTIF(BQ$4:BQ$53,"&lt;"&amp;BA523)*IF(BB523&lt;0.5,Riskregister!$K$16+(Riskregister!$L$16-Riskregister!$K$16)*SQRT(BB523/2),Riskregister!$L$16-(Riskregister!$L$16-Riskregister!$K$16)*SQRT((1-BB523)/2)))</f>
        <v>0</v>
      </c>
      <c r="BD523" s="30">
        <f t="shared" ca="1" si="320"/>
        <v>5174787.0813898603</v>
      </c>
    </row>
    <row r="524" spans="20:56" x14ac:dyDescent="0.35">
      <c r="T524" s="30">
        <f t="shared" ref="T524:U543" ca="1" si="321">RAND()</f>
        <v>0.5190792087043844</v>
      </c>
      <c r="U524" s="30">
        <f t="shared" ca="1" si="321"/>
        <v>0.58662956339232908</v>
      </c>
      <c r="V524" s="30">
        <f ca="1">IF(Riskregister!$E$5="",0,COUNTIF(BF$4:BF$53,"&lt;"&amp;T524)*IF(U524&lt;0.5,Riskregister!$K$5+(Riskregister!$L$5-Riskregister!$K$5)*SQRT(U524/2),Riskregister!$L$5-(Riskregister!$L$5-Riskregister!$K$5)*SQRT((1-U524)/2)))</f>
        <v>1581672.3716600868</v>
      </c>
      <c r="W524" s="30">
        <f t="shared" ref="W524:X543" ca="1" si="322">RAND()</f>
        <v>0.63573158332207036</v>
      </c>
      <c r="X524" s="30">
        <f t="shared" ca="1" si="322"/>
        <v>0.39201090653768933</v>
      </c>
      <c r="Y524" s="30">
        <f ca="1">IF(Riskregister!$E$6="",0,COUNTIF(BG$4:BG$53,"&lt;"&amp;W524)*IF(X524&lt;0.5,Riskregister!$K$6+(Riskregister!$L$6-Riskregister!$K$6)*SQRT(X524/2),Riskregister!$L$6-(Riskregister!$L$6-Riskregister!$K$6)*SQRT((1-X524)/2)))</f>
        <v>1993810.112392385</v>
      </c>
      <c r="Z524" s="30">
        <f t="shared" ref="Z524:AA543" ca="1" si="323">RAND()</f>
        <v>0.3112782851472552</v>
      </c>
      <c r="AA524" s="30">
        <f t="shared" ca="1" si="323"/>
        <v>0.35795267907538997</v>
      </c>
      <c r="AB524" s="30">
        <f ca="1">IF(Riskregister!$E$7="",0,COUNTIF(BH$4:BH$53,"&lt;"&amp;Z524)*IF(AA524&lt;0.5,Riskregister!$K$7+(Riskregister!$L$7-Riskregister!$K$7)*SQRT(AA524/2),Riskregister!$L$7-(Riskregister!$L$7-Riskregister!$K$7)*SQRT((1-AA524)/2)))</f>
        <v>990347.91809945065</v>
      </c>
      <c r="AC524" s="30">
        <f t="shared" ref="AC524:AD543" ca="1" si="324">RAND()</f>
        <v>0.67236428352284883</v>
      </c>
      <c r="AD524" s="30">
        <f t="shared" ca="1" si="324"/>
        <v>0.22645469504346805</v>
      </c>
      <c r="AE524" s="30">
        <f ca="1">IF(Riskregister!$E$8="",0,COUNTIF(BI$4:BI$53,"&lt;"&amp;AC524)*IF(AD524&lt;0.5,Riskregister!$K$8+(Riskregister!$L$8-Riskregister!$K$8)*SQRT(AD524/2),Riskregister!$L$8-(Riskregister!$L$8-Riskregister!$K$8)*SQRT((1-AD524)/2)))</f>
        <v>5644547.2872336237</v>
      </c>
      <c r="AF524" s="30">
        <f t="shared" ref="AF524:AG543" ca="1" si="325">RAND()</f>
        <v>0.21011324543820642</v>
      </c>
      <c r="AG524" s="30">
        <f t="shared" ca="1" si="325"/>
        <v>0.79944486522534031</v>
      </c>
      <c r="AH524" s="30">
        <f>IF(Riskregister!$E$9="",0,COUNTIF(BJ$4:BJ$53,"&lt;"&amp;AF524)*IF(AG524&lt;0.5,Riskregister!$K$9+(Riskregister!$L$9-Riskregister!$K$9)*SQRT(AG524/2),Riskregister!$L$9-(Riskregister!$L$9-Riskregister!$K$9)*SQRT((1-AG524)/2)))</f>
        <v>0</v>
      </c>
      <c r="AI524" s="30">
        <f t="shared" ref="AI524:AJ543" ca="1" si="326">RAND()</f>
        <v>0.79744339428144229</v>
      </c>
      <c r="AJ524" s="30">
        <f t="shared" ca="1" si="326"/>
        <v>0.7197504603670426</v>
      </c>
      <c r="AK524" s="30">
        <f>IF(Riskregister!$E$10="",0,COUNTIF(BK$4:BK$53,"&lt;"&amp;AI524)*IF(AJ524&lt;0.5,Riskregister!$K$10+(Riskregister!$L$10-Riskregister!$K$10)*SQRT(AJ524/2),Riskregister!$L$10-(Riskregister!$L$10-Riskregister!$K$10)*SQRT((1-AJ524)/2)))</f>
        <v>0</v>
      </c>
      <c r="AL524" s="30">
        <f t="shared" ref="AL524:AM543" ca="1" si="327">RAND()</f>
        <v>0.7443495316941876</v>
      </c>
      <c r="AM524" s="30">
        <f t="shared" ca="1" si="327"/>
        <v>5.6425579887931843E-2</v>
      </c>
      <c r="AN524" s="30">
        <f>IF(Riskregister!$E$11="",0,COUNTIF(BL$4:BL$53,"&lt;"&amp;AL524)*IF(AM524&lt;0.5,Riskregister!$K$11+(Riskregister!$L$11-Riskregister!$K$11)*SQRT(AM524/2),Riskregister!$L$11-(Riskregister!$L$11-Riskregister!$K$11)*SQRT((1-AM524)/2)))</f>
        <v>0</v>
      </c>
      <c r="AO524" s="30">
        <f t="shared" ref="AO524:AP543" ca="1" si="328">RAND()</f>
        <v>0.20471260857492846</v>
      </c>
      <c r="AP524" s="30">
        <f t="shared" ca="1" si="328"/>
        <v>0.63042431680531297</v>
      </c>
      <c r="AQ524" s="30">
        <f>IF(Riskregister!$E$12="",0,COUNTIF(BM$4:BM$53,"&lt;"&amp;AO524)*IF(AP524&lt;0.5,Riskregister!$K$12+(Riskregister!$L$12-Riskregister!$K$12)*SQRT(AP524/2),Riskregister!$L$12-(Riskregister!$L$12-Riskregister!$K$12)*SQRT((1-AP524)/2)))</f>
        <v>0</v>
      </c>
      <c r="AR524" s="30">
        <f t="shared" ref="AR524:AS543" ca="1" si="329">RAND()</f>
        <v>0.14068096404249586</v>
      </c>
      <c r="AS524" s="30">
        <f t="shared" ca="1" si="329"/>
        <v>0.24325442008101361</v>
      </c>
      <c r="AT524" s="30">
        <f>IF(Riskregister!$E$13="",0,COUNTIF(BN$4:BN$53,"&lt;"&amp;AR524)*IF(AS524&lt;0.5,Riskregister!$K$13+(Riskregister!$L$13-Riskregister!$K$13)*SQRT(AS524/2),Riskregister!$L$13-(Riskregister!$L$13-Riskregister!$K$13)*SQRT((1-AS524)/2)))</f>
        <v>0</v>
      </c>
      <c r="AU524" s="30">
        <f t="shared" ref="AU524:AV543" ca="1" si="330">RAND()</f>
        <v>0.31960880243422962</v>
      </c>
      <c r="AV524" s="30">
        <f t="shared" ca="1" si="330"/>
        <v>7.4697951217655101E-2</v>
      </c>
      <c r="AW524" s="30">
        <f>IF(Riskregister!$E$14="",0,COUNTIF(BO$4:BO$53,"&lt;"&amp;AU524)*IF(AV524&lt;0.5,Riskregister!$K$14+(Riskregister!$L$14-Riskregister!$K$14)*SQRT(AV524/2),Riskregister!$L$14-(Riskregister!$L$14-Riskregister!$K$14)*SQRT((1-AV524)/2)))</f>
        <v>0</v>
      </c>
      <c r="AX524" s="30">
        <f t="shared" ref="AX524:AY543" ca="1" si="331">RAND()</f>
        <v>0.68505541286640992</v>
      </c>
      <c r="AY524" s="30">
        <f t="shared" ca="1" si="331"/>
        <v>0.2564350418314677</v>
      </c>
      <c r="AZ524" s="30">
        <f>IF(Riskregister!$E$15="",0,COUNTIF(BP$4:BP$53,"&lt;"&amp;AX524)*IF(AY524&lt;0.5,Riskregister!$K$15+(Riskregister!$L$15-Riskregister!$K$15)*SQRT(AY524/2),Riskregister!$L$15-(Riskregister!$L$15-Riskregister!$K$15)*SQRT((1-AY524)/2)))</f>
        <v>0</v>
      </c>
      <c r="BA524" s="30">
        <f t="shared" ref="BA524:BB543" ca="1" si="332">RAND()</f>
        <v>0.70571333254632385</v>
      </c>
      <c r="BB524" s="30">
        <f t="shared" ca="1" si="332"/>
        <v>0.48867456055536329</v>
      </c>
      <c r="BC524" s="30">
        <f>IF(Riskregister!$E$16="",0,COUNTIF(BQ$4:BQ$53,"&lt;"&amp;BA524)*IF(BB524&lt;0.5,Riskregister!$K$16+(Riskregister!$L$16-Riskregister!$K$16)*SQRT(BB524/2),Riskregister!$L$16-(Riskregister!$L$16-Riskregister!$K$16)*SQRT((1-BB524)/2)))</f>
        <v>0</v>
      </c>
      <c r="BD524" s="30">
        <f t="shared" ca="1" si="320"/>
        <v>10210377.689385546</v>
      </c>
    </row>
    <row r="525" spans="20:56" x14ac:dyDescent="0.35">
      <c r="T525" s="30">
        <f t="shared" ca="1" si="321"/>
        <v>0.75684723008736343</v>
      </c>
      <c r="U525" s="30">
        <f t="shared" ca="1" si="321"/>
        <v>0.23628021074987415</v>
      </c>
      <c r="V525" s="30">
        <f ca="1">IF(Riskregister!$E$5="",0,COUNTIF(BF$4:BF$53,"&lt;"&amp;T525)*IF(U525&lt;0.5,Riskregister!$K$5+(Riskregister!$L$5-Riskregister!$K$5)*SQRT(U525/2),Riskregister!$L$5-(Riskregister!$L$5-Riskregister!$K$5)*SQRT((1-U525)/2)))</f>
        <v>1523359.0908889731</v>
      </c>
      <c r="W525" s="30">
        <f t="shared" ca="1" si="322"/>
        <v>0.3853036326685283</v>
      </c>
      <c r="X525" s="30">
        <f t="shared" ca="1" si="322"/>
        <v>0.1443144023469598</v>
      </c>
      <c r="Y525" s="30">
        <f ca="1">IF(Riskregister!$E$6="",0,COUNTIF(BG$4:BG$53,"&lt;"&amp;W525)*IF(X525&lt;0.5,Riskregister!$K$6+(Riskregister!$L$6-Riskregister!$K$6)*SQRT(X525/2),Riskregister!$L$6-(Riskregister!$L$6-Riskregister!$K$6)*SQRT((1-X525)/2)))</f>
        <v>683517.66441576346</v>
      </c>
      <c r="Z525" s="30">
        <f t="shared" ca="1" si="323"/>
        <v>0.91880074053092464</v>
      </c>
      <c r="AA525" s="30">
        <f t="shared" ca="1" si="323"/>
        <v>0.85322185605718392</v>
      </c>
      <c r="AB525" s="30">
        <f ca="1">IF(Riskregister!$E$7="",0,COUNTIF(BH$4:BH$53,"&lt;"&amp;Z525)*IF(AA525&lt;0.5,Riskregister!$K$7+(Riskregister!$L$7-Riskregister!$K$7)*SQRT(AA525/2),Riskregister!$L$7-(Riskregister!$L$7-Riskregister!$K$7)*SQRT((1-AA525)/2)))</f>
        <v>3051835.3878941969</v>
      </c>
      <c r="AC525" s="30">
        <f t="shared" ca="1" si="324"/>
        <v>8.6879697717815008E-2</v>
      </c>
      <c r="AD525" s="30">
        <f t="shared" ca="1" si="324"/>
        <v>0.40230636901323424</v>
      </c>
      <c r="AE525" s="30">
        <f ca="1">IF(Riskregister!$E$8="",0,COUNTIF(BI$4:BI$53,"&lt;"&amp;AC525)*IF(AD525&lt;0.5,Riskregister!$K$8+(Riskregister!$L$8-Riskregister!$K$8)*SQRT(AD525/2),Riskregister!$L$8-(Riskregister!$L$8-Riskregister!$K$8)*SQRT((1-AD525)/2)))</f>
        <v>2407954.8965172791</v>
      </c>
      <c r="AF525" s="30">
        <f t="shared" ca="1" si="325"/>
        <v>0.24387338818792748</v>
      </c>
      <c r="AG525" s="30">
        <f t="shared" ca="1" si="325"/>
        <v>0.88929363714555165</v>
      </c>
      <c r="AH525" s="30">
        <f>IF(Riskregister!$E$9="",0,COUNTIF(BJ$4:BJ$53,"&lt;"&amp;AF525)*IF(AG525&lt;0.5,Riskregister!$K$9+(Riskregister!$L$9-Riskregister!$K$9)*SQRT(AG525/2),Riskregister!$L$9-(Riskregister!$L$9-Riskregister!$K$9)*SQRT((1-AG525)/2)))</f>
        <v>0</v>
      </c>
      <c r="AI525" s="30">
        <f t="shared" ca="1" si="326"/>
        <v>0.22833445057076907</v>
      </c>
      <c r="AJ525" s="30">
        <f t="shared" ca="1" si="326"/>
        <v>0.52067362755608315</v>
      </c>
      <c r="AK525" s="30">
        <f>IF(Riskregister!$E$10="",0,COUNTIF(BK$4:BK$53,"&lt;"&amp;AI525)*IF(AJ525&lt;0.5,Riskregister!$K$10+(Riskregister!$L$10-Riskregister!$K$10)*SQRT(AJ525/2),Riskregister!$L$10-(Riskregister!$L$10-Riskregister!$K$10)*SQRT((1-AJ525)/2)))</f>
        <v>0</v>
      </c>
      <c r="AL525" s="30">
        <f t="shared" ca="1" si="327"/>
        <v>0.38171819925153661</v>
      </c>
      <c r="AM525" s="30">
        <f t="shared" ca="1" si="327"/>
        <v>0.56923462012205317</v>
      </c>
      <c r="AN525" s="30">
        <f>IF(Riskregister!$E$11="",0,COUNTIF(BL$4:BL$53,"&lt;"&amp;AL525)*IF(AM525&lt;0.5,Riskregister!$K$11+(Riskregister!$L$11-Riskregister!$K$11)*SQRT(AM525/2),Riskregister!$L$11-(Riskregister!$L$11-Riskregister!$K$11)*SQRT((1-AM525)/2)))</f>
        <v>0</v>
      </c>
      <c r="AO525" s="30">
        <f t="shared" ca="1" si="328"/>
        <v>0.35652676858300969</v>
      </c>
      <c r="AP525" s="30">
        <f t="shared" ca="1" si="328"/>
        <v>0.22745564712443089</v>
      </c>
      <c r="AQ525" s="30">
        <f>IF(Riskregister!$E$12="",0,COUNTIF(BM$4:BM$53,"&lt;"&amp;AO525)*IF(AP525&lt;0.5,Riskregister!$K$12+(Riskregister!$L$12-Riskregister!$K$12)*SQRT(AP525/2),Riskregister!$L$12-(Riskregister!$L$12-Riskregister!$K$12)*SQRT((1-AP525)/2)))</f>
        <v>0</v>
      </c>
      <c r="AR525" s="30">
        <f t="shared" ca="1" si="329"/>
        <v>0.54326455915508365</v>
      </c>
      <c r="AS525" s="30">
        <f t="shared" ca="1" si="329"/>
        <v>0.51191830784296533</v>
      </c>
      <c r="AT525" s="30">
        <f>IF(Riskregister!$E$13="",0,COUNTIF(BN$4:BN$53,"&lt;"&amp;AR525)*IF(AS525&lt;0.5,Riskregister!$K$13+(Riskregister!$L$13-Riskregister!$K$13)*SQRT(AS525/2),Riskregister!$L$13-(Riskregister!$L$13-Riskregister!$K$13)*SQRT((1-AS525)/2)))</f>
        <v>0</v>
      </c>
      <c r="AU525" s="30">
        <f t="shared" ca="1" si="330"/>
        <v>0.65027532911300023</v>
      </c>
      <c r="AV525" s="30">
        <f t="shared" ca="1" si="330"/>
        <v>0.23535322961904293</v>
      </c>
      <c r="AW525" s="30">
        <f>IF(Riskregister!$E$14="",0,COUNTIF(BO$4:BO$53,"&lt;"&amp;AU525)*IF(AV525&lt;0.5,Riskregister!$K$14+(Riskregister!$L$14-Riskregister!$K$14)*SQRT(AV525/2),Riskregister!$L$14-(Riskregister!$L$14-Riskregister!$K$14)*SQRT((1-AV525)/2)))</f>
        <v>0</v>
      </c>
      <c r="AX525" s="30">
        <f t="shared" ca="1" si="331"/>
        <v>0.39869988299560932</v>
      </c>
      <c r="AY525" s="30">
        <f t="shared" ca="1" si="331"/>
        <v>0.15070261571900589</v>
      </c>
      <c r="AZ525" s="30">
        <f>IF(Riskregister!$E$15="",0,COUNTIF(BP$4:BP$53,"&lt;"&amp;AX525)*IF(AY525&lt;0.5,Riskregister!$K$15+(Riskregister!$L$15-Riskregister!$K$15)*SQRT(AY525/2),Riskregister!$L$15-(Riskregister!$L$15-Riskregister!$K$15)*SQRT((1-AY525)/2)))</f>
        <v>0</v>
      </c>
      <c r="BA525" s="30">
        <f t="shared" ca="1" si="332"/>
        <v>0.52415460638764222</v>
      </c>
      <c r="BB525" s="30">
        <f t="shared" ca="1" si="332"/>
        <v>0.3574518918878431</v>
      </c>
      <c r="BC525" s="30">
        <f>IF(Riskregister!$E$16="",0,COUNTIF(BQ$4:BQ$53,"&lt;"&amp;BA525)*IF(BB525&lt;0.5,Riskregister!$K$16+(Riskregister!$L$16-Riskregister!$K$16)*SQRT(BB525/2),Riskregister!$L$16-(Riskregister!$L$16-Riskregister!$K$16)*SQRT((1-BB525)/2)))</f>
        <v>0</v>
      </c>
      <c r="BD525" s="30">
        <f t="shared" ca="1" si="320"/>
        <v>7666667.0397162121</v>
      </c>
    </row>
    <row r="526" spans="20:56" x14ac:dyDescent="0.35">
      <c r="T526" s="30">
        <f t="shared" ca="1" si="321"/>
        <v>0.74998900738366514</v>
      </c>
      <c r="U526" s="30">
        <f t="shared" ca="1" si="321"/>
        <v>0.63132518507349555</v>
      </c>
      <c r="V526" s="30">
        <f ca="1">IF(Riskregister!$E$5="",0,COUNTIF(BF$4:BF$53,"&lt;"&amp;T526)*IF(U526&lt;0.5,Riskregister!$K$5+(Riskregister!$L$5-Riskregister!$K$5)*SQRT(U526/2),Riskregister!$L$5-(Riskregister!$L$5-Riskregister!$K$5)*SQRT((1-U526)/2)))</f>
        <v>2033973.0204167615</v>
      </c>
      <c r="W526" s="30">
        <f t="shared" ca="1" si="322"/>
        <v>7.3160788898005258E-2</v>
      </c>
      <c r="X526" s="30">
        <f t="shared" ca="1" si="322"/>
        <v>0.84782509028384723</v>
      </c>
      <c r="Y526" s="30">
        <f ca="1">IF(Riskregister!$E$6="",0,COUNTIF(BG$4:BG$53,"&lt;"&amp;W526)*IF(X526&lt;0.5,Riskregister!$K$6+(Riskregister!$L$6-Riskregister!$K$6)*SQRT(X526/2),Riskregister!$L$6-(Riskregister!$L$6-Riskregister!$K$6)*SQRT((1-X526)/2)))</f>
        <v>0</v>
      </c>
      <c r="Z526" s="30">
        <f t="shared" ca="1" si="323"/>
        <v>0.91467543633178072</v>
      </c>
      <c r="AA526" s="30">
        <f t="shared" ca="1" si="323"/>
        <v>0.57042579535516513</v>
      </c>
      <c r="AB526" s="30">
        <f ca="1">IF(Riskregister!$E$7="",0,COUNTIF(BH$4:BH$53,"&lt;"&amp;Z526)*IF(AA526&lt;0.5,Riskregister!$K$7+(Riskregister!$L$7-Riskregister!$K$7)*SQRT(AA526/2),Riskregister!$L$7-(Riskregister!$L$7-Riskregister!$K$7)*SQRT((1-AA526)/2)))</f>
        <v>2377920.4694437413</v>
      </c>
      <c r="AC526" s="30">
        <f t="shared" ca="1" si="324"/>
        <v>0.43598916754507355</v>
      </c>
      <c r="AD526" s="30">
        <f t="shared" ca="1" si="324"/>
        <v>0.76236697097930262</v>
      </c>
      <c r="AE526" s="30">
        <f ca="1">IF(Riskregister!$E$8="",0,COUNTIF(BI$4:BI$53,"&lt;"&amp;AC526)*IF(AD526&lt;0.5,Riskregister!$K$8+(Riskregister!$L$8-Riskregister!$K$8)*SQRT(AD526/2),Riskregister!$L$8-(Riskregister!$L$8-Riskregister!$K$8)*SQRT((1-AD526)/2)))</f>
        <v>6759841.4819434509</v>
      </c>
      <c r="AF526" s="30">
        <f t="shared" ca="1" si="325"/>
        <v>9.8473199483592011E-2</v>
      </c>
      <c r="AG526" s="30">
        <f t="shared" ca="1" si="325"/>
        <v>0.21228777393106935</v>
      </c>
      <c r="AH526" s="30">
        <f>IF(Riskregister!$E$9="",0,COUNTIF(BJ$4:BJ$53,"&lt;"&amp;AF526)*IF(AG526&lt;0.5,Riskregister!$K$9+(Riskregister!$L$9-Riskregister!$K$9)*SQRT(AG526/2),Riskregister!$L$9-(Riskregister!$L$9-Riskregister!$K$9)*SQRT((1-AG526)/2)))</f>
        <v>0</v>
      </c>
      <c r="AI526" s="30">
        <f t="shared" ca="1" si="326"/>
        <v>0.15415470304269641</v>
      </c>
      <c r="AJ526" s="30">
        <f t="shared" ca="1" si="326"/>
        <v>0.81828939774671072</v>
      </c>
      <c r="AK526" s="30">
        <f>IF(Riskregister!$E$10="",0,COUNTIF(BK$4:BK$53,"&lt;"&amp;AI526)*IF(AJ526&lt;0.5,Riskregister!$K$10+(Riskregister!$L$10-Riskregister!$K$10)*SQRT(AJ526/2),Riskregister!$L$10-(Riskregister!$L$10-Riskregister!$K$10)*SQRT((1-AJ526)/2)))</f>
        <v>0</v>
      </c>
      <c r="AL526" s="30">
        <f t="shared" ca="1" si="327"/>
        <v>0.74366846302525313</v>
      </c>
      <c r="AM526" s="30">
        <f t="shared" ca="1" si="327"/>
        <v>0.74272582701437828</v>
      </c>
      <c r="AN526" s="30">
        <f>IF(Riskregister!$E$11="",0,COUNTIF(BL$4:BL$53,"&lt;"&amp;AL526)*IF(AM526&lt;0.5,Riskregister!$K$11+(Riskregister!$L$11-Riskregister!$K$11)*SQRT(AM526/2),Riskregister!$L$11-(Riskregister!$L$11-Riskregister!$K$11)*SQRT((1-AM526)/2)))</f>
        <v>0</v>
      </c>
      <c r="AO526" s="30">
        <f t="shared" ca="1" si="328"/>
        <v>0.16571766517995079</v>
      </c>
      <c r="AP526" s="30">
        <f t="shared" ca="1" si="328"/>
        <v>0.41081524771865385</v>
      </c>
      <c r="AQ526" s="30">
        <f>IF(Riskregister!$E$12="",0,COUNTIF(BM$4:BM$53,"&lt;"&amp;AO526)*IF(AP526&lt;0.5,Riskregister!$K$12+(Riskregister!$L$12-Riskregister!$K$12)*SQRT(AP526/2),Riskregister!$L$12-(Riskregister!$L$12-Riskregister!$K$12)*SQRT((1-AP526)/2)))</f>
        <v>0</v>
      </c>
      <c r="AR526" s="30">
        <f t="shared" ca="1" si="329"/>
        <v>0.73725343176091407</v>
      </c>
      <c r="AS526" s="30">
        <f t="shared" ca="1" si="329"/>
        <v>0.25647031724048797</v>
      </c>
      <c r="AT526" s="30">
        <f>IF(Riskregister!$E$13="",0,COUNTIF(BN$4:BN$53,"&lt;"&amp;AR526)*IF(AS526&lt;0.5,Riskregister!$K$13+(Riskregister!$L$13-Riskregister!$K$13)*SQRT(AS526/2),Riskregister!$L$13-(Riskregister!$L$13-Riskregister!$K$13)*SQRT((1-AS526)/2)))</f>
        <v>0</v>
      </c>
      <c r="AU526" s="30">
        <f t="shared" ca="1" si="330"/>
        <v>0.24412134842239375</v>
      </c>
      <c r="AV526" s="30">
        <f t="shared" ca="1" si="330"/>
        <v>0.99091780284451836</v>
      </c>
      <c r="AW526" s="30">
        <f>IF(Riskregister!$E$14="",0,COUNTIF(BO$4:BO$53,"&lt;"&amp;AU526)*IF(AV526&lt;0.5,Riskregister!$K$14+(Riskregister!$L$14-Riskregister!$K$14)*SQRT(AV526/2),Riskregister!$L$14-(Riskregister!$L$14-Riskregister!$K$14)*SQRT((1-AV526)/2)))</f>
        <v>0</v>
      </c>
      <c r="AX526" s="30">
        <f t="shared" ca="1" si="331"/>
        <v>0.17022873556057883</v>
      </c>
      <c r="AY526" s="30">
        <f t="shared" ca="1" si="331"/>
        <v>0.3299641920584524</v>
      </c>
      <c r="AZ526" s="30">
        <f>IF(Riskregister!$E$15="",0,COUNTIF(BP$4:BP$53,"&lt;"&amp;AX526)*IF(AY526&lt;0.5,Riskregister!$K$15+(Riskregister!$L$15-Riskregister!$K$15)*SQRT(AY526/2),Riskregister!$L$15-(Riskregister!$L$15-Riskregister!$K$15)*SQRT((1-AY526)/2)))</f>
        <v>0</v>
      </c>
      <c r="BA526" s="30">
        <f t="shared" ca="1" si="332"/>
        <v>0.59252587829669123</v>
      </c>
      <c r="BB526" s="30">
        <f t="shared" ca="1" si="332"/>
        <v>0.66387391203557744</v>
      </c>
      <c r="BC526" s="30">
        <f>IF(Riskregister!$E$16="",0,COUNTIF(BQ$4:BQ$53,"&lt;"&amp;BA526)*IF(BB526&lt;0.5,Riskregister!$K$16+(Riskregister!$L$16-Riskregister!$K$16)*SQRT(BB526/2),Riskregister!$L$16-(Riskregister!$L$16-Riskregister!$K$16)*SQRT((1-BB526)/2)))</f>
        <v>0</v>
      </c>
      <c r="BD526" s="30">
        <f t="shared" ca="1" si="320"/>
        <v>11171734.971803954</v>
      </c>
    </row>
    <row r="527" spans="20:56" x14ac:dyDescent="0.35">
      <c r="T527" s="30">
        <f t="shared" ca="1" si="321"/>
        <v>6.0093657319933103E-2</v>
      </c>
      <c r="U527" s="30">
        <f t="shared" ca="1" si="321"/>
        <v>0.87460750776155805</v>
      </c>
      <c r="V527" s="30">
        <f ca="1">IF(Riskregister!$E$5="",0,COUNTIF(BF$4:BF$53,"&lt;"&amp;T527)*IF(U527&lt;0.5,Riskregister!$K$5+(Riskregister!$L$5-Riskregister!$K$5)*SQRT(U527/2),Riskregister!$L$5-(Riskregister!$L$5-Riskregister!$K$5)*SQRT((1-U527)/2)))</f>
        <v>487323.51692060032</v>
      </c>
      <c r="W527" s="30">
        <f t="shared" ca="1" si="322"/>
        <v>2.7481771425468926E-2</v>
      </c>
      <c r="X527" s="30">
        <f t="shared" ca="1" si="322"/>
        <v>0.32351658945066131</v>
      </c>
      <c r="Y527" s="30">
        <f ca="1">IF(Riskregister!$E$6="",0,COUNTIF(BG$4:BG$53,"&lt;"&amp;W527)*IF(X527&lt;0.5,Riskregister!$K$6+(Riskregister!$L$6-Riskregister!$K$6)*SQRT(X527/2),Riskregister!$L$6-(Riskregister!$L$6-Riskregister!$K$6)*SQRT((1-X527)/2)))</f>
        <v>0</v>
      </c>
      <c r="Z527" s="30">
        <f t="shared" ca="1" si="323"/>
        <v>0.71064586573372912</v>
      </c>
      <c r="AA527" s="30">
        <f t="shared" ca="1" si="323"/>
        <v>0.34382523314347468</v>
      </c>
      <c r="AB527" s="30">
        <f ca="1">IF(Riskregister!$E$7="",0,COUNTIF(BH$4:BH$53,"&lt;"&amp;Z527)*IF(AA527&lt;0.5,Riskregister!$K$7+(Riskregister!$L$7-Riskregister!$K$7)*SQRT(AA527/2),Riskregister!$L$7-(Riskregister!$L$7-Riskregister!$K$7)*SQRT((1-AA527)/2)))</f>
        <v>1560945.6980937656</v>
      </c>
      <c r="AC527" s="30">
        <f t="shared" ca="1" si="324"/>
        <v>0.45444250893010674</v>
      </c>
      <c r="AD527" s="30">
        <f t="shared" ca="1" si="324"/>
        <v>0.34243204040021358</v>
      </c>
      <c r="AE527" s="30">
        <f ca="1">IF(Riskregister!$E$8="",0,COUNTIF(BI$4:BI$53,"&lt;"&amp;AC527)*IF(AD527&lt;0.5,Riskregister!$K$8+(Riskregister!$L$8-Riskregister!$K$8)*SQRT(AD527/2),Riskregister!$L$8-(Riskregister!$L$8-Riskregister!$K$8)*SQRT((1-AD527)/2)))</f>
        <v>4489556.214387631</v>
      </c>
      <c r="AF527" s="30">
        <f t="shared" ca="1" si="325"/>
        <v>0.11147858549095002</v>
      </c>
      <c r="AG527" s="30">
        <f t="shared" ca="1" si="325"/>
        <v>0.85476403011524327</v>
      </c>
      <c r="AH527" s="30">
        <f>IF(Riskregister!$E$9="",0,COUNTIF(BJ$4:BJ$53,"&lt;"&amp;AF527)*IF(AG527&lt;0.5,Riskregister!$K$9+(Riskregister!$L$9-Riskregister!$K$9)*SQRT(AG527/2),Riskregister!$L$9-(Riskregister!$L$9-Riskregister!$K$9)*SQRT((1-AG527)/2)))</f>
        <v>0</v>
      </c>
      <c r="AI527" s="30">
        <f t="shared" ca="1" si="326"/>
        <v>0.7365092084521595</v>
      </c>
      <c r="AJ527" s="30">
        <f t="shared" ca="1" si="326"/>
        <v>0.46571644719716943</v>
      </c>
      <c r="AK527" s="30">
        <f>IF(Riskregister!$E$10="",0,COUNTIF(BK$4:BK$53,"&lt;"&amp;AI527)*IF(AJ527&lt;0.5,Riskregister!$K$10+(Riskregister!$L$10-Riskregister!$K$10)*SQRT(AJ527/2),Riskregister!$L$10-(Riskregister!$L$10-Riskregister!$K$10)*SQRT((1-AJ527)/2)))</f>
        <v>0</v>
      </c>
      <c r="AL527" s="30">
        <f t="shared" ca="1" si="327"/>
        <v>0.89972642029610883</v>
      </c>
      <c r="AM527" s="30">
        <f t="shared" ca="1" si="327"/>
        <v>0.83860169214204094</v>
      </c>
      <c r="AN527" s="30">
        <f>IF(Riskregister!$E$11="",0,COUNTIF(BL$4:BL$53,"&lt;"&amp;AL527)*IF(AM527&lt;0.5,Riskregister!$K$11+(Riskregister!$L$11-Riskregister!$K$11)*SQRT(AM527/2),Riskregister!$L$11-(Riskregister!$L$11-Riskregister!$K$11)*SQRT((1-AM527)/2)))</f>
        <v>0</v>
      </c>
      <c r="AO527" s="30">
        <f t="shared" ca="1" si="328"/>
        <v>0.36850748224848762</v>
      </c>
      <c r="AP527" s="30">
        <f t="shared" ca="1" si="328"/>
        <v>0.80274834047046295</v>
      </c>
      <c r="AQ527" s="30">
        <f>IF(Riskregister!$E$12="",0,COUNTIF(BM$4:BM$53,"&lt;"&amp;AO527)*IF(AP527&lt;0.5,Riskregister!$K$12+(Riskregister!$L$12-Riskregister!$K$12)*SQRT(AP527/2),Riskregister!$L$12-(Riskregister!$L$12-Riskregister!$K$12)*SQRT((1-AP527)/2)))</f>
        <v>0</v>
      </c>
      <c r="AR527" s="30">
        <f t="shared" ca="1" si="329"/>
        <v>0.35972128285867155</v>
      </c>
      <c r="AS527" s="30">
        <f t="shared" ca="1" si="329"/>
        <v>9.7710019286333272E-2</v>
      </c>
      <c r="AT527" s="30">
        <f>IF(Riskregister!$E$13="",0,COUNTIF(BN$4:BN$53,"&lt;"&amp;AR527)*IF(AS527&lt;0.5,Riskregister!$K$13+(Riskregister!$L$13-Riskregister!$K$13)*SQRT(AS527/2),Riskregister!$L$13-(Riskregister!$L$13-Riskregister!$K$13)*SQRT((1-AS527)/2)))</f>
        <v>0</v>
      </c>
      <c r="AU527" s="30">
        <f t="shared" ca="1" si="330"/>
        <v>0.51810543747400506</v>
      </c>
      <c r="AV527" s="30">
        <f t="shared" ca="1" si="330"/>
        <v>0.50514244402251396</v>
      </c>
      <c r="AW527" s="30">
        <f>IF(Riskregister!$E$14="",0,COUNTIF(BO$4:BO$53,"&lt;"&amp;AU527)*IF(AV527&lt;0.5,Riskregister!$K$14+(Riskregister!$L$14-Riskregister!$K$14)*SQRT(AV527/2),Riskregister!$L$14-(Riskregister!$L$14-Riskregister!$K$14)*SQRT((1-AV527)/2)))</f>
        <v>0</v>
      </c>
      <c r="AX527" s="30">
        <f t="shared" ca="1" si="331"/>
        <v>0.2710984031727951</v>
      </c>
      <c r="AY527" s="30">
        <f t="shared" ca="1" si="331"/>
        <v>0.24129980551367169</v>
      </c>
      <c r="AZ527" s="30">
        <f>IF(Riskregister!$E$15="",0,COUNTIF(BP$4:BP$53,"&lt;"&amp;AX527)*IF(AY527&lt;0.5,Riskregister!$K$15+(Riskregister!$L$15-Riskregister!$K$15)*SQRT(AY527/2),Riskregister!$L$15-(Riskregister!$L$15-Riskregister!$K$15)*SQRT((1-AY527)/2)))</f>
        <v>0</v>
      </c>
      <c r="BA527" s="30">
        <f t="shared" ca="1" si="332"/>
        <v>0.10640333150349079</v>
      </c>
      <c r="BB527" s="30">
        <f t="shared" ca="1" si="332"/>
        <v>0.11851179143927582</v>
      </c>
      <c r="BC527" s="30">
        <f>IF(Riskregister!$E$16="",0,COUNTIF(BQ$4:BQ$53,"&lt;"&amp;BA527)*IF(BB527&lt;0.5,Riskregister!$K$16+(Riskregister!$L$16-Riskregister!$K$16)*SQRT(BB527/2),Riskregister!$L$16-(Riskregister!$L$16-Riskregister!$K$16)*SQRT((1-BB527)/2)))</f>
        <v>0</v>
      </c>
      <c r="BD527" s="30">
        <f t="shared" ca="1" si="320"/>
        <v>6537825.4294019975</v>
      </c>
    </row>
    <row r="528" spans="20:56" x14ac:dyDescent="0.35">
      <c r="T528" s="30">
        <f t="shared" ca="1" si="321"/>
        <v>0.77180612992452136</v>
      </c>
      <c r="U528" s="30">
        <f t="shared" ca="1" si="321"/>
        <v>0.9721667242141554</v>
      </c>
      <c r="V528" s="30">
        <f ca="1">IF(Riskregister!$E$5="",0,COUNTIF(BF$4:BF$53,"&lt;"&amp;T528)*IF(U528&lt;0.5,Riskregister!$K$5+(Riskregister!$L$5-Riskregister!$K$5)*SQRT(U528/2),Riskregister!$L$5-(Riskregister!$L$5-Riskregister!$K$5)*SQRT((1-U528)/2)))</f>
        <v>2734570.1988605666</v>
      </c>
      <c r="W528" s="30">
        <f t="shared" ca="1" si="322"/>
        <v>0.50919485577839174</v>
      </c>
      <c r="X528" s="30">
        <f t="shared" ca="1" si="322"/>
        <v>0.3470906100582819</v>
      </c>
      <c r="Y528" s="30">
        <f ca="1">IF(Riskregister!$E$6="",0,COUNTIF(BG$4:BG$53,"&lt;"&amp;W528)*IF(X528&lt;0.5,Riskregister!$K$6+(Riskregister!$L$6-Riskregister!$K$6)*SQRT(X528/2),Riskregister!$L$6-(Riskregister!$L$6-Riskregister!$K$6)*SQRT((1-X528)/2)))</f>
        <v>1899715.6907819784</v>
      </c>
      <c r="Z528" s="30">
        <f t="shared" ca="1" si="323"/>
        <v>0.4667550919142659</v>
      </c>
      <c r="AA528" s="30">
        <f t="shared" ca="1" si="323"/>
        <v>0.72496261871671108</v>
      </c>
      <c r="AB528" s="30">
        <f ca="1">IF(Riskregister!$E$7="",0,COUNTIF(BH$4:BH$53,"&lt;"&amp;Z528)*IF(AA528&lt;0.5,Riskregister!$K$7+(Riskregister!$L$7-Riskregister!$K$7)*SQRT(AA528/2),Riskregister!$L$7-(Riskregister!$L$7-Riskregister!$K$7)*SQRT((1-AA528)/2)))</f>
        <v>1621246.2354956786</v>
      </c>
      <c r="AC528" s="30">
        <f t="shared" ca="1" si="324"/>
        <v>0.2915296731701138</v>
      </c>
      <c r="AD528" s="30">
        <f t="shared" ca="1" si="324"/>
        <v>0.44208145241908869</v>
      </c>
      <c r="AE528" s="30">
        <f ca="1">IF(Riskregister!$E$8="",0,COUNTIF(BI$4:BI$53,"&lt;"&amp;AC528)*IF(AD528&lt;0.5,Riskregister!$K$8+(Riskregister!$L$8-Riskregister!$K$8)*SQRT(AD528/2),Riskregister!$L$8-(Riskregister!$L$8-Riskregister!$K$8)*SQRT((1-AD528)/2)))</f>
        <v>5019407.0380397569</v>
      </c>
      <c r="AF528" s="30">
        <f t="shared" ca="1" si="325"/>
        <v>0.19595955436336265</v>
      </c>
      <c r="AG528" s="30">
        <f t="shared" ca="1" si="325"/>
        <v>0.95871385867397707</v>
      </c>
      <c r="AH528" s="30">
        <f>IF(Riskregister!$E$9="",0,COUNTIF(BJ$4:BJ$53,"&lt;"&amp;AF528)*IF(AG528&lt;0.5,Riskregister!$K$9+(Riskregister!$L$9-Riskregister!$K$9)*SQRT(AG528/2),Riskregister!$L$9-(Riskregister!$L$9-Riskregister!$K$9)*SQRT((1-AG528)/2)))</f>
        <v>0</v>
      </c>
      <c r="AI528" s="30">
        <f t="shared" ca="1" si="326"/>
        <v>0.77338895294667342</v>
      </c>
      <c r="AJ528" s="30">
        <f t="shared" ca="1" si="326"/>
        <v>0.27270294468001599</v>
      </c>
      <c r="AK528" s="30">
        <f>IF(Riskregister!$E$10="",0,COUNTIF(BK$4:BK$53,"&lt;"&amp;AI528)*IF(AJ528&lt;0.5,Riskregister!$K$10+(Riskregister!$L$10-Riskregister!$K$10)*SQRT(AJ528/2),Riskregister!$L$10-(Riskregister!$L$10-Riskregister!$K$10)*SQRT((1-AJ528)/2)))</f>
        <v>0</v>
      </c>
      <c r="AL528" s="30">
        <f t="shared" ca="1" si="327"/>
        <v>0.87612591795289629</v>
      </c>
      <c r="AM528" s="30">
        <f t="shared" ca="1" si="327"/>
        <v>0.9140196863695238</v>
      </c>
      <c r="AN528" s="30">
        <f>IF(Riskregister!$E$11="",0,COUNTIF(BL$4:BL$53,"&lt;"&amp;AL528)*IF(AM528&lt;0.5,Riskregister!$K$11+(Riskregister!$L$11-Riskregister!$K$11)*SQRT(AM528/2),Riskregister!$L$11-(Riskregister!$L$11-Riskregister!$K$11)*SQRT((1-AM528)/2)))</f>
        <v>0</v>
      </c>
      <c r="AO528" s="30">
        <f t="shared" ca="1" si="328"/>
        <v>0.83597058092651988</v>
      </c>
      <c r="AP528" s="30">
        <f t="shared" ca="1" si="328"/>
        <v>0.15829970859934883</v>
      </c>
      <c r="AQ528" s="30">
        <f>IF(Riskregister!$E$12="",0,COUNTIF(BM$4:BM$53,"&lt;"&amp;AO528)*IF(AP528&lt;0.5,Riskregister!$K$12+(Riskregister!$L$12-Riskregister!$K$12)*SQRT(AP528/2),Riskregister!$L$12-(Riskregister!$L$12-Riskregister!$K$12)*SQRT((1-AP528)/2)))</f>
        <v>0</v>
      </c>
      <c r="AR528" s="30">
        <f t="shared" ca="1" si="329"/>
        <v>2.8749303597868869E-2</v>
      </c>
      <c r="AS528" s="30">
        <f t="shared" ca="1" si="329"/>
        <v>0.71609601590862937</v>
      </c>
      <c r="AT528" s="30">
        <f>IF(Riskregister!$E$13="",0,COUNTIF(BN$4:BN$53,"&lt;"&amp;AR528)*IF(AS528&lt;0.5,Riskregister!$K$13+(Riskregister!$L$13-Riskregister!$K$13)*SQRT(AS528/2),Riskregister!$L$13-(Riskregister!$L$13-Riskregister!$K$13)*SQRT((1-AS528)/2)))</f>
        <v>0</v>
      </c>
      <c r="AU528" s="30">
        <f t="shared" ca="1" si="330"/>
        <v>0.98121893276137651</v>
      </c>
      <c r="AV528" s="30">
        <f t="shared" ca="1" si="330"/>
        <v>0.48727973692251536</v>
      </c>
      <c r="AW528" s="30">
        <f>IF(Riskregister!$E$14="",0,COUNTIF(BO$4:BO$53,"&lt;"&amp;AU528)*IF(AV528&lt;0.5,Riskregister!$K$14+(Riskregister!$L$14-Riskregister!$K$14)*SQRT(AV528/2),Riskregister!$L$14-(Riskregister!$L$14-Riskregister!$K$14)*SQRT((1-AV528)/2)))</f>
        <v>0</v>
      </c>
      <c r="AX528" s="30">
        <f t="shared" ca="1" si="331"/>
        <v>0.28430204516795476</v>
      </c>
      <c r="AY528" s="30">
        <f t="shared" ca="1" si="331"/>
        <v>8.6810717672013649E-2</v>
      </c>
      <c r="AZ528" s="30">
        <f>IF(Riskregister!$E$15="",0,COUNTIF(BP$4:BP$53,"&lt;"&amp;AX528)*IF(AY528&lt;0.5,Riskregister!$K$15+(Riskregister!$L$15-Riskregister!$K$15)*SQRT(AY528/2),Riskregister!$L$15-(Riskregister!$L$15-Riskregister!$K$15)*SQRT((1-AY528)/2)))</f>
        <v>0</v>
      </c>
      <c r="BA528" s="30">
        <f t="shared" ca="1" si="332"/>
        <v>0.81126988245824405</v>
      </c>
      <c r="BB528" s="30">
        <f t="shared" ca="1" si="332"/>
        <v>0.43286603376363453</v>
      </c>
      <c r="BC528" s="30">
        <f>IF(Riskregister!$E$16="",0,COUNTIF(BQ$4:BQ$53,"&lt;"&amp;BA528)*IF(BB528&lt;0.5,Riskregister!$K$16+(Riskregister!$L$16-Riskregister!$K$16)*SQRT(BB528/2),Riskregister!$L$16-(Riskregister!$L$16-Riskregister!$K$16)*SQRT((1-BB528)/2)))</f>
        <v>0</v>
      </c>
      <c r="BD528" s="30">
        <f t="shared" ca="1" si="320"/>
        <v>11274939.16317798</v>
      </c>
    </row>
    <row r="529" spans="20:56" x14ac:dyDescent="0.35">
      <c r="T529" s="30">
        <f t="shared" ca="1" si="321"/>
        <v>0.30769460656605596</v>
      </c>
      <c r="U529" s="30">
        <f t="shared" ca="1" si="321"/>
        <v>0.18096232111556421</v>
      </c>
      <c r="V529" s="30">
        <f ca="1">IF(Riskregister!$E$5="",0,COUNTIF(BF$4:BF$53,"&lt;"&amp;T529)*IF(U529&lt;0.5,Riskregister!$K$5+(Riskregister!$L$5-Riskregister!$K$5)*SQRT(U529/2),Riskregister!$L$5-(Riskregister!$L$5-Riskregister!$K$5)*SQRT((1-U529)/2)))</f>
        <v>856081.16813828959</v>
      </c>
      <c r="W529" s="30">
        <f t="shared" ca="1" si="322"/>
        <v>0.37476248898673148</v>
      </c>
      <c r="X529" s="30">
        <f t="shared" ca="1" si="322"/>
        <v>0.22523937577988418</v>
      </c>
      <c r="Y529" s="30">
        <f ca="1">IF(Riskregister!$E$6="",0,COUNTIF(BG$4:BG$53,"&lt;"&amp;W529)*IF(X529&lt;0.5,Riskregister!$K$6+(Riskregister!$L$6-Riskregister!$K$6)*SQRT(X529/2),Riskregister!$L$6-(Riskregister!$L$6-Riskregister!$K$6)*SQRT((1-X529)/2)))</f>
        <v>804059.42486100842</v>
      </c>
      <c r="Z529" s="30">
        <f t="shared" ca="1" si="323"/>
        <v>1.6388191936582697E-3</v>
      </c>
      <c r="AA529" s="30">
        <f t="shared" ca="1" si="323"/>
        <v>0.56869959845777907</v>
      </c>
      <c r="AB529" s="30">
        <f ca="1">IF(Riskregister!$E$7="",0,COUNTIF(BH$4:BH$53,"&lt;"&amp;Z529)*IF(AA529&lt;0.5,Riskregister!$K$7+(Riskregister!$L$7-Riskregister!$K$7)*SQRT(AA529/2),Riskregister!$L$7-(Riskregister!$L$7-Riskregister!$K$7)*SQRT((1-AA529)/2)))</f>
        <v>0</v>
      </c>
      <c r="AC529" s="30">
        <f t="shared" ca="1" si="324"/>
        <v>0.18241194175934961</v>
      </c>
      <c r="AD529" s="30">
        <f t="shared" ca="1" si="324"/>
        <v>0.38713359184008933</v>
      </c>
      <c r="AE529" s="30">
        <f ca="1">IF(Riskregister!$E$8="",0,COUNTIF(BI$4:BI$53,"&lt;"&amp;AC529)*IF(AD529&lt;0.5,Riskregister!$K$8+(Riskregister!$L$8-Riskregister!$K$8)*SQRT(AD529/2),Riskregister!$L$8-(Riskregister!$L$8-Riskregister!$K$8)*SQRT((1-AD529)/2)))</f>
        <v>2367822.6524230232</v>
      </c>
      <c r="AF529" s="30">
        <f t="shared" ca="1" si="325"/>
        <v>0.12557745271254894</v>
      </c>
      <c r="AG529" s="30">
        <f t="shared" ca="1" si="325"/>
        <v>0.61244275900872369</v>
      </c>
      <c r="AH529" s="30">
        <f>IF(Riskregister!$E$9="",0,COUNTIF(BJ$4:BJ$53,"&lt;"&amp;AF529)*IF(AG529&lt;0.5,Riskregister!$K$9+(Riskregister!$L$9-Riskregister!$K$9)*SQRT(AG529/2),Riskregister!$L$9-(Riskregister!$L$9-Riskregister!$K$9)*SQRT((1-AG529)/2)))</f>
        <v>0</v>
      </c>
      <c r="AI529" s="30">
        <f t="shared" ca="1" si="326"/>
        <v>0.61038945423531132</v>
      </c>
      <c r="AJ529" s="30">
        <f t="shared" ca="1" si="326"/>
        <v>3.3955970994761664E-2</v>
      </c>
      <c r="AK529" s="30">
        <f>IF(Riskregister!$E$10="",0,COUNTIF(BK$4:BK$53,"&lt;"&amp;AI529)*IF(AJ529&lt;0.5,Riskregister!$K$10+(Riskregister!$L$10-Riskregister!$K$10)*SQRT(AJ529/2),Riskregister!$L$10-(Riskregister!$L$10-Riskregister!$K$10)*SQRT((1-AJ529)/2)))</f>
        <v>0</v>
      </c>
      <c r="AL529" s="30">
        <f t="shared" ca="1" si="327"/>
        <v>0.34993949773378485</v>
      </c>
      <c r="AM529" s="30">
        <f t="shared" ca="1" si="327"/>
        <v>0.20872849043348674</v>
      </c>
      <c r="AN529" s="30">
        <f>IF(Riskregister!$E$11="",0,COUNTIF(BL$4:BL$53,"&lt;"&amp;AL529)*IF(AM529&lt;0.5,Riskregister!$K$11+(Riskregister!$L$11-Riskregister!$K$11)*SQRT(AM529/2),Riskregister!$L$11-(Riskregister!$L$11-Riskregister!$K$11)*SQRT((1-AM529)/2)))</f>
        <v>0</v>
      </c>
      <c r="AO529" s="30">
        <f t="shared" ca="1" si="328"/>
        <v>0.9500963383879838</v>
      </c>
      <c r="AP529" s="30">
        <f t="shared" ca="1" si="328"/>
        <v>0.13418926723877889</v>
      </c>
      <c r="AQ529" s="30">
        <f>IF(Riskregister!$E$12="",0,COUNTIF(BM$4:BM$53,"&lt;"&amp;AO529)*IF(AP529&lt;0.5,Riskregister!$K$12+(Riskregister!$L$12-Riskregister!$K$12)*SQRT(AP529/2),Riskregister!$L$12-(Riskregister!$L$12-Riskregister!$K$12)*SQRT((1-AP529)/2)))</f>
        <v>0</v>
      </c>
      <c r="AR529" s="30">
        <f t="shared" ca="1" si="329"/>
        <v>0.63025478205995289</v>
      </c>
      <c r="AS529" s="30">
        <f t="shared" ca="1" si="329"/>
        <v>8.3104126255202804E-2</v>
      </c>
      <c r="AT529" s="30">
        <f>IF(Riskregister!$E$13="",0,COUNTIF(BN$4:BN$53,"&lt;"&amp;AR529)*IF(AS529&lt;0.5,Riskregister!$K$13+(Riskregister!$L$13-Riskregister!$K$13)*SQRT(AS529/2),Riskregister!$L$13-(Riskregister!$L$13-Riskregister!$K$13)*SQRT((1-AS529)/2)))</f>
        <v>0</v>
      </c>
      <c r="AU529" s="30">
        <f t="shared" ca="1" si="330"/>
        <v>0.36416628030362908</v>
      </c>
      <c r="AV529" s="30">
        <f t="shared" ca="1" si="330"/>
        <v>4.7828419588149429E-2</v>
      </c>
      <c r="AW529" s="30">
        <f>IF(Riskregister!$E$14="",0,COUNTIF(BO$4:BO$53,"&lt;"&amp;AU529)*IF(AV529&lt;0.5,Riskregister!$K$14+(Riskregister!$L$14-Riskregister!$K$14)*SQRT(AV529/2),Riskregister!$L$14-(Riskregister!$L$14-Riskregister!$K$14)*SQRT((1-AV529)/2)))</f>
        <v>0</v>
      </c>
      <c r="AX529" s="30">
        <f t="shared" ca="1" si="331"/>
        <v>0.19628365282941762</v>
      </c>
      <c r="AY529" s="30">
        <f t="shared" ca="1" si="331"/>
        <v>0.76904812668080125</v>
      </c>
      <c r="AZ529" s="30">
        <f>IF(Riskregister!$E$15="",0,COUNTIF(BP$4:BP$53,"&lt;"&amp;AX529)*IF(AY529&lt;0.5,Riskregister!$K$15+(Riskregister!$L$15-Riskregister!$K$15)*SQRT(AY529/2),Riskregister!$L$15-(Riskregister!$L$15-Riskregister!$K$15)*SQRT((1-AY529)/2)))</f>
        <v>0</v>
      </c>
      <c r="BA529" s="30">
        <f t="shared" ca="1" si="332"/>
        <v>0.51169568905565799</v>
      </c>
      <c r="BB529" s="30">
        <f t="shared" ca="1" si="332"/>
        <v>0.96118173537360962</v>
      </c>
      <c r="BC529" s="30">
        <f>IF(Riskregister!$E$16="",0,COUNTIF(BQ$4:BQ$53,"&lt;"&amp;BA529)*IF(BB529&lt;0.5,Riskregister!$K$16+(Riskregister!$L$16-Riskregister!$K$16)*SQRT(BB529/2),Riskregister!$L$16-(Riskregister!$L$16-Riskregister!$K$16)*SQRT((1-BB529)/2)))</f>
        <v>0</v>
      </c>
      <c r="BD529" s="30">
        <f t="shared" ca="1" si="320"/>
        <v>4027963.2454223214</v>
      </c>
    </row>
    <row r="530" spans="20:56" x14ac:dyDescent="0.35">
      <c r="T530" s="30">
        <f t="shared" ca="1" si="321"/>
        <v>1.6025064808230405E-2</v>
      </c>
      <c r="U530" s="30">
        <f t="shared" ca="1" si="321"/>
        <v>0.39364171366559775</v>
      </c>
      <c r="V530" s="30">
        <f ca="1">IF(Riskregister!$E$5="",0,COUNTIF(BF$4:BF$53,"&lt;"&amp;T530)*IF(U530&lt;0.5,Riskregister!$K$5+(Riskregister!$L$5-Riskregister!$K$5)*SQRT(U530/2),Riskregister!$L$5-(Riskregister!$L$5-Riskregister!$K$5)*SQRT((1-U530)/2)))</f>
        <v>0</v>
      </c>
      <c r="W530" s="30">
        <f t="shared" ca="1" si="322"/>
        <v>0.70091567036774727</v>
      </c>
      <c r="X530" s="30">
        <f t="shared" ca="1" si="322"/>
        <v>0.70619540168373318</v>
      </c>
      <c r="Y530" s="30">
        <f ca="1">IF(Riskregister!$E$6="",0,COUNTIF(BG$4:BG$53,"&lt;"&amp;W530)*IF(X530&lt;0.5,Riskregister!$K$6+(Riskregister!$L$6-Riskregister!$K$6)*SQRT(X530/2),Riskregister!$L$6-(Riskregister!$L$6-Riskregister!$K$6)*SQRT((1-X530)/2)))</f>
        <v>3930296.870695903</v>
      </c>
      <c r="Z530" s="30">
        <f t="shared" ca="1" si="323"/>
        <v>3.9148554793314361E-2</v>
      </c>
      <c r="AA530" s="30">
        <f t="shared" ca="1" si="323"/>
        <v>0.54694200497175804</v>
      </c>
      <c r="AB530" s="30">
        <f ca="1">IF(Riskregister!$E$7="",0,COUNTIF(BH$4:BH$53,"&lt;"&amp;Z530)*IF(AA530&lt;0.5,Riskregister!$K$7+(Riskregister!$L$7-Riskregister!$K$7)*SQRT(AA530/2),Riskregister!$L$7-(Riskregister!$L$7-Riskregister!$K$7)*SQRT((1-AA530)/2)))</f>
        <v>466834.56244394247</v>
      </c>
      <c r="AC530" s="30">
        <f t="shared" ca="1" si="324"/>
        <v>0.95157288133882945</v>
      </c>
      <c r="AD530" s="30">
        <f t="shared" ca="1" si="324"/>
        <v>0.93889808878444003</v>
      </c>
      <c r="AE530" s="30">
        <f ca="1">IF(Riskregister!$E$8="",0,COUNTIF(BI$4:BI$53,"&lt;"&amp;AC530)*IF(AD530&lt;0.5,Riskregister!$K$8+(Riskregister!$L$8-Riskregister!$K$8)*SQRT(AD530/2),Riskregister!$L$8-(Riskregister!$L$8-Riskregister!$K$8)*SQRT((1-AD530)/2)))</f>
        <v>25070969.472854633</v>
      </c>
      <c r="AF530" s="30">
        <f t="shared" ca="1" si="325"/>
        <v>0.67723338357277652</v>
      </c>
      <c r="AG530" s="30">
        <f t="shared" ca="1" si="325"/>
        <v>0.2832789939731668</v>
      </c>
      <c r="AH530" s="30">
        <f>IF(Riskregister!$E$9="",0,COUNTIF(BJ$4:BJ$53,"&lt;"&amp;AF530)*IF(AG530&lt;0.5,Riskregister!$K$9+(Riskregister!$L$9-Riskregister!$K$9)*SQRT(AG530/2),Riskregister!$L$9-(Riskregister!$L$9-Riskregister!$K$9)*SQRT((1-AG530)/2)))</f>
        <v>0</v>
      </c>
      <c r="AI530" s="30">
        <f t="shared" ca="1" si="326"/>
        <v>0.30879249969375144</v>
      </c>
      <c r="AJ530" s="30">
        <f t="shared" ca="1" si="326"/>
        <v>0.79218619979276683</v>
      </c>
      <c r="AK530" s="30">
        <f>IF(Riskregister!$E$10="",0,COUNTIF(BK$4:BK$53,"&lt;"&amp;AI530)*IF(AJ530&lt;0.5,Riskregister!$K$10+(Riskregister!$L$10-Riskregister!$K$10)*SQRT(AJ530/2),Riskregister!$L$10-(Riskregister!$L$10-Riskregister!$K$10)*SQRT((1-AJ530)/2)))</f>
        <v>0</v>
      </c>
      <c r="AL530" s="30">
        <f t="shared" ca="1" si="327"/>
        <v>0.83871485225263254</v>
      </c>
      <c r="AM530" s="30">
        <f t="shared" ca="1" si="327"/>
        <v>0.29683369604560383</v>
      </c>
      <c r="AN530" s="30">
        <f>IF(Riskregister!$E$11="",0,COUNTIF(BL$4:BL$53,"&lt;"&amp;AL530)*IF(AM530&lt;0.5,Riskregister!$K$11+(Riskregister!$L$11-Riskregister!$K$11)*SQRT(AM530/2),Riskregister!$L$11-(Riskregister!$L$11-Riskregister!$K$11)*SQRT((1-AM530)/2)))</f>
        <v>0</v>
      </c>
      <c r="AO530" s="30">
        <f t="shared" ca="1" si="328"/>
        <v>0.35250635234818151</v>
      </c>
      <c r="AP530" s="30">
        <f t="shared" ca="1" si="328"/>
        <v>0.85498875273263819</v>
      </c>
      <c r="AQ530" s="30">
        <f>IF(Riskregister!$E$12="",0,COUNTIF(BM$4:BM$53,"&lt;"&amp;AO530)*IF(AP530&lt;0.5,Riskregister!$K$12+(Riskregister!$L$12-Riskregister!$K$12)*SQRT(AP530/2),Riskregister!$L$12-(Riskregister!$L$12-Riskregister!$K$12)*SQRT((1-AP530)/2)))</f>
        <v>0</v>
      </c>
      <c r="AR530" s="30">
        <f t="shared" ca="1" si="329"/>
        <v>0.54697257398028398</v>
      </c>
      <c r="AS530" s="30">
        <f t="shared" ca="1" si="329"/>
        <v>0.74972403839770263</v>
      </c>
      <c r="AT530" s="30">
        <f>IF(Riskregister!$E$13="",0,COUNTIF(BN$4:BN$53,"&lt;"&amp;AR530)*IF(AS530&lt;0.5,Riskregister!$K$13+(Riskregister!$L$13-Riskregister!$K$13)*SQRT(AS530/2),Riskregister!$L$13-(Riskregister!$L$13-Riskregister!$K$13)*SQRT((1-AS530)/2)))</f>
        <v>0</v>
      </c>
      <c r="AU530" s="30">
        <f t="shared" ca="1" si="330"/>
        <v>1.383499169506186E-2</v>
      </c>
      <c r="AV530" s="30">
        <f t="shared" ca="1" si="330"/>
        <v>0.89765124355035086</v>
      </c>
      <c r="AW530" s="30">
        <f>IF(Riskregister!$E$14="",0,COUNTIF(BO$4:BO$53,"&lt;"&amp;AU530)*IF(AV530&lt;0.5,Riskregister!$K$14+(Riskregister!$L$14-Riskregister!$K$14)*SQRT(AV530/2),Riskregister!$L$14-(Riskregister!$L$14-Riskregister!$K$14)*SQRT((1-AV530)/2)))</f>
        <v>0</v>
      </c>
      <c r="AX530" s="30">
        <f t="shared" ca="1" si="331"/>
        <v>0.35742791229307469</v>
      </c>
      <c r="AY530" s="30">
        <f t="shared" ca="1" si="331"/>
        <v>0.35660722161815117</v>
      </c>
      <c r="AZ530" s="30">
        <f>IF(Riskregister!$E$15="",0,COUNTIF(BP$4:BP$53,"&lt;"&amp;AX530)*IF(AY530&lt;0.5,Riskregister!$K$15+(Riskregister!$L$15-Riskregister!$K$15)*SQRT(AY530/2),Riskregister!$L$15-(Riskregister!$L$15-Riskregister!$K$15)*SQRT((1-AY530)/2)))</f>
        <v>0</v>
      </c>
      <c r="BA530" s="30">
        <f t="shared" ca="1" si="332"/>
        <v>0.81538226339853559</v>
      </c>
      <c r="BB530" s="30">
        <f t="shared" ca="1" si="332"/>
        <v>0.29815145899955298</v>
      </c>
      <c r="BC530" s="30">
        <f>IF(Riskregister!$E$16="",0,COUNTIF(BQ$4:BQ$53,"&lt;"&amp;BA530)*IF(BB530&lt;0.5,Riskregister!$K$16+(Riskregister!$L$16-Riskregister!$K$16)*SQRT(BB530/2),Riskregister!$L$16-(Riskregister!$L$16-Riskregister!$K$16)*SQRT((1-BB530)/2)))</f>
        <v>0</v>
      </c>
      <c r="BD530" s="30">
        <f t="shared" ca="1" si="320"/>
        <v>29468100.905994479</v>
      </c>
    </row>
    <row r="531" spans="20:56" x14ac:dyDescent="0.35">
      <c r="T531" s="30">
        <f t="shared" ca="1" si="321"/>
        <v>0.93131017977533026</v>
      </c>
      <c r="U531" s="30">
        <f t="shared" ca="1" si="321"/>
        <v>0.57236500372759858</v>
      </c>
      <c r="V531" s="30">
        <f ca="1">IF(Riskregister!$E$5="",0,COUNTIF(BF$4:BF$53,"&lt;"&amp;T531)*IF(U531&lt;0.5,Riskregister!$K$5+(Riskregister!$L$5-Riskregister!$K$5)*SQRT(U531/2),Riskregister!$L$5-(Riskregister!$L$5-Riskregister!$K$5)*SQRT((1-U531)/2)))</f>
        <v>2743427.2674334277</v>
      </c>
      <c r="W531" s="30">
        <f t="shared" ca="1" si="322"/>
        <v>0.29662150216514793</v>
      </c>
      <c r="X531" s="30">
        <f t="shared" ca="1" si="322"/>
        <v>0.16474755415727216</v>
      </c>
      <c r="Y531" s="30">
        <f ca="1">IF(Riskregister!$E$6="",0,COUNTIF(BG$4:BG$53,"&lt;"&amp;W531)*IF(X531&lt;0.5,Riskregister!$K$6+(Riskregister!$L$6-Riskregister!$K$6)*SQRT(X531/2),Riskregister!$L$6-(Riskregister!$L$6-Riskregister!$K$6)*SQRT((1-X531)/2)))</f>
        <v>716614.98016877216</v>
      </c>
      <c r="Z531" s="30">
        <f t="shared" ca="1" si="323"/>
        <v>0.65403820944445845</v>
      </c>
      <c r="AA531" s="30">
        <f t="shared" ca="1" si="323"/>
        <v>4.9155251033581981E-2</v>
      </c>
      <c r="AB531" s="30">
        <f ca="1">IF(Riskregister!$E$7="",0,COUNTIF(BH$4:BH$53,"&lt;"&amp;Z531)*IF(AA531&lt;0.5,Riskregister!$K$7+(Riskregister!$L$7-Riskregister!$K$7)*SQRT(AA531/2),Riskregister!$L$7-(Riskregister!$L$7-Riskregister!$K$7)*SQRT((1-AA531)/2)))</f>
        <v>734092.69345372601</v>
      </c>
      <c r="AC531" s="30">
        <f t="shared" ca="1" si="324"/>
        <v>0.1364776735379134</v>
      </c>
      <c r="AD531" s="30">
        <f t="shared" ca="1" si="324"/>
        <v>0.5525782346483058</v>
      </c>
      <c r="AE531" s="30">
        <f ca="1">IF(Riskregister!$E$8="",0,COUNTIF(BI$4:BI$53,"&lt;"&amp;AC531)*IF(AD531&lt;0.5,Riskregister!$K$8+(Riskregister!$L$8-Riskregister!$K$8)*SQRT(AD531/2),Riskregister!$L$8-(Riskregister!$L$8-Riskregister!$K$8)*SQRT((1-AD531)/2)))</f>
        <v>2776990.0138979442</v>
      </c>
      <c r="AF531" s="30">
        <f t="shared" ca="1" si="325"/>
        <v>0.29058939618958268</v>
      </c>
      <c r="AG531" s="30">
        <f t="shared" ca="1" si="325"/>
        <v>0.44610875341625578</v>
      </c>
      <c r="AH531" s="30">
        <f>IF(Riskregister!$E$9="",0,COUNTIF(BJ$4:BJ$53,"&lt;"&amp;AF531)*IF(AG531&lt;0.5,Riskregister!$K$9+(Riskregister!$L$9-Riskregister!$K$9)*SQRT(AG531/2),Riskregister!$L$9-(Riskregister!$L$9-Riskregister!$K$9)*SQRT((1-AG531)/2)))</f>
        <v>0</v>
      </c>
      <c r="AI531" s="30">
        <f t="shared" ca="1" si="326"/>
        <v>1.6636644403585366E-2</v>
      </c>
      <c r="AJ531" s="30">
        <f t="shared" ca="1" si="326"/>
        <v>0.98152469939526843</v>
      </c>
      <c r="AK531" s="30">
        <f>IF(Riskregister!$E$10="",0,COUNTIF(BK$4:BK$53,"&lt;"&amp;AI531)*IF(AJ531&lt;0.5,Riskregister!$K$10+(Riskregister!$L$10-Riskregister!$K$10)*SQRT(AJ531/2),Riskregister!$L$10-(Riskregister!$L$10-Riskregister!$K$10)*SQRT((1-AJ531)/2)))</f>
        <v>0</v>
      </c>
      <c r="AL531" s="30">
        <f t="shared" ca="1" si="327"/>
        <v>0.17967209846982568</v>
      </c>
      <c r="AM531" s="30">
        <f t="shared" ca="1" si="327"/>
        <v>0.98564319084534824</v>
      </c>
      <c r="AN531" s="30">
        <f>IF(Riskregister!$E$11="",0,COUNTIF(BL$4:BL$53,"&lt;"&amp;AL531)*IF(AM531&lt;0.5,Riskregister!$K$11+(Riskregister!$L$11-Riskregister!$K$11)*SQRT(AM531/2),Riskregister!$L$11-(Riskregister!$L$11-Riskregister!$K$11)*SQRT((1-AM531)/2)))</f>
        <v>0</v>
      </c>
      <c r="AO531" s="30">
        <f t="shared" ca="1" si="328"/>
        <v>0.84302929351034894</v>
      </c>
      <c r="AP531" s="30">
        <f t="shared" ca="1" si="328"/>
        <v>0.98456110387927198</v>
      </c>
      <c r="AQ531" s="30">
        <f>IF(Riskregister!$E$12="",0,COUNTIF(BM$4:BM$53,"&lt;"&amp;AO531)*IF(AP531&lt;0.5,Riskregister!$K$12+(Riskregister!$L$12-Riskregister!$K$12)*SQRT(AP531/2),Riskregister!$L$12-(Riskregister!$L$12-Riskregister!$K$12)*SQRT((1-AP531)/2)))</f>
        <v>0</v>
      </c>
      <c r="AR531" s="30">
        <f t="shared" ca="1" si="329"/>
        <v>0.51955821889304443</v>
      </c>
      <c r="AS531" s="30">
        <f t="shared" ca="1" si="329"/>
        <v>0.64639282297479284</v>
      </c>
      <c r="AT531" s="30">
        <f>IF(Riskregister!$E$13="",0,COUNTIF(BN$4:BN$53,"&lt;"&amp;AR531)*IF(AS531&lt;0.5,Riskregister!$K$13+(Riskregister!$L$13-Riskregister!$K$13)*SQRT(AS531/2),Riskregister!$L$13-(Riskregister!$L$13-Riskregister!$K$13)*SQRT((1-AS531)/2)))</f>
        <v>0</v>
      </c>
      <c r="AU531" s="30">
        <f t="shared" ca="1" si="330"/>
        <v>0.64510433800599665</v>
      </c>
      <c r="AV531" s="30">
        <f t="shared" ca="1" si="330"/>
        <v>0.31028371453059078</v>
      </c>
      <c r="AW531" s="30">
        <f>IF(Riskregister!$E$14="",0,COUNTIF(BO$4:BO$53,"&lt;"&amp;AU531)*IF(AV531&lt;0.5,Riskregister!$K$14+(Riskregister!$L$14-Riskregister!$K$14)*SQRT(AV531/2),Riskregister!$L$14-(Riskregister!$L$14-Riskregister!$K$14)*SQRT((1-AV531)/2)))</f>
        <v>0</v>
      </c>
      <c r="AX531" s="30">
        <f t="shared" ca="1" si="331"/>
        <v>0.49082983953553461</v>
      </c>
      <c r="AY531" s="30">
        <f t="shared" ca="1" si="331"/>
        <v>8.3264964697226773E-2</v>
      </c>
      <c r="AZ531" s="30">
        <f>IF(Riskregister!$E$15="",0,COUNTIF(BP$4:BP$53,"&lt;"&amp;AX531)*IF(AY531&lt;0.5,Riskregister!$K$15+(Riskregister!$L$15-Riskregister!$K$15)*SQRT(AY531/2),Riskregister!$L$15-(Riskregister!$L$15-Riskregister!$K$15)*SQRT((1-AY531)/2)))</f>
        <v>0</v>
      </c>
      <c r="BA531" s="30">
        <f t="shared" ca="1" si="332"/>
        <v>0.68728809793661294</v>
      </c>
      <c r="BB531" s="30">
        <f t="shared" ca="1" si="332"/>
        <v>1.0723539061104348E-2</v>
      </c>
      <c r="BC531" s="30">
        <f>IF(Riskregister!$E$16="",0,COUNTIF(BQ$4:BQ$53,"&lt;"&amp;BA531)*IF(BB531&lt;0.5,Riskregister!$K$16+(Riskregister!$L$16-Riskregister!$K$16)*SQRT(BB531/2),Riskregister!$L$16-(Riskregister!$L$16-Riskregister!$K$16)*SQRT((1-BB531)/2)))</f>
        <v>0</v>
      </c>
      <c r="BD531" s="30">
        <f t="shared" ca="1" si="320"/>
        <v>6971124.9549538698</v>
      </c>
    </row>
    <row r="532" spans="20:56" x14ac:dyDescent="0.35">
      <c r="T532" s="30">
        <f t="shared" ca="1" si="321"/>
        <v>0.19868229154681261</v>
      </c>
      <c r="U532" s="30">
        <f t="shared" ca="1" si="321"/>
        <v>0.63993209426829878</v>
      </c>
      <c r="V532" s="30">
        <f ca="1">IF(Riskregister!$E$5="",0,COUNTIF(BF$4:BF$53,"&lt;"&amp;T532)*IF(U532&lt;0.5,Riskregister!$K$5+(Riskregister!$L$5-Riskregister!$K$5)*SQRT(U532/2),Riskregister!$L$5-(Riskregister!$L$5-Riskregister!$K$5)*SQRT((1-U532)/2)))</f>
        <v>818126.32740480918</v>
      </c>
      <c r="W532" s="30">
        <f t="shared" ca="1" si="322"/>
        <v>0.95808369371877622</v>
      </c>
      <c r="X532" s="30">
        <f t="shared" ca="1" si="322"/>
        <v>0.83895405339315077</v>
      </c>
      <c r="Y532" s="30">
        <f ca="1">IF(Riskregister!$E$6="",0,COUNTIF(BG$4:BG$53,"&lt;"&amp;W532)*IF(X532&lt;0.5,Riskregister!$K$6+(Riskregister!$L$6-Riskregister!$K$6)*SQRT(X532/2),Riskregister!$L$6-(Riskregister!$L$6-Riskregister!$K$6)*SQRT((1-X532)/2)))</f>
        <v>7446108.6872035069</v>
      </c>
      <c r="Z532" s="30">
        <f t="shared" ca="1" si="323"/>
        <v>0.61436931068700895</v>
      </c>
      <c r="AA532" s="30">
        <f t="shared" ca="1" si="323"/>
        <v>0.4887352172952184</v>
      </c>
      <c r="AB532" s="30">
        <f ca="1">IF(Riskregister!$E$7="",0,COUNTIF(BH$4:BH$53,"&lt;"&amp;Z532)*IF(AA532&lt;0.5,Riskregister!$K$7+(Riskregister!$L$7-Riskregister!$K$7)*SQRT(AA532/2),Riskregister!$L$7-(Riskregister!$L$7-Riskregister!$K$7)*SQRT((1-AA532)/2)))</f>
        <v>1561122.0297341116</v>
      </c>
      <c r="AC532" s="30">
        <f t="shared" ca="1" si="324"/>
        <v>0.33323884306036256</v>
      </c>
      <c r="AD532" s="30">
        <f t="shared" ca="1" si="324"/>
        <v>2.5819718204008746E-2</v>
      </c>
      <c r="AE532" s="30">
        <f ca="1">IF(Riskregister!$E$8="",0,COUNTIF(BI$4:BI$53,"&lt;"&amp;AC532)*IF(AD532&lt;0.5,Riskregister!$K$8+(Riskregister!$L$8-Riskregister!$K$8)*SQRT(AD532/2),Riskregister!$L$8-(Riskregister!$L$8-Riskregister!$K$8)*SQRT((1-AD532)/2)))</f>
        <v>1668042.6724869688</v>
      </c>
      <c r="AF532" s="30">
        <f t="shared" ca="1" si="325"/>
        <v>9.9861172140655374E-2</v>
      </c>
      <c r="AG532" s="30">
        <f t="shared" ca="1" si="325"/>
        <v>0.4402097712861851</v>
      </c>
      <c r="AH532" s="30">
        <f>IF(Riskregister!$E$9="",0,COUNTIF(BJ$4:BJ$53,"&lt;"&amp;AF532)*IF(AG532&lt;0.5,Riskregister!$K$9+(Riskregister!$L$9-Riskregister!$K$9)*SQRT(AG532/2),Riskregister!$L$9-(Riskregister!$L$9-Riskregister!$K$9)*SQRT((1-AG532)/2)))</f>
        <v>0</v>
      </c>
      <c r="AI532" s="30">
        <f t="shared" ca="1" si="326"/>
        <v>0.80353863705641648</v>
      </c>
      <c r="AJ532" s="30">
        <f t="shared" ca="1" si="326"/>
        <v>0.55083645177289831</v>
      </c>
      <c r="AK532" s="30">
        <f>IF(Riskregister!$E$10="",0,COUNTIF(BK$4:BK$53,"&lt;"&amp;AI532)*IF(AJ532&lt;0.5,Riskregister!$K$10+(Riskregister!$L$10-Riskregister!$K$10)*SQRT(AJ532/2),Riskregister!$L$10-(Riskregister!$L$10-Riskregister!$K$10)*SQRT((1-AJ532)/2)))</f>
        <v>0</v>
      </c>
      <c r="AL532" s="30">
        <f t="shared" ca="1" si="327"/>
        <v>2.1628369276440851E-2</v>
      </c>
      <c r="AM532" s="30">
        <f t="shared" ca="1" si="327"/>
        <v>0.69703150411877712</v>
      </c>
      <c r="AN532" s="30">
        <f>IF(Riskregister!$E$11="",0,COUNTIF(BL$4:BL$53,"&lt;"&amp;AL532)*IF(AM532&lt;0.5,Riskregister!$K$11+(Riskregister!$L$11-Riskregister!$K$11)*SQRT(AM532/2),Riskregister!$L$11-(Riskregister!$L$11-Riskregister!$K$11)*SQRT((1-AM532)/2)))</f>
        <v>0</v>
      </c>
      <c r="AO532" s="30">
        <f t="shared" ca="1" si="328"/>
        <v>0.94452313060176329</v>
      </c>
      <c r="AP532" s="30">
        <f t="shared" ca="1" si="328"/>
        <v>0.88890353437106195</v>
      </c>
      <c r="AQ532" s="30">
        <f>IF(Riskregister!$E$12="",0,COUNTIF(BM$4:BM$53,"&lt;"&amp;AO532)*IF(AP532&lt;0.5,Riskregister!$K$12+(Riskregister!$L$12-Riskregister!$K$12)*SQRT(AP532/2),Riskregister!$L$12-(Riskregister!$L$12-Riskregister!$K$12)*SQRT((1-AP532)/2)))</f>
        <v>0</v>
      </c>
      <c r="AR532" s="30">
        <f t="shared" ca="1" si="329"/>
        <v>0.38188972570786961</v>
      </c>
      <c r="AS532" s="30">
        <f t="shared" ca="1" si="329"/>
        <v>0.88750441336818675</v>
      </c>
      <c r="AT532" s="30">
        <f>IF(Riskregister!$E$13="",0,COUNTIF(BN$4:BN$53,"&lt;"&amp;AR532)*IF(AS532&lt;0.5,Riskregister!$K$13+(Riskregister!$L$13-Riskregister!$K$13)*SQRT(AS532/2),Riskregister!$L$13-(Riskregister!$L$13-Riskregister!$K$13)*SQRT((1-AS532)/2)))</f>
        <v>0</v>
      </c>
      <c r="AU532" s="30">
        <f t="shared" ca="1" si="330"/>
        <v>0.37437853709778068</v>
      </c>
      <c r="AV532" s="30">
        <f t="shared" ca="1" si="330"/>
        <v>0.69485974984460086</v>
      </c>
      <c r="AW532" s="30">
        <f>IF(Riskregister!$E$14="",0,COUNTIF(BO$4:BO$53,"&lt;"&amp;AU532)*IF(AV532&lt;0.5,Riskregister!$K$14+(Riskregister!$L$14-Riskregister!$K$14)*SQRT(AV532/2),Riskregister!$L$14-(Riskregister!$L$14-Riskregister!$K$14)*SQRT((1-AV532)/2)))</f>
        <v>0</v>
      </c>
      <c r="AX532" s="30">
        <f t="shared" ca="1" si="331"/>
        <v>0.31823023276497497</v>
      </c>
      <c r="AY532" s="30">
        <f t="shared" ca="1" si="331"/>
        <v>8.8512078680868966E-2</v>
      </c>
      <c r="AZ532" s="30">
        <f>IF(Riskregister!$E$15="",0,COUNTIF(BP$4:BP$53,"&lt;"&amp;AX532)*IF(AY532&lt;0.5,Riskregister!$K$15+(Riskregister!$L$15-Riskregister!$K$15)*SQRT(AY532/2),Riskregister!$L$15-(Riskregister!$L$15-Riskregister!$K$15)*SQRT((1-AY532)/2)))</f>
        <v>0</v>
      </c>
      <c r="BA532" s="30">
        <f t="shared" ca="1" si="332"/>
        <v>0.80037734599250288</v>
      </c>
      <c r="BB532" s="30">
        <f t="shared" ca="1" si="332"/>
        <v>0.721984810631219</v>
      </c>
      <c r="BC532" s="30">
        <f>IF(Riskregister!$E$16="",0,COUNTIF(BQ$4:BQ$53,"&lt;"&amp;BA532)*IF(BB532&lt;0.5,Riskregister!$K$16+(Riskregister!$L$16-Riskregister!$K$16)*SQRT(BB532/2),Riskregister!$L$16-(Riskregister!$L$16-Riskregister!$K$16)*SQRT((1-BB532)/2)))</f>
        <v>0</v>
      </c>
      <c r="BD532" s="30">
        <f t="shared" ca="1" si="320"/>
        <v>11493399.716829397</v>
      </c>
    </row>
    <row r="533" spans="20:56" x14ac:dyDescent="0.35">
      <c r="T533" s="30">
        <f t="shared" ca="1" si="321"/>
        <v>0.92793969888887651</v>
      </c>
      <c r="U533" s="30">
        <f t="shared" ca="1" si="321"/>
        <v>0.56337772453879409</v>
      </c>
      <c r="V533" s="30">
        <f ca="1">IF(Riskregister!$E$5="",0,COUNTIF(BF$4:BF$53,"&lt;"&amp;T533)*IF(U533&lt;0.5,Riskregister!$K$5+(Riskregister!$L$5-Riskregister!$K$5)*SQRT(U533/2),Riskregister!$L$5-(Riskregister!$L$5-Riskregister!$K$5)*SQRT((1-U533)/2)))</f>
        <v>2728201.0109624658</v>
      </c>
      <c r="W533" s="30">
        <f t="shared" ca="1" si="322"/>
        <v>0.81334164885426896</v>
      </c>
      <c r="X533" s="30">
        <f t="shared" ca="1" si="322"/>
        <v>0.86599690182430378</v>
      </c>
      <c r="Y533" s="30">
        <f ca="1">IF(Riskregister!$E$6="",0,COUNTIF(BG$4:BG$53,"&lt;"&amp;W533)*IF(X533&lt;0.5,Riskregister!$K$6+(Riskregister!$L$6-Riskregister!$K$6)*SQRT(X533/2),Riskregister!$L$6-(Riskregister!$L$6-Riskregister!$K$6)*SQRT((1-X533)/2)))</f>
        <v>4602228.4981436878</v>
      </c>
      <c r="Z533" s="30">
        <f t="shared" ca="1" si="323"/>
        <v>4.16384332095453E-2</v>
      </c>
      <c r="AA533" s="30">
        <f t="shared" ca="1" si="323"/>
        <v>0.82691443784933216</v>
      </c>
      <c r="AB533" s="30">
        <f ca="1">IF(Riskregister!$E$7="",0,COUNTIF(BH$4:BH$53,"&lt;"&amp;Z533)*IF(AA533&lt;0.5,Riskregister!$K$7+(Riskregister!$L$7-Riskregister!$K$7)*SQRT(AA533/2),Riskregister!$L$7-(Riskregister!$L$7-Riskregister!$K$7)*SQRT((1-AA533)/2)))</f>
        <v>594072.91890838253</v>
      </c>
      <c r="AC533" s="30">
        <f t="shared" ca="1" si="324"/>
        <v>0.81574740854401429</v>
      </c>
      <c r="AD533" s="30">
        <f t="shared" ca="1" si="324"/>
        <v>0.53558930027975238</v>
      </c>
      <c r="AE533" s="30">
        <f ca="1">IF(Riskregister!$E$8="",0,COUNTIF(BI$4:BI$53,"&lt;"&amp;AC533)*IF(AD533&lt;0.5,Riskregister!$K$8+(Riskregister!$L$8-Riskregister!$K$8)*SQRT(AD533/2),Riskregister!$L$8-(Riskregister!$L$8-Riskregister!$K$8)*SQRT((1-AD533)/2)))</f>
        <v>10940714.21940106</v>
      </c>
      <c r="AF533" s="30">
        <f t="shared" ca="1" si="325"/>
        <v>0.30508101319254233</v>
      </c>
      <c r="AG533" s="30">
        <f t="shared" ca="1" si="325"/>
        <v>0.84153159918890463</v>
      </c>
      <c r="AH533" s="30">
        <f>IF(Riskregister!$E$9="",0,COUNTIF(BJ$4:BJ$53,"&lt;"&amp;AF533)*IF(AG533&lt;0.5,Riskregister!$K$9+(Riskregister!$L$9-Riskregister!$K$9)*SQRT(AG533/2),Riskregister!$L$9-(Riskregister!$L$9-Riskregister!$K$9)*SQRT((1-AG533)/2)))</f>
        <v>0</v>
      </c>
      <c r="AI533" s="30">
        <f t="shared" ca="1" si="326"/>
        <v>0.82598274936727256</v>
      </c>
      <c r="AJ533" s="30">
        <f t="shared" ca="1" si="326"/>
        <v>0.6400331157136776</v>
      </c>
      <c r="AK533" s="30">
        <f>IF(Riskregister!$E$10="",0,COUNTIF(BK$4:BK$53,"&lt;"&amp;AI533)*IF(AJ533&lt;0.5,Riskregister!$K$10+(Riskregister!$L$10-Riskregister!$K$10)*SQRT(AJ533/2),Riskregister!$L$10-(Riskregister!$L$10-Riskregister!$K$10)*SQRT((1-AJ533)/2)))</f>
        <v>0</v>
      </c>
      <c r="AL533" s="30">
        <f t="shared" ca="1" si="327"/>
        <v>0.68824393579269449</v>
      </c>
      <c r="AM533" s="30">
        <f t="shared" ca="1" si="327"/>
        <v>0.11151198038547794</v>
      </c>
      <c r="AN533" s="30">
        <f>IF(Riskregister!$E$11="",0,COUNTIF(BL$4:BL$53,"&lt;"&amp;AL533)*IF(AM533&lt;0.5,Riskregister!$K$11+(Riskregister!$L$11-Riskregister!$K$11)*SQRT(AM533/2),Riskregister!$L$11-(Riskregister!$L$11-Riskregister!$K$11)*SQRT((1-AM533)/2)))</f>
        <v>0</v>
      </c>
      <c r="AO533" s="30">
        <f t="shared" ca="1" si="328"/>
        <v>0.74804365542379225</v>
      </c>
      <c r="AP533" s="30">
        <f t="shared" ca="1" si="328"/>
        <v>0.7799037085157603</v>
      </c>
      <c r="AQ533" s="30">
        <f>IF(Riskregister!$E$12="",0,COUNTIF(BM$4:BM$53,"&lt;"&amp;AO533)*IF(AP533&lt;0.5,Riskregister!$K$12+(Riskregister!$L$12-Riskregister!$K$12)*SQRT(AP533/2),Riskregister!$L$12-(Riskregister!$L$12-Riskregister!$K$12)*SQRT((1-AP533)/2)))</f>
        <v>0</v>
      </c>
      <c r="AR533" s="30">
        <f t="shared" ca="1" si="329"/>
        <v>0.51008989799255</v>
      </c>
      <c r="AS533" s="30">
        <f t="shared" ca="1" si="329"/>
        <v>0.87863965306100666</v>
      </c>
      <c r="AT533" s="30">
        <f>IF(Riskregister!$E$13="",0,COUNTIF(BN$4:BN$53,"&lt;"&amp;AR533)*IF(AS533&lt;0.5,Riskregister!$K$13+(Riskregister!$L$13-Riskregister!$K$13)*SQRT(AS533/2),Riskregister!$L$13-(Riskregister!$L$13-Riskregister!$K$13)*SQRT((1-AS533)/2)))</f>
        <v>0</v>
      </c>
      <c r="AU533" s="30">
        <f t="shared" ca="1" si="330"/>
        <v>0.29971991076993088</v>
      </c>
      <c r="AV533" s="30">
        <f t="shared" ca="1" si="330"/>
        <v>3.5692631751702342E-2</v>
      </c>
      <c r="AW533" s="30">
        <f>IF(Riskregister!$E$14="",0,COUNTIF(BO$4:BO$53,"&lt;"&amp;AU533)*IF(AV533&lt;0.5,Riskregister!$K$14+(Riskregister!$L$14-Riskregister!$K$14)*SQRT(AV533/2),Riskregister!$L$14-(Riskregister!$L$14-Riskregister!$K$14)*SQRT((1-AV533)/2)))</f>
        <v>0</v>
      </c>
      <c r="AX533" s="30">
        <f t="shared" ca="1" si="331"/>
        <v>0.11419174906338336</v>
      </c>
      <c r="AY533" s="30">
        <f t="shared" ca="1" si="331"/>
        <v>0.80098214597753958</v>
      </c>
      <c r="AZ533" s="30">
        <f>IF(Riskregister!$E$15="",0,COUNTIF(BP$4:BP$53,"&lt;"&amp;AX533)*IF(AY533&lt;0.5,Riskregister!$K$15+(Riskregister!$L$15-Riskregister!$K$15)*SQRT(AY533/2),Riskregister!$L$15-(Riskregister!$L$15-Riskregister!$K$15)*SQRT((1-AY533)/2)))</f>
        <v>0</v>
      </c>
      <c r="BA533" s="30">
        <f t="shared" ca="1" si="332"/>
        <v>0.4043293574149438</v>
      </c>
      <c r="BB533" s="30">
        <f t="shared" ca="1" si="332"/>
        <v>0.96912049899583508</v>
      </c>
      <c r="BC533" s="30">
        <f>IF(Riskregister!$E$16="",0,COUNTIF(BQ$4:BQ$53,"&lt;"&amp;BA533)*IF(BB533&lt;0.5,Riskregister!$K$16+(Riskregister!$L$16-Riskregister!$K$16)*SQRT(BB533/2),Riskregister!$L$16-(Riskregister!$L$16-Riskregister!$K$16)*SQRT((1-BB533)/2)))</f>
        <v>0</v>
      </c>
      <c r="BD533" s="30">
        <f t="shared" ca="1" si="320"/>
        <v>18865216.647415597</v>
      </c>
    </row>
    <row r="534" spans="20:56" x14ac:dyDescent="0.35">
      <c r="T534" s="30">
        <f t="shared" ca="1" si="321"/>
        <v>0.30224361717922443</v>
      </c>
      <c r="U534" s="30">
        <f t="shared" ca="1" si="321"/>
        <v>0.20682604166727181</v>
      </c>
      <c r="V534" s="30">
        <f ca="1">IF(Riskregister!$E$5="",0,COUNTIF(BF$4:BF$53,"&lt;"&amp;T534)*IF(U534&lt;0.5,Riskregister!$K$5+(Riskregister!$L$5-Riskregister!$K$5)*SQRT(U534/2),Riskregister!$L$5-(Riskregister!$L$5-Riskregister!$K$5)*SQRT((1-U534)/2)))</f>
        <v>589421.05465091008</v>
      </c>
      <c r="W534" s="30">
        <f t="shared" ca="1" si="322"/>
        <v>0.1715058917523955</v>
      </c>
      <c r="X534" s="30">
        <f t="shared" ca="1" si="322"/>
        <v>0.29318125337852186</v>
      </c>
      <c r="Y534" s="30">
        <f ca="1">IF(Riskregister!$E$6="",0,COUNTIF(BG$4:BG$53,"&lt;"&amp;W534)*IF(X534&lt;0.5,Riskregister!$K$6+(Riskregister!$L$6-Riskregister!$K$6)*SQRT(X534/2),Riskregister!$L$6-(Riskregister!$L$6-Riskregister!$K$6)*SQRT((1-X534)/2)))</f>
        <v>889168.79679306818</v>
      </c>
      <c r="Z534" s="30">
        <f t="shared" ca="1" si="323"/>
        <v>0.77240647424045772</v>
      </c>
      <c r="AA534" s="30">
        <f t="shared" ca="1" si="323"/>
        <v>0.94159479679818847</v>
      </c>
      <c r="AB534" s="30">
        <f ca="1">IF(Riskregister!$E$7="",0,COUNTIF(BH$4:BH$53,"&lt;"&amp;Z534)*IF(AA534&lt;0.5,Riskregister!$K$7+(Riskregister!$L$7-Riskregister!$K$7)*SQRT(AA534/2),Riskregister!$L$7-(Riskregister!$L$7-Riskregister!$K$7)*SQRT((1-AA534)/2)))</f>
        <v>2721514.4761321391</v>
      </c>
      <c r="AC534" s="30">
        <f t="shared" ca="1" si="324"/>
        <v>0.99600705602550843</v>
      </c>
      <c r="AD534" s="30">
        <f t="shared" ca="1" si="324"/>
        <v>0.42367290050311601</v>
      </c>
      <c r="AE534" s="30">
        <f ca="1">IF(Riskregister!$E$8="",0,COUNTIF(BI$4:BI$53,"&lt;"&amp;AC534)*IF(AD534&lt;0.5,Riskregister!$K$8+(Riskregister!$L$8-Riskregister!$K$8)*SQRT(AD534/2),Riskregister!$L$8-(Riskregister!$L$8-Riskregister!$K$8)*SQRT((1-AD534)/2)))</f>
        <v>19705660.920856003</v>
      </c>
      <c r="AF534" s="30">
        <f t="shared" ca="1" si="325"/>
        <v>3.2453832095053703E-2</v>
      </c>
      <c r="AG534" s="30">
        <f t="shared" ca="1" si="325"/>
        <v>0.27329625181598782</v>
      </c>
      <c r="AH534" s="30">
        <f>IF(Riskregister!$E$9="",0,COUNTIF(BJ$4:BJ$53,"&lt;"&amp;AF534)*IF(AG534&lt;0.5,Riskregister!$K$9+(Riskregister!$L$9-Riskregister!$K$9)*SQRT(AG534/2),Riskregister!$L$9-(Riskregister!$L$9-Riskregister!$K$9)*SQRT((1-AG534)/2)))</f>
        <v>0</v>
      </c>
      <c r="AI534" s="30">
        <f t="shared" ca="1" si="326"/>
        <v>0.84904082461322761</v>
      </c>
      <c r="AJ534" s="30">
        <f t="shared" ca="1" si="326"/>
        <v>0.71720556361507981</v>
      </c>
      <c r="AK534" s="30">
        <f>IF(Riskregister!$E$10="",0,COUNTIF(BK$4:BK$53,"&lt;"&amp;AI534)*IF(AJ534&lt;0.5,Riskregister!$K$10+(Riskregister!$L$10-Riskregister!$K$10)*SQRT(AJ534/2),Riskregister!$L$10-(Riskregister!$L$10-Riskregister!$K$10)*SQRT((1-AJ534)/2)))</f>
        <v>0</v>
      </c>
      <c r="AL534" s="30">
        <f t="shared" ca="1" si="327"/>
        <v>8.7858231396501063E-2</v>
      </c>
      <c r="AM534" s="30">
        <f t="shared" ca="1" si="327"/>
        <v>0.44064825346546332</v>
      </c>
      <c r="AN534" s="30">
        <f>IF(Riskregister!$E$11="",0,COUNTIF(BL$4:BL$53,"&lt;"&amp;AL534)*IF(AM534&lt;0.5,Riskregister!$K$11+(Riskregister!$L$11-Riskregister!$K$11)*SQRT(AM534/2),Riskregister!$L$11-(Riskregister!$L$11-Riskregister!$K$11)*SQRT((1-AM534)/2)))</f>
        <v>0</v>
      </c>
      <c r="AO534" s="30">
        <f t="shared" ca="1" si="328"/>
        <v>0.1786576535887564</v>
      </c>
      <c r="AP534" s="30">
        <f t="shared" ca="1" si="328"/>
        <v>0.98485698498073682</v>
      </c>
      <c r="AQ534" s="30">
        <f>IF(Riskregister!$E$12="",0,COUNTIF(BM$4:BM$53,"&lt;"&amp;AO534)*IF(AP534&lt;0.5,Riskregister!$K$12+(Riskregister!$L$12-Riskregister!$K$12)*SQRT(AP534/2),Riskregister!$L$12-(Riskregister!$L$12-Riskregister!$K$12)*SQRT((1-AP534)/2)))</f>
        <v>0</v>
      </c>
      <c r="AR534" s="30">
        <f t="shared" ca="1" si="329"/>
        <v>0.59123367775880509</v>
      </c>
      <c r="AS534" s="30">
        <f t="shared" ca="1" si="329"/>
        <v>0.58356594781032944</v>
      </c>
      <c r="AT534" s="30">
        <f>IF(Riskregister!$E$13="",0,COUNTIF(BN$4:BN$53,"&lt;"&amp;AR534)*IF(AS534&lt;0.5,Riskregister!$K$13+(Riskregister!$L$13-Riskregister!$K$13)*SQRT(AS534/2),Riskregister!$L$13-(Riskregister!$L$13-Riskregister!$K$13)*SQRT((1-AS534)/2)))</f>
        <v>0</v>
      </c>
      <c r="AU534" s="30">
        <f t="shared" ca="1" si="330"/>
        <v>0.55903701088563995</v>
      </c>
      <c r="AV534" s="30">
        <f t="shared" ca="1" si="330"/>
        <v>0.87367381662038834</v>
      </c>
      <c r="AW534" s="30">
        <f>IF(Riskregister!$E$14="",0,COUNTIF(BO$4:BO$53,"&lt;"&amp;AU534)*IF(AV534&lt;0.5,Riskregister!$K$14+(Riskregister!$L$14-Riskregister!$K$14)*SQRT(AV534/2),Riskregister!$L$14-(Riskregister!$L$14-Riskregister!$K$14)*SQRT((1-AV534)/2)))</f>
        <v>0</v>
      </c>
      <c r="AX534" s="30">
        <f t="shared" ca="1" si="331"/>
        <v>0.15842629307846767</v>
      </c>
      <c r="AY534" s="30">
        <f t="shared" ca="1" si="331"/>
        <v>0.54457811075619944</v>
      </c>
      <c r="AZ534" s="30">
        <f>IF(Riskregister!$E$15="",0,COUNTIF(BP$4:BP$53,"&lt;"&amp;AX534)*IF(AY534&lt;0.5,Riskregister!$K$15+(Riskregister!$L$15-Riskregister!$K$15)*SQRT(AY534/2),Riskregister!$L$15-(Riskregister!$L$15-Riskregister!$K$15)*SQRT((1-AY534)/2)))</f>
        <v>0</v>
      </c>
      <c r="BA534" s="30">
        <f t="shared" ca="1" si="332"/>
        <v>0.51849094949977792</v>
      </c>
      <c r="BB534" s="30">
        <f t="shared" ca="1" si="332"/>
        <v>0.20867388225850891</v>
      </c>
      <c r="BC534" s="30">
        <f>IF(Riskregister!$E$16="",0,COUNTIF(BQ$4:BQ$53,"&lt;"&amp;BA534)*IF(BB534&lt;0.5,Riskregister!$K$16+(Riskregister!$L$16-Riskregister!$K$16)*SQRT(BB534/2),Riskregister!$L$16-(Riskregister!$L$16-Riskregister!$K$16)*SQRT((1-BB534)/2)))</f>
        <v>0</v>
      </c>
      <c r="BD534" s="30">
        <f t="shared" ca="1" si="320"/>
        <v>23905765.248432122</v>
      </c>
    </row>
    <row r="535" spans="20:56" x14ac:dyDescent="0.35">
      <c r="T535" s="30">
        <f t="shared" ca="1" si="321"/>
        <v>7.7824080422936648E-2</v>
      </c>
      <c r="U535" s="30">
        <f t="shared" ca="1" si="321"/>
        <v>4.6954178564748372E-2</v>
      </c>
      <c r="V535" s="30">
        <f ca="1">IF(Riskregister!$E$5="",0,COUNTIF(BF$4:BF$53,"&lt;"&amp;T535)*IF(U535&lt;0.5,Riskregister!$K$5+(Riskregister!$L$5-Riskregister!$K$5)*SQRT(U535/2),Riskregister!$L$5-(Riskregister!$L$5-Riskregister!$K$5)*SQRT((1-U535)/2)))</f>
        <v>218950.05859084366</v>
      </c>
      <c r="W535" s="30">
        <f t="shared" ca="1" si="322"/>
        <v>0.16757280416118303</v>
      </c>
      <c r="X535" s="30">
        <f t="shared" ca="1" si="322"/>
        <v>0.80707800746066927</v>
      </c>
      <c r="Y535" s="30">
        <f ca="1">IF(Riskregister!$E$6="",0,COUNTIF(BG$4:BG$53,"&lt;"&amp;W535)*IF(X535&lt;0.5,Riskregister!$K$6+(Riskregister!$L$6-Riskregister!$K$6)*SQRT(X535/2),Riskregister!$L$6-(Riskregister!$L$6-Riskregister!$K$6)*SQRT((1-X535)/2)))</f>
        <v>1440952.9287137659</v>
      </c>
      <c r="Z535" s="30">
        <f t="shared" ca="1" si="323"/>
        <v>4.8019507561267383E-2</v>
      </c>
      <c r="AA535" s="30">
        <f t="shared" ca="1" si="323"/>
        <v>0.11387043886713599</v>
      </c>
      <c r="AB535" s="30">
        <f ca="1">IF(Riskregister!$E$7="",0,COUNTIF(BH$4:BH$53,"&lt;"&amp;Z535)*IF(AA535&lt;0.5,Riskregister!$K$7+(Riskregister!$L$7-Riskregister!$K$7)*SQRT(AA535/2),Riskregister!$L$7-(Riskregister!$L$7-Riskregister!$K$7)*SQRT((1-AA535)/2)))</f>
        <v>267027.71483334235</v>
      </c>
      <c r="AC535" s="30">
        <f t="shared" ca="1" si="324"/>
        <v>0.96702519771932982</v>
      </c>
      <c r="AD535" s="30">
        <f t="shared" ca="1" si="324"/>
        <v>0.76362844975638666</v>
      </c>
      <c r="AE535" s="30">
        <f ca="1">IF(Riskregister!$E$8="",0,COUNTIF(BI$4:BI$53,"&lt;"&amp;AC535)*IF(AD535&lt;0.5,Riskregister!$K$8+(Riskregister!$L$8-Riskregister!$K$8)*SQRT(AD535/2),Riskregister!$L$8-(Riskregister!$L$8-Riskregister!$K$8)*SQRT((1-AD535)/2)))</f>
        <v>20305359.42863968</v>
      </c>
      <c r="AF535" s="30">
        <f t="shared" ca="1" si="325"/>
        <v>0.60650140412076714</v>
      </c>
      <c r="AG535" s="30">
        <f t="shared" ca="1" si="325"/>
        <v>0.54596945990417856</v>
      </c>
      <c r="AH535" s="30">
        <f>IF(Riskregister!$E$9="",0,COUNTIF(BJ$4:BJ$53,"&lt;"&amp;AF535)*IF(AG535&lt;0.5,Riskregister!$K$9+(Riskregister!$L$9-Riskregister!$K$9)*SQRT(AG535/2),Riskregister!$L$9-(Riskregister!$L$9-Riskregister!$K$9)*SQRT((1-AG535)/2)))</f>
        <v>0</v>
      </c>
      <c r="AI535" s="30">
        <f t="shared" ca="1" si="326"/>
        <v>0.13879811304738066</v>
      </c>
      <c r="AJ535" s="30">
        <f t="shared" ca="1" si="326"/>
        <v>0.19964052815129718</v>
      </c>
      <c r="AK535" s="30">
        <f>IF(Riskregister!$E$10="",0,COUNTIF(BK$4:BK$53,"&lt;"&amp;AI535)*IF(AJ535&lt;0.5,Riskregister!$K$10+(Riskregister!$L$10-Riskregister!$K$10)*SQRT(AJ535/2),Riskregister!$L$10-(Riskregister!$L$10-Riskregister!$K$10)*SQRT((1-AJ535)/2)))</f>
        <v>0</v>
      </c>
      <c r="AL535" s="30">
        <f t="shared" ca="1" si="327"/>
        <v>5.3115400037320515E-2</v>
      </c>
      <c r="AM535" s="30">
        <f t="shared" ca="1" si="327"/>
        <v>0.28513095055697091</v>
      </c>
      <c r="AN535" s="30">
        <f>IF(Riskregister!$E$11="",0,COUNTIF(BL$4:BL$53,"&lt;"&amp;AL535)*IF(AM535&lt;0.5,Riskregister!$K$11+(Riskregister!$L$11-Riskregister!$K$11)*SQRT(AM535/2),Riskregister!$L$11-(Riskregister!$L$11-Riskregister!$K$11)*SQRT((1-AM535)/2)))</f>
        <v>0</v>
      </c>
      <c r="AO535" s="30">
        <f t="shared" ca="1" si="328"/>
        <v>0.34314782542177458</v>
      </c>
      <c r="AP535" s="30">
        <f t="shared" ca="1" si="328"/>
        <v>0.80452096789406469</v>
      </c>
      <c r="AQ535" s="30">
        <f>IF(Riskregister!$E$12="",0,COUNTIF(BM$4:BM$53,"&lt;"&amp;AO535)*IF(AP535&lt;0.5,Riskregister!$K$12+(Riskregister!$L$12-Riskregister!$K$12)*SQRT(AP535/2),Riskregister!$L$12-(Riskregister!$L$12-Riskregister!$K$12)*SQRT((1-AP535)/2)))</f>
        <v>0</v>
      </c>
      <c r="AR535" s="30">
        <f t="shared" ca="1" si="329"/>
        <v>0.69458375889947765</v>
      </c>
      <c r="AS535" s="30">
        <f t="shared" ca="1" si="329"/>
        <v>0.53000749928689417</v>
      </c>
      <c r="AT535" s="30">
        <f>IF(Riskregister!$E$13="",0,COUNTIF(BN$4:BN$53,"&lt;"&amp;AR535)*IF(AS535&lt;0.5,Riskregister!$K$13+(Riskregister!$L$13-Riskregister!$K$13)*SQRT(AS535/2),Riskregister!$L$13-(Riskregister!$L$13-Riskregister!$K$13)*SQRT((1-AS535)/2)))</f>
        <v>0</v>
      </c>
      <c r="AU535" s="30">
        <f t="shared" ca="1" si="330"/>
        <v>0.59521866230651255</v>
      </c>
      <c r="AV535" s="30">
        <f t="shared" ca="1" si="330"/>
        <v>0.26008056204076779</v>
      </c>
      <c r="AW535" s="30">
        <f>IF(Riskregister!$E$14="",0,COUNTIF(BO$4:BO$53,"&lt;"&amp;AU535)*IF(AV535&lt;0.5,Riskregister!$K$14+(Riskregister!$L$14-Riskregister!$K$14)*SQRT(AV535/2),Riskregister!$L$14-(Riskregister!$L$14-Riskregister!$K$14)*SQRT((1-AV535)/2)))</f>
        <v>0</v>
      </c>
      <c r="AX535" s="30">
        <f t="shared" ca="1" si="331"/>
        <v>0.17988337982986191</v>
      </c>
      <c r="AY535" s="30">
        <f t="shared" ca="1" si="331"/>
        <v>0.90539365054628651</v>
      </c>
      <c r="AZ535" s="30">
        <f>IF(Riskregister!$E$15="",0,COUNTIF(BP$4:BP$53,"&lt;"&amp;AX535)*IF(AY535&lt;0.5,Riskregister!$K$15+(Riskregister!$L$15-Riskregister!$K$15)*SQRT(AY535/2),Riskregister!$L$15-(Riskregister!$L$15-Riskregister!$K$15)*SQRT((1-AY535)/2)))</f>
        <v>0</v>
      </c>
      <c r="BA535" s="30">
        <f t="shared" ca="1" si="332"/>
        <v>0.73750094288731705</v>
      </c>
      <c r="BB535" s="30">
        <f t="shared" ca="1" si="332"/>
        <v>0.53300367870945731</v>
      </c>
      <c r="BC535" s="30">
        <f>IF(Riskregister!$E$16="",0,COUNTIF(BQ$4:BQ$53,"&lt;"&amp;BA535)*IF(BB535&lt;0.5,Riskregister!$K$16+(Riskregister!$L$16-Riskregister!$K$16)*SQRT(BB535/2),Riskregister!$L$16-(Riskregister!$L$16-Riskregister!$K$16)*SQRT((1-BB535)/2)))</f>
        <v>0</v>
      </c>
      <c r="BD535" s="30">
        <f t="shared" ca="1" si="320"/>
        <v>22232290.130777631</v>
      </c>
    </row>
    <row r="536" spans="20:56" x14ac:dyDescent="0.35">
      <c r="T536" s="30">
        <f t="shared" ca="1" si="321"/>
        <v>0.68367509778685986</v>
      </c>
      <c r="U536" s="30">
        <f t="shared" ca="1" si="321"/>
        <v>0.89430928824620648</v>
      </c>
      <c r="V536" s="30">
        <f ca="1">IF(Riskregister!$E$5="",0,COUNTIF(BF$4:BF$53,"&lt;"&amp;T536)*IF(U536&lt;0.5,Riskregister!$K$5+(Riskregister!$L$5-Riskregister!$K$5)*SQRT(U536/2),Riskregister!$L$5-(Riskregister!$L$5-Riskregister!$K$5)*SQRT((1-U536)/2)))</f>
        <v>1986213.8800767413</v>
      </c>
      <c r="W536" s="30">
        <f t="shared" ca="1" si="322"/>
        <v>0.21544150382163496</v>
      </c>
      <c r="X536" s="30">
        <f t="shared" ca="1" si="322"/>
        <v>0.54295567064629713</v>
      </c>
      <c r="Y536" s="30">
        <f ca="1">IF(Riskregister!$E$6="",0,COUNTIF(BG$4:BG$53,"&lt;"&amp;W536)*IF(X536&lt;0.5,Riskregister!$K$6+(Riskregister!$L$6-Riskregister!$K$6)*SQRT(X536/2),Riskregister!$L$6-(Riskregister!$L$6-Riskregister!$K$6)*SQRT((1-X536)/2)))</f>
        <v>1139528.1448222734</v>
      </c>
      <c r="Z536" s="30">
        <f t="shared" ca="1" si="323"/>
        <v>8.7265026773244214E-2</v>
      </c>
      <c r="AA536" s="30">
        <f t="shared" ca="1" si="323"/>
        <v>2.8629718619742728E-2</v>
      </c>
      <c r="AB536" s="30">
        <f ca="1">IF(Riskregister!$E$7="",0,COUNTIF(BH$4:BH$53,"&lt;"&amp;Z536)*IF(AA536&lt;0.5,Riskregister!$K$7+(Riskregister!$L$7-Riskregister!$K$7)*SQRT(AA536/2),Riskregister!$L$7-(Riskregister!$L$7-Riskregister!$K$7)*SQRT((1-AA536)/2)))</f>
        <v>275626.95725493459</v>
      </c>
      <c r="AC536" s="30">
        <f t="shared" ca="1" si="324"/>
        <v>0.45033759881708113</v>
      </c>
      <c r="AD536" s="30">
        <f t="shared" ca="1" si="324"/>
        <v>3.7045054310032022E-3</v>
      </c>
      <c r="AE536" s="30">
        <f ca="1">IF(Riskregister!$E$8="",0,COUNTIF(BI$4:BI$53,"&lt;"&amp;AC536)*IF(AD536&lt;0.5,Riskregister!$K$8+(Riskregister!$L$8-Riskregister!$K$8)*SQRT(AD536/2),Riskregister!$L$8-(Riskregister!$L$8-Riskregister!$K$8)*SQRT((1-AD536)/2)))</f>
        <v>1004555.3731465219</v>
      </c>
      <c r="AF536" s="30">
        <f t="shared" ca="1" si="325"/>
        <v>0.70405891429886125</v>
      </c>
      <c r="AG536" s="30">
        <f t="shared" ca="1" si="325"/>
        <v>0.11857099311430797</v>
      </c>
      <c r="AH536" s="30">
        <f>IF(Riskregister!$E$9="",0,COUNTIF(BJ$4:BJ$53,"&lt;"&amp;AF536)*IF(AG536&lt;0.5,Riskregister!$K$9+(Riskregister!$L$9-Riskregister!$K$9)*SQRT(AG536/2),Riskregister!$L$9-(Riskregister!$L$9-Riskregister!$K$9)*SQRT((1-AG536)/2)))</f>
        <v>0</v>
      </c>
      <c r="AI536" s="30">
        <f t="shared" ca="1" si="326"/>
        <v>0.16465437827240981</v>
      </c>
      <c r="AJ536" s="30">
        <f t="shared" ca="1" si="326"/>
        <v>0.68157797894042516</v>
      </c>
      <c r="AK536" s="30">
        <f>IF(Riskregister!$E$10="",0,COUNTIF(BK$4:BK$53,"&lt;"&amp;AI536)*IF(AJ536&lt;0.5,Riskregister!$K$10+(Riskregister!$L$10-Riskregister!$K$10)*SQRT(AJ536/2),Riskregister!$L$10-(Riskregister!$L$10-Riskregister!$K$10)*SQRT((1-AJ536)/2)))</f>
        <v>0</v>
      </c>
      <c r="AL536" s="30">
        <f t="shared" ca="1" si="327"/>
        <v>1.028329876399281E-2</v>
      </c>
      <c r="AM536" s="30">
        <f t="shared" ca="1" si="327"/>
        <v>0.34041461407716311</v>
      </c>
      <c r="AN536" s="30">
        <f>IF(Riskregister!$E$11="",0,COUNTIF(BL$4:BL$53,"&lt;"&amp;AL536)*IF(AM536&lt;0.5,Riskregister!$K$11+(Riskregister!$L$11-Riskregister!$K$11)*SQRT(AM536/2),Riskregister!$L$11-(Riskregister!$L$11-Riskregister!$K$11)*SQRT((1-AM536)/2)))</f>
        <v>0</v>
      </c>
      <c r="AO536" s="30">
        <f t="shared" ca="1" si="328"/>
        <v>0.56436614458137113</v>
      </c>
      <c r="AP536" s="30">
        <f t="shared" ca="1" si="328"/>
        <v>0.98449041085449251</v>
      </c>
      <c r="AQ536" s="30">
        <f>IF(Riskregister!$E$12="",0,COUNTIF(BM$4:BM$53,"&lt;"&amp;AO536)*IF(AP536&lt;0.5,Riskregister!$K$12+(Riskregister!$L$12-Riskregister!$K$12)*SQRT(AP536/2),Riskregister!$L$12-(Riskregister!$L$12-Riskregister!$K$12)*SQRT((1-AP536)/2)))</f>
        <v>0</v>
      </c>
      <c r="AR536" s="30">
        <f t="shared" ca="1" si="329"/>
        <v>0.71953768971846521</v>
      </c>
      <c r="AS536" s="30">
        <f t="shared" ca="1" si="329"/>
        <v>0.32057229811271271</v>
      </c>
      <c r="AT536" s="30">
        <f>IF(Riskregister!$E$13="",0,COUNTIF(BN$4:BN$53,"&lt;"&amp;AR536)*IF(AS536&lt;0.5,Riskregister!$K$13+(Riskregister!$L$13-Riskregister!$K$13)*SQRT(AS536/2),Riskregister!$L$13-(Riskregister!$L$13-Riskregister!$K$13)*SQRT((1-AS536)/2)))</f>
        <v>0</v>
      </c>
      <c r="AU536" s="30">
        <f t="shared" ca="1" si="330"/>
        <v>0.43038419435851727</v>
      </c>
      <c r="AV536" s="30">
        <f t="shared" ca="1" si="330"/>
        <v>2.2243770336802915E-2</v>
      </c>
      <c r="AW536" s="30">
        <f>IF(Riskregister!$E$14="",0,COUNTIF(BO$4:BO$53,"&lt;"&amp;AU536)*IF(AV536&lt;0.5,Riskregister!$K$14+(Riskregister!$L$14-Riskregister!$K$14)*SQRT(AV536/2),Riskregister!$L$14-(Riskregister!$L$14-Riskregister!$K$14)*SQRT((1-AV536)/2)))</f>
        <v>0</v>
      </c>
      <c r="AX536" s="30">
        <f t="shared" ca="1" si="331"/>
        <v>0.19852710354960934</v>
      </c>
      <c r="AY536" s="30">
        <f t="shared" ca="1" si="331"/>
        <v>0.74676562527650203</v>
      </c>
      <c r="AZ536" s="30">
        <f>IF(Riskregister!$E$15="",0,COUNTIF(BP$4:BP$53,"&lt;"&amp;AX536)*IF(AY536&lt;0.5,Riskregister!$K$15+(Riskregister!$L$15-Riskregister!$K$15)*SQRT(AY536/2),Riskregister!$L$15-(Riskregister!$L$15-Riskregister!$K$15)*SQRT((1-AY536)/2)))</f>
        <v>0</v>
      </c>
      <c r="BA536" s="30">
        <f t="shared" ca="1" si="332"/>
        <v>0.23738567185930504</v>
      </c>
      <c r="BB536" s="30">
        <f t="shared" ca="1" si="332"/>
        <v>7.2223344751334184E-2</v>
      </c>
      <c r="BC536" s="30">
        <f>IF(Riskregister!$E$16="",0,COUNTIF(BQ$4:BQ$53,"&lt;"&amp;BA536)*IF(BB536&lt;0.5,Riskregister!$K$16+(Riskregister!$L$16-Riskregister!$K$16)*SQRT(BB536/2),Riskregister!$L$16-(Riskregister!$L$16-Riskregister!$K$16)*SQRT((1-BB536)/2)))</f>
        <v>0</v>
      </c>
      <c r="BD536" s="30">
        <f t="shared" ca="1" si="320"/>
        <v>4405924.3553004712</v>
      </c>
    </row>
    <row r="537" spans="20:56" x14ac:dyDescent="0.35">
      <c r="T537" s="30">
        <f t="shared" ca="1" si="321"/>
        <v>0.89125853283476975</v>
      </c>
      <c r="U537" s="30">
        <f t="shared" ca="1" si="321"/>
        <v>0.31158365732847804</v>
      </c>
      <c r="V537" s="30">
        <f ca="1">IF(Riskregister!$E$5="",0,COUNTIF(BF$4:BF$53,"&lt;"&amp;T537)*IF(U537&lt;0.5,Riskregister!$K$5+(Riskregister!$L$5-Riskregister!$K$5)*SQRT(U537/2),Riskregister!$L$5-(Riskregister!$L$5-Riskregister!$K$5)*SQRT((1-U537)/2)))</f>
        <v>1965702.7873484718</v>
      </c>
      <c r="W537" s="30">
        <f t="shared" ca="1" si="322"/>
        <v>0.28602852534647871</v>
      </c>
      <c r="X537" s="30">
        <f t="shared" ca="1" si="322"/>
        <v>0.3049765580178937</v>
      </c>
      <c r="Y537" s="30">
        <f ca="1">IF(Riskregister!$E$6="",0,COUNTIF(BG$4:BG$53,"&lt;"&amp;W537)*IF(X537&lt;0.5,Riskregister!$K$6+(Riskregister!$L$6-Riskregister!$K$6)*SQRT(X537/2),Riskregister!$L$6-(Riskregister!$L$6-Riskregister!$K$6)*SQRT((1-X537)/2)))</f>
        <v>902895.45736829727</v>
      </c>
      <c r="Z537" s="30">
        <f t="shared" ca="1" si="323"/>
        <v>0.40715415132179522</v>
      </c>
      <c r="AA537" s="30">
        <f t="shared" ca="1" si="323"/>
        <v>0.68515086629008037</v>
      </c>
      <c r="AB537" s="30">
        <f ca="1">IF(Riskregister!$E$7="",0,COUNTIF(BH$4:BH$53,"&lt;"&amp;Z537)*IF(AA537&lt;0.5,Riskregister!$K$7+(Riskregister!$L$7-Riskregister!$K$7)*SQRT(AA537/2),Riskregister!$L$7-(Riskregister!$L$7-Riskregister!$K$7)*SQRT((1-AA537)/2)))</f>
        <v>1566787.938259189</v>
      </c>
      <c r="AC537" s="30">
        <f t="shared" ca="1" si="324"/>
        <v>0.85652323114776396</v>
      </c>
      <c r="AD537" s="30">
        <f t="shared" ca="1" si="324"/>
        <v>0.51878836965427355</v>
      </c>
      <c r="AE537" s="30">
        <f ca="1">IF(Riskregister!$E$8="",0,COUNTIF(BI$4:BI$53,"&lt;"&amp;AC537)*IF(AD537&lt;0.5,Riskregister!$K$8+(Riskregister!$L$8-Riskregister!$K$8)*SQRT(AD537/2),Riskregister!$L$8-(Riskregister!$L$8-Riskregister!$K$8)*SQRT((1-AD537)/2)))</f>
        <v>13472877.140013918</v>
      </c>
      <c r="AF537" s="30">
        <f t="shared" ca="1" si="325"/>
        <v>0.8246351041716512</v>
      </c>
      <c r="AG537" s="30">
        <f t="shared" ca="1" si="325"/>
        <v>0.2649245426352872</v>
      </c>
      <c r="AH537" s="30">
        <f>IF(Riskregister!$E$9="",0,COUNTIF(BJ$4:BJ$53,"&lt;"&amp;AF537)*IF(AG537&lt;0.5,Riskregister!$K$9+(Riskregister!$L$9-Riskregister!$K$9)*SQRT(AG537/2),Riskregister!$L$9-(Riskregister!$L$9-Riskregister!$K$9)*SQRT((1-AG537)/2)))</f>
        <v>0</v>
      </c>
      <c r="AI537" s="30">
        <f t="shared" ca="1" si="326"/>
        <v>4.7602262815204077E-2</v>
      </c>
      <c r="AJ537" s="30">
        <f t="shared" ca="1" si="326"/>
        <v>0.51797798942094453</v>
      </c>
      <c r="AK537" s="30">
        <f>IF(Riskregister!$E$10="",0,COUNTIF(BK$4:BK$53,"&lt;"&amp;AI537)*IF(AJ537&lt;0.5,Riskregister!$K$10+(Riskregister!$L$10-Riskregister!$K$10)*SQRT(AJ537/2),Riskregister!$L$10-(Riskregister!$L$10-Riskregister!$K$10)*SQRT((1-AJ537)/2)))</f>
        <v>0</v>
      </c>
      <c r="AL537" s="30">
        <f t="shared" ca="1" si="327"/>
        <v>8.4046892156752873E-2</v>
      </c>
      <c r="AM537" s="30">
        <f t="shared" ca="1" si="327"/>
        <v>0.59083662419607785</v>
      </c>
      <c r="AN537" s="30">
        <f>IF(Riskregister!$E$11="",0,COUNTIF(BL$4:BL$53,"&lt;"&amp;AL537)*IF(AM537&lt;0.5,Riskregister!$K$11+(Riskregister!$L$11-Riskregister!$K$11)*SQRT(AM537/2),Riskregister!$L$11-(Riskregister!$L$11-Riskregister!$K$11)*SQRT((1-AM537)/2)))</f>
        <v>0</v>
      </c>
      <c r="AO537" s="30">
        <f t="shared" ca="1" si="328"/>
        <v>0.41846032298345059</v>
      </c>
      <c r="AP537" s="30">
        <f t="shared" ca="1" si="328"/>
        <v>0.8307695475498329</v>
      </c>
      <c r="AQ537" s="30">
        <f>IF(Riskregister!$E$12="",0,COUNTIF(BM$4:BM$53,"&lt;"&amp;AO537)*IF(AP537&lt;0.5,Riskregister!$K$12+(Riskregister!$L$12-Riskregister!$K$12)*SQRT(AP537/2),Riskregister!$L$12-(Riskregister!$L$12-Riskregister!$K$12)*SQRT((1-AP537)/2)))</f>
        <v>0</v>
      </c>
      <c r="AR537" s="30">
        <f t="shared" ca="1" si="329"/>
        <v>0.84521061951287901</v>
      </c>
      <c r="AS537" s="30">
        <f t="shared" ca="1" si="329"/>
        <v>0.40027691272976007</v>
      </c>
      <c r="AT537" s="30">
        <f>IF(Riskregister!$E$13="",0,COUNTIF(BN$4:BN$53,"&lt;"&amp;AR537)*IF(AS537&lt;0.5,Riskregister!$K$13+(Riskregister!$L$13-Riskregister!$K$13)*SQRT(AS537/2),Riskregister!$L$13-(Riskregister!$L$13-Riskregister!$K$13)*SQRT((1-AS537)/2)))</f>
        <v>0</v>
      </c>
      <c r="AU537" s="30">
        <f t="shared" ca="1" si="330"/>
        <v>0.12904634586469577</v>
      </c>
      <c r="AV537" s="30">
        <f t="shared" ca="1" si="330"/>
        <v>0.74371276900284289</v>
      </c>
      <c r="AW537" s="30">
        <f>IF(Riskregister!$E$14="",0,COUNTIF(BO$4:BO$53,"&lt;"&amp;AU537)*IF(AV537&lt;0.5,Riskregister!$K$14+(Riskregister!$L$14-Riskregister!$K$14)*SQRT(AV537/2),Riskregister!$L$14-(Riskregister!$L$14-Riskregister!$K$14)*SQRT((1-AV537)/2)))</f>
        <v>0</v>
      </c>
      <c r="AX537" s="30">
        <f t="shared" ca="1" si="331"/>
        <v>0.75452643732430114</v>
      </c>
      <c r="AY537" s="30">
        <f t="shared" ca="1" si="331"/>
        <v>2.9847645867424499E-2</v>
      </c>
      <c r="AZ537" s="30">
        <f>IF(Riskregister!$E$15="",0,COUNTIF(BP$4:BP$53,"&lt;"&amp;AX537)*IF(AY537&lt;0.5,Riskregister!$K$15+(Riskregister!$L$15-Riskregister!$K$15)*SQRT(AY537/2),Riskregister!$L$15-(Riskregister!$L$15-Riskregister!$K$15)*SQRT((1-AY537)/2)))</f>
        <v>0</v>
      </c>
      <c r="BA537" s="30">
        <f t="shared" ca="1" si="332"/>
        <v>1.3264818645642662E-2</v>
      </c>
      <c r="BB537" s="30">
        <f t="shared" ca="1" si="332"/>
        <v>0.74407487922262983</v>
      </c>
      <c r="BC537" s="30">
        <f>IF(Riskregister!$E$16="",0,COUNTIF(BQ$4:BQ$53,"&lt;"&amp;BA537)*IF(BB537&lt;0.5,Riskregister!$K$16+(Riskregister!$L$16-Riskregister!$K$16)*SQRT(BB537/2),Riskregister!$L$16-(Riskregister!$L$16-Riskregister!$K$16)*SQRT((1-BB537)/2)))</f>
        <v>0</v>
      </c>
      <c r="BD537" s="30">
        <f t="shared" ca="1" si="320"/>
        <v>17908263.322989877</v>
      </c>
    </row>
    <row r="538" spans="20:56" x14ac:dyDescent="0.35">
      <c r="T538" s="30">
        <f t="shared" ca="1" si="321"/>
        <v>0.31908498136411023</v>
      </c>
      <c r="U538" s="30">
        <f t="shared" ca="1" si="321"/>
        <v>0.98827199581587144</v>
      </c>
      <c r="V538" s="30">
        <f ca="1">IF(Riskregister!$E$5="",0,COUNTIF(BF$4:BF$53,"&lt;"&amp;T538)*IF(U538&lt;0.5,Riskregister!$K$5+(Riskregister!$L$5-Riskregister!$K$5)*SQRT(U538/2),Riskregister!$L$5-(Riskregister!$L$5-Riskregister!$K$5)*SQRT((1-U538)/2)))</f>
        <v>1696621.3570761003</v>
      </c>
      <c r="W538" s="30">
        <f t="shared" ca="1" si="322"/>
        <v>0.14537035147349664</v>
      </c>
      <c r="X538" s="30">
        <f t="shared" ca="1" si="322"/>
        <v>0.75110455448050362</v>
      </c>
      <c r="Y538" s="30">
        <f ca="1">IF(Riskregister!$E$6="",0,COUNTIF(BG$4:BG$53,"&lt;"&amp;W538)*IF(X538&lt;0.5,Riskregister!$K$6+(Riskregister!$L$6-Riskregister!$K$6)*SQRT(X538/2),Riskregister!$L$6-(Riskregister!$L$6-Riskregister!$K$6)*SQRT((1-X538)/2)))</f>
        <v>0</v>
      </c>
      <c r="Z538" s="30">
        <f t="shared" ca="1" si="323"/>
        <v>0.3868372698197271</v>
      </c>
      <c r="AA538" s="30">
        <f t="shared" ca="1" si="323"/>
        <v>0.31635399156954636</v>
      </c>
      <c r="AB538" s="30">
        <f ca="1">IF(Riskregister!$E$7="",0,COUNTIF(BH$4:BH$53,"&lt;"&amp;Z538)*IF(AA538&lt;0.5,Riskregister!$K$7+(Riskregister!$L$7-Riskregister!$K$7)*SQRT(AA538/2),Riskregister!$L$7-(Riskregister!$L$7-Riskregister!$K$7)*SQRT((1-AA538)/2)))</f>
        <v>946000.75401601964</v>
      </c>
      <c r="AC538" s="30">
        <f t="shared" ca="1" si="324"/>
        <v>0.24751782713807491</v>
      </c>
      <c r="AD538" s="30">
        <f t="shared" ca="1" si="324"/>
        <v>0.73030866817922269</v>
      </c>
      <c r="AE538" s="30">
        <f ca="1">IF(Riskregister!$E$8="",0,COUNTIF(BI$4:BI$53,"&lt;"&amp;AC538)*IF(AD538&lt;0.5,Riskregister!$K$8+(Riskregister!$L$8-Riskregister!$K$8)*SQRT(AD538/2),Riskregister!$L$8-(Riskregister!$L$8-Riskregister!$K$8)*SQRT((1-AD538)/2)))</f>
        <v>6548194.2349196495</v>
      </c>
      <c r="AF538" s="30">
        <f t="shared" ca="1" si="325"/>
        <v>0.35418817971140171</v>
      </c>
      <c r="AG538" s="30">
        <f t="shared" ca="1" si="325"/>
        <v>0.37411463568127878</v>
      </c>
      <c r="AH538" s="30">
        <f>IF(Riskregister!$E$9="",0,COUNTIF(BJ$4:BJ$53,"&lt;"&amp;AF538)*IF(AG538&lt;0.5,Riskregister!$K$9+(Riskregister!$L$9-Riskregister!$K$9)*SQRT(AG538/2),Riskregister!$L$9-(Riskregister!$L$9-Riskregister!$K$9)*SQRT((1-AG538)/2)))</f>
        <v>0</v>
      </c>
      <c r="AI538" s="30">
        <f t="shared" ca="1" si="326"/>
        <v>0.25481171985773543</v>
      </c>
      <c r="AJ538" s="30">
        <f t="shared" ca="1" si="326"/>
        <v>0.51849773218405315</v>
      </c>
      <c r="AK538" s="30">
        <f>IF(Riskregister!$E$10="",0,COUNTIF(BK$4:BK$53,"&lt;"&amp;AI538)*IF(AJ538&lt;0.5,Riskregister!$K$10+(Riskregister!$L$10-Riskregister!$K$10)*SQRT(AJ538/2),Riskregister!$L$10-(Riskregister!$L$10-Riskregister!$K$10)*SQRT((1-AJ538)/2)))</f>
        <v>0</v>
      </c>
      <c r="AL538" s="30">
        <f t="shared" ca="1" si="327"/>
        <v>0.43041694133375086</v>
      </c>
      <c r="AM538" s="30">
        <f t="shared" ca="1" si="327"/>
        <v>2.6214290557261766E-2</v>
      </c>
      <c r="AN538" s="30">
        <f>IF(Riskregister!$E$11="",0,COUNTIF(BL$4:BL$53,"&lt;"&amp;AL538)*IF(AM538&lt;0.5,Riskregister!$K$11+(Riskregister!$L$11-Riskregister!$K$11)*SQRT(AM538/2),Riskregister!$L$11-(Riskregister!$L$11-Riskregister!$K$11)*SQRT((1-AM538)/2)))</f>
        <v>0</v>
      </c>
      <c r="AO538" s="30">
        <f t="shared" ca="1" si="328"/>
        <v>0.71562616033988402</v>
      </c>
      <c r="AP538" s="30">
        <f t="shared" ca="1" si="328"/>
        <v>0.4990807498306471</v>
      </c>
      <c r="AQ538" s="30">
        <f>IF(Riskregister!$E$12="",0,COUNTIF(BM$4:BM$53,"&lt;"&amp;AO538)*IF(AP538&lt;0.5,Riskregister!$K$12+(Riskregister!$L$12-Riskregister!$K$12)*SQRT(AP538/2),Riskregister!$L$12-(Riskregister!$L$12-Riskregister!$K$12)*SQRT((1-AP538)/2)))</f>
        <v>0</v>
      </c>
      <c r="AR538" s="30">
        <f t="shared" ca="1" si="329"/>
        <v>0.22183986531653532</v>
      </c>
      <c r="AS538" s="30">
        <f t="shared" ca="1" si="329"/>
        <v>0.49753407547732387</v>
      </c>
      <c r="AT538" s="30">
        <f>IF(Riskregister!$E$13="",0,COUNTIF(BN$4:BN$53,"&lt;"&amp;AR538)*IF(AS538&lt;0.5,Riskregister!$K$13+(Riskregister!$L$13-Riskregister!$K$13)*SQRT(AS538/2),Riskregister!$L$13-(Riskregister!$L$13-Riskregister!$K$13)*SQRT((1-AS538)/2)))</f>
        <v>0</v>
      </c>
      <c r="AU538" s="30">
        <f t="shared" ca="1" si="330"/>
        <v>0.89346475695290728</v>
      </c>
      <c r="AV538" s="30">
        <f t="shared" ca="1" si="330"/>
        <v>0.81580126038115619</v>
      </c>
      <c r="AW538" s="30">
        <f>IF(Riskregister!$E$14="",0,COUNTIF(BO$4:BO$53,"&lt;"&amp;AU538)*IF(AV538&lt;0.5,Riskregister!$K$14+(Riskregister!$L$14-Riskregister!$K$14)*SQRT(AV538/2),Riskregister!$L$14-(Riskregister!$L$14-Riskregister!$K$14)*SQRT((1-AV538)/2)))</f>
        <v>0</v>
      </c>
      <c r="AX538" s="30">
        <f t="shared" ca="1" si="331"/>
        <v>0.93781018465383548</v>
      </c>
      <c r="AY538" s="30">
        <f t="shared" ca="1" si="331"/>
        <v>6.7577522948796265E-3</v>
      </c>
      <c r="AZ538" s="30">
        <f>IF(Riskregister!$E$15="",0,COUNTIF(BP$4:BP$53,"&lt;"&amp;AX538)*IF(AY538&lt;0.5,Riskregister!$K$15+(Riskregister!$L$15-Riskregister!$K$15)*SQRT(AY538/2),Riskregister!$L$15-(Riskregister!$L$15-Riskregister!$K$15)*SQRT((1-AY538)/2)))</f>
        <v>0</v>
      </c>
      <c r="BA538" s="30">
        <f t="shared" ca="1" si="332"/>
        <v>0.39548791384211646</v>
      </c>
      <c r="BB538" s="30">
        <f t="shared" ca="1" si="332"/>
        <v>0.3005964885567427</v>
      </c>
      <c r="BC538" s="30">
        <f>IF(Riskregister!$E$16="",0,COUNTIF(BQ$4:BQ$53,"&lt;"&amp;BA538)*IF(BB538&lt;0.5,Riskregister!$K$16+(Riskregister!$L$16-Riskregister!$K$16)*SQRT(BB538/2),Riskregister!$L$16-(Riskregister!$L$16-Riskregister!$K$16)*SQRT((1-BB538)/2)))</f>
        <v>0</v>
      </c>
      <c r="BD538" s="30">
        <f t="shared" ca="1" si="320"/>
        <v>9190816.346011769</v>
      </c>
    </row>
    <row r="539" spans="20:56" x14ac:dyDescent="0.35">
      <c r="T539" s="30">
        <f t="shared" ca="1" si="321"/>
        <v>0.75977684486650232</v>
      </c>
      <c r="U539" s="30">
        <f t="shared" ca="1" si="321"/>
        <v>0.74196312024216104</v>
      </c>
      <c r="V539" s="30">
        <f ca="1">IF(Riskregister!$E$5="",0,COUNTIF(BF$4:BF$53,"&lt;"&amp;T539)*IF(U539&lt;0.5,Riskregister!$K$5+(Riskregister!$L$5-Riskregister!$K$5)*SQRT(U539/2),Riskregister!$L$5-(Riskregister!$L$5-Riskregister!$K$5)*SQRT((1-U539)/2)))</f>
        <v>2191819.4187639561</v>
      </c>
      <c r="W539" s="30">
        <f t="shared" ca="1" si="322"/>
        <v>0.46654803063211414</v>
      </c>
      <c r="X539" s="30">
        <f t="shared" ca="1" si="322"/>
        <v>0.67854736872414212</v>
      </c>
      <c r="Y539" s="30">
        <f ca="1">IF(Riskregister!$E$6="",0,COUNTIF(BG$4:BG$53,"&lt;"&amp;W539)*IF(X539&lt;0.5,Riskregister!$K$6+(Riskregister!$L$6-Riskregister!$K$6)*SQRT(X539/2),Riskregister!$L$6-(Riskregister!$L$6-Riskregister!$K$6)*SQRT((1-X539)/2)))</f>
        <v>2556735.2804604555</v>
      </c>
      <c r="Z539" s="30">
        <f t="shared" ca="1" si="323"/>
        <v>0.4927164962279128</v>
      </c>
      <c r="AA539" s="30">
        <f t="shared" ca="1" si="323"/>
        <v>0.16294533944700018</v>
      </c>
      <c r="AB539" s="30">
        <f ca="1">IF(Riskregister!$E$7="",0,COUNTIF(BH$4:BH$53,"&lt;"&amp;Z539)*IF(AA539&lt;0.5,Riskregister!$K$7+(Riskregister!$L$7-Riskregister!$K$7)*SQRT(AA539/2),Riskregister!$L$7-(Riskregister!$L$7-Riskregister!$K$7)*SQRT((1-AA539)/2)))</f>
        <v>899411.77289125335</v>
      </c>
      <c r="AC539" s="30">
        <f t="shared" ca="1" si="324"/>
        <v>0.15738839340647148</v>
      </c>
      <c r="AD539" s="30">
        <f t="shared" ca="1" si="324"/>
        <v>0.29190396334580471</v>
      </c>
      <c r="AE539" s="30">
        <f ca="1">IF(Riskregister!$E$8="",0,COUNTIF(BI$4:BI$53,"&lt;"&amp;AC539)*IF(AD539&lt;0.5,Riskregister!$K$8+(Riskregister!$L$8-Riskregister!$K$8)*SQRT(AD539/2),Riskregister!$L$8-(Riskregister!$L$8-Riskregister!$K$8)*SQRT((1-AD539)/2)))</f>
        <v>2095572.130312345</v>
      </c>
      <c r="AF539" s="30">
        <f t="shared" ca="1" si="325"/>
        <v>0.17002279986347324</v>
      </c>
      <c r="AG539" s="30">
        <f t="shared" ca="1" si="325"/>
        <v>0.49119026387582598</v>
      </c>
      <c r="AH539" s="30">
        <f>IF(Riskregister!$E$9="",0,COUNTIF(BJ$4:BJ$53,"&lt;"&amp;AF539)*IF(AG539&lt;0.5,Riskregister!$K$9+(Riskregister!$L$9-Riskregister!$K$9)*SQRT(AG539/2),Riskregister!$L$9-(Riskregister!$L$9-Riskregister!$K$9)*SQRT((1-AG539)/2)))</f>
        <v>0</v>
      </c>
      <c r="AI539" s="30">
        <f t="shared" ca="1" si="326"/>
        <v>0.76076805091980237</v>
      </c>
      <c r="AJ539" s="30">
        <f t="shared" ca="1" si="326"/>
        <v>0.41096692765650644</v>
      </c>
      <c r="AK539" s="30">
        <f>IF(Riskregister!$E$10="",0,COUNTIF(BK$4:BK$53,"&lt;"&amp;AI539)*IF(AJ539&lt;0.5,Riskregister!$K$10+(Riskregister!$L$10-Riskregister!$K$10)*SQRT(AJ539/2),Riskregister!$L$10-(Riskregister!$L$10-Riskregister!$K$10)*SQRT((1-AJ539)/2)))</f>
        <v>0</v>
      </c>
      <c r="AL539" s="30">
        <f t="shared" ca="1" si="327"/>
        <v>0.86283144063951656</v>
      </c>
      <c r="AM539" s="30">
        <f t="shared" ca="1" si="327"/>
        <v>0.64809500957602373</v>
      </c>
      <c r="AN539" s="30">
        <f>IF(Riskregister!$E$11="",0,COUNTIF(BL$4:BL$53,"&lt;"&amp;AL539)*IF(AM539&lt;0.5,Riskregister!$K$11+(Riskregister!$L$11-Riskregister!$K$11)*SQRT(AM539/2),Riskregister!$L$11-(Riskregister!$L$11-Riskregister!$K$11)*SQRT((1-AM539)/2)))</f>
        <v>0</v>
      </c>
      <c r="AO539" s="30">
        <f t="shared" ca="1" si="328"/>
        <v>0.4512325592865053</v>
      </c>
      <c r="AP539" s="30">
        <f t="shared" ca="1" si="328"/>
        <v>0.3456589286252697</v>
      </c>
      <c r="AQ539" s="30">
        <f>IF(Riskregister!$E$12="",0,COUNTIF(BM$4:BM$53,"&lt;"&amp;AO539)*IF(AP539&lt;0.5,Riskregister!$K$12+(Riskregister!$L$12-Riskregister!$K$12)*SQRT(AP539/2),Riskregister!$L$12-(Riskregister!$L$12-Riskregister!$K$12)*SQRT((1-AP539)/2)))</f>
        <v>0</v>
      </c>
      <c r="AR539" s="30">
        <f t="shared" ca="1" si="329"/>
        <v>0.84746086023666389</v>
      </c>
      <c r="AS539" s="30">
        <f t="shared" ca="1" si="329"/>
        <v>0.62587415691043091</v>
      </c>
      <c r="AT539" s="30">
        <f>IF(Riskregister!$E$13="",0,COUNTIF(BN$4:BN$53,"&lt;"&amp;AR539)*IF(AS539&lt;0.5,Riskregister!$K$13+(Riskregister!$L$13-Riskregister!$K$13)*SQRT(AS539/2),Riskregister!$L$13-(Riskregister!$L$13-Riskregister!$K$13)*SQRT((1-AS539)/2)))</f>
        <v>0</v>
      </c>
      <c r="AU539" s="30">
        <f t="shared" ca="1" si="330"/>
        <v>1.6728778007702894E-2</v>
      </c>
      <c r="AV539" s="30">
        <f t="shared" ca="1" si="330"/>
        <v>0.56545120990106068</v>
      </c>
      <c r="AW539" s="30">
        <f>IF(Riskregister!$E$14="",0,COUNTIF(BO$4:BO$53,"&lt;"&amp;AU539)*IF(AV539&lt;0.5,Riskregister!$K$14+(Riskregister!$L$14-Riskregister!$K$14)*SQRT(AV539/2),Riskregister!$L$14-(Riskregister!$L$14-Riskregister!$K$14)*SQRT((1-AV539)/2)))</f>
        <v>0</v>
      </c>
      <c r="AX539" s="30">
        <f t="shared" ca="1" si="331"/>
        <v>0.3607280192572867</v>
      </c>
      <c r="AY539" s="30">
        <f t="shared" ca="1" si="331"/>
        <v>0.86796847855924197</v>
      </c>
      <c r="AZ539" s="30">
        <f>IF(Riskregister!$E$15="",0,COUNTIF(BP$4:BP$53,"&lt;"&amp;AX539)*IF(AY539&lt;0.5,Riskregister!$K$15+(Riskregister!$L$15-Riskregister!$K$15)*SQRT(AY539/2),Riskregister!$L$15-(Riskregister!$L$15-Riskregister!$K$15)*SQRT((1-AY539)/2)))</f>
        <v>0</v>
      </c>
      <c r="BA539" s="30">
        <f t="shared" ca="1" si="332"/>
        <v>0.2459937259810957</v>
      </c>
      <c r="BB539" s="30">
        <f t="shared" ca="1" si="332"/>
        <v>0.26997920532561215</v>
      </c>
      <c r="BC539" s="30">
        <f>IF(Riskregister!$E$16="",0,COUNTIF(BQ$4:BQ$53,"&lt;"&amp;BA539)*IF(BB539&lt;0.5,Riskregister!$K$16+(Riskregister!$L$16-Riskregister!$K$16)*SQRT(BB539/2),Riskregister!$L$16-(Riskregister!$L$16-Riskregister!$K$16)*SQRT((1-BB539)/2)))</f>
        <v>0</v>
      </c>
      <c r="BD539" s="30">
        <f t="shared" ca="1" si="320"/>
        <v>7743538.6024280097</v>
      </c>
    </row>
    <row r="540" spans="20:56" x14ac:dyDescent="0.35">
      <c r="T540" s="30">
        <f t="shared" ca="1" si="321"/>
        <v>0.89464243671978072</v>
      </c>
      <c r="U540" s="30">
        <f t="shared" ca="1" si="321"/>
        <v>0.57693140908192231</v>
      </c>
      <c r="V540" s="30">
        <f ca="1">IF(Riskregister!$E$5="",0,COUNTIF(BF$4:BF$53,"&lt;"&amp;T540)*IF(U540&lt;0.5,Riskregister!$K$5+(Riskregister!$L$5-Riskregister!$K$5)*SQRT(U540/2),Riskregister!$L$5-(Riskregister!$L$5-Riskregister!$K$5)*SQRT((1-U540)/2)))</f>
        <v>2358192.8435153896</v>
      </c>
      <c r="W540" s="30">
        <f t="shared" ca="1" si="322"/>
        <v>0.14048512059384555</v>
      </c>
      <c r="X540" s="30">
        <f t="shared" ca="1" si="322"/>
        <v>0.15994195081087881</v>
      </c>
      <c r="Y540" s="30">
        <f ca="1">IF(Riskregister!$E$6="",0,COUNTIF(BG$4:BG$53,"&lt;"&amp;W540)*IF(X540&lt;0.5,Riskregister!$K$6+(Riskregister!$L$6-Riskregister!$K$6)*SQRT(X540/2),Riskregister!$L$6-(Riskregister!$L$6-Riskregister!$K$6)*SQRT((1-X540)/2)))</f>
        <v>0</v>
      </c>
      <c r="Z540" s="30">
        <f t="shared" ca="1" si="323"/>
        <v>0.28468424259347735</v>
      </c>
      <c r="AA540" s="30">
        <f t="shared" ca="1" si="323"/>
        <v>0.61141617404645909</v>
      </c>
      <c r="AB540" s="30">
        <f ca="1">IF(Riskregister!$E$7="",0,COUNTIF(BH$4:BH$53,"&lt;"&amp;Z540)*IF(AA540&lt;0.5,Riskregister!$K$7+(Riskregister!$L$7-Riskregister!$K$7)*SQRT(AA540/2),Riskregister!$L$7-(Riskregister!$L$7-Riskregister!$K$7)*SQRT((1-AA540)/2)))</f>
        <v>1228625.2639012868</v>
      </c>
      <c r="AC540" s="30">
        <f t="shared" ca="1" si="324"/>
        <v>0.9144691059639054</v>
      </c>
      <c r="AD540" s="30">
        <f t="shared" ca="1" si="324"/>
        <v>0.17914662260072556</v>
      </c>
      <c r="AE540" s="30">
        <f ca="1">IF(Riskregister!$E$8="",0,COUNTIF(BI$4:BI$53,"&lt;"&amp;AC540)*IF(AD540&lt;0.5,Riskregister!$K$8+(Riskregister!$L$8-Riskregister!$K$8)*SQRT(AD540/2),Riskregister!$L$8-(Riskregister!$L$8-Riskregister!$K$8)*SQRT((1-AD540)/2)))</f>
        <v>8533268.1710301172</v>
      </c>
      <c r="AF540" s="30">
        <f t="shared" ca="1" si="325"/>
        <v>0.26098433174505742</v>
      </c>
      <c r="AG540" s="30">
        <f t="shared" ca="1" si="325"/>
        <v>0.15134777791294307</v>
      </c>
      <c r="AH540" s="30">
        <f>IF(Riskregister!$E$9="",0,COUNTIF(BJ$4:BJ$53,"&lt;"&amp;AF540)*IF(AG540&lt;0.5,Riskregister!$K$9+(Riskregister!$L$9-Riskregister!$K$9)*SQRT(AG540/2),Riskregister!$L$9-(Riskregister!$L$9-Riskregister!$K$9)*SQRT((1-AG540)/2)))</f>
        <v>0</v>
      </c>
      <c r="AI540" s="30">
        <f t="shared" ca="1" si="326"/>
        <v>0.7223687340453534</v>
      </c>
      <c r="AJ540" s="30">
        <f t="shared" ca="1" si="326"/>
        <v>0.79831961704147048</v>
      </c>
      <c r="AK540" s="30">
        <f>IF(Riskregister!$E$10="",0,COUNTIF(BK$4:BK$53,"&lt;"&amp;AI540)*IF(AJ540&lt;0.5,Riskregister!$K$10+(Riskregister!$L$10-Riskregister!$K$10)*SQRT(AJ540/2),Riskregister!$L$10-(Riskregister!$L$10-Riskregister!$K$10)*SQRT((1-AJ540)/2)))</f>
        <v>0</v>
      </c>
      <c r="AL540" s="30">
        <f t="shared" ca="1" si="327"/>
        <v>0.19674968861521103</v>
      </c>
      <c r="AM540" s="30">
        <f t="shared" ca="1" si="327"/>
        <v>0.78085734860846689</v>
      </c>
      <c r="AN540" s="30">
        <f>IF(Riskregister!$E$11="",0,COUNTIF(BL$4:BL$53,"&lt;"&amp;AL540)*IF(AM540&lt;0.5,Riskregister!$K$11+(Riskregister!$L$11-Riskregister!$K$11)*SQRT(AM540/2),Riskregister!$L$11-(Riskregister!$L$11-Riskregister!$K$11)*SQRT((1-AM540)/2)))</f>
        <v>0</v>
      </c>
      <c r="AO540" s="30">
        <f t="shared" ca="1" si="328"/>
        <v>0.38875581659716507</v>
      </c>
      <c r="AP540" s="30">
        <f t="shared" ca="1" si="328"/>
        <v>0.84417761223769117</v>
      </c>
      <c r="AQ540" s="30">
        <f>IF(Riskregister!$E$12="",0,COUNTIF(BM$4:BM$53,"&lt;"&amp;AO540)*IF(AP540&lt;0.5,Riskregister!$K$12+(Riskregister!$L$12-Riskregister!$K$12)*SQRT(AP540/2),Riskregister!$L$12-(Riskregister!$L$12-Riskregister!$K$12)*SQRT((1-AP540)/2)))</f>
        <v>0</v>
      </c>
      <c r="AR540" s="30">
        <f t="shared" ca="1" si="329"/>
        <v>0.93907358821303044</v>
      </c>
      <c r="AS540" s="30">
        <f t="shared" ca="1" si="329"/>
        <v>0.30119303156579968</v>
      </c>
      <c r="AT540" s="30">
        <f>IF(Riskregister!$E$13="",0,COUNTIF(BN$4:BN$53,"&lt;"&amp;AR540)*IF(AS540&lt;0.5,Riskregister!$K$13+(Riskregister!$L$13-Riskregister!$K$13)*SQRT(AS540/2),Riskregister!$L$13-(Riskregister!$L$13-Riskregister!$K$13)*SQRT((1-AS540)/2)))</f>
        <v>0</v>
      </c>
      <c r="AU540" s="30">
        <f t="shared" ca="1" si="330"/>
        <v>0.301512895173494</v>
      </c>
      <c r="AV540" s="30">
        <f t="shared" ca="1" si="330"/>
        <v>0.60431919617295171</v>
      </c>
      <c r="AW540" s="30">
        <f>IF(Riskregister!$E$14="",0,COUNTIF(BO$4:BO$53,"&lt;"&amp;AU540)*IF(AV540&lt;0.5,Riskregister!$K$14+(Riskregister!$L$14-Riskregister!$K$14)*SQRT(AV540/2),Riskregister!$L$14-(Riskregister!$L$14-Riskregister!$K$14)*SQRT((1-AV540)/2)))</f>
        <v>0</v>
      </c>
      <c r="AX540" s="30">
        <f t="shared" ca="1" si="331"/>
        <v>0.59333064773406696</v>
      </c>
      <c r="AY540" s="30">
        <f t="shared" ca="1" si="331"/>
        <v>0.71212009394897102</v>
      </c>
      <c r="AZ540" s="30">
        <f>IF(Riskregister!$E$15="",0,COUNTIF(BP$4:BP$53,"&lt;"&amp;AX540)*IF(AY540&lt;0.5,Riskregister!$K$15+(Riskregister!$L$15-Riskregister!$K$15)*SQRT(AY540/2),Riskregister!$L$15-(Riskregister!$L$15-Riskregister!$K$15)*SQRT((1-AY540)/2)))</f>
        <v>0</v>
      </c>
      <c r="BA540" s="30">
        <f t="shared" ca="1" si="332"/>
        <v>0.60488796692688318</v>
      </c>
      <c r="BB540" s="30">
        <f t="shared" ca="1" si="332"/>
        <v>0.55911276353820216</v>
      </c>
      <c r="BC540" s="30">
        <f>IF(Riskregister!$E$16="",0,COUNTIF(BQ$4:BQ$53,"&lt;"&amp;BA540)*IF(BB540&lt;0.5,Riskregister!$K$16+(Riskregister!$L$16-Riskregister!$K$16)*SQRT(BB540/2),Riskregister!$L$16-(Riskregister!$L$16-Riskregister!$K$16)*SQRT((1-BB540)/2)))</f>
        <v>0</v>
      </c>
      <c r="BD540" s="30">
        <f t="shared" ca="1" si="320"/>
        <v>12120086.278446794</v>
      </c>
    </row>
    <row r="541" spans="20:56" x14ac:dyDescent="0.35">
      <c r="T541" s="30">
        <f t="shared" ca="1" si="321"/>
        <v>0.83930641207851719</v>
      </c>
      <c r="U541" s="30">
        <f t="shared" ca="1" si="321"/>
        <v>0.72428249581748871</v>
      </c>
      <c r="V541" s="30">
        <f ca="1">IF(Riskregister!$E$5="",0,COUNTIF(BF$4:BF$53,"&lt;"&amp;T541)*IF(U541&lt;0.5,Riskregister!$K$5+(Riskregister!$L$5-Riskregister!$K$5)*SQRT(U541/2),Riskregister!$L$5-(Riskregister!$L$5-Riskregister!$K$5)*SQRT((1-U541)/2)))</f>
        <v>2164589.961478807</v>
      </c>
      <c r="W541" s="30">
        <f t="shared" ca="1" si="322"/>
        <v>0.64215384221052874</v>
      </c>
      <c r="X541" s="30">
        <f t="shared" ca="1" si="322"/>
        <v>0.57186325740579325</v>
      </c>
      <c r="Y541" s="30">
        <f ca="1">IF(Riskregister!$E$6="",0,COUNTIF(BG$4:BG$53,"&lt;"&amp;W541)*IF(X541&lt;0.5,Riskregister!$K$6+(Riskregister!$L$6-Riskregister!$K$6)*SQRT(X541/2),Riskregister!$L$6-(Riskregister!$L$6-Riskregister!$K$6)*SQRT((1-X541)/2)))</f>
        <v>2334369.1609451813</v>
      </c>
      <c r="Z541" s="30">
        <f t="shared" ca="1" si="323"/>
        <v>0.62681533399807621</v>
      </c>
      <c r="AA541" s="30">
        <f t="shared" ca="1" si="323"/>
        <v>0.14067069842860813</v>
      </c>
      <c r="AB541" s="30">
        <f ca="1">IF(Riskregister!$E$7="",0,COUNTIF(BH$4:BH$53,"&lt;"&amp;Z541)*IF(AA541&lt;0.5,Riskregister!$K$7+(Riskregister!$L$7-Riskregister!$K$7)*SQRT(AA541/2),Riskregister!$L$7-(Riskregister!$L$7-Riskregister!$K$7)*SQRT((1-AA541)/2)))</f>
        <v>999759.90462543943</v>
      </c>
      <c r="AC541" s="30">
        <f t="shared" ca="1" si="324"/>
        <v>0.88030043644968992</v>
      </c>
      <c r="AD541" s="30">
        <f t="shared" ca="1" si="324"/>
        <v>0.98607403659444581</v>
      </c>
      <c r="AE541" s="30">
        <f ca="1">IF(Riskregister!$E$8="",0,COUNTIF(BI$4:BI$53,"&lt;"&amp;AC541)*IF(AD541&lt;0.5,Riskregister!$K$8+(Riskregister!$L$8-Riskregister!$K$8)*SQRT(AD541/2),Riskregister!$L$8-(Riskregister!$L$8-Riskregister!$K$8)*SQRT((1-AD541)/2)))</f>
        <v>23039054.655183211</v>
      </c>
      <c r="AF541" s="30">
        <f t="shared" ca="1" si="325"/>
        <v>6.1266335605519529E-2</v>
      </c>
      <c r="AG541" s="30">
        <f t="shared" ca="1" si="325"/>
        <v>0.88180225974371063</v>
      </c>
      <c r="AH541" s="30">
        <f>IF(Riskregister!$E$9="",0,COUNTIF(BJ$4:BJ$53,"&lt;"&amp;AF541)*IF(AG541&lt;0.5,Riskregister!$K$9+(Riskregister!$L$9-Riskregister!$K$9)*SQRT(AG541/2),Riskregister!$L$9-(Riskregister!$L$9-Riskregister!$K$9)*SQRT((1-AG541)/2)))</f>
        <v>0</v>
      </c>
      <c r="AI541" s="30">
        <f t="shared" ca="1" si="326"/>
        <v>0.64895172857129879</v>
      </c>
      <c r="AJ541" s="30">
        <f t="shared" ca="1" si="326"/>
        <v>0.360888790388883</v>
      </c>
      <c r="AK541" s="30">
        <f>IF(Riskregister!$E$10="",0,COUNTIF(BK$4:BK$53,"&lt;"&amp;AI541)*IF(AJ541&lt;0.5,Riskregister!$K$10+(Riskregister!$L$10-Riskregister!$K$10)*SQRT(AJ541/2),Riskregister!$L$10-(Riskregister!$L$10-Riskregister!$K$10)*SQRT((1-AJ541)/2)))</f>
        <v>0</v>
      </c>
      <c r="AL541" s="30">
        <f t="shared" ca="1" si="327"/>
        <v>0.950474612601935</v>
      </c>
      <c r="AM541" s="30">
        <f t="shared" ca="1" si="327"/>
        <v>0.37254226599095575</v>
      </c>
      <c r="AN541" s="30">
        <f>IF(Riskregister!$E$11="",0,COUNTIF(BL$4:BL$53,"&lt;"&amp;AL541)*IF(AM541&lt;0.5,Riskregister!$K$11+(Riskregister!$L$11-Riskregister!$K$11)*SQRT(AM541/2),Riskregister!$L$11-(Riskregister!$L$11-Riskregister!$K$11)*SQRT((1-AM541)/2)))</f>
        <v>0</v>
      </c>
      <c r="AO541" s="30">
        <f t="shared" ca="1" si="328"/>
        <v>0.30663419894256994</v>
      </c>
      <c r="AP541" s="30">
        <f t="shared" ca="1" si="328"/>
        <v>0.18664023176060296</v>
      </c>
      <c r="AQ541" s="30">
        <f>IF(Riskregister!$E$12="",0,COUNTIF(BM$4:BM$53,"&lt;"&amp;AO541)*IF(AP541&lt;0.5,Riskregister!$K$12+(Riskregister!$L$12-Riskregister!$K$12)*SQRT(AP541/2),Riskregister!$L$12-(Riskregister!$L$12-Riskregister!$K$12)*SQRT((1-AP541)/2)))</f>
        <v>0</v>
      </c>
      <c r="AR541" s="30">
        <f t="shared" ca="1" si="329"/>
        <v>0.81634878811088962</v>
      </c>
      <c r="AS541" s="30">
        <f t="shared" ca="1" si="329"/>
        <v>0.91506165232916747</v>
      </c>
      <c r="AT541" s="30">
        <f>IF(Riskregister!$E$13="",0,COUNTIF(BN$4:BN$53,"&lt;"&amp;AR541)*IF(AS541&lt;0.5,Riskregister!$K$13+(Riskregister!$L$13-Riskregister!$K$13)*SQRT(AS541/2),Riskregister!$L$13-(Riskregister!$L$13-Riskregister!$K$13)*SQRT((1-AS541)/2)))</f>
        <v>0</v>
      </c>
      <c r="AU541" s="30">
        <f t="shared" ca="1" si="330"/>
        <v>0.87606094942167934</v>
      </c>
      <c r="AV541" s="30">
        <f t="shared" ca="1" si="330"/>
        <v>0.45862042626238864</v>
      </c>
      <c r="AW541" s="30">
        <f>IF(Riskregister!$E$14="",0,COUNTIF(BO$4:BO$53,"&lt;"&amp;AU541)*IF(AV541&lt;0.5,Riskregister!$K$14+(Riskregister!$L$14-Riskregister!$K$14)*SQRT(AV541/2),Riskregister!$L$14-(Riskregister!$L$14-Riskregister!$K$14)*SQRT((1-AV541)/2)))</f>
        <v>0</v>
      </c>
      <c r="AX541" s="30">
        <f t="shared" ca="1" si="331"/>
        <v>8.9271227215238835E-2</v>
      </c>
      <c r="AY541" s="30">
        <f t="shared" ca="1" si="331"/>
        <v>0.52586843375450987</v>
      </c>
      <c r="AZ541" s="30">
        <f>IF(Riskregister!$E$15="",0,COUNTIF(BP$4:BP$53,"&lt;"&amp;AX541)*IF(AY541&lt;0.5,Riskregister!$K$15+(Riskregister!$L$15-Riskregister!$K$15)*SQRT(AY541/2),Riskregister!$L$15-(Riskregister!$L$15-Riskregister!$K$15)*SQRT((1-AY541)/2)))</f>
        <v>0</v>
      </c>
      <c r="BA541" s="30">
        <f t="shared" ca="1" si="332"/>
        <v>0.26608244161971406</v>
      </c>
      <c r="BB541" s="30">
        <f t="shared" ca="1" si="332"/>
        <v>0.14544102249103563</v>
      </c>
      <c r="BC541" s="30">
        <f>IF(Riskregister!$E$16="",0,COUNTIF(BQ$4:BQ$53,"&lt;"&amp;BA541)*IF(BB541&lt;0.5,Riskregister!$K$16+(Riskregister!$L$16-Riskregister!$K$16)*SQRT(BB541/2),Riskregister!$L$16-(Riskregister!$L$16-Riskregister!$K$16)*SQRT((1-BB541)/2)))</f>
        <v>0</v>
      </c>
      <c r="BD541" s="30">
        <f t="shared" ca="1" si="320"/>
        <v>28537773.682232637</v>
      </c>
    </row>
    <row r="542" spans="20:56" x14ac:dyDescent="0.35">
      <c r="T542" s="30">
        <f t="shared" ca="1" si="321"/>
        <v>0.52287002694684936</v>
      </c>
      <c r="U542" s="30">
        <f t="shared" ca="1" si="321"/>
        <v>0.78288314410729187</v>
      </c>
      <c r="V542" s="30">
        <f ca="1">IF(Riskregister!$E$5="",0,COUNTIF(BF$4:BF$53,"&lt;"&amp;T542)*IF(U542&lt;0.5,Riskregister!$K$5+(Riskregister!$L$5-Riskregister!$K$5)*SQRT(U542/2),Riskregister!$L$5-(Riskregister!$L$5-Riskregister!$K$5)*SQRT((1-U542)/2)))</f>
        <v>1806932.2917691546</v>
      </c>
      <c r="W542" s="30">
        <f t="shared" ca="1" si="322"/>
        <v>0.39855087481457474</v>
      </c>
      <c r="X542" s="30">
        <f t="shared" ca="1" si="322"/>
        <v>0.51240937148986032</v>
      </c>
      <c r="Y542" s="30">
        <f ca="1">IF(Riskregister!$E$6="",0,COUNTIF(BG$4:BG$53,"&lt;"&amp;W542)*IF(X542&lt;0.5,Riskregister!$K$6+(Riskregister!$L$6-Riskregister!$K$6)*SQRT(X542/2),Riskregister!$L$6-(Riskregister!$L$6-Riskregister!$K$6)*SQRT((1-X542)/2)))</f>
        <v>1111238.6044688786</v>
      </c>
      <c r="Z542" s="30">
        <f t="shared" ca="1" si="323"/>
        <v>0.90828427253844324</v>
      </c>
      <c r="AA542" s="30">
        <f t="shared" ca="1" si="323"/>
        <v>0.85914104903093957</v>
      </c>
      <c r="AB542" s="30">
        <f ca="1">IF(Riskregister!$E$7="",0,COUNTIF(BH$4:BH$53,"&lt;"&amp;Z542)*IF(AA542&lt;0.5,Riskregister!$K$7+(Riskregister!$L$7-Riskregister!$K$7)*SQRT(AA542/2),Riskregister!$L$7-(Riskregister!$L$7-Riskregister!$K$7)*SQRT((1-AA542)/2)))</f>
        <v>3071150.6716988515</v>
      </c>
      <c r="AC542" s="30">
        <f t="shared" ca="1" si="324"/>
        <v>0.34477134263500087</v>
      </c>
      <c r="AD542" s="30">
        <f t="shared" ca="1" si="324"/>
        <v>0.20951228020682344</v>
      </c>
      <c r="AE542" s="30">
        <f ca="1">IF(Riskregister!$E$8="",0,COUNTIF(BI$4:BI$53,"&lt;"&amp;AC542)*IF(AD542&lt;0.5,Riskregister!$K$8+(Riskregister!$L$8-Riskregister!$K$8)*SQRT(AD542/2),Riskregister!$L$8-(Riskregister!$L$8-Riskregister!$K$8)*SQRT((1-AD542)/2)))</f>
        <v>3642409.0026716432</v>
      </c>
      <c r="AF542" s="30">
        <f t="shared" ca="1" si="325"/>
        <v>0.16000960290610844</v>
      </c>
      <c r="AG542" s="30">
        <f t="shared" ca="1" si="325"/>
        <v>0.56705097466752996</v>
      </c>
      <c r="AH542" s="30">
        <f>IF(Riskregister!$E$9="",0,COUNTIF(BJ$4:BJ$53,"&lt;"&amp;AF542)*IF(AG542&lt;0.5,Riskregister!$K$9+(Riskregister!$L$9-Riskregister!$K$9)*SQRT(AG542/2),Riskregister!$L$9-(Riskregister!$L$9-Riskregister!$K$9)*SQRT((1-AG542)/2)))</f>
        <v>0</v>
      </c>
      <c r="AI542" s="30">
        <f t="shared" ca="1" si="326"/>
        <v>0.29863265480858758</v>
      </c>
      <c r="AJ542" s="30">
        <f t="shared" ca="1" si="326"/>
        <v>0.59601755840522064</v>
      </c>
      <c r="AK542" s="30">
        <f>IF(Riskregister!$E$10="",0,COUNTIF(BK$4:BK$53,"&lt;"&amp;AI542)*IF(AJ542&lt;0.5,Riskregister!$K$10+(Riskregister!$L$10-Riskregister!$K$10)*SQRT(AJ542/2),Riskregister!$L$10-(Riskregister!$L$10-Riskregister!$K$10)*SQRT((1-AJ542)/2)))</f>
        <v>0</v>
      </c>
      <c r="AL542" s="30">
        <f t="shared" ca="1" si="327"/>
        <v>0.62747660491265345</v>
      </c>
      <c r="AM542" s="30">
        <f t="shared" ca="1" si="327"/>
        <v>0.57819943832311615</v>
      </c>
      <c r="AN542" s="30">
        <f>IF(Riskregister!$E$11="",0,COUNTIF(BL$4:BL$53,"&lt;"&amp;AL542)*IF(AM542&lt;0.5,Riskregister!$K$11+(Riskregister!$L$11-Riskregister!$K$11)*SQRT(AM542/2),Riskregister!$L$11-(Riskregister!$L$11-Riskregister!$K$11)*SQRT((1-AM542)/2)))</f>
        <v>0</v>
      </c>
      <c r="AO542" s="30">
        <f t="shared" ca="1" si="328"/>
        <v>0.19587332700577598</v>
      </c>
      <c r="AP542" s="30">
        <f t="shared" ca="1" si="328"/>
        <v>0.4929012828293815</v>
      </c>
      <c r="AQ542" s="30">
        <f>IF(Riskregister!$E$12="",0,COUNTIF(BM$4:BM$53,"&lt;"&amp;AO542)*IF(AP542&lt;0.5,Riskregister!$K$12+(Riskregister!$L$12-Riskregister!$K$12)*SQRT(AP542/2),Riskregister!$L$12-(Riskregister!$L$12-Riskregister!$K$12)*SQRT((1-AP542)/2)))</f>
        <v>0</v>
      </c>
      <c r="AR542" s="30">
        <f t="shared" ca="1" si="329"/>
        <v>0.63573598604068826</v>
      </c>
      <c r="AS542" s="30">
        <f t="shared" ca="1" si="329"/>
        <v>4.5736866647433816E-2</v>
      </c>
      <c r="AT542" s="30">
        <f>IF(Riskregister!$E$13="",0,COUNTIF(BN$4:BN$53,"&lt;"&amp;AR542)*IF(AS542&lt;0.5,Riskregister!$K$13+(Riskregister!$L$13-Riskregister!$K$13)*SQRT(AS542/2),Riskregister!$L$13-(Riskregister!$L$13-Riskregister!$K$13)*SQRT((1-AS542)/2)))</f>
        <v>0</v>
      </c>
      <c r="AU542" s="30">
        <f t="shared" ca="1" si="330"/>
        <v>0.37521916981512871</v>
      </c>
      <c r="AV542" s="30">
        <f t="shared" ca="1" si="330"/>
        <v>0.15696618637080029</v>
      </c>
      <c r="AW542" s="30">
        <f>IF(Riskregister!$E$14="",0,COUNTIF(BO$4:BO$53,"&lt;"&amp;AU542)*IF(AV542&lt;0.5,Riskregister!$K$14+(Riskregister!$L$14-Riskregister!$K$14)*SQRT(AV542/2),Riskregister!$L$14-(Riskregister!$L$14-Riskregister!$K$14)*SQRT((1-AV542)/2)))</f>
        <v>0</v>
      </c>
      <c r="AX542" s="30">
        <f t="shared" ca="1" si="331"/>
        <v>0.99878158015571616</v>
      </c>
      <c r="AY542" s="30">
        <f t="shared" ca="1" si="331"/>
        <v>0.26311533149819588</v>
      </c>
      <c r="AZ542" s="30">
        <f>IF(Riskregister!$E$15="",0,COUNTIF(BP$4:BP$53,"&lt;"&amp;AX542)*IF(AY542&lt;0.5,Riskregister!$K$15+(Riskregister!$L$15-Riskregister!$K$15)*SQRT(AY542/2),Riskregister!$L$15-(Riskregister!$L$15-Riskregister!$K$15)*SQRT((1-AY542)/2)))</f>
        <v>0</v>
      </c>
      <c r="BA542" s="30">
        <f t="shared" ca="1" si="332"/>
        <v>0.70036661328687444</v>
      </c>
      <c r="BB542" s="30">
        <f t="shared" ca="1" si="332"/>
        <v>0.69977609504035865</v>
      </c>
      <c r="BC542" s="30">
        <f>IF(Riskregister!$E$16="",0,COUNTIF(BQ$4:BQ$53,"&lt;"&amp;BA542)*IF(BB542&lt;0.5,Riskregister!$K$16+(Riskregister!$L$16-Riskregister!$K$16)*SQRT(BB542/2),Riskregister!$L$16-(Riskregister!$L$16-Riskregister!$K$16)*SQRT((1-BB542)/2)))</f>
        <v>0</v>
      </c>
      <c r="BD542" s="30">
        <f t="shared" ca="1" si="320"/>
        <v>9631730.5706085265</v>
      </c>
    </row>
    <row r="543" spans="20:56" x14ac:dyDescent="0.35">
      <c r="T543" s="30">
        <f t="shared" ca="1" si="321"/>
        <v>0.40647211551568485</v>
      </c>
      <c r="U543" s="30">
        <f t="shared" ca="1" si="321"/>
        <v>0.34361437106607162</v>
      </c>
      <c r="V543" s="30">
        <f ca="1">IF(Riskregister!$E$5="",0,COUNTIF(BF$4:BF$53,"&lt;"&amp;T543)*IF(U543&lt;0.5,Riskregister!$K$5+(Riskregister!$L$5-Riskregister!$K$5)*SQRT(U543/2),Riskregister!$L$5-(Riskregister!$L$5-Riskregister!$K$5)*SQRT((1-U543)/2)))</f>
        <v>1009570.0095912555</v>
      </c>
      <c r="W543" s="30">
        <f t="shared" ca="1" si="322"/>
        <v>0.81106926202764085</v>
      </c>
      <c r="X543" s="30">
        <f t="shared" ca="1" si="322"/>
        <v>0.20970575500703303</v>
      </c>
      <c r="Y543" s="30">
        <f ca="1">IF(Riskregister!$E$6="",0,COUNTIF(BG$4:BG$53,"&lt;"&amp;W543)*IF(X543&lt;0.5,Riskregister!$K$6+(Riskregister!$L$6-Riskregister!$K$6)*SQRT(X543/2),Riskregister!$L$6-(Riskregister!$L$6-Riskregister!$K$6)*SQRT((1-X543)/2)))</f>
        <v>2348573.6781738829</v>
      </c>
      <c r="Z543" s="30">
        <f t="shared" ca="1" si="323"/>
        <v>0.20193333205961395</v>
      </c>
      <c r="AA543" s="30">
        <f t="shared" ca="1" si="323"/>
        <v>0.18183335968581316</v>
      </c>
      <c r="AB543" s="30">
        <f ca="1">IF(Riskregister!$E$7="",0,COUNTIF(BH$4:BH$53,"&lt;"&amp;Z543)*IF(AA543&lt;0.5,Riskregister!$K$7+(Riskregister!$L$7-Riskregister!$K$7)*SQRT(AA543/2),Riskregister!$L$7-(Riskregister!$L$7-Riskregister!$K$7)*SQRT((1-AA543)/2)))</f>
        <v>622133.50079340651</v>
      </c>
      <c r="AC543" s="30">
        <f t="shared" ca="1" si="324"/>
        <v>0.7687214140870815</v>
      </c>
      <c r="AD543" s="30">
        <f t="shared" ca="1" si="324"/>
        <v>0.23319971359927072</v>
      </c>
      <c r="AE543" s="30">
        <f ca="1">IF(Riskregister!$E$8="",0,COUNTIF(BI$4:BI$53,"&lt;"&amp;AC543)*IF(AD543&lt;0.5,Riskregister!$K$8+(Riskregister!$L$8-Riskregister!$K$8)*SQRT(AD543/2),Riskregister!$L$8-(Riskregister!$L$8-Riskregister!$K$8)*SQRT((1-AD543)/2)))</f>
        <v>7619583.5836339975</v>
      </c>
      <c r="AF543" s="30">
        <f t="shared" ca="1" si="325"/>
        <v>0.97723308570504797</v>
      </c>
      <c r="AG543" s="30">
        <f t="shared" ca="1" si="325"/>
        <v>0.20835030369733121</v>
      </c>
      <c r="AH543" s="30">
        <f>IF(Riskregister!$E$9="",0,COUNTIF(BJ$4:BJ$53,"&lt;"&amp;AF543)*IF(AG543&lt;0.5,Riskregister!$K$9+(Riskregister!$L$9-Riskregister!$K$9)*SQRT(AG543/2),Riskregister!$L$9-(Riskregister!$L$9-Riskregister!$K$9)*SQRT((1-AG543)/2)))</f>
        <v>0</v>
      </c>
      <c r="AI543" s="30">
        <f t="shared" ca="1" si="326"/>
        <v>0.96631095658864608</v>
      </c>
      <c r="AJ543" s="30">
        <f t="shared" ca="1" si="326"/>
        <v>0.7404688594082921</v>
      </c>
      <c r="AK543" s="30">
        <f>IF(Riskregister!$E$10="",0,COUNTIF(BK$4:BK$53,"&lt;"&amp;AI543)*IF(AJ543&lt;0.5,Riskregister!$K$10+(Riskregister!$L$10-Riskregister!$K$10)*SQRT(AJ543/2),Riskregister!$L$10-(Riskregister!$L$10-Riskregister!$K$10)*SQRT((1-AJ543)/2)))</f>
        <v>0</v>
      </c>
      <c r="AL543" s="30">
        <f t="shared" ca="1" si="327"/>
        <v>0.56759036362341275</v>
      </c>
      <c r="AM543" s="30">
        <f t="shared" ca="1" si="327"/>
        <v>0.29385218125465362</v>
      </c>
      <c r="AN543" s="30">
        <f>IF(Riskregister!$E$11="",0,COUNTIF(BL$4:BL$53,"&lt;"&amp;AL543)*IF(AM543&lt;0.5,Riskregister!$K$11+(Riskregister!$L$11-Riskregister!$K$11)*SQRT(AM543/2),Riskregister!$L$11-(Riskregister!$L$11-Riskregister!$K$11)*SQRT((1-AM543)/2)))</f>
        <v>0</v>
      </c>
      <c r="AO543" s="30">
        <f t="shared" ca="1" si="328"/>
        <v>0.87344020802357936</v>
      </c>
      <c r="AP543" s="30">
        <f t="shared" ca="1" si="328"/>
        <v>0.22187317245131322</v>
      </c>
      <c r="AQ543" s="30">
        <f>IF(Riskregister!$E$12="",0,COUNTIF(BM$4:BM$53,"&lt;"&amp;AO543)*IF(AP543&lt;0.5,Riskregister!$K$12+(Riskregister!$L$12-Riskregister!$K$12)*SQRT(AP543/2),Riskregister!$L$12-(Riskregister!$L$12-Riskregister!$K$12)*SQRT((1-AP543)/2)))</f>
        <v>0</v>
      </c>
      <c r="AR543" s="30">
        <f t="shared" ca="1" si="329"/>
        <v>0.68699544103363641</v>
      </c>
      <c r="AS543" s="30">
        <f t="shared" ca="1" si="329"/>
        <v>0.74460422524776404</v>
      </c>
      <c r="AT543" s="30">
        <f>IF(Riskregister!$E$13="",0,COUNTIF(BN$4:BN$53,"&lt;"&amp;AR543)*IF(AS543&lt;0.5,Riskregister!$K$13+(Riskregister!$L$13-Riskregister!$K$13)*SQRT(AS543/2),Riskregister!$L$13-(Riskregister!$L$13-Riskregister!$K$13)*SQRT((1-AS543)/2)))</f>
        <v>0</v>
      </c>
      <c r="AU543" s="30">
        <f t="shared" ca="1" si="330"/>
        <v>0.46689393347718522</v>
      </c>
      <c r="AV543" s="30">
        <f t="shared" ca="1" si="330"/>
        <v>0.17872514749337209</v>
      </c>
      <c r="AW543" s="30">
        <f>IF(Riskregister!$E$14="",0,COUNTIF(BO$4:BO$53,"&lt;"&amp;AU543)*IF(AV543&lt;0.5,Riskregister!$K$14+(Riskregister!$L$14-Riskregister!$K$14)*SQRT(AV543/2),Riskregister!$L$14-(Riskregister!$L$14-Riskregister!$K$14)*SQRT((1-AV543)/2)))</f>
        <v>0</v>
      </c>
      <c r="AX543" s="30">
        <f t="shared" ca="1" si="331"/>
        <v>0.59688851897290174</v>
      </c>
      <c r="AY543" s="30">
        <f t="shared" ca="1" si="331"/>
        <v>0.10168314156112379</v>
      </c>
      <c r="AZ543" s="30">
        <f>IF(Riskregister!$E$15="",0,COUNTIF(BP$4:BP$53,"&lt;"&amp;AX543)*IF(AY543&lt;0.5,Riskregister!$K$15+(Riskregister!$L$15-Riskregister!$K$15)*SQRT(AY543/2),Riskregister!$L$15-(Riskregister!$L$15-Riskregister!$K$15)*SQRT((1-AY543)/2)))</f>
        <v>0</v>
      </c>
      <c r="BA543" s="30">
        <f t="shared" ca="1" si="332"/>
        <v>0.66567790377138658</v>
      </c>
      <c r="BB543" s="30">
        <f t="shared" ca="1" si="332"/>
        <v>0.9496935851185393</v>
      </c>
      <c r="BC543" s="30">
        <f>IF(Riskregister!$E$16="",0,COUNTIF(BQ$4:BQ$53,"&lt;"&amp;BA543)*IF(BB543&lt;0.5,Riskregister!$K$16+(Riskregister!$L$16-Riskregister!$K$16)*SQRT(BB543/2),Riskregister!$L$16-(Riskregister!$L$16-Riskregister!$K$16)*SQRT((1-BB543)/2)))</f>
        <v>0</v>
      </c>
      <c r="BD543" s="30">
        <f t="shared" ca="1" si="320"/>
        <v>11599860.772192542</v>
      </c>
    </row>
    <row r="544" spans="20:56" x14ac:dyDescent="0.35">
      <c r="T544" s="30">
        <f t="shared" ref="T544:U563" ca="1" si="333">RAND()</f>
        <v>0.22150177772136992</v>
      </c>
      <c r="U544" s="30">
        <f t="shared" ca="1" si="333"/>
        <v>0.43835827109941294</v>
      </c>
      <c r="V544" s="30">
        <f ca="1">IF(Riskregister!$E$5="",0,COUNTIF(BF$4:BF$53,"&lt;"&amp;T544)*IF(U544&lt;0.5,Riskregister!$K$5+(Riskregister!$L$5-Riskregister!$K$5)*SQRT(U544/2),Riskregister!$L$5-(Riskregister!$L$5-Riskregister!$K$5)*SQRT((1-U544)/2)))</f>
        <v>721349.14239293546</v>
      </c>
      <c r="W544" s="30">
        <f t="shared" ref="W544:X563" ca="1" si="334">RAND()</f>
        <v>0.43819028644909785</v>
      </c>
      <c r="X544" s="30">
        <f t="shared" ca="1" si="334"/>
        <v>0.38741843688266298</v>
      </c>
      <c r="Y544" s="30">
        <f ca="1">IF(Riskregister!$E$6="",0,COUNTIF(BG$4:BG$53,"&lt;"&amp;W544)*IF(X544&lt;0.5,Riskregister!$K$6+(Riskregister!$L$6-Riskregister!$K$6)*SQRT(X544/2),Riskregister!$L$6-(Riskregister!$L$6-Riskregister!$K$6)*SQRT((1-X544)/2)))</f>
        <v>1984446.7397169448</v>
      </c>
      <c r="Z544" s="30">
        <f t="shared" ref="Z544:AA563" ca="1" si="335">RAND()</f>
        <v>0.29056455336793807</v>
      </c>
      <c r="AA544" s="30">
        <f t="shared" ca="1" si="335"/>
        <v>3.610581543309932E-2</v>
      </c>
      <c r="AB544" s="30">
        <f ca="1">IF(Riskregister!$E$7="",0,COUNTIF(BH$4:BH$53,"&lt;"&amp;Z544)*IF(AA544&lt;0.5,Riskregister!$K$7+(Riskregister!$L$7-Riskregister!$K$7)*SQRT(AA544/2),Riskregister!$L$7-(Riskregister!$L$7-Riskregister!$K$7)*SQRT((1-AA544)/2)))</f>
        <v>485131.94143274822</v>
      </c>
      <c r="AC544" s="30">
        <f t="shared" ref="AC544:AD563" ca="1" si="336">RAND()</f>
        <v>0.27213148871146975</v>
      </c>
      <c r="AD544" s="30">
        <f t="shared" ca="1" si="336"/>
        <v>0.90632085893452363</v>
      </c>
      <c r="AE544" s="30">
        <f ca="1">IF(Riskregister!$E$8="",0,COUNTIF(BI$4:BI$53,"&lt;"&amp;AC544)*IF(AD544&lt;0.5,Riskregister!$K$8+(Riskregister!$L$8-Riskregister!$K$8)*SQRT(AD544/2),Riskregister!$L$8-(Riskregister!$L$8-Riskregister!$K$8)*SQRT((1-AD544)/2)))</f>
        <v>7965609.5624800175</v>
      </c>
      <c r="AF544" s="30">
        <f t="shared" ref="AF544:AG563" ca="1" si="337">RAND()</f>
        <v>0.45374841857437331</v>
      </c>
      <c r="AG544" s="30">
        <f t="shared" ca="1" si="337"/>
        <v>0.32222486632281122</v>
      </c>
      <c r="AH544" s="30">
        <f>IF(Riskregister!$E$9="",0,COUNTIF(BJ$4:BJ$53,"&lt;"&amp;AF544)*IF(AG544&lt;0.5,Riskregister!$K$9+(Riskregister!$L$9-Riskregister!$K$9)*SQRT(AG544/2),Riskregister!$L$9-(Riskregister!$L$9-Riskregister!$K$9)*SQRT((1-AG544)/2)))</f>
        <v>0</v>
      </c>
      <c r="AI544" s="30">
        <f t="shared" ref="AI544:AJ563" ca="1" si="338">RAND()</f>
        <v>0.41300511949882912</v>
      </c>
      <c r="AJ544" s="30">
        <f t="shared" ca="1" si="338"/>
        <v>0.34598477592533528</v>
      </c>
      <c r="AK544" s="30">
        <f>IF(Riskregister!$E$10="",0,COUNTIF(BK$4:BK$53,"&lt;"&amp;AI544)*IF(AJ544&lt;0.5,Riskregister!$K$10+(Riskregister!$L$10-Riskregister!$K$10)*SQRT(AJ544/2),Riskregister!$L$10-(Riskregister!$L$10-Riskregister!$K$10)*SQRT((1-AJ544)/2)))</f>
        <v>0</v>
      </c>
      <c r="AL544" s="30">
        <f t="shared" ref="AL544:AM563" ca="1" si="339">RAND()</f>
        <v>0.53345326995983033</v>
      </c>
      <c r="AM544" s="30">
        <f t="shared" ca="1" si="339"/>
        <v>0.98157176350297248</v>
      </c>
      <c r="AN544" s="30">
        <f>IF(Riskregister!$E$11="",0,COUNTIF(BL$4:BL$53,"&lt;"&amp;AL544)*IF(AM544&lt;0.5,Riskregister!$K$11+(Riskregister!$L$11-Riskregister!$K$11)*SQRT(AM544/2),Riskregister!$L$11-(Riskregister!$L$11-Riskregister!$K$11)*SQRT((1-AM544)/2)))</f>
        <v>0</v>
      </c>
      <c r="AO544" s="30">
        <f t="shared" ref="AO544:AP563" ca="1" si="340">RAND()</f>
        <v>0.86843678826110304</v>
      </c>
      <c r="AP544" s="30">
        <f t="shared" ca="1" si="340"/>
        <v>0.68293837462742368</v>
      </c>
      <c r="AQ544" s="30">
        <f>IF(Riskregister!$E$12="",0,COUNTIF(BM$4:BM$53,"&lt;"&amp;AO544)*IF(AP544&lt;0.5,Riskregister!$K$12+(Riskregister!$L$12-Riskregister!$K$12)*SQRT(AP544/2),Riskregister!$L$12-(Riskregister!$L$12-Riskregister!$K$12)*SQRT((1-AP544)/2)))</f>
        <v>0</v>
      </c>
      <c r="AR544" s="30">
        <f t="shared" ref="AR544:AS563" ca="1" si="341">RAND()</f>
        <v>0.96993490816488492</v>
      </c>
      <c r="AS544" s="30">
        <f t="shared" ca="1" si="341"/>
        <v>0.33945020379836821</v>
      </c>
      <c r="AT544" s="30">
        <f>IF(Riskregister!$E$13="",0,COUNTIF(BN$4:BN$53,"&lt;"&amp;AR544)*IF(AS544&lt;0.5,Riskregister!$K$13+(Riskregister!$L$13-Riskregister!$K$13)*SQRT(AS544/2),Riskregister!$L$13-(Riskregister!$L$13-Riskregister!$K$13)*SQRT((1-AS544)/2)))</f>
        <v>0</v>
      </c>
      <c r="AU544" s="30">
        <f t="shared" ref="AU544:AV563" ca="1" si="342">RAND()</f>
        <v>0.72019434271205496</v>
      </c>
      <c r="AV544" s="30">
        <f t="shared" ca="1" si="342"/>
        <v>0.60508811612721214</v>
      </c>
      <c r="AW544" s="30">
        <f>IF(Riskregister!$E$14="",0,COUNTIF(BO$4:BO$53,"&lt;"&amp;AU544)*IF(AV544&lt;0.5,Riskregister!$K$14+(Riskregister!$L$14-Riskregister!$K$14)*SQRT(AV544/2),Riskregister!$L$14-(Riskregister!$L$14-Riskregister!$K$14)*SQRT((1-AV544)/2)))</f>
        <v>0</v>
      </c>
      <c r="AX544" s="30">
        <f t="shared" ref="AX544:AY563" ca="1" si="343">RAND()</f>
        <v>0.16560947768442458</v>
      </c>
      <c r="AY544" s="30">
        <f t="shared" ca="1" si="343"/>
        <v>0.34785959216738471</v>
      </c>
      <c r="AZ544" s="30">
        <f>IF(Riskregister!$E$15="",0,COUNTIF(BP$4:BP$53,"&lt;"&amp;AX544)*IF(AY544&lt;0.5,Riskregister!$K$15+(Riskregister!$L$15-Riskregister!$K$15)*SQRT(AY544/2),Riskregister!$L$15-(Riskregister!$L$15-Riskregister!$K$15)*SQRT((1-AY544)/2)))</f>
        <v>0</v>
      </c>
      <c r="BA544" s="30">
        <f t="shared" ref="BA544:BB563" ca="1" si="344">RAND()</f>
        <v>0.32534366831634987</v>
      </c>
      <c r="BB544" s="30">
        <f t="shared" ca="1" si="344"/>
        <v>0.81513343847989184</v>
      </c>
      <c r="BC544" s="30">
        <f>IF(Riskregister!$E$16="",0,COUNTIF(BQ$4:BQ$53,"&lt;"&amp;BA544)*IF(BB544&lt;0.5,Riskregister!$K$16+(Riskregister!$L$16-Riskregister!$K$16)*SQRT(BB544/2),Riskregister!$L$16-(Riskregister!$L$16-Riskregister!$K$16)*SQRT((1-BB544)/2)))</f>
        <v>0</v>
      </c>
      <c r="BD544" s="30">
        <f t="shared" ca="1" si="320"/>
        <v>11156537.386022646</v>
      </c>
    </row>
    <row r="545" spans="20:56" x14ac:dyDescent="0.35">
      <c r="T545" s="30">
        <f t="shared" ca="1" si="333"/>
        <v>0.2104867803824948</v>
      </c>
      <c r="U545" s="30">
        <f t="shared" ca="1" si="333"/>
        <v>0.72562371262262904</v>
      </c>
      <c r="V545" s="30">
        <f ca="1">IF(Riskregister!$E$5="",0,COUNTIF(BF$4:BF$53,"&lt;"&amp;T545)*IF(U545&lt;0.5,Riskregister!$K$5+(Riskregister!$L$5-Riskregister!$K$5)*SQRT(U545/2),Riskregister!$L$5-(Riskregister!$L$5-Riskregister!$K$5)*SQRT((1-U545)/2)))</f>
        <v>866649.73918139003</v>
      </c>
      <c r="W545" s="30">
        <f t="shared" ca="1" si="334"/>
        <v>0.43324247024763252</v>
      </c>
      <c r="X545" s="30">
        <f t="shared" ca="1" si="334"/>
        <v>0.23472755854471428</v>
      </c>
      <c r="Y545" s="30">
        <f ca="1">IF(Riskregister!$E$6="",0,COUNTIF(BG$4:BG$53,"&lt;"&amp;W545)*IF(X545&lt;0.5,Riskregister!$K$6+(Riskregister!$L$6-Riskregister!$K$6)*SQRT(X545/2),Riskregister!$L$6-(Riskregister!$L$6-Riskregister!$K$6)*SQRT((1-X545)/2)))</f>
        <v>1633302.3065614321</v>
      </c>
      <c r="Z545" s="30">
        <f t="shared" ca="1" si="335"/>
        <v>0.82754057593381158</v>
      </c>
      <c r="AA545" s="30">
        <f t="shared" ca="1" si="335"/>
        <v>0.76877548873320223</v>
      </c>
      <c r="AB545" s="30">
        <f ca="1">IF(Riskregister!$E$7="",0,COUNTIF(BH$4:BH$53,"&lt;"&amp;Z545)*IF(AA545&lt;0.5,Riskregister!$K$7+(Riskregister!$L$7-Riskregister!$K$7)*SQRT(AA545/2),Riskregister!$L$7-(Riskregister!$L$7-Riskregister!$K$7)*SQRT((1-AA545)/2)))</f>
        <v>2528943.2290852182</v>
      </c>
      <c r="AC545" s="30">
        <f t="shared" ca="1" si="336"/>
        <v>0.37797335704112289</v>
      </c>
      <c r="AD545" s="30">
        <f t="shared" ca="1" si="336"/>
        <v>0.79526877624905479</v>
      </c>
      <c r="AE545" s="30">
        <f ca="1">IF(Riskregister!$E$8="",0,COUNTIF(BI$4:BI$53,"&lt;"&amp;AC545)*IF(AD545&lt;0.5,Riskregister!$K$8+(Riskregister!$L$8-Riskregister!$K$8)*SQRT(AD545/2),Riskregister!$L$8-(Riskregister!$L$8-Riskregister!$K$8)*SQRT((1-AD545)/2)))</f>
        <v>6992505.1179899313</v>
      </c>
      <c r="AF545" s="30">
        <f t="shared" ca="1" si="337"/>
        <v>0.53939926979264485</v>
      </c>
      <c r="AG545" s="30">
        <f t="shared" ca="1" si="337"/>
        <v>0.10311700972347382</v>
      </c>
      <c r="AH545" s="30">
        <f>IF(Riskregister!$E$9="",0,COUNTIF(BJ$4:BJ$53,"&lt;"&amp;AF545)*IF(AG545&lt;0.5,Riskregister!$K$9+(Riskregister!$L$9-Riskregister!$K$9)*SQRT(AG545/2),Riskregister!$L$9-(Riskregister!$L$9-Riskregister!$K$9)*SQRT((1-AG545)/2)))</f>
        <v>0</v>
      </c>
      <c r="AI545" s="30">
        <f t="shared" ca="1" si="338"/>
        <v>3.5723738495048174E-2</v>
      </c>
      <c r="AJ545" s="30">
        <f t="shared" ca="1" si="338"/>
        <v>0.456926773351639</v>
      </c>
      <c r="AK545" s="30">
        <f>IF(Riskregister!$E$10="",0,COUNTIF(BK$4:BK$53,"&lt;"&amp;AI545)*IF(AJ545&lt;0.5,Riskregister!$K$10+(Riskregister!$L$10-Riskregister!$K$10)*SQRT(AJ545/2),Riskregister!$L$10-(Riskregister!$L$10-Riskregister!$K$10)*SQRT((1-AJ545)/2)))</f>
        <v>0</v>
      </c>
      <c r="AL545" s="30">
        <f t="shared" ca="1" si="339"/>
        <v>0.86186678452698628</v>
      </c>
      <c r="AM545" s="30">
        <f t="shared" ca="1" si="339"/>
        <v>0.535695429227668</v>
      </c>
      <c r="AN545" s="30">
        <f>IF(Riskregister!$E$11="",0,COUNTIF(BL$4:BL$53,"&lt;"&amp;AL545)*IF(AM545&lt;0.5,Riskregister!$K$11+(Riskregister!$L$11-Riskregister!$K$11)*SQRT(AM545/2),Riskregister!$L$11-(Riskregister!$L$11-Riskregister!$K$11)*SQRT((1-AM545)/2)))</f>
        <v>0</v>
      </c>
      <c r="AO545" s="30">
        <f t="shared" ca="1" si="340"/>
        <v>0.95358025083535036</v>
      </c>
      <c r="AP545" s="30">
        <f t="shared" ca="1" si="340"/>
        <v>0.76889821761383204</v>
      </c>
      <c r="AQ545" s="30">
        <f>IF(Riskregister!$E$12="",0,COUNTIF(BM$4:BM$53,"&lt;"&amp;AO545)*IF(AP545&lt;0.5,Riskregister!$K$12+(Riskregister!$L$12-Riskregister!$K$12)*SQRT(AP545/2),Riskregister!$L$12-(Riskregister!$L$12-Riskregister!$K$12)*SQRT((1-AP545)/2)))</f>
        <v>0</v>
      </c>
      <c r="AR545" s="30">
        <f t="shared" ca="1" si="341"/>
        <v>0.44509798022935598</v>
      </c>
      <c r="AS545" s="30">
        <f t="shared" ca="1" si="341"/>
        <v>0.61755807021569331</v>
      </c>
      <c r="AT545" s="30">
        <f>IF(Riskregister!$E$13="",0,COUNTIF(BN$4:BN$53,"&lt;"&amp;AR545)*IF(AS545&lt;0.5,Riskregister!$K$13+(Riskregister!$L$13-Riskregister!$K$13)*SQRT(AS545/2),Riskregister!$L$13-(Riskregister!$L$13-Riskregister!$K$13)*SQRT((1-AS545)/2)))</f>
        <v>0</v>
      </c>
      <c r="AU545" s="30">
        <f t="shared" ca="1" si="342"/>
        <v>0.17944650076973556</v>
      </c>
      <c r="AV545" s="30">
        <f t="shared" ca="1" si="342"/>
        <v>0.34625094036756765</v>
      </c>
      <c r="AW545" s="30">
        <f>IF(Riskregister!$E$14="",0,COUNTIF(BO$4:BO$53,"&lt;"&amp;AU545)*IF(AV545&lt;0.5,Riskregister!$K$14+(Riskregister!$L$14-Riskregister!$K$14)*SQRT(AV545/2),Riskregister!$L$14-(Riskregister!$L$14-Riskregister!$K$14)*SQRT((1-AV545)/2)))</f>
        <v>0</v>
      </c>
      <c r="AX545" s="30">
        <f t="shared" ca="1" si="343"/>
        <v>0.14443609427804205</v>
      </c>
      <c r="AY545" s="30">
        <f t="shared" ca="1" si="343"/>
        <v>2.5423406368040635E-2</v>
      </c>
      <c r="AZ545" s="30">
        <f>IF(Riskregister!$E$15="",0,COUNTIF(BP$4:BP$53,"&lt;"&amp;AX545)*IF(AY545&lt;0.5,Riskregister!$K$15+(Riskregister!$L$15-Riskregister!$K$15)*SQRT(AY545/2),Riskregister!$L$15-(Riskregister!$L$15-Riskregister!$K$15)*SQRT((1-AY545)/2)))</f>
        <v>0</v>
      </c>
      <c r="BA545" s="30">
        <f t="shared" ca="1" si="344"/>
        <v>0.60360784391158973</v>
      </c>
      <c r="BB545" s="30">
        <f t="shared" ca="1" si="344"/>
        <v>0.91980967330665231</v>
      </c>
      <c r="BC545" s="30">
        <f>IF(Riskregister!$E$16="",0,COUNTIF(BQ$4:BQ$53,"&lt;"&amp;BA545)*IF(BB545&lt;0.5,Riskregister!$K$16+(Riskregister!$L$16-Riskregister!$K$16)*SQRT(BB545/2),Riskregister!$L$16-(Riskregister!$L$16-Riskregister!$K$16)*SQRT((1-BB545)/2)))</f>
        <v>0</v>
      </c>
      <c r="BD545" s="30">
        <f t="shared" ca="1" si="320"/>
        <v>12021400.39281797</v>
      </c>
    </row>
    <row r="546" spans="20:56" x14ac:dyDescent="0.35">
      <c r="T546" s="30">
        <f t="shared" ca="1" si="333"/>
        <v>2.4737955344929841E-2</v>
      </c>
      <c r="U546" s="30">
        <f t="shared" ca="1" si="333"/>
        <v>0.11832697207419851</v>
      </c>
      <c r="V546" s="30">
        <f ca="1">IF(Riskregister!$E$5="",0,COUNTIF(BF$4:BF$53,"&lt;"&amp;T546)*IF(U546&lt;0.5,Riskregister!$K$5+(Riskregister!$L$5-Riskregister!$K$5)*SQRT(U546/2),Riskregister!$L$5-(Riskregister!$L$5-Riskregister!$K$5)*SQRT((1-U546)/2)))</f>
        <v>0</v>
      </c>
      <c r="W546" s="30">
        <f t="shared" ca="1" si="334"/>
        <v>0.64881085990885001</v>
      </c>
      <c r="X546" s="30">
        <f t="shared" ca="1" si="334"/>
        <v>0.87850386242634571</v>
      </c>
      <c r="Y546" s="30">
        <f ca="1">IF(Riskregister!$E$6="",0,COUNTIF(BG$4:BG$53,"&lt;"&amp;W546)*IF(X546&lt;0.5,Riskregister!$K$6+(Riskregister!$L$6-Riskregister!$K$6)*SQRT(X546/2),Riskregister!$L$6-(Riskregister!$L$6-Riskregister!$K$6)*SQRT((1-X546)/2)))</f>
        <v>3112703.5605406277</v>
      </c>
      <c r="Z546" s="30">
        <f t="shared" ca="1" si="335"/>
        <v>0.64272345497478023</v>
      </c>
      <c r="AA546" s="30">
        <f t="shared" ca="1" si="335"/>
        <v>0.94866154497431676</v>
      </c>
      <c r="AB546" s="30">
        <f ca="1">IF(Riskregister!$E$7="",0,COUNTIF(BH$4:BH$53,"&lt;"&amp;Z546)*IF(AA546&lt;0.5,Riskregister!$K$7+(Riskregister!$L$7-Riskregister!$K$7)*SQRT(AA546/2),Riskregister!$L$7-(Riskregister!$L$7-Riskregister!$K$7)*SQRT((1-AA546)/2)))</f>
        <v>2407470.3346932465</v>
      </c>
      <c r="AC546" s="30">
        <f t="shared" ca="1" si="336"/>
        <v>0.43388505587979298</v>
      </c>
      <c r="AD546" s="30">
        <f t="shared" ca="1" si="336"/>
        <v>0.13428726104432831</v>
      </c>
      <c r="AE546" s="30">
        <f ca="1">IF(Riskregister!$E$8="",0,COUNTIF(BI$4:BI$53,"&lt;"&amp;AC546)*IF(AD546&lt;0.5,Riskregister!$K$8+(Riskregister!$L$8-Riskregister!$K$8)*SQRT(AD546/2),Riskregister!$L$8-(Riskregister!$L$8-Riskregister!$K$8)*SQRT((1-AD546)/2)))</f>
        <v>3035736.2732731197</v>
      </c>
      <c r="AF546" s="30">
        <f t="shared" ca="1" si="337"/>
        <v>0.2068571382213833</v>
      </c>
      <c r="AG546" s="30">
        <f t="shared" ca="1" si="337"/>
        <v>0.15471701512864811</v>
      </c>
      <c r="AH546" s="30">
        <f>IF(Riskregister!$E$9="",0,COUNTIF(BJ$4:BJ$53,"&lt;"&amp;AF546)*IF(AG546&lt;0.5,Riskregister!$K$9+(Riskregister!$L$9-Riskregister!$K$9)*SQRT(AG546/2),Riskregister!$L$9-(Riskregister!$L$9-Riskregister!$K$9)*SQRT((1-AG546)/2)))</f>
        <v>0</v>
      </c>
      <c r="AI546" s="30">
        <f t="shared" ca="1" si="338"/>
        <v>0.82495059939915993</v>
      </c>
      <c r="AJ546" s="30">
        <f t="shared" ca="1" si="338"/>
        <v>0.77831263661072947</v>
      </c>
      <c r="AK546" s="30">
        <f>IF(Riskregister!$E$10="",0,COUNTIF(BK$4:BK$53,"&lt;"&amp;AI546)*IF(AJ546&lt;0.5,Riskregister!$K$10+(Riskregister!$L$10-Riskregister!$K$10)*SQRT(AJ546/2),Riskregister!$L$10-(Riskregister!$L$10-Riskregister!$K$10)*SQRT((1-AJ546)/2)))</f>
        <v>0</v>
      </c>
      <c r="AL546" s="30">
        <f t="shared" ca="1" si="339"/>
        <v>0.3683630895315364</v>
      </c>
      <c r="AM546" s="30">
        <f t="shared" ca="1" si="339"/>
        <v>0.99984155441829958</v>
      </c>
      <c r="AN546" s="30">
        <f>IF(Riskregister!$E$11="",0,COUNTIF(BL$4:BL$53,"&lt;"&amp;AL546)*IF(AM546&lt;0.5,Riskregister!$K$11+(Riskregister!$L$11-Riskregister!$K$11)*SQRT(AM546/2),Riskregister!$L$11-(Riskregister!$L$11-Riskregister!$K$11)*SQRT((1-AM546)/2)))</f>
        <v>0</v>
      </c>
      <c r="AO546" s="30">
        <f t="shared" ca="1" si="340"/>
        <v>0.23371406132833439</v>
      </c>
      <c r="AP546" s="30">
        <f t="shared" ca="1" si="340"/>
        <v>0.98714360865880368</v>
      </c>
      <c r="AQ546" s="30">
        <f>IF(Riskregister!$E$12="",0,COUNTIF(BM$4:BM$53,"&lt;"&amp;AO546)*IF(AP546&lt;0.5,Riskregister!$K$12+(Riskregister!$L$12-Riskregister!$K$12)*SQRT(AP546/2),Riskregister!$L$12-(Riskregister!$L$12-Riskregister!$K$12)*SQRT((1-AP546)/2)))</f>
        <v>0</v>
      </c>
      <c r="AR546" s="30">
        <f t="shared" ca="1" si="341"/>
        <v>0.52246844076012289</v>
      </c>
      <c r="AS546" s="30">
        <f t="shared" ca="1" si="341"/>
        <v>0.54989963615329518</v>
      </c>
      <c r="AT546" s="30">
        <f>IF(Riskregister!$E$13="",0,COUNTIF(BN$4:BN$53,"&lt;"&amp;AR546)*IF(AS546&lt;0.5,Riskregister!$K$13+(Riskregister!$L$13-Riskregister!$K$13)*SQRT(AS546/2),Riskregister!$L$13-(Riskregister!$L$13-Riskregister!$K$13)*SQRT((1-AS546)/2)))</f>
        <v>0</v>
      </c>
      <c r="AU546" s="30">
        <f t="shared" ca="1" si="342"/>
        <v>6.9616842969561055E-2</v>
      </c>
      <c r="AV546" s="30">
        <f t="shared" ca="1" si="342"/>
        <v>0.44072360671255306</v>
      </c>
      <c r="AW546" s="30">
        <f>IF(Riskregister!$E$14="",0,COUNTIF(BO$4:BO$53,"&lt;"&amp;AU546)*IF(AV546&lt;0.5,Riskregister!$K$14+(Riskregister!$L$14-Riskregister!$K$14)*SQRT(AV546/2),Riskregister!$L$14-(Riskregister!$L$14-Riskregister!$K$14)*SQRT((1-AV546)/2)))</f>
        <v>0</v>
      </c>
      <c r="AX546" s="30">
        <f t="shared" ca="1" si="343"/>
        <v>0.40696225445997114</v>
      </c>
      <c r="AY546" s="30">
        <f t="shared" ca="1" si="343"/>
        <v>0.32217148808532636</v>
      </c>
      <c r="AZ546" s="30">
        <f>IF(Riskregister!$E$15="",0,COUNTIF(BP$4:BP$53,"&lt;"&amp;AX546)*IF(AY546&lt;0.5,Riskregister!$K$15+(Riskregister!$L$15-Riskregister!$K$15)*SQRT(AY546/2),Riskregister!$L$15-(Riskregister!$L$15-Riskregister!$K$15)*SQRT((1-AY546)/2)))</f>
        <v>0</v>
      </c>
      <c r="BA546" s="30">
        <f t="shared" ca="1" si="344"/>
        <v>0.55533507356568079</v>
      </c>
      <c r="BB546" s="30">
        <f t="shared" ca="1" si="344"/>
        <v>0.7157019690211549</v>
      </c>
      <c r="BC546" s="30">
        <f>IF(Riskregister!$E$16="",0,COUNTIF(BQ$4:BQ$53,"&lt;"&amp;BA546)*IF(BB546&lt;0.5,Riskregister!$K$16+(Riskregister!$L$16-Riskregister!$K$16)*SQRT(BB546/2),Riskregister!$L$16-(Riskregister!$L$16-Riskregister!$K$16)*SQRT((1-BB546)/2)))</f>
        <v>0</v>
      </c>
      <c r="BD546" s="30">
        <f t="shared" ca="1" si="320"/>
        <v>8555910.1685069948</v>
      </c>
    </row>
    <row r="547" spans="20:56" x14ac:dyDescent="0.35">
      <c r="T547" s="30">
        <f t="shared" ca="1" si="333"/>
        <v>0.76131639204279355</v>
      </c>
      <c r="U547" s="30">
        <f t="shared" ca="1" si="333"/>
        <v>0.16790116884671047</v>
      </c>
      <c r="V547" s="30">
        <f ca="1">IF(Riskregister!$E$5="",0,COUNTIF(BF$4:BF$53,"&lt;"&amp;T547)*IF(U547&lt;0.5,Riskregister!$K$5+(Riskregister!$L$5-Riskregister!$K$5)*SQRT(U547/2),Riskregister!$L$5-(Riskregister!$L$5-Riskregister!$K$5)*SQRT((1-U547)/2)))</f>
        <v>1401920.1129304385</v>
      </c>
      <c r="W547" s="30">
        <f t="shared" ca="1" si="334"/>
        <v>0.47564330765843044</v>
      </c>
      <c r="X547" s="30">
        <f t="shared" ca="1" si="334"/>
        <v>9.6459484113180505E-2</v>
      </c>
      <c r="Y547" s="30">
        <f ca="1">IF(Riskregister!$E$6="",0,COUNTIF(BG$4:BG$53,"&lt;"&amp;W547)*IF(X547&lt;0.5,Riskregister!$K$6+(Riskregister!$L$6-Riskregister!$K$6)*SQRT(X547/2),Riskregister!$L$6-(Riskregister!$L$6-Riskregister!$K$6)*SQRT((1-X547)/2)))</f>
        <v>1190605.7532382431</v>
      </c>
      <c r="Z547" s="30">
        <f t="shared" ca="1" si="335"/>
        <v>0.67939854530667432</v>
      </c>
      <c r="AA547" s="30">
        <f t="shared" ca="1" si="335"/>
        <v>0.32823934811552435</v>
      </c>
      <c r="AB547" s="30">
        <f ca="1">IF(Riskregister!$E$7="",0,COUNTIF(BH$4:BH$53,"&lt;"&amp;Z547)*IF(AA547&lt;0.5,Riskregister!$K$7+(Riskregister!$L$7-Riskregister!$K$7)*SQRT(AA547/2),Riskregister!$L$7-(Riskregister!$L$7-Riskregister!$K$7)*SQRT((1-AA547)/2)))</f>
        <v>1342536.3184950552</v>
      </c>
      <c r="AC547" s="30">
        <f t="shared" ca="1" si="336"/>
        <v>0.20136252851908709</v>
      </c>
      <c r="AD547" s="30">
        <f t="shared" ca="1" si="336"/>
        <v>0.55187393354067826</v>
      </c>
      <c r="AE547" s="30">
        <f ca="1">IF(Riskregister!$E$8="",0,COUNTIF(BI$4:BI$53,"&lt;"&amp;AC547)*IF(AD547&lt;0.5,Riskregister!$K$8+(Riskregister!$L$8-Riskregister!$K$8)*SQRT(AD547/2),Riskregister!$L$8-(Riskregister!$L$8-Riskregister!$K$8)*SQRT((1-AD547)/2)))</f>
        <v>2775241.0458561564</v>
      </c>
      <c r="AF547" s="30">
        <f t="shared" ca="1" si="337"/>
        <v>0.40480305358884006</v>
      </c>
      <c r="AG547" s="30">
        <f t="shared" ca="1" si="337"/>
        <v>0.22869015505131929</v>
      </c>
      <c r="AH547" s="30">
        <f>IF(Riskregister!$E$9="",0,COUNTIF(BJ$4:BJ$53,"&lt;"&amp;AF547)*IF(AG547&lt;0.5,Riskregister!$K$9+(Riskregister!$L$9-Riskregister!$K$9)*SQRT(AG547/2),Riskregister!$L$9-(Riskregister!$L$9-Riskregister!$K$9)*SQRT((1-AG547)/2)))</f>
        <v>0</v>
      </c>
      <c r="AI547" s="30">
        <f t="shared" ca="1" si="338"/>
        <v>5.3481368784968231E-2</v>
      </c>
      <c r="AJ547" s="30">
        <f t="shared" ca="1" si="338"/>
        <v>0.61804101291232627</v>
      </c>
      <c r="AK547" s="30">
        <f>IF(Riskregister!$E$10="",0,COUNTIF(BK$4:BK$53,"&lt;"&amp;AI547)*IF(AJ547&lt;0.5,Riskregister!$K$10+(Riskregister!$L$10-Riskregister!$K$10)*SQRT(AJ547/2),Riskregister!$L$10-(Riskregister!$L$10-Riskregister!$K$10)*SQRT((1-AJ547)/2)))</f>
        <v>0</v>
      </c>
      <c r="AL547" s="30">
        <f t="shared" ca="1" si="339"/>
        <v>0.76474860084586171</v>
      </c>
      <c r="AM547" s="30">
        <f t="shared" ca="1" si="339"/>
        <v>0.62346200269934482</v>
      </c>
      <c r="AN547" s="30">
        <f>IF(Riskregister!$E$11="",0,COUNTIF(BL$4:BL$53,"&lt;"&amp;AL547)*IF(AM547&lt;0.5,Riskregister!$K$11+(Riskregister!$L$11-Riskregister!$K$11)*SQRT(AM547/2),Riskregister!$L$11-(Riskregister!$L$11-Riskregister!$K$11)*SQRT((1-AM547)/2)))</f>
        <v>0</v>
      </c>
      <c r="AO547" s="30">
        <f t="shared" ca="1" si="340"/>
        <v>0.10473127625053369</v>
      </c>
      <c r="AP547" s="30">
        <f t="shared" ca="1" si="340"/>
        <v>0.85959341027251712</v>
      </c>
      <c r="AQ547" s="30">
        <f>IF(Riskregister!$E$12="",0,COUNTIF(BM$4:BM$53,"&lt;"&amp;AO547)*IF(AP547&lt;0.5,Riskregister!$K$12+(Riskregister!$L$12-Riskregister!$K$12)*SQRT(AP547/2),Riskregister!$L$12-(Riskregister!$L$12-Riskregister!$K$12)*SQRT((1-AP547)/2)))</f>
        <v>0</v>
      </c>
      <c r="AR547" s="30">
        <f t="shared" ca="1" si="341"/>
        <v>0.35398604885144036</v>
      </c>
      <c r="AS547" s="30">
        <f t="shared" ca="1" si="341"/>
        <v>0.88405002416718903</v>
      </c>
      <c r="AT547" s="30">
        <f>IF(Riskregister!$E$13="",0,COUNTIF(BN$4:BN$53,"&lt;"&amp;AR547)*IF(AS547&lt;0.5,Riskregister!$K$13+(Riskregister!$L$13-Riskregister!$K$13)*SQRT(AS547/2),Riskregister!$L$13-(Riskregister!$L$13-Riskregister!$K$13)*SQRT((1-AS547)/2)))</f>
        <v>0</v>
      </c>
      <c r="AU547" s="30">
        <f t="shared" ca="1" si="342"/>
        <v>0.38397694253366221</v>
      </c>
      <c r="AV547" s="30">
        <f t="shared" ca="1" si="342"/>
        <v>0.71783235183268246</v>
      </c>
      <c r="AW547" s="30">
        <f>IF(Riskregister!$E$14="",0,COUNTIF(BO$4:BO$53,"&lt;"&amp;AU547)*IF(AV547&lt;0.5,Riskregister!$K$14+(Riskregister!$L$14-Riskregister!$K$14)*SQRT(AV547/2),Riskregister!$L$14-(Riskregister!$L$14-Riskregister!$K$14)*SQRT((1-AV547)/2)))</f>
        <v>0</v>
      </c>
      <c r="AX547" s="30">
        <f t="shared" ca="1" si="343"/>
        <v>0.93729867027821556</v>
      </c>
      <c r="AY547" s="30">
        <f t="shared" ca="1" si="343"/>
        <v>0.43444831288060548</v>
      </c>
      <c r="AZ547" s="30">
        <f>IF(Riskregister!$E$15="",0,COUNTIF(BP$4:BP$53,"&lt;"&amp;AX547)*IF(AY547&lt;0.5,Riskregister!$K$15+(Riskregister!$L$15-Riskregister!$K$15)*SQRT(AY547/2),Riskregister!$L$15-(Riskregister!$L$15-Riskregister!$K$15)*SQRT((1-AY547)/2)))</f>
        <v>0</v>
      </c>
      <c r="BA547" s="30">
        <f t="shared" ca="1" si="344"/>
        <v>0.94614823163287987</v>
      </c>
      <c r="BB547" s="30">
        <f t="shared" ca="1" si="344"/>
        <v>5.8373988788584796E-4</v>
      </c>
      <c r="BC547" s="30">
        <f>IF(Riskregister!$E$16="",0,COUNTIF(BQ$4:BQ$53,"&lt;"&amp;BA547)*IF(BB547&lt;0.5,Riskregister!$K$16+(Riskregister!$L$16-Riskregister!$K$16)*SQRT(BB547/2),Riskregister!$L$16-(Riskregister!$L$16-Riskregister!$K$16)*SQRT((1-BB547)/2)))</f>
        <v>0</v>
      </c>
      <c r="BD547" s="30">
        <f t="shared" ca="1" si="320"/>
        <v>6710303.2305198926</v>
      </c>
    </row>
    <row r="548" spans="20:56" x14ac:dyDescent="0.35">
      <c r="T548" s="30">
        <f t="shared" ca="1" si="333"/>
        <v>0.26063978581732039</v>
      </c>
      <c r="U548" s="30">
        <f t="shared" ca="1" si="333"/>
        <v>0.5892360001571697</v>
      </c>
      <c r="V548" s="30">
        <f ca="1">IF(Riskregister!$E$5="",0,COUNTIF(BF$4:BF$53,"&lt;"&amp;T548)*IF(U548&lt;0.5,Riskregister!$K$5+(Riskregister!$L$5-Riskregister!$K$5)*SQRT(U548/2),Riskregister!$L$5-(Riskregister!$L$5-Riskregister!$K$5)*SQRT((1-U548)/2)))</f>
        <v>792128.18197827612</v>
      </c>
      <c r="W548" s="30">
        <f t="shared" ca="1" si="334"/>
        <v>8.9087381041104696E-2</v>
      </c>
      <c r="X548" s="30">
        <f t="shared" ca="1" si="334"/>
        <v>0.62769729448182987</v>
      </c>
      <c r="Y548" s="30">
        <f ca="1">IF(Riskregister!$E$6="",0,COUNTIF(BG$4:BG$53,"&lt;"&amp;W548)*IF(X548&lt;0.5,Riskregister!$K$6+(Riskregister!$L$6-Riskregister!$K$6)*SQRT(X548/2),Riskregister!$L$6-(Riskregister!$L$6-Riskregister!$K$6)*SQRT((1-X548)/2)))</f>
        <v>0</v>
      </c>
      <c r="Z548" s="30">
        <f t="shared" ca="1" si="335"/>
        <v>0.97766859713298371</v>
      </c>
      <c r="AA548" s="30">
        <f t="shared" ca="1" si="335"/>
        <v>0.7484639759234164</v>
      </c>
      <c r="AB548" s="30">
        <f ca="1">IF(Riskregister!$E$7="",0,COUNTIF(BH$4:BH$53,"&lt;"&amp;Z548)*IF(AA548&lt;0.5,Riskregister!$K$7+(Riskregister!$L$7-Riskregister!$K$7)*SQRT(AA548/2),Riskregister!$L$7-(Riskregister!$L$7-Riskregister!$K$7)*SQRT((1-AA548)/2)))</f>
        <v>3310520.9862655103</v>
      </c>
      <c r="AC548" s="30">
        <f t="shared" ca="1" si="336"/>
        <v>0.58716273195887125</v>
      </c>
      <c r="AD548" s="30">
        <f t="shared" ca="1" si="336"/>
        <v>0.25698774197173913</v>
      </c>
      <c r="AE548" s="30">
        <f ca="1">IF(Riskregister!$E$8="",0,COUNTIF(BI$4:BI$53,"&lt;"&amp;AC548)*IF(AD548&lt;0.5,Riskregister!$K$8+(Riskregister!$L$8-Riskregister!$K$8)*SQRT(AD548/2),Riskregister!$L$8-(Riskregister!$L$8-Riskregister!$K$8)*SQRT((1-AD548)/2)))</f>
        <v>5954291.888158096</v>
      </c>
      <c r="AF548" s="30">
        <f t="shared" ca="1" si="337"/>
        <v>0.32927966709981893</v>
      </c>
      <c r="AG548" s="30">
        <f t="shared" ca="1" si="337"/>
        <v>0.63794877026625929</v>
      </c>
      <c r="AH548" s="30">
        <f>IF(Riskregister!$E$9="",0,COUNTIF(BJ$4:BJ$53,"&lt;"&amp;AF548)*IF(AG548&lt;0.5,Riskregister!$K$9+(Riskregister!$L$9-Riskregister!$K$9)*SQRT(AG548/2),Riskregister!$L$9-(Riskregister!$L$9-Riskregister!$K$9)*SQRT((1-AG548)/2)))</f>
        <v>0</v>
      </c>
      <c r="AI548" s="30">
        <f t="shared" ca="1" si="338"/>
        <v>0.40619844553818174</v>
      </c>
      <c r="AJ548" s="30">
        <f t="shared" ca="1" si="338"/>
        <v>0.84091610402446737</v>
      </c>
      <c r="AK548" s="30">
        <f>IF(Riskregister!$E$10="",0,COUNTIF(BK$4:BK$53,"&lt;"&amp;AI548)*IF(AJ548&lt;0.5,Riskregister!$K$10+(Riskregister!$L$10-Riskregister!$K$10)*SQRT(AJ548/2),Riskregister!$L$10-(Riskregister!$L$10-Riskregister!$K$10)*SQRT((1-AJ548)/2)))</f>
        <v>0</v>
      </c>
      <c r="AL548" s="30">
        <f t="shared" ca="1" si="339"/>
        <v>0.28765255700960635</v>
      </c>
      <c r="AM548" s="30">
        <f t="shared" ca="1" si="339"/>
        <v>0.60843787773336211</v>
      </c>
      <c r="AN548" s="30">
        <f>IF(Riskregister!$E$11="",0,COUNTIF(BL$4:BL$53,"&lt;"&amp;AL548)*IF(AM548&lt;0.5,Riskregister!$K$11+(Riskregister!$L$11-Riskregister!$K$11)*SQRT(AM548/2),Riskregister!$L$11-(Riskregister!$L$11-Riskregister!$K$11)*SQRT((1-AM548)/2)))</f>
        <v>0</v>
      </c>
      <c r="AO548" s="30">
        <f t="shared" ca="1" si="340"/>
        <v>0.53060584101667863</v>
      </c>
      <c r="AP548" s="30">
        <f t="shared" ca="1" si="340"/>
        <v>0.91831829962473133</v>
      </c>
      <c r="AQ548" s="30">
        <f>IF(Riskregister!$E$12="",0,COUNTIF(BM$4:BM$53,"&lt;"&amp;AO548)*IF(AP548&lt;0.5,Riskregister!$K$12+(Riskregister!$L$12-Riskregister!$K$12)*SQRT(AP548/2),Riskregister!$L$12-(Riskregister!$L$12-Riskregister!$K$12)*SQRT((1-AP548)/2)))</f>
        <v>0</v>
      </c>
      <c r="AR548" s="30">
        <f t="shared" ca="1" si="341"/>
        <v>0.17547542322675314</v>
      </c>
      <c r="AS548" s="30">
        <f t="shared" ca="1" si="341"/>
        <v>0.29971031532094028</v>
      </c>
      <c r="AT548" s="30">
        <f>IF(Riskregister!$E$13="",0,COUNTIF(BN$4:BN$53,"&lt;"&amp;AR548)*IF(AS548&lt;0.5,Riskregister!$K$13+(Riskregister!$L$13-Riskregister!$K$13)*SQRT(AS548/2),Riskregister!$L$13-(Riskregister!$L$13-Riskregister!$K$13)*SQRT((1-AS548)/2)))</f>
        <v>0</v>
      </c>
      <c r="AU548" s="30">
        <f t="shared" ca="1" si="342"/>
        <v>3.3245930520430012E-2</v>
      </c>
      <c r="AV548" s="30">
        <f t="shared" ca="1" si="342"/>
        <v>0.18040897928932276</v>
      </c>
      <c r="AW548" s="30">
        <f>IF(Riskregister!$E$14="",0,COUNTIF(BO$4:BO$53,"&lt;"&amp;AU548)*IF(AV548&lt;0.5,Riskregister!$K$14+(Riskregister!$L$14-Riskregister!$K$14)*SQRT(AV548/2),Riskregister!$L$14-(Riskregister!$L$14-Riskregister!$K$14)*SQRT((1-AV548)/2)))</f>
        <v>0</v>
      </c>
      <c r="AX548" s="30">
        <f t="shared" ca="1" si="343"/>
        <v>0.58970369148342117</v>
      </c>
      <c r="AY548" s="30">
        <f t="shared" ca="1" si="343"/>
        <v>0.58904141111011787</v>
      </c>
      <c r="AZ548" s="30">
        <f>IF(Riskregister!$E$15="",0,COUNTIF(BP$4:BP$53,"&lt;"&amp;AX548)*IF(AY548&lt;0.5,Riskregister!$K$15+(Riskregister!$L$15-Riskregister!$K$15)*SQRT(AY548/2),Riskregister!$L$15-(Riskregister!$L$15-Riskregister!$K$15)*SQRT((1-AY548)/2)))</f>
        <v>0</v>
      </c>
      <c r="BA548" s="30">
        <f t="shared" ca="1" si="344"/>
        <v>0.60469531043461511</v>
      </c>
      <c r="BB548" s="30">
        <f t="shared" ca="1" si="344"/>
        <v>0.56745014116704529</v>
      </c>
      <c r="BC548" s="30">
        <f>IF(Riskregister!$E$16="",0,COUNTIF(BQ$4:BQ$53,"&lt;"&amp;BA548)*IF(BB548&lt;0.5,Riskregister!$K$16+(Riskregister!$L$16-Riskregister!$K$16)*SQRT(BB548/2),Riskregister!$L$16-(Riskregister!$L$16-Riskregister!$K$16)*SQRT((1-BB548)/2)))</f>
        <v>0</v>
      </c>
      <c r="BD548" s="30">
        <f t="shared" ca="1" si="320"/>
        <v>10056941.056401882</v>
      </c>
    </row>
    <row r="549" spans="20:56" x14ac:dyDescent="0.35">
      <c r="T549" s="30">
        <f t="shared" ca="1" si="333"/>
        <v>0.68073336657436323</v>
      </c>
      <c r="U549" s="30">
        <f t="shared" ca="1" si="333"/>
        <v>0.45368642207050902</v>
      </c>
      <c r="V549" s="30">
        <f ca="1">IF(Riskregister!$E$5="",0,COUNTIF(BF$4:BF$53,"&lt;"&amp;T549)*IF(U549&lt;0.5,Riskregister!$K$5+(Riskregister!$L$5-Riskregister!$K$5)*SQRT(U549/2),Riskregister!$L$5-(Riskregister!$L$5-Riskregister!$K$5)*SQRT((1-U549)/2)))</f>
        <v>1457305.0820765176</v>
      </c>
      <c r="W549" s="30">
        <f t="shared" ca="1" si="334"/>
        <v>0.85608683388058493</v>
      </c>
      <c r="X549" s="30">
        <f t="shared" ca="1" si="334"/>
        <v>0.7671975758664703</v>
      </c>
      <c r="Y549" s="30">
        <f ca="1">IF(Riskregister!$E$6="",0,COUNTIF(BG$4:BG$53,"&lt;"&amp;W549)*IF(X549&lt;0.5,Riskregister!$K$6+(Riskregister!$L$6-Riskregister!$K$6)*SQRT(X549/2),Riskregister!$L$6-(Riskregister!$L$6-Riskregister!$K$6)*SQRT((1-X549)/2)))</f>
        <v>4157648.4201252842</v>
      </c>
      <c r="Z549" s="30">
        <f t="shared" ca="1" si="335"/>
        <v>0.59483808007524841</v>
      </c>
      <c r="AA549" s="30">
        <f t="shared" ca="1" si="335"/>
        <v>0.85537204366929076</v>
      </c>
      <c r="AB549" s="30">
        <f ca="1">IF(Riskregister!$E$7="",0,COUNTIF(BH$4:BH$53,"&lt;"&amp;Z549)*IF(AA549&lt;0.5,Riskregister!$K$7+(Riskregister!$L$7-Riskregister!$K$7)*SQRT(AA549/2),Riskregister!$L$7-(Riskregister!$L$7-Riskregister!$K$7)*SQRT((1-AA549)/2)))</f>
        <v>2141164.1676885351</v>
      </c>
      <c r="AC549" s="30">
        <f t="shared" ca="1" si="336"/>
        <v>0.97038554002014521</v>
      </c>
      <c r="AD549" s="30">
        <f t="shared" ca="1" si="336"/>
        <v>0.94201103092053629</v>
      </c>
      <c r="AE549" s="30">
        <f ca="1">IF(Riskregister!$E$8="",0,COUNTIF(BI$4:BI$53,"&lt;"&amp;AC549)*IF(AD549&lt;0.5,Riskregister!$K$8+(Riskregister!$L$8-Riskregister!$K$8)*SQRT(AD549/2),Riskregister!$L$8-(Riskregister!$L$8-Riskregister!$K$8)*SQRT((1-AD549)/2)))</f>
        <v>25198169.735884413</v>
      </c>
      <c r="AF549" s="30">
        <f t="shared" ca="1" si="337"/>
        <v>0.43361479636494615</v>
      </c>
      <c r="AG549" s="30">
        <f t="shared" ca="1" si="337"/>
        <v>0.55706327098789665</v>
      </c>
      <c r="AH549" s="30">
        <f>IF(Riskregister!$E$9="",0,COUNTIF(BJ$4:BJ$53,"&lt;"&amp;AF549)*IF(AG549&lt;0.5,Riskregister!$K$9+(Riskregister!$L$9-Riskregister!$K$9)*SQRT(AG549/2),Riskregister!$L$9-(Riskregister!$L$9-Riskregister!$K$9)*SQRT((1-AG549)/2)))</f>
        <v>0</v>
      </c>
      <c r="AI549" s="30">
        <f t="shared" ca="1" si="338"/>
        <v>0.73851247739276127</v>
      </c>
      <c r="AJ549" s="30">
        <f t="shared" ca="1" si="338"/>
        <v>0.19135118638687132</v>
      </c>
      <c r="AK549" s="30">
        <f>IF(Riskregister!$E$10="",0,COUNTIF(BK$4:BK$53,"&lt;"&amp;AI549)*IF(AJ549&lt;0.5,Riskregister!$K$10+(Riskregister!$L$10-Riskregister!$K$10)*SQRT(AJ549/2),Riskregister!$L$10-(Riskregister!$L$10-Riskregister!$K$10)*SQRT((1-AJ549)/2)))</f>
        <v>0</v>
      </c>
      <c r="AL549" s="30">
        <f t="shared" ca="1" si="339"/>
        <v>0.18122371615857613</v>
      </c>
      <c r="AM549" s="30">
        <f t="shared" ca="1" si="339"/>
        <v>0.61139950556532241</v>
      </c>
      <c r="AN549" s="30">
        <f>IF(Riskregister!$E$11="",0,COUNTIF(BL$4:BL$53,"&lt;"&amp;AL549)*IF(AM549&lt;0.5,Riskregister!$K$11+(Riskregister!$L$11-Riskregister!$K$11)*SQRT(AM549/2),Riskregister!$L$11-(Riskregister!$L$11-Riskregister!$K$11)*SQRT((1-AM549)/2)))</f>
        <v>0</v>
      </c>
      <c r="AO549" s="30">
        <f t="shared" ca="1" si="340"/>
        <v>0.25088228850121586</v>
      </c>
      <c r="AP549" s="30">
        <f t="shared" ca="1" si="340"/>
        <v>0.46890418603624207</v>
      </c>
      <c r="AQ549" s="30">
        <f>IF(Riskregister!$E$12="",0,COUNTIF(BM$4:BM$53,"&lt;"&amp;AO549)*IF(AP549&lt;0.5,Riskregister!$K$12+(Riskregister!$L$12-Riskregister!$K$12)*SQRT(AP549/2),Riskregister!$L$12-(Riskregister!$L$12-Riskregister!$K$12)*SQRT((1-AP549)/2)))</f>
        <v>0</v>
      </c>
      <c r="AR549" s="30">
        <f t="shared" ca="1" si="341"/>
        <v>0.38661181917279897</v>
      </c>
      <c r="AS549" s="30">
        <f t="shared" ca="1" si="341"/>
        <v>0.87091180245373012</v>
      </c>
      <c r="AT549" s="30">
        <f>IF(Riskregister!$E$13="",0,COUNTIF(BN$4:BN$53,"&lt;"&amp;AR549)*IF(AS549&lt;0.5,Riskregister!$K$13+(Riskregister!$L$13-Riskregister!$K$13)*SQRT(AS549/2),Riskregister!$L$13-(Riskregister!$L$13-Riskregister!$K$13)*SQRT((1-AS549)/2)))</f>
        <v>0</v>
      </c>
      <c r="AU549" s="30">
        <f t="shared" ca="1" si="342"/>
        <v>0.57802405730190998</v>
      </c>
      <c r="AV549" s="30">
        <f t="shared" ca="1" si="342"/>
        <v>7.2046216149296849E-2</v>
      </c>
      <c r="AW549" s="30">
        <f>IF(Riskregister!$E$14="",0,COUNTIF(BO$4:BO$53,"&lt;"&amp;AU549)*IF(AV549&lt;0.5,Riskregister!$K$14+(Riskregister!$L$14-Riskregister!$K$14)*SQRT(AV549/2),Riskregister!$L$14-(Riskregister!$L$14-Riskregister!$K$14)*SQRT((1-AV549)/2)))</f>
        <v>0</v>
      </c>
      <c r="AX549" s="30">
        <f t="shared" ca="1" si="343"/>
        <v>0.67229227052130602</v>
      </c>
      <c r="AY549" s="30">
        <f t="shared" ca="1" si="343"/>
        <v>0.64554327572802939</v>
      </c>
      <c r="AZ549" s="30">
        <f>IF(Riskregister!$E$15="",0,COUNTIF(BP$4:BP$53,"&lt;"&amp;AX549)*IF(AY549&lt;0.5,Riskregister!$K$15+(Riskregister!$L$15-Riskregister!$K$15)*SQRT(AY549/2),Riskregister!$L$15-(Riskregister!$L$15-Riskregister!$K$15)*SQRT((1-AY549)/2)))</f>
        <v>0</v>
      </c>
      <c r="BA549" s="30">
        <f t="shared" ca="1" si="344"/>
        <v>0.95894959516074585</v>
      </c>
      <c r="BB549" s="30">
        <f t="shared" ca="1" si="344"/>
        <v>0.16947535226837418</v>
      </c>
      <c r="BC549" s="30">
        <f>IF(Riskregister!$E$16="",0,COUNTIF(BQ$4:BQ$53,"&lt;"&amp;BA549)*IF(BB549&lt;0.5,Riskregister!$K$16+(Riskregister!$L$16-Riskregister!$K$16)*SQRT(BB549/2),Riskregister!$L$16-(Riskregister!$L$16-Riskregister!$K$16)*SQRT((1-BB549)/2)))</f>
        <v>0</v>
      </c>
      <c r="BD549" s="30">
        <f t="shared" ca="1" si="320"/>
        <v>32954287.40577475</v>
      </c>
    </row>
    <row r="550" spans="20:56" x14ac:dyDescent="0.35">
      <c r="T550" s="30">
        <f t="shared" ca="1" si="333"/>
        <v>0.78251441482412387</v>
      </c>
      <c r="U550" s="30">
        <f t="shared" ca="1" si="333"/>
        <v>0.10947853932799201</v>
      </c>
      <c r="V550" s="30">
        <f ca="1">IF(Riskregister!$E$5="",0,COUNTIF(BF$4:BF$53,"&lt;"&amp;T550)*IF(U550&lt;0.5,Riskregister!$K$5+(Riskregister!$L$5-Riskregister!$K$5)*SQRT(U550/2),Riskregister!$L$5-(Riskregister!$L$5-Riskregister!$K$5)*SQRT((1-U550)/2)))</f>
        <v>1276419.559547306</v>
      </c>
      <c r="W550" s="30">
        <f t="shared" ca="1" si="334"/>
        <v>0.70035568701422157</v>
      </c>
      <c r="X550" s="30">
        <f t="shared" ca="1" si="334"/>
        <v>0.75576542915646105</v>
      </c>
      <c r="Y550" s="30">
        <f ca="1">IF(Riskregister!$E$6="",0,COUNTIF(BG$4:BG$53,"&lt;"&amp;W550)*IF(X550&lt;0.5,Riskregister!$K$6+(Riskregister!$L$6-Riskregister!$K$6)*SQRT(X550/2),Riskregister!$L$6-(Riskregister!$L$6-Riskregister!$K$6)*SQRT((1-X550)/2)))</f>
        <v>4112954.679161415</v>
      </c>
      <c r="Z550" s="30">
        <f t="shared" ca="1" si="335"/>
        <v>0.24549189143463312</v>
      </c>
      <c r="AA550" s="30">
        <f t="shared" ca="1" si="335"/>
        <v>0.71675716675003553</v>
      </c>
      <c r="AB550" s="30">
        <f ca="1">IF(Riskregister!$E$7="",0,COUNTIF(BH$4:BH$53,"&lt;"&amp;Z550)*IF(AA550&lt;0.5,Riskregister!$K$7+(Riskregister!$L$7-Riskregister!$K$7)*SQRT(AA550/2),Riskregister!$L$7-(Riskregister!$L$7-Riskregister!$K$7)*SQRT((1-AA550)/2)))</f>
        <v>1073143.3054568204</v>
      </c>
      <c r="AC550" s="30">
        <f t="shared" ca="1" si="336"/>
        <v>0.92940365962353</v>
      </c>
      <c r="AD550" s="30">
        <f t="shared" ca="1" si="336"/>
        <v>0.96521936126004626</v>
      </c>
      <c r="AE550" s="30">
        <f ca="1">IF(Riskregister!$E$8="",0,COUNTIF(BI$4:BI$53,"&lt;"&amp;AC550)*IF(AD550&lt;0.5,Riskregister!$K$8+(Riskregister!$L$8-Riskregister!$K$8)*SQRT(AD550/2),Riskregister!$L$8-(Riskregister!$L$8-Riskregister!$K$8)*SQRT((1-AD550)/2)))</f>
        <v>21900999.536613502</v>
      </c>
      <c r="AF550" s="30">
        <f t="shared" ca="1" si="337"/>
        <v>0.76064374739364293</v>
      </c>
      <c r="AG550" s="30">
        <f t="shared" ca="1" si="337"/>
        <v>0.20120710767407224</v>
      </c>
      <c r="AH550" s="30">
        <f>IF(Riskregister!$E$9="",0,COUNTIF(BJ$4:BJ$53,"&lt;"&amp;AF550)*IF(AG550&lt;0.5,Riskregister!$K$9+(Riskregister!$L$9-Riskregister!$K$9)*SQRT(AG550/2),Riskregister!$L$9-(Riskregister!$L$9-Riskregister!$K$9)*SQRT((1-AG550)/2)))</f>
        <v>0</v>
      </c>
      <c r="AI550" s="30">
        <f t="shared" ca="1" si="338"/>
        <v>0.51170107418971145</v>
      </c>
      <c r="AJ550" s="30">
        <f t="shared" ca="1" si="338"/>
        <v>0.21066771590808697</v>
      </c>
      <c r="AK550" s="30">
        <f>IF(Riskregister!$E$10="",0,COUNTIF(BK$4:BK$53,"&lt;"&amp;AI550)*IF(AJ550&lt;0.5,Riskregister!$K$10+(Riskregister!$L$10-Riskregister!$K$10)*SQRT(AJ550/2),Riskregister!$L$10-(Riskregister!$L$10-Riskregister!$K$10)*SQRT((1-AJ550)/2)))</f>
        <v>0</v>
      </c>
      <c r="AL550" s="30">
        <f t="shared" ca="1" si="339"/>
        <v>0.32764723240154814</v>
      </c>
      <c r="AM550" s="30">
        <f t="shared" ca="1" si="339"/>
        <v>0.50077776451832734</v>
      </c>
      <c r="AN550" s="30">
        <f>IF(Riskregister!$E$11="",0,COUNTIF(BL$4:BL$53,"&lt;"&amp;AL550)*IF(AM550&lt;0.5,Riskregister!$K$11+(Riskregister!$L$11-Riskregister!$K$11)*SQRT(AM550/2),Riskregister!$L$11-(Riskregister!$L$11-Riskregister!$K$11)*SQRT((1-AM550)/2)))</f>
        <v>0</v>
      </c>
      <c r="AO550" s="30">
        <f t="shared" ca="1" si="340"/>
        <v>9.9483701375172262E-2</v>
      </c>
      <c r="AP550" s="30">
        <f t="shared" ca="1" si="340"/>
        <v>0.86148741481765889</v>
      </c>
      <c r="AQ550" s="30">
        <f>IF(Riskregister!$E$12="",0,COUNTIF(BM$4:BM$53,"&lt;"&amp;AO550)*IF(AP550&lt;0.5,Riskregister!$K$12+(Riskregister!$L$12-Riskregister!$K$12)*SQRT(AP550/2),Riskregister!$L$12-(Riskregister!$L$12-Riskregister!$K$12)*SQRT((1-AP550)/2)))</f>
        <v>0</v>
      </c>
      <c r="AR550" s="30">
        <f t="shared" ca="1" si="341"/>
        <v>0.30334817011591875</v>
      </c>
      <c r="AS550" s="30">
        <f t="shared" ca="1" si="341"/>
        <v>0.90682190018999154</v>
      </c>
      <c r="AT550" s="30">
        <f>IF(Riskregister!$E$13="",0,COUNTIF(BN$4:BN$53,"&lt;"&amp;AR550)*IF(AS550&lt;0.5,Riskregister!$K$13+(Riskregister!$L$13-Riskregister!$K$13)*SQRT(AS550/2),Riskregister!$L$13-(Riskregister!$L$13-Riskregister!$K$13)*SQRT((1-AS550)/2)))</f>
        <v>0</v>
      </c>
      <c r="AU550" s="30">
        <f t="shared" ca="1" si="342"/>
        <v>0.92028699406020986</v>
      </c>
      <c r="AV550" s="30">
        <f t="shared" ca="1" si="342"/>
        <v>0.77664095105617181</v>
      </c>
      <c r="AW550" s="30">
        <f>IF(Riskregister!$E$14="",0,COUNTIF(BO$4:BO$53,"&lt;"&amp;AU550)*IF(AV550&lt;0.5,Riskregister!$K$14+(Riskregister!$L$14-Riskregister!$K$14)*SQRT(AV550/2),Riskregister!$L$14-(Riskregister!$L$14-Riskregister!$K$14)*SQRT((1-AV550)/2)))</f>
        <v>0</v>
      </c>
      <c r="AX550" s="30">
        <f t="shared" ca="1" si="343"/>
        <v>0.31249031970276064</v>
      </c>
      <c r="AY550" s="30">
        <f t="shared" ca="1" si="343"/>
        <v>0.36490312955215165</v>
      </c>
      <c r="AZ550" s="30">
        <f>IF(Riskregister!$E$15="",0,COUNTIF(BP$4:BP$53,"&lt;"&amp;AX550)*IF(AY550&lt;0.5,Riskregister!$K$15+(Riskregister!$L$15-Riskregister!$K$15)*SQRT(AY550/2),Riskregister!$L$15-(Riskregister!$L$15-Riskregister!$K$15)*SQRT((1-AY550)/2)))</f>
        <v>0</v>
      </c>
      <c r="BA550" s="30">
        <f t="shared" ca="1" si="344"/>
        <v>0.3997706955299225</v>
      </c>
      <c r="BB550" s="30">
        <f t="shared" ca="1" si="344"/>
        <v>0.26559401621970191</v>
      </c>
      <c r="BC550" s="30">
        <f>IF(Riskregister!$E$16="",0,COUNTIF(BQ$4:BQ$53,"&lt;"&amp;BA550)*IF(BB550&lt;0.5,Riskregister!$K$16+(Riskregister!$L$16-Riskregister!$K$16)*SQRT(BB550/2),Riskregister!$L$16-(Riskregister!$L$16-Riskregister!$K$16)*SQRT((1-BB550)/2)))</f>
        <v>0</v>
      </c>
      <c r="BD550" s="30">
        <f t="shared" ca="1" si="320"/>
        <v>28363517.080779046</v>
      </c>
    </row>
    <row r="551" spans="20:56" x14ac:dyDescent="0.35">
      <c r="T551" s="30">
        <f t="shared" ca="1" si="333"/>
        <v>0.38656429474624687</v>
      </c>
      <c r="U551" s="30">
        <f t="shared" ca="1" si="333"/>
        <v>0.6468685535294405</v>
      </c>
      <c r="V551" s="30">
        <f ca="1">IF(Riskregister!$E$5="",0,COUNTIF(BF$4:BF$53,"&lt;"&amp;T551)*IF(U551&lt;0.5,Riskregister!$K$5+(Riskregister!$L$5-Riskregister!$K$5)*SQRT(U551/2),Riskregister!$L$5-(Riskregister!$L$5-Riskregister!$K$5)*SQRT((1-U551)/2)))</f>
        <v>1232733.7216118895</v>
      </c>
      <c r="W551" s="30">
        <f t="shared" ca="1" si="334"/>
        <v>0.15492984226062612</v>
      </c>
      <c r="X551" s="30">
        <f t="shared" ca="1" si="334"/>
        <v>7.1159849313115031E-2</v>
      </c>
      <c r="Y551" s="30">
        <f ca="1">IF(Riskregister!$E$6="",0,COUNTIF(BG$4:BG$53,"&lt;"&amp;W551)*IF(X551&lt;0.5,Riskregister!$K$6+(Riskregister!$L$6-Riskregister!$K$6)*SQRT(X551/2),Riskregister!$L$6-(Riskregister!$L$6-Riskregister!$K$6)*SQRT((1-X551)/2)))</f>
        <v>539527.54805353621</v>
      </c>
      <c r="Z551" s="30">
        <f t="shared" ca="1" si="335"/>
        <v>0.23926969311667556</v>
      </c>
      <c r="AA551" s="30">
        <f t="shared" ca="1" si="335"/>
        <v>0.48895847517672919</v>
      </c>
      <c r="AB551" s="30">
        <f ca="1">IF(Riskregister!$E$7="",0,COUNTIF(BH$4:BH$53,"&lt;"&amp;Z551)*IF(AA551&lt;0.5,Riskregister!$K$7+(Riskregister!$L$7-Riskregister!$K$7)*SQRT(AA551/2),Riskregister!$L$7-(Riskregister!$L$7-Riskregister!$K$7)*SQRT((1-AA551)/2)))</f>
        <v>892227.78452847048</v>
      </c>
      <c r="AC551" s="30">
        <f t="shared" ca="1" si="336"/>
        <v>0.86775446817584379</v>
      </c>
      <c r="AD551" s="30">
        <f t="shared" ca="1" si="336"/>
        <v>0.28719491815299258</v>
      </c>
      <c r="AE551" s="30">
        <f ca="1">IF(Riskregister!$E$8="",0,COUNTIF(BI$4:BI$53,"&lt;"&amp;AC551)*IF(AD551&lt;0.5,Riskregister!$K$8+(Riskregister!$L$8-Riskregister!$K$8)*SQRT(AD551/2),Riskregister!$L$8-(Riskregister!$L$8-Riskregister!$K$8)*SQRT((1-AD551)/2)))</f>
        <v>10405150.014176913</v>
      </c>
      <c r="AF551" s="30">
        <f t="shared" ca="1" si="337"/>
        <v>0.66559655684577212</v>
      </c>
      <c r="AG551" s="30">
        <f t="shared" ca="1" si="337"/>
        <v>0.32033884139737345</v>
      </c>
      <c r="AH551" s="30">
        <f>IF(Riskregister!$E$9="",0,COUNTIF(BJ$4:BJ$53,"&lt;"&amp;AF551)*IF(AG551&lt;0.5,Riskregister!$K$9+(Riskregister!$L$9-Riskregister!$K$9)*SQRT(AG551/2),Riskregister!$L$9-(Riskregister!$L$9-Riskregister!$K$9)*SQRT((1-AG551)/2)))</f>
        <v>0</v>
      </c>
      <c r="AI551" s="30">
        <f t="shared" ca="1" si="338"/>
        <v>0.38233551653666065</v>
      </c>
      <c r="AJ551" s="30">
        <f t="shared" ca="1" si="338"/>
        <v>0.48469267620588641</v>
      </c>
      <c r="AK551" s="30">
        <f>IF(Riskregister!$E$10="",0,COUNTIF(BK$4:BK$53,"&lt;"&amp;AI551)*IF(AJ551&lt;0.5,Riskregister!$K$10+(Riskregister!$L$10-Riskregister!$K$10)*SQRT(AJ551/2),Riskregister!$L$10-(Riskregister!$L$10-Riskregister!$K$10)*SQRT((1-AJ551)/2)))</f>
        <v>0</v>
      </c>
      <c r="AL551" s="30">
        <f t="shared" ca="1" si="339"/>
        <v>0.58931519830537016</v>
      </c>
      <c r="AM551" s="30">
        <f t="shared" ca="1" si="339"/>
        <v>0.36346190987219373</v>
      </c>
      <c r="AN551" s="30">
        <f>IF(Riskregister!$E$11="",0,COUNTIF(BL$4:BL$53,"&lt;"&amp;AL551)*IF(AM551&lt;0.5,Riskregister!$K$11+(Riskregister!$L$11-Riskregister!$K$11)*SQRT(AM551/2),Riskregister!$L$11-(Riskregister!$L$11-Riskregister!$K$11)*SQRT((1-AM551)/2)))</f>
        <v>0</v>
      </c>
      <c r="AO551" s="30">
        <f t="shared" ca="1" si="340"/>
        <v>0.45467702661153331</v>
      </c>
      <c r="AP551" s="30">
        <f t="shared" ca="1" si="340"/>
        <v>0.5532127973274944</v>
      </c>
      <c r="AQ551" s="30">
        <f>IF(Riskregister!$E$12="",0,COUNTIF(BM$4:BM$53,"&lt;"&amp;AO551)*IF(AP551&lt;0.5,Riskregister!$K$12+(Riskregister!$L$12-Riskregister!$K$12)*SQRT(AP551/2),Riskregister!$L$12-(Riskregister!$L$12-Riskregister!$K$12)*SQRT((1-AP551)/2)))</f>
        <v>0</v>
      </c>
      <c r="AR551" s="30">
        <f t="shared" ca="1" si="341"/>
        <v>0.5560988204942835</v>
      </c>
      <c r="AS551" s="30">
        <f t="shared" ca="1" si="341"/>
        <v>0.26287187748086249</v>
      </c>
      <c r="AT551" s="30">
        <f>IF(Riskregister!$E$13="",0,COUNTIF(BN$4:BN$53,"&lt;"&amp;AR551)*IF(AS551&lt;0.5,Riskregister!$K$13+(Riskregister!$L$13-Riskregister!$K$13)*SQRT(AS551/2),Riskregister!$L$13-(Riskregister!$L$13-Riskregister!$K$13)*SQRT((1-AS551)/2)))</f>
        <v>0</v>
      </c>
      <c r="AU551" s="30">
        <f t="shared" ca="1" si="342"/>
        <v>0.30564042485816456</v>
      </c>
      <c r="AV551" s="30">
        <f t="shared" ca="1" si="342"/>
        <v>0.41973293968705683</v>
      </c>
      <c r="AW551" s="30">
        <f>IF(Riskregister!$E$14="",0,COUNTIF(BO$4:BO$53,"&lt;"&amp;AU551)*IF(AV551&lt;0.5,Riskregister!$K$14+(Riskregister!$L$14-Riskregister!$K$14)*SQRT(AV551/2),Riskregister!$L$14-(Riskregister!$L$14-Riskregister!$K$14)*SQRT((1-AV551)/2)))</f>
        <v>0</v>
      </c>
      <c r="AX551" s="30">
        <f t="shared" ca="1" si="343"/>
        <v>0.25104521692922666</v>
      </c>
      <c r="AY551" s="30">
        <f t="shared" ca="1" si="343"/>
        <v>0.76550611816136238</v>
      </c>
      <c r="AZ551" s="30">
        <f>IF(Riskregister!$E$15="",0,COUNTIF(BP$4:BP$53,"&lt;"&amp;AX551)*IF(AY551&lt;0.5,Riskregister!$K$15+(Riskregister!$L$15-Riskregister!$K$15)*SQRT(AY551/2),Riskregister!$L$15-(Riskregister!$L$15-Riskregister!$K$15)*SQRT((1-AY551)/2)))</f>
        <v>0</v>
      </c>
      <c r="BA551" s="30">
        <f t="shared" ca="1" si="344"/>
        <v>0.81233789476314244</v>
      </c>
      <c r="BB551" s="30">
        <f t="shared" ca="1" si="344"/>
        <v>0.6853346153869242</v>
      </c>
      <c r="BC551" s="30">
        <f>IF(Riskregister!$E$16="",0,COUNTIF(BQ$4:BQ$53,"&lt;"&amp;BA551)*IF(BB551&lt;0.5,Riskregister!$K$16+(Riskregister!$L$16-Riskregister!$K$16)*SQRT(BB551/2),Riskregister!$L$16-(Riskregister!$L$16-Riskregister!$K$16)*SQRT((1-BB551)/2)))</f>
        <v>0</v>
      </c>
      <c r="BD551" s="30">
        <f t="shared" ca="1" si="320"/>
        <v>13069639.068370808</v>
      </c>
    </row>
    <row r="552" spans="20:56" x14ac:dyDescent="0.35">
      <c r="T552" s="30">
        <f t="shared" ca="1" si="333"/>
        <v>0.64130095516100072</v>
      </c>
      <c r="U552" s="30">
        <f t="shared" ca="1" si="333"/>
        <v>0.62291615491362462</v>
      </c>
      <c r="V552" s="30">
        <f ca="1">IF(Riskregister!$E$5="",0,COUNTIF(BF$4:BF$53,"&lt;"&amp;T552)*IF(U552&lt;0.5,Riskregister!$K$5+(Riskregister!$L$5-Riskregister!$K$5)*SQRT(U552/2),Riskregister!$L$5-(Riskregister!$L$5-Riskregister!$K$5)*SQRT((1-U552)/2)))</f>
        <v>1618414.5414352133</v>
      </c>
      <c r="W552" s="30">
        <f t="shared" ca="1" si="334"/>
        <v>4.6755676533482671E-2</v>
      </c>
      <c r="X552" s="30">
        <f t="shared" ca="1" si="334"/>
        <v>0.28467047639587806</v>
      </c>
      <c r="Y552" s="30">
        <f ca="1">IF(Riskregister!$E$6="",0,COUNTIF(BG$4:BG$53,"&lt;"&amp;W552)*IF(X552&lt;0.5,Riskregister!$K$6+(Riskregister!$L$6-Riskregister!$K$6)*SQRT(X552/2),Riskregister!$L$6-(Riskregister!$L$6-Riskregister!$K$6)*SQRT((1-X552)/2)))</f>
        <v>0</v>
      </c>
      <c r="Z552" s="30">
        <f t="shared" ca="1" si="335"/>
        <v>0.61998356224858031</v>
      </c>
      <c r="AA552" s="30">
        <f t="shared" ca="1" si="335"/>
        <v>0.35235179670997085</v>
      </c>
      <c r="AB552" s="30">
        <f ca="1">IF(Riskregister!$E$7="",0,COUNTIF(BH$4:BH$53,"&lt;"&amp;Z552)*IF(AA552&lt;0.5,Riskregister!$K$7+(Riskregister!$L$7-Riskregister!$K$7)*SQRT(AA552/2),Riskregister!$L$7-(Riskregister!$L$7-Riskregister!$K$7)*SQRT((1-AA552)/2)))</f>
        <v>1378346.1624743878</v>
      </c>
      <c r="AC552" s="30">
        <f t="shared" ca="1" si="336"/>
        <v>0.42288611431705903</v>
      </c>
      <c r="AD552" s="30">
        <f t="shared" ca="1" si="336"/>
        <v>0.57414287894970006</v>
      </c>
      <c r="AE552" s="30">
        <f ca="1">IF(Riskregister!$E$8="",0,COUNTIF(BI$4:BI$53,"&lt;"&amp;AC552)*IF(AD552&lt;0.5,Riskregister!$K$8+(Riskregister!$L$8-Riskregister!$K$8)*SQRT(AD552/2),Riskregister!$L$8-(Riskregister!$L$8-Riskregister!$K$8)*SQRT((1-AD552)/2)))</f>
        <v>5662446.8178473879</v>
      </c>
      <c r="AF552" s="30">
        <f t="shared" ca="1" si="337"/>
        <v>0.93719015520267779</v>
      </c>
      <c r="AG552" s="30">
        <f t="shared" ca="1" si="337"/>
        <v>0.27812741429605092</v>
      </c>
      <c r="AH552" s="30">
        <f>IF(Riskregister!$E$9="",0,COUNTIF(BJ$4:BJ$53,"&lt;"&amp;AF552)*IF(AG552&lt;0.5,Riskregister!$K$9+(Riskregister!$L$9-Riskregister!$K$9)*SQRT(AG552/2),Riskregister!$L$9-(Riskregister!$L$9-Riskregister!$K$9)*SQRT((1-AG552)/2)))</f>
        <v>0</v>
      </c>
      <c r="AI552" s="30">
        <f t="shared" ca="1" si="338"/>
        <v>4.7509465644474558E-2</v>
      </c>
      <c r="AJ552" s="30">
        <f t="shared" ca="1" si="338"/>
        <v>0.19747114965439005</v>
      </c>
      <c r="AK552" s="30">
        <f>IF(Riskregister!$E$10="",0,COUNTIF(BK$4:BK$53,"&lt;"&amp;AI552)*IF(AJ552&lt;0.5,Riskregister!$K$10+(Riskregister!$L$10-Riskregister!$K$10)*SQRT(AJ552/2),Riskregister!$L$10-(Riskregister!$L$10-Riskregister!$K$10)*SQRT((1-AJ552)/2)))</f>
        <v>0</v>
      </c>
      <c r="AL552" s="30">
        <f t="shared" ca="1" si="339"/>
        <v>0.38816369711593812</v>
      </c>
      <c r="AM552" s="30">
        <f t="shared" ca="1" si="339"/>
        <v>0.34434197377866482</v>
      </c>
      <c r="AN552" s="30">
        <f>IF(Riskregister!$E$11="",0,COUNTIF(BL$4:BL$53,"&lt;"&amp;AL552)*IF(AM552&lt;0.5,Riskregister!$K$11+(Riskregister!$L$11-Riskregister!$K$11)*SQRT(AM552/2),Riskregister!$L$11-(Riskregister!$L$11-Riskregister!$K$11)*SQRT((1-AM552)/2)))</f>
        <v>0</v>
      </c>
      <c r="AO552" s="30">
        <f t="shared" ca="1" si="340"/>
        <v>0.32937289383811641</v>
      </c>
      <c r="AP552" s="30">
        <f t="shared" ca="1" si="340"/>
        <v>0.44055035993558378</v>
      </c>
      <c r="AQ552" s="30">
        <f>IF(Riskregister!$E$12="",0,COUNTIF(BM$4:BM$53,"&lt;"&amp;AO552)*IF(AP552&lt;0.5,Riskregister!$K$12+(Riskregister!$L$12-Riskregister!$K$12)*SQRT(AP552/2),Riskregister!$L$12-(Riskregister!$L$12-Riskregister!$K$12)*SQRT((1-AP552)/2)))</f>
        <v>0</v>
      </c>
      <c r="AR552" s="30">
        <f t="shared" ca="1" si="341"/>
        <v>6.9848677256361569E-2</v>
      </c>
      <c r="AS552" s="30">
        <f t="shared" ca="1" si="341"/>
        <v>0.45456325626184901</v>
      </c>
      <c r="AT552" s="30">
        <f>IF(Riskregister!$E$13="",0,COUNTIF(BN$4:BN$53,"&lt;"&amp;AR552)*IF(AS552&lt;0.5,Riskregister!$K$13+(Riskregister!$L$13-Riskregister!$K$13)*SQRT(AS552/2),Riskregister!$L$13-(Riskregister!$L$13-Riskregister!$K$13)*SQRT((1-AS552)/2)))</f>
        <v>0</v>
      </c>
      <c r="AU552" s="30">
        <f t="shared" ca="1" si="342"/>
        <v>0.1618336162440176</v>
      </c>
      <c r="AV552" s="30">
        <f t="shared" ca="1" si="342"/>
        <v>0.70924485009983818</v>
      </c>
      <c r="AW552" s="30">
        <f>IF(Riskregister!$E$14="",0,COUNTIF(BO$4:BO$53,"&lt;"&amp;AU552)*IF(AV552&lt;0.5,Riskregister!$K$14+(Riskregister!$L$14-Riskregister!$K$14)*SQRT(AV552/2),Riskregister!$L$14-(Riskregister!$L$14-Riskregister!$K$14)*SQRT((1-AV552)/2)))</f>
        <v>0</v>
      </c>
      <c r="AX552" s="30">
        <f t="shared" ca="1" si="343"/>
        <v>0.1340182242650787</v>
      </c>
      <c r="AY552" s="30">
        <f t="shared" ca="1" si="343"/>
        <v>0.64992507256925303</v>
      </c>
      <c r="AZ552" s="30">
        <f>IF(Riskregister!$E$15="",0,COUNTIF(BP$4:BP$53,"&lt;"&amp;AX552)*IF(AY552&lt;0.5,Riskregister!$K$15+(Riskregister!$L$15-Riskregister!$K$15)*SQRT(AY552/2),Riskregister!$L$15-(Riskregister!$L$15-Riskregister!$K$15)*SQRT((1-AY552)/2)))</f>
        <v>0</v>
      </c>
      <c r="BA552" s="30">
        <f t="shared" ca="1" si="344"/>
        <v>0.14532622351512359</v>
      </c>
      <c r="BB552" s="30">
        <f t="shared" ca="1" si="344"/>
        <v>0.90668322162860571</v>
      </c>
      <c r="BC552" s="30">
        <f>IF(Riskregister!$E$16="",0,COUNTIF(BQ$4:BQ$53,"&lt;"&amp;BA552)*IF(BB552&lt;0.5,Riskregister!$K$16+(Riskregister!$L$16-Riskregister!$K$16)*SQRT(BB552/2),Riskregister!$L$16-(Riskregister!$L$16-Riskregister!$K$16)*SQRT((1-BB552)/2)))</f>
        <v>0</v>
      </c>
      <c r="BD552" s="30">
        <f t="shared" ca="1" si="320"/>
        <v>8659207.521756988</v>
      </c>
    </row>
    <row r="553" spans="20:56" x14ac:dyDescent="0.35">
      <c r="T553" s="30">
        <f t="shared" ca="1" si="333"/>
        <v>0.46773126151580613</v>
      </c>
      <c r="U553" s="30">
        <f t="shared" ca="1" si="333"/>
        <v>0.48506182801918596</v>
      </c>
      <c r="V553" s="30">
        <f ca="1">IF(Riskregister!$E$5="",0,COUNTIF(BF$4:BF$53,"&lt;"&amp;T553)*IF(U553&lt;0.5,Riskregister!$K$5+(Riskregister!$L$5-Riskregister!$K$5)*SQRT(U553/2),Riskregister!$L$5-(Riskregister!$L$5-Riskregister!$K$5)*SQRT((1-U553)/2)))</f>
        <v>1114840.2746393175</v>
      </c>
      <c r="W553" s="30">
        <f t="shared" ca="1" si="334"/>
        <v>0.46688264837241389</v>
      </c>
      <c r="X553" s="30">
        <f t="shared" ca="1" si="334"/>
        <v>0.7769080937783831</v>
      </c>
      <c r="Y553" s="30">
        <f ca="1">IF(Riskregister!$E$6="",0,COUNTIF(BG$4:BG$53,"&lt;"&amp;W553)*IF(X553&lt;0.5,Riskregister!$K$6+(Riskregister!$L$6-Riskregister!$K$6)*SQRT(X553/2),Riskregister!$L$6-(Riskregister!$L$6-Riskregister!$K$6)*SQRT((1-X553)/2)))</f>
        <v>2797654.1461309572</v>
      </c>
      <c r="Z553" s="30">
        <f t="shared" ca="1" si="335"/>
        <v>0.11662344675221969</v>
      </c>
      <c r="AA553" s="30">
        <f t="shared" ca="1" si="335"/>
        <v>2.6557714167878332E-2</v>
      </c>
      <c r="AB553" s="30">
        <f ca="1">IF(Riskregister!$E$7="",0,COUNTIF(BH$4:BH$53,"&lt;"&amp;Z553)*IF(AA553&lt;0.5,Riskregister!$K$7+(Riskregister!$L$7-Riskregister!$K$7)*SQRT(AA553/2),Riskregister!$L$7-(Riskregister!$L$7-Riskregister!$K$7)*SQRT((1-AA553)/2)))</f>
        <v>270995.61948700016</v>
      </c>
      <c r="AC553" s="30">
        <f t="shared" ca="1" si="336"/>
        <v>0.11086738064664114</v>
      </c>
      <c r="AD553" s="30">
        <f t="shared" ca="1" si="336"/>
        <v>0.94810860321988966</v>
      </c>
      <c r="AE553" s="30">
        <f ca="1">IF(Riskregister!$E$8="",0,COUNTIF(BI$4:BI$53,"&lt;"&amp;AC553)*IF(AD553&lt;0.5,Riskregister!$K$8+(Riskregister!$L$8-Riskregister!$K$8)*SQRT(AD553/2),Riskregister!$L$8-(Riskregister!$L$8-Riskregister!$K$8)*SQRT((1-AD553)/2)))</f>
        <v>4242939.581383151</v>
      </c>
      <c r="AF553" s="30">
        <f t="shared" ca="1" si="337"/>
        <v>0.64336131238209848</v>
      </c>
      <c r="AG553" s="30">
        <f t="shared" ca="1" si="337"/>
        <v>0.7069351209436191</v>
      </c>
      <c r="AH553" s="30">
        <f>IF(Riskregister!$E$9="",0,COUNTIF(BJ$4:BJ$53,"&lt;"&amp;AF553)*IF(AG553&lt;0.5,Riskregister!$K$9+(Riskregister!$L$9-Riskregister!$K$9)*SQRT(AG553/2),Riskregister!$L$9-(Riskregister!$L$9-Riskregister!$K$9)*SQRT((1-AG553)/2)))</f>
        <v>0</v>
      </c>
      <c r="AI553" s="30">
        <f t="shared" ca="1" si="338"/>
        <v>0.89093548676786793</v>
      </c>
      <c r="AJ553" s="30">
        <f t="shared" ca="1" si="338"/>
        <v>0.93040441623526404</v>
      </c>
      <c r="AK553" s="30">
        <f>IF(Riskregister!$E$10="",0,COUNTIF(BK$4:BK$53,"&lt;"&amp;AI553)*IF(AJ553&lt;0.5,Riskregister!$K$10+(Riskregister!$L$10-Riskregister!$K$10)*SQRT(AJ553/2),Riskregister!$L$10-(Riskregister!$L$10-Riskregister!$K$10)*SQRT((1-AJ553)/2)))</f>
        <v>0</v>
      </c>
      <c r="AL553" s="30">
        <f t="shared" ca="1" si="339"/>
        <v>0.50031629643303055</v>
      </c>
      <c r="AM553" s="30">
        <f t="shared" ca="1" si="339"/>
        <v>0.28445568801452692</v>
      </c>
      <c r="AN553" s="30">
        <f>IF(Riskregister!$E$11="",0,COUNTIF(BL$4:BL$53,"&lt;"&amp;AL553)*IF(AM553&lt;0.5,Riskregister!$K$11+(Riskregister!$L$11-Riskregister!$K$11)*SQRT(AM553/2),Riskregister!$L$11-(Riskregister!$L$11-Riskregister!$K$11)*SQRT((1-AM553)/2)))</f>
        <v>0</v>
      </c>
      <c r="AO553" s="30">
        <f t="shared" ca="1" si="340"/>
        <v>0.37767605098892587</v>
      </c>
      <c r="AP553" s="30">
        <f t="shared" ca="1" si="340"/>
        <v>0.13524670337319611</v>
      </c>
      <c r="AQ553" s="30">
        <f>IF(Riskregister!$E$12="",0,COUNTIF(BM$4:BM$53,"&lt;"&amp;AO553)*IF(AP553&lt;0.5,Riskregister!$K$12+(Riskregister!$L$12-Riskregister!$K$12)*SQRT(AP553/2),Riskregister!$L$12-(Riskregister!$L$12-Riskregister!$K$12)*SQRT((1-AP553)/2)))</f>
        <v>0</v>
      </c>
      <c r="AR553" s="30">
        <f t="shared" ca="1" si="341"/>
        <v>0.8883615859987285</v>
      </c>
      <c r="AS553" s="30">
        <f t="shared" ca="1" si="341"/>
        <v>0.94766513580518763</v>
      </c>
      <c r="AT553" s="30">
        <f>IF(Riskregister!$E$13="",0,COUNTIF(BN$4:BN$53,"&lt;"&amp;AR553)*IF(AS553&lt;0.5,Riskregister!$K$13+(Riskregister!$L$13-Riskregister!$K$13)*SQRT(AS553/2),Riskregister!$L$13-(Riskregister!$L$13-Riskregister!$K$13)*SQRT((1-AS553)/2)))</f>
        <v>0</v>
      </c>
      <c r="AU553" s="30">
        <f t="shared" ca="1" si="342"/>
        <v>0.77652311102661109</v>
      </c>
      <c r="AV553" s="30">
        <f t="shared" ca="1" si="342"/>
        <v>0.14095424540385626</v>
      </c>
      <c r="AW553" s="30">
        <f>IF(Riskregister!$E$14="",0,COUNTIF(BO$4:BO$53,"&lt;"&amp;AU553)*IF(AV553&lt;0.5,Riskregister!$K$14+(Riskregister!$L$14-Riskregister!$K$14)*SQRT(AV553/2),Riskregister!$L$14-(Riskregister!$L$14-Riskregister!$K$14)*SQRT((1-AV553)/2)))</f>
        <v>0</v>
      </c>
      <c r="AX553" s="30">
        <f t="shared" ca="1" si="343"/>
        <v>5.6883325431375753E-2</v>
      </c>
      <c r="AY553" s="30">
        <f t="shared" ca="1" si="343"/>
        <v>0.3826678491417167</v>
      </c>
      <c r="AZ553" s="30">
        <f>IF(Riskregister!$E$15="",0,COUNTIF(BP$4:BP$53,"&lt;"&amp;AX553)*IF(AY553&lt;0.5,Riskregister!$K$15+(Riskregister!$L$15-Riskregister!$K$15)*SQRT(AY553/2),Riskregister!$L$15-(Riskregister!$L$15-Riskregister!$K$15)*SQRT((1-AY553)/2)))</f>
        <v>0</v>
      </c>
      <c r="BA553" s="30">
        <f t="shared" ca="1" si="344"/>
        <v>0.45119771075314563</v>
      </c>
      <c r="BB553" s="30">
        <f t="shared" ca="1" si="344"/>
        <v>0.32831358738739402</v>
      </c>
      <c r="BC553" s="30">
        <f>IF(Riskregister!$E$16="",0,COUNTIF(BQ$4:BQ$53,"&lt;"&amp;BA553)*IF(BB553&lt;0.5,Riskregister!$K$16+(Riskregister!$L$16-Riskregister!$K$16)*SQRT(BB553/2),Riskregister!$L$16-(Riskregister!$L$16-Riskregister!$K$16)*SQRT((1-BB553)/2)))</f>
        <v>0</v>
      </c>
      <c r="BD553" s="30">
        <f t="shared" ca="1" si="320"/>
        <v>8426429.6216404252</v>
      </c>
    </row>
    <row r="554" spans="20:56" x14ac:dyDescent="0.35">
      <c r="T554" s="30">
        <f t="shared" ca="1" si="333"/>
        <v>0.56658646691939873</v>
      </c>
      <c r="U554" s="30">
        <f t="shared" ca="1" si="333"/>
        <v>0.82836014973088157</v>
      </c>
      <c r="V554" s="30">
        <f ca="1">IF(Riskregister!$E$5="",0,COUNTIF(BF$4:BF$53,"&lt;"&amp;T554)*IF(U554&lt;0.5,Riskregister!$K$5+(Riskregister!$L$5-Riskregister!$K$5)*SQRT(U554/2),Riskregister!$L$5-(Riskregister!$L$5-Riskregister!$K$5)*SQRT((1-U554)/2)))</f>
        <v>1872689.3160233032</v>
      </c>
      <c r="W554" s="30">
        <f t="shared" ca="1" si="334"/>
        <v>0.89365127618218543</v>
      </c>
      <c r="X554" s="30">
        <f t="shared" ca="1" si="334"/>
        <v>0.40207911459701862</v>
      </c>
      <c r="Y554" s="30">
        <f ca="1">IF(Riskregister!$E$6="",0,COUNTIF(BG$4:BG$53,"&lt;"&amp;W554)*IF(X554&lt;0.5,Riskregister!$K$6+(Riskregister!$L$6-Riskregister!$K$6)*SQRT(X554/2),Riskregister!$L$6-(Riskregister!$L$6-Riskregister!$K$6)*SQRT((1-X554)/2)))</f>
        <v>4028295.3164719492</v>
      </c>
      <c r="Z554" s="30">
        <f t="shared" ca="1" si="335"/>
        <v>0.9968900135298745</v>
      </c>
      <c r="AA554" s="30">
        <f t="shared" ca="1" si="335"/>
        <v>8.3117467518331267E-2</v>
      </c>
      <c r="AB554" s="30">
        <f ca="1">IF(Riskregister!$E$7="",0,COUNTIF(BH$4:BH$53,"&lt;"&amp;Z554)*IF(AA554&lt;0.5,Riskregister!$K$7+(Riskregister!$L$7-Riskregister!$K$7)*SQRT(AA554/2),Riskregister!$L$7-(Riskregister!$L$7-Riskregister!$K$7)*SQRT((1-AA554)/2)))</f>
        <v>1698912.0069143062</v>
      </c>
      <c r="AC554" s="30">
        <f t="shared" ca="1" si="336"/>
        <v>0.73294870261391221</v>
      </c>
      <c r="AD554" s="30">
        <f t="shared" ca="1" si="336"/>
        <v>0.34792049415479231</v>
      </c>
      <c r="AE554" s="30">
        <f ca="1">IF(Riskregister!$E$8="",0,COUNTIF(BI$4:BI$53,"&lt;"&amp;AC554)*IF(AD554&lt;0.5,Riskregister!$K$8+(Riskregister!$L$8-Riskregister!$K$8)*SQRT(AD554/2),Riskregister!$L$8-(Riskregister!$L$8-Riskregister!$K$8)*SQRT((1-AD554)/2)))</f>
        <v>9041205.8847498</v>
      </c>
      <c r="AF554" s="30">
        <f t="shared" ca="1" si="337"/>
        <v>0.90949197632149092</v>
      </c>
      <c r="AG554" s="30">
        <f t="shared" ca="1" si="337"/>
        <v>0.18494449261260759</v>
      </c>
      <c r="AH554" s="30">
        <f>IF(Riskregister!$E$9="",0,COUNTIF(BJ$4:BJ$53,"&lt;"&amp;AF554)*IF(AG554&lt;0.5,Riskregister!$K$9+(Riskregister!$L$9-Riskregister!$K$9)*SQRT(AG554/2),Riskregister!$L$9-(Riskregister!$L$9-Riskregister!$K$9)*SQRT((1-AG554)/2)))</f>
        <v>0</v>
      </c>
      <c r="AI554" s="30">
        <f t="shared" ca="1" si="338"/>
        <v>0.70526894897895087</v>
      </c>
      <c r="AJ554" s="30">
        <f t="shared" ca="1" si="338"/>
        <v>0.4446804822274979</v>
      </c>
      <c r="AK554" s="30">
        <f>IF(Riskregister!$E$10="",0,COUNTIF(BK$4:BK$53,"&lt;"&amp;AI554)*IF(AJ554&lt;0.5,Riskregister!$K$10+(Riskregister!$L$10-Riskregister!$K$10)*SQRT(AJ554/2),Riskregister!$L$10-(Riskregister!$L$10-Riskregister!$K$10)*SQRT((1-AJ554)/2)))</f>
        <v>0</v>
      </c>
      <c r="AL554" s="30">
        <f t="shared" ca="1" si="339"/>
        <v>0.45765676750550988</v>
      </c>
      <c r="AM554" s="30">
        <f t="shared" ca="1" si="339"/>
        <v>0.89562803007314873</v>
      </c>
      <c r="AN554" s="30">
        <f>IF(Riskregister!$E$11="",0,COUNTIF(BL$4:BL$53,"&lt;"&amp;AL554)*IF(AM554&lt;0.5,Riskregister!$K$11+(Riskregister!$L$11-Riskregister!$K$11)*SQRT(AM554/2),Riskregister!$L$11-(Riskregister!$L$11-Riskregister!$K$11)*SQRT((1-AM554)/2)))</f>
        <v>0</v>
      </c>
      <c r="AO554" s="30">
        <f t="shared" ca="1" si="340"/>
        <v>0.32778250992045166</v>
      </c>
      <c r="AP554" s="30">
        <f t="shared" ca="1" si="340"/>
        <v>0.54203600127976959</v>
      </c>
      <c r="AQ554" s="30">
        <f>IF(Riskregister!$E$12="",0,COUNTIF(BM$4:BM$53,"&lt;"&amp;AO554)*IF(AP554&lt;0.5,Riskregister!$K$12+(Riskregister!$L$12-Riskregister!$K$12)*SQRT(AP554/2),Riskregister!$L$12-(Riskregister!$L$12-Riskregister!$K$12)*SQRT((1-AP554)/2)))</f>
        <v>0</v>
      </c>
      <c r="AR554" s="30">
        <f t="shared" ca="1" si="341"/>
        <v>0.44959145148851098</v>
      </c>
      <c r="AS554" s="30">
        <f t="shared" ca="1" si="341"/>
        <v>0.10805607228023661</v>
      </c>
      <c r="AT554" s="30">
        <f>IF(Riskregister!$E$13="",0,COUNTIF(BN$4:BN$53,"&lt;"&amp;AR554)*IF(AS554&lt;0.5,Riskregister!$K$13+(Riskregister!$L$13-Riskregister!$K$13)*SQRT(AS554/2),Riskregister!$L$13-(Riskregister!$L$13-Riskregister!$K$13)*SQRT((1-AS554)/2)))</f>
        <v>0</v>
      </c>
      <c r="AU554" s="30">
        <f t="shared" ca="1" si="342"/>
        <v>0.78417493590946896</v>
      </c>
      <c r="AV554" s="30">
        <f t="shared" ca="1" si="342"/>
        <v>0.94801159191613049</v>
      </c>
      <c r="AW554" s="30">
        <f>IF(Riskregister!$E$14="",0,COUNTIF(BO$4:BO$53,"&lt;"&amp;AU554)*IF(AV554&lt;0.5,Riskregister!$K$14+(Riskregister!$L$14-Riskregister!$K$14)*SQRT(AV554/2),Riskregister!$L$14-(Riskregister!$L$14-Riskregister!$K$14)*SQRT((1-AV554)/2)))</f>
        <v>0</v>
      </c>
      <c r="AX554" s="30">
        <f t="shared" ca="1" si="343"/>
        <v>0.31075899223715975</v>
      </c>
      <c r="AY554" s="30">
        <f t="shared" ca="1" si="343"/>
        <v>0.68495116097556508</v>
      </c>
      <c r="AZ554" s="30">
        <f>IF(Riskregister!$E$15="",0,COUNTIF(BP$4:BP$53,"&lt;"&amp;AX554)*IF(AY554&lt;0.5,Riskregister!$K$15+(Riskregister!$L$15-Riskregister!$K$15)*SQRT(AY554/2),Riskregister!$L$15-(Riskregister!$L$15-Riskregister!$K$15)*SQRT((1-AY554)/2)))</f>
        <v>0</v>
      </c>
      <c r="BA554" s="30">
        <f t="shared" ca="1" si="344"/>
        <v>0.97388134565529927</v>
      </c>
      <c r="BB554" s="30">
        <f t="shared" ca="1" si="344"/>
        <v>0.46930727377830994</v>
      </c>
      <c r="BC554" s="30">
        <f>IF(Riskregister!$E$16="",0,COUNTIF(BQ$4:BQ$53,"&lt;"&amp;BA554)*IF(BB554&lt;0.5,Riskregister!$K$16+(Riskregister!$L$16-Riskregister!$K$16)*SQRT(BB554/2),Riskregister!$L$16-(Riskregister!$L$16-Riskregister!$K$16)*SQRT((1-BB554)/2)))</f>
        <v>0</v>
      </c>
      <c r="BD554" s="30">
        <f t="shared" ca="1" si="320"/>
        <v>16641102.524159359</v>
      </c>
    </row>
    <row r="555" spans="20:56" x14ac:dyDescent="0.35">
      <c r="T555" s="30">
        <f t="shared" ca="1" si="333"/>
        <v>0.1697661188321441</v>
      </c>
      <c r="U555" s="30">
        <f t="shared" ca="1" si="333"/>
        <v>0.48552901508814594</v>
      </c>
      <c r="V555" s="30">
        <f ca="1">IF(Riskregister!$E$5="",0,COUNTIF(BF$4:BF$53,"&lt;"&amp;T555)*IF(U555&lt;0.5,Riskregister!$K$5+(Riskregister!$L$5-Riskregister!$K$5)*SQRT(U555/2),Riskregister!$L$5-(Riskregister!$L$5-Riskregister!$K$5)*SQRT((1-U555)/2)))</f>
        <v>743440.24525374232</v>
      </c>
      <c r="W555" s="30">
        <f t="shared" ca="1" si="334"/>
        <v>0.73216911746339353</v>
      </c>
      <c r="X555" s="30">
        <f t="shared" ca="1" si="334"/>
        <v>0.10984656966974349</v>
      </c>
      <c r="Y555" s="30">
        <f ca="1">IF(Riskregister!$E$6="",0,COUNTIF(BG$4:BG$53,"&lt;"&amp;W555)*IF(X555&lt;0.5,Riskregister!$K$6+(Riskregister!$L$6-Riskregister!$K$6)*SQRT(X555/2),Riskregister!$L$6-(Riskregister!$L$6-Riskregister!$K$6)*SQRT((1-X555)/2)))</f>
        <v>1865528.7376369056</v>
      </c>
      <c r="Z555" s="30">
        <f t="shared" ca="1" si="335"/>
        <v>0.92765563668202722</v>
      </c>
      <c r="AA555" s="30">
        <f t="shared" ca="1" si="335"/>
        <v>0.56055354654341638</v>
      </c>
      <c r="AB555" s="30">
        <f ca="1">IF(Riskregister!$E$7="",0,COUNTIF(BH$4:BH$53,"&lt;"&amp;Z555)*IF(AA555&lt;0.5,Riskregister!$K$7+(Riskregister!$L$7-Riskregister!$K$7)*SQRT(AA555/2),Riskregister!$L$7-(Riskregister!$L$7-Riskregister!$K$7)*SQRT((1-AA555)/2)))</f>
        <v>2359387.4535949766</v>
      </c>
      <c r="AC555" s="30">
        <f t="shared" ca="1" si="336"/>
        <v>0.41356387036625508</v>
      </c>
      <c r="AD555" s="30">
        <f t="shared" ca="1" si="336"/>
        <v>0.71040254412793791</v>
      </c>
      <c r="AE555" s="30">
        <f ca="1">IF(Riskregister!$E$8="",0,COUNTIF(BI$4:BI$53,"&lt;"&amp;AC555)*IF(AD555&lt;0.5,Riskregister!$K$8+(Riskregister!$L$8-Riskregister!$K$8)*SQRT(AD555/2),Riskregister!$L$8-(Riskregister!$L$8-Riskregister!$K$8)*SQRT((1-AD555)/2)))</f>
        <v>6423071.7647082005</v>
      </c>
      <c r="AF555" s="30">
        <f t="shared" ca="1" si="337"/>
        <v>0.29959614844341653</v>
      </c>
      <c r="AG555" s="30">
        <f t="shared" ca="1" si="337"/>
        <v>9.9526738277744164E-2</v>
      </c>
      <c r="AH555" s="30">
        <f>IF(Riskregister!$E$9="",0,COUNTIF(BJ$4:BJ$53,"&lt;"&amp;AF555)*IF(AG555&lt;0.5,Riskregister!$K$9+(Riskregister!$L$9-Riskregister!$K$9)*SQRT(AG555/2),Riskregister!$L$9-(Riskregister!$L$9-Riskregister!$K$9)*SQRT((1-AG555)/2)))</f>
        <v>0</v>
      </c>
      <c r="AI555" s="30">
        <f t="shared" ca="1" si="338"/>
        <v>0.99281555516785891</v>
      </c>
      <c r="AJ555" s="30">
        <f t="shared" ca="1" si="338"/>
        <v>0.51551943379910381</v>
      </c>
      <c r="AK555" s="30">
        <f>IF(Riskregister!$E$10="",0,COUNTIF(BK$4:BK$53,"&lt;"&amp;AI555)*IF(AJ555&lt;0.5,Riskregister!$K$10+(Riskregister!$L$10-Riskregister!$K$10)*SQRT(AJ555/2),Riskregister!$L$10-(Riskregister!$L$10-Riskregister!$K$10)*SQRT((1-AJ555)/2)))</f>
        <v>0</v>
      </c>
      <c r="AL555" s="30">
        <f t="shared" ca="1" si="339"/>
        <v>9.3051446623125811E-3</v>
      </c>
      <c r="AM555" s="30">
        <f t="shared" ca="1" si="339"/>
        <v>0.20243529874318145</v>
      </c>
      <c r="AN555" s="30">
        <f>IF(Riskregister!$E$11="",0,COUNTIF(BL$4:BL$53,"&lt;"&amp;AL555)*IF(AM555&lt;0.5,Riskregister!$K$11+(Riskregister!$L$11-Riskregister!$K$11)*SQRT(AM555/2),Riskregister!$L$11-(Riskregister!$L$11-Riskregister!$K$11)*SQRT((1-AM555)/2)))</f>
        <v>0</v>
      </c>
      <c r="AO555" s="30">
        <f t="shared" ca="1" si="340"/>
        <v>0.36618989088337961</v>
      </c>
      <c r="AP555" s="30">
        <f t="shared" ca="1" si="340"/>
        <v>0.52863939315892072</v>
      </c>
      <c r="AQ555" s="30">
        <f>IF(Riskregister!$E$12="",0,COUNTIF(BM$4:BM$53,"&lt;"&amp;AO555)*IF(AP555&lt;0.5,Riskregister!$K$12+(Riskregister!$L$12-Riskregister!$K$12)*SQRT(AP555/2),Riskregister!$L$12-(Riskregister!$L$12-Riskregister!$K$12)*SQRT((1-AP555)/2)))</f>
        <v>0</v>
      </c>
      <c r="AR555" s="30">
        <f t="shared" ca="1" si="341"/>
        <v>0.83398334209035763</v>
      </c>
      <c r="AS555" s="30">
        <f t="shared" ca="1" si="341"/>
        <v>0.74774057309420161</v>
      </c>
      <c r="AT555" s="30">
        <f>IF(Riskregister!$E$13="",0,COUNTIF(BN$4:BN$53,"&lt;"&amp;AR555)*IF(AS555&lt;0.5,Riskregister!$K$13+(Riskregister!$L$13-Riskregister!$K$13)*SQRT(AS555/2),Riskregister!$L$13-(Riskregister!$L$13-Riskregister!$K$13)*SQRT((1-AS555)/2)))</f>
        <v>0</v>
      </c>
      <c r="AU555" s="30">
        <f t="shared" ca="1" si="342"/>
        <v>6.7945849065073838E-2</v>
      </c>
      <c r="AV555" s="30">
        <f t="shared" ca="1" si="342"/>
        <v>0.56773926461717517</v>
      </c>
      <c r="AW555" s="30">
        <f>IF(Riskregister!$E$14="",0,COUNTIF(BO$4:BO$53,"&lt;"&amp;AU555)*IF(AV555&lt;0.5,Riskregister!$K$14+(Riskregister!$L$14-Riskregister!$K$14)*SQRT(AV555/2),Riskregister!$L$14-(Riskregister!$L$14-Riskregister!$K$14)*SQRT((1-AV555)/2)))</f>
        <v>0</v>
      </c>
      <c r="AX555" s="30">
        <f t="shared" ca="1" si="343"/>
        <v>0.7113637080416475</v>
      </c>
      <c r="AY555" s="30">
        <f t="shared" ca="1" si="343"/>
        <v>0.39121309736577392</v>
      </c>
      <c r="AZ555" s="30">
        <f>IF(Riskregister!$E$15="",0,COUNTIF(BP$4:BP$53,"&lt;"&amp;AX555)*IF(AY555&lt;0.5,Riskregister!$K$15+(Riskregister!$L$15-Riskregister!$K$15)*SQRT(AY555/2),Riskregister!$L$15-(Riskregister!$L$15-Riskregister!$K$15)*SQRT((1-AY555)/2)))</f>
        <v>0</v>
      </c>
      <c r="BA555" s="30">
        <f t="shared" ca="1" si="344"/>
        <v>0.68123790950502272</v>
      </c>
      <c r="BB555" s="30">
        <f t="shared" ca="1" si="344"/>
        <v>0.97129600462941712</v>
      </c>
      <c r="BC555" s="30">
        <f>IF(Riskregister!$E$16="",0,COUNTIF(BQ$4:BQ$53,"&lt;"&amp;BA555)*IF(BB555&lt;0.5,Riskregister!$K$16+(Riskregister!$L$16-Riskregister!$K$16)*SQRT(BB555/2),Riskregister!$L$16-(Riskregister!$L$16-Riskregister!$K$16)*SQRT((1-BB555)/2)))</f>
        <v>0</v>
      </c>
      <c r="BD555" s="30">
        <f t="shared" ca="1" si="320"/>
        <v>11391428.201193824</v>
      </c>
    </row>
    <row r="556" spans="20:56" x14ac:dyDescent="0.35">
      <c r="T556" s="30">
        <f t="shared" ca="1" si="333"/>
        <v>6.0133459658808674E-2</v>
      </c>
      <c r="U556" s="30">
        <f t="shared" ca="1" si="333"/>
        <v>0.39361716091455168</v>
      </c>
      <c r="V556" s="30">
        <f ca="1">IF(Riskregister!$E$5="",0,COUNTIF(BF$4:BF$53,"&lt;"&amp;T556)*IF(U556&lt;0.5,Riskregister!$K$5+(Riskregister!$L$5-Riskregister!$K$5)*SQRT(U556/2),Riskregister!$L$5-(Riskregister!$L$5-Riskregister!$K$5)*SQRT((1-U556)/2)))</f>
        <v>349634.00898293447</v>
      </c>
      <c r="W556" s="30">
        <f t="shared" ca="1" si="334"/>
        <v>0.14842156791498162</v>
      </c>
      <c r="X556" s="30">
        <f t="shared" ca="1" si="334"/>
        <v>0.3017329065339599</v>
      </c>
      <c r="Y556" s="30">
        <f ca="1">IF(Riskregister!$E$6="",0,COUNTIF(BG$4:BG$53,"&lt;"&amp;W556)*IF(X556&lt;0.5,Riskregister!$K$6+(Riskregister!$L$6-Riskregister!$K$6)*SQRT(X556/2),Riskregister!$L$6-(Riskregister!$L$6-Riskregister!$K$6)*SQRT((1-X556)/2)))</f>
        <v>899147.55852038483</v>
      </c>
      <c r="Z556" s="30">
        <f t="shared" ca="1" si="335"/>
        <v>6.20590766861846E-2</v>
      </c>
      <c r="AA556" s="30">
        <f t="shared" ca="1" si="335"/>
        <v>0.37601412875691698</v>
      </c>
      <c r="AB556" s="30">
        <f ca="1">IF(Riskregister!$E$7="",0,COUNTIF(BH$4:BH$53,"&lt;"&amp;Z556)*IF(AA556&lt;0.5,Riskregister!$K$7+(Riskregister!$L$7-Riskregister!$K$7)*SQRT(AA556/2),Riskregister!$L$7-(Riskregister!$L$7-Riskregister!$K$7)*SQRT((1-AA556)/2)))</f>
        <v>605277.70478824293</v>
      </c>
      <c r="AC556" s="30">
        <f t="shared" ca="1" si="336"/>
        <v>7.0329367145917421E-2</v>
      </c>
      <c r="AD556" s="30">
        <f t="shared" ca="1" si="336"/>
        <v>0.20568579549002652</v>
      </c>
      <c r="AE556" s="30">
        <f ca="1">IF(Riskregister!$E$8="",0,COUNTIF(BI$4:BI$53,"&lt;"&amp;AC556)*IF(AD556&lt;0.5,Riskregister!$K$8+(Riskregister!$L$8-Riskregister!$K$8)*SQRT(AD556/2),Riskregister!$L$8-(Riskregister!$L$8-Riskregister!$K$8)*SQRT((1-AD556)/2)))</f>
        <v>1807249.0209608176</v>
      </c>
      <c r="AF556" s="30">
        <f t="shared" ca="1" si="337"/>
        <v>3.8446902642216618E-2</v>
      </c>
      <c r="AG556" s="30">
        <f t="shared" ca="1" si="337"/>
        <v>0.30706002418544576</v>
      </c>
      <c r="AH556" s="30">
        <f>IF(Riskregister!$E$9="",0,COUNTIF(BJ$4:BJ$53,"&lt;"&amp;AF556)*IF(AG556&lt;0.5,Riskregister!$K$9+(Riskregister!$L$9-Riskregister!$K$9)*SQRT(AG556/2),Riskregister!$L$9-(Riskregister!$L$9-Riskregister!$K$9)*SQRT((1-AG556)/2)))</f>
        <v>0</v>
      </c>
      <c r="AI556" s="30">
        <f t="shared" ca="1" si="338"/>
        <v>0.55502477192813449</v>
      </c>
      <c r="AJ556" s="30">
        <f t="shared" ca="1" si="338"/>
        <v>0.52547743291862548</v>
      </c>
      <c r="AK556" s="30">
        <f>IF(Riskregister!$E$10="",0,COUNTIF(BK$4:BK$53,"&lt;"&amp;AI556)*IF(AJ556&lt;0.5,Riskregister!$K$10+(Riskregister!$L$10-Riskregister!$K$10)*SQRT(AJ556/2),Riskregister!$L$10-(Riskregister!$L$10-Riskregister!$K$10)*SQRT((1-AJ556)/2)))</f>
        <v>0</v>
      </c>
      <c r="AL556" s="30">
        <f t="shared" ca="1" si="339"/>
        <v>0.23642436398502331</v>
      </c>
      <c r="AM556" s="30">
        <f t="shared" ca="1" si="339"/>
        <v>0.3913963521227658</v>
      </c>
      <c r="AN556" s="30">
        <f>IF(Riskregister!$E$11="",0,COUNTIF(BL$4:BL$53,"&lt;"&amp;AL556)*IF(AM556&lt;0.5,Riskregister!$K$11+(Riskregister!$L$11-Riskregister!$K$11)*SQRT(AM556/2),Riskregister!$L$11-(Riskregister!$L$11-Riskregister!$K$11)*SQRT((1-AM556)/2)))</f>
        <v>0</v>
      </c>
      <c r="AO556" s="30">
        <f t="shared" ca="1" si="340"/>
        <v>0.32496216560690627</v>
      </c>
      <c r="AP556" s="30">
        <f t="shared" ca="1" si="340"/>
        <v>1.8762147564372555E-2</v>
      </c>
      <c r="AQ556" s="30">
        <f>IF(Riskregister!$E$12="",0,COUNTIF(BM$4:BM$53,"&lt;"&amp;AO556)*IF(AP556&lt;0.5,Riskregister!$K$12+(Riskregister!$L$12-Riskregister!$K$12)*SQRT(AP556/2),Riskregister!$L$12-(Riskregister!$L$12-Riskregister!$K$12)*SQRT((1-AP556)/2)))</f>
        <v>0</v>
      </c>
      <c r="AR556" s="30">
        <f t="shared" ca="1" si="341"/>
        <v>0.60193855785565753</v>
      </c>
      <c r="AS556" s="30">
        <f t="shared" ca="1" si="341"/>
        <v>0.20153510709316691</v>
      </c>
      <c r="AT556" s="30">
        <f>IF(Riskregister!$E$13="",0,COUNTIF(BN$4:BN$53,"&lt;"&amp;AR556)*IF(AS556&lt;0.5,Riskregister!$K$13+(Riskregister!$L$13-Riskregister!$K$13)*SQRT(AS556/2),Riskregister!$L$13-(Riskregister!$L$13-Riskregister!$K$13)*SQRT((1-AS556)/2)))</f>
        <v>0</v>
      </c>
      <c r="AU556" s="30">
        <f t="shared" ca="1" si="342"/>
        <v>0.82337891444282041</v>
      </c>
      <c r="AV556" s="30">
        <f t="shared" ca="1" si="342"/>
        <v>0.82317057622312351</v>
      </c>
      <c r="AW556" s="30">
        <f>IF(Riskregister!$E$14="",0,COUNTIF(BO$4:BO$53,"&lt;"&amp;AU556)*IF(AV556&lt;0.5,Riskregister!$K$14+(Riskregister!$L$14-Riskregister!$K$14)*SQRT(AV556/2),Riskregister!$L$14-(Riskregister!$L$14-Riskregister!$K$14)*SQRT((1-AV556)/2)))</f>
        <v>0</v>
      </c>
      <c r="AX556" s="30">
        <f t="shared" ca="1" si="343"/>
        <v>0.42586064169444926</v>
      </c>
      <c r="AY556" s="30">
        <f t="shared" ca="1" si="343"/>
        <v>0.11037397273910388</v>
      </c>
      <c r="AZ556" s="30">
        <f>IF(Riskregister!$E$15="",0,COUNTIF(BP$4:BP$53,"&lt;"&amp;AX556)*IF(AY556&lt;0.5,Riskregister!$K$15+(Riskregister!$L$15-Riskregister!$K$15)*SQRT(AY556/2),Riskregister!$L$15-(Riskregister!$L$15-Riskregister!$K$15)*SQRT((1-AY556)/2)))</f>
        <v>0</v>
      </c>
      <c r="BA556" s="30">
        <f t="shared" ca="1" si="344"/>
        <v>0.30572036774014211</v>
      </c>
      <c r="BB556" s="30">
        <f t="shared" ca="1" si="344"/>
        <v>0.66449635229775528</v>
      </c>
      <c r="BC556" s="30">
        <f>IF(Riskregister!$E$16="",0,COUNTIF(BQ$4:BQ$53,"&lt;"&amp;BA556)*IF(BB556&lt;0.5,Riskregister!$K$16+(Riskregister!$L$16-Riskregister!$K$16)*SQRT(BB556/2),Riskregister!$L$16-(Riskregister!$L$16-Riskregister!$K$16)*SQRT((1-BB556)/2)))</f>
        <v>0</v>
      </c>
      <c r="BD556" s="30">
        <f t="shared" ca="1" si="320"/>
        <v>3661308.2932523796</v>
      </c>
    </row>
    <row r="557" spans="20:56" x14ac:dyDescent="0.35">
      <c r="T557" s="30">
        <f t="shared" ca="1" si="333"/>
        <v>0.38196108543725837</v>
      </c>
      <c r="U557" s="30">
        <f t="shared" ca="1" si="333"/>
        <v>0.52935248714509431</v>
      </c>
      <c r="V557" s="30">
        <f ca="1">IF(Riskregister!$E$5="",0,COUNTIF(BF$4:BF$53,"&lt;"&amp;T557)*IF(U557&lt;0.5,Riskregister!$K$5+(Riskregister!$L$5-Riskregister!$K$5)*SQRT(U557/2),Riskregister!$L$5-(Riskregister!$L$5-Riskregister!$K$5)*SQRT((1-U557)/2)))</f>
        <v>1145112.5699106506</v>
      </c>
      <c r="W557" s="30">
        <f t="shared" ca="1" si="334"/>
        <v>9.5976539258256777E-2</v>
      </c>
      <c r="X557" s="30">
        <f t="shared" ca="1" si="334"/>
        <v>8.9028689757120749E-2</v>
      </c>
      <c r="Y557" s="30">
        <f ca="1">IF(Riskregister!$E$6="",0,COUNTIF(BG$4:BG$53,"&lt;"&amp;W557)*IF(X557&lt;0.5,Riskregister!$K$6+(Riskregister!$L$6-Riskregister!$K$6)*SQRT(X557/2),Riskregister!$L$6-(Riskregister!$L$6-Riskregister!$K$6)*SQRT((1-X557)/2)))</f>
        <v>0</v>
      </c>
      <c r="Z557" s="30">
        <f t="shared" ca="1" si="335"/>
        <v>0.39593048551883325</v>
      </c>
      <c r="AA557" s="30">
        <f t="shared" ca="1" si="335"/>
        <v>0.36008897776321214</v>
      </c>
      <c r="AB557" s="30">
        <f ca="1">IF(Riskregister!$E$7="",0,COUNTIF(BH$4:BH$53,"&lt;"&amp;Z557)*IF(AA557&lt;0.5,Riskregister!$K$7+(Riskregister!$L$7-Riskregister!$K$7)*SQRT(AA557/2),Riskregister!$L$7-(Riskregister!$L$7-Riskregister!$K$7)*SQRT((1-AA557)/2)))</f>
        <v>992553.8682142318</v>
      </c>
      <c r="AC557" s="30">
        <f t="shared" ca="1" si="336"/>
        <v>1.1352186961015143E-2</v>
      </c>
      <c r="AD557" s="30">
        <f t="shared" ca="1" si="336"/>
        <v>0.64754933416067217</v>
      </c>
      <c r="AE557" s="30">
        <f ca="1">IF(Riskregister!$E$8="",0,COUNTIF(BI$4:BI$53,"&lt;"&amp;AC557)*IF(AD557&lt;0.5,Riskregister!$K$8+(Riskregister!$L$8-Riskregister!$K$8)*SQRT(AD557/2),Riskregister!$L$8-(Riskregister!$L$8-Riskregister!$K$8)*SQRT((1-AD557)/2)))</f>
        <v>0</v>
      </c>
      <c r="AF557" s="30">
        <f t="shared" ca="1" si="337"/>
        <v>0.94134755317901098</v>
      </c>
      <c r="AG557" s="30">
        <f t="shared" ca="1" si="337"/>
        <v>0.54008724815470999</v>
      </c>
      <c r="AH557" s="30">
        <f>IF(Riskregister!$E$9="",0,COUNTIF(BJ$4:BJ$53,"&lt;"&amp;AF557)*IF(AG557&lt;0.5,Riskregister!$K$9+(Riskregister!$L$9-Riskregister!$K$9)*SQRT(AG557/2),Riskregister!$L$9-(Riskregister!$L$9-Riskregister!$K$9)*SQRT((1-AG557)/2)))</f>
        <v>0</v>
      </c>
      <c r="AI557" s="30">
        <f t="shared" ca="1" si="338"/>
        <v>0.55035363333596543</v>
      </c>
      <c r="AJ557" s="30">
        <f t="shared" ca="1" si="338"/>
        <v>0.31078412200965078</v>
      </c>
      <c r="AK557" s="30">
        <f>IF(Riskregister!$E$10="",0,COUNTIF(BK$4:BK$53,"&lt;"&amp;AI557)*IF(AJ557&lt;0.5,Riskregister!$K$10+(Riskregister!$L$10-Riskregister!$K$10)*SQRT(AJ557/2),Riskregister!$L$10-(Riskregister!$L$10-Riskregister!$K$10)*SQRT((1-AJ557)/2)))</f>
        <v>0</v>
      </c>
      <c r="AL557" s="30">
        <f t="shared" ca="1" si="339"/>
        <v>0.63209527819070144</v>
      </c>
      <c r="AM557" s="30">
        <f t="shared" ca="1" si="339"/>
        <v>0.36838887690767264</v>
      </c>
      <c r="AN557" s="30">
        <f>IF(Riskregister!$E$11="",0,COUNTIF(BL$4:BL$53,"&lt;"&amp;AL557)*IF(AM557&lt;0.5,Riskregister!$K$11+(Riskregister!$L$11-Riskregister!$K$11)*SQRT(AM557/2),Riskregister!$L$11-(Riskregister!$L$11-Riskregister!$K$11)*SQRT((1-AM557)/2)))</f>
        <v>0</v>
      </c>
      <c r="AO557" s="30">
        <f t="shared" ca="1" si="340"/>
        <v>0.16847962627919633</v>
      </c>
      <c r="AP557" s="30">
        <f t="shared" ca="1" si="340"/>
        <v>0.32068555100597318</v>
      </c>
      <c r="AQ557" s="30">
        <f>IF(Riskregister!$E$12="",0,COUNTIF(BM$4:BM$53,"&lt;"&amp;AO557)*IF(AP557&lt;0.5,Riskregister!$K$12+(Riskregister!$L$12-Riskregister!$K$12)*SQRT(AP557/2),Riskregister!$L$12-(Riskregister!$L$12-Riskregister!$K$12)*SQRT((1-AP557)/2)))</f>
        <v>0</v>
      </c>
      <c r="AR557" s="30">
        <f t="shared" ca="1" si="341"/>
        <v>0.91200582640626759</v>
      </c>
      <c r="AS557" s="30">
        <f t="shared" ca="1" si="341"/>
        <v>0.79345990350182527</v>
      </c>
      <c r="AT557" s="30">
        <f>IF(Riskregister!$E$13="",0,COUNTIF(BN$4:BN$53,"&lt;"&amp;AR557)*IF(AS557&lt;0.5,Riskregister!$K$13+(Riskregister!$L$13-Riskregister!$K$13)*SQRT(AS557/2),Riskregister!$L$13-(Riskregister!$L$13-Riskregister!$K$13)*SQRT((1-AS557)/2)))</f>
        <v>0</v>
      </c>
      <c r="AU557" s="30">
        <f t="shared" ca="1" si="342"/>
        <v>0.64869666608073306</v>
      </c>
      <c r="AV557" s="30">
        <f t="shared" ca="1" si="342"/>
        <v>0.77162225422419406</v>
      </c>
      <c r="AW557" s="30">
        <f>IF(Riskregister!$E$14="",0,COUNTIF(BO$4:BO$53,"&lt;"&amp;AU557)*IF(AV557&lt;0.5,Riskregister!$K$14+(Riskregister!$L$14-Riskregister!$K$14)*SQRT(AV557/2),Riskregister!$L$14-(Riskregister!$L$14-Riskregister!$K$14)*SQRT((1-AV557)/2)))</f>
        <v>0</v>
      </c>
      <c r="AX557" s="30">
        <f t="shared" ca="1" si="343"/>
        <v>0.47918381699836343</v>
      </c>
      <c r="AY557" s="30">
        <f t="shared" ca="1" si="343"/>
        <v>0.18649678240676626</v>
      </c>
      <c r="AZ557" s="30">
        <f>IF(Riskregister!$E$15="",0,COUNTIF(BP$4:BP$53,"&lt;"&amp;AX557)*IF(AY557&lt;0.5,Riskregister!$K$15+(Riskregister!$L$15-Riskregister!$K$15)*SQRT(AY557/2),Riskregister!$L$15-(Riskregister!$L$15-Riskregister!$K$15)*SQRT((1-AY557)/2)))</f>
        <v>0</v>
      </c>
      <c r="BA557" s="30">
        <f t="shared" ca="1" si="344"/>
        <v>0.99940421014748781</v>
      </c>
      <c r="BB557" s="30">
        <f t="shared" ca="1" si="344"/>
        <v>0.15631595218096317</v>
      </c>
      <c r="BC557" s="30">
        <f>IF(Riskregister!$E$16="",0,COUNTIF(BQ$4:BQ$53,"&lt;"&amp;BA557)*IF(BB557&lt;0.5,Riskregister!$K$16+(Riskregister!$L$16-Riskregister!$K$16)*SQRT(BB557/2),Riskregister!$L$16-(Riskregister!$L$16-Riskregister!$K$16)*SQRT((1-BB557)/2)))</f>
        <v>0</v>
      </c>
      <c r="BD557" s="30">
        <f t="shared" ca="1" si="320"/>
        <v>2137666.4381248825</v>
      </c>
    </row>
    <row r="558" spans="20:56" x14ac:dyDescent="0.35">
      <c r="T558" s="30">
        <f t="shared" ca="1" si="333"/>
        <v>0.3256069094529398</v>
      </c>
      <c r="U558" s="30">
        <f t="shared" ca="1" si="333"/>
        <v>0.98752075818288243</v>
      </c>
      <c r="V558" s="30">
        <f ca="1">IF(Riskregister!$E$5="",0,COUNTIF(BF$4:BF$53,"&lt;"&amp;T558)*IF(U558&lt;0.5,Riskregister!$K$5+(Riskregister!$L$5-Riskregister!$K$5)*SQRT(U558/2),Riskregister!$L$5-(Riskregister!$L$5-Riskregister!$K$5)*SQRT((1-U558)/2)))</f>
        <v>1693361.7840272617</v>
      </c>
      <c r="W558" s="30">
        <f t="shared" ca="1" si="334"/>
        <v>0.81524178936847325</v>
      </c>
      <c r="X558" s="30">
        <f t="shared" ca="1" si="334"/>
        <v>0.69798870096913013</v>
      </c>
      <c r="Y558" s="30">
        <f ca="1">IF(Riskregister!$E$6="",0,COUNTIF(BG$4:BG$53,"&lt;"&amp;W558)*IF(X558&lt;0.5,Riskregister!$K$6+(Riskregister!$L$6-Riskregister!$K$6)*SQRT(X558/2),Riskregister!$L$6-(Riskregister!$L$6-Riskregister!$K$6)*SQRT((1-X558)/2)))</f>
        <v>3901589.9495403469</v>
      </c>
      <c r="Z558" s="30">
        <f t="shared" ca="1" si="335"/>
        <v>0.96771231854750939</v>
      </c>
      <c r="AA558" s="30">
        <f t="shared" ca="1" si="335"/>
        <v>0.49860814092658545</v>
      </c>
      <c r="AB558" s="30">
        <f ca="1">IF(Riskregister!$E$7="",0,COUNTIF(BH$4:BH$53,"&lt;"&amp;Z558)*IF(AA558&lt;0.5,Riskregister!$K$7+(Riskregister!$L$7-Riskregister!$K$7)*SQRT(AA558/2),Riskregister!$L$7-(Riskregister!$L$7-Riskregister!$K$7)*SQRT((1-AA558)/2)))</f>
        <v>2472318.8040598668</v>
      </c>
      <c r="AC558" s="30">
        <f t="shared" ca="1" si="336"/>
        <v>0.34594887549643405</v>
      </c>
      <c r="AD558" s="30">
        <f t="shared" ca="1" si="336"/>
        <v>0.13763981130848035</v>
      </c>
      <c r="AE558" s="30">
        <f ca="1">IF(Riskregister!$E$8="",0,COUNTIF(BI$4:BI$53,"&lt;"&amp;AC558)*IF(AD558&lt;0.5,Riskregister!$K$8+(Riskregister!$L$8-Riskregister!$K$8)*SQRT(AD558/2),Riskregister!$L$8-(Riskregister!$L$8-Riskregister!$K$8)*SQRT((1-AD558)/2)))</f>
        <v>3065953.5404400188</v>
      </c>
      <c r="AF558" s="30">
        <f t="shared" ca="1" si="337"/>
        <v>0.12735567148407623</v>
      </c>
      <c r="AG558" s="30">
        <f t="shared" ca="1" si="337"/>
        <v>0.97837024295627595</v>
      </c>
      <c r="AH558" s="30">
        <f>IF(Riskregister!$E$9="",0,COUNTIF(BJ$4:BJ$53,"&lt;"&amp;AF558)*IF(AG558&lt;0.5,Riskregister!$K$9+(Riskregister!$L$9-Riskregister!$K$9)*SQRT(AG558/2),Riskregister!$L$9-(Riskregister!$L$9-Riskregister!$K$9)*SQRT((1-AG558)/2)))</f>
        <v>0</v>
      </c>
      <c r="AI558" s="30">
        <f t="shared" ca="1" si="338"/>
        <v>0.20150203473081651</v>
      </c>
      <c r="AJ558" s="30">
        <f t="shared" ca="1" si="338"/>
        <v>0.57082103146358631</v>
      </c>
      <c r="AK558" s="30">
        <f>IF(Riskregister!$E$10="",0,COUNTIF(BK$4:BK$53,"&lt;"&amp;AI558)*IF(AJ558&lt;0.5,Riskregister!$K$10+(Riskregister!$L$10-Riskregister!$K$10)*SQRT(AJ558/2),Riskregister!$L$10-(Riskregister!$L$10-Riskregister!$K$10)*SQRT((1-AJ558)/2)))</f>
        <v>0</v>
      </c>
      <c r="AL558" s="30">
        <f t="shared" ca="1" si="339"/>
        <v>5.0825174047396393E-2</v>
      </c>
      <c r="AM558" s="30">
        <f t="shared" ca="1" si="339"/>
        <v>0.1680196399798235</v>
      </c>
      <c r="AN558" s="30">
        <f>IF(Riskregister!$E$11="",0,COUNTIF(BL$4:BL$53,"&lt;"&amp;AL558)*IF(AM558&lt;0.5,Riskregister!$K$11+(Riskregister!$L$11-Riskregister!$K$11)*SQRT(AM558/2),Riskregister!$L$11-(Riskregister!$L$11-Riskregister!$K$11)*SQRT((1-AM558)/2)))</f>
        <v>0</v>
      </c>
      <c r="AO558" s="30">
        <f t="shared" ca="1" si="340"/>
        <v>0.78694894408126903</v>
      </c>
      <c r="AP558" s="30">
        <f t="shared" ca="1" si="340"/>
        <v>0.8873848381377073</v>
      </c>
      <c r="AQ558" s="30">
        <f>IF(Riskregister!$E$12="",0,COUNTIF(BM$4:BM$53,"&lt;"&amp;AO558)*IF(AP558&lt;0.5,Riskregister!$K$12+(Riskregister!$L$12-Riskregister!$K$12)*SQRT(AP558/2),Riskregister!$L$12-(Riskregister!$L$12-Riskregister!$K$12)*SQRT((1-AP558)/2)))</f>
        <v>0</v>
      </c>
      <c r="AR558" s="30">
        <f t="shared" ca="1" si="341"/>
        <v>0.11701855460257893</v>
      </c>
      <c r="AS558" s="30">
        <f t="shared" ca="1" si="341"/>
        <v>0.49347986958112577</v>
      </c>
      <c r="AT558" s="30">
        <f>IF(Riskregister!$E$13="",0,COUNTIF(BN$4:BN$53,"&lt;"&amp;AR558)*IF(AS558&lt;0.5,Riskregister!$K$13+(Riskregister!$L$13-Riskregister!$K$13)*SQRT(AS558/2),Riskregister!$L$13-(Riskregister!$L$13-Riskregister!$K$13)*SQRT((1-AS558)/2)))</f>
        <v>0</v>
      </c>
      <c r="AU558" s="30">
        <f t="shared" ca="1" si="342"/>
        <v>0.4866359996658981</v>
      </c>
      <c r="AV558" s="30">
        <f t="shared" ca="1" si="342"/>
        <v>0.58556841761244982</v>
      </c>
      <c r="AW558" s="30">
        <f>IF(Riskregister!$E$14="",0,COUNTIF(BO$4:BO$53,"&lt;"&amp;AU558)*IF(AV558&lt;0.5,Riskregister!$K$14+(Riskregister!$L$14-Riskregister!$K$14)*SQRT(AV558/2),Riskregister!$L$14-(Riskregister!$L$14-Riskregister!$K$14)*SQRT((1-AV558)/2)))</f>
        <v>0</v>
      </c>
      <c r="AX558" s="30">
        <f t="shared" ca="1" si="343"/>
        <v>8.9213760919376606E-3</v>
      </c>
      <c r="AY558" s="30">
        <f t="shared" ca="1" si="343"/>
        <v>0.76274692658110976</v>
      </c>
      <c r="AZ558" s="30">
        <f>IF(Riskregister!$E$15="",0,COUNTIF(BP$4:BP$53,"&lt;"&amp;AX558)*IF(AY558&lt;0.5,Riskregister!$K$15+(Riskregister!$L$15-Riskregister!$K$15)*SQRT(AY558/2),Riskregister!$L$15-(Riskregister!$L$15-Riskregister!$K$15)*SQRT((1-AY558)/2)))</f>
        <v>0</v>
      </c>
      <c r="BA558" s="30">
        <f t="shared" ca="1" si="344"/>
        <v>0.39977344516306612</v>
      </c>
      <c r="BB558" s="30">
        <f t="shared" ca="1" si="344"/>
        <v>7.9078703690583785E-3</v>
      </c>
      <c r="BC558" s="30">
        <f>IF(Riskregister!$E$16="",0,COUNTIF(BQ$4:BQ$53,"&lt;"&amp;BA558)*IF(BB558&lt;0.5,Riskregister!$K$16+(Riskregister!$L$16-Riskregister!$K$16)*SQRT(BB558/2),Riskregister!$L$16-(Riskregister!$L$16-Riskregister!$K$16)*SQRT((1-BB558)/2)))</f>
        <v>0</v>
      </c>
      <c r="BD558" s="30">
        <f t="shared" ca="1" si="320"/>
        <v>11133224.078067495</v>
      </c>
    </row>
    <row r="559" spans="20:56" x14ac:dyDescent="0.35">
      <c r="T559" s="30">
        <f t="shared" ca="1" si="333"/>
        <v>0.97660235872978995</v>
      </c>
      <c r="U559" s="30">
        <f t="shared" ca="1" si="333"/>
        <v>0.81915774868357061</v>
      </c>
      <c r="V559" s="30">
        <f ca="1">IF(Riskregister!$E$5="",0,COUNTIF(BF$4:BF$53,"&lt;"&amp;T559)*IF(U559&lt;0.5,Riskregister!$K$5+(Riskregister!$L$5-Riskregister!$K$5)*SQRT(U559/2),Riskregister!$L$5-(Riskregister!$L$5-Riskregister!$K$5)*SQRT((1-U559)/2)))</f>
        <v>3717476.1949358978</v>
      </c>
      <c r="W559" s="30">
        <f t="shared" ca="1" si="334"/>
        <v>0.53484556958176965</v>
      </c>
      <c r="X559" s="30">
        <f t="shared" ca="1" si="334"/>
        <v>0.43243667456733514</v>
      </c>
      <c r="Y559" s="30">
        <f ca="1">IF(Riskregister!$E$6="",0,COUNTIF(BG$4:BG$53,"&lt;"&amp;W559)*IF(X559&lt;0.5,Riskregister!$K$6+(Riskregister!$L$6-Riskregister!$K$6)*SQRT(X559/2),Riskregister!$L$6-(Riskregister!$L$6-Riskregister!$K$6)*SQRT((1-X559)/2)))</f>
        <v>2073974.2086413195</v>
      </c>
      <c r="Z559" s="30">
        <f t="shared" ca="1" si="335"/>
        <v>0.83301736832012518</v>
      </c>
      <c r="AA559" s="30">
        <f t="shared" ca="1" si="335"/>
        <v>0.85071480946003575</v>
      </c>
      <c r="AB559" s="30">
        <f ca="1">IF(Riskregister!$E$7="",0,COUNTIF(BH$4:BH$53,"&lt;"&amp;Z559)*IF(AA559&lt;0.5,Riskregister!$K$7+(Riskregister!$L$7-Riskregister!$K$7)*SQRT(AA559/2),Riskregister!$L$7-(Riskregister!$L$7-Riskregister!$K$7)*SQRT((1-AA559)/2)))</f>
        <v>2739394.8922029352</v>
      </c>
      <c r="AC559" s="30">
        <f t="shared" ca="1" si="336"/>
        <v>0.61187304050468982</v>
      </c>
      <c r="AD559" s="30">
        <f t="shared" ca="1" si="336"/>
        <v>0.29991948577901251</v>
      </c>
      <c r="AE559" s="30">
        <f ca="1">IF(Riskregister!$E$8="",0,COUNTIF(BI$4:BI$53,"&lt;"&amp;AC559)*IF(AD559&lt;0.5,Riskregister!$K$8+(Riskregister!$L$8-Riskregister!$K$8)*SQRT(AD559/2),Riskregister!$L$8-(Riskregister!$L$8-Riskregister!$K$8)*SQRT((1-AD559)/2)))</f>
        <v>6360173.6679214463</v>
      </c>
      <c r="AF559" s="30">
        <f t="shared" ca="1" si="337"/>
        <v>2.1845594468955509E-3</v>
      </c>
      <c r="AG559" s="30">
        <f t="shared" ca="1" si="337"/>
        <v>0.98196417113275936</v>
      </c>
      <c r="AH559" s="30">
        <f>IF(Riskregister!$E$9="",0,COUNTIF(BJ$4:BJ$53,"&lt;"&amp;AF559)*IF(AG559&lt;0.5,Riskregister!$K$9+(Riskregister!$L$9-Riskregister!$K$9)*SQRT(AG559/2),Riskregister!$L$9-(Riskregister!$L$9-Riskregister!$K$9)*SQRT((1-AG559)/2)))</f>
        <v>0</v>
      </c>
      <c r="AI559" s="30">
        <f t="shared" ca="1" si="338"/>
        <v>0.57185002695556342</v>
      </c>
      <c r="AJ559" s="30">
        <f t="shared" ca="1" si="338"/>
        <v>0.88606008502208256</v>
      </c>
      <c r="AK559" s="30">
        <f>IF(Riskregister!$E$10="",0,COUNTIF(BK$4:BK$53,"&lt;"&amp;AI559)*IF(AJ559&lt;0.5,Riskregister!$K$10+(Riskregister!$L$10-Riskregister!$K$10)*SQRT(AJ559/2),Riskregister!$L$10-(Riskregister!$L$10-Riskregister!$K$10)*SQRT((1-AJ559)/2)))</f>
        <v>0</v>
      </c>
      <c r="AL559" s="30">
        <f t="shared" ca="1" si="339"/>
        <v>1.0375083469044255E-2</v>
      </c>
      <c r="AM559" s="30">
        <f t="shared" ca="1" si="339"/>
        <v>0.19146859898407054</v>
      </c>
      <c r="AN559" s="30">
        <f>IF(Riskregister!$E$11="",0,COUNTIF(BL$4:BL$53,"&lt;"&amp;AL559)*IF(AM559&lt;0.5,Riskregister!$K$11+(Riskregister!$L$11-Riskregister!$K$11)*SQRT(AM559/2),Riskregister!$L$11-(Riskregister!$L$11-Riskregister!$K$11)*SQRT((1-AM559)/2)))</f>
        <v>0</v>
      </c>
      <c r="AO559" s="30">
        <f t="shared" ca="1" si="340"/>
        <v>0.38690190497933197</v>
      </c>
      <c r="AP559" s="30">
        <f t="shared" ca="1" si="340"/>
        <v>0.10628062567518559</v>
      </c>
      <c r="AQ559" s="30">
        <f>IF(Riskregister!$E$12="",0,COUNTIF(BM$4:BM$53,"&lt;"&amp;AO559)*IF(AP559&lt;0.5,Riskregister!$K$12+(Riskregister!$L$12-Riskregister!$K$12)*SQRT(AP559/2),Riskregister!$L$12-(Riskregister!$L$12-Riskregister!$K$12)*SQRT((1-AP559)/2)))</f>
        <v>0</v>
      </c>
      <c r="AR559" s="30">
        <f t="shared" ca="1" si="341"/>
        <v>0.41350673900063961</v>
      </c>
      <c r="AS559" s="30">
        <f t="shared" ca="1" si="341"/>
        <v>0.57577761994354681</v>
      </c>
      <c r="AT559" s="30">
        <f>IF(Riskregister!$E$13="",0,COUNTIF(BN$4:BN$53,"&lt;"&amp;AR559)*IF(AS559&lt;0.5,Riskregister!$K$13+(Riskregister!$L$13-Riskregister!$K$13)*SQRT(AS559/2),Riskregister!$L$13-(Riskregister!$L$13-Riskregister!$K$13)*SQRT((1-AS559)/2)))</f>
        <v>0</v>
      </c>
      <c r="AU559" s="30">
        <f t="shared" ca="1" si="342"/>
        <v>0.95060108205154448</v>
      </c>
      <c r="AV559" s="30">
        <f t="shared" ca="1" si="342"/>
        <v>0.61574159544195806</v>
      </c>
      <c r="AW559" s="30">
        <f>IF(Riskregister!$E$14="",0,COUNTIF(BO$4:BO$53,"&lt;"&amp;AU559)*IF(AV559&lt;0.5,Riskregister!$K$14+(Riskregister!$L$14-Riskregister!$K$14)*SQRT(AV559/2),Riskregister!$L$14-(Riskregister!$L$14-Riskregister!$K$14)*SQRT((1-AV559)/2)))</f>
        <v>0</v>
      </c>
      <c r="AX559" s="30">
        <f t="shared" ca="1" si="343"/>
        <v>0.74013126201115942</v>
      </c>
      <c r="AY559" s="30">
        <f t="shared" ca="1" si="343"/>
        <v>0.20113066216134612</v>
      </c>
      <c r="AZ559" s="30">
        <f>IF(Riskregister!$E$15="",0,COUNTIF(BP$4:BP$53,"&lt;"&amp;AX559)*IF(AY559&lt;0.5,Riskregister!$K$15+(Riskregister!$L$15-Riskregister!$K$15)*SQRT(AY559/2),Riskregister!$L$15-(Riskregister!$L$15-Riskregister!$K$15)*SQRT((1-AY559)/2)))</f>
        <v>0</v>
      </c>
      <c r="BA559" s="30">
        <f t="shared" ca="1" si="344"/>
        <v>4.7139668823313885E-3</v>
      </c>
      <c r="BB559" s="30">
        <f t="shared" ca="1" si="344"/>
        <v>0.28914662005480019</v>
      </c>
      <c r="BC559" s="30">
        <f>IF(Riskregister!$E$16="",0,COUNTIF(BQ$4:BQ$53,"&lt;"&amp;BA559)*IF(BB559&lt;0.5,Riskregister!$K$16+(Riskregister!$L$16-Riskregister!$K$16)*SQRT(BB559/2),Riskregister!$L$16-(Riskregister!$L$16-Riskregister!$K$16)*SQRT((1-BB559)/2)))</f>
        <v>0</v>
      </c>
      <c r="BD559" s="30">
        <f t="shared" ca="1" si="320"/>
        <v>14891018.963701598</v>
      </c>
    </row>
    <row r="560" spans="20:56" x14ac:dyDescent="0.35">
      <c r="T560" s="30">
        <f t="shared" ca="1" si="333"/>
        <v>0.67833115635682373</v>
      </c>
      <c r="U560" s="30">
        <f t="shared" ca="1" si="333"/>
        <v>0.28816825474664765</v>
      </c>
      <c r="V560" s="30">
        <f ca="1">IF(Riskregister!$E$5="",0,COUNTIF(BF$4:BF$53,"&lt;"&amp;T560)*IF(U560&lt;0.5,Riskregister!$K$5+(Riskregister!$L$5-Riskregister!$K$5)*SQRT(U560/2),Riskregister!$L$5-(Riskregister!$L$5-Riskregister!$K$5)*SQRT((1-U560)/2)))</f>
        <v>1283251.4710482294</v>
      </c>
      <c r="W560" s="30">
        <f t="shared" ca="1" si="334"/>
        <v>0.62284920492316498</v>
      </c>
      <c r="X560" s="30">
        <f t="shared" ca="1" si="334"/>
        <v>0.63558901554702385</v>
      </c>
      <c r="Y560" s="30">
        <f ca="1">IF(Riskregister!$E$6="",0,COUNTIF(BG$4:BG$53,"&lt;"&amp;W560)*IF(X560&lt;0.5,Riskregister!$K$6+(Riskregister!$L$6-Riskregister!$K$6)*SQRT(X560/2),Riskregister!$L$6-(Riskregister!$L$6-Riskregister!$K$6)*SQRT((1-X560)/2)))</f>
        <v>2463320.7298673918</v>
      </c>
      <c r="Z560" s="30">
        <f t="shared" ca="1" si="335"/>
        <v>0.72049322489958123</v>
      </c>
      <c r="AA560" s="30">
        <f t="shared" ca="1" si="335"/>
        <v>0.70262623744088226</v>
      </c>
      <c r="AB560" s="30">
        <f ca="1">IF(Riskregister!$E$7="",0,COUNTIF(BH$4:BH$53,"&lt;"&amp;Z560)*IF(AA560&lt;0.5,Riskregister!$K$7+(Riskregister!$L$7-Riskregister!$K$7)*SQRT(AA560/2),Riskregister!$L$7-(Riskregister!$L$7-Riskregister!$K$7)*SQRT((1-AA560)/2)))</f>
        <v>2120321.738094287</v>
      </c>
      <c r="AC560" s="30">
        <f t="shared" ca="1" si="336"/>
        <v>0.28050444444678935</v>
      </c>
      <c r="AD560" s="30">
        <f t="shared" ca="1" si="336"/>
        <v>0.93864321201383749</v>
      </c>
      <c r="AE560" s="30">
        <f ca="1">IF(Riskregister!$E$8="",0,COUNTIF(BI$4:BI$53,"&lt;"&amp;AC560)*IF(AD560&lt;0.5,Riskregister!$K$8+(Riskregister!$L$8-Riskregister!$K$8)*SQRT(AD560/2),Riskregister!$L$8-(Riskregister!$L$8-Riskregister!$K$8)*SQRT((1-AD560)/2)))</f>
        <v>8353566.6143968478</v>
      </c>
      <c r="AF560" s="30">
        <f t="shared" ca="1" si="337"/>
        <v>0.60425449350337601</v>
      </c>
      <c r="AG560" s="30">
        <f t="shared" ca="1" si="337"/>
        <v>0.3060206627327694</v>
      </c>
      <c r="AH560" s="30">
        <f>IF(Riskregister!$E$9="",0,COUNTIF(BJ$4:BJ$53,"&lt;"&amp;AF560)*IF(AG560&lt;0.5,Riskregister!$K$9+(Riskregister!$L$9-Riskregister!$K$9)*SQRT(AG560/2),Riskregister!$L$9-(Riskregister!$L$9-Riskregister!$K$9)*SQRT((1-AG560)/2)))</f>
        <v>0</v>
      </c>
      <c r="AI560" s="30">
        <f t="shared" ca="1" si="338"/>
        <v>0.78372228532793631</v>
      </c>
      <c r="AJ560" s="30">
        <f t="shared" ca="1" si="338"/>
        <v>8.7670076199922065E-2</v>
      </c>
      <c r="AK560" s="30">
        <f>IF(Riskregister!$E$10="",0,COUNTIF(BK$4:BK$53,"&lt;"&amp;AI560)*IF(AJ560&lt;0.5,Riskregister!$K$10+(Riskregister!$L$10-Riskregister!$K$10)*SQRT(AJ560/2),Riskregister!$L$10-(Riskregister!$L$10-Riskregister!$K$10)*SQRT((1-AJ560)/2)))</f>
        <v>0</v>
      </c>
      <c r="AL560" s="30">
        <f t="shared" ca="1" si="339"/>
        <v>0.90910932894011687</v>
      </c>
      <c r="AM560" s="30">
        <f t="shared" ca="1" si="339"/>
        <v>0.28978695593641723</v>
      </c>
      <c r="AN560" s="30">
        <f>IF(Riskregister!$E$11="",0,COUNTIF(BL$4:BL$53,"&lt;"&amp;AL560)*IF(AM560&lt;0.5,Riskregister!$K$11+(Riskregister!$L$11-Riskregister!$K$11)*SQRT(AM560/2),Riskregister!$L$11-(Riskregister!$L$11-Riskregister!$K$11)*SQRT((1-AM560)/2)))</f>
        <v>0</v>
      </c>
      <c r="AO560" s="30">
        <f t="shared" ca="1" si="340"/>
        <v>0.88600657913514003</v>
      </c>
      <c r="AP560" s="30">
        <f t="shared" ca="1" si="340"/>
        <v>0.27626186197195512</v>
      </c>
      <c r="AQ560" s="30">
        <f>IF(Riskregister!$E$12="",0,COUNTIF(BM$4:BM$53,"&lt;"&amp;AO560)*IF(AP560&lt;0.5,Riskregister!$K$12+(Riskregister!$L$12-Riskregister!$K$12)*SQRT(AP560/2),Riskregister!$L$12-(Riskregister!$L$12-Riskregister!$K$12)*SQRT((1-AP560)/2)))</f>
        <v>0</v>
      </c>
      <c r="AR560" s="30">
        <f t="shared" ca="1" si="341"/>
        <v>0.49256116021952179</v>
      </c>
      <c r="AS560" s="30">
        <f t="shared" ca="1" si="341"/>
        <v>0.25080758463668107</v>
      </c>
      <c r="AT560" s="30">
        <f>IF(Riskregister!$E$13="",0,COUNTIF(BN$4:BN$53,"&lt;"&amp;AR560)*IF(AS560&lt;0.5,Riskregister!$K$13+(Riskregister!$L$13-Riskregister!$K$13)*SQRT(AS560/2),Riskregister!$L$13-(Riskregister!$L$13-Riskregister!$K$13)*SQRT((1-AS560)/2)))</f>
        <v>0</v>
      </c>
      <c r="AU560" s="30">
        <f t="shared" ca="1" si="342"/>
        <v>0.42837715584156899</v>
      </c>
      <c r="AV560" s="30">
        <f t="shared" ca="1" si="342"/>
        <v>0.96782857207384954</v>
      </c>
      <c r="AW560" s="30">
        <f>IF(Riskregister!$E$14="",0,COUNTIF(BO$4:BO$53,"&lt;"&amp;AU560)*IF(AV560&lt;0.5,Riskregister!$K$14+(Riskregister!$L$14-Riskregister!$K$14)*SQRT(AV560/2),Riskregister!$L$14-(Riskregister!$L$14-Riskregister!$K$14)*SQRT((1-AV560)/2)))</f>
        <v>0</v>
      </c>
      <c r="AX560" s="30">
        <f t="shared" ca="1" si="343"/>
        <v>1.8985167117611113E-2</v>
      </c>
      <c r="AY560" s="30">
        <f t="shared" ca="1" si="343"/>
        <v>0.46010440282476639</v>
      </c>
      <c r="AZ560" s="30">
        <f>IF(Riskregister!$E$15="",0,COUNTIF(BP$4:BP$53,"&lt;"&amp;AX560)*IF(AY560&lt;0.5,Riskregister!$K$15+(Riskregister!$L$15-Riskregister!$K$15)*SQRT(AY560/2),Riskregister!$L$15-(Riskregister!$L$15-Riskregister!$K$15)*SQRT((1-AY560)/2)))</f>
        <v>0</v>
      </c>
      <c r="BA560" s="30">
        <f t="shared" ca="1" si="344"/>
        <v>0.9918779219004753</v>
      </c>
      <c r="BB560" s="30">
        <f t="shared" ca="1" si="344"/>
        <v>9.8262095693853024E-2</v>
      </c>
      <c r="BC560" s="30">
        <f>IF(Riskregister!$E$16="",0,COUNTIF(BQ$4:BQ$53,"&lt;"&amp;BA560)*IF(BB560&lt;0.5,Riskregister!$K$16+(Riskregister!$L$16-Riskregister!$K$16)*SQRT(BB560/2),Riskregister!$L$16-(Riskregister!$L$16-Riskregister!$K$16)*SQRT((1-BB560)/2)))</f>
        <v>0</v>
      </c>
      <c r="BD560" s="30">
        <f t="shared" ca="1" si="320"/>
        <v>14220460.553406756</v>
      </c>
    </row>
    <row r="561" spans="20:56" x14ac:dyDescent="0.35">
      <c r="T561" s="30">
        <f t="shared" ca="1" si="333"/>
        <v>8.061467613621931E-2</v>
      </c>
      <c r="U561" s="30">
        <f t="shared" ca="1" si="333"/>
        <v>0.47977913788392212</v>
      </c>
      <c r="V561" s="30">
        <f ca="1">IF(Riskregister!$E$5="",0,COUNTIF(BF$4:BF$53,"&lt;"&amp;T561)*IF(U561&lt;0.5,Riskregister!$K$5+(Riskregister!$L$5-Riskregister!$K$5)*SQRT(U561/2),Riskregister!$L$5-(Riskregister!$L$5-Riskregister!$K$5)*SQRT((1-U561)/2)))</f>
        <v>370403.35231286101</v>
      </c>
      <c r="W561" s="30">
        <f t="shared" ca="1" si="334"/>
        <v>0.31207699844234105</v>
      </c>
      <c r="X561" s="30">
        <f t="shared" ca="1" si="334"/>
        <v>0.43151599986780809</v>
      </c>
      <c r="Y561" s="30">
        <f ca="1">IF(Riskregister!$E$6="",0,COUNTIF(BG$4:BG$53,"&lt;"&amp;W561)*IF(X561&lt;0.5,Riskregister!$K$6+(Riskregister!$L$6-Riskregister!$K$6)*SQRT(X561/2),Riskregister!$L$6-(Riskregister!$L$6-Riskregister!$K$6)*SQRT((1-X561)/2)))</f>
        <v>1036095.6403341959</v>
      </c>
      <c r="Z561" s="30">
        <f t="shared" ca="1" si="335"/>
        <v>0.24690194229815599</v>
      </c>
      <c r="AA561" s="30">
        <f t="shared" ca="1" si="335"/>
        <v>0.22757721636529871</v>
      </c>
      <c r="AB561" s="30">
        <f ca="1">IF(Riskregister!$E$7="",0,COUNTIF(BH$4:BH$53,"&lt;"&amp;Z561)*IF(AA561&lt;0.5,Riskregister!$K$7+(Riskregister!$L$7-Riskregister!$K$7)*SQRT(AA561/2),Riskregister!$L$7-(Riskregister!$L$7-Riskregister!$K$7)*SQRT((1-AA561)/2)))</f>
        <v>672255.93912410748</v>
      </c>
      <c r="AC561" s="30">
        <f t="shared" ca="1" si="336"/>
        <v>0.89225722202561741</v>
      </c>
      <c r="AD561" s="30">
        <f t="shared" ca="1" si="336"/>
        <v>0.59273131519200395</v>
      </c>
      <c r="AE561" s="30">
        <f ca="1">IF(Riskregister!$E$8="",0,COUNTIF(BI$4:BI$53,"&lt;"&amp;AC561)*IF(AD561&lt;0.5,Riskregister!$K$8+(Riskregister!$L$8-Riskregister!$K$8)*SQRT(AD561/2),Riskregister!$L$8-(Riskregister!$L$8-Riskregister!$K$8)*SQRT((1-AD561)/2)))</f>
        <v>14395422.422717258</v>
      </c>
      <c r="AF561" s="30">
        <f t="shared" ca="1" si="337"/>
        <v>0.21810263510246475</v>
      </c>
      <c r="AG561" s="30">
        <f t="shared" ca="1" si="337"/>
        <v>0.72338620519851449</v>
      </c>
      <c r="AH561" s="30">
        <f>IF(Riskregister!$E$9="",0,COUNTIF(BJ$4:BJ$53,"&lt;"&amp;AF561)*IF(AG561&lt;0.5,Riskregister!$K$9+(Riskregister!$L$9-Riskregister!$K$9)*SQRT(AG561/2),Riskregister!$L$9-(Riskregister!$L$9-Riskregister!$K$9)*SQRT((1-AG561)/2)))</f>
        <v>0</v>
      </c>
      <c r="AI561" s="30">
        <f t="shared" ca="1" si="338"/>
        <v>0.63905860777859247</v>
      </c>
      <c r="AJ561" s="30">
        <f t="shared" ca="1" si="338"/>
        <v>0.19734786091879231</v>
      </c>
      <c r="AK561" s="30">
        <f>IF(Riskregister!$E$10="",0,COUNTIF(BK$4:BK$53,"&lt;"&amp;AI561)*IF(AJ561&lt;0.5,Riskregister!$K$10+(Riskregister!$L$10-Riskregister!$K$10)*SQRT(AJ561/2),Riskregister!$L$10-(Riskregister!$L$10-Riskregister!$K$10)*SQRT((1-AJ561)/2)))</f>
        <v>0</v>
      </c>
      <c r="AL561" s="30">
        <f t="shared" ca="1" si="339"/>
        <v>0.95990613105282541</v>
      </c>
      <c r="AM561" s="30">
        <f t="shared" ca="1" si="339"/>
        <v>0.22894476721004831</v>
      </c>
      <c r="AN561" s="30">
        <f>IF(Riskregister!$E$11="",0,COUNTIF(BL$4:BL$53,"&lt;"&amp;AL561)*IF(AM561&lt;0.5,Riskregister!$K$11+(Riskregister!$L$11-Riskregister!$K$11)*SQRT(AM561/2),Riskregister!$L$11-(Riskregister!$L$11-Riskregister!$K$11)*SQRT((1-AM561)/2)))</f>
        <v>0</v>
      </c>
      <c r="AO561" s="30">
        <f t="shared" ca="1" si="340"/>
        <v>6.8683575582629941E-2</v>
      </c>
      <c r="AP561" s="30">
        <f t="shared" ca="1" si="340"/>
        <v>0.39968894454302084</v>
      </c>
      <c r="AQ561" s="30">
        <f>IF(Riskregister!$E$12="",0,COUNTIF(BM$4:BM$53,"&lt;"&amp;AO561)*IF(AP561&lt;0.5,Riskregister!$K$12+(Riskregister!$L$12-Riskregister!$K$12)*SQRT(AP561/2),Riskregister!$L$12-(Riskregister!$L$12-Riskregister!$K$12)*SQRT((1-AP561)/2)))</f>
        <v>0</v>
      </c>
      <c r="AR561" s="30">
        <f t="shared" ca="1" si="341"/>
        <v>0.90067271529778314</v>
      </c>
      <c r="AS561" s="30">
        <f t="shared" ca="1" si="341"/>
        <v>0.46601881183210059</v>
      </c>
      <c r="AT561" s="30">
        <f>IF(Riskregister!$E$13="",0,COUNTIF(BN$4:BN$53,"&lt;"&amp;AR561)*IF(AS561&lt;0.5,Riskregister!$K$13+(Riskregister!$L$13-Riskregister!$K$13)*SQRT(AS561/2),Riskregister!$L$13-(Riskregister!$L$13-Riskregister!$K$13)*SQRT((1-AS561)/2)))</f>
        <v>0</v>
      </c>
      <c r="AU561" s="30">
        <f t="shared" ca="1" si="342"/>
        <v>0.88451313367548245</v>
      </c>
      <c r="AV561" s="30">
        <f t="shared" ca="1" si="342"/>
        <v>0.90356968524557124</v>
      </c>
      <c r="AW561" s="30">
        <f>IF(Riskregister!$E$14="",0,COUNTIF(BO$4:BO$53,"&lt;"&amp;AU561)*IF(AV561&lt;0.5,Riskregister!$K$14+(Riskregister!$L$14-Riskregister!$K$14)*SQRT(AV561/2),Riskregister!$L$14-(Riskregister!$L$14-Riskregister!$K$14)*SQRT((1-AV561)/2)))</f>
        <v>0</v>
      </c>
      <c r="AX561" s="30">
        <f t="shared" ca="1" si="343"/>
        <v>0.10699446071170726</v>
      </c>
      <c r="AY561" s="30">
        <f t="shared" ca="1" si="343"/>
        <v>0.66416422719913526</v>
      </c>
      <c r="AZ561" s="30">
        <f>IF(Riskregister!$E$15="",0,COUNTIF(BP$4:BP$53,"&lt;"&amp;AX561)*IF(AY561&lt;0.5,Riskregister!$K$15+(Riskregister!$L$15-Riskregister!$K$15)*SQRT(AY561/2),Riskregister!$L$15-(Riskregister!$L$15-Riskregister!$K$15)*SQRT((1-AY561)/2)))</f>
        <v>0</v>
      </c>
      <c r="BA561" s="30">
        <f t="shared" ca="1" si="344"/>
        <v>0.1066713593577342</v>
      </c>
      <c r="BB561" s="30">
        <f t="shared" ca="1" si="344"/>
        <v>0.28439095421828187</v>
      </c>
      <c r="BC561" s="30">
        <f>IF(Riskregister!$E$16="",0,COUNTIF(BQ$4:BQ$53,"&lt;"&amp;BA561)*IF(BB561&lt;0.5,Riskregister!$K$16+(Riskregister!$L$16-Riskregister!$K$16)*SQRT(BB561/2),Riskregister!$L$16-(Riskregister!$L$16-Riskregister!$K$16)*SQRT((1-BB561)/2)))</f>
        <v>0</v>
      </c>
      <c r="BD561" s="30">
        <f t="shared" ca="1" si="320"/>
        <v>16474177.354488423</v>
      </c>
    </row>
    <row r="562" spans="20:56" x14ac:dyDescent="0.35">
      <c r="T562" s="30">
        <f t="shared" ca="1" si="333"/>
        <v>0.95582333277346254</v>
      </c>
      <c r="U562" s="30">
        <f t="shared" ca="1" si="333"/>
        <v>0.34504607290009004</v>
      </c>
      <c r="V562" s="30">
        <f ca="1">IF(Riskregister!$E$5="",0,COUNTIF(BF$4:BF$53,"&lt;"&amp;T562)*IF(U562&lt;0.5,Riskregister!$K$5+(Riskregister!$L$5-Riskregister!$K$5)*SQRT(U562/2),Riskregister!$L$5-(Riskregister!$L$5-Riskregister!$K$5)*SQRT((1-U562)/2)))</f>
        <v>2358380.6132680094</v>
      </c>
      <c r="W562" s="30">
        <f t="shared" ca="1" si="334"/>
        <v>2.2977917086421829E-2</v>
      </c>
      <c r="X562" s="30">
        <f t="shared" ca="1" si="334"/>
        <v>0.51195288600837363</v>
      </c>
      <c r="Y562" s="30">
        <f ca="1">IF(Riskregister!$E$6="",0,COUNTIF(BG$4:BG$53,"&lt;"&amp;W562)*IF(X562&lt;0.5,Riskregister!$K$6+(Riskregister!$L$6-Riskregister!$K$6)*SQRT(X562/2),Riskregister!$L$6-(Riskregister!$L$6-Riskregister!$K$6)*SQRT((1-X562)/2)))</f>
        <v>0</v>
      </c>
      <c r="Z562" s="30">
        <f t="shared" ca="1" si="335"/>
        <v>0.30330742571671254</v>
      </c>
      <c r="AA562" s="30">
        <f t="shared" ca="1" si="335"/>
        <v>0.71019046097489458</v>
      </c>
      <c r="AB562" s="30">
        <f ca="1">IF(Riskregister!$E$7="",0,COUNTIF(BH$4:BH$53,"&lt;"&amp;Z562)*IF(AA562&lt;0.5,Riskregister!$K$7+(Riskregister!$L$7-Riskregister!$K$7)*SQRT(AA562/2),Riskregister!$L$7-(Riskregister!$L$7-Riskregister!$K$7)*SQRT((1-AA562)/2)))</f>
        <v>1333838.7157510635</v>
      </c>
      <c r="AC562" s="30">
        <f t="shared" ca="1" si="336"/>
        <v>0.28270154198441833</v>
      </c>
      <c r="AD562" s="30">
        <f t="shared" ca="1" si="336"/>
        <v>0.9063613108060784</v>
      </c>
      <c r="AE562" s="30">
        <f ca="1">IF(Riskregister!$E$8="",0,COUNTIF(BI$4:BI$53,"&lt;"&amp;AC562)*IF(AD562&lt;0.5,Riskregister!$K$8+(Riskregister!$L$8-Riskregister!$K$8)*SQRT(AD562/2),Riskregister!$L$8-(Riskregister!$L$8-Riskregister!$K$8)*SQRT((1-AD562)/2)))</f>
        <v>7966048.848033106</v>
      </c>
      <c r="AF562" s="30">
        <f t="shared" ca="1" si="337"/>
        <v>0.6058186533510671</v>
      </c>
      <c r="AG562" s="30">
        <f t="shared" ca="1" si="337"/>
        <v>0.29354178357046956</v>
      </c>
      <c r="AH562" s="30">
        <f>IF(Riskregister!$E$9="",0,COUNTIF(BJ$4:BJ$53,"&lt;"&amp;AF562)*IF(AG562&lt;0.5,Riskregister!$K$9+(Riskregister!$L$9-Riskregister!$K$9)*SQRT(AG562/2),Riskregister!$L$9-(Riskregister!$L$9-Riskregister!$K$9)*SQRT((1-AG562)/2)))</f>
        <v>0</v>
      </c>
      <c r="AI562" s="30">
        <f t="shared" ca="1" si="338"/>
        <v>0.18969416255345395</v>
      </c>
      <c r="AJ562" s="30">
        <f t="shared" ca="1" si="338"/>
        <v>0.28582964916615439</v>
      </c>
      <c r="AK562" s="30">
        <f>IF(Riskregister!$E$10="",0,COUNTIF(BK$4:BK$53,"&lt;"&amp;AI562)*IF(AJ562&lt;0.5,Riskregister!$K$10+(Riskregister!$L$10-Riskregister!$K$10)*SQRT(AJ562/2),Riskregister!$L$10-(Riskregister!$L$10-Riskregister!$K$10)*SQRT((1-AJ562)/2)))</f>
        <v>0</v>
      </c>
      <c r="AL562" s="30">
        <f t="shared" ca="1" si="339"/>
        <v>0.34638130474383111</v>
      </c>
      <c r="AM562" s="30">
        <f t="shared" ca="1" si="339"/>
        <v>0.15062930657297924</v>
      </c>
      <c r="AN562" s="30">
        <f>IF(Riskregister!$E$11="",0,COUNTIF(BL$4:BL$53,"&lt;"&amp;AL562)*IF(AM562&lt;0.5,Riskregister!$K$11+(Riskregister!$L$11-Riskregister!$K$11)*SQRT(AM562/2),Riskregister!$L$11-(Riskregister!$L$11-Riskregister!$K$11)*SQRT((1-AM562)/2)))</f>
        <v>0</v>
      </c>
      <c r="AO562" s="30">
        <f t="shared" ca="1" si="340"/>
        <v>9.5223896844677802E-2</v>
      </c>
      <c r="AP562" s="30">
        <f t="shared" ca="1" si="340"/>
        <v>0.22941329124959065</v>
      </c>
      <c r="AQ562" s="30">
        <f>IF(Riskregister!$E$12="",0,COUNTIF(BM$4:BM$53,"&lt;"&amp;AO562)*IF(AP562&lt;0.5,Riskregister!$K$12+(Riskregister!$L$12-Riskregister!$K$12)*SQRT(AP562/2),Riskregister!$L$12-(Riskregister!$L$12-Riskregister!$K$12)*SQRT((1-AP562)/2)))</f>
        <v>0</v>
      </c>
      <c r="AR562" s="30">
        <f t="shared" ca="1" si="341"/>
        <v>0.10415757136700077</v>
      </c>
      <c r="AS562" s="30">
        <f t="shared" ca="1" si="341"/>
        <v>0.64073477098286491</v>
      </c>
      <c r="AT562" s="30">
        <f>IF(Riskregister!$E$13="",0,COUNTIF(BN$4:BN$53,"&lt;"&amp;AR562)*IF(AS562&lt;0.5,Riskregister!$K$13+(Riskregister!$L$13-Riskregister!$K$13)*SQRT(AS562/2),Riskregister!$L$13-(Riskregister!$L$13-Riskregister!$K$13)*SQRT((1-AS562)/2)))</f>
        <v>0</v>
      </c>
      <c r="AU562" s="30">
        <f t="shared" ca="1" si="342"/>
        <v>0.82584827902529667</v>
      </c>
      <c r="AV562" s="30">
        <f t="shared" ca="1" si="342"/>
        <v>0.59961190235319817</v>
      </c>
      <c r="AW562" s="30">
        <f>IF(Riskregister!$E$14="",0,COUNTIF(BO$4:BO$53,"&lt;"&amp;AU562)*IF(AV562&lt;0.5,Riskregister!$K$14+(Riskregister!$L$14-Riskregister!$K$14)*SQRT(AV562/2),Riskregister!$L$14-(Riskregister!$L$14-Riskregister!$K$14)*SQRT((1-AV562)/2)))</f>
        <v>0</v>
      </c>
      <c r="AX562" s="30">
        <f t="shared" ca="1" si="343"/>
        <v>6.0398070059916487E-2</v>
      </c>
      <c r="AY562" s="30">
        <f t="shared" ca="1" si="343"/>
        <v>0.17840312818225257</v>
      </c>
      <c r="AZ562" s="30">
        <f>IF(Riskregister!$E$15="",0,COUNTIF(BP$4:BP$53,"&lt;"&amp;AX562)*IF(AY562&lt;0.5,Riskregister!$K$15+(Riskregister!$L$15-Riskregister!$K$15)*SQRT(AY562/2),Riskregister!$L$15-(Riskregister!$L$15-Riskregister!$K$15)*SQRT((1-AY562)/2)))</f>
        <v>0</v>
      </c>
      <c r="BA562" s="30">
        <f t="shared" ca="1" si="344"/>
        <v>0.43168410548657543</v>
      </c>
      <c r="BB562" s="30">
        <f t="shared" ca="1" si="344"/>
        <v>9.6517086268868457E-2</v>
      </c>
      <c r="BC562" s="30">
        <f>IF(Riskregister!$E$16="",0,COUNTIF(BQ$4:BQ$53,"&lt;"&amp;BA562)*IF(BB562&lt;0.5,Riskregister!$K$16+(Riskregister!$L$16-Riskregister!$K$16)*SQRT(BB562/2),Riskregister!$L$16-(Riskregister!$L$16-Riskregister!$K$16)*SQRT((1-BB562)/2)))</f>
        <v>0</v>
      </c>
      <c r="BD562" s="30">
        <f t="shared" ca="1" si="320"/>
        <v>11658268.177052179</v>
      </c>
    </row>
    <row r="563" spans="20:56" x14ac:dyDescent="0.35">
      <c r="T563" s="30">
        <f t="shared" ca="1" si="333"/>
        <v>0.80942999169342456</v>
      </c>
      <c r="U563" s="30">
        <f t="shared" ca="1" si="333"/>
        <v>0.87750092596236628</v>
      </c>
      <c r="V563" s="30">
        <f ca="1">IF(Riskregister!$E$5="",0,COUNTIF(BF$4:BF$53,"&lt;"&amp;T563)*IF(U563&lt;0.5,Riskregister!$K$5+(Riskregister!$L$5-Riskregister!$K$5)*SQRT(U563/2),Riskregister!$L$5-(Riskregister!$L$5-Riskregister!$K$5)*SQRT((1-U563)/2)))</f>
        <v>2443155.5143868621</v>
      </c>
      <c r="W563" s="30">
        <f t="shared" ca="1" si="334"/>
        <v>0.7625575280754946</v>
      </c>
      <c r="X563" s="30">
        <f t="shared" ca="1" si="334"/>
        <v>2.8783129239457805E-2</v>
      </c>
      <c r="Y563" s="30">
        <f ca="1">IF(Riskregister!$E$6="",0,COUNTIF(BG$4:BG$53,"&lt;"&amp;W563)*IF(X563&lt;0.5,Riskregister!$K$6+(Riskregister!$L$6-Riskregister!$K$6)*SQRT(X563/2),Riskregister!$L$6-(Riskregister!$L$6-Riskregister!$K$6)*SQRT((1-X563)/2)))</f>
        <v>1247810.1761405841</v>
      </c>
      <c r="Z563" s="30">
        <f t="shared" ca="1" si="335"/>
        <v>0.37826333224475339</v>
      </c>
      <c r="AA563" s="30">
        <f t="shared" ca="1" si="335"/>
        <v>0.49074565156236072</v>
      </c>
      <c r="AB563" s="30">
        <f ca="1">IF(Riskregister!$E$7="",0,COUNTIF(BH$4:BH$53,"&lt;"&amp;Z563)*IF(AA563&lt;0.5,Riskregister!$K$7+(Riskregister!$L$7-Riskregister!$K$7)*SQRT(AA563/2),Riskregister!$L$7-(Riskregister!$L$7-Riskregister!$K$7)*SQRT((1-AA563)/2)))</f>
        <v>1116864.6255066963</v>
      </c>
      <c r="AC563" s="30">
        <f t="shared" ca="1" si="336"/>
        <v>0.48566045719524409</v>
      </c>
      <c r="AD563" s="30">
        <f t="shared" ca="1" si="336"/>
        <v>0.79580903871931974</v>
      </c>
      <c r="AE563" s="30">
        <f ca="1">IF(Riskregister!$E$8="",0,COUNTIF(BI$4:BI$53,"&lt;"&amp;AC563)*IF(AD563&lt;0.5,Riskregister!$K$8+(Riskregister!$L$8-Riskregister!$K$8)*SQRT(AD563/2),Riskregister!$L$8-(Riskregister!$L$8-Riskregister!$K$8)*SQRT((1-AD563)/2)))</f>
        <v>10494713.937372454</v>
      </c>
      <c r="AF563" s="30">
        <f t="shared" ca="1" si="337"/>
        <v>8.1084363354249067E-2</v>
      </c>
      <c r="AG563" s="30">
        <f t="shared" ca="1" si="337"/>
        <v>0.25785065255945916</v>
      </c>
      <c r="AH563" s="30">
        <f>IF(Riskregister!$E$9="",0,COUNTIF(BJ$4:BJ$53,"&lt;"&amp;AF563)*IF(AG563&lt;0.5,Riskregister!$K$9+(Riskregister!$L$9-Riskregister!$K$9)*SQRT(AG563/2),Riskregister!$L$9-(Riskregister!$L$9-Riskregister!$K$9)*SQRT((1-AG563)/2)))</f>
        <v>0</v>
      </c>
      <c r="AI563" s="30">
        <f t="shared" ca="1" si="338"/>
        <v>0.76923654833863486</v>
      </c>
      <c r="AJ563" s="30">
        <f t="shared" ca="1" si="338"/>
        <v>0.14240922196941563</v>
      </c>
      <c r="AK563" s="30">
        <f>IF(Riskregister!$E$10="",0,COUNTIF(BK$4:BK$53,"&lt;"&amp;AI563)*IF(AJ563&lt;0.5,Riskregister!$K$10+(Riskregister!$L$10-Riskregister!$K$10)*SQRT(AJ563/2),Riskregister!$L$10-(Riskregister!$L$10-Riskregister!$K$10)*SQRT((1-AJ563)/2)))</f>
        <v>0</v>
      </c>
      <c r="AL563" s="30">
        <f t="shared" ca="1" si="339"/>
        <v>8.8090460872475962E-2</v>
      </c>
      <c r="AM563" s="30">
        <f t="shared" ca="1" si="339"/>
        <v>0.88976733831894161</v>
      </c>
      <c r="AN563" s="30">
        <f>IF(Riskregister!$E$11="",0,COUNTIF(BL$4:BL$53,"&lt;"&amp;AL563)*IF(AM563&lt;0.5,Riskregister!$K$11+(Riskregister!$L$11-Riskregister!$K$11)*SQRT(AM563/2),Riskregister!$L$11-(Riskregister!$L$11-Riskregister!$K$11)*SQRT((1-AM563)/2)))</f>
        <v>0</v>
      </c>
      <c r="AO563" s="30">
        <f t="shared" ca="1" si="340"/>
        <v>0.43015425512262695</v>
      </c>
      <c r="AP563" s="30">
        <f t="shared" ca="1" si="340"/>
        <v>0.85045164117963201</v>
      </c>
      <c r="AQ563" s="30">
        <f>IF(Riskregister!$E$12="",0,COUNTIF(BM$4:BM$53,"&lt;"&amp;AO563)*IF(AP563&lt;0.5,Riskregister!$K$12+(Riskregister!$L$12-Riskregister!$K$12)*SQRT(AP563/2),Riskregister!$L$12-(Riskregister!$L$12-Riskregister!$K$12)*SQRT((1-AP563)/2)))</f>
        <v>0</v>
      </c>
      <c r="AR563" s="30">
        <f t="shared" ca="1" si="341"/>
        <v>0.52439399219277871</v>
      </c>
      <c r="AS563" s="30">
        <f t="shared" ca="1" si="341"/>
        <v>0.14922109522642235</v>
      </c>
      <c r="AT563" s="30">
        <f>IF(Riskregister!$E$13="",0,COUNTIF(BN$4:BN$53,"&lt;"&amp;AR563)*IF(AS563&lt;0.5,Riskregister!$K$13+(Riskregister!$L$13-Riskregister!$K$13)*SQRT(AS563/2),Riskregister!$L$13-(Riskregister!$L$13-Riskregister!$K$13)*SQRT((1-AS563)/2)))</f>
        <v>0</v>
      </c>
      <c r="AU563" s="30">
        <f t="shared" ca="1" si="342"/>
        <v>0.41425972544096878</v>
      </c>
      <c r="AV563" s="30">
        <f t="shared" ca="1" si="342"/>
        <v>3.9581627027203914E-2</v>
      </c>
      <c r="AW563" s="30">
        <f>IF(Riskregister!$E$14="",0,COUNTIF(BO$4:BO$53,"&lt;"&amp;AU563)*IF(AV563&lt;0.5,Riskregister!$K$14+(Riskregister!$L$14-Riskregister!$K$14)*SQRT(AV563/2),Riskregister!$L$14-(Riskregister!$L$14-Riskregister!$K$14)*SQRT((1-AV563)/2)))</f>
        <v>0</v>
      </c>
      <c r="AX563" s="30">
        <f t="shared" ca="1" si="343"/>
        <v>0.76619252873316501</v>
      </c>
      <c r="AY563" s="30">
        <f t="shared" ca="1" si="343"/>
        <v>3.4103018512124272E-2</v>
      </c>
      <c r="AZ563" s="30">
        <f>IF(Riskregister!$E$15="",0,COUNTIF(BP$4:BP$53,"&lt;"&amp;AX563)*IF(AY563&lt;0.5,Riskregister!$K$15+(Riskregister!$L$15-Riskregister!$K$15)*SQRT(AY563/2),Riskregister!$L$15-(Riskregister!$L$15-Riskregister!$K$15)*SQRT((1-AY563)/2)))</f>
        <v>0</v>
      </c>
      <c r="BA563" s="30">
        <f t="shared" ca="1" si="344"/>
        <v>0.29257615106700463</v>
      </c>
      <c r="BB563" s="30">
        <f t="shared" ca="1" si="344"/>
        <v>0.43217289352274124</v>
      </c>
      <c r="BC563" s="30">
        <f>IF(Riskregister!$E$16="",0,COUNTIF(BQ$4:BQ$53,"&lt;"&amp;BA563)*IF(BB563&lt;0.5,Riskregister!$K$16+(Riskregister!$L$16-Riskregister!$K$16)*SQRT(BB563/2),Riskregister!$L$16-(Riskregister!$L$16-Riskregister!$K$16)*SQRT((1-BB563)/2)))</f>
        <v>0</v>
      </c>
      <c r="BD563" s="30">
        <f t="shared" ca="1" si="320"/>
        <v>15302544.253406595</v>
      </c>
    </row>
    <row r="564" spans="20:56" x14ac:dyDescent="0.35">
      <c r="T564" s="30">
        <f t="shared" ref="T564:U583" ca="1" si="345">RAND()</f>
        <v>0.2753747067166048</v>
      </c>
      <c r="U564" s="30">
        <f t="shared" ca="1" si="345"/>
        <v>0.55513350016164131</v>
      </c>
      <c r="V564" s="30">
        <f ca="1">IF(Riskregister!$E$5="",0,COUNTIF(BF$4:BF$53,"&lt;"&amp;T564)*IF(U564&lt;0.5,Riskregister!$K$5+(Riskregister!$L$5-Riskregister!$K$5)*SQRT(U564/2),Riskregister!$L$5-(Riskregister!$L$5-Riskregister!$K$5)*SQRT((1-U564)/2)))</f>
        <v>775534.533283878</v>
      </c>
      <c r="W564" s="30">
        <f t="shared" ref="W564:X583" ca="1" si="346">RAND()</f>
        <v>3.5887971464987345E-2</v>
      </c>
      <c r="X564" s="30">
        <f t="shared" ca="1" si="346"/>
        <v>0.84866263017089327</v>
      </c>
      <c r="Y564" s="30">
        <f ca="1">IF(Riskregister!$E$6="",0,COUNTIF(BG$4:BG$53,"&lt;"&amp;W564)*IF(X564&lt;0.5,Riskregister!$K$6+(Riskregister!$L$6-Riskregister!$K$6)*SQRT(X564/2),Riskregister!$L$6-(Riskregister!$L$6-Riskregister!$K$6)*SQRT((1-X564)/2)))</f>
        <v>0</v>
      </c>
      <c r="Z564" s="30">
        <f t="shared" ref="Z564:AA583" ca="1" si="347">RAND()</f>
        <v>0.89669258818528585</v>
      </c>
      <c r="AA564" s="30">
        <f t="shared" ca="1" si="347"/>
        <v>0.53681820143856029</v>
      </c>
      <c r="AB564" s="30">
        <f ca="1">IF(Riskregister!$E$7="",0,COUNTIF(BH$4:BH$53,"&lt;"&amp;Z564)*IF(AA564&lt;0.5,Riskregister!$K$7+(Riskregister!$L$7-Riskregister!$K$7)*SQRT(AA564/2),Riskregister!$L$7-(Riskregister!$L$7-Riskregister!$K$7)*SQRT((1-AA564)/2)))</f>
        <v>2315663.7757891631</v>
      </c>
      <c r="AC564" s="30">
        <f t="shared" ref="AC564:AD583" ca="1" si="348">RAND()</f>
        <v>0.35500714861999438</v>
      </c>
      <c r="AD564" s="30">
        <f t="shared" ca="1" si="348"/>
        <v>0.20472976357623873</v>
      </c>
      <c r="AE564" s="30">
        <f ca="1">IF(Riskregister!$E$8="",0,COUNTIF(BI$4:BI$53,"&lt;"&amp;AC564)*IF(AD564&lt;0.5,Riskregister!$K$8+(Riskregister!$L$8-Riskregister!$K$8)*SQRT(AD564/2),Riskregister!$L$8-(Riskregister!$L$8-Riskregister!$K$8)*SQRT((1-AD564)/2)))</f>
        <v>3607484.1570319585</v>
      </c>
      <c r="AF564" s="30">
        <f t="shared" ref="AF564:AG583" ca="1" si="349">RAND()</f>
        <v>0.17370847501368347</v>
      </c>
      <c r="AG564" s="30">
        <f t="shared" ca="1" si="349"/>
        <v>0.95951346398870996</v>
      </c>
      <c r="AH564" s="30">
        <f>IF(Riskregister!$E$9="",0,COUNTIF(BJ$4:BJ$53,"&lt;"&amp;AF564)*IF(AG564&lt;0.5,Riskregister!$K$9+(Riskregister!$L$9-Riskregister!$K$9)*SQRT(AG564/2),Riskregister!$L$9-(Riskregister!$L$9-Riskregister!$K$9)*SQRT((1-AG564)/2)))</f>
        <v>0</v>
      </c>
      <c r="AI564" s="30">
        <f t="shared" ref="AI564:AJ583" ca="1" si="350">RAND()</f>
        <v>0.76813136075033206</v>
      </c>
      <c r="AJ564" s="30">
        <f t="shared" ca="1" si="350"/>
        <v>0.27938492779197288</v>
      </c>
      <c r="AK564" s="30">
        <f>IF(Riskregister!$E$10="",0,COUNTIF(BK$4:BK$53,"&lt;"&amp;AI564)*IF(AJ564&lt;0.5,Riskregister!$K$10+(Riskregister!$L$10-Riskregister!$K$10)*SQRT(AJ564/2),Riskregister!$L$10-(Riskregister!$L$10-Riskregister!$K$10)*SQRT((1-AJ564)/2)))</f>
        <v>0</v>
      </c>
      <c r="AL564" s="30">
        <f t="shared" ref="AL564:AM583" ca="1" si="351">RAND()</f>
        <v>0.4641607837821583</v>
      </c>
      <c r="AM564" s="30">
        <f t="shared" ca="1" si="351"/>
        <v>0.45131386211855273</v>
      </c>
      <c r="AN564" s="30">
        <f>IF(Riskregister!$E$11="",0,COUNTIF(BL$4:BL$53,"&lt;"&amp;AL564)*IF(AM564&lt;0.5,Riskregister!$K$11+(Riskregister!$L$11-Riskregister!$K$11)*SQRT(AM564/2),Riskregister!$L$11-(Riskregister!$L$11-Riskregister!$K$11)*SQRT((1-AM564)/2)))</f>
        <v>0</v>
      </c>
      <c r="AO564" s="30">
        <f t="shared" ref="AO564:AP583" ca="1" si="352">RAND()</f>
        <v>0.7976979396571704</v>
      </c>
      <c r="AP564" s="30">
        <f t="shared" ca="1" si="352"/>
        <v>0.50380924097151114</v>
      </c>
      <c r="AQ564" s="30">
        <f>IF(Riskregister!$E$12="",0,COUNTIF(BM$4:BM$53,"&lt;"&amp;AO564)*IF(AP564&lt;0.5,Riskregister!$K$12+(Riskregister!$L$12-Riskregister!$K$12)*SQRT(AP564/2),Riskregister!$L$12-(Riskregister!$L$12-Riskregister!$K$12)*SQRT((1-AP564)/2)))</f>
        <v>0</v>
      </c>
      <c r="AR564" s="30">
        <f t="shared" ref="AR564:AS583" ca="1" si="353">RAND()</f>
        <v>0.50993633883640455</v>
      </c>
      <c r="AS564" s="30">
        <f t="shared" ca="1" si="353"/>
        <v>7.7506503964519746E-2</v>
      </c>
      <c r="AT564" s="30">
        <f>IF(Riskregister!$E$13="",0,COUNTIF(BN$4:BN$53,"&lt;"&amp;AR564)*IF(AS564&lt;0.5,Riskregister!$K$13+(Riskregister!$L$13-Riskregister!$K$13)*SQRT(AS564/2),Riskregister!$L$13-(Riskregister!$L$13-Riskregister!$K$13)*SQRT((1-AS564)/2)))</f>
        <v>0</v>
      </c>
      <c r="AU564" s="30">
        <f t="shared" ref="AU564:AV583" ca="1" si="354">RAND()</f>
        <v>0.10482252979040652</v>
      </c>
      <c r="AV564" s="30">
        <f t="shared" ca="1" si="354"/>
        <v>0.16191474564700503</v>
      </c>
      <c r="AW564" s="30">
        <f>IF(Riskregister!$E$14="",0,COUNTIF(BO$4:BO$53,"&lt;"&amp;AU564)*IF(AV564&lt;0.5,Riskregister!$K$14+(Riskregister!$L$14-Riskregister!$K$14)*SQRT(AV564/2),Riskregister!$L$14-(Riskregister!$L$14-Riskregister!$K$14)*SQRT((1-AV564)/2)))</f>
        <v>0</v>
      </c>
      <c r="AX564" s="30">
        <f t="shared" ref="AX564:AY583" ca="1" si="355">RAND()</f>
        <v>0.53612678436322547</v>
      </c>
      <c r="AY564" s="30">
        <f t="shared" ca="1" si="355"/>
        <v>0.40988338229282673</v>
      </c>
      <c r="AZ564" s="30">
        <f>IF(Riskregister!$E$15="",0,COUNTIF(BP$4:BP$53,"&lt;"&amp;AX564)*IF(AY564&lt;0.5,Riskregister!$K$15+(Riskregister!$L$15-Riskregister!$K$15)*SQRT(AY564/2),Riskregister!$L$15-(Riskregister!$L$15-Riskregister!$K$15)*SQRT((1-AY564)/2)))</f>
        <v>0</v>
      </c>
      <c r="BA564" s="30">
        <f t="shared" ref="BA564:BB583" ca="1" si="356">RAND()</f>
        <v>7.2610544897392271E-2</v>
      </c>
      <c r="BB564" s="30">
        <f t="shared" ca="1" si="356"/>
        <v>0.46805109037080728</v>
      </c>
      <c r="BC564" s="30">
        <f>IF(Riskregister!$E$16="",0,COUNTIF(BQ$4:BQ$53,"&lt;"&amp;BA564)*IF(BB564&lt;0.5,Riskregister!$K$16+(Riskregister!$L$16-Riskregister!$K$16)*SQRT(BB564/2),Riskregister!$L$16-(Riskregister!$L$16-Riskregister!$K$16)*SQRT((1-BB564)/2)))</f>
        <v>0</v>
      </c>
      <c r="BD564" s="30">
        <f t="shared" ca="1" si="320"/>
        <v>6698682.4661049992</v>
      </c>
    </row>
    <row r="565" spans="20:56" x14ac:dyDescent="0.35">
      <c r="T565" s="30">
        <f t="shared" ca="1" si="345"/>
        <v>0.98807690320355657</v>
      </c>
      <c r="U565" s="30">
        <f t="shared" ca="1" si="345"/>
        <v>0.89370271475619723</v>
      </c>
      <c r="V565" s="30">
        <f ca="1">IF(Riskregister!$E$5="",0,COUNTIF(BF$4:BF$53,"&lt;"&amp;T565)*IF(U565&lt;0.5,Riskregister!$K$5+(Riskregister!$L$5-Riskregister!$K$5)*SQRT(U565/2),Riskregister!$L$5-(Riskregister!$L$5-Riskregister!$K$5)*SQRT((1-U565)/2)))</f>
        <v>3970056.3824091167</v>
      </c>
      <c r="W565" s="30">
        <f t="shared" ca="1" si="346"/>
        <v>0.73909165052321524</v>
      </c>
      <c r="X565" s="30">
        <f t="shared" ca="1" si="346"/>
        <v>0.46624350956470861</v>
      </c>
      <c r="Y565" s="30">
        <f ca="1">IF(Riskregister!$E$6="",0,COUNTIF(BG$4:BG$53,"&lt;"&amp;W565)*IF(X565&lt;0.5,Riskregister!$K$6+(Riskregister!$L$6-Riskregister!$K$6)*SQRT(X565/2),Riskregister!$L$6-(Riskregister!$L$6-Riskregister!$K$6)*SQRT((1-X565)/2)))</f>
        <v>3207264.9212255836</v>
      </c>
      <c r="Z565" s="30">
        <f t="shared" ca="1" si="347"/>
        <v>0.22577193651846461</v>
      </c>
      <c r="AA565" s="30">
        <f t="shared" ca="1" si="347"/>
        <v>0.69786342162223391</v>
      </c>
      <c r="AB565" s="30">
        <f ca="1">IF(Riskregister!$E$7="",0,COUNTIF(BH$4:BH$53,"&lt;"&amp;Z565)*IF(AA565&lt;0.5,Riskregister!$K$7+(Riskregister!$L$7-Riskregister!$K$7)*SQRT(AA565/2),Riskregister!$L$7-(Riskregister!$L$7-Riskregister!$K$7)*SQRT((1-AA565)/2)))</f>
        <v>1055854.9395517674</v>
      </c>
      <c r="AC565" s="30">
        <f t="shared" ca="1" si="348"/>
        <v>0.529961884722424</v>
      </c>
      <c r="AD565" s="30">
        <f t="shared" ca="1" si="348"/>
        <v>0.49036297412549157</v>
      </c>
      <c r="AE565" s="30">
        <f ca="1">IF(Riskregister!$E$8="",0,COUNTIF(BI$4:BI$53,"&lt;"&amp;AC565)*IF(AD565&lt;0.5,Riskregister!$K$8+(Riskregister!$L$8-Riskregister!$K$8)*SQRT(AD565/2),Riskregister!$L$8-(Riskregister!$L$8-Riskregister!$K$8)*SQRT((1-AD565)/2)))</f>
        <v>7881728.3993968489</v>
      </c>
      <c r="AF565" s="30">
        <f t="shared" ca="1" si="349"/>
        <v>0.37981715949700623</v>
      </c>
      <c r="AG565" s="30">
        <f t="shared" ca="1" si="349"/>
        <v>0.3849072626953115</v>
      </c>
      <c r="AH565" s="30">
        <f>IF(Riskregister!$E$9="",0,COUNTIF(BJ$4:BJ$53,"&lt;"&amp;AF565)*IF(AG565&lt;0.5,Riskregister!$K$9+(Riskregister!$L$9-Riskregister!$K$9)*SQRT(AG565/2),Riskregister!$L$9-(Riskregister!$L$9-Riskregister!$K$9)*SQRT((1-AG565)/2)))</f>
        <v>0</v>
      </c>
      <c r="AI565" s="30">
        <f t="shared" ca="1" si="350"/>
        <v>0.46359679058809056</v>
      </c>
      <c r="AJ565" s="30">
        <f t="shared" ca="1" si="350"/>
        <v>0.9625039469503508</v>
      </c>
      <c r="AK565" s="30">
        <f>IF(Riskregister!$E$10="",0,COUNTIF(BK$4:BK$53,"&lt;"&amp;AI565)*IF(AJ565&lt;0.5,Riskregister!$K$10+(Riskregister!$L$10-Riskregister!$K$10)*SQRT(AJ565/2),Riskregister!$L$10-(Riskregister!$L$10-Riskregister!$K$10)*SQRT((1-AJ565)/2)))</f>
        <v>0</v>
      </c>
      <c r="AL565" s="30">
        <f t="shared" ca="1" si="351"/>
        <v>0.90156207297601754</v>
      </c>
      <c r="AM565" s="30">
        <f t="shared" ca="1" si="351"/>
        <v>0.75380387592877884</v>
      </c>
      <c r="AN565" s="30">
        <f>IF(Riskregister!$E$11="",0,COUNTIF(BL$4:BL$53,"&lt;"&amp;AL565)*IF(AM565&lt;0.5,Riskregister!$K$11+(Riskregister!$L$11-Riskregister!$K$11)*SQRT(AM565/2),Riskregister!$L$11-(Riskregister!$L$11-Riskregister!$K$11)*SQRT((1-AM565)/2)))</f>
        <v>0</v>
      </c>
      <c r="AO565" s="30">
        <f t="shared" ca="1" si="352"/>
        <v>0.72621929286791109</v>
      </c>
      <c r="AP565" s="30">
        <f t="shared" ca="1" si="352"/>
        <v>0.60209089309953334</v>
      </c>
      <c r="AQ565" s="30">
        <f>IF(Riskregister!$E$12="",0,COUNTIF(BM$4:BM$53,"&lt;"&amp;AO565)*IF(AP565&lt;0.5,Riskregister!$K$12+(Riskregister!$L$12-Riskregister!$K$12)*SQRT(AP565/2),Riskregister!$L$12-(Riskregister!$L$12-Riskregister!$K$12)*SQRT((1-AP565)/2)))</f>
        <v>0</v>
      </c>
      <c r="AR565" s="30">
        <f t="shared" ca="1" si="353"/>
        <v>2.4518493665477425E-2</v>
      </c>
      <c r="AS565" s="30">
        <f t="shared" ca="1" si="353"/>
        <v>0.67577063292969275</v>
      </c>
      <c r="AT565" s="30">
        <f>IF(Riskregister!$E$13="",0,COUNTIF(BN$4:BN$53,"&lt;"&amp;AR565)*IF(AS565&lt;0.5,Riskregister!$K$13+(Riskregister!$L$13-Riskregister!$K$13)*SQRT(AS565/2),Riskregister!$L$13-(Riskregister!$L$13-Riskregister!$K$13)*SQRT((1-AS565)/2)))</f>
        <v>0</v>
      </c>
      <c r="AU565" s="30">
        <f t="shared" ca="1" si="354"/>
        <v>0.15311516384127721</v>
      </c>
      <c r="AV565" s="30">
        <f t="shared" ca="1" si="354"/>
        <v>0.93540042208430896</v>
      </c>
      <c r="AW565" s="30">
        <f>IF(Riskregister!$E$14="",0,COUNTIF(BO$4:BO$53,"&lt;"&amp;AU565)*IF(AV565&lt;0.5,Riskregister!$K$14+(Riskregister!$L$14-Riskregister!$K$14)*SQRT(AV565/2),Riskregister!$L$14-(Riskregister!$L$14-Riskregister!$K$14)*SQRT((1-AV565)/2)))</f>
        <v>0</v>
      </c>
      <c r="AX565" s="30">
        <f t="shared" ca="1" si="355"/>
        <v>0.79760864317272273</v>
      </c>
      <c r="AY565" s="30">
        <f t="shared" ca="1" si="355"/>
        <v>0.10970980053289092</v>
      </c>
      <c r="AZ565" s="30">
        <f>IF(Riskregister!$E$15="",0,COUNTIF(BP$4:BP$53,"&lt;"&amp;AX565)*IF(AY565&lt;0.5,Riskregister!$K$15+(Riskregister!$L$15-Riskregister!$K$15)*SQRT(AY565/2),Riskregister!$L$15-(Riskregister!$L$15-Riskregister!$K$15)*SQRT((1-AY565)/2)))</f>
        <v>0</v>
      </c>
      <c r="BA565" s="30">
        <f t="shared" ca="1" si="356"/>
        <v>0.94370004445648192</v>
      </c>
      <c r="BB565" s="30">
        <f t="shared" ca="1" si="356"/>
        <v>0.91835627738443992</v>
      </c>
      <c r="BC565" s="30">
        <f>IF(Riskregister!$E$16="",0,COUNTIF(BQ$4:BQ$53,"&lt;"&amp;BA565)*IF(BB565&lt;0.5,Riskregister!$K$16+(Riskregister!$L$16-Riskregister!$K$16)*SQRT(BB565/2),Riskregister!$L$16-(Riskregister!$L$16-Riskregister!$K$16)*SQRT((1-BB565)/2)))</f>
        <v>0</v>
      </c>
      <c r="BD565" s="30">
        <f t="shared" ca="1" si="320"/>
        <v>16114904.642583318</v>
      </c>
    </row>
    <row r="566" spans="20:56" x14ac:dyDescent="0.35">
      <c r="T566" s="30">
        <f t="shared" ca="1" si="345"/>
        <v>0.37131844652875856</v>
      </c>
      <c r="U566" s="30">
        <f t="shared" ca="1" si="345"/>
        <v>0.15327456258094663</v>
      </c>
      <c r="V566" s="30">
        <f ca="1">IF(Riskregister!$E$5="",0,COUNTIF(BF$4:BF$53,"&lt;"&amp;T566)*IF(U566&lt;0.5,Riskregister!$K$5+(Riskregister!$L$5-Riskregister!$K$5)*SQRT(U566/2),Riskregister!$L$5-(Riskregister!$L$5-Riskregister!$K$5)*SQRT((1-U566)/2)))</f>
        <v>823726.43089817406</v>
      </c>
      <c r="W566" s="30">
        <f t="shared" ca="1" si="346"/>
        <v>0.83408363959305365</v>
      </c>
      <c r="X566" s="30">
        <f t="shared" ca="1" si="346"/>
        <v>5.885782130810302E-2</v>
      </c>
      <c r="Y566" s="30">
        <f ca="1">IF(Riskregister!$E$6="",0,COUNTIF(BG$4:BG$53,"&lt;"&amp;W566)*IF(X566&lt;0.5,Riskregister!$K$6+(Riskregister!$L$6-Riskregister!$K$6)*SQRT(X566/2),Riskregister!$L$6-(Riskregister!$L$6-Riskregister!$K$6)*SQRT((1-X566)/2)))</f>
        <v>1526362.2588772397</v>
      </c>
      <c r="Z566" s="30">
        <f t="shared" ca="1" si="347"/>
        <v>0.92574173484950895</v>
      </c>
      <c r="AA566" s="30">
        <f t="shared" ca="1" si="347"/>
        <v>0.75960769811936191</v>
      </c>
      <c r="AB566" s="30">
        <f ca="1">IF(Riskregister!$E$7="",0,COUNTIF(BH$4:BH$53,"&lt;"&amp;Z566)*IF(AA566&lt;0.5,Riskregister!$K$7+(Riskregister!$L$7-Riskregister!$K$7)*SQRT(AA566/2),Riskregister!$L$7-(Riskregister!$L$7-Riskregister!$K$7)*SQRT((1-AA566)/2)))</f>
        <v>2786573.9210735131</v>
      </c>
      <c r="AC566" s="30">
        <f t="shared" ca="1" si="348"/>
        <v>0.7000275215904993</v>
      </c>
      <c r="AD566" s="30">
        <f t="shared" ca="1" si="348"/>
        <v>0.62990515171256156</v>
      </c>
      <c r="AE566" s="30">
        <f ca="1">IF(Riskregister!$E$8="",0,COUNTIF(BI$4:BI$53,"&lt;"&amp;AC566)*IF(AD566&lt;0.5,Riskregister!$K$8+(Riskregister!$L$8-Riskregister!$K$8)*SQRT(AD566/2),Riskregister!$L$8-(Riskregister!$L$8-Riskregister!$K$8)*SQRT((1-AD566)/2)))</f>
        <v>11912777.881784368</v>
      </c>
      <c r="AF566" s="30">
        <f t="shared" ca="1" si="349"/>
        <v>0.44607651352026267</v>
      </c>
      <c r="AG566" s="30">
        <f t="shared" ca="1" si="349"/>
        <v>0.34835381671472043</v>
      </c>
      <c r="AH566" s="30">
        <f>IF(Riskregister!$E$9="",0,COUNTIF(BJ$4:BJ$53,"&lt;"&amp;AF566)*IF(AG566&lt;0.5,Riskregister!$K$9+(Riskregister!$L$9-Riskregister!$K$9)*SQRT(AG566/2),Riskregister!$L$9-(Riskregister!$L$9-Riskregister!$K$9)*SQRT((1-AG566)/2)))</f>
        <v>0</v>
      </c>
      <c r="AI566" s="30">
        <f t="shared" ca="1" si="350"/>
        <v>0.17362341077343113</v>
      </c>
      <c r="AJ566" s="30">
        <f t="shared" ca="1" si="350"/>
        <v>0.86880193030798147</v>
      </c>
      <c r="AK566" s="30">
        <f>IF(Riskregister!$E$10="",0,COUNTIF(BK$4:BK$53,"&lt;"&amp;AI566)*IF(AJ566&lt;0.5,Riskregister!$K$10+(Riskregister!$L$10-Riskregister!$K$10)*SQRT(AJ566/2),Riskregister!$L$10-(Riskregister!$L$10-Riskregister!$K$10)*SQRT((1-AJ566)/2)))</f>
        <v>0</v>
      </c>
      <c r="AL566" s="30">
        <f t="shared" ca="1" si="351"/>
        <v>0.96290502568746494</v>
      </c>
      <c r="AM566" s="30">
        <f t="shared" ca="1" si="351"/>
        <v>0.74540635211439943</v>
      </c>
      <c r="AN566" s="30">
        <f>IF(Riskregister!$E$11="",0,COUNTIF(BL$4:BL$53,"&lt;"&amp;AL566)*IF(AM566&lt;0.5,Riskregister!$K$11+(Riskregister!$L$11-Riskregister!$K$11)*SQRT(AM566/2),Riskregister!$L$11-(Riskregister!$L$11-Riskregister!$K$11)*SQRT((1-AM566)/2)))</f>
        <v>0</v>
      </c>
      <c r="AO566" s="30">
        <f t="shared" ca="1" si="352"/>
        <v>0.68788344994654349</v>
      </c>
      <c r="AP566" s="30">
        <f t="shared" ca="1" si="352"/>
        <v>0.47330157450037535</v>
      </c>
      <c r="AQ566" s="30">
        <f>IF(Riskregister!$E$12="",0,COUNTIF(BM$4:BM$53,"&lt;"&amp;AO566)*IF(AP566&lt;0.5,Riskregister!$K$12+(Riskregister!$L$12-Riskregister!$K$12)*SQRT(AP566/2),Riskregister!$L$12-(Riskregister!$L$12-Riskregister!$K$12)*SQRT((1-AP566)/2)))</f>
        <v>0</v>
      </c>
      <c r="AR566" s="30">
        <f t="shared" ca="1" si="353"/>
        <v>0.6110300248838777</v>
      </c>
      <c r="AS566" s="30">
        <f t="shared" ca="1" si="353"/>
        <v>0.27608407861763851</v>
      </c>
      <c r="AT566" s="30">
        <f>IF(Riskregister!$E$13="",0,COUNTIF(BN$4:BN$53,"&lt;"&amp;AR566)*IF(AS566&lt;0.5,Riskregister!$K$13+(Riskregister!$L$13-Riskregister!$K$13)*SQRT(AS566/2),Riskregister!$L$13-(Riskregister!$L$13-Riskregister!$K$13)*SQRT((1-AS566)/2)))</f>
        <v>0</v>
      </c>
      <c r="AU566" s="30">
        <f t="shared" ca="1" si="354"/>
        <v>0.85454559139301056</v>
      </c>
      <c r="AV566" s="30">
        <f t="shared" ca="1" si="354"/>
        <v>0.24875186965920493</v>
      </c>
      <c r="AW566" s="30">
        <f>IF(Riskregister!$E$14="",0,COUNTIF(BO$4:BO$53,"&lt;"&amp;AU566)*IF(AV566&lt;0.5,Riskregister!$K$14+(Riskregister!$L$14-Riskregister!$K$14)*SQRT(AV566/2),Riskregister!$L$14-(Riskregister!$L$14-Riskregister!$K$14)*SQRT((1-AV566)/2)))</f>
        <v>0</v>
      </c>
      <c r="AX566" s="30">
        <f t="shared" ca="1" si="355"/>
        <v>0.17269866869357942</v>
      </c>
      <c r="AY566" s="30">
        <f t="shared" ca="1" si="355"/>
        <v>0.20486805673061481</v>
      </c>
      <c r="AZ566" s="30">
        <f>IF(Riskregister!$E$15="",0,COUNTIF(BP$4:BP$53,"&lt;"&amp;AX566)*IF(AY566&lt;0.5,Riskregister!$K$15+(Riskregister!$L$15-Riskregister!$K$15)*SQRT(AY566/2),Riskregister!$L$15-(Riskregister!$L$15-Riskregister!$K$15)*SQRT((1-AY566)/2)))</f>
        <v>0</v>
      </c>
      <c r="BA566" s="30">
        <f t="shared" ca="1" si="356"/>
        <v>0.10691304921701883</v>
      </c>
      <c r="BB566" s="30">
        <f t="shared" ca="1" si="356"/>
        <v>0.22557475915580505</v>
      </c>
      <c r="BC566" s="30">
        <f>IF(Riskregister!$E$16="",0,COUNTIF(BQ$4:BQ$53,"&lt;"&amp;BA566)*IF(BB566&lt;0.5,Riskregister!$K$16+(Riskregister!$L$16-Riskregister!$K$16)*SQRT(BB566/2),Riskregister!$L$16-(Riskregister!$L$16-Riskregister!$K$16)*SQRT((1-BB566)/2)))</f>
        <v>0</v>
      </c>
      <c r="BD566" s="30">
        <f t="shared" ca="1" si="320"/>
        <v>17049440.492633294</v>
      </c>
    </row>
    <row r="567" spans="20:56" x14ac:dyDescent="0.35">
      <c r="T567" s="30">
        <f t="shared" ca="1" si="345"/>
        <v>0.67037315959768151</v>
      </c>
      <c r="U567" s="30">
        <f t="shared" ca="1" si="345"/>
        <v>0.23054654763125026</v>
      </c>
      <c r="V567" s="30">
        <f ca="1">IF(Riskregister!$E$5="",0,COUNTIF(BF$4:BF$53,"&lt;"&amp;T567)*IF(U567&lt;0.5,Riskregister!$K$5+(Riskregister!$L$5-Riskregister!$K$5)*SQRT(U567/2),Riskregister!$L$5-(Riskregister!$L$5-Riskregister!$K$5)*SQRT((1-U567)/2)))</f>
        <v>1211134.5246037287</v>
      </c>
      <c r="W567" s="30">
        <f t="shared" ca="1" si="346"/>
        <v>0.194118901582502</v>
      </c>
      <c r="X567" s="30">
        <f t="shared" ca="1" si="346"/>
        <v>0.43344989681152268</v>
      </c>
      <c r="Y567" s="30">
        <f ca="1">IF(Riskregister!$E$6="",0,COUNTIF(BG$4:BG$53,"&lt;"&amp;W567)*IF(X567&lt;0.5,Riskregister!$K$6+(Riskregister!$L$6-Riskregister!$K$6)*SQRT(X567/2),Riskregister!$L$6-(Riskregister!$L$6-Riskregister!$K$6)*SQRT((1-X567)/2)))</f>
        <v>1037967.0833837489</v>
      </c>
      <c r="Z567" s="30">
        <f t="shared" ca="1" si="347"/>
        <v>0.87243052086436124</v>
      </c>
      <c r="AA567" s="30">
        <f t="shared" ca="1" si="347"/>
        <v>8.2224757472151078E-2</v>
      </c>
      <c r="AB567" s="30">
        <f ca="1">IF(Riskregister!$E$7="",0,COUNTIF(BH$4:BH$53,"&lt;"&amp;Z567)*IF(AA567&lt;0.5,Riskregister!$K$7+(Riskregister!$L$7-Riskregister!$K$7)*SQRT(AA567/2),Riskregister!$L$7-(Riskregister!$L$7-Riskregister!$K$7)*SQRT((1-AA567)/2)))</f>
        <v>1088699.9123287159</v>
      </c>
      <c r="AC567" s="30">
        <f t="shared" ca="1" si="348"/>
        <v>0.94367363687020478</v>
      </c>
      <c r="AD567" s="30">
        <f t="shared" ca="1" si="348"/>
        <v>0.2221923063154968</v>
      </c>
      <c r="AE567" s="30">
        <f ca="1">IF(Riskregister!$E$8="",0,COUNTIF(BI$4:BI$53,"&lt;"&amp;AC567)*IF(AD567&lt;0.5,Riskregister!$K$8+(Riskregister!$L$8-Riskregister!$K$8)*SQRT(AD567/2),Riskregister!$L$8-(Riskregister!$L$8-Riskregister!$K$8)*SQRT((1-AD567)/2)))</f>
        <v>11199367.257276833</v>
      </c>
      <c r="AF567" s="30">
        <f t="shared" ca="1" si="349"/>
        <v>3.2782969939188611E-2</v>
      </c>
      <c r="AG567" s="30">
        <f t="shared" ca="1" si="349"/>
        <v>0.80282007098069741</v>
      </c>
      <c r="AH567" s="30">
        <f>IF(Riskregister!$E$9="",0,COUNTIF(BJ$4:BJ$53,"&lt;"&amp;AF567)*IF(AG567&lt;0.5,Riskregister!$K$9+(Riskregister!$L$9-Riskregister!$K$9)*SQRT(AG567/2),Riskregister!$L$9-(Riskregister!$L$9-Riskregister!$K$9)*SQRT((1-AG567)/2)))</f>
        <v>0</v>
      </c>
      <c r="AI567" s="30">
        <f t="shared" ca="1" si="350"/>
        <v>0.59638275962503173</v>
      </c>
      <c r="AJ567" s="30">
        <f t="shared" ca="1" si="350"/>
        <v>0.26069204637731824</v>
      </c>
      <c r="AK567" s="30">
        <f>IF(Riskregister!$E$10="",0,COUNTIF(BK$4:BK$53,"&lt;"&amp;AI567)*IF(AJ567&lt;0.5,Riskregister!$K$10+(Riskregister!$L$10-Riskregister!$K$10)*SQRT(AJ567/2),Riskregister!$L$10-(Riskregister!$L$10-Riskregister!$K$10)*SQRT((1-AJ567)/2)))</f>
        <v>0</v>
      </c>
      <c r="AL567" s="30">
        <f t="shared" ca="1" si="351"/>
        <v>0.2744355597702608</v>
      </c>
      <c r="AM567" s="30">
        <f t="shared" ca="1" si="351"/>
        <v>0.68681525054033488</v>
      </c>
      <c r="AN567" s="30">
        <f>IF(Riskregister!$E$11="",0,COUNTIF(BL$4:BL$53,"&lt;"&amp;AL567)*IF(AM567&lt;0.5,Riskregister!$K$11+(Riskregister!$L$11-Riskregister!$K$11)*SQRT(AM567/2),Riskregister!$L$11-(Riskregister!$L$11-Riskregister!$K$11)*SQRT((1-AM567)/2)))</f>
        <v>0</v>
      </c>
      <c r="AO567" s="30">
        <f t="shared" ca="1" si="352"/>
        <v>0.92308353040220459</v>
      </c>
      <c r="AP567" s="30">
        <f t="shared" ca="1" si="352"/>
        <v>0.53686193892776335</v>
      </c>
      <c r="AQ567" s="30">
        <f>IF(Riskregister!$E$12="",0,COUNTIF(BM$4:BM$53,"&lt;"&amp;AO567)*IF(AP567&lt;0.5,Riskregister!$K$12+(Riskregister!$L$12-Riskregister!$K$12)*SQRT(AP567/2),Riskregister!$L$12-(Riskregister!$L$12-Riskregister!$K$12)*SQRT((1-AP567)/2)))</f>
        <v>0</v>
      </c>
      <c r="AR567" s="30">
        <f t="shared" ca="1" si="353"/>
        <v>0.72928235684604592</v>
      </c>
      <c r="AS567" s="30">
        <f t="shared" ca="1" si="353"/>
        <v>0.77868141004377001</v>
      </c>
      <c r="AT567" s="30">
        <f>IF(Riskregister!$E$13="",0,COUNTIF(BN$4:BN$53,"&lt;"&amp;AR567)*IF(AS567&lt;0.5,Riskregister!$K$13+(Riskregister!$L$13-Riskregister!$K$13)*SQRT(AS567/2),Riskregister!$L$13-(Riskregister!$L$13-Riskregister!$K$13)*SQRT((1-AS567)/2)))</f>
        <v>0</v>
      </c>
      <c r="AU567" s="30">
        <f t="shared" ca="1" si="354"/>
        <v>0.89117815954305191</v>
      </c>
      <c r="AV567" s="30">
        <f t="shared" ca="1" si="354"/>
        <v>0.8022076090431941</v>
      </c>
      <c r="AW567" s="30">
        <f>IF(Riskregister!$E$14="",0,COUNTIF(BO$4:BO$53,"&lt;"&amp;AU567)*IF(AV567&lt;0.5,Riskregister!$K$14+(Riskregister!$L$14-Riskregister!$K$14)*SQRT(AV567/2),Riskregister!$L$14-(Riskregister!$L$14-Riskregister!$K$14)*SQRT((1-AV567)/2)))</f>
        <v>0</v>
      </c>
      <c r="AX567" s="30">
        <f t="shared" ca="1" si="355"/>
        <v>0.15644181866402385</v>
      </c>
      <c r="AY567" s="30">
        <f t="shared" ca="1" si="355"/>
        <v>0.45205703092795257</v>
      </c>
      <c r="AZ567" s="30">
        <f>IF(Riskregister!$E$15="",0,COUNTIF(BP$4:BP$53,"&lt;"&amp;AX567)*IF(AY567&lt;0.5,Riskregister!$K$15+(Riskregister!$L$15-Riskregister!$K$15)*SQRT(AY567/2),Riskregister!$L$15-(Riskregister!$L$15-Riskregister!$K$15)*SQRT((1-AY567)/2)))</f>
        <v>0</v>
      </c>
      <c r="BA567" s="30">
        <f t="shared" ca="1" si="356"/>
        <v>0.12947849135003253</v>
      </c>
      <c r="BB567" s="30">
        <f t="shared" ca="1" si="356"/>
        <v>0.59649509595109185</v>
      </c>
      <c r="BC567" s="30">
        <f>IF(Riskregister!$E$16="",0,COUNTIF(BQ$4:BQ$53,"&lt;"&amp;BA567)*IF(BB567&lt;0.5,Riskregister!$K$16+(Riskregister!$L$16-Riskregister!$K$16)*SQRT(BB567/2),Riskregister!$L$16-(Riskregister!$L$16-Riskregister!$K$16)*SQRT((1-BB567)/2)))</f>
        <v>0</v>
      </c>
      <c r="BD567" s="30">
        <f t="shared" ca="1" si="320"/>
        <v>14537168.777593026</v>
      </c>
    </row>
    <row r="568" spans="20:56" x14ac:dyDescent="0.35">
      <c r="T568" s="30">
        <f t="shared" ca="1" si="345"/>
        <v>0.73039726610143607</v>
      </c>
      <c r="U568" s="30">
        <f t="shared" ca="1" si="345"/>
        <v>0.86912132893291216</v>
      </c>
      <c r="V568" s="30">
        <f ca="1">IF(Riskregister!$E$5="",0,COUNTIF(BF$4:BF$53,"&lt;"&amp;T568)*IF(U568&lt;0.5,Riskregister!$K$5+(Riskregister!$L$5-Riskregister!$K$5)*SQRT(U568/2),Riskregister!$L$5-(Riskregister!$L$5-Riskregister!$K$5)*SQRT((1-U568)/2)))</f>
        <v>2424424.9517755602</v>
      </c>
      <c r="W568" s="30">
        <f t="shared" ca="1" si="346"/>
        <v>0.62335332010037647</v>
      </c>
      <c r="X568" s="30">
        <f t="shared" ca="1" si="346"/>
        <v>0.63403563183125156</v>
      </c>
      <c r="Y568" s="30">
        <f ca="1">IF(Riskregister!$E$6="",0,COUNTIF(BG$4:BG$53,"&lt;"&amp;W568)*IF(X568&lt;0.5,Riskregister!$K$6+(Riskregister!$L$6-Riskregister!$K$6)*SQRT(X568/2),Riskregister!$L$6-(Riskregister!$L$6-Riskregister!$K$6)*SQRT((1-X568)/2)))</f>
        <v>2460048.9924242753</v>
      </c>
      <c r="Z568" s="30">
        <f t="shared" ca="1" si="347"/>
        <v>0.67089666769179324</v>
      </c>
      <c r="AA568" s="30">
        <f t="shared" ca="1" si="347"/>
        <v>0.24307051961889303</v>
      </c>
      <c r="AB568" s="30">
        <f ca="1">IF(Riskregister!$E$7="",0,COUNTIF(BH$4:BH$53,"&lt;"&amp;Z568)*IF(AA568&lt;0.5,Riskregister!$K$7+(Riskregister!$L$7-Riskregister!$K$7)*SQRT(AA568/2),Riskregister!$L$7-(Riskregister!$L$7-Riskregister!$K$7)*SQRT((1-AA568)/2)))</f>
        <v>1204116.7349994981</v>
      </c>
      <c r="AC568" s="30">
        <f t="shared" ca="1" si="348"/>
        <v>0.98643981593595986</v>
      </c>
      <c r="AD568" s="30">
        <f t="shared" ca="1" si="348"/>
        <v>0.8840083770244036</v>
      </c>
      <c r="AE568" s="30">
        <f ca="1">IF(Riskregister!$E$8="",0,COUNTIF(BI$4:BI$53,"&lt;"&amp;AC568)*IF(AD568&lt;0.5,Riskregister!$K$8+(Riskregister!$L$8-Riskregister!$K$8)*SQRT(AD568/2),Riskregister!$L$8-(Riskregister!$L$8-Riskregister!$K$8)*SQRT((1-AD568)/2)))</f>
        <v>27076916.86825718</v>
      </c>
      <c r="AF568" s="30">
        <f t="shared" ca="1" si="349"/>
        <v>0.77493828668297882</v>
      </c>
      <c r="AG568" s="30">
        <f t="shared" ca="1" si="349"/>
        <v>0.42279736531131218</v>
      </c>
      <c r="AH568" s="30">
        <f>IF(Riskregister!$E$9="",0,COUNTIF(BJ$4:BJ$53,"&lt;"&amp;AF568)*IF(AG568&lt;0.5,Riskregister!$K$9+(Riskregister!$L$9-Riskregister!$K$9)*SQRT(AG568/2),Riskregister!$L$9-(Riskregister!$L$9-Riskregister!$K$9)*SQRT((1-AG568)/2)))</f>
        <v>0</v>
      </c>
      <c r="AI568" s="30">
        <f t="shared" ca="1" si="350"/>
        <v>0.50387675977317448</v>
      </c>
      <c r="AJ568" s="30">
        <f t="shared" ca="1" si="350"/>
        <v>0.13876914685524977</v>
      </c>
      <c r="AK568" s="30">
        <f>IF(Riskregister!$E$10="",0,COUNTIF(BK$4:BK$53,"&lt;"&amp;AI568)*IF(AJ568&lt;0.5,Riskregister!$K$10+(Riskregister!$L$10-Riskregister!$K$10)*SQRT(AJ568/2),Riskregister!$L$10-(Riskregister!$L$10-Riskregister!$K$10)*SQRT((1-AJ568)/2)))</f>
        <v>0</v>
      </c>
      <c r="AL568" s="30">
        <f t="shared" ca="1" si="351"/>
        <v>0.54573485892921847</v>
      </c>
      <c r="AM568" s="30">
        <f t="shared" ca="1" si="351"/>
        <v>0.36551870660593022</v>
      </c>
      <c r="AN568" s="30">
        <f>IF(Riskregister!$E$11="",0,COUNTIF(BL$4:BL$53,"&lt;"&amp;AL568)*IF(AM568&lt;0.5,Riskregister!$K$11+(Riskregister!$L$11-Riskregister!$K$11)*SQRT(AM568/2),Riskregister!$L$11-(Riskregister!$L$11-Riskregister!$K$11)*SQRT((1-AM568)/2)))</f>
        <v>0</v>
      </c>
      <c r="AO568" s="30">
        <f t="shared" ca="1" si="352"/>
        <v>7.274803350488912E-2</v>
      </c>
      <c r="AP568" s="30">
        <f t="shared" ca="1" si="352"/>
        <v>0.14383721247576065</v>
      </c>
      <c r="AQ568" s="30">
        <f>IF(Riskregister!$E$12="",0,COUNTIF(BM$4:BM$53,"&lt;"&amp;AO568)*IF(AP568&lt;0.5,Riskregister!$K$12+(Riskregister!$L$12-Riskregister!$K$12)*SQRT(AP568/2),Riskregister!$L$12-(Riskregister!$L$12-Riskregister!$K$12)*SQRT((1-AP568)/2)))</f>
        <v>0</v>
      </c>
      <c r="AR568" s="30">
        <f t="shared" ca="1" si="353"/>
        <v>0.96696737092006324</v>
      </c>
      <c r="AS568" s="30">
        <f t="shared" ca="1" si="353"/>
        <v>0.9337607483648982</v>
      </c>
      <c r="AT568" s="30">
        <f>IF(Riskregister!$E$13="",0,COUNTIF(BN$4:BN$53,"&lt;"&amp;AR568)*IF(AS568&lt;0.5,Riskregister!$K$13+(Riskregister!$L$13-Riskregister!$K$13)*SQRT(AS568/2),Riskregister!$L$13-(Riskregister!$L$13-Riskregister!$K$13)*SQRT((1-AS568)/2)))</f>
        <v>0</v>
      </c>
      <c r="AU568" s="30">
        <f t="shared" ca="1" si="354"/>
        <v>0.37236267090770503</v>
      </c>
      <c r="AV568" s="30">
        <f t="shared" ca="1" si="354"/>
        <v>0.54808494879209801</v>
      </c>
      <c r="AW568" s="30">
        <f>IF(Riskregister!$E$14="",0,COUNTIF(BO$4:BO$53,"&lt;"&amp;AU568)*IF(AV568&lt;0.5,Riskregister!$K$14+(Riskregister!$L$14-Riskregister!$K$14)*SQRT(AV568/2),Riskregister!$L$14-(Riskregister!$L$14-Riskregister!$K$14)*SQRT((1-AV568)/2)))</f>
        <v>0</v>
      </c>
      <c r="AX568" s="30">
        <f t="shared" ca="1" si="355"/>
        <v>8.5013201973947017E-2</v>
      </c>
      <c r="AY568" s="30">
        <f t="shared" ca="1" si="355"/>
        <v>0.70645104096132849</v>
      </c>
      <c r="AZ568" s="30">
        <f>IF(Riskregister!$E$15="",0,COUNTIF(BP$4:BP$53,"&lt;"&amp;AX568)*IF(AY568&lt;0.5,Riskregister!$K$15+(Riskregister!$L$15-Riskregister!$K$15)*SQRT(AY568/2),Riskregister!$L$15-(Riskregister!$L$15-Riskregister!$K$15)*SQRT((1-AY568)/2)))</f>
        <v>0</v>
      </c>
      <c r="BA568" s="30">
        <f t="shared" ca="1" si="356"/>
        <v>0.1920343645111382</v>
      </c>
      <c r="BB568" s="30">
        <f t="shared" ca="1" si="356"/>
        <v>0.59694703812218497</v>
      </c>
      <c r="BC568" s="30">
        <f>IF(Riskregister!$E$16="",0,COUNTIF(BQ$4:BQ$53,"&lt;"&amp;BA568)*IF(BB568&lt;0.5,Riskregister!$K$16+(Riskregister!$L$16-Riskregister!$K$16)*SQRT(BB568/2),Riskregister!$L$16-(Riskregister!$L$16-Riskregister!$K$16)*SQRT((1-BB568)/2)))</f>
        <v>0</v>
      </c>
      <c r="BD568" s="30">
        <f t="shared" ca="1" si="320"/>
        <v>33165507.547456514</v>
      </c>
    </row>
    <row r="569" spans="20:56" x14ac:dyDescent="0.35">
      <c r="T569" s="30">
        <f t="shared" ca="1" si="345"/>
        <v>0.60306059591677397</v>
      </c>
      <c r="U569" s="30">
        <f t="shared" ca="1" si="345"/>
        <v>0.1930985219225666</v>
      </c>
      <c r="V569" s="30">
        <f ca="1">IF(Riskregister!$E$5="",0,COUNTIF(BF$4:BF$53,"&lt;"&amp;T569)*IF(U569&lt;0.5,Riskregister!$K$5+(Riskregister!$L$5-Riskregister!$K$5)*SQRT(U569/2),Riskregister!$L$5-(Riskregister!$L$5-Riskregister!$K$5)*SQRT((1-U569)/2)))</f>
        <v>1159302.7851839806</v>
      </c>
      <c r="W569" s="30">
        <f t="shared" ca="1" si="346"/>
        <v>8.878237983302173E-2</v>
      </c>
      <c r="X569" s="30">
        <f t="shared" ca="1" si="346"/>
        <v>0.76871590189436234</v>
      </c>
      <c r="Y569" s="30">
        <f ca="1">IF(Riskregister!$E$6="",0,COUNTIF(BG$4:BG$53,"&lt;"&amp;W569)*IF(X569&lt;0.5,Riskregister!$K$6+(Riskregister!$L$6-Riskregister!$K$6)*SQRT(X569/2),Riskregister!$L$6-(Riskregister!$L$6-Riskregister!$K$6)*SQRT((1-X569)/2)))</f>
        <v>0</v>
      </c>
      <c r="Z569" s="30">
        <f t="shared" ca="1" si="347"/>
        <v>0.44470149017767613</v>
      </c>
      <c r="AA569" s="30">
        <f t="shared" ca="1" si="347"/>
        <v>0.47897176873684766</v>
      </c>
      <c r="AB569" s="30">
        <f ca="1">IF(Riskregister!$E$7="",0,COUNTIF(BH$4:BH$53,"&lt;"&amp;Z569)*IF(AA569&lt;0.5,Riskregister!$K$7+(Riskregister!$L$7-Riskregister!$K$7)*SQRT(AA569/2),Riskregister!$L$7-(Riskregister!$L$7-Riskregister!$K$7)*SQRT((1-AA569)/2)))</f>
        <v>1327683.1953791738</v>
      </c>
      <c r="AC569" s="30">
        <f t="shared" ca="1" si="348"/>
        <v>0.93153680005474915</v>
      </c>
      <c r="AD569" s="30">
        <f t="shared" ca="1" si="348"/>
        <v>0.66865454251414391</v>
      </c>
      <c r="AE569" s="30">
        <f ca="1">IF(Riskregister!$E$8="",0,COUNTIF(BI$4:BI$53,"&lt;"&amp;AC569)*IF(AD569&lt;0.5,Riskregister!$K$8+(Riskregister!$L$8-Riskregister!$K$8)*SQRT(AD569/2),Riskregister!$L$8-(Riskregister!$L$8-Riskregister!$K$8)*SQRT((1-AD569)/2)))</f>
        <v>15434814.980969682</v>
      </c>
      <c r="AF569" s="30">
        <f t="shared" ca="1" si="349"/>
        <v>0.89618576777355541</v>
      </c>
      <c r="AG569" s="30">
        <f t="shared" ca="1" si="349"/>
        <v>0.64991815919455154</v>
      </c>
      <c r="AH569" s="30">
        <f>IF(Riskregister!$E$9="",0,COUNTIF(BJ$4:BJ$53,"&lt;"&amp;AF569)*IF(AG569&lt;0.5,Riskregister!$K$9+(Riskregister!$L$9-Riskregister!$K$9)*SQRT(AG569/2),Riskregister!$L$9-(Riskregister!$L$9-Riskregister!$K$9)*SQRT((1-AG569)/2)))</f>
        <v>0</v>
      </c>
      <c r="AI569" s="30">
        <f t="shared" ca="1" si="350"/>
        <v>0.1572051511385244</v>
      </c>
      <c r="AJ569" s="30">
        <f t="shared" ca="1" si="350"/>
        <v>0.47500097412063835</v>
      </c>
      <c r="AK569" s="30">
        <f>IF(Riskregister!$E$10="",0,COUNTIF(BK$4:BK$53,"&lt;"&amp;AI569)*IF(AJ569&lt;0.5,Riskregister!$K$10+(Riskregister!$L$10-Riskregister!$K$10)*SQRT(AJ569/2),Riskregister!$L$10-(Riskregister!$L$10-Riskregister!$K$10)*SQRT((1-AJ569)/2)))</f>
        <v>0</v>
      </c>
      <c r="AL569" s="30">
        <f t="shared" ca="1" si="351"/>
        <v>0.84464275267073041</v>
      </c>
      <c r="AM569" s="30">
        <f t="shared" ca="1" si="351"/>
        <v>0.220511918994444</v>
      </c>
      <c r="AN569" s="30">
        <f>IF(Riskregister!$E$11="",0,COUNTIF(BL$4:BL$53,"&lt;"&amp;AL569)*IF(AM569&lt;0.5,Riskregister!$K$11+(Riskregister!$L$11-Riskregister!$K$11)*SQRT(AM569/2),Riskregister!$L$11-(Riskregister!$L$11-Riskregister!$K$11)*SQRT((1-AM569)/2)))</f>
        <v>0</v>
      </c>
      <c r="AO569" s="30">
        <f t="shared" ca="1" si="352"/>
        <v>0.52273074218650095</v>
      </c>
      <c r="AP569" s="30">
        <f t="shared" ca="1" si="352"/>
        <v>0.23021626136116435</v>
      </c>
      <c r="AQ569" s="30">
        <f>IF(Riskregister!$E$12="",0,COUNTIF(BM$4:BM$53,"&lt;"&amp;AO569)*IF(AP569&lt;0.5,Riskregister!$K$12+(Riskregister!$L$12-Riskregister!$K$12)*SQRT(AP569/2),Riskregister!$L$12-(Riskregister!$L$12-Riskregister!$K$12)*SQRT((1-AP569)/2)))</f>
        <v>0</v>
      </c>
      <c r="AR569" s="30">
        <f t="shared" ca="1" si="353"/>
        <v>0.25678181252532417</v>
      </c>
      <c r="AS569" s="30">
        <f t="shared" ca="1" si="353"/>
        <v>0.99435553076465399</v>
      </c>
      <c r="AT569" s="30">
        <f>IF(Riskregister!$E$13="",0,COUNTIF(BN$4:BN$53,"&lt;"&amp;AR569)*IF(AS569&lt;0.5,Riskregister!$K$13+(Riskregister!$L$13-Riskregister!$K$13)*SQRT(AS569/2),Riskregister!$L$13-(Riskregister!$L$13-Riskregister!$K$13)*SQRT((1-AS569)/2)))</f>
        <v>0</v>
      </c>
      <c r="AU569" s="30">
        <f t="shared" ca="1" si="354"/>
        <v>0.50283563867099323</v>
      </c>
      <c r="AV569" s="30">
        <f t="shared" ca="1" si="354"/>
        <v>0.4747745127697417</v>
      </c>
      <c r="AW569" s="30">
        <f>IF(Riskregister!$E$14="",0,COUNTIF(BO$4:BO$53,"&lt;"&amp;AU569)*IF(AV569&lt;0.5,Riskregister!$K$14+(Riskregister!$L$14-Riskregister!$K$14)*SQRT(AV569/2),Riskregister!$L$14-(Riskregister!$L$14-Riskregister!$K$14)*SQRT((1-AV569)/2)))</f>
        <v>0</v>
      </c>
      <c r="AX569" s="30">
        <f t="shared" ca="1" si="355"/>
        <v>0.40739381227796334</v>
      </c>
      <c r="AY569" s="30">
        <f t="shared" ca="1" si="355"/>
        <v>0.70112277168879711</v>
      </c>
      <c r="AZ569" s="30">
        <f>IF(Riskregister!$E$15="",0,COUNTIF(BP$4:BP$53,"&lt;"&amp;AX569)*IF(AY569&lt;0.5,Riskregister!$K$15+(Riskregister!$L$15-Riskregister!$K$15)*SQRT(AY569/2),Riskregister!$L$15-(Riskregister!$L$15-Riskregister!$K$15)*SQRT((1-AY569)/2)))</f>
        <v>0</v>
      </c>
      <c r="BA569" s="30">
        <f t="shared" ca="1" si="356"/>
        <v>0.18288846111184054</v>
      </c>
      <c r="BB569" s="30">
        <f t="shared" ca="1" si="356"/>
        <v>0.91056187798982757</v>
      </c>
      <c r="BC569" s="30">
        <f>IF(Riskregister!$E$16="",0,COUNTIF(BQ$4:BQ$53,"&lt;"&amp;BA569)*IF(BB569&lt;0.5,Riskregister!$K$16+(Riskregister!$L$16-Riskregister!$K$16)*SQRT(BB569/2),Riskregister!$L$16-(Riskregister!$L$16-Riskregister!$K$16)*SQRT((1-BB569)/2)))</f>
        <v>0</v>
      </c>
      <c r="BD569" s="30">
        <f t="shared" ca="1" si="320"/>
        <v>17921800.961532839</v>
      </c>
    </row>
    <row r="570" spans="20:56" x14ac:dyDescent="0.35">
      <c r="T570" s="30">
        <f t="shared" ca="1" si="345"/>
        <v>0.58209634872051408</v>
      </c>
      <c r="U570" s="30">
        <f t="shared" ca="1" si="345"/>
        <v>0.95804887552713092</v>
      </c>
      <c r="V570" s="30">
        <f ca="1">IF(Riskregister!$E$5="",0,COUNTIF(BF$4:BF$53,"&lt;"&amp;T570)*IF(U570&lt;0.5,Riskregister!$K$5+(Riskregister!$L$5-Riskregister!$K$5)*SQRT(U570/2),Riskregister!$L$5-(Riskregister!$L$5-Riskregister!$K$5)*SQRT((1-U570)/2)))</f>
        <v>2139307.0356798097</v>
      </c>
      <c r="W570" s="30">
        <f t="shared" ca="1" si="346"/>
        <v>0.40667347106003437</v>
      </c>
      <c r="X570" s="30">
        <f t="shared" ca="1" si="346"/>
        <v>0.31870254421451416</v>
      </c>
      <c r="Y570" s="30">
        <f ca="1">IF(Riskregister!$E$6="",0,COUNTIF(BG$4:BG$53,"&lt;"&amp;W570)*IF(X570&lt;0.5,Riskregister!$K$6+(Riskregister!$L$6-Riskregister!$K$6)*SQRT(X570/2),Riskregister!$L$6-(Riskregister!$L$6-Riskregister!$K$6)*SQRT((1-X570)/2)))</f>
        <v>918538.87969094119</v>
      </c>
      <c r="Z570" s="30">
        <f t="shared" ca="1" si="347"/>
        <v>3.322502309977049E-2</v>
      </c>
      <c r="AA570" s="30">
        <f t="shared" ca="1" si="347"/>
        <v>5.9110511114444431E-2</v>
      </c>
      <c r="AB570" s="30">
        <f ca="1">IF(Riskregister!$E$7="",0,COUNTIF(BH$4:BH$53,"&lt;"&amp;Z570)*IF(AA570&lt;0.5,Riskregister!$K$7+(Riskregister!$L$7-Riskregister!$K$7)*SQRT(AA570/2),Riskregister!$L$7-(Riskregister!$L$7-Riskregister!$K$7)*SQRT((1-AA570)/2)))</f>
        <v>220341.49418649782</v>
      </c>
      <c r="AC570" s="30">
        <f t="shared" ca="1" si="348"/>
        <v>0.92343240650720404</v>
      </c>
      <c r="AD570" s="30">
        <f t="shared" ca="1" si="348"/>
        <v>0.67755514593539667</v>
      </c>
      <c r="AE570" s="30">
        <f ca="1">IF(Riskregister!$E$8="",0,COUNTIF(BI$4:BI$53,"&lt;"&amp;AC570)*IF(AD570&lt;0.5,Riskregister!$K$8+(Riskregister!$L$8-Riskregister!$K$8)*SQRT(AD570/2),Riskregister!$L$8-(Riskregister!$L$8-Riskregister!$K$8)*SQRT((1-AD570)/2)))</f>
        <v>15564159.532474672</v>
      </c>
      <c r="AF570" s="30">
        <f t="shared" ca="1" si="349"/>
        <v>0.53693662879431248</v>
      </c>
      <c r="AG570" s="30">
        <f t="shared" ca="1" si="349"/>
        <v>0.69975000424456557</v>
      </c>
      <c r="AH570" s="30">
        <f>IF(Riskregister!$E$9="",0,COUNTIF(BJ$4:BJ$53,"&lt;"&amp;AF570)*IF(AG570&lt;0.5,Riskregister!$K$9+(Riskregister!$L$9-Riskregister!$K$9)*SQRT(AG570/2),Riskregister!$L$9-(Riskregister!$L$9-Riskregister!$K$9)*SQRT((1-AG570)/2)))</f>
        <v>0</v>
      </c>
      <c r="AI570" s="30">
        <f t="shared" ca="1" si="350"/>
        <v>0.27189718232655757</v>
      </c>
      <c r="AJ570" s="30">
        <f t="shared" ca="1" si="350"/>
        <v>0.29084109026912386</v>
      </c>
      <c r="AK570" s="30">
        <f>IF(Riskregister!$E$10="",0,COUNTIF(BK$4:BK$53,"&lt;"&amp;AI570)*IF(AJ570&lt;0.5,Riskregister!$K$10+(Riskregister!$L$10-Riskregister!$K$10)*SQRT(AJ570/2),Riskregister!$L$10-(Riskregister!$L$10-Riskregister!$K$10)*SQRT((1-AJ570)/2)))</f>
        <v>0</v>
      </c>
      <c r="AL570" s="30">
        <f t="shared" ca="1" si="351"/>
        <v>5.5504868256862516E-2</v>
      </c>
      <c r="AM570" s="30">
        <f t="shared" ca="1" si="351"/>
        <v>0.76739954293418411</v>
      </c>
      <c r="AN570" s="30">
        <f>IF(Riskregister!$E$11="",0,COUNTIF(BL$4:BL$53,"&lt;"&amp;AL570)*IF(AM570&lt;0.5,Riskregister!$K$11+(Riskregister!$L$11-Riskregister!$K$11)*SQRT(AM570/2),Riskregister!$L$11-(Riskregister!$L$11-Riskregister!$K$11)*SQRT((1-AM570)/2)))</f>
        <v>0</v>
      </c>
      <c r="AO570" s="30">
        <f t="shared" ca="1" si="352"/>
        <v>0.26247623100707329</v>
      </c>
      <c r="AP570" s="30">
        <f t="shared" ca="1" si="352"/>
        <v>0.85719782251698429</v>
      </c>
      <c r="AQ570" s="30">
        <f>IF(Riskregister!$E$12="",0,COUNTIF(BM$4:BM$53,"&lt;"&amp;AO570)*IF(AP570&lt;0.5,Riskregister!$K$12+(Riskregister!$L$12-Riskregister!$K$12)*SQRT(AP570/2),Riskregister!$L$12-(Riskregister!$L$12-Riskregister!$K$12)*SQRT((1-AP570)/2)))</f>
        <v>0</v>
      </c>
      <c r="AR570" s="30">
        <f t="shared" ca="1" si="353"/>
        <v>0.74531870916615828</v>
      </c>
      <c r="AS570" s="30">
        <f t="shared" ca="1" si="353"/>
        <v>0.81578998130313984</v>
      </c>
      <c r="AT570" s="30">
        <f>IF(Riskregister!$E$13="",0,COUNTIF(BN$4:BN$53,"&lt;"&amp;AR570)*IF(AS570&lt;0.5,Riskregister!$K$13+(Riskregister!$L$13-Riskregister!$K$13)*SQRT(AS570/2),Riskregister!$L$13-(Riskregister!$L$13-Riskregister!$K$13)*SQRT((1-AS570)/2)))</f>
        <v>0</v>
      </c>
      <c r="AU570" s="30">
        <f t="shared" ca="1" si="354"/>
        <v>0.52901020465076232</v>
      </c>
      <c r="AV570" s="30">
        <f t="shared" ca="1" si="354"/>
        <v>0.13966456696393936</v>
      </c>
      <c r="AW570" s="30">
        <f>IF(Riskregister!$E$14="",0,COUNTIF(BO$4:BO$53,"&lt;"&amp;AU570)*IF(AV570&lt;0.5,Riskregister!$K$14+(Riskregister!$L$14-Riskregister!$K$14)*SQRT(AV570/2),Riskregister!$L$14-(Riskregister!$L$14-Riskregister!$K$14)*SQRT((1-AV570)/2)))</f>
        <v>0</v>
      </c>
      <c r="AX570" s="30">
        <f t="shared" ca="1" si="355"/>
        <v>0.86103411172794975</v>
      </c>
      <c r="AY570" s="30">
        <f t="shared" ca="1" si="355"/>
        <v>0.98802818920904112</v>
      </c>
      <c r="AZ570" s="30">
        <f>IF(Riskregister!$E$15="",0,COUNTIF(BP$4:BP$53,"&lt;"&amp;AX570)*IF(AY570&lt;0.5,Riskregister!$K$15+(Riskregister!$L$15-Riskregister!$K$15)*SQRT(AY570/2),Riskregister!$L$15-(Riskregister!$L$15-Riskregister!$K$15)*SQRT((1-AY570)/2)))</f>
        <v>0</v>
      </c>
      <c r="BA570" s="30">
        <f t="shared" ca="1" si="356"/>
        <v>0.74765773787875178</v>
      </c>
      <c r="BB570" s="30">
        <f t="shared" ca="1" si="356"/>
        <v>0.15606946963581758</v>
      </c>
      <c r="BC570" s="30">
        <f>IF(Riskregister!$E$16="",0,COUNTIF(BQ$4:BQ$53,"&lt;"&amp;BA570)*IF(BB570&lt;0.5,Riskregister!$K$16+(Riskregister!$L$16-Riskregister!$K$16)*SQRT(BB570/2),Riskregister!$L$16-(Riskregister!$L$16-Riskregister!$K$16)*SQRT((1-BB570)/2)))</f>
        <v>0</v>
      </c>
      <c r="BD570" s="30">
        <f t="shared" ca="1" si="320"/>
        <v>18842346.94203192</v>
      </c>
    </row>
    <row r="571" spans="20:56" x14ac:dyDescent="0.35">
      <c r="T571" s="30">
        <f t="shared" ca="1" si="345"/>
        <v>0.16413529350571376</v>
      </c>
      <c r="U571" s="30">
        <f t="shared" ca="1" si="345"/>
        <v>0.76099206630832827</v>
      </c>
      <c r="V571" s="30">
        <f ca="1">IF(Riskregister!$E$5="",0,COUNTIF(BF$4:BF$53,"&lt;"&amp;T571)*IF(U571&lt;0.5,Riskregister!$K$5+(Riskregister!$L$5-Riskregister!$K$5)*SQRT(U571/2),Riskregister!$L$5-(Riskregister!$L$5-Riskregister!$K$5)*SQRT((1-U571)/2)))</f>
        <v>888875.8878757112</v>
      </c>
      <c r="W571" s="30">
        <f t="shared" ca="1" si="346"/>
        <v>0.2726463297285221</v>
      </c>
      <c r="X571" s="30">
        <f t="shared" ca="1" si="346"/>
        <v>0.10649907282392612</v>
      </c>
      <c r="Y571" s="30">
        <f ca="1">IF(Riskregister!$E$6="",0,COUNTIF(BG$4:BG$53,"&lt;"&amp;W571)*IF(X571&lt;0.5,Riskregister!$K$6+(Riskregister!$L$6-Riskregister!$K$6)*SQRT(X571/2),Riskregister!$L$6-(Riskregister!$L$6-Riskregister!$K$6)*SQRT((1-X571)/2)))</f>
        <v>615365.49925909867</v>
      </c>
      <c r="Z571" s="30">
        <f t="shared" ca="1" si="347"/>
        <v>0.88352955842705594</v>
      </c>
      <c r="AA571" s="30">
        <f t="shared" ca="1" si="347"/>
        <v>0.41319598036533955</v>
      </c>
      <c r="AB571" s="30">
        <f ca="1">IF(Riskregister!$E$7="",0,COUNTIF(BH$4:BH$53,"&lt;"&amp;Z571)*IF(AA571&lt;0.5,Riskregister!$K$7+(Riskregister!$L$7-Riskregister!$K$7)*SQRT(AA571/2),Riskregister!$L$7-(Riskregister!$L$7-Riskregister!$K$7)*SQRT((1-AA571)/2)))</f>
        <v>1881771.1261188155</v>
      </c>
      <c r="AC571" s="30">
        <f t="shared" ca="1" si="348"/>
        <v>4.176488611087148E-2</v>
      </c>
      <c r="AD571" s="30">
        <f t="shared" ca="1" si="348"/>
        <v>0.71024858672276558</v>
      </c>
      <c r="AE571" s="30">
        <f ca="1">IF(Riskregister!$E$8="",0,COUNTIF(BI$4:BI$53,"&lt;"&amp;AC571)*IF(AD571&lt;0.5,Riskregister!$K$8+(Riskregister!$L$8-Riskregister!$K$8)*SQRT(AD571/2),Riskregister!$L$8-(Riskregister!$L$8-Riskregister!$K$8)*SQRT((1-AD571)/2)))</f>
        <v>0</v>
      </c>
      <c r="AF571" s="30">
        <f t="shared" ca="1" si="349"/>
        <v>0.68236003849916338</v>
      </c>
      <c r="AG571" s="30">
        <f t="shared" ca="1" si="349"/>
        <v>0.69921600447282428</v>
      </c>
      <c r="AH571" s="30">
        <f>IF(Riskregister!$E$9="",0,COUNTIF(BJ$4:BJ$53,"&lt;"&amp;AF571)*IF(AG571&lt;0.5,Riskregister!$K$9+(Riskregister!$L$9-Riskregister!$K$9)*SQRT(AG571/2),Riskregister!$L$9-(Riskregister!$L$9-Riskregister!$K$9)*SQRT((1-AG571)/2)))</f>
        <v>0</v>
      </c>
      <c r="AI571" s="30">
        <f t="shared" ca="1" si="350"/>
        <v>0.5025723602942761</v>
      </c>
      <c r="AJ571" s="30">
        <f t="shared" ca="1" si="350"/>
        <v>0.54058155344982906</v>
      </c>
      <c r="AK571" s="30">
        <f>IF(Riskregister!$E$10="",0,COUNTIF(BK$4:BK$53,"&lt;"&amp;AI571)*IF(AJ571&lt;0.5,Riskregister!$K$10+(Riskregister!$L$10-Riskregister!$K$10)*SQRT(AJ571/2),Riskregister!$L$10-(Riskregister!$L$10-Riskregister!$K$10)*SQRT((1-AJ571)/2)))</f>
        <v>0</v>
      </c>
      <c r="AL571" s="30">
        <f t="shared" ca="1" si="351"/>
        <v>0.27952368547112316</v>
      </c>
      <c r="AM571" s="30">
        <f t="shared" ca="1" si="351"/>
        <v>0.92188895276928018</v>
      </c>
      <c r="AN571" s="30">
        <f>IF(Riskregister!$E$11="",0,COUNTIF(BL$4:BL$53,"&lt;"&amp;AL571)*IF(AM571&lt;0.5,Riskregister!$K$11+(Riskregister!$L$11-Riskregister!$K$11)*SQRT(AM571/2),Riskregister!$L$11-(Riskregister!$L$11-Riskregister!$K$11)*SQRT((1-AM571)/2)))</f>
        <v>0</v>
      </c>
      <c r="AO571" s="30">
        <f t="shared" ca="1" si="352"/>
        <v>0.54023218989220811</v>
      </c>
      <c r="AP571" s="30">
        <f t="shared" ca="1" si="352"/>
        <v>0.87704855745354915</v>
      </c>
      <c r="AQ571" s="30">
        <f>IF(Riskregister!$E$12="",0,COUNTIF(BM$4:BM$53,"&lt;"&amp;AO571)*IF(AP571&lt;0.5,Riskregister!$K$12+(Riskregister!$L$12-Riskregister!$K$12)*SQRT(AP571/2),Riskregister!$L$12-(Riskregister!$L$12-Riskregister!$K$12)*SQRT((1-AP571)/2)))</f>
        <v>0</v>
      </c>
      <c r="AR571" s="30">
        <f t="shared" ca="1" si="353"/>
        <v>0.7481808814792883</v>
      </c>
      <c r="AS571" s="30">
        <f t="shared" ca="1" si="353"/>
        <v>5.5101418192827434E-2</v>
      </c>
      <c r="AT571" s="30">
        <f>IF(Riskregister!$E$13="",0,COUNTIF(BN$4:BN$53,"&lt;"&amp;AR571)*IF(AS571&lt;0.5,Riskregister!$K$13+(Riskregister!$L$13-Riskregister!$K$13)*SQRT(AS571/2),Riskregister!$L$13-(Riskregister!$L$13-Riskregister!$K$13)*SQRT((1-AS571)/2)))</f>
        <v>0</v>
      </c>
      <c r="AU571" s="30">
        <f t="shared" ca="1" si="354"/>
        <v>0.65512791384814084</v>
      </c>
      <c r="AV571" s="30">
        <f t="shared" ca="1" si="354"/>
        <v>0.36131851530827719</v>
      </c>
      <c r="AW571" s="30">
        <f>IF(Riskregister!$E$14="",0,COUNTIF(BO$4:BO$53,"&lt;"&amp;AU571)*IF(AV571&lt;0.5,Riskregister!$K$14+(Riskregister!$L$14-Riskregister!$K$14)*SQRT(AV571/2),Riskregister!$L$14-(Riskregister!$L$14-Riskregister!$K$14)*SQRT((1-AV571)/2)))</f>
        <v>0</v>
      </c>
      <c r="AX571" s="30">
        <f t="shared" ca="1" si="355"/>
        <v>0.71896028668455703</v>
      </c>
      <c r="AY571" s="30">
        <f t="shared" ca="1" si="355"/>
        <v>0.74978381026035856</v>
      </c>
      <c r="AZ571" s="30">
        <f>IF(Riskregister!$E$15="",0,COUNTIF(BP$4:BP$53,"&lt;"&amp;AX571)*IF(AY571&lt;0.5,Riskregister!$K$15+(Riskregister!$L$15-Riskregister!$K$15)*SQRT(AY571/2),Riskregister!$L$15-(Riskregister!$L$15-Riskregister!$K$15)*SQRT((1-AY571)/2)))</f>
        <v>0</v>
      </c>
      <c r="BA571" s="30">
        <f t="shared" ca="1" si="356"/>
        <v>0.44245420746348441</v>
      </c>
      <c r="BB571" s="30">
        <f t="shared" ca="1" si="356"/>
        <v>0.57398655213353655</v>
      </c>
      <c r="BC571" s="30">
        <f>IF(Riskregister!$E$16="",0,COUNTIF(BQ$4:BQ$53,"&lt;"&amp;BA571)*IF(BB571&lt;0.5,Riskregister!$K$16+(Riskregister!$L$16-Riskregister!$K$16)*SQRT(BB571/2),Riskregister!$L$16-(Riskregister!$L$16-Riskregister!$K$16)*SQRT((1-BB571)/2)))</f>
        <v>0</v>
      </c>
      <c r="BD571" s="30">
        <f t="shared" ca="1" si="320"/>
        <v>3386012.5132536255</v>
      </c>
    </row>
    <row r="572" spans="20:56" x14ac:dyDescent="0.35">
      <c r="T572" s="30">
        <f t="shared" ca="1" si="345"/>
        <v>0.4101298915952174</v>
      </c>
      <c r="U572" s="30">
        <f t="shared" ca="1" si="345"/>
        <v>3.4861694623812833E-2</v>
      </c>
      <c r="V572" s="30">
        <f ca="1">IF(Riskregister!$E$5="",0,COUNTIF(BF$4:BF$53,"&lt;"&amp;T572)*IF(U572&lt;0.5,Riskregister!$K$5+(Riskregister!$L$5-Riskregister!$K$5)*SQRT(U572/2),Riskregister!$L$5-(Riskregister!$L$5-Riskregister!$K$5)*SQRT((1-U572)/2)))</f>
        <v>628235.01122380374</v>
      </c>
      <c r="W572" s="30">
        <f t="shared" ca="1" si="346"/>
        <v>0.55349564899381654</v>
      </c>
      <c r="X572" s="30">
        <f t="shared" ca="1" si="346"/>
        <v>0.18286031582761109</v>
      </c>
      <c r="Y572" s="30">
        <f ca="1">IF(Riskregister!$E$6="",0,COUNTIF(BG$4:BG$53,"&lt;"&amp;W572)*IF(X572&lt;0.5,Riskregister!$K$6+(Riskregister!$L$6-Riskregister!$K$6)*SQRT(X572/2),Riskregister!$L$6-(Riskregister!$L$6-Riskregister!$K$6)*SQRT((1-X572)/2)))</f>
        <v>1488547.1264777286</v>
      </c>
      <c r="Z572" s="30">
        <f t="shared" ca="1" si="347"/>
        <v>0.46497524097663856</v>
      </c>
      <c r="AA572" s="30">
        <f t="shared" ca="1" si="347"/>
        <v>0.97370165440570622</v>
      </c>
      <c r="AB572" s="30">
        <f ca="1">IF(Riskregister!$E$7="",0,COUNTIF(BH$4:BH$53,"&lt;"&amp;Z572)*IF(AA572&lt;0.5,Riskregister!$K$7+(Riskregister!$L$7-Riskregister!$K$7)*SQRT(AA572/2),Riskregister!$L$7-(Riskregister!$L$7-Riskregister!$K$7)*SQRT((1-AA572)/2)))</f>
        <v>2159193.3305836031</v>
      </c>
      <c r="AC572" s="30">
        <f t="shared" ca="1" si="348"/>
        <v>0.74426850082924645</v>
      </c>
      <c r="AD572" s="30">
        <f t="shared" ca="1" si="348"/>
        <v>2.1568986041576532E-2</v>
      </c>
      <c r="AE572" s="30">
        <f ca="1">IF(Riskregister!$E$8="",0,COUNTIF(BI$4:BI$53,"&lt;"&amp;AC572)*IF(AD572&lt;0.5,Riskregister!$K$8+(Riskregister!$L$8-Riskregister!$K$8)*SQRT(AD572/2),Riskregister!$L$8-(Riskregister!$L$8-Riskregister!$K$8)*SQRT((1-AD572)/2)))</f>
        <v>3152350.1769066444</v>
      </c>
      <c r="AF572" s="30">
        <f t="shared" ca="1" si="349"/>
        <v>0.3170394594581869</v>
      </c>
      <c r="AG572" s="30">
        <f t="shared" ca="1" si="349"/>
        <v>0.28481644702837627</v>
      </c>
      <c r="AH572" s="30">
        <f>IF(Riskregister!$E$9="",0,COUNTIF(BJ$4:BJ$53,"&lt;"&amp;AF572)*IF(AG572&lt;0.5,Riskregister!$K$9+(Riskregister!$L$9-Riskregister!$K$9)*SQRT(AG572/2),Riskregister!$L$9-(Riskregister!$L$9-Riskregister!$K$9)*SQRT((1-AG572)/2)))</f>
        <v>0</v>
      </c>
      <c r="AI572" s="30">
        <f t="shared" ca="1" si="350"/>
        <v>0.3929128281860923</v>
      </c>
      <c r="AJ572" s="30">
        <f t="shared" ca="1" si="350"/>
        <v>0.28326941702769715</v>
      </c>
      <c r="AK572" s="30">
        <f>IF(Riskregister!$E$10="",0,COUNTIF(BK$4:BK$53,"&lt;"&amp;AI572)*IF(AJ572&lt;0.5,Riskregister!$K$10+(Riskregister!$L$10-Riskregister!$K$10)*SQRT(AJ572/2),Riskregister!$L$10-(Riskregister!$L$10-Riskregister!$K$10)*SQRT((1-AJ572)/2)))</f>
        <v>0</v>
      </c>
      <c r="AL572" s="30">
        <f t="shared" ca="1" si="351"/>
        <v>0.29072227419926355</v>
      </c>
      <c r="AM572" s="30">
        <f t="shared" ca="1" si="351"/>
        <v>0.26036415663808765</v>
      </c>
      <c r="AN572" s="30">
        <f>IF(Riskregister!$E$11="",0,COUNTIF(BL$4:BL$53,"&lt;"&amp;AL572)*IF(AM572&lt;0.5,Riskregister!$K$11+(Riskregister!$L$11-Riskregister!$K$11)*SQRT(AM572/2),Riskregister!$L$11-(Riskregister!$L$11-Riskregister!$K$11)*SQRT((1-AM572)/2)))</f>
        <v>0</v>
      </c>
      <c r="AO572" s="30">
        <f t="shared" ca="1" si="352"/>
        <v>0.24042258615028744</v>
      </c>
      <c r="AP572" s="30">
        <f t="shared" ca="1" si="352"/>
        <v>0.78676499801555211</v>
      </c>
      <c r="AQ572" s="30">
        <f>IF(Riskregister!$E$12="",0,COUNTIF(BM$4:BM$53,"&lt;"&amp;AO572)*IF(AP572&lt;0.5,Riskregister!$K$12+(Riskregister!$L$12-Riskregister!$K$12)*SQRT(AP572/2),Riskregister!$L$12-(Riskregister!$L$12-Riskregister!$K$12)*SQRT((1-AP572)/2)))</f>
        <v>0</v>
      </c>
      <c r="AR572" s="30">
        <f t="shared" ca="1" si="353"/>
        <v>9.8330273567362347E-2</v>
      </c>
      <c r="AS572" s="30">
        <f t="shared" ca="1" si="353"/>
        <v>0.72670466789811128</v>
      </c>
      <c r="AT572" s="30">
        <f>IF(Riskregister!$E$13="",0,COUNTIF(BN$4:BN$53,"&lt;"&amp;AR572)*IF(AS572&lt;0.5,Riskregister!$K$13+(Riskregister!$L$13-Riskregister!$K$13)*SQRT(AS572/2),Riskregister!$L$13-(Riskregister!$L$13-Riskregister!$K$13)*SQRT((1-AS572)/2)))</f>
        <v>0</v>
      </c>
      <c r="AU572" s="30">
        <f t="shared" ca="1" si="354"/>
        <v>0.54821854226313504</v>
      </c>
      <c r="AV572" s="30">
        <f t="shared" ca="1" si="354"/>
        <v>0.91595556485470919</v>
      </c>
      <c r="AW572" s="30">
        <f>IF(Riskregister!$E$14="",0,COUNTIF(BO$4:BO$53,"&lt;"&amp;AU572)*IF(AV572&lt;0.5,Riskregister!$K$14+(Riskregister!$L$14-Riskregister!$K$14)*SQRT(AV572/2),Riskregister!$L$14-(Riskregister!$L$14-Riskregister!$K$14)*SQRT((1-AV572)/2)))</f>
        <v>0</v>
      </c>
      <c r="AX572" s="30">
        <f t="shared" ca="1" si="355"/>
        <v>0.42231736662263186</v>
      </c>
      <c r="AY572" s="30">
        <f t="shared" ca="1" si="355"/>
        <v>0.18953491020294799</v>
      </c>
      <c r="AZ572" s="30">
        <f>IF(Riskregister!$E$15="",0,COUNTIF(BP$4:BP$53,"&lt;"&amp;AX572)*IF(AY572&lt;0.5,Riskregister!$K$15+(Riskregister!$L$15-Riskregister!$K$15)*SQRT(AY572/2),Riskregister!$L$15-(Riskregister!$L$15-Riskregister!$K$15)*SQRT((1-AY572)/2)))</f>
        <v>0</v>
      </c>
      <c r="BA572" s="30">
        <f t="shared" ca="1" si="356"/>
        <v>0.10741114771188232</v>
      </c>
      <c r="BB572" s="30">
        <f t="shared" ca="1" si="356"/>
        <v>0.86925912782599013</v>
      </c>
      <c r="BC572" s="30">
        <f>IF(Riskregister!$E$16="",0,COUNTIF(BQ$4:BQ$53,"&lt;"&amp;BA572)*IF(BB572&lt;0.5,Riskregister!$K$16+(Riskregister!$L$16-Riskregister!$K$16)*SQRT(BB572/2),Riskregister!$L$16-(Riskregister!$L$16-Riskregister!$K$16)*SQRT((1-BB572)/2)))</f>
        <v>0</v>
      </c>
      <c r="BD572" s="30">
        <f t="shared" ca="1" si="320"/>
        <v>7428325.6451917803</v>
      </c>
    </row>
    <row r="573" spans="20:56" x14ac:dyDescent="0.35">
      <c r="T573" s="30">
        <f t="shared" ca="1" si="345"/>
        <v>0.29687327297286781</v>
      </c>
      <c r="U573" s="30">
        <f t="shared" ca="1" si="345"/>
        <v>9.8451614274821853E-2</v>
      </c>
      <c r="V573" s="30">
        <f ca="1">IF(Riskregister!$E$5="",0,COUNTIF(BF$4:BF$53,"&lt;"&amp;T573)*IF(U573&lt;0.5,Riskregister!$K$5+(Riskregister!$L$5-Riskregister!$K$5)*SQRT(U573/2),Riskregister!$L$5-(Riskregister!$L$5-Riskregister!$K$5)*SQRT((1-U573)/2)))</f>
        <v>499682.00665383658</v>
      </c>
      <c r="W573" s="30">
        <f t="shared" ca="1" si="346"/>
        <v>0.62400379250826432</v>
      </c>
      <c r="X573" s="30">
        <f t="shared" ca="1" si="346"/>
        <v>8.1265931585291717E-2</v>
      </c>
      <c r="Y573" s="30">
        <f ca="1">IF(Riskregister!$E$6="",0,COUNTIF(BG$4:BG$53,"&lt;"&amp;W573)*IF(X573&lt;0.5,Riskregister!$K$6+(Riskregister!$L$6-Riskregister!$K$6)*SQRT(X573/2),Riskregister!$L$6-(Riskregister!$L$6-Riskregister!$K$6)*SQRT((1-X573)/2)))</f>
        <v>1125674.3323782992</v>
      </c>
      <c r="Z573" s="30">
        <f t="shared" ca="1" si="347"/>
        <v>0.87574064704316279</v>
      </c>
      <c r="AA573" s="30">
        <f t="shared" ca="1" si="347"/>
        <v>0.89999621992005474</v>
      </c>
      <c r="AB573" s="30">
        <f ca="1">IF(Riskregister!$E$7="",0,COUNTIF(BH$4:BH$53,"&lt;"&amp;Z573)*IF(AA573&lt;0.5,Riskregister!$K$7+(Riskregister!$L$7-Riskregister!$K$7)*SQRT(AA573/2),Riskregister!$L$7-(Riskregister!$L$7-Riskregister!$K$7)*SQRT((1-AA573)/2)))</f>
        <v>2895625.274501116</v>
      </c>
      <c r="AC573" s="30">
        <f t="shared" ca="1" si="348"/>
        <v>0.32525931839083444</v>
      </c>
      <c r="AD573" s="30">
        <f t="shared" ca="1" si="348"/>
        <v>0.36166731693939524</v>
      </c>
      <c r="AE573" s="30">
        <f ca="1">IF(Riskregister!$E$8="",0,COUNTIF(BI$4:BI$53,"&lt;"&amp;AC573)*IF(AD573&lt;0.5,Riskregister!$K$8+(Riskregister!$L$8-Riskregister!$K$8)*SQRT(AD573/2),Riskregister!$L$8-(Riskregister!$L$8-Riskregister!$K$8)*SQRT((1-AD573)/2)))</f>
        <v>4597306.8511664802</v>
      </c>
      <c r="AF573" s="30">
        <f t="shared" ca="1" si="349"/>
        <v>0.52192739399981325</v>
      </c>
      <c r="AG573" s="30">
        <f t="shared" ca="1" si="349"/>
        <v>1.8744661614483293E-2</v>
      </c>
      <c r="AH573" s="30">
        <f>IF(Riskregister!$E$9="",0,COUNTIF(BJ$4:BJ$53,"&lt;"&amp;AF573)*IF(AG573&lt;0.5,Riskregister!$K$9+(Riskregister!$L$9-Riskregister!$K$9)*SQRT(AG573/2),Riskregister!$L$9-(Riskregister!$L$9-Riskregister!$K$9)*SQRT((1-AG573)/2)))</f>
        <v>0</v>
      </c>
      <c r="AI573" s="30">
        <f t="shared" ca="1" si="350"/>
        <v>8.4971942621817731E-2</v>
      </c>
      <c r="AJ573" s="30">
        <f t="shared" ca="1" si="350"/>
        <v>0.11044802904769224</v>
      </c>
      <c r="AK573" s="30">
        <f>IF(Riskregister!$E$10="",0,COUNTIF(BK$4:BK$53,"&lt;"&amp;AI573)*IF(AJ573&lt;0.5,Riskregister!$K$10+(Riskregister!$L$10-Riskregister!$K$10)*SQRT(AJ573/2),Riskregister!$L$10-(Riskregister!$L$10-Riskregister!$K$10)*SQRT((1-AJ573)/2)))</f>
        <v>0</v>
      </c>
      <c r="AL573" s="30">
        <f t="shared" ca="1" si="351"/>
        <v>0.78960364600163213</v>
      </c>
      <c r="AM573" s="30">
        <f t="shared" ca="1" si="351"/>
        <v>0.29837557045732177</v>
      </c>
      <c r="AN573" s="30">
        <f>IF(Riskregister!$E$11="",0,COUNTIF(BL$4:BL$53,"&lt;"&amp;AL573)*IF(AM573&lt;0.5,Riskregister!$K$11+(Riskregister!$L$11-Riskregister!$K$11)*SQRT(AM573/2),Riskregister!$L$11-(Riskregister!$L$11-Riskregister!$K$11)*SQRT((1-AM573)/2)))</f>
        <v>0</v>
      </c>
      <c r="AO573" s="30">
        <f t="shared" ca="1" si="352"/>
        <v>0.94037088145134728</v>
      </c>
      <c r="AP573" s="30">
        <f t="shared" ca="1" si="352"/>
        <v>0.36037232376417772</v>
      </c>
      <c r="AQ573" s="30">
        <f>IF(Riskregister!$E$12="",0,COUNTIF(BM$4:BM$53,"&lt;"&amp;AO573)*IF(AP573&lt;0.5,Riskregister!$K$12+(Riskregister!$L$12-Riskregister!$K$12)*SQRT(AP573/2),Riskregister!$L$12-(Riskregister!$L$12-Riskregister!$K$12)*SQRT((1-AP573)/2)))</f>
        <v>0</v>
      </c>
      <c r="AR573" s="30">
        <f t="shared" ca="1" si="353"/>
        <v>0.58378088782269955</v>
      </c>
      <c r="AS573" s="30">
        <f t="shared" ca="1" si="353"/>
        <v>0.41200034698374632</v>
      </c>
      <c r="AT573" s="30">
        <f>IF(Riskregister!$E$13="",0,COUNTIF(BN$4:BN$53,"&lt;"&amp;AR573)*IF(AS573&lt;0.5,Riskregister!$K$13+(Riskregister!$L$13-Riskregister!$K$13)*SQRT(AS573/2),Riskregister!$L$13-(Riskregister!$L$13-Riskregister!$K$13)*SQRT((1-AS573)/2)))</f>
        <v>0</v>
      </c>
      <c r="AU573" s="30">
        <f t="shared" ca="1" si="354"/>
        <v>0.53038541935830663</v>
      </c>
      <c r="AV573" s="30">
        <f t="shared" ca="1" si="354"/>
        <v>6.7796323465925901E-2</v>
      </c>
      <c r="AW573" s="30">
        <f>IF(Riskregister!$E$14="",0,COUNTIF(BO$4:BO$53,"&lt;"&amp;AU573)*IF(AV573&lt;0.5,Riskregister!$K$14+(Riskregister!$L$14-Riskregister!$K$14)*SQRT(AV573/2),Riskregister!$L$14-(Riskregister!$L$14-Riskregister!$K$14)*SQRT((1-AV573)/2)))</f>
        <v>0</v>
      </c>
      <c r="AX573" s="30">
        <f t="shared" ca="1" si="355"/>
        <v>0.20655306637136273</v>
      </c>
      <c r="AY573" s="30">
        <f t="shared" ca="1" si="355"/>
        <v>0.52185195849530419</v>
      </c>
      <c r="AZ573" s="30">
        <f>IF(Riskregister!$E$15="",0,COUNTIF(BP$4:BP$53,"&lt;"&amp;AX573)*IF(AY573&lt;0.5,Riskregister!$K$15+(Riskregister!$L$15-Riskregister!$K$15)*SQRT(AY573/2),Riskregister!$L$15-(Riskregister!$L$15-Riskregister!$K$15)*SQRT((1-AY573)/2)))</f>
        <v>0</v>
      </c>
      <c r="BA573" s="30">
        <f t="shared" ca="1" si="356"/>
        <v>0.78738311063992783</v>
      </c>
      <c r="BB573" s="30">
        <f t="shared" ca="1" si="356"/>
        <v>8.9970764842472795E-2</v>
      </c>
      <c r="BC573" s="30">
        <f>IF(Riskregister!$E$16="",0,COUNTIF(BQ$4:BQ$53,"&lt;"&amp;BA573)*IF(BB573&lt;0.5,Riskregister!$K$16+(Riskregister!$L$16-Riskregister!$K$16)*SQRT(BB573/2),Riskregister!$L$16-(Riskregister!$L$16-Riskregister!$K$16)*SQRT((1-BB573)/2)))</f>
        <v>0</v>
      </c>
      <c r="BD573" s="30">
        <f t="shared" ca="1" si="320"/>
        <v>9118288.4646997321</v>
      </c>
    </row>
    <row r="574" spans="20:56" x14ac:dyDescent="0.35">
      <c r="T574" s="30">
        <f t="shared" ca="1" si="345"/>
        <v>0.19049059646526423</v>
      </c>
      <c r="U574" s="30">
        <f t="shared" ca="1" si="345"/>
        <v>0.49520487906659461</v>
      </c>
      <c r="V574" s="30">
        <f ca="1">IF(Riskregister!$E$5="",0,COUNTIF(BF$4:BF$53,"&lt;"&amp;T574)*IF(U574&lt;0.5,Riskregister!$K$5+(Riskregister!$L$5-Riskregister!$K$5)*SQRT(U574/2),Riskregister!$L$5-(Riskregister!$L$5-Riskregister!$K$5)*SQRT((1-U574)/2)))</f>
        <v>747836.99715629884</v>
      </c>
      <c r="W574" s="30">
        <f t="shared" ca="1" si="346"/>
        <v>0.63333539295344665</v>
      </c>
      <c r="X574" s="30">
        <f t="shared" ca="1" si="346"/>
        <v>3.9466988242581547E-2</v>
      </c>
      <c r="Y574" s="30">
        <f ca="1">IF(Riskregister!$E$6="",0,COUNTIF(BG$4:BG$53,"&lt;"&amp;W574)*IF(X574&lt;0.5,Riskregister!$K$6+(Riskregister!$L$6-Riskregister!$K$6)*SQRT(X574/2),Riskregister!$L$6-(Riskregister!$L$6-Riskregister!$K$6)*SQRT((1-X574)/2)))</f>
        <v>905713.44041060284</v>
      </c>
      <c r="Z574" s="30">
        <f t="shared" ca="1" si="347"/>
        <v>0.97595419363910441</v>
      </c>
      <c r="AA574" s="30">
        <f t="shared" ca="1" si="347"/>
        <v>0.33932714312453927</v>
      </c>
      <c r="AB574" s="30">
        <f ca="1">IF(Riskregister!$E$7="",0,COUNTIF(BH$4:BH$53,"&lt;"&amp;Z574)*IF(AA574&lt;0.5,Riskregister!$K$7+(Riskregister!$L$7-Riskregister!$K$7)*SQRT(AA574/2),Riskregister!$L$7-(Riskregister!$L$7-Riskregister!$K$7)*SQRT((1-AA574)/2)))</f>
        <v>2329990.0006527309</v>
      </c>
      <c r="AC574" s="30">
        <f t="shared" ca="1" si="348"/>
        <v>0.46242895146889451</v>
      </c>
      <c r="AD574" s="30">
        <f t="shared" ca="1" si="348"/>
        <v>0.9814592427292923</v>
      </c>
      <c r="AE574" s="30">
        <f ca="1">IF(Riskregister!$E$8="",0,COUNTIF(BI$4:BI$53,"&lt;"&amp;AC574)*IF(AD574&lt;0.5,Riskregister!$K$8+(Riskregister!$L$8-Riskregister!$K$8)*SQRT(AD574/2),Riskregister!$L$8-(Riskregister!$L$8-Riskregister!$K$8)*SQRT((1-AD574)/2)))</f>
        <v>9094941.6282803267</v>
      </c>
      <c r="AF574" s="30">
        <f t="shared" ca="1" si="349"/>
        <v>0.21229884891615869</v>
      </c>
      <c r="AG574" s="30">
        <f t="shared" ca="1" si="349"/>
        <v>0.57774370311626633</v>
      </c>
      <c r="AH574" s="30">
        <f>IF(Riskregister!$E$9="",0,COUNTIF(BJ$4:BJ$53,"&lt;"&amp;AF574)*IF(AG574&lt;0.5,Riskregister!$K$9+(Riskregister!$L$9-Riskregister!$K$9)*SQRT(AG574/2),Riskregister!$L$9-(Riskregister!$L$9-Riskregister!$K$9)*SQRT((1-AG574)/2)))</f>
        <v>0</v>
      </c>
      <c r="AI574" s="30">
        <f t="shared" ca="1" si="350"/>
        <v>0.80569050876552784</v>
      </c>
      <c r="AJ574" s="30">
        <f t="shared" ca="1" si="350"/>
        <v>0.20639099275009576</v>
      </c>
      <c r="AK574" s="30">
        <f>IF(Riskregister!$E$10="",0,COUNTIF(BK$4:BK$53,"&lt;"&amp;AI574)*IF(AJ574&lt;0.5,Riskregister!$K$10+(Riskregister!$L$10-Riskregister!$K$10)*SQRT(AJ574/2),Riskregister!$L$10-(Riskregister!$L$10-Riskregister!$K$10)*SQRT((1-AJ574)/2)))</f>
        <v>0</v>
      </c>
      <c r="AL574" s="30">
        <f t="shared" ca="1" si="351"/>
        <v>2.2721689248750843E-2</v>
      </c>
      <c r="AM574" s="30">
        <f t="shared" ca="1" si="351"/>
        <v>0.56024788832281913</v>
      </c>
      <c r="AN574" s="30">
        <f>IF(Riskregister!$E$11="",0,COUNTIF(BL$4:BL$53,"&lt;"&amp;AL574)*IF(AM574&lt;0.5,Riskregister!$K$11+(Riskregister!$L$11-Riskregister!$K$11)*SQRT(AM574/2),Riskregister!$L$11-(Riskregister!$L$11-Riskregister!$K$11)*SQRT((1-AM574)/2)))</f>
        <v>0</v>
      </c>
      <c r="AO574" s="30">
        <f t="shared" ca="1" si="352"/>
        <v>0.41889742489039206</v>
      </c>
      <c r="AP574" s="30">
        <f t="shared" ca="1" si="352"/>
        <v>0.87361677972244611</v>
      </c>
      <c r="AQ574" s="30">
        <f>IF(Riskregister!$E$12="",0,COUNTIF(BM$4:BM$53,"&lt;"&amp;AO574)*IF(AP574&lt;0.5,Riskregister!$K$12+(Riskregister!$L$12-Riskregister!$K$12)*SQRT(AP574/2),Riskregister!$L$12-(Riskregister!$L$12-Riskregister!$K$12)*SQRT((1-AP574)/2)))</f>
        <v>0</v>
      </c>
      <c r="AR574" s="30">
        <f t="shared" ca="1" si="353"/>
        <v>0.67793899797747637</v>
      </c>
      <c r="AS574" s="30">
        <f t="shared" ca="1" si="353"/>
        <v>0.7454577477438058</v>
      </c>
      <c r="AT574" s="30">
        <f>IF(Riskregister!$E$13="",0,COUNTIF(BN$4:BN$53,"&lt;"&amp;AR574)*IF(AS574&lt;0.5,Riskregister!$K$13+(Riskregister!$L$13-Riskregister!$K$13)*SQRT(AS574/2),Riskregister!$L$13-(Riskregister!$L$13-Riskregister!$K$13)*SQRT((1-AS574)/2)))</f>
        <v>0</v>
      </c>
      <c r="AU574" s="30">
        <f t="shared" ca="1" si="354"/>
        <v>0.65248283086032766</v>
      </c>
      <c r="AV574" s="30">
        <f t="shared" ca="1" si="354"/>
        <v>0.67366723792294159</v>
      </c>
      <c r="AW574" s="30">
        <f>IF(Riskregister!$E$14="",0,COUNTIF(BO$4:BO$53,"&lt;"&amp;AU574)*IF(AV574&lt;0.5,Riskregister!$K$14+(Riskregister!$L$14-Riskregister!$K$14)*SQRT(AV574/2),Riskregister!$L$14-(Riskregister!$L$14-Riskregister!$K$14)*SQRT((1-AV574)/2)))</f>
        <v>0</v>
      </c>
      <c r="AX574" s="30">
        <f t="shared" ca="1" si="355"/>
        <v>0.63792025606297853</v>
      </c>
      <c r="AY574" s="30">
        <f t="shared" ca="1" si="355"/>
        <v>0.30599979667079713</v>
      </c>
      <c r="AZ574" s="30">
        <f>IF(Riskregister!$E$15="",0,COUNTIF(BP$4:BP$53,"&lt;"&amp;AX574)*IF(AY574&lt;0.5,Riskregister!$K$15+(Riskregister!$L$15-Riskregister!$K$15)*SQRT(AY574/2),Riskregister!$L$15-(Riskregister!$L$15-Riskregister!$K$15)*SQRT((1-AY574)/2)))</f>
        <v>0</v>
      </c>
      <c r="BA574" s="30">
        <f t="shared" ca="1" si="356"/>
        <v>0.36075310360432067</v>
      </c>
      <c r="BB574" s="30">
        <f t="shared" ca="1" si="356"/>
        <v>0.12533634064564325</v>
      </c>
      <c r="BC574" s="30">
        <f>IF(Riskregister!$E$16="",0,COUNTIF(BQ$4:BQ$53,"&lt;"&amp;BA574)*IF(BB574&lt;0.5,Riskregister!$K$16+(Riskregister!$L$16-Riskregister!$K$16)*SQRT(BB574/2),Riskregister!$L$16-(Riskregister!$L$16-Riskregister!$K$16)*SQRT((1-BB574)/2)))</f>
        <v>0</v>
      </c>
      <c r="BD574" s="30">
        <f t="shared" ca="1" si="320"/>
        <v>13078482.06649996</v>
      </c>
    </row>
    <row r="575" spans="20:56" x14ac:dyDescent="0.35">
      <c r="T575" s="30">
        <f t="shared" ca="1" si="345"/>
        <v>0.25124265288886105</v>
      </c>
      <c r="U575" s="30">
        <f t="shared" ca="1" si="345"/>
        <v>0.23296354795040863</v>
      </c>
      <c r="V575" s="30">
        <f ca="1">IF(Riskregister!$E$5="",0,COUNTIF(BF$4:BF$53,"&lt;"&amp;T575)*IF(U575&lt;0.5,Riskregister!$K$5+(Riskregister!$L$5-Riskregister!$K$5)*SQRT(U575/2),Riskregister!$L$5-(Riskregister!$L$5-Riskregister!$K$5)*SQRT((1-U575)/2)))</f>
        <v>607164.83672438073</v>
      </c>
      <c r="W575" s="30">
        <f t="shared" ca="1" si="346"/>
        <v>0.72359952550628481</v>
      </c>
      <c r="X575" s="30">
        <f t="shared" ca="1" si="346"/>
        <v>0.46080351676098419</v>
      </c>
      <c r="Y575" s="30">
        <f ca="1">IF(Riskregister!$E$6="",0,COUNTIF(BG$4:BG$53,"&lt;"&amp;W575)*IF(X575&lt;0.5,Riskregister!$K$6+(Riskregister!$L$6-Riskregister!$K$6)*SQRT(X575/2),Riskregister!$L$6-(Riskregister!$L$6-Riskregister!$K$6)*SQRT((1-X575)/2)))</f>
        <v>3192009.8908713963</v>
      </c>
      <c r="Z575" s="30">
        <f t="shared" ca="1" si="347"/>
        <v>0.30929273332931928</v>
      </c>
      <c r="AA575" s="30">
        <f t="shared" ca="1" si="347"/>
        <v>0.1258758407262115</v>
      </c>
      <c r="AB575" s="30">
        <f ca="1">IF(Riskregister!$E$7="",0,COUNTIF(BH$4:BH$53,"&lt;"&amp;Z575)*IF(AA575&lt;0.5,Riskregister!$K$7+(Riskregister!$L$7-Riskregister!$K$7)*SQRT(AA575/2),Riskregister!$L$7-(Riskregister!$L$7-Riskregister!$K$7)*SQRT((1-AA575)/2)))</f>
        <v>689030.04579642543</v>
      </c>
      <c r="AC575" s="30">
        <f t="shared" ca="1" si="348"/>
        <v>0.97233316088809463</v>
      </c>
      <c r="AD575" s="30">
        <f t="shared" ca="1" si="348"/>
        <v>0.69998700416400028</v>
      </c>
      <c r="AE575" s="30">
        <f ca="1">IF(Riskregister!$E$8="",0,COUNTIF(BI$4:BI$53,"&lt;"&amp;AC575)*IF(AD575&lt;0.5,Riskregister!$K$8+(Riskregister!$L$8-Riskregister!$K$8)*SQRT(AD575/2),Riskregister!$L$8-(Riskregister!$L$8-Riskregister!$K$8)*SQRT((1-AD575)/2)))</f>
        <v>19077950.402771913</v>
      </c>
      <c r="AF575" s="30">
        <f t="shared" ca="1" si="349"/>
        <v>6.2979463294518756E-2</v>
      </c>
      <c r="AG575" s="30">
        <f t="shared" ca="1" si="349"/>
        <v>0.6023490223377399</v>
      </c>
      <c r="AH575" s="30">
        <f>IF(Riskregister!$E$9="",0,COUNTIF(BJ$4:BJ$53,"&lt;"&amp;AF575)*IF(AG575&lt;0.5,Riskregister!$K$9+(Riskregister!$L$9-Riskregister!$K$9)*SQRT(AG575/2),Riskregister!$L$9-(Riskregister!$L$9-Riskregister!$K$9)*SQRT((1-AG575)/2)))</f>
        <v>0</v>
      </c>
      <c r="AI575" s="30">
        <f t="shared" ca="1" si="350"/>
        <v>0.9620633113623418</v>
      </c>
      <c r="AJ575" s="30">
        <f t="shared" ca="1" si="350"/>
        <v>0.48956393579125146</v>
      </c>
      <c r="AK575" s="30">
        <f>IF(Riskregister!$E$10="",0,COUNTIF(BK$4:BK$53,"&lt;"&amp;AI575)*IF(AJ575&lt;0.5,Riskregister!$K$10+(Riskregister!$L$10-Riskregister!$K$10)*SQRT(AJ575/2),Riskregister!$L$10-(Riskregister!$L$10-Riskregister!$K$10)*SQRT((1-AJ575)/2)))</f>
        <v>0</v>
      </c>
      <c r="AL575" s="30">
        <f t="shared" ca="1" si="351"/>
        <v>0.27881352418114624</v>
      </c>
      <c r="AM575" s="30">
        <f t="shared" ca="1" si="351"/>
        <v>0.49673220511769944</v>
      </c>
      <c r="AN575" s="30">
        <f>IF(Riskregister!$E$11="",0,COUNTIF(BL$4:BL$53,"&lt;"&amp;AL575)*IF(AM575&lt;0.5,Riskregister!$K$11+(Riskregister!$L$11-Riskregister!$K$11)*SQRT(AM575/2),Riskregister!$L$11-(Riskregister!$L$11-Riskregister!$K$11)*SQRT((1-AM575)/2)))</f>
        <v>0</v>
      </c>
      <c r="AO575" s="30">
        <f t="shared" ca="1" si="352"/>
        <v>0.20828084212411246</v>
      </c>
      <c r="AP575" s="30">
        <f t="shared" ca="1" si="352"/>
        <v>0.64810909294365526</v>
      </c>
      <c r="AQ575" s="30">
        <f>IF(Riskregister!$E$12="",0,COUNTIF(BM$4:BM$53,"&lt;"&amp;AO575)*IF(AP575&lt;0.5,Riskregister!$K$12+(Riskregister!$L$12-Riskregister!$K$12)*SQRT(AP575/2),Riskregister!$L$12-(Riskregister!$L$12-Riskregister!$K$12)*SQRT((1-AP575)/2)))</f>
        <v>0</v>
      </c>
      <c r="AR575" s="30">
        <f t="shared" ca="1" si="353"/>
        <v>0.82917041731324181</v>
      </c>
      <c r="AS575" s="30">
        <f t="shared" ca="1" si="353"/>
        <v>9.713170233436208E-2</v>
      </c>
      <c r="AT575" s="30">
        <f>IF(Riskregister!$E$13="",0,COUNTIF(BN$4:BN$53,"&lt;"&amp;AR575)*IF(AS575&lt;0.5,Riskregister!$K$13+(Riskregister!$L$13-Riskregister!$K$13)*SQRT(AS575/2),Riskregister!$L$13-(Riskregister!$L$13-Riskregister!$K$13)*SQRT((1-AS575)/2)))</f>
        <v>0</v>
      </c>
      <c r="AU575" s="30">
        <f t="shared" ca="1" si="354"/>
        <v>0.19540294705050465</v>
      </c>
      <c r="AV575" s="30">
        <f t="shared" ca="1" si="354"/>
        <v>0.70282706805120332</v>
      </c>
      <c r="AW575" s="30">
        <f>IF(Riskregister!$E$14="",0,COUNTIF(BO$4:BO$53,"&lt;"&amp;AU575)*IF(AV575&lt;0.5,Riskregister!$K$14+(Riskregister!$L$14-Riskregister!$K$14)*SQRT(AV575/2),Riskregister!$L$14-(Riskregister!$L$14-Riskregister!$K$14)*SQRT((1-AV575)/2)))</f>
        <v>0</v>
      </c>
      <c r="AX575" s="30">
        <f t="shared" ca="1" si="355"/>
        <v>0.93256317858702431</v>
      </c>
      <c r="AY575" s="30">
        <f t="shared" ca="1" si="355"/>
        <v>0.87540139165897624</v>
      </c>
      <c r="AZ575" s="30">
        <f>IF(Riskregister!$E$15="",0,COUNTIF(BP$4:BP$53,"&lt;"&amp;AX575)*IF(AY575&lt;0.5,Riskregister!$K$15+(Riskregister!$L$15-Riskregister!$K$15)*SQRT(AY575/2),Riskregister!$L$15-(Riskregister!$L$15-Riskregister!$K$15)*SQRT((1-AY575)/2)))</f>
        <v>0</v>
      </c>
      <c r="BA575" s="30">
        <f t="shared" ca="1" si="356"/>
        <v>0.23707378703610449</v>
      </c>
      <c r="BB575" s="30">
        <f t="shared" ca="1" si="356"/>
        <v>0.21617494277568872</v>
      </c>
      <c r="BC575" s="30">
        <f>IF(Riskregister!$E$16="",0,COUNTIF(BQ$4:BQ$53,"&lt;"&amp;BA575)*IF(BB575&lt;0.5,Riskregister!$K$16+(Riskregister!$L$16-Riskregister!$K$16)*SQRT(BB575/2),Riskregister!$L$16-(Riskregister!$L$16-Riskregister!$K$16)*SQRT((1-BB575)/2)))</f>
        <v>0</v>
      </c>
      <c r="BD575" s="30">
        <f t="shared" ca="1" si="320"/>
        <v>23566155.176164113</v>
      </c>
    </row>
    <row r="576" spans="20:56" x14ac:dyDescent="0.35">
      <c r="T576" s="30">
        <f t="shared" ca="1" si="345"/>
        <v>0.91631135762692484</v>
      </c>
      <c r="U576" s="30">
        <f t="shared" ca="1" si="345"/>
        <v>0.24864400683277732</v>
      </c>
      <c r="V576" s="30">
        <f ca="1">IF(Riskregister!$E$5="",0,COUNTIF(BF$4:BF$53,"&lt;"&amp;T576)*IF(U576&lt;0.5,Riskregister!$K$5+(Riskregister!$L$5-Riskregister!$K$5)*SQRT(U576/2),Riskregister!$L$5-(Riskregister!$L$5-Riskregister!$K$5)*SQRT((1-U576)/2)))</f>
        <v>1852001.7882890103</v>
      </c>
      <c r="W576" s="30">
        <f t="shared" ca="1" si="346"/>
        <v>0.95910226883317151</v>
      </c>
      <c r="X576" s="30">
        <f t="shared" ca="1" si="346"/>
        <v>0.13174073544433007</v>
      </c>
      <c r="Y576" s="30">
        <f ca="1">IF(Riskregister!$E$6="",0,COUNTIF(BG$4:BG$53,"&lt;"&amp;W576)*IF(X576&lt;0.5,Riskregister!$K$6+(Riskregister!$L$6-Riskregister!$K$6)*SQRT(X576/2),Riskregister!$L$6-(Riskregister!$L$6-Riskregister!$K$6)*SQRT((1-X576)/2)))</f>
        <v>3309870.0797870359</v>
      </c>
      <c r="Z576" s="30">
        <f t="shared" ca="1" si="347"/>
        <v>0.59859915412273101</v>
      </c>
      <c r="AA576" s="30">
        <f t="shared" ca="1" si="347"/>
        <v>3.6332194231299075E-2</v>
      </c>
      <c r="AB576" s="30">
        <f ca="1">IF(Riskregister!$E$7="",0,COUNTIF(BH$4:BH$53,"&lt;"&amp;Z576)*IF(AA576&lt;0.5,Riskregister!$K$7+(Riskregister!$L$7-Riskregister!$K$7)*SQRT(AA576/2),Riskregister!$L$7-(Riskregister!$L$7-Riskregister!$K$7)*SQRT((1-AA576)/2)))</f>
        <v>680215.07830001693</v>
      </c>
      <c r="AC576" s="30">
        <f t="shared" ca="1" si="348"/>
        <v>7.5197512142160972E-2</v>
      </c>
      <c r="AD576" s="30">
        <f t="shared" ca="1" si="348"/>
        <v>0.97001468263582569</v>
      </c>
      <c r="AE576" s="30">
        <f ca="1">IF(Riskregister!$E$8="",0,COUNTIF(BI$4:BI$53,"&lt;"&amp;AC576)*IF(AD576&lt;0.5,Riskregister!$K$8+(Riskregister!$L$8-Riskregister!$K$8)*SQRT(AD576/2),Riskregister!$L$8-(Riskregister!$L$8-Riskregister!$K$8)*SQRT((1-AD576)/2)))</f>
        <v>4424510.7904684003</v>
      </c>
      <c r="AF576" s="30">
        <f t="shared" ca="1" si="349"/>
        <v>0.74770397810311762</v>
      </c>
      <c r="AG576" s="30">
        <f t="shared" ca="1" si="349"/>
        <v>0.60458833419827063</v>
      </c>
      <c r="AH576" s="30">
        <f>IF(Riskregister!$E$9="",0,COUNTIF(BJ$4:BJ$53,"&lt;"&amp;AF576)*IF(AG576&lt;0.5,Riskregister!$K$9+(Riskregister!$L$9-Riskregister!$K$9)*SQRT(AG576/2),Riskregister!$L$9-(Riskregister!$L$9-Riskregister!$K$9)*SQRT((1-AG576)/2)))</f>
        <v>0</v>
      </c>
      <c r="AI576" s="30">
        <f t="shared" ca="1" si="350"/>
        <v>2.3322090762928793E-2</v>
      </c>
      <c r="AJ576" s="30">
        <f t="shared" ca="1" si="350"/>
        <v>0.12692260491226237</v>
      </c>
      <c r="AK576" s="30">
        <f>IF(Riskregister!$E$10="",0,COUNTIF(BK$4:BK$53,"&lt;"&amp;AI576)*IF(AJ576&lt;0.5,Riskregister!$K$10+(Riskregister!$L$10-Riskregister!$K$10)*SQRT(AJ576/2),Riskregister!$L$10-(Riskregister!$L$10-Riskregister!$K$10)*SQRT((1-AJ576)/2)))</f>
        <v>0</v>
      </c>
      <c r="AL576" s="30">
        <f t="shared" ca="1" si="351"/>
        <v>0.6319653228471015</v>
      </c>
      <c r="AM576" s="30">
        <f t="shared" ca="1" si="351"/>
        <v>0.98305544444156057</v>
      </c>
      <c r="AN576" s="30">
        <f>IF(Riskregister!$E$11="",0,COUNTIF(BL$4:BL$53,"&lt;"&amp;AL576)*IF(AM576&lt;0.5,Riskregister!$K$11+(Riskregister!$L$11-Riskregister!$K$11)*SQRT(AM576/2),Riskregister!$L$11-(Riskregister!$L$11-Riskregister!$K$11)*SQRT((1-AM576)/2)))</f>
        <v>0</v>
      </c>
      <c r="AO576" s="30">
        <f t="shared" ca="1" si="352"/>
        <v>0.95250549681266405</v>
      </c>
      <c r="AP576" s="30">
        <f t="shared" ca="1" si="352"/>
        <v>0.36060112303619885</v>
      </c>
      <c r="AQ576" s="30">
        <f>IF(Riskregister!$E$12="",0,COUNTIF(BM$4:BM$53,"&lt;"&amp;AO576)*IF(AP576&lt;0.5,Riskregister!$K$12+(Riskregister!$L$12-Riskregister!$K$12)*SQRT(AP576/2),Riskregister!$L$12-(Riskregister!$L$12-Riskregister!$K$12)*SQRT((1-AP576)/2)))</f>
        <v>0</v>
      </c>
      <c r="AR576" s="30">
        <f t="shared" ca="1" si="353"/>
        <v>2.5702736663329784E-2</v>
      </c>
      <c r="AS576" s="30">
        <f t="shared" ca="1" si="353"/>
        <v>0.41479433429525681</v>
      </c>
      <c r="AT576" s="30">
        <f>IF(Riskregister!$E$13="",0,COUNTIF(BN$4:BN$53,"&lt;"&amp;AR576)*IF(AS576&lt;0.5,Riskregister!$K$13+(Riskregister!$L$13-Riskregister!$K$13)*SQRT(AS576/2),Riskregister!$L$13-(Riskregister!$L$13-Riskregister!$K$13)*SQRT((1-AS576)/2)))</f>
        <v>0</v>
      </c>
      <c r="AU576" s="30">
        <f t="shared" ca="1" si="354"/>
        <v>0.7748388435939334</v>
      </c>
      <c r="AV576" s="30">
        <f t="shared" ca="1" si="354"/>
        <v>5.8330999097467084E-2</v>
      </c>
      <c r="AW576" s="30">
        <f>IF(Riskregister!$E$14="",0,COUNTIF(BO$4:BO$53,"&lt;"&amp;AU576)*IF(AV576&lt;0.5,Riskregister!$K$14+(Riskregister!$L$14-Riskregister!$K$14)*SQRT(AV576/2),Riskregister!$L$14-(Riskregister!$L$14-Riskregister!$K$14)*SQRT((1-AV576)/2)))</f>
        <v>0</v>
      </c>
      <c r="AX576" s="30">
        <f t="shared" ca="1" si="355"/>
        <v>0.37090379595291612</v>
      </c>
      <c r="AY576" s="30">
        <f t="shared" ca="1" si="355"/>
        <v>0.11420222918868228</v>
      </c>
      <c r="AZ576" s="30">
        <f>IF(Riskregister!$E$15="",0,COUNTIF(BP$4:BP$53,"&lt;"&amp;AX576)*IF(AY576&lt;0.5,Riskregister!$K$15+(Riskregister!$L$15-Riskregister!$K$15)*SQRT(AY576/2),Riskregister!$L$15-(Riskregister!$L$15-Riskregister!$K$15)*SQRT((1-AY576)/2)))</f>
        <v>0</v>
      </c>
      <c r="BA576" s="30">
        <f t="shared" ca="1" si="356"/>
        <v>0.9294938751519608</v>
      </c>
      <c r="BB576" s="30">
        <f t="shared" ca="1" si="356"/>
        <v>2.8537963454842719E-2</v>
      </c>
      <c r="BC576" s="30">
        <f>IF(Riskregister!$E$16="",0,COUNTIF(BQ$4:BQ$53,"&lt;"&amp;BA576)*IF(BB576&lt;0.5,Riskregister!$K$16+(Riskregister!$L$16-Riskregister!$K$16)*SQRT(BB576/2),Riskregister!$L$16-(Riskregister!$L$16-Riskregister!$K$16)*SQRT((1-BB576)/2)))</f>
        <v>0</v>
      </c>
      <c r="BD576" s="30">
        <f t="shared" ca="1" si="320"/>
        <v>10266597.736844463</v>
      </c>
    </row>
    <row r="577" spans="20:56" x14ac:dyDescent="0.35">
      <c r="T577" s="30">
        <f t="shared" ca="1" si="345"/>
        <v>0.91838095028954059</v>
      </c>
      <c r="U577" s="30">
        <f t="shared" ca="1" si="345"/>
        <v>0.68550651626628756</v>
      </c>
      <c r="V577" s="30">
        <f ca="1">IF(Riskregister!$E$5="",0,COUNTIF(BF$4:BF$53,"&lt;"&amp;T577)*IF(U577&lt;0.5,Riskregister!$K$5+(Riskregister!$L$5-Riskregister!$K$5)*SQRT(U577/2),Riskregister!$L$5-(Riskregister!$L$5-Riskregister!$K$5)*SQRT((1-U577)/2)))</f>
        <v>2529332.5688107526</v>
      </c>
      <c r="W577" s="30">
        <f t="shared" ca="1" si="346"/>
        <v>0.93399272629272989</v>
      </c>
      <c r="X577" s="30">
        <f t="shared" ca="1" si="346"/>
        <v>0.79021222599736818</v>
      </c>
      <c r="Y577" s="30">
        <f ca="1">IF(Riskregister!$E$6="",0,COUNTIF(BG$4:BG$53,"&lt;"&amp;W577)*IF(X577&lt;0.5,Riskregister!$K$6+(Riskregister!$L$6-Riskregister!$K$6)*SQRT(X577/2),Riskregister!$L$6-(Riskregister!$L$6-Riskregister!$K$6)*SQRT((1-X577)/2)))</f>
        <v>5668112.5451368336</v>
      </c>
      <c r="Z577" s="30">
        <f t="shared" ca="1" si="347"/>
        <v>0.89830140651667312</v>
      </c>
      <c r="AA577" s="30">
        <f t="shared" ca="1" si="347"/>
        <v>0.18363498786279431</v>
      </c>
      <c r="AB577" s="30">
        <f ca="1">IF(Riskregister!$E$7="",0,COUNTIF(BH$4:BH$53,"&lt;"&amp;Z577)*IF(AA577&lt;0.5,Riskregister!$K$7+(Riskregister!$L$7-Riskregister!$K$7)*SQRT(AA577/2),Riskregister!$L$7-(Riskregister!$L$7-Riskregister!$K$7)*SQRT((1-AA577)/2)))</f>
        <v>1560549.056224942</v>
      </c>
      <c r="AC577" s="30">
        <f t="shared" ca="1" si="348"/>
        <v>2.5187111313532351E-2</v>
      </c>
      <c r="AD577" s="30">
        <f t="shared" ca="1" si="348"/>
        <v>0.12467797224784638</v>
      </c>
      <c r="AE577" s="30">
        <f ca="1">IF(Riskregister!$E$8="",0,COUNTIF(BI$4:BI$53,"&lt;"&amp;AC577)*IF(AD577&lt;0.5,Riskregister!$K$8+(Riskregister!$L$8-Riskregister!$K$8)*SQRT(AD577/2),Riskregister!$L$8-(Riskregister!$L$8-Riskregister!$K$8)*SQRT((1-AD577)/2)))</f>
        <v>0</v>
      </c>
      <c r="AF577" s="30">
        <f t="shared" ca="1" si="349"/>
        <v>0.42885504204996072</v>
      </c>
      <c r="AG577" s="30">
        <f t="shared" ca="1" si="349"/>
        <v>0.86293932823581632</v>
      </c>
      <c r="AH577" s="30">
        <f>IF(Riskregister!$E$9="",0,COUNTIF(BJ$4:BJ$53,"&lt;"&amp;AF577)*IF(AG577&lt;0.5,Riskregister!$K$9+(Riskregister!$L$9-Riskregister!$K$9)*SQRT(AG577/2),Riskregister!$L$9-(Riskregister!$L$9-Riskregister!$K$9)*SQRT((1-AG577)/2)))</f>
        <v>0</v>
      </c>
      <c r="AI577" s="30">
        <f t="shared" ca="1" si="350"/>
        <v>0.55910930702463146</v>
      </c>
      <c r="AJ577" s="30">
        <f t="shared" ca="1" si="350"/>
        <v>0.92471400931923176</v>
      </c>
      <c r="AK577" s="30">
        <f>IF(Riskregister!$E$10="",0,COUNTIF(BK$4:BK$53,"&lt;"&amp;AI577)*IF(AJ577&lt;0.5,Riskregister!$K$10+(Riskregister!$L$10-Riskregister!$K$10)*SQRT(AJ577/2),Riskregister!$L$10-(Riskregister!$L$10-Riskregister!$K$10)*SQRT((1-AJ577)/2)))</f>
        <v>0</v>
      </c>
      <c r="AL577" s="30">
        <f t="shared" ca="1" si="351"/>
        <v>1.8565218764658997E-2</v>
      </c>
      <c r="AM577" s="30">
        <f t="shared" ca="1" si="351"/>
        <v>3.2045774515691572E-2</v>
      </c>
      <c r="AN577" s="30">
        <f>IF(Riskregister!$E$11="",0,COUNTIF(BL$4:BL$53,"&lt;"&amp;AL577)*IF(AM577&lt;0.5,Riskregister!$K$11+(Riskregister!$L$11-Riskregister!$K$11)*SQRT(AM577/2),Riskregister!$L$11-(Riskregister!$L$11-Riskregister!$K$11)*SQRT((1-AM577)/2)))</f>
        <v>0</v>
      </c>
      <c r="AO577" s="30">
        <f t="shared" ca="1" si="352"/>
        <v>0.33033762317697279</v>
      </c>
      <c r="AP577" s="30">
        <f t="shared" ca="1" si="352"/>
        <v>5.3687510287905527E-2</v>
      </c>
      <c r="AQ577" s="30">
        <f>IF(Riskregister!$E$12="",0,COUNTIF(BM$4:BM$53,"&lt;"&amp;AO577)*IF(AP577&lt;0.5,Riskregister!$K$12+(Riskregister!$L$12-Riskregister!$K$12)*SQRT(AP577/2),Riskregister!$L$12-(Riskregister!$L$12-Riskregister!$K$12)*SQRT((1-AP577)/2)))</f>
        <v>0</v>
      </c>
      <c r="AR577" s="30">
        <f t="shared" ca="1" si="353"/>
        <v>0.55562807722016205</v>
      </c>
      <c r="AS577" s="30">
        <f t="shared" ca="1" si="353"/>
        <v>0.7579873187302606</v>
      </c>
      <c r="AT577" s="30">
        <f>IF(Riskregister!$E$13="",0,COUNTIF(BN$4:BN$53,"&lt;"&amp;AR577)*IF(AS577&lt;0.5,Riskregister!$K$13+(Riskregister!$L$13-Riskregister!$K$13)*SQRT(AS577/2),Riskregister!$L$13-(Riskregister!$L$13-Riskregister!$K$13)*SQRT((1-AS577)/2)))</f>
        <v>0</v>
      </c>
      <c r="AU577" s="30">
        <f t="shared" ca="1" si="354"/>
        <v>0.57456387874119219</v>
      </c>
      <c r="AV577" s="30">
        <f t="shared" ca="1" si="354"/>
        <v>0.95526412471116906</v>
      </c>
      <c r="AW577" s="30">
        <f>IF(Riskregister!$E$14="",0,COUNTIF(BO$4:BO$53,"&lt;"&amp;AU577)*IF(AV577&lt;0.5,Riskregister!$K$14+(Riskregister!$L$14-Riskregister!$K$14)*SQRT(AV577/2),Riskregister!$L$14-(Riskregister!$L$14-Riskregister!$K$14)*SQRT((1-AV577)/2)))</f>
        <v>0</v>
      </c>
      <c r="AX577" s="30">
        <f t="shared" ca="1" si="355"/>
        <v>0.74776632695467082</v>
      </c>
      <c r="AY577" s="30">
        <f t="shared" ca="1" si="355"/>
        <v>0.61104305681031257</v>
      </c>
      <c r="AZ577" s="30">
        <f>IF(Riskregister!$E$15="",0,COUNTIF(BP$4:BP$53,"&lt;"&amp;AX577)*IF(AY577&lt;0.5,Riskregister!$K$15+(Riskregister!$L$15-Riskregister!$K$15)*SQRT(AY577/2),Riskregister!$L$15-(Riskregister!$L$15-Riskregister!$K$15)*SQRT((1-AY577)/2)))</f>
        <v>0</v>
      </c>
      <c r="BA577" s="30">
        <f t="shared" ca="1" si="356"/>
        <v>0.49914144583229569</v>
      </c>
      <c r="BB577" s="30">
        <f t="shared" ca="1" si="356"/>
        <v>0.13693847861223618</v>
      </c>
      <c r="BC577" s="30">
        <f>IF(Riskregister!$E$16="",0,COUNTIF(BQ$4:BQ$53,"&lt;"&amp;BA577)*IF(BB577&lt;0.5,Riskregister!$K$16+(Riskregister!$L$16-Riskregister!$K$16)*SQRT(BB577/2),Riskregister!$L$16-(Riskregister!$L$16-Riskregister!$K$16)*SQRT((1-BB577)/2)))</f>
        <v>0</v>
      </c>
      <c r="BD577" s="30">
        <f t="shared" ca="1" si="320"/>
        <v>9757994.1701725274</v>
      </c>
    </row>
    <row r="578" spans="20:56" x14ac:dyDescent="0.35">
      <c r="T578" s="30">
        <f t="shared" ca="1" si="345"/>
        <v>0.54733848346027247</v>
      </c>
      <c r="U578" s="30">
        <f t="shared" ca="1" si="345"/>
        <v>0.81060306271632543</v>
      </c>
      <c r="V578" s="30">
        <f ca="1">IF(Riskregister!$E$5="",0,COUNTIF(BF$4:BF$53,"&lt;"&amp;T578)*IF(U578&lt;0.5,Riskregister!$K$5+(Riskregister!$L$5-Riskregister!$K$5)*SQRT(U578/2),Riskregister!$L$5-(Riskregister!$L$5-Riskregister!$K$5)*SQRT((1-U578)/2)))</f>
        <v>1846083.906715509</v>
      </c>
      <c r="W578" s="30">
        <f t="shared" ca="1" si="346"/>
        <v>0.10301086217223365</v>
      </c>
      <c r="X578" s="30">
        <f t="shared" ca="1" si="346"/>
        <v>0.35677996866073691</v>
      </c>
      <c r="Y578" s="30">
        <f ca="1">IF(Riskregister!$E$6="",0,COUNTIF(BG$4:BG$53,"&lt;"&amp;W578)*IF(X578&lt;0.5,Riskregister!$K$6+(Riskregister!$L$6-Riskregister!$K$6)*SQRT(X578/2),Riskregister!$L$6-(Riskregister!$L$6-Riskregister!$K$6)*SQRT((1-X578)/2)))</f>
        <v>0</v>
      </c>
      <c r="Z578" s="30">
        <f t="shared" ca="1" si="347"/>
        <v>0.15904652990491774</v>
      </c>
      <c r="AA578" s="30">
        <f t="shared" ca="1" si="347"/>
        <v>0.91930959688387826</v>
      </c>
      <c r="AB578" s="30">
        <f ca="1">IF(Riskregister!$E$7="",0,COUNTIF(BH$4:BH$53,"&lt;"&amp;Z578)*IF(AA578&lt;0.5,Riskregister!$K$7+(Riskregister!$L$7-Riskregister!$K$7)*SQRT(AA578/2),Riskregister!$L$7-(Riskregister!$L$7-Riskregister!$K$7)*SQRT((1-AA578)/2)))</f>
        <v>1318794.3900740966</v>
      </c>
      <c r="AC578" s="30">
        <f t="shared" ca="1" si="348"/>
        <v>0.29445802531858734</v>
      </c>
      <c r="AD578" s="30">
        <f t="shared" ca="1" si="348"/>
        <v>0.9863899995058466</v>
      </c>
      <c r="AE578" s="30">
        <f ca="1">IF(Riskregister!$E$8="",0,COUNTIF(BI$4:BI$53,"&lt;"&amp;AC578)*IF(AD578&lt;0.5,Riskregister!$K$8+(Riskregister!$L$8-Riskregister!$K$8)*SQRT(AD578/2),Riskregister!$L$8-(Riskregister!$L$8-Riskregister!$K$8)*SQRT((1-AD578)/2)))</f>
        <v>9224571.2013139464</v>
      </c>
      <c r="AF578" s="30">
        <f t="shared" ca="1" si="349"/>
        <v>0.19434080922774521</v>
      </c>
      <c r="AG578" s="30">
        <f t="shared" ca="1" si="349"/>
        <v>0.5945225870434947</v>
      </c>
      <c r="AH578" s="30">
        <f>IF(Riskregister!$E$9="",0,COUNTIF(BJ$4:BJ$53,"&lt;"&amp;AF578)*IF(AG578&lt;0.5,Riskregister!$K$9+(Riskregister!$L$9-Riskregister!$K$9)*SQRT(AG578/2),Riskregister!$L$9-(Riskregister!$L$9-Riskregister!$K$9)*SQRT((1-AG578)/2)))</f>
        <v>0</v>
      </c>
      <c r="AI578" s="30">
        <f t="shared" ca="1" si="350"/>
        <v>0.22053438827031446</v>
      </c>
      <c r="AJ578" s="30">
        <f t="shared" ca="1" si="350"/>
        <v>0.21795302534431726</v>
      </c>
      <c r="AK578" s="30">
        <f>IF(Riskregister!$E$10="",0,COUNTIF(BK$4:BK$53,"&lt;"&amp;AI578)*IF(AJ578&lt;0.5,Riskregister!$K$10+(Riskregister!$L$10-Riskregister!$K$10)*SQRT(AJ578/2),Riskregister!$L$10-(Riskregister!$L$10-Riskregister!$K$10)*SQRT((1-AJ578)/2)))</f>
        <v>0</v>
      </c>
      <c r="AL578" s="30">
        <f t="shared" ca="1" si="351"/>
        <v>0.72438383719433896</v>
      </c>
      <c r="AM578" s="30">
        <f t="shared" ca="1" si="351"/>
        <v>0.15591083952771601</v>
      </c>
      <c r="AN578" s="30">
        <f>IF(Riskregister!$E$11="",0,COUNTIF(BL$4:BL$53,"&lt;"&amp;AL578)*IF(AM578&lt;0.5,Riskregister!$K$11+(Riskregister!$L$11-Riskregister!$K$11)*SQRT(AM578/2),Riskregister!$L$11-(Riskregister!$L$11-Riskregister!$K$11)*SQRT((1-AM578)/2)))</f>
        <v>0</v>
      </c>
      <c r="AO578" s="30">
        <f t="shared" ca="1" si="352"/>
        <v>0.69541893649156217</v>
      </c>
      <c r="AP578" s="30">
        <f t="shared" ca="1" si="352"/>
        <v>0.4463148414831366</v>
      </c>
      <c r="AQ578" s="30">
        <f>IF(Riskregister!$E$12="",0,COUNTIF(BM$4:BM$53,"&lt;"&amp;AO578)*IF(AP578&lt;0.5,Riskregister!$K$12+(Riskregister!$L$12-Riskregister!$K$12)*SQRT(AP578/2),Riskregister!$L$12-(Riskregister!$L$12-Riskregister!$K$12)*SQRT((1-AP578)/2)))</f>
        <v>0</v>
      </c>
      <c r="AR578" s="30">
        <f t="shared" ca="1" si="353"/>
        <v>0.43110086552200289</v>
      </c>
      <c r="AS578" s="30">
        <f t="shared" ca="1" si="353"/>
        <v>0.43356380886536672</v>
      </c>
      <c r="AT578" s="30">
        <f>IF(Riskregister!$E$13="",0,COUNTIF(BN$4:BN$53,"&lt;"&amp;AR578)*IF(AS578&lt;0.5,Riskregister!$K$13+(Riskregister!$L$13-Riskregister!$K$13)*SQRT(AS578/2),Riskregister!$L$13-(Riskregister!$L$13-Riskregister!$K$13)*SQRT((1-AS578)/2)))</f>
        <v>0</v>
      </c>
      <c r="AU578" s="30">
        <f t="shared" ca="1" si="354"/>
        <v>1.9421870303277355E-2</v>
      </c>
      <c r="AV578" s="30">
        <f t="shared" ca="1" si="354"/>
        <v>0.78515665993084938</v>
      </c>
      <c r="AW578" s="30">
        <f>IF(Riskregister!$E$14="",0,COUNTIF(BO$4:BO$53,"&lt;"&amp;AU578)*IF(AV578&lt;0.5,Riskregister!$K$14+(Riskregister!$L$14-Riskregister!$K$14)*SQRT(AV578/2),Riskregister!$L$14-(Riskregister!$L$14-Riskregister!$K$14)*SQRT((1-AV578)/2)))</f>
        <v>0</v>
      </c>
      <c r="AX578" s="30">
        <f t="shared" ca="1" si="355"/>
        <v>0.85408393121049975</v>
      </c>
      <c r="AY578" s="30">
        <f t="shared" ca="1" si="355"/>
        <v>0.74109770895340421</v>
      </c>
      <c r="AZ578" s="30">
        <f>IF(Riskregister!$E$15="",0,COUNTIF(BP$4:BP$53,"&lt;"&amp;AX578)*IF(AY578&lt;0.5,Riskregister!$K$15+(Riskregister!$L$15-Riskregister!$K$15)*SQRT(AY578/2),Riskregister!$L$15-(Riskregister!$L$15-Riskregister!$K$15)*SQRT((1-AY578)/2)))</f>
        <v>0</v>
      </c>
      <c r="BA578" s="30">
        <f t="shared" ca="1" si="356"/>
        <v>0.51411008555466331</v>
      </c>
      <c r="BB578" s="30">
        <f t="shared" ca="1" si="356"/>
        <v>0.21804403785090976</v>
      </c>
      <c r="BC578" s="30">
        <f>IF(Riskregister!$E$16="",0,COUNTIF(BQ$4:BQ$53,"&lt;"&amp;BA578)*IF(BB578&lt;0.5,Riskregister!$K$16+(Riskregister!$L$16-Riskregister!$K$16)*SQRT(BB578/2),Riskregister!$L$16-(Riskregister!$L$16-Riskregister!$K$16)*SQRT((1-BB578)/2)))</f>
        <v>0</v>
      </c>
      <c r="BD578" s="30">
        <f t="shared" ca="1" si="320"/>
        <v>12389449.498103552</v>
      </c>
    </row>
    <row r="579" spans="20:56" x14ac:dyDescent="0.35">
      <c r="T579" s="30">
        <f t="shared" ca="1" si="345"/>
        <v>0.43201741774100799</v>
      </c>
      <c r="U579" s="30">
        <f t="shared" ca="1" si="345"/>
        <v>0.14767586592025272</v>
      </c>
      <c r="V579" s="30">
        <f ca="1">IF(Riskregister!$E$5="",0,COUNTIF(BF$4:BF$53,"&lt;"&amp;T579)*IF(U579&lt;0.5,Riskregister!$K$5+(Riskregister!$L$5-Riskregister!$K$5)*SQRT(U579/2),Riskregister!$L$5-(Riskregister!$L$5-Riskregister!$K$5)*SQRT((1-U579)/2)))</f>
        <v>816837.33836651675</v>
      </c>
      <c r="W579" s="30">
        <f t="shared" ca="1" si="346"/>
        <v>0.16949214448814387</v>
      </c>
      <c r="X579" s="30">
        <f t="shared" ca="1" si="346"/>
        <v>0.80768203529652949</v>
      </c>
      <c r="Y579" s="30">
        <f ca="1">IF(Riskregister!$E$6="",0,COUNTIF(BG$4:BG$53,"&lt;"&amp;W579)*IF(X579&lt;0.5,Riskregister!$K$6+(Riskregister!$L$6-Riskregister!$K$6)*SQRT(X579/2),Riskregister!$L$6-(Riskregister!$L$6-Riskregister!$K$6)*SQRT((1-X579)/2)))</f>
        <v>1441828.7871811891</v>
      </c>
      <c r="Z579" s="30">
        <f t="shared" ca="1" si="347"/>
        <v>0.55809179407718601</v>
      </c>
      <c r="AA579" s="30">
        <f t="shared" ca="1" si="347"/>
        <v>0.52994654391369722</v>
      </c>
      <c r="AB579" s="30">
        <f ca="1">IF(Riskregister!$E$7="",0,COUNTIF(BH$4:BH$53,"&lt;"&amp;Z579)*IF(AA579&lt;0.5,Riskregister!$K$7+(Riskregister!$L$7-Riskregister!$K$7)*SQRT(AA579/2),Riskregister!$L$7-(Riskregister!$L$7-Riskregister!$K$7)*SQRT((1-AA579)/2)))</f>
        <v>1381929.3390582865</v>
      </c>
      <c r="AC579" s="30">
        <f t="shared" ca="1" si="348"/>
        <v>0.69600146743092706</v>
      </c>
      <c r="AD579" s="30">
        <f t="shared" ca="1" si="348"/>
        <v>0.55179366321046364</v>
      </c>
      <c r="AE579" s="30">
        <f ca="1">IF(Riskregister!$E$8="",0,COUNTIF(BI$4:BI$53,"&lt;"&amp;AC579)*IF(AD579&lt;0.5,Riskregister!$K$8+(Riskregister!$L$8-Riskregister!$K$8)*SQRT(AD579/2),Riskregister!$L$8-(Riskregister!$L$8-Riskregister!$K$8)*SQRT((1-AD579)/2)))</f>
        <v>11100167.20171402</v>
      </c>
      <c r="AF579" s="30">
        <f t="shared" ca="1" si="349"/>
        <v>0.77398664669914097</v>
      </c>
      <c r="AG579" s="30">
        <f t="shared" ca="1" si="349"/>
        <v>0.65474947394275584</v>
      </c>
      <c r="AH579" s="30">
        <f>IF(Riskregister!$E$9="",0,COUNTIF(BJ$4:BJ$53,"&lt;"&amp;AF579)*IF(AG579&lt;0.5,Riskregister!$K$9+(Riskregister!$L$9-Riskregister!$K$9)*SQRT(AG579/2),Riskregister!$L$9-(Riskregister!$L$9-Riskregister!$K$9)*SQRT((1-AG579)/2)))</f>
        <v>0</v>
      </c>
      <c r="AI579" s="30">
        <f t="shared" ca="1" si="350"/>
        <v>5.343414466457852E-2</v>
      </c>
      <c r="AJ579" s="30">
        <f t="shared" ca="1" si="350"/>
        <v>5.7836798678751244E-2</v>
      </c>
      <c r="AK579" s="30">
        <f>IF(Riskregister!$E$10="",0,COUNTIF(BK$4:BK$53,"&lt;"&amp;AI579)*IF(AJ579&lt;0.5,Riskregister!$K$10+(Riskregister!$L$10-Riskregister!$K$10)*SQRT(AJ579/2),Riskregister!$L$10-(Riskregister!$L$10-Riskregister!$K$10)*SQRT((1-AJ579)/2)))</f>
        <v>0</v>
      </c>
      <c r="AL579" s="30">
        <f t="shared" ca="1" si="351"/>
        <v>0.83804531628271772</v>
      </c>
      <c r="AM579" s="30">
        <f t="shared" ca="1" si="351"/>
        <v>0.92221720010305464</v>
      </c>
      <c r="AN579" s="30">
        <f>IF(Riskregister!$E$11="",0,COUNTIF(BL$4:BL$53,"&lt;"&amp;AL579)*IF(AM579&lt;0.5,Riskregister!$K$11+(Riskregister!$L$11-Riskregister!$K$11)*SQRT(AM579/2),Riskregister!$L$11-(Riskregister!$L$11-Riskregister!$K$11)*SQRT((1-AM579)/2)))</f>
        <v>0</v>
      </c>
      <c r="AO579" s="30">
        <f t="shared" ca="1" si="352"/>
        <v>0.34382096871447054</v>
      </c>
      <c r="AP579" s="30">
        <f t="shared" ca="1" si="352"/>
        <v>0.86398853535927378</v>
      </c>
      <c r="AQ579" s="30">
        <f>IF(Riskregister!$E$12="",0,COUNTIF(BM$4:BM$53,"&lt;"&amp;AO579)*IF(AP579&lt;0.5,Riskregister!$K$12+(Riskregister!$L$12-Riskregister!$K$12)*SQRT(AP579/2),Riskregister!$L$12-(Riskregister!$L$12-Riskregister!$K$12)*SQRT((1-AP579)/2)))</f>
        <v>0</v>
      </c>
      <c r="AR579" s="30">
        <f t="shared" ca="1" si="353"/>
        <v>0.70923125429962064</v>
      </c>
      <c r="AS579" s="30">
        <f t="shared" ca="1" si="353"/>
        <v>0.16174972430551515</v>
      </c>
      <c r="AT579" s="30">
        <f>IF(Riskregister!$E$13="",0,COUNTIF(BN$4:BN$53,"&lt;"&amp;AR579)*IF(AS579&lt;0.5,Riskregister!$K$13+(Riskregister!$L$13-Riskregister!$K$13)*SQRT(AS579/2),Riskregister!$L$13-(Riskregister!$L$13-Riskregister!$K$13)*SQRT((1-AS579)/2)))</f>
        <v>0</v>
      </c>
      <c r="AU579" s="30">
        <f t="shared" ca="1" si="354"/>
        <v>0.98529201164761926</v>
      </c>
      <c r="AV579" s="30">
        <f t="shared" ca="1" si="354"/>
        <v>0.89434171305656374</v>
      </c>
      <c r="AW579" s="30">
        <f>IF(Riskregister!$E$14="",0,COUNTIF(BO$4:BO$53,"&lt;"&amp;AU579)*IF(AV579&lt;0.5,Riskregister!$K$14+(Riskregister!$L$14-Riskregister!$K$14)*SQRT(AV579/2),Riskregister!$L$14-(Riskregister!$L$14-Riskregister!$K$14)*SQRT((1-AV579)/2)))</f>
        <v>0</v>
      </c>
      <c r="AX579" s="30">
        <f t="shared" ca="1" si="355"/>
        <v>0.77638330326061256</v>
      </c>
      <c r="AY579" s="30">
        <f t="shared" ca="1" si="355"/>
        <v>0.30957671561788369</v>
      </c>
      <c r="AZ579" s="30">
        <f>IF(Riskregister!$E$15="",0,COUNTIF(BP$4:BP$53,"&lt;"&amp;AX579)*IF(AY579&lt;0.5,Riskregister!$K$15+(Riskregister!$L$15-Riskregister!$K$15)*SQRT(AY579/2),Riskregister!$L$15-(Riskregister!$L$15-Riskregister!$K$15)*SQRT((1-AY579)/2)))</f>
        <v>0</v>
      </c>
      <c r="BA579" s="30">
        <f t="shared" ca="1" si="356"/>
        <v>0.23536634605647366</v>
      </c>
      <c r="BB579" s="30">
        <f t="shared" ca="1" si="356"/>
        <v>0.82587491820134562</v>
      </c>
      <c r="BC579" s="30">
        <f>IF(Riskregister!$E$16="",0,COUNTIF(BQ$4:BQ$53,"&lt;"&amp;BA579)*IF(BB579&lt;0.5,Riskregister!$K$16+(Riskregister!$L$16-Riskregister!$K$16)*SQRT(BB579/2),Riskregister!$L$16-(Riskregister!$L$16-Riskregister!$K$16)*SQRT((1-BB579)/2)))</f>
        <v>0</v>
      </c>
      <c r="BD579" s="30">
        <f t="shared" ca="1" si="320"/>
        <v>14740762.666320013</v>
      </c>
    </row>
    <row r="580" spans="20:56" x14ac:dyDescent="0.35">
      <c r="T580" s="30">
        <f t="shared" ca="1" si="345"/>
        <v>0.44726042326606608</v>
      </c>
      <c r="U580" s="30">
        <f t="shared" ca="1" si="345"/>
        <v>0.3891405195442591</v>
      </c>
      <c r="V580" s="30">
        <f ca="1">IF(Riskregister!$E$5="",0,COUNTIF(BF$4:BF$53,"&lt;"&amp;T580)*IF(U580&lt;0.5,Riskregister!$K$5+(Riskregister!$L$5-Riskregister!$K$5)*SQRT(U580/2),Riskregister!$L$5-(Riskregister!$L$5-Riskregister!$K$5)*SQRT((1-U580)/2)))</f>
        <v>1045486.6064276393</v>
      </c>
      <c r="W580" s="30">
        <f t="shared" ca="1" si="346"/>
        <v>2.9642758229464827E-2</v>
      </c>
      <c r="X580" s="30">
        <f t="shared" ca="1" si="346"/>
        <v>0.98550321590186785</v>
      </c>
      <c r="Y580" s="30">
        <f ca="1">IF(Riskregister!$E$6="",0,COUNTIF(BG$4:BG$53,"&lt;"&amp;W580)*IF(X580&lt;0.5,Riskregister!$K$6+(Riskregister!$L$6-Riskregister!$K$6)*SQRT(X580/2),Riskregister!$L$6-(Riskregister!$L$6-Riskregister!$K$6)*SQRT((1-X580)/2)))</f>
        <v>0</v>
      </c>
      <c r="Z580" s="30">
        <f t="shared" ca="1" si="347"/>
        <v>0.56718848474583228</v>
      </c>
      <c r="AA580" s="30">
        <f t="shared" ca="1" si="347"/>
        <v>0.20203297453492586</v>
      </c>
      <c r="AB580" s="30">
        <f ca="1">IF(Riskregister!$E$7="",0,COUNTIF(BH$4:BH$53,"&lt;"&amp;Z580)*IF(AA580&lt;0.5,Riskregister!$K$7+(Riskregister!$L$7-Riskregister!$K$7)*SQRT(AA580/2),Riskregister!$L$7-(Riskregister!$L$7-Riskregister!$K$7)*SQRT((1-AA580)/2)))</f>
        <v>1128685.7291763772</v>
      </c>
      <c r="AC580" s="30">
        <f t="shared" ca="1" si="348"/>
        <v>0.83341343643228893</v>
      </c>
      <c r="AD580" s="30">
        <f t="shared" ca="1" si="348"/>
        <v>0.75552982011602232</v>
      </c>
      <c r="AE580" s="30">
        <f ca="1">IF(Riskregister!$E$8="",0,COUNTIF(BI$4:BI$53,"&lt;"&amp;AC580)*IF(AD580&lt;0.5,Riskregister!$K$8+(Riskregister!$L$8-Riskregister!$K$8)*SQRT(AD580/2),Riskregister!$L$8-(Riskregister!$L$8-Riskregister!$K$8)*SQRT((1-AD580)/2)))</f>
        <v>13427118.577891693</v>
      </c>
      <c r="AF580" s="30">
        <f t="shared" ca="1" si="349"/>
        <v>0.82617290366497842</v>
      </c>
      <c r="AG580" s="30">
        <f t="shared" ca="1" si="349"/>
        <v>0.27534731629174225</v>
      </c>
      <c r="AH580" s="30">
        <f>IF(Riskregister!$E$9="",0,COUNTIF(BJ$4:BJ$53,"&lt;"&amp;AF580)*IF(AG580&lt;0.5,Riskregister!$K$9+(Riskregister!$L$9-Riskregister!$K$9)*SQRT(AG580/2),Riskregister!$L$9-(Riskregister!$L$9-Riskregister!$K$9)*SQRT((1-AG580)/2)))</f>
        <v>0</v>
      </c>
      <c r="AI580" s="30">
        <f t="shared" ca="1" si="350"/>
        <v>0.97947856125931732</v>
      </c>
      <c r="AJ580" s="30">
        <f t="shared" ca="1" si="350"/>
        <v>5.0410749238143038E-2</v>
      </c>
      <c r="AK580" s="30">
        <f>IF(Riskregister!$E$10="",0,COUNTIF(BK$4:BK$53,"&lt;"&amp;AI580)*IF(AJ580&lt;0.5,Riskregister!$K$10+(Riskregister!$L$10-Riskregister!$K$10)*SQRT(AJ580/2),Riskregister!$L$10-(Riskregister!$L$10-Riskregister!$K$10)*SQRT((1-AJ580)/2)))</f>
        <v>0</v>
      </c>
      <c r="AL580" s="30">
        <f t="shared" ca="1" si="351"/>
        <v>0.5120888966170779</v>
      </c>
      <c r="AM580" s="30">
        <f t="shared" ca="1" si="351"/>
        <v>0.37689150835852103</v>
      </c>
      <c r="AN580" s="30">
        <f>IF(Riskregister!$E$11="",0,COUNTIF(BL$4:BL$53,"&lt;"&amp;AL580)*IF(AM580&lt;0.5,Riskregister!$K$11+(Riskregister!$L$11-Riskregister!$K$11)*SQRT(AM580/2),Riskregister!$L$11-(Riskregister!$L$11-Riskregister!$K$11)*SQRT((1-AM580)/2)))</f>
        <v>0</v>
      </c>
      <c r="AO580" s="30">
        <f t="shared" ca="1" si="352"/>
        <v>0.36475992823816528</v>
      </c>
      <c r="AP580" s="30">
        <f t="shared" ca="1" si="352"/>
        <v>0.32312040727220082</v>
      </c>
      <c r="AQ580" s="30">
        <f>IF(Riskregister!$E$12="",0,COUNTIF(BM$4:BM$53,"&lt;"&amp;AO580)*IF(AP580&lt;0.5,Riskregister!$K$12+(Riskregister!$L$12-Riskregister!$K$12)*SQRT(AP580/2),Riskregister!$L$12-(Riskregister!$L$12-Riskregister!$K$12)*SQRT((1-AP580)/2)))</f>
        <v>0</v>
      </c>
      <c r="AR580" s="30">
        <f t="shared" ca="1" si="353"/>
        <v>0.75224063724905166</v>
      </c>
      <c r="AS580" s="30">
        <f t="shared" ca="1" si="353"/>
        <v>0.7000917898808402</v>
      </c>
      <c r="AT580" s="30">
        <f>IF(Riskregister!$E$13="",0,COUNTIF(BN$4:BN$53,"&lt;"&amp;AR580)*IF(AS580&lt;0.5,Riskregister!$K$13+(Riskregister!$L$13-Riskregister!$K$13)*SQRT(AS580/2),Riskregister!$L$13-(Riskregister!$L$13-Riskregister!$K$13)*SQRT((1-AS580)/2)))</f>
        <v>0</v>
      </c>
      <c r="AU580" s="30">
        <f t="shared" ca="1" si="354"/>
        <v>0.5844527714127018</v>
      </c>
      <c r="AV580" s="30">
        <f t="shared" ca="1" si="354"/>
        <v>0.41903250912868573</v>
      </c>
      <c r="AW580" s="30">
        <f>IF(Riskregister!$E$14="",0,COUNTIF(BO$4:BO$53,"&lt;"&amp;AU580)*IF(AV580&lt;0.5,Riskregister!$K$14+(Riskregister!$L$14-Riskregister!$K$14)*SQRT(AV580/2),Riskregister!$L$14-(Riskregister!$L$14-Riskregister!$K$14)*SQRT((1-AV580)/2)))</f>
        <v>0</v>
      </c>
      <c r="AX580" s="30">
        <f t="shared" ca="1" si="355"/>
        <v>0.75883645402837108</v>
      </c>
      <c r="AY580" s="30">
        <f t="shared" ca="1" si="355"/>
        <v>0.88962352045691995</v>
      </c>
      <c r="AZ580" s="30">
        <f>IF(Riskregister!$E$15="",0,COUNTIF(BP$4:BP$53,"&lt;"&amp;AX580)*IF(AY580&lt;0.5,Riskregister!$K$15+(Riskregister!$L$15-Riskregister!$K$15)*SQRT(AY580/2),Riskregister!$L$15-(Riskregister!$L$15-Riskregister!$K$15)*SQRT((1-AY580)/2)))</f>
        <v>0</v>
      </c>
      <c r="BA580" s="30">
        <f t="shared" ca="1" si="356"/>
        <v>0.74466486607998605</v>
      </c>
      <c r="BB580" s="30">
        <f t="shared" ca="1" si="356"/>
        <v>2.5401496349182873E-2</v>
      </c>
      <c r="BC580" s="30">
        <f>IF(Riskregister!$E$16="",0,COUNTIF(BQ$4:BQ$53,"&lt;"&amp;BA580)*IF(BB580&lt;0.5,Riskregister!$K$16+(Riskregister!$L$16-Riskregister!$K$16)*SQRT(BB580/2),Riskregister!$L$16-(Riskregister!$L$16-Riskregister!$K$16)*SQRT((1-BB580)/2)))</f>
        <v>0</v>
      </c>
      <c r="BD580" s="30">
        <f t="shared" ref="BD580:BD643" ca="1" si="357">V580+Y580+AB580+AE580+AH580+AK580+AN580+AQ580+AT580+AW580+AZ580+BC580</f>
        <v>15601290.913495708</v>
      </c>
    </row>
    <row r="581" spans="20:56" x14ac:dyDescent="0.35">
      <c r="T581" s="30">
        <f t="shared" ca="1" si="345"/>
        <v>0.60957205609960485</v>
      </c>
      <c r="U581" s="30">
        <f t="shared" ca="1" si="345"/>
        <v>0.38114094208425664</v>
      </c>
      <c r="V581" s="30">
        <f ca="1">IF(Riskregister!$E$5="",0,COUNTIF(BF$4:BF$53,"&lt;"&amp;T581)*IF(U581&lt;0.5,Riskregister!$K$5+(Riskregister!$L$5-Riskregister!$K$5)*SQRT(U581/2),Riskregister!$L$5-(Riskregister!$L$5-Riskregister!$K$5)*SQRT((1-U581)/2)))</f>
        <v>1385778.8023206631</v>
      </c>
      <c r="W581" s="30">
        <f t="shared" ca="1" si="346"/>
        <v>0.84847491385804119</v>
      </c>
      <c r="X581" s="30">
        <f t="shared" ca="1" si="346"/>
        <v>0.32410431382535643</v>
      </c>
      <c r="Y581" s="30">
        <f ca="1">IF(Riskregister!$E$6="",0,COUNTIF(BG$4:BG$53,"&lt;"&amp;W581)*IF(X581&lt;0.5,Riskregister!$K$6+(Riskregister!$L$6-Riskregister!$K$6)*SQRT(X581/2),Riskregister!$L$6-(Riskregister!$L$6-Riskregister!$K$6)*SQRT((1-X581)/2)))</f>
        <v>2773807.9251796138</v>
      </c>
      <c r="Z581" s="30">
        <f t="shared" ca="1" si="347"/>
        <v>0.93659909760663973</v>
      </c>
      <c r="AA581" s="30">
        <f t="shared" ca="1" si="347"/>
        <v>0.37778983940719124</v>
      </c>
      <c r="AB581" s="30">
        <f ca="1">IF(Riskregister!$E$7="",0,COUNTIF(BH$4:BH$53,"&lt;"&amp;Z581)*IF(AA581&lt;0.5,Riskregister!$K$7+(Riskregister!$L$7-Riskregister!$K$7)*SQRT(AA581/2),Riskregister!$L$7-(Riskregister!$L$7-Riskregister!$K$7)*SQRT((1-AA581)/2)))</f>
        <v>2021171.5111613963</v>
      </c>
      <c r="AC581" s="30">
        <f t="shared" ca="1" si="348"/>
        <v>1.6590106402060156E-3</v>
      </c>
      <c r="AD581" s="30">
        <f t="shared" ca="1" si="348"/>
        <v>0.63651499351659058</v>
      </c>
      <c r="AE581" s="30">
        <f ca="1">IF(Riskregister!$E$8="",0,COUNTIF(BI$4:BI$53,"&lt;"&amp;AC581)*IF(AD581&lt;0.5,Riskregister!$K$8+(Riskregister!$L$8-Riskregister!$K$8)*SQRT(AD581/2),Riskregister!$L$8-(Riskregister!$L$8-Riskregister!$K$8)*SQRT((1-AD581)/2)))</f>
        <v>0</v>
      </c>
      <c r="AF581" s="30">
        <f t="shared" ca="1" si="349"/>
        <v>0.30918046872647953</v>
      </c>
      <c r="AG581" s="30">
        <f t="shared" ca="1" si="349"/>
        <v>0.16797652513198424</v>
      </c>
      <c r="AH581" s="30">
        <f>IF(Riskregister!$E$9="",0,COUNTIF(BJ$4:BJ$53,"&lt;"&amp;AF581)*IF(AG581&lt;0.5,Riskregister!$K$9+(Riskregister!$L$9-Riskregister!$K$9)*SQRT(AG581/2),Riskregister!$L$9-(Riskregister!$L$9-Riskregister!$K$9)*SQRT((1-AG581)/2)))</f>
        <v>0</v>
      </c>
      <c r="AI581" s="30">
        <f t="shared" ca="1" si="350"/>
        <v>0.6014343445809105</v>
      </c>
      <c r="AJ581" s="30">
        <f t="shared" ca="1" si="350"/>
        <v>0.31366568803396411</v>
      </c>
      <c r="AK581" s="30">
        <f>IF(Riskregister!$E$10="",0,COUNTIF(BK$4:BK$53,"&lt;"&amp;AI581)*IF(AJ581&lt;0.5,Riskregister!$K$10+(Riskregister!$L$10-Riskregister!$K$10)*SQRT(AJ581/2),Riskregister!$L$10-(Riskregister!$L$10-Riskregister!$K$10)*SQRT((1-AJ581)/2)))</f>
        <v>0</v>
      </c>
      <c r="AL581" s="30">
        <f t="shared" ca="1" si="351"/>
        <v>0.71735727172493258</v>
      </c>
      <c r="AM581" s="30">
        <f t="shared" ca="1" si="351"/>
        <v>0.49584337862444905</v>
      </c>
      <c r="AN581" s="30">
        <f>IF(Riskregister!$E$11="",0,COUNTIF(BL$4:BL$53,"&lt;"&amp;AL581)*IF(AM581&lt;0.5,Riskregister!$K$11+(Riskregister!$L$11-Riskregister!$K$11)*SQRT(AM581/2),Riskregister!$L$11-(Riskregister!$L$11-Riskregister!$K$11)*SQRT((1-AM581)/2)))</f>
        <v>0</v>
      </c>
      <c r="AO581" s="30">
        <f t="shared" ca="1" si="352"/>
        <v>0.70046075905043503</v>
      </c>
      <c r="AP581" s="30">
        <f t="shared" ca="1" si="352"/>
        <v>0.47076651244497336</v>
      </c>
      <c r="AQ581" s="30">
        <f>IF(Riskregister!$E$12="",0,COUNTIF(BM$4:BM$53,"&lt;"&amp;AO581)*IF(AP581&lt;0.5,Riskregister!$K$12+(Riskregister!$L$12-Riskregister!$K$12)*SQRT(AP581/2),Riskregister!$L$12-(Riskregister!$L$12-Riskregister!$K$12)*SQRT((1-AP581)/2)))</f>
        <v>0</v>
      </c>
      <c r="AR581" s="30">
        <f t="shared" ca="1" si="353"/>
        <v>0.60806572972404671</v>
      </c>
      <c r="AS581" s="30">
        <f t="shared" ca="1" si="353"/>
        <v>0.44852143568995406</v>
      </c>
      <c r="AT581" s="30">
        <f>IF(Riskregister!$E$13="",0,COUNTIF(BN$4:BN$53,"&lt;"&amp;AR581)*IF(AS581&lt;0.5,Riskregister!$K$13+(Riskregister!$L$13-Riskregister!$K$13)*SQRT(AS581/2),Riskregister!$L$13-(Riskregister!$L$13-Riskregister!$K$13)*SQRT((1-AS581)/2)))</f>
        <v>0</v>
      </c>
      <c r="AU581" s="30">
        <f t="shared" ca="1" si="354"/>
        <v>0.84539355552383921</v>
      </c>
      <c r="AV581" s="30">
        <f t="shared" ca="1" si="354"/>
        <v>0.52519522549064557</v>
      </c>
      <c r="AW581" s="30">
        <f>IF(Riskregister!$E$14="",0,COUNTIF(BO$4:BO$53,"&lt;"&amp;AU581)*IF(AV581&lt;0.5,Riskregister!$K$14+(Riskregister!$L$14-Riskregister!$K$14)*SQRT(AV581/2),Riskregister!$L$14-(Riskregister!$L$14-Riskregister!$K$14)*SQRT((1-AV581)/2)))</f>
        <v>0</v>
      </c>
      <c r="AX581" s="30">
        <f t="shared" ca="1" si="355"/>
        <v>0.81633026308399603</v>
      </c>
      <c r="AY581" s="30">
        <f t="shared" ca="1" si="355"/>
        <v>0.93614766293494311</v>
      </c>
      <c r="AZ581" s="30">
        <f>IF(Riskregister!$E$15="",0,COUNTIF(BP$4:BP$53,"&lt;"&amp;AX581)*IF(AY581&lt;0.5,Riskregister!$K$15+(Riskregister!$L$15-Riskregister!$K$15)*SQRT(AY581/2),Riskregister!$L$15-(Riskregister!$L$15-Riskregister!$K$15)*SQRT((1-AY581)/2)))</f>
        <v>0</v>
      </c>
      <c r="BA581" s="30">
        <f t="shared" ca="1" si="356"/>
        <v>0.39613168177931724</v>
      </c>
      <c r="BB581" s="30">
        <f t="shared" ca="1" si="356"/>
        <v>0.45619226756490727</v>
      </c>
      <c r="BC581" s="30">
        <f>IF(Riskregister!$E$16="",0,COUNTIF(BQ$4:BQ$53,"&lt;"&amp;BA581)*IF(BB581&lt;0.5,Riskregister!$K$16+(Riskregister!$L$16-Riskregister!$K$16)*SQRT(BB581/2),Riskregister!$L$16-(Riskregister!$L$16-Riskregister!$K$16)*SQRT((1-BB581)/2)))</f>
        <v>0</v>
      </c>
      <c r="BD581" s="30">
        <f t="shared" ca="1" si="357"/>
        <v>6180758.2386616729</v>
      </c>
    </row>
    <row r="582" spans="20:56" x14ac:dyDescent="0.35">
      <c r="T582" s="30">
        <f t="shared" ca="1" si="345"/>
        <v>0.32352038605973332</v>
      </c>
      <c r="U582" s="30">
        <f t="shared" ca="1" si="345"/>
        <v>0.89313930482389647</v>
      </c>
      <c r="V582" s="30">
        <f ca="1">IF(Riskregister!$E$5="",0,COUNTIF(BF$4:BF$53,"&lt;"&amp;T582)*IF(U582&lt;0.5,Riskregister!$K$5+(Riskregister!$L$5-Riskregister!$K$5)*SQRT(U582/2),Riskregister!$L$5-(Riskregister!$L$5-Riskregister!$K$5)*SQRT((1-U582)/2)))</f>
        <v>1487947.426738339</v>
      </c>
      <c r="W582" s="30">
        <f t="shared" ca="1" si="346"/>
        <v>0.95141310423832282</v>
      </c>
      <c r="X582" s="30">
        <f t="shared" ca="1" si="346"/>
        <v>0.68195031222755409</v>
      </c>
      <c r="Y582" s="30">
        <f ca="1">IF(Riskregister!$E$6="",0,COUNTIF(BG$4:BG$53,"&lt;"&amp;W582)*IF(X582&lt;0.5,Riskregister!$K$6+(Riskregister!$L$6-Riskregister!$K$6)*SQRT(X582/2),Riskregister!$L$6-(Riskregister!$L$6-Riskregister!$K$6)*SQRT((1-X582)/2)))</f>
        <v>5128789.8183759172</v>
      </c>
      <c r="Z582" s="30">
        <f t="shared" ca="1" si="347"/>
        <v>0.92184051917037912</v>
      </c>
      <c r="AA582" s="30">
        <f t="shared" ca="1" si="347"/>
        <v>0.61833234384542357</v>
      </c>
      <c r="AB582" s="30">
        <f ca="1">IF(Riskregister!$E$7="",0,COUNTIF(BH$4:BH$53,"&lt;"&amp;Z582)*IF(AA582&lt;0.5,Riskregister!$K$7+(Riskregister!$L$7-Riskregister!$K$7)*SQRT(AA582/2),Riskregister!$L$7-(Riskregister!$L$7-Riskregister!$K$7)*SQRT((1-AA582)/2)))</f>
        <v>2471041.402147599</v>
      </c>
      <c r="AC582" s="30">
        <f t="shared" ca="1" si="348"/>
        <v>0.96071745928510477</v>
      </c>
      <c r="AD582" s="30">
        <f t="shared" ca="1" si="348"/>
        <v>0.79852827349831756</v>
      </c>
      <c r="AE582" s="30">
        <f ca="1">IF(Riskregister!$E$8="",0,COUNTIF(BI$4:BI$53,"&lt;"&amp;AC582)*IF(AD582&lt;0.5,Riskregister!$K$8+(Riskregister!$L$8-Riskregister!$K$8)*SQRT(AD582/2),Riskregister!$L$8-(Riskregister!$L$8-Riskregister!$K$8)*SQRT((1-AD582)/2)))</f>
        <v>21049626.382569332</v>
      </c>
      <c r="AF582" s="30">
        <f t="shared" ca="1" si="349"/>
        <v>0.45814989442136522</v>
      </c>
      <c r="AG582" s="30">
        <f t="shared" ca="1" si="349"/>
        <v>0.42586979016979731</v>
      </c>
      <c r="AH582" s="30">
        <f>IF(Riskregister!$E$9="",0,COUNTIF(BJ$4:BJ$53,"&lt;"&amp;AF582)*IF(AG582&lt;0.5,Riskregister!$K$9+(Riskregister!$L$9-Riskregister!$K$9)*SQRT(AG582/2),Riskregister!$L$9-(Riskregister!$L$9-Riskregister!$K$9)*SQRT((1-AG582)/2)))</f>
        <v>0</v>
      </c>
      <c r="AI582" s="30">
        <f t="shared" ca="1" si="350"/>
        <v>0.71919547606547218</v>
      </c>
      <c r="AJ582" s="30">
        <f t="shared" ca="1" si="350"/>
        <v>0.33779617008195628</v>
      </c>
      <c r="AK582" s="30">
        <f>IF(Riskregister!$E$10="",0,COUNTIF(BK$4:BK$53,"&lt;"&amp;AI582)*IF(AJ582&lt;0.5,Riskregister!$K$10+(Riskregister!$L$10-Riskregister!$K$10)*SQRT(AJ582/2),Riskregister!$L$10-(Riskregister!$L$10-Riskregister!$K$10)*SQRT((1-AJ582)/2)))</f>
        <v>0</v>
      </c>
      <c r="AL582" s="30">
        <f t="shared" ca="1" si="351"/>
        <v>0.96320185817759441</v>
      </c>
      <c r="AM582" s="30">
        <f t="shared" ca="1" si="351"/>
        <v>0.72327109808721157</v>
      </c>
      <c r="AN582" s="30">
        <f>IF(Riskregister!$E$11="",0,COUNTIF(BL$4:BL$53,"&lt;"&amp;AL582)*IF(AM582&lt;0.5,Riskregister!$K$11+(Riskregister!$L$11-Riskregister!$K$11)*SQRT(AM582/2),Riskregister!$L$11-(Riskregister!$L$11-Riskregister!$K$11)*SQRT((1-AM582)/2)))</f>
        <v>0</v>
      </c>
      <c r="AO582" s="30">
        <f t="shared" ca="1" si="352"/>
        <v>0.40964237941145698</v>
      </c>
      <c r="AP582" s="30">
        <f t="shared" ca="1" si="352"/>
        <v>0.63213488902745485</v>
      </c>
      <c r="AQ582" s="30">
        <f>IF(Riskregister!$E$12="",0,COUNTIF(BM$4:BM$53,"&lt;"&amp;AO582)*IF(AP582&lt;0.5,Riskregister!$K$12+(Riskregister!$L$12-Riskregister!$K$12)*SQRT(AP582/2),Riskregister!$L$12-(Riskregister!$L$12-Riskregister!$K$12)*SQRT((1-AP582)/2)))</f>
        <v>0</v>
      </c>
      <c r="AR582" s="30">
        <f t="shared" ca="1" si="353"/>
        <v>0.43865355350120405</v>
      </c>
      <c r="AS582" s="30">
        <f t="shared" ca="1" si="353"/>
        <v>0.37892981860575148</v>
      </c>
      <c r="AT582" s="30">
        <f>IF(Riskregister!$E$13="",0,COUNTIF(BN$4:BN$53,"&lt;"&amp;AR582)*IF(AS582&lt;0.5,Riskregister!$K$13+(Riskregister!$L$13-Riskregister!$K$13)*SQRT(AS582/2),Riskregister!$L$13-(Riskregister!$L$13-Riskregister!$K$13)*SQRT((1-AS582)/2)))</f>
        <v>0</v>
      </c>
      <c r="AU582" s="30">
        <f t="shared" ca="1" si="354"/>
        <v>0.64892134880320984</v>
      </c>
      <c r="AV582" s="30">
        <f t="shared" ca="1" si="354"/>
        <v>0.94672793877701833</v>
      </c>
      <c r="AW582" s="30">
        <f>IF(Riskregister!$E$14="",0,COUNTIF(BO$4:BO$53,"&lt;"&amp;AU582)*IF(AV582&lt;0.5,Riskregister!$K$14+(Riskregister!$L$14-Riskregister!$K$14)*SQRT(AV582/2),Riskregister!$L$14-(Riskregister!$L$14-Riskregister!$K$14)*SQRT((1-AV582)/2)))</f>
        <v>0</v>
      </c>
      <c r="AX582" s="30">
        <f t="shared" ca="1" si="355"/>
        <v>0.41357551913313484</v>
      </c>
      <c r="AY582" s="30">
        <f t="shared" ca="1" si="355"/>
        <v>0.46371928994205436</v>
      </c>
      <c r="AZ582" s="30">
        <f>IF(Riskregister!$E$15="",0,COUNTIF(BP$4:BP$53,"&lt;"&amp;AX582)*IF(AY582&lt;0.5,Riskregister!$K$15+(Riskregister!$L$15-Riskregister!$K$15)*SQRT(AY582/2),Riskregister!$L$15-(Riskregister!$L$15-Riskregister!$K$15)*SQRT((1-AY582)/2)))</f>
        <v>0</v>
      </c>
      <c r="BA582" s="30">
        <f t="shared" ca="1" si="356"/>
        <v>0.81827153102160888</v>
      </c>
      <c r="BB582" s="30">
        <f t="shared" ca="1" si="356"/>
        <v>1.9957545753836015E-2</v>
      </c>
      <c r="BC582" s="30">
        <f>IF(Riskregister!$E$16="",0,COUNTIF(BQ$4:BQ$53,"&lt;"&amp;BA582)*IF(BB582&lt;0.5,Riskregister!$K$16+(Riskregister!$L$16-Riskregister!$K$16)*SQRT(BB582/2),Riskregister!$L$16-(Riskregister!$L$16-Riskregister!$K$16)*SQRT((1-BB582)/2)))</f>
        <v>0</v>
      </c>
      <c r="BD582" s="30">
        <f t="shared" ca="1" si="357"/>
        <v>30137405.029831186</v>
      </c>
    </row>
    <row r="583" spans="20:56" x14ac:dyDescent="0.35">
      <c r="T583" s="30">
        <f t="shared" ca="1" si="345"/>
        <v>0.46670582559177587</v>
      </c>
      <c r="U583" s="30">
        <f t="shared" ca="1" si="345"/>
        <v>0.38139695644731408</v>
      </c>
      <c r="V583" s="30">
        <f ca="1">IF(Riskregister!$E$5="",0,COUNTIF(BF$4:BF$53,"&lt;"&amp;T583)*IF(U583&lt;0.5,Riskregister!$K$5+(Riskregister!$L$5-Riskregister!$K$5)*SQRT(U583/2),Riskregister!$L$5-(Riskregister!$L$5-Riskregister!$K$5)*SQRT((1-U583)/2)))</f>
        <v>1039531.9979124246</v>
      </c>
      <c r="W583" s="30">
        <f t="shared" ca="1" si="346"/>
        <v>0.1749780828362214</v>
      </c>
      <c r="X583" s="30">
        <f t="shared" ca="1" si="346"/>
        <v>0.85783926347695427</v>
      </c>
      <c r="Y583" s="30">
        <f ca="1">IF(Riskregister!$E$6="",0,COUNTIF(BG$4:BG$53,"&lt;"&amp;W583)*IF(X583&lt;0.5,Riskregister!$K$6+(Riskregister!$L$6-Riskregister!$K$6)*SQRT(X583/2),Riskregister!$L$6-(Riskregister!$L$6-Riskregister!$K$6)*SQRT((1-X583)/2)))</f>
        <v>1520103.7683338886</v>
      </c>
      <c r="Z583" s="30">
        <f t="shared" ca="1" si="347"/>
        <v>0.37603257967319836</v>
      </c>
      <c r="AA583" s="30">
        <f t="shared" ca="1" si="347"/>
        <v>0.11045606723913026</v>
      </c>
      <c r="AB583" s="30">
        <f ca="1">IF(Riskregister!$E$7="",0,COUNTIF(BH$4:BH$53,"&lt;"&amp;Z583)*IF(AA583&lt;0.5,Riskregister!$K$7+(Riskregister!$L$7-Riskregister!$K$7)*SQRT(AA583/2),Riskregister!$L$7-(Riskregister!$L$7-Riskregister!$K$7)*SQRT((1-AA583)/2)))</f>
        <v>661261.29523688252</v>
      </c>
      <c r="AC583" s="30">
        <f t="shared" ca="1" si="348"/>
        <v>0.40054318145863899</v>
      </c>
      <c r="AD583" s="30">
        <f t="shared" ca="1" si="348"/>
        <v>0.41103771518644416</v>
      </c>
      <c r="AE583" s="30">
        <f ca="1">IF(Riskregister!$E$8="",0,COUNTIF(BI$4:BI$53,"&lt;"&amp;AC583)*IF(AD583&lt;0.5,Riskregister!$K$8+(Riskregister!$L$8-Riskregister!$K$8)*SQRT(AD583/2),Riskregister!$L$8-(Riskregister!$L$8-Riskregister!$K$8)*SQRT((1-AD583)/2)))</f>
        <v>4861413.6453689989</v>
      </c>
      <c r="AF583" s="30">
        <f t="shared" ca="1" si="349"/>
        <v>0.18403571900914384</v>
      </c>
      <c r="AG583" s="30">
        <f t="shared" ca="1" si="349"/>
        <v>0.44335242928677954</v>
      </c>
      <c r="AH583" s="30">
        <f>IF(Riskregister!$E$9="",0,COUNTIF(BJ$4:BJ$53,"&lt;"&amp;AF583)*IF(AG583&lt;0.5,Riskregister!$K$9+(Riskregister!$L$9-Riskregister!$K$9)*SQRT(AG583/2),Riskregister!$L$9-(Riskregister!$L$9-Riskregister!$K$9)*SQRT((1-AG583)/2)))</f>
        <v>0</v>
      </c>
      <c r="AI583" s="30">
        <f t="shared" ca="1" si="350"/>
        <v>2.3967923995183993E-2</v>
      </c>
      <c r="AJ583" s="30">
        <f t="shared" ca="1" si="350"/>
        <v>0.33836614026406686</v>
      </c>
      <c r="AK583" s="30">
        <f>IF(Riskregister!$E$10="",0,COUNTIF(BK$4:BK$53,"&lt;"&amp;AI583)*IF(AJ583&lt;0.5,Riskregister!$K$10+(Riskregister!$L$10-Riskregister!$K$10)*SQRT(AJ583/2),Riskregister!$L$10-(Riskregister!$L$10-Riskregister!$K$10)*SQRT((1-AJ583)/2)))</f>
        <v>0</v>
      </c>
      <c r="AL583" s="30">
        <f t="shared" ca="1" si="351"/>
        <v>0.57997398508942011</v>
      </c>
      <c r="AM583" s="30">
        <f t="shared" ca="1" si="351"/>
        <v>0.80252683777440659</v>
      </c>
      <c r="AN583" s="30">
        <f>IF(Riskregister!$E$11="",0,COUNTIF(BL$4:BL$53,"&lt;"&amp;AL583)*IF(AM583&lt;0.5,Riskregister!$K$11+(Riskregister!$L$11-Riskregister!$K$11)*SQRT(AM583/2),Riskregister!$L$11-(Riskregister!$L$11-Riskregister!$K$11)*SQRT((1-AM583)/2)))</f>
        <v>0</v>
      </c>
      <c r="AO583" s="30">
        <f t="shared" ca="1" si="352"/>
        <v>0.35063513260145729</v>
      </c>
      <c r="AP583" s="30">
        <f t="shared" ca="1" si="352"/>
        <v>0.47080073695457669</v>
      </c>
      <c r="AQ583" s="30">
        <f>IF(Riskregister!$E$12="",0,COUNTIF(BM$4:BM$53,"&lt;"&amp;AO583)*IF(AP583&lt;0.5,Riskregister!$K$12+(Riskregister!$L$12-Riskregister!$K$12)*SQRT(AP583/2),Riskregister!$L$12-(Riskregister!$L$12-Riskregister!$K$12)*SQRT((1-AP583)/2)))</f>
        <v>0</v>
      </c>
      <c r="AR583" s="30">
        <f t="shared" ca="1" si="353"/>
        <v>0.46028194427312075</v>
      </c>
      <c r="AS583" s="30">
        <f t="shared" ca="1" si="353"/>
        <v>0.87022900621810417</v>
      </c>
      <c r="AT583" s="30">
        <f>IF(Riskregister!$E$13="",0,COUNTIF(BN$4:BN$53,"&lt;"&amp;AR583)*IF(AS583&lt;0.5,Riskregister!$K$13+(Riskregister!$L$13-Riskregister!$K$13)*SQRT(AS583/2),Riskregister!$L$13-(Riskregister!$L$13-Riskregister!$K$13)*SQRT((1-AS583)/2)))</f>
        <v>0</v>
      </c>
      <c r="AU583" s="30">
        <f t="shared" ca="1" si="354"/>
        <v>0.35110057653207316</v>
      </c>
      <c r="AV583" s="30">
        <f t="shared" ca="1" si="354"/>
        <v>0.38563581532063695</v>
      </c>
      <c r="AW583" s="30">
        <f>IF(Riskregister!$E$14="",0,COUNTIF(BO$4:BO$53,"&lt;"&amp;AU583)*IF(AV583&lt;0.5,Riskregister!$K$14+(Riskregister!$L$14-Riskregister!$K$14)*SQRT(AV583/2),Riskregister!$L$14-(Riskregister!$L$14-Riskregister!$K$14)*SQRT((1-AV583)/2)))</f>
        <v>0</v>
      </c>
      <c r="AX583" s="30">
        <f t="shared" ca="1" si="355"/>
        <v>5.4071705005189874E-2</v>
      </c>
      <c r="AY583" s="30">
        <f t="shared" ca="1" si="355"/>
        <v>4.0473851241302761E-2</v>
      </c>
      <c r="AZ583" s="30">
        <f>IF(Riskregister!$E$15="",0,COUNTIF(BP$4:BP$53,"&lt;"&amp;AX583)*IF(AY583&lt;0.5,Riskregister!$K$15+(Riskregister!$L$15-Riskregister!$K$15)*SQRT(AY583/2),Riskregister!$L$15-(Riskregister!$L$15-Riskregister!$K$15)*SQRT((1-AY583)/2)))</f>
        <v>0</v>
      </c>
      <c r="BA583" s="30">
        <f t="shared" ca="1" si="356"/>
        <v>0.51928232274708985</v>
      </c>
      <c r="BB583" s="30">
        <f t="shared" ca="1" si="356"/>
        <v>0.64832539597854921</v>
      </c>
      <c r="BC583" s="30">
        <f>IF(Riskregister!$E$16="",0,COUNTIF(BQ$4:BQ$53,"&lt;"&amp;BA583)*IF(BB583&lt;0.5,Riskregister!$K$16+(Riskregister!$L$16-Riskregister!$K$16)*SQRT(BB583/2),Riskregister!$L$16-(Riskregister!$L$16-Riskregister!$K$16)*SQRT((1-BB583)/2)))</f>
        <v>0</v>
      </c>
      <c r="BD583" s="30">
        <f t="shared" ca="1" si="357"/>
        <v>8082310.7068521949</v>
      </c>
    </row>
    <row r="584" spans="20:56" x14ac:dyDescent="0.35">
      <c r="T584" s="30">
        <f t="shared" ref="T584:U603" ca="1" si="358">RAND()</f>
        <v>5.4387072576052353E-2</v>
      </c>
      <c r="U584" s="30">
        <f t="shared" ca="1" si="358"/>
        <v>6.2504862356425273E-2</v>
      </c>
      <c r="V584" s="30">
        <f ca="1">IF(Riskregister!$E$5="",0,COUNTIF(BF$4:BF$53,"&lt;"&amp;T584)*IF(U584&lt;0.5,Riskregister!$K$5+(Riskregister!$L$5-Riskregister!$K$5)*SQRT(U584/2),Riskregister!$L$5-(Riskregister!$L$5-Riskregister!$K$5)*SQRT((1-U584)/2)))</f>
        <v>229552.60720798571</v>
      </c>
      <c r="W584" s="30">
        <f t="shared" ref="W584:X603" ca="1" si="359">RAND()</f>
        <v>0.61103690092980778</v>
      </c>
      <c r="X584" s="30">
        <f t="shared" ca="1" si="359"/>
        <v>0.84900711638239212</v>
      </c>
      <c r="Y584" s="30">
        <f ca="1">IF(Riskregister!$E$6="",0,COUNTIF(BG$4:BG$53,"&lt;"&amp;W584)*IF(X584&lt;0.5,Riskregister!$K$6+(Riskregister!$L$6-Riskregister!$K$6)*SQRT(X584/2),Riskregister!$L$6-(Riskregister!$L$6-Riskregister!$K$6)*SQRT((1-X584)/2)))</f>
        <v>3010841.8297147322</v>
      </c>
      <c r="Z584" s="30">
        <f t="shared" ref="Z584:AA603" ca="1" si="360">RAND()</f>
        <v>0.67808019523745888</v>
      </c>
      <c r="AA584" s="30">
        <f t="shared" ca="1" si="360"/>
        <v>0.32030073525955349</v>
      </c>
      <c r="AB584" s="30">
        <f ca="1">IF(Riskregister!$E$7="",0,COUNTIF(BH$4:BH$53,"&lt;"&amp;Z584)*IF(AA584&lt;0.5,Riskregister!$K$7+(Riskregister!$L$7-Riskregister!$K$7)*SQRT(AA584/2),Riskregister!$L$7-(Riskregister!$L$7-Riskregister!$K$7)*SQRT((1-AA584)/2)))</f>
        <v>1330460.3927225899</v>
      </c>
      <c r="AC584" s="30">
        <f t="shared" ref="AC584:AD603" ca="1" si="361">RAND()</f>
        <v>0.88063453334903607</v>
      </c>
      <c r="AD584" s="30">
        <f t="shared" ca="1" si="361"/>
        <v>0.53289155105591834</v>
      </c>
      <c r="AE584" s="30">
        <f ca="1">IF(Riskregister!$E$8="",0,COUNTIF(BI$4:BI$53,"&lt;"&amp;AC584)*IF(AD584&lt;0.5,Riskregister!$K$8+(Riskregister!$L$8-Riskregister!$K$8)*SQRT(AD584/2),Riskregister!$L$8-(Riskregister!$L$8-Riskregister!$K$8)*SQRT((1-AD584)/2)))</f>
        <v>13643049.68467835</v>
      </c>
      <c r="AF584" s="30">
        <f t="shared" ref="AF584:AG603" ca="1" si="362">RAND()</f>
        <v>0.91182813265703178</v>
      </c>
      <c r="AG584" s="30">
        <f t="shared" ca="1" si="362"/>
        <v>0.17362316377953435</v>
      </c>
      <c r="AH584" s="30">
        <f>IF(Riskregister!$E$9="",0,COUNTIF(BJ$4:BJ$53,"&lt;"&amp;AF584)*IF(AG584&lt;0.5,Riskregister!$K$9+(Riskregister!$L$9-Riskregister!$K$9)*SQRT(AG584/2),Riskregister!$L$9-(Riskregister!$L$9-Riskregister!$K$9)*SQRT((1-AG584)/2)))</f>
        <v>0</v>
      </c>
      <c r="AI584" s="30">
        <f t="shared" ref="AI584:AJ603" ca="1" si="363">RAND()</f>
        <v>0.61443224166755084</v>
      </c>
      <c r="AJ584" s="30">
        <f t="shared" ca="1" si="363"/>
        <v>0.93231992329923385</v>
      </c>
      <c r="AK584" s="30">
        <f>IF(Riskregister!$E$10="",0,COUNTIF(BK$4:BK$53,"&lt;"&amp;AI584)*IF(AJ584&lt;0.5,Riskregister!$K$10+(Riskregister!$L$10-Riskregister!$K$10)*SQRT(AJ584/2),Riskregister!$L$10-(Riskregister!$L$10-Riskregister!$K$10)*SQRT((1-AJ584)/2)))</f>
        <v>0</v>
      </c>
      <c r="AL584" s="30">
        <f t="shared" ref="AL584:AM603" ca="1" si="364">RAND()</f>
        <v>0.46625279151623256</v>
      </c>
      <c r="AM584" s="30">
        <f t="shared" ca="1" si="364"/>
        <v>0.82287213008009463</v>
      </c>
      <c r="AN584" s="30">
        <f>IF(Riskregister!$E$11="",0,COUNTIF(BL$4:BL$53,"&lt;"&amp;AL584)*IF(AM584&lt;0.5,Riskregister!$K$11+(Riskregister!$L$11-Riskregister!$K$11)*SQRT(AM584/2),Riskregister!$L$11-(Riskregister!$L$11-Riskregister!$K$11)*SQRT((1-AM584)/2)))</f>
        <v>0</v>
      </c>
      <c r="AO584" s="30">
        <f t="shared" ref="AO584:AP603" ca="1" si="365">RAND()</f>
        <v>0.30821790345100131</v>
      </c>
      <c r="AP584" s="30">
        <f t="shared" ca="1" si="365"/>
        <v>0.69249017469830154</v>
      </c>
      <c r="AQ584" s="30">
        <f>IF(Riskregister!$E$12="",0,COUNTIF(BM$4:BM$53,"&lt;"&amp;AO584)*IF(AP584&lt;0.5,Riskregister!$K$12+(Riskregister!$L$12-Riskregister!$K$12)*SQRT(AP584/2),Riskregister!$L$12-(Riskregister!$L$12-Riskregister!$K$12)*SQRT((1-AP584)/2)))</f>
        <v>0</v>
      </c>
      <c r="AR584" s="30">
        <f t="shared" ref="AR584:AS603" ca="1" si="366">RAND()</f>
        <v>0.97936168239770471</v>
      </c>
      <c r="AS584" s="30">
        <f t="shared" ca="1" si="366"/>
        <v>0.81379397399257525</v>
      </c>
      <c r="AT584" s="30">
        <f>IF(Riskregister!$E$13="",0,COUNTIF(BN$4:BN$53,"&lt;"&amp;AR584)*IF(AS584&lt;0.5,Riskregister!$K$13+(Riskregister!$L$13-Riskregister!$K$13)*SQRT(AS584/2),Riskregister!$L$13-(Riskregister!$L$13-Riskregister!$K$13)*SQRT((1-AS584)/2)))</f>
        <v>0</v>
      </c>
      <c r="AU584" s="30">
        <f t="shared" ref="AU584:AV603" ca="1" si="367">RAND()</f>
        <v>0.29641415301438478</v>
      </c>
      <c r="AV584" s="30">
        <f t="shared" ca="1" si="367"/>
        <v>0.57270454568539109</v>
      </c>
      <c r="AW584" s="30">
        <f>IF(Riskregister!$E$14="",0,COUNTIF(BO$4:BO$53,"&lt;"&amp;AU584)*IF(AV584&lt;0.5,Riskregister!$K$14+(Riskregister!$L$14-Riskregister!$K$14)*SQRT(AV584/2),Riskregister!$L$14-(Riskregister!$L$14-Riskregister!$K$14)*SQRT((1-AV584)/2)))</f>
        <v>0</v>
      </c>
      <c r="AX584" s="30">
        <f t="shared" ref="AX584:AY603" ca="1" si="368">RAND()</f>
        <v>0.74825867406421565</v>
      </c>
      <c r="AY584" s="30">
        <f t="shared" ca="1" si="368"/>
        <v>0.95661178817531123</v>
      </c>
      <c r="AZ584" s="30">
        <f>IF(Riskregister!$E$15="",0,COUNTIF(BP$4:BP$53,"&lt;"&amp;AX584)*IF(AY584&lt;0.5,Riskregister!$K$15+(Riskregister!$L$15-Riskregister!$K$15)*SQRT(AY584/2),Riskregister!$L$15-(Riskregister!$L$15-Riskregister!$K$15)*SQRT((1-AY584)/2)))</f>
        <v>0</v>
      </c>
      <c r="BA584" s="30">
        <f t="shared" ref="BA584:BB603" ca="1" si="369">RAND()</f>
        <v>0.40963138338767113</v>
      </c>
      <c r="BB584" s="30">
        <f t="shared" ca="1" si="369"/>
        <v>0.35120858804367727</v>
      </c>
      <c r="BC584" s="30">
        <f>IF(Riskregister!$E$16="",0,COUNTIF(BQ$4:BQ$53,"&lt;"&amp;BA584)*IF(BB584&lt;0.5,Riskregister!$K$16+(Riskregister!$L$16-Riskregister!$K$16)*SQRT(BB584/2),Riskregister!$L$16-(Riskregister!$L$16-Riskregister!$K$16)*SQRT((1-BB584)/2)))</f>
        <v>0</v>
      </c>
      <c r="BD584" s="30">
        <f t="shared" ca="1" si="357"/>
        <v>18213904.514323659</v>
      </c>
    </row>
    <row r="585" spans="20:56" x14ac:dyDescent="0.35">
      <c r="T585" s="30">
        <f t="shared" ca="1" si="358"/>
        <v>0.50280672798370052</v>
      </c>
      <c r="U585" s="30">
        <f t="shared" ca="1" si="358"/>
        <v>0.84659139321296395</v>
      </c>
      <c r="V585" s="30">
        <f ca="1">IF(Riskregister!$E$5="",0,COUNTIF(BF$4:BF$53,"&lt;"&amp;T585)*IF(U585&lt;0.5,Riskregister!$K$5+(Riskregister!$L$5-Riskregister!$K$5)*SQRT(U585/2),Riskregister!$L$5-(Riskregister!$L$5-Riskregister!$K$5)*SQRT((1-U585)/2)))</f>
        <v>1426110.1861046671</v>
      </c>
      <c r="W585" s="30">
        <f t="shared" ca="1" si="359"/>
        <v>0.39616516495070775</v>
      </c>
      <c r="X585" s="30">
        <f t="shared" ca="1" si="359"/>
        <v>0.2809184889942743</v>
      </c>
      <c r="Y585" s="30">
        <f ca="1">IF(Riskregister!$E$6="",0,COUNTIF(BG$4:BG$53,"&lt;"&amp;W585)*IF(X585&lt;0.5,Riskregister!$K$6+(Riskregister!$L$6-Riskregister!$K$6)*SQRT(X585/2),Riskregister!$L$6-(Riskregister!$L$6-Riskregister!$K$6)*SQRT((1-X585)/2)))</f>
        <v>874602.06949780718</v>
      </c>
      <c r="Z585" s="30">
        <f t="shared" ca="1" si="360"/>
        <v>0.49840986113627161</v>
      </c>
      <c r="AA585" s="30">
        <f t="shared" ca="1" si="360"/>
        <v>0.18754591436650803</v>
      </c>
      <c r="AB585" s="30">
        <f ca="1">IF(Riskregister!$E$7="",0,COUNTIF(BH$4:BH$53,"&lt;"&amp;Z585)*IF(AA585&lt;0.5,Riskregister!$K$7+(Riskregister!$L$7-Riskregister!$K$7)*SQRT(AA585/2),Riskregister!$L$7-(Riskregister!$L$7-Riskregister!$K$7)*SQRT((1-AA585)/2)))</f>
        <v>943069.77940045518</v>
      </c>
      <c r="AC585" s="30">
        <f t="shared" ca="1" si="361"/>
        <v>0.63202016609750677</v>
      </c>
      <c r="AD585" s="30">
        <f t="shared" ca="1" si="361"/>
        <v>2.1632983286200225E-2</v>
      </c>
      <c r="AE585" s="30">
        <f ca="1">IF(Riskregister!$E$8="",0,COUNTIF(BI$4:BI$53,"&lt;"&amp;AC585)*IF(AD585&lt;0.5,Riskregister!$K$8+(Riskregister!$L$8-Riskregister!$K$8)*SQRT(AD585/2),Riskregister!$L$8-(Riskregister!$L$8-Riskregister!$K$8)*SQRT((1-AD585)/2)))</f>
        <v>2366433.3273506621</v>
      </c>
      <c r="AF585" s="30">
        <f t="shared" ca="1" si="362"/>
        <v>0.11746966588733343</v>
      </c>
      <c r="AG585" s="30">
        <f t="shared" ca="1" si="362"/>
        <v>0.65094081531604808</v>
      </c>
      <c r="AH585" s="30">
        <f>IF(Riskregister!$E$9="",0,COUNTIF(BJ$4:BJ$53,"&lt;"&amp;AF585)*IF(AG585&lt;0.5,Riskregister!$K$9+(Riskregister!$L$9-Riskregister!$K$9)*SQRT(AG585/2),Riskregister!$L$9-(Riskregister!$L$9-Riskregister!$K$9)*SQRT((1-AG585)/2)))</f>
        <v>0</v>
      </c>
      <c r="AI585" s="30">
        <f t="shared" ca="1" si="363"/>
        <v>0.46728897415057669</v>
      </c>
      <c r="AJ585" s="30">
        <f t="shared" ca="1" si="363"/>
        <v>0.5612526277197939</v>
      </c>
      <c r="AK585" s="30">
        <f>IF(Riskregister!$E$10="",0,COUNTIF(BK$4:BK$53,"&lt;"&amp;AI585)*IF(AJ585&lt;0.5,Riskregister!$K$10+(Riskregister!$L$10-Riskregister!$K$10)*SQRT(AJ585/2),Riskregister!$L$10-(Riskregister!$L$10-Riskregister!$K$10)*SQRT((1-AJ585)/2)))</f>
        <v>0</v>
      </c>
      <c r="AL585" s="30">
        <f t="shared" ca="1" si="364"/>
        <v>0.93562880324375164</v>
      </c>
      <c r="AM585" s="30">
        <f t="shared" ca="1" si="364"/>
        <v>6.1592425193185307E-2</v>
      </c>
      <c r="AN585" s="30">
        <f>IF(Riskregister!$E$11="",0,COUNTIF(BL$4:BL$53,"&lt;"&amp;AL585)*IF(AM585&lt;0.5,Riskregister!$K$11+(Riskregister!$L$11-Riskregister!$K$11)*SQRT(AM585/2),Riskregister!$L$11-(Riskregister!$L$11-Riskregister!$K$11)*SQRT((1-AM585)/2)))</f>
        <v>0</v>
      </c>
      <c r="AO585" s="30">
        <f t="shared" ca="1" si="365"/>
        <v>0.55863483674543513</v>
      </c>
      <c r="AP585" s="30">
        <f t="shared" ca="1" si="365"/>
        <v>0.86288871548982471</v>
      </c>
      <c r="AQ585" s="30">
        <f>IF(Riskregister!$E$12="",0,COUNTIF(BM$4:BM$53,"&lt;"&amp;AO585)*IF(AP585&lt;0.5,Riskregister!$K$12+(Riskregister!$L$12-Riskregister!$K$12)*SQRT(AP585/2),Riskregister!$L$12-(Riskregister!$L$12-Riskregister!$K$12)*SQRT((1-AP585)/2)))</f>
        <v>0</v>
      </c>
      <c r="AR585" s="30">
        <f t="shared" ca="1" si="366"/>
        <v>0.22992551630660563</v>
      </c>
      <c r="AS585" s="30">
        <f t="shared" ca="1" si="366"/>
        <v>0.70083369314045985</v>
      </c>
      <c r="AT585" s="30">
        <f>IF(Riskregister!$E$13="",0,COUNTIF(BN$4:BN$53,"&lt;"&amp;AR585)*IF(AS585&lt;0.5,Riskregister!$K$13+(Riskregister!$L$13-Riskregister!$K$13)*SQRT(AS585/2),Riskregister!$L$13-(Riskregister!$L$13-Riskregister!$K$13)*SQRT((1-AS585)/2)))</f>
        <v>0</v>
      </c>
      <c r="AU585" s="30">
        <f t="shared" ca="1" si="367"/>
        <v>0.11700684534798078</v>
      </c>
      <c r="AV585" s="30">
        <f t="shared" ca="1" si="367"/>
        <v>0.23539516700981644</v>
      </c>
      <c r="AW585" s="30">
        <f>IF(Riskregister!$E$14="",0,COUNTIF(BO$4:BO$53,"&lt;"&amp;AU585)*IF(AV585&lt;0.5,Riskregister!$K$14+(Riskregister!$L$14-Riskregister!$K$14)*SQRT(AV585/2),Riskregister!$L$14-(Riskregister!$L$14-Riskregister!$K$14)*SQRT((1-AV585)/2)))</f>
        <v>0</v>
      </c>
      <c r="AX585" s="30">
        <f t="shared" ca="1" si="368"/>
        <v>0.21768223694754851</v>
      </c>
      <c r="AY585" s="30">
        <f t="shared" ca="1" si="368"/>
        <v>0.95140577378011904</v>
      </c>
      <c r="AZ585" s="30">
        <f>IF(Riskregister!$E$15="",0,COUNTIF(BP$4:BP$53,"&lt;"&amp;AX585)*IF(AY585&lt;0.5,Riskregister!$K$15+(Riskregister!$L$15-Riskregister!$K$15)*SQRT(AY585/2),Riskregister!$L$15-(Riskregister!$L$15-Riskregister!$K$15)*SQRT((1-AY585)/2)))</f>
        <v>0</v>
      </c>
      <c r="BA585" s="30">
        <f t="shared" ca="1" si="369"/>
        <v>0.52564062090985597</v>
      </c>
      <c r="BB585" s="30">
        <f t="shared" ca="1" si="369"/>
        <v>0.56741413821839948</v>
      </c>
      <c r="BC585" s="30">
        <f>IF(Riskregister!$E$16="",0,COUNTIF(BQ$4:BQ$53,"&lt;"&amp;BA585)*IF(BB585&lt;0.5,Riskregister!$K$16+(Riskregister!$L$16-Riskregister!$K$16)*SQRT(BB585/2),Riskregister!$L$16-(Riskregister!$L$16-Riskregister!$K$16)*SQRT((1-BB585)/2)))</f>
        <v>0</v>
      </c>
      <c r="BD585" s="30">
        <f t="shared" ca="1" si="357"/>
        <v>5610215.3623535912</v>
      </c>
    </row>
    <row r="586" spans="20:56" x14ac:dyDescent="0.35">
      <c r="T586" s="30">
        <f t="shared" ca="1" si="358"/>
        <v>0.68842200974357859</v>
      </c>
      <c r="U586" s="30">
        <f t="shared" ca="1" si="358"/>
        <v>2.6622262974056343E-2</v>
      </c>
      <c r="V586" s="30">
        <f ca="1">IF(Riskregister!$E$5="",0,COUNTIF(BF$4:BF$53,"&lt;"&amp;T586)*IF(U586&lt;0.5,Riskregister!$K$5+(Riskregister!$L$5-Riskregister!$K$5)*SQRT(U586/2),Riskregister!$L$5-(Riskregister!$L$5-Riskregister!$K$5)*SQRT((1-U586)/2)))</f>
        <v>807672.97854552791</v>
      </c>
      <c r="W586" s="30">
        <f t="shared" ca="1" si="359"/>
        <v>0.3015097765989766</v>
      </c>
      <c r="X586" s="30">
        <f t="shared" ca="1" si="359"/>
        <v>0.34384761245834206</v>
      </c>
      <c r="Y586" s="30">
        <f ca="1">IF(Riskregister!$E$6="",0,COUNTIF(BG$4:BG$53,"&lt;"&amp;W586)*IF(X586&lt;0.5,Riskregister!$K$6+(Riskregister!$L$6-Riskregister!$K$6)*SQRT(X586/2),Riskregister!$L$6-(Riskregister!$L$6-Riskregister!$K$6)*SQRT((1-X586)/2)))</f>
        <v>946346.52285819233</v>
      </c>
      <c r="Z586" s="30">
        <f t="shared" ca="1" si="360"/>
        <v>4.0611649725859844E-2</v>
      </c>
      <c r="AA586" s="30">
        <f t="shared" ca="1" si="360"/>
        <v>0.42142149021747188</v>
      </c>
      <c r="AB586" s="30">
        <f ca="1">IF(Riskregister!$E$7="",0,COUNTIF(BH$4:BH$53,"&lt;"&amp;Z586)*IF(AA586&lt;0.5,Riskregister!$K$7+(Riskregister!$L$7-Riskregister!$K$7)*SQRT(AA586/2),Riskregister!$L$7-(Riskregister!$L$7-Riskregister!$K$7)*SQRT((1-AA586)/2)))</f>
        <v>421322.68065494631</v>
      </c>
      <c r="AC586" s="30">
        <f t="shared" ca="1" si="361"/>
        <v>0.67505446140833203</v>
      </c>
      <c r="AD586" s="30">
        <f t="shared" ca="1" si="361"/>
        <v>0.94500908614480772</v>
      </c>
      <c r="AE586" s="30">
        <f ca="1">IF(Riskregister!$E$8="",0,COUNTIF(BI$4:BI$53,"&lt;"&amp;AC586)*IF(AD586&lt;0.5,Riskregister!$K$8+(Riskregister!$L$8-Riskregister!$K$8)*SQRT(AD586/2),Riskregister!$L$8-(Riskregister!$L$8-Riskregister!$K$8)*SQRT((1-AD586)/2)))</f>
        <v>12661972.670866443</v>
      </c>
      <c r="AF586" s="30">
        <f t="shared" ca="1" si="362"/>
        <v>0.52723906570578849</v>
      </c>
      <c r="AG586" s="30">
        <f t="shared" ca="1" si="362"/>
        <v>6.732957974544751E-2</v>
      </c>
      <c r="AH586" s="30">
        <f>IF(Riskregister!$E$9="",0,COUNTIF(BJ$4:BJ$53,"&lt;"&amp;AF586)*IF(AG586&lt;0.5,Riskregister!$K$9+(Riskregister!$L$9-Riskregister!$K$9)*SQRT(AG586/2),Riskregister!$L$9-(Riskregister!$L$9-Riskregister!$K$9)*SQRT((1-AG586)/2)))</f>
        <v>0</v>
      </c>
      <c r="AI586" s="30">
        <f t="shared" ca="1" si="363"/>
        <v>0.5241589785822045</v>
      </c>
      <c r="AJ586" s="30">
        <f t="shared" ca="1" si="363"/>
        <v>0.68669227053599768</v>
      </c>
      <c r="AK586" s="30">
        <f>IF(Riskregister!$E$10="",0,COUNTIF(BK$4:BK$53,"&lt;"&amp;AI586)*IF(AJ586&lt;0.5,Riskregister!$K$10+(Riskregister!$L$10-Riskregister!$K$10)*SQRT(AJ586/2),Riskregister!$L$10-(Riskregister!$L$10-Riskregister!$K$10)*SQRT((1-AJ586)/2)))</f>
        <v>0</v>
      </c>
      <c r="AL586" s="30">
        <f t="shared" ca="1" si="364"/>
        <v>0.53093114472285075</v>
      </c>
      <c r="AM586" s="30">
        <f t="shared" ca="1" si="364"/>
        <v>0.33775151470405473</v>
      </c>
      <c r="AN586" s="30">
        <f>IF(Riskregister!$E$11="",0,COUNTIF(BL$4:BL$53,"&lt;"&amp;AL586)*IF(AM586&lt;0.5,Riskregister!$K$11+(Riskregister!$L$11-Riskregister!$K$11)*SQRT(AM586/2),Riskregister!$L$11-(Riskregister!$L$11-Riskregister!$K$11)*SQRT((1-AM586)/2)))</f>
        <v>0</v>
      </c>
      <c r="AO586" s="30">
        <f t="shared" ca="1" si="365"/>
        <v>0.39767235205586904</v>
      </c>
      <c r="AP586" s="30">
        <f t="shared" ca="1" si="365"/>
        <v>0.21250727282077364</v>
      </c>
      <c r="AQ586" s="30">
        <f>IF(Riskregister!$E$12="",0,COUNTIF(BM$4:BM$53,"&lt;"&amp;AO586)*IF(AP586&lt;0.5,Riskregister!$K$12+(Riskregister!$L$12-Riskregister!$K$12)*SQRT(AP586/2),Riskregister!$L$12-(Riskregister!$L$12-Riskregister!$K$12)*SQRT((1-AP586)/2)))</f>
        <v>0</v>
      </c>
      <c r="AR586" s="30">
        <f t="shared" ca="1" si="366"/>
        <v>0.20028281475169718</v>
      </c>
      <c r="AS586" s="30">
        <f t="shared" ca="1" si="366"/>
        <v>2.3154718634291749E-2</v>
      </c>
      <c r="AT586" s="30">
        <f>IF(Riskregister!$E$13="",0,COUNTIF(BN$4:BN$53,"&lt;"&amp;AR586)*IF(AS586&lt;0.5,Riskregister!$K$13+(Riskregister!$L$13-Riskregister!$K$13)*SQRT(AS586/2),Riskregister!$L$13-(Riskregister!$L$13-Riskregister!$K$13)*SQRT((1-AS586)/2)))</f>
        <v>0</v>
      </c>
      <c r="AU586" s="30">
        <f t="shared" ca="1" si="367"/>
        <v>0.5734610975535076</v>
      </c>
      <c r="AV586" s="30">
        <f t="shared" ca="1" si="367"/>
        <v>0.66808792129546923</v>
      </c>
      <c r="AW586" s="30">
        <f>IF(Riskregister!$E$14="",0,COUNTIF(BO$4:BO$53,"&lt;"&amp;AU586)*IF(AV586&lt;0.5,Riskregister!$K$14+(Riskregister!$L$14-Riskregister!$K$14)*SQRT(AV586/2),Riskregister!$L$14-(Riskregister!$L$14-Riskregister!$K$14)*SQRT((1-AV586)/2)))</f>
        <v>0</v>
      </c>
      <c r="AX586" s="30">
        <f t="shared" ca="1" si="368"/>
        <v>0.14698752514692826</v>
      </c>
      <c r="AY586" s="30">
        <f t="shared" ca="1" si="368"/>
        <v>0.43540910104647412</v>
      </c>
      <c r="AZ586" s="30">
        <f>IF(Riskregister!$E$15="",0,COUNTIF(BP$4:BP$53,"&lt;"&amp;AX586)*IF(AY586&lt;0.5,Riskregister!$K$15+(Riskregister!$L$15-Riskregister!$K$15)*SQRT(AY586/2),Riskregister!$L$15-(Riskregister!$L$15-Riskregister!$K$15)*SQRT((1-AY586)/2)))</f>
        <v>0</v>
      </c>
      <c r="BA586" s="30">
        <f t="shared" ca="1" si="369"/>
        <v>0.37978485547652674</v>
      </c>
      <c r="BB586" s="30">
        <f t="shared" ca="1" si="369"/>
        <v>0.29370921491379454</v>
      </c>
      <c r="BC586" s="30">
        <f>IF(Riskregister!$E$16="",0,COUNTIF(BQ$4:BQ$53,"&lt;"&amp;BA586)*IF(BB586&lt;0.5,Riskregister!$K$16+(Riskregister!$L$16-Riskregister!$K$16)*SQRT(BB586/2),Riskregister!$L$16-(Riskregister!$L$16-Riskregister!$K$16)*SQRT((1-BB586)/2)))</f>
        <v>0</v>
      </c>
      <c r="BD586" s="30">
        <f t="shared" ca="1" si="357"/>
        <v>14837314.852925109</v>
      </c>
    </row>
    <row r="587" spans="20:56" x14ac:dyDescent="0.35">
      <c r="T587" s="30">
        <f t="shared" ca="1" si="358"/>
        <v>0.57453154308058874</v>
      </c>
      <c r="U587" s="30">
        <f t="shared" ca="1" si="358"/>
        <v>0.16512403183107582</v>
      </c>
      <c r="V587" s="30">
        <f ca="1">IF(Riskregister!$E$5="",0,COUNTIF(BF$4:BF$53,"&lt;"&amp;T587)*IF(U587&lt;0.5,Riskregister!$K$5+(Riskregister!$L$5-Riskregister!$K$5)*SQRT(U587/2),Riskregister!$L$5-(Riskregister!$L$5-Riskregister!$K$5)*SQRT((1-U587)/2)))</f>
        <v>1117204.9222178215</v>
      </c>
      <c r="W587" s="30">
        <f t="shared" ca="1" si="359"/>
        <v>1.2690728650478045E-2</v>
      </c>
      <c r="X587" s="30">
        <f t="shared" ca="1" si="359"/>
        <v>0.56566759016093293</v>
      </c>
      <c r="Y587" s="30">
        <f ca="1">IF(Riskregister!$E$6="",0,COUNTIF(BG$4:BG$53,"&lt;"&amp;W587)*IF(X587&lt;0.5,Riskregister!$K$6+(Riskregister!$L$6-Riskregister!$K$6)*SQRT(X587/2),Riskregister!$L$6-(Riskregister!$L$6-Riskregister!$K$6)*SQRT((1-X587)/2)))</f>
        <v>0</v>
      </c>
      <c r="Z587" s="30">
        <f t="shared" ca="1" si="360"/>
        <v>0.36629640144976483</v>
      </c>
      <c r="AA587" s="30">
        <f t="shared" ca="1" si="360"/>
        <v>0.4779067383598623</v>
      </c>
      <c r="AB587" s="30">
        <f ca="1">IF(Riskregister!$E$7="",0,COUNTIF(BH$4:BH$53,"&lt;"&amp;Z587)*IF(AA587&lt;0.5,Riskregister!$K$7+(Riskregister!$L$7-Riskregister!$K$7)*SQRT(AA587/2),Riskregister!$L$7-(Riskregister!$L$7-Riskregister!$K$7)*SQRT((1-AA587)/2)))</f>
        <v>1105449.9945137291</v>
      </c>
      <c r="AC587" s="30">
        <f t="shared" ca="1" si="361"/>
        <v>0.28773600195658944</v>
      </c>
      <c r="AD587" s="30">
        <f t="shared" ca="1" si="361"/>
        <v>0.35168496398987648</v>
      </c>
      <c r="AE587" s="30">
        <f ca="1">IF(Riskregister!$E$8="",0,COUNTIF(BI$4:BI$53,"&lt;"&amp;AC587)*IF(AD587&lt;0.5,Riskregister!$K$8+(Riskregister!$L$8-Riskregister!$K$8)*SQRT(AD587/2),Riskregister!$L$8-(Riskregister!$L$8-Riskregister!$K$8)*SQRT((1-AD587)/2)))</f>
        <v>4541756.170677321</v>
      </c>
      <c r="AF587" s="30">
        <f t="shared" ca="1" si="362"/>
        <v>9.2996977886925403E-2</v>
      </c>
      <c r="AG587" s="30">
        <f t="shared" ca="1" si="362"/>
        <v>0.71052476814158338</v>
      </c>
      <c r="AH587" s="30">
        <f>IF(Riskregister!$E$9="",0,COUNTIF(BJ$4:BJ$53,"&lt;"&amp;AF587)*IF(AG587&lt;0.5,Riskregister!$K$9+(Riskregister!$L$9-Riskregister!$K$9)*SQRT(AG587/2),Riskregister!$L$9-(Riskregister!$L$9-Riskregister!$K$9)*SQRT((1-AG587)/2)))</f>
        <v>0</v>
      </c>
      <c r="AI587" s="30">
        <f t="shared" ca="1" si="363"/>
        <v>0.50377395460435304</v>
      </c>
      <c r="AJ587" s="30">
        <f t="shared" ca="1" si="363"/>
        <v>0.50129930918679722</v>
      </c>
      <c r="AK587" s="30">
        <f>IF(Riskregister!$E$10="",0,COUNTIF(BK$4:BK$53,"&lt;"&amp;AI587)*IF(AJ587&lt;0.5,Riskregister!$K$10+(Riskregister!$L$10-Riskregister!$K$10)*SQRT(AJ587/2),Riskregister!$L$10-(Riskregister!$L$10-Riskregister!$K$10)*SQRT((1-AJ587)/2)))</f>
        <v>0</v>
      </c>
      <c r="AL587" s="30">
        <f t="shared" ca="1" si="364"/>
        <v>0.17280090381423796</v>
      </c>
      <c r="AM587" s="30">
        <f t="shared" ca="1" si="364"/>
        <v>0.76058844435408146</v>
      </c>
      <c r="AN587" s="30">
        <f>IF(Riskregister!$E$11="",0,COUNTIF(BL$4:BL$53,"&lt;"&amp;AL587)*IF(AM587&lt;0.5,Riskregister!$K$11+(Riskregister!$L$11-Riskregister!$K$11)*SQRT(AM587/2),Riskregister!$L$11-(Riskregister!$L$11-Riskregister!$K$11)*SQRT((1-AM587)/2)))</f>
        <v>0</v>
      </c>
      <c r="AO587" s="30">
        <f t="shared" ca="1" si="365"/>
        <v>0.15998721037836905</v>
      </c>
      <c r="AP587" s="30">
        <f t="shared" ca="1" si="365"/>
        <v>2.7076854864622302E-2</v>
      </c>
      <c r="AQ587" s="30">
        <f>IF(Riskregister!$E$12="",0,COUNTIF(BM$4:BM$53,"&lt;"&amp;AO587)*IF(AP587&lt;0.5,Riskregister!$K$12+(Riskregister!$L$12-Riskregister!$K$12)*SQRT(AP587/2),Riskregister!$L$12-(Riskregister!$L$12-Riskregister!$K$12)*SQRT((1-AP587)/2)))</f>
        <v>0</v>
      </c>
      <c r="AR587" s="30">
        <f t="shared" ca="1" si="366"/>
        <v>2.0144461285058535E-2</v>
      </c>
      <c r="AS587" s="30">
        <f t="shared" ca="1" si="366"/>
        <v>0.31688295513389941</v>
      </c>
      <c r="AT587" s="30">
        <f>IF(Riskregister!$E$13="",0,COUNTIF(BN$4:BN$53,"&lt;"&amp;AR587)*IF(AS587&lt;0.5,Riskregister!$K$13+(Riskregister!$L$13-Riskregister!$K$13)*SQRT(AS587/2),Riskregister!$L$13-(Riskregister!$L$13-Riskregister!$K$13)*SQRT((1-AS587)/2)))</f>
        <v>0</v>
      </c>
      <c r="AU587" s="30">
        <f t="shared" ca="1" si="367"/>
        <v>0.36158798600460973</v>
      </c>
      <c r="AV587" s="30">
        <f t="shared" ca="1" si="367"/>
        <v>0.78404808096061096</v>
      </c>
      <c r="AW587" s="30">
        <f>IF(Riskregister!$E$14="",0,COUNTIF(BO$4:BO$53,"&lt;"&amp;AU587)*IF(AV587&lt;0.5,Riskregister!$K$14+(Riskregister!$L$14-Riskregister!$K$14)*SQRT(AV587/2),Riskregister!$L$14-(Riskregister!$L$14-Riskregister!$K$14)*SQRT((1-AV587)/2)))</f>
        <v>0</v>
      </c>
      <c r="AX587" s="30">
        <f t="shared" ca="1" si="368"/>
        <v>0.1954068383307549</v>
      </c>
      <c r="AY587" s="30">
        <f t="shared" ca="1" si="368"/>
        <v>0.38451451933511271</v>
      </c>
      <c r="AZ587" s="30">
        <f>IF(Riskregister!$E$15="",0,COUNTIF(BP$4:BP$53,"&lt;"&amp;AX587)*IF(AY587&lt;0.5,Riskregister!$K$15+(Riskregister!$L$15-Riskregister!$K$15)*SQRT(AY587/2),Riskregister!$L$15-(Riskregister!$L$15-Riskregister!$K$15)*SQRT((1-AY587)/2)))</f>
        <v>0</v>
      </c>
      <c r="BA587" s="30">
        <f t="shared" ca="1" si="369"/>
        <v>5.3529174711786309E-2</v>
      </c>
      <c r="BB587" s="30">
        <f t="shared" ca="1" si="369"/>
        <v>0.34040049376449799</v>
      </c>
      <c r="BC587" s="30">
        <f>IF(Riskregister!$E$16="",0,COUNTIF(BQ$4:BQ$53,"&lt;"&amp;BA587)*IF(BB587&lt;0.5,Riskregister!$K$16+(Riskregister!$L$16-Riskregister!$K$16)*SQRT(BB587/2),Riskregister!$L$16-(Riskregister!$L$16-Riskregister!$K$16)*SQRT((1-BB587)/2)))</f>
        <v>0</v>
      </c>
      <c r="BD587" s="30">
        <f t="shared" ca="1" si="357"/>
        <v>6764411.0874088714</v>
      </c>
    </row>
    <row r="588" spans="20:56" x14ac:dyDescent="0.35">
      <c r="T588" s="30">
        <f t="shared" ca="1" si="358"/>
        <v>0.57234049806443577</v>
      </c>
      <c r="U588" s="30">
        <f t="shared" ca="1" si="358"/>
        <v>2.4016554288399106E-2</v>
      </c>
      <c r="V588" s="30">
        <f ca="1">IF(Riskregister!$E$5="",0,COUNTIF(BF$4:BF$53,"&lt;"&amp;T588)*IF(U588&lt;0.5,Riskregister!$K$5+(Riskregister!$L$5-Riskregister!$K$5)*SQRT(U588/2),Riskregister!$L$5-(Riskregister!$L$5-Riskregister!$K$5)*SQRT((1-U588)/2)))</f>
        <v>797248.11265816097</v>
      </c>
      <c r="W588" s="30">
        <f t="shared" ca="1" si="359"/>
        <v>0.43999218049902189</v>
      </c>
      <c r="X588" s="30">
        <f t="shared" ca="1" si="359"/>
        <v>0.37859150967675903</v>
      </c>
      <c r="Y588" s="30">
        <f ca="1">IF(Riskregister!$E$6="",0,COUNTIF(BG$4:BG$53,"&lt;"&amp;W588)*IF(X588&lt;0.5,Riskregister!$K$6+(Riskregister!$L$6-Riskregister!$K$6)*SQRT(X588/2),Riskregister!$L$6-(Riskregister!$L$6-Riskregister!$K$6)*SQRT((1-X588)/2)))</f>
        <v>1966292.7512778058</v>
      </c>
      <c r="Z588" s="30">
        <f t="shared" ca="1" si="360"/>
        <v>0.61535309602722155</v>
      </c>
      <c r="AA588" s="30">
        <f t="shared" ca="1" si="360"/>
        <v>0.10780880818890748</v>
      </c>
      <c r="AB588" s="30">
        <f ca="1">IF(Riskregister!$E$7="",0,COUNTIF(BH$4:BH$53,"&lt;"&amp;Z588)*IF(AA588&lt;0.5,Riskregister!$K$7+(Riskregister!$L$7-Riskregister!$K$7)*SQRT(AA588/2),Riskregister!$L$7-(Riskregister!$L$7-Riskregister!$K$7)*SQRT((1-AA588)/2)))</f>
        <v>918824.38904899172</v>
      </c>
      <c r="AC588" s="30">
        <f t="shared" ca="1" si="361"/>
        <v>0.27593826458388926</v>
      </c>
      <c r="AD588" s="30">
        <f t="shared" ca="1" si="361"/>
        <v>7.4610364770962834E-2</v>
      </c>
      <c r="AE588" s="30">
        <f ca="1">IF(Riskregister!$E$8="",0,COUNTIF(BI$4:BI$53,"&lt;"&amp;AC588)*IF(AD588&lt;0.5,Riskregister!$K$8+(Riskregister!$L$8-Riskregister!$K$8)*SQRT(AD588/2),Riskregister!$L$8-(Riskregister!$L$8-Riskregister!$K$8)*SQRT((1-AD588)/2)))</f>
        <v>2415567.6565694651</v>
      </c>
      <c r="AF588" s="30">
        <f t="shared" ca="1" si="362"/>
        <v>0.77930272149172719</v>
      </c>
      <c r="AG588" s="30">
        <f t="shared" ca="1" si="362"/>
        <v>0.88280601981234141</v>
      </c>
      <c r="AH588" s="30">
        <f>IF(Riskregister!$E$9="",0,COUNTIF(BJ$4:BJ$53,"&lt;"&amp;AF588)*IF(AG588&lt;0.5,Riskregister!$K$9+(Riskregister!$L$9-Riskregister!$K$9)*SQRT(AG588/2),Riskregister!$L$9-(Riskregister!$L$9-Riskregister!$K$9)*SQRT((1-AG588)/2)))</f>
        <v>0</v>
      </c>
      <c r="AI588" s="30">
        <f t="shared" ca="1" si="363"/>
        <v>0.29052013879384619</v>
      </c>
      <c r="AJ588" s="30">
        <f t="shared" ca="1" si="363"/>
        <v>0.1191037825449921</v>
      </c>
      <c r="AK588" s="30">
        <f>IF(Riskregister!$E$10="",0,COUNTIF(BK$4:BK$53,"&lt;"&amp;AI588)*IF(AJ588&lt;0.5,Riskregister!$K$10+(Riskregister!$L$10-Riskregister!$K$10)*SQRT(AJ588/2),Riskregister!$L$10-(Riskregister!$L$10-Riskregister!$K$10)*SQRT((1-AJ588)/2)))</f>
        <v>0</v>
      </c>
      <c r="AL588" s="30">
        <f t="shared" ca="1" si="364"/>
        <v>8.8690758340469134E-2</v>
      </c>
      <c r="AM588" s="30">
        <f t="shared" ca="1" si="364"/>
        <v>0.3729164782354244</v>
      </c>
      <c r="AN588" s="30">
        <f>IF(Riskregister!$E$11="",0,COUNTIF(BL$4:BL$53,"&lt;"&amp;AL588)*IF(AM588&lt;0.5,Riskregister!$K$11+(Riskregister!$L$11-Riskregister!$K$11)*SQRT(AM588/2),Riskregister!$L$11-(Riskregister!$L$11-Riskregister!$K$11)*SQRT((1-AM588)/2)))</f>
        <v>0</v>
      </c>
      <c r="AO588" s="30">
        <f t="shared" ca="1" si="365"/>
        <v>0.46771947513296341</v>
      </c>
      <c r="AP588" s="30">
        <f t="shared" ca="1" si="365"/>
        <v>0.2567224189830758</v>
      </c>
      <c r="AQ588" s="30">
        <f>IF(Riskregister!$E$12="",0,COUNTIF(BM$4:BM$53,"&lt;"&amp;AO588)*IF(AP588&lt;0.5,Riskregister!$K$12+(Riskregister!$L$12-Riskregister!$K$12)*SQRT(AP588/2),Riskregister!$L$12-(Riskregister!$L$12-Riskregister!$K$12)*SQRT((1-AP588)/2)))</f>
        <v>0</v>
      </c>
      <c r="AR588" s="30">
        <f t="shared" ca="1" si="366"/>
        <v>0.91835582913226177</v>
      </c>
      <c r="AS588" s="30">
        <f t="shared" ca="1" si="366"/>
        <v>0.25437915562962132</v>
      </c>
      <c r="AT588" s="30">
        <f>IF(Riskregister!$E$13="",0,COUNTIF(BN$4:BN$53,"&lt;"&amp;AR588)*IF(AS588&lt;0.5,Riskregister!$K$13+(Riskregister!$L$13-Riskregister!$K$13)*SQRT(AS588/2),Riskregister!$L$13-(Riskregister!$L$13-Riskregister!$K$13)*SQRT((1-AS588)/2)))</f>
        <v>0</v>
      </c>
      <c r="AU588" s="30">
        <f t="shared" ca="1" si="367"/>
        <v>0.16363749238791048</v>
      </c>
      <c r="AV588" s="30">
        <f t="shared" ca="1" si="367"/>
        <v>0.8183458703722668</v>
      </c>
      <c r="AW588" s="30">
        <f>IF(Riskregister!$E$14="",0,COUNTIF(BO$4:BO$53,"&lt;"&amp;AU588)*IF(AV588&lt;0.5,Riskregister!$K$14+(Riskregister!$L$14-Riskregister!$K$14)*SQRT(AV588/2),Riskregister!$L$14-(Riskregister!$L$14-Riskregister!$K$14)*SQRT((1-AV588)/2)))</f>
        <v>0</v>
      </c>
      <c r="AX588" s="30">
        <f t="shared" ca="1" si="368"/>
        <v>9.5086234782056134E-2</v>
      </c>
      <c r="AY588" s="30">
        <f t="shared" ca="1" si="368"/>
        <v>0.24258453042043282</v>
      </c>
      <c r="AZ588" s="30">
        <f>IF(Riskregister!$E$15="",0,COUNTIF(BP$4:BP$53,"&lt;"&amp;AX588)*IF(AY588&lt;0.5,Riskregister!$K$15+(Riskregister!$L$15-Riskregister!$K$15)*SQRT(AY588/2),Riskregister!$L$15-(Riskregister!$L$15-Riskregister!$K$15)*SQRT((1-AY588)/2)))</f>
        <v>0</v>
      </c>
      <c r="BA588" s="30">
        <f t="shared" ca="1" si="369"/>
        <v>0.22253239056756025</v>
      </c>
      <c r="BB588" s="30">
        <f t="shared" ca="1" si="369"/>
        <v>0.77453626248313778</v>
      </c>
      <c r="BC588" s="30">
        <f>IF(Riskregister!$E$16="",0,COUNTIF(BQ$4:BQ$53,"&lt;"&amp;BA588)*IF(BB588&lt;0.5,Riskregister!$K$16+(Riskregister!$L$16-Riskregister!$K$16)*SQRT(BB588/2),Riskregister!$L$16-(Riskregister!$L$16-Riskregister!$K$16)*SQRT((1-BB588)/2)))</f>
        <v>0</v>
      </c>
      <c r="BD588" s="30">
        <f t="shared" ca="1" si="357"/>
        <v>6097932.9095544238</v>
      </c>
    </row>
    <row r="589" spans="20:56" x14ac:dyDescent="0.35">
      <c r="T589" s="30">
        <f t="shared" ca="1" si="358"/>
        <v>0.75733175622273641</v>
      </c>
      <c r="U589" s="30">
        <f t="shared" ca="1" si="358"/>
        <v>0.61077517769122891</v>
      </c>
      <c r="V589" s="30">
        <f ca="1">IF(Riskregister!$E$5="",0,COUNTIF(BF$4:BF$53,"&lt;"&amp;T589)*IF(U589&lt;0.5,Riskregister!$K$5+(Riskregister!$L$5-Riskregister!$K$5)*SQRT(U589/2),Riskregister!$L$5-(Riskregister!$L$5-Riskregister!$K$5)*SQRT((1-U589)/2)))</f>
        <v>2007414.8240734821</v>
      </c>
      <c r="W589" s="30">
        <f t="shared" ca="1" si="359"/>
        <v>0.29829963522292402</v>
      </c>
      <c r="X589" s="30">
        <f t="shared" ca="1" si="359"/>
        <v>0.7927884202629244</v>
      </c>
      <c r="Y589" s="30">
        <f ca="1">IF(Riskregister!$E$6="",0,COUNTIF(BG$4:BG$53,"&lt;"&amp;W589)*IF(X589&lt;0.5,Riskregister!$K$6+(Riskregister!$L$6-Riskregister!$K$6)*SQRT(X589/2),Riskregister!$L$6-(Riskregister!$L$6-Riskregister!$K$6)*SQRT((1-X589)/2)))</f>
        <v>1420618.6409850051</v>
      </c>
      <c r="Z589" s="30">
        <f t="shared" ca="1" si="360"/>
        <v>0.48947304343839604</v>
      </c>
      <c r="AA589" s="30">
        <f t="shared" ca="1" si="360"/>
        <v>7.1598053460811828E-3</v>
      </c>
      <c r="AB589" s="30">
        <f ca="1">IF(Riskregister!$E$7="",0,COUNTIF(BH$4:BH$53,"&lt;"&amp;Z589)*IF(AA589&lt;0.5,Riskregister!$K$7+(Riskregister!$L$7-Riskregister!$K$7)*SQRT(AA589/2),Riskregister!$L$7-(Riskregister!$L$7-Riskregister!$K$7)*SQRT((1-AA589)/2)))</f>
        <v>425647.8045494986</v>
      </c>
      <c r="AC589" s="30">
        <f t="shared" ca="1" si="361"/>
        <v>0.57464478745040248</v>
      </c>
      <c r="AD589" s="30">
        <f t="shared" ca="1" si="361"/>
        <v>0.66684369796676346</v>
      </c>
      <c r="AE589" s="30">
        <f ca="1">IF(Riskregister!$E$8="",0,COUNTIF(BI$4:BI$53,"&lt;"&amp;AC589)*IF(AD589&lt;0.5,Riskregister!$K$8+(Riskregister!$L$8-Riskregister!$K$8)*SQRT(AD589/2),Riskregister!$L$8-(Riskregister!$L$8-Riskregister!$K$8)*SQRT((1-AD589)/2)))</f>
        <v>9245227.8756136745</v>
      </c>
      <c r="AF589" s="30">
        <f t="shared" ca="1" si="362"/>
        <v>0.76142117671196663</v>
      </c>
      <c r="AG589" s="30">
        <f t="shared" ca="1" si="362"/>
        <v>0.47819844102594078</v>
      </c>
      <c r="AH589" s="30">
        <f>IF(Riskregister!$E$9="",0,COUNTIF(BJ$4:BJ$53,"&lt;"&amp;AF589)*IF(AG589&lt;0.5,Riskregister!$K$9+(Riskregister!$L$9-Riskregister!$K$9)*SQRT(AG589/2),Riskregister!$L$9-(Riskregister!$L$9-Riskregister!$K$9)*SQRT((1-AG589)/2)))</f>
        <v>0</v>
      </c>
      <c r="AI589" s="30">
        <f t="shared" ca="1" si="363"/>
        <v>0.23708281882374549</v>
      </c>
      <c r="AJ589" s="30">
        <f t="shared" ca="1" si="363"/>
        <v>0.99165839556440083</v>
      </c>
      <c r="AK589" s="30">
        <f>IF(Riskregister!$E$10="",0,COUNTIF(BK$4:BK$53,"&lt;"&amp;AI589)*IF(AJ589&lt;0.5,Riskregister!$K$10+(Riskregister!$L$10-Riskregister!$K$10)*SQRT(AJ589/2),Riskregister!$L$10-(Riskregister!$L$10-Riskregister!$K$10)*SQRT((1-AJ589)/2)))</f>
        <v>0</v>
      </c>
      <c r="AL589" s="30">
        <f t="shared" ca="1" si="364"/>
        <v>0.69037026815437319</v>
      </c>
      <c r="AM589" s="30">
        <f t="shared" ca="1" si="364"/>
        <v>0.13291178328858211</v>
      </c>
      <c r="AN589" s="30">
        <f>IF(Riskregister!$E$11="",0,COUNTIF(BL$4:BL$53,"&lt;"&amp;AL589)*IF(AM589&lt;0.5,Riskregister!$K$11+(Riskregister!$L$11-Riskregister!$K$11)*SQRT(AM589/2),Riskregister!$L$11-(Riskregister!$L$11-Riskregister!$K$11)*SQRT((1-AM589)/2)))</f>
        <v>0</v>
      </c>
      <c r="AO589" s="30">
        <f t="shared" ca="1" si="365"/>
        <v>0.1273695540719969</v>
      </c>
      <c r="AP589" s="30">
        <f t="shared" ca="1" si="365"/>
        <v>0.45260842463469031</v>
      </c>
      <c r="AQ589" s="30">
        <f>IF(Riskregister!$E$12="",0,COUNTIF(BM$4:BM$53,"&lt;"&amp;AO589)*IF(AP589&lt;0.5,Riskregister!$K$12+(Riskregister!$L$12-Riskregister!$K$12)*SQRT(AP589/2),Riskregister!$L$12-(Riskregister!$L$12-Riskregister!$K$12)*SQRT((1-AP589)/2)))</f>
        <v>0</v>
      </c>
      <c r="AR589" s="30">
        <f t="shared" ca="1" si="366"/>
        <v>0.82003055423721538</v>
      </c>
      <c r="AS589" s="30">
        <f t="shared" ca="1" si="366"/>
        <v>0.25463570106919797</v>
      </c>
      <c r="AT589" s="30">
        <f>IF(Riskregister!$E$13="",0,COUNTIF(BN$4:BN$53,"&lt;"&amp;AR589)*IF(AS589&lt;0.5,Riskregister!$K$13+(Riskregister!$L$13-Riskregister!$K$13)*SQRT(AS589/2),Riskregister!$L$13-(Riskregister!$L$13-Riskregister!$K$13)*SQRT((1-AS589)/2)))</f>
        <v>0</v>
      </c>
      <c r="AU589" s="30">
        <f t="shared" ca="1" si="367"/>
        <v>0.17385392842576242</v>
      </c>
      <c r="AV589" s="30">
        <f t="shared" ca="1" si="367"/>
        <v>0.13595982106276427</v>
      </c>
      <c r="AW589" s="30">
        <f>IF(Riskregister!$E$14="",0,COUNTIF(BO$4:BO$53,"&lt;"&amp;AU589)*IF(AV589&lt;0.5,Riskregister!$K$14+(Riskregister!$L$14-Riskregister!$K$14)*SQRT(AV589/2),Riskregister!$L$14-(Riskregister!$L$14-Riskregister!$K$14)*SQRT((1-AV589)/2)))</f>
        <v>0</v>
      </c>
      <c r="AX589" s="30">
        <f t="shared" ca="1" si="368"/>
        <v>0.89250574591583198</v>
      </c>
      <c r="AY589" s="30">
        <f t="shared" ca="1" si="368"/>
        <v>0.2390376700728023</v>
      </c>
      <c r="AZ589" s="30">
        <f>IF(Riskregister!$E$15="",0,COUNTIF(BP$4:BP$53,"&lt;"&amp;AX589)*IF(AY589&lt;0.5,Riskregister!$K$15+(Riskregister!$L$15-Riskregister!$K$15)*SQRT(AY589/2),Riskregister!$L$15-(Riskregister!$L$15-Riskregister!$K$15)*SQRT((1-AY589)/2)))</f>
        <v>0</v>
      </c>
      <c r="BA589" s="30">
        <f t="shared" ca="1" si="369"/>
        <v>0.29144689905527499</v>
      </c>
      <c r="BB589" s="30">
        <f t="shared" ca="1" si="369"/>
        <v>0.20317210861484403</v>
      </c>
      <c r="BC589" s="30">
        <f>IF(Riskregister!$E$16="",0,COUNTIF(BQ$4:BQ$53,"&lt;"&amp;BA589)*IF(BB589&lt;0.5,Riskregister!$K$16+(Riskregister!$L$16-Riskregister!$K$16)*SQRT(BB589/2),Riskregister!$L$16-(Riskregister!$L$16-Riskregister!$K$16)*SQRT((1-BB589)/2)))</f>
        <v>0</v>
      </c>
      <c r="BD589" s="30">
        <f t="shared" ca="1" si="357"/>
        <v>13098909.14522166</v>
      </c>
    </row>
    <row r="590" spans="20:56" x14ac:dyDescent="0.35">
      <c r="T590" s="30">
        <f t="shared" ca="1" si="358"/>
        <v>0.46167038863210974</v>
      </c>
      <c r="U590" s="30">
        <f t="shared" ca="1" si="358"/>
        <v>0.58639839650715664</v>
      </c>
      <c r="V590" s="30">
        <f ca="1">IF(Riskregister!$E$5="",0,COUNTIF(BF$4:BF$53,"&lt;"&amp;T590)*IF(U590&lt;0.5,Riskregister!$K$5+(Riskregister!$L$5-Riskregister!$K$5)*SQRT(U590/2),Riskregister!$L$5-(Riskregister!$L$5-Riskregister!$K$5)*SQRT((1-U590)/2)))</f>
        <v>1186082.691901545</v>
      </c>
      <c r="W590" s="30">
        <f t="shared" ca="1" si="359"/>
        <v>0.11089323503152726</v>
      </c>
      <c r="X590" s="30">
        <f t="shared" ca="1" si="359"/>
        <v>0.37881924706320458</v>
      </c>
      <c r="Y590" s="30">
        <f ca="1">IF(Riskregister!$E$6="",0,COUNTIF(BG$4:BG$53,"&lt;"&amp;W590)*IF(X590&lt;0.5,Riskregister!$K$6+(Riskregister!$L$6-Riskregister!$K$6)*SQRT(X590/2),Riskregister!$L$6-(Riskregister!$L$6-Riskregister!$K$6)*SQRT((1-X590)/2)))</f>
        <v>0</v>
      </c>
      <c r="Z590" s="30">
        <f t="shared" ca="1" si="360"/>
        <v>0.97336633155871022</v>
      </c>
      <c r="AA590" s="30">
        <f t="shared" ca="1" si="360"/>
        <v>0.88696404352349945</v>
      </c>
      <c r="AB590" s="30">
        <f ca="1">IF(Riskregister!$E$7="",0,COUNTIF(BH$4:BH$53,"&lt;"&amp;Z590)*IF(AA590&lt;0.5,Riskregister!$K$7+(Riskregister!$L$7-Riskregister!$K$7)*SQRT(AA590/2),Riskregister!$L$7-(Riskregister!$L$7-Riskregister!$K$7)*SQRT((1-AA590)/2)))</f>
        <v>3801512.5758815315</v>
      </c>
      <c r="AC590" s="30">
        <f t="shared" ca="1" si="361"/>
        <v>0.46916572393375855</v>
      </c>
      <c r="AD590" s="30">
        <f t="shared" ca="1" si="361"/>
        <v>0.59234862986765946</v>
      </c>
      <c r="AE590" s="30">
        <f ca="1">IF(Riskregister!$E$8="",0,COUNTIF(BI$4:BI$53,"&lt;"&amp;AC590)*IF(AD590&lt;0.5,Riskregister!$K$8+(Riskregister!$L$8-Riskregister!$K$8)*SQRT(AD590/2),Riskregister!$L$8-(Riskregister!$L$8-Riskregister!$K$8)*SQRT((1-AD590)/2)))</f>
        <v>5756176.5432046065</v>
      </c>
      <c r="AF590" s="30">
        <f t="shared" ca="1" si="362"/>
        <v>6.6978401095595608E-2</v>
      </c>
      <c r="AG590" s="30">
        <f t="shared" ca="1" si="362"/>
        <v>0.35327438885739249</v>
      </c>
      <c r="AH590" s="30">
        <f>IF(Riskregister!$E$9="",0,COUNTIF(BJ$4:BJ$53,"&lt;"&amp;AF590)*IF(AG590&lt;0.5,Riskregister!$K$9+(Riskregister!$L$9-Riskregister!$K$9)*SQRT(AG590/2),Riskregister!$L$9-(Riskregister!$L$9-Riskregister!$K$9)*SQRT((1-AG590)/2)))</f>
        <v>0</v>
      </c>
      <c r="AI590" s="30">
        <f t="shared" ca="1" si="363"/>
        <v>0.30818939701440506</v>
      </c>
      <c r="AJ590" s="30">
        <f t="shared" ca="1" si="363"/>
        <v>0.62169003330590555</v>
      </c>
      <c r="AK590" s="30">
        <f>IF(Riskregister!$E$10="",0,COUNTIF(BK$4:BK$53,"&lt;"&amp;AI590)*IF(AJ590&lt;0.5,Riskregister!$K$10+(Riskregister!$L$10-Riskregister!$K$10)*SQRT(AJ590/2),Riskregister!$L$10-(Riskregister!$L$10-Riskregister!$K$10)*SQRT((1-AJ590)/2)))</f>
        <v>0</v>
      </c>
      <c r="AL590" s="30">
        <f t="shared" ca="1" si="364"/>
        <v>0.40548110692647765</v>
      </c>
      <c r="AM590" s="30">
        <f t="shared" ca="1" si="364"/>
        <v>0.41753364591056363</v>
      </c>
      <c r="AN590" s="30">
        <f>IF(Riskregister!$E$11="",0,COUNTIF(BL$4:BL$53,"&lt;"&amp;AL590)*IF(AM590&lt;0.5,Riskregister!$K$11+(Riskregister!$L$11-Riskregister!$K$11)*SQRT(AM590/2),Riskregister!$L$11-(Riskregister!$L$11-Riskregister!$K$11)*SQRT((1-AM590)/2)))</f>
        <v>0</v>
      </c>
      <c r="AO590" s="30">
        <f t="shared" ca="1" si="365"/>
        <v>3.4550210262490388E-2</v>
      </c>
      <c r="AP590" s="30">
        <f t="shared" ca="1" si="365"/>
        <v>0.92158849690071887</v>
      </c>
      <c r="AQ590" s="30">
        <f>IF(Riskregister!$E$12="",0,COUNTIF(BM$4:BM$53,"&lt;"&amp;AO590)*IF(AP590&lt;0.5,Riskregister!$K$12+(Riskregister!$L$12-Riskregister!$K$12)*SQRT(AP590/2),Riskregister!$L$12-(Riskregister!$L$12-Riskregister!$K$12)*SQRT((1-AP590)/2)))</f>
        <v>0</v>
      </c>
      <c r="AR590" s="30">
        <f t="shared" ca="1" si="366"/>
        <v>0.52352104345080464</v>
      </c>
      <c r="AS590" s="30">
        <f t="shared" ca="1" si="366"/>
        <v>0.80948086312164913</v>
      </c>
      <c r="AT590" s="30">
        <f>IF(Riskregister!$E$13="",0,COUNTIF(BN$4:BN$53,"&lt;"&amp;AR590)*IF(AS590&lt;0.5,Riskregister!$K$13+(Riskregister!$L$13-Riskregister!$K$13)*SQRT(AS590/2),Riskregister!$L$13-(Riskregister!$L$13-Riskregister!$K$13)*SQRT((1-AS590)/2)))</f>
        <v>0</v>
      </c>
      <c r="AU590" s="30">
        <f t="shared" ca="1" si="367"/>
        <v>0.45166374664426734</v>
      </c>
      <c r="AV590" s="30">
        <f t="shared" ca="1" si="367"/>
        <v>0.63831140841586864</v>
      </c>
      <c r="AW590" s="30">
        <f>IF(Riskregister!$E$14="",0,COUNTIF(BO$4:BO$53,"&lt;"&amp;AU590)*IF(AV590&lt;0.5,Riskregister!$K$14+(Riskregister!$L$14-Riskregister!$K$14)*SQRT(AV590/2),Riskregister!$L$14-(Riskregister!$L$14-Riskregister!$K$14)*SQRT((1-AV590)/2)))</f>
        <v>0</v>
      </c>
      <c r="AX590" s="30">
        <f t="shared" ca="1" si="368"/>
        <v>0.53009031595357681</v>
      </c>
      <c r="AY590" s="30">
        <f t="shared" ca="1" si="368"/>
        <v>0.43071970054622988</v>
      </c>
      <c r="AZ590" s="30">
        <f>IF(Riskregister!$E$15="",0,COUNTIF(BP$4:BP$53,"&lt;"&amp;AX590)*IF(AY590&lt;0.5,Riskregister!$K$15+(Riskregister!$L$15-Riskregister!$K$15)*SQRT(AY590/2),Riskregister!$L$15-(Riskregister!$L$15-Riskregister!$K$15)*SQRT((1-AY590)/2)))</f>
        <v>0</v>
      </c>
      <c r="BA590" s="30">
        <f t="shared" ca="1" si="369"/>
        <v>0.48031769824040271</v>
      </c>
      <c r="BB590" s="30">
        <f t="shared" ca="1" si="369"/>
        <v>0.64902377904497244</v>
      </c>
      <c r="BC590" s="30">
        <f>IF(Riskregister!$E$16="",0,COUNTIF(BQ$4:BQ$53,"&lt;"&amp;BA590)*IF(BB590&lt;0.5,Riskregister!$K$16+(Riskregister!$L$16-Riskregister!$K$16)*SQRT(BB590/2),Riskregister!$L$16-(Riskregister!$L$16-Riskregister!$K$16)*SQRT((1-BB590)/2)))</f>
        <v>0</v>
      </c>
      <c r="BD590" s="30">
        <f t="shared" ca="1" si="357"/>
        <v>10743771.810987683</v>
      </c>
    </row>
    <row r="591" spans="20:56" x14ac:dyDescent="0.35">
      <c r="T591" s="30">
        <f t="shared" ca="1" si="358"/>
        <v>4.130620003599339E-2</v>
      </c>
      <c r="U591" s="30">
        <f t="shared" ca="1" si="358"/>
        <v>0.52938792738264295</v>
      </c>
      <c r="V591" s="30">
        <f ca="1">IF(Riskregister!$E$5="",0,COUNTIF(BF$4:BF$53,"&lt;"&amp;T591)*IF(U591&lt;0.5,Riskregister!$K$5+(Riskregister!$L$5-Riskregister!$K$5)*SQRT(U591/2),Riskregister!$L$5-(Riskregister!$L$5-Riskregister!$K$5)*SQRT((1-U591)/2)))</f>
        <v>381712.40907347162</v>
      </c>
      <c r="W591" s="30">
        <f t="shared" ca="1" si="359"/>
        <v>0.58381929290848922</v>
      </c>
      <c r="X591" s="30">
        <f t="shared" ca="1" si="359"/>
        <v>0.98019524171241179</v>
      </c>
      <c r="Y591" s="30">
        <f ca="1">IF(Riskregister!$E$6="",0,COUNTIF(BG$4:BG$53,"&lt;"&amp;W591)*IF(X591&lt;0.5,Riskregister!$K$6+(Riskregister!$L$6-Riskregister!$K$6)*SQRT(X591/2),Riskregister!$L$6-(Riskregister!$L$6-Riskregister!$K$6)*SQRT((1-X591)/2)))</f>
        <v>3641761.4848964848</v>
      </c>
      <c r="Z591" s="30">
        <f t="shared" ca="1" si="360"/>
        <v>0.10269402750827694</v>
      </c>
      <c r="AA591" s="30">
        <f t="shared" ca="1" si="360"/>
        <v>0.72105072943759019</v>
      </c>
      <c r="AB591" s="30">
        <f ca="1">IF(Riskregister!$E$7="",0,COUNTIF(BH$4:BH$53,"&lt;"&amp;Z591)*IF(AA591&lt;0.5,Riskregister!$K$7+(Riskregister!$L$7-Riskregister!$K$7)*SQRT(AA591/2),Riskregister!$L$7-(Riskregister!$L$7-Riskregister!$K$7)*SQRT((1-AA591)/2)))</f>
        <v>807863.81779090001</v>
      </c>
      <c r="AC591" s="30">
        <f t="shared" ca="1" si="361"/>
        <v>0.80377170653578389</v>
      </c>
      <c r="AD591" s="30">
        <f t="shared" ca="1" si="361"/>
        <v>0.23320586858202219</v>
      </c>
      <c r="AE591" s="30">
        <f ca="1">IF(Riskregister!$E$8="",0,COUNTIF(BI$4:BI$53,"&lt;"&amp;AC591)*IF(AD591&lt;0.5,Riskregister!$K$8+(Riskregister!$L$8-Riskregister!$K$8)*SQRT(AD591/2),Riskregister!$L$8-(Riskregister!$L$8-Riskregister!$K$8)*SQRT((1-AD591)/2)))</f>
        <v>7619668.3010740485</v>
      </c>
      <c r="AF591" s="30">
        <f t="shared" ca="1" si="362"/>
        <v>0.92122351405587732</v>
      </c>
      <c r="AG591" s="30">
        <f t="shared" ca="1" si="362"/>
        <v>0.21707490869970414</v>
      </c>
      <c r="AH591" s="30">
        <f>IF(Riskregister!$E$9="",0,COUNTIF(BJ$4:BJ$53,"&lt;"&amp;AF591)*IF(AG591&lt;0.5,Riskregister!$K$9+(Riskregister!$L$9-Riskregister!$K$9)*SQRT(AG591/2),Riskregister!$L$9-(Riskregister!$L$9-Riskregister!$K$9)*SQRT((1-AG591)/2)))</f>
        <v>0</v>
      </c>
      <c r="AI591" s="30">
        <f t="shared" ca="1" si="363"/>
        <v>0.65174777559132324</v>
      </c>
      <c r="AJ591" s="30">
        <f t="shared" ca="1" si="363"/>
        <v>9.6572018496417389E-2</v>
      </c>
      <c r="AK591" s="30">
        <f>IF(Riskregister!$E$10="",0,COUNTIF(BK$4:BK$53,"&lt;"&amp;AI591)*IF(AJ591&lt;0.5,Riskregister!$K$10+(Riskregister!$L$10-Riskregister!$K$10)*SQRT(AJ591/2),Riskregister!$L$10-(Riskregister!$L$10-Riskregister!$K$10)*SQRT((1-AJ591)/2)))</f>
        <v>0</v>
      </c>
      <c r="AL591" s="30">
        <f t="shared" ca="1" si="364"/>
        <v>0.94918034313030797</v>
      </c>
      <c r="AM591" s="30">
        <f t="shared" ca="1" si="364"/>
        <v>0.22300990833149104</v>
      </c>
      <c r="AN591" s="30">
        <f>IF(Riskregister!$E$11="",0,COUNTIF(BL$4:BL$53,"&lt;"&amp;AL591)*IF(AM591&lt;0.5,Riskregister!$K$11+(Riskregister!$L$11-Riskregister!$K$11)*SQRT(AM591/2),Riskregister!$L$11-(Riskregister!$L$11-Riskregister!$K$11)*SQRT((1-AM591)/2)))</f>
        <v>0</v>
      </c>
      <c r="AO591" s="30">
        <f t="shared" ca="1" si="365"/>
        <v>0.90923265443077972</v>
      </c>
      <c r="AP591" s="30">
        <f t="shared" ca="1" si="365"/>
        <v>0.57248094792389537</v>
      </c>
      <c r="AQ591" s="30">
        <f>IF(Riskregister!$E$12="",0,COUNTIF(BM$4:BM$53,"&lt;"&amp;AO591)*IF(AP591&lt;0.5,Riskregister!$K$12+(Riskregister!$L$12-Riskregister!$K$12)*SQRT(AP591/2),Riskregister!$L$12-(Riskregister!$L$12-Riskregister!$K$12)*SQRT((1-AP591)/2)))</f>
        <v>0</v>
      </c>
      <c r="AR591" s="30">
        <f t="shared" ca="1" si="366"/>
        <v>0.29277571193424157</v>
      </c>
      <c r="AS591" s="30">
        <f t="shared" ca="1" si="366"/>
        <v>0.69409177989929671</v>
      </c>
      <c r="AT591" s="30">
        <f>IF(Riskregister!$E$13="",0,COUNTIF(BN$4:BN$53,"&lt;"&amp;AR591)*IF(AS591&lt;0.5,Riskregister!$K$13+(Riskregister!$L$13-Riskregister!$K$13)*SQRT(AS591/2),Riskregister!$L$13-(Riskregister!$L$13-Riskregister!$K$13)*SQRT((1-AS591)/2)))</f>
        <v>0</v>
      </c>
      <c r="AU591" s="30">
        <f t="shared" ca="1" si="367"/>
        <v>7.3176287150439001E-2</v>
      </c>
      <c r="AV591" s="30">
        <f t="shared" ca="1" si="367"/>
        <v>0.15036072463361005</v>
      </c>
      <c r="AW591" s="30">
        <f>IF(Riskregister!$E$14="",0,COUNTIF(BO$4:BO$53,"&lt;"&amp;AU591)*IF(AV591&lt;0.5,Riskregister!$K$14+(Riskregister!$L$14-Riskregister!$K$14)*SQRT(AV591/2),Riskregister!$L$14-(Riskregister!$L$14-Riskregister!$K$14)*SQRT((1-AV591)/2)))</f>
        <v>0</v>
      </c>
      <c r="AX591" s="30">
        <f t="shared" ca="1" si="368"/>
        <v>0.31680513937756583</v>
      </c>
      <c r="AY591" s="30">
        <f t="shared" ca="1" si="368"/>
        <v>0.54984608387590428</v>
      </c>
      <c r="AZ591" s="30">
        <f>IF(Riskregister!$E$15="",0,COUNTIF(BP$4:BP$53,"&lt;"&amp;AX591)*IF(AY591&lt;0.5,Riskregister!$K$15+(Riskregister!$L$15-Riskregister!$K$15)*SQRT(AY591/2),Riskregister!$L$15-(Riskregister!$L$15-Riskregister!$K$15)*SQRT((1-AY591)/2)))</f>
        <v>0</v>
      </c>
      <c r="BA591" s="30">
        <f t="shared" ca="1" si="369"/>
        <v>0.4367546050257447</v>
      </c>
      <c r="BB591" s="30">
        <f t="shared" ca="1" si="369"/>
        <v>0.90344250299787643</v>
      </c>
      <c r="BC591" s="30">
        <f>IF(Riskregister!$E$16="",0,COUNTIF(BQ$4:BQ$53,"&lt;"&amp;BA591)*IF(BB591&lt;0.5,Riskregister!$K$16+(Riskregister!$L$16-Riskregister!$K$16)*SQRT(BB591/2),Riskregister!$L$16-(Riskregister!$L$16-Riskregister!$K$16)*SQRT((1-BB591)/2)))</f>
        <v>0</v>
      </c>
      <c r="BD591" s="30">
        <f t="shared" ca="1" si="357"/>
        <v>12451006.012834905</v>
      </c>
    </row>
    <row r="592" spans="20:56" x14ac:dyDescent="0.35">
      <c r="T592" s="30">
        <f t="shared" ca="1" si="358"/>
        <v>0.1457478941534438</v>
      </c>
      <c r="U592" s="30">
        <f t="shared" ca="1" si="358"/>
        <v>0.22662116119616893</v>
      </c>
      <c r="V592" s="30">
        <f ca="1">IF(Riskregister!$E$5="",0,COUNTIF(BF$4:BF$53,"&lt;"&amp;T592)*IF(U592&lt;0.5,Riskregister!$K$5+(Riskregister!$L$5-Riskregister!$K$5)*SQRT(U592/2),Riskregister!$L$5-(Riskregister!$L$5-Riskregister!$K$5)*SQRT((1-U592)/2)))</f>
        <v>602954.7330616382</v>
      </c>
      <c r="W592" s="30">
        <f t="shared" ca="1" si="359"/>
        <v>0.77795545428964841</v>
      </c>
      <c r="X592" s="30">
        <f t="shared" ca="1" si="359"/>
        <v>0.32411006986199631</v>
      </c>
      <c r="Y592" s="30">
        <f ca="1">IF(Riskregister!$E$6="",0,COUNTIF(BG$4:BG$53,"&lt;"&amp;W592)*IF(X592&lt;0.5,Riskregister!$K$6+(Riskregister!$L$6-Riskregister!$K$6)*SQRT(X592/2),Riskregister!$L$6-(Riskregister!$L$6-Riskregister!$K$6)*SQRT((1-X592)/2)))</f>
        <v>2773827.2283205735</v>
      </c>
      <c r="Z592" s="30">
        <f t="shared" ca="1" si="360"/>
        <v>7.1281361741278193E-2</v>
      </c>
      <c r="AA592" s="30">
        <f t="shared" ca="1" si="360"/>
        <v>0.23451971658536186</v>
      </c>
      <c r="AB592" s="30">
        <f ca="1">IF(Riskregister!$E$7="",0,COUNTIF(BH$4:BH$53,"&lt;"&amp;Z592)*IF(AA592&lt;0.5,Riskregister!$K$7+(Riskregister!$L$7-Riskregister!$K$7)*SQRT(AA592/2),Riskregister!$L$7-(Riskregister!$L$7-Riskregister!$K$7)*SQRT((1-AA592)/2)))</f>
        <v>509553.88159173127</v>
      </c>
      <c r="AC592" s="30">
        <f t="shared" ca="1" si="361"/>
        <v>0.29045883676889983</v>
      </c>
      <c r="AD592" s="30">
        <f t="shared" ca="1" si="361"/>
        <v>0.27305792364755888</v>
      </c>
      <c r="AE592" s="30">
        <f ca="1">IF(Riskregister!$E$8="",0,COUNTIF(BI$4:BI$53,"&lt;"&amp;AC592)*IF(AD592&lt;0.5,Riskregister!$K$8+(Riskregister!$L$8-Riskregister!$K$8)*SQRT(AD592/2),Riskregister!$L$8-(Riskregister!$L$8-Riskregister!$K$8)*SQRT((1-AD592)/2)))</f>
        <v>4073283.6144992751</v>
      </c>
      <c r="AF592" s="30">
        <f t="shared" ca="1" si="362"/>
        <v>0.27316620229999289</v>
      </c>
      <c r="AG592" s="30">
        <f t="shared" ca="1" si="362"/>
        <v>0.56115859050188277</v>
      </c>
      <c r="AH592" s="30">
        <f>IF(Riskregister!$E$9="",0,COUNTIF(BJ$4:BJ$53,"&lt;"&amp;AF592)*IF(AG592&lt;0.5,Riskregister!$K$9+(Riskregister!$L$9-Riskregister!$K$9)*SQRT(AG592/2),Riskregister!$L$9-(Riskregister!$L$9-Riskregister!$K$9)*SQRT((1-AG592)/2)))</f>
        <v>0</v>
      </c>
      <c r="AI592" s="30">
        <f t="shared" ca="1" si="363"/>
        <v>0.46631473105628074</v>
      </c>
      <c r="AJ592" s="30">
        <f t="shared" ca="1" si="363"/>
        <v>0.55173286553383305</v>
      </c>
      <c r="AK592" s="30">
        <f>IF(Riskregister!$E$10="",0,COUNTIF(BK$4:BK$53,"&lt;"&amp;AI592)*IF(AJ592&lt;0.5,Riskregister!$K$10+(Riskregister!$L$10-Riskregister!$K$10)*SQRT(AJ592/2),Riskregister!$L$10-(Riskregister!$L$10-Riskregister!$K$10)*SQRT((1-AJ592)/2)))</f>
        <v>0</v>
      </c>
      <c r="AL592" s="30">
        <f t="shared" ca="1" si="364"/>
        <v>0.30657958108820971</v>
      </c>
      <c r="AM592" s="30">
        <f t="shared" ca="1" si="364"/>
        <v>0.63084524367673922</v>
      </c>
      <c r="AN592" s="30">
        <f>IF(Riskregister!$E$11="",0,COUNTIF(BL$4:BL$53,"&lt;"&amp;AL592)*IF(AM592&lt;0.5,Riskregister!$K$11+(Riskregister!$L$11-Riskregister!$K$11)*SQRT(AM592/2),Riskregister!$L$11-(Riskregister!$L$11-Riskregister!$K$11)*SQRT((1-AM592)/2)))</f>
        <v>0</v>
      </c>
      <c r="AO592" s="30">
        <f t="shared" ca="1" si="365"/>
        <v>0.81832243904700841</v>
      </c>
      <c r="AP592" s="30">
        <f t="shared" ca="1" si="365"/>
        <v>0.22890359297327267</v>
      </c>
      <c r="AQ592" s="30">
        <f>IF(Riskregister!$E$12="",0,COUNTIF(BM$4:BM$53,"&lt;"&amp;AO592)*IF(AP592&lt;0.5,Riskregister!$K$12+(Riskregister!$L$12-Riskregister!$K$12)*SQRT(AP592/2),Riskregister!$L$12-(Riskregister!$L$12-Riskregister!$K$12)*SQRT((1-AP592)/2)))</f>
        <v>0</v>
      </c>
      <c r="AR592" s="30">
        <f t="shared" ca="1" si="366"/>
        <v>0.14977209620348764</v>
      </c>
      <c r="AS592" s="30">
        <f t="shared" ca="1" si="366"/>
        <v>0.819173244679269</v>
      </c>
      <c r="AT592" s="30">
        <f>IF(Riskregister!$E$13="",0,COUNTIF(BN$4:BN$53,"&lt;"&amp;AR592)*IF(AS592&lt;0.5,Riskregister!$K$13+(Riskregister!$L$13-Riskregister!$K$13)*SQRT(AS592/2),Riskregister!$L$13-(Riskregister!$L$13-Riskregister!$K$13)*SQRT((1-AS592)/2)))</f>
        <v>0</v>
      </c>
      <c r="AU592" s="30">
        <f t="shared" ca="1" si="367"/>
        <v>0.55946345288929522</v>
      </c>
      <c r="AV592" s="30">
        <f t="shared" ca="1" si="367"/>
        <v>0.99315720519471906</v>
      </c>
      <c r="AW592" s="30">
        <f>IF(Riskregister!$E$14="",0,COUNTIF(BO$4:BO$53,"&lt;"&amp;AU592)*IF(AV592&lt;0.5,Riskregister!$K$14+(Riskregister!$L$14-Riskregister!$K$14)*SQRT(AV592/2),Riskregister!$L$14-(Riskregister!$L$14-Riskregister!$K$14)*SQRT((1-AV592)/2)))</f>
        <v>0</v>
      </c>
      <c r="AX592" s="30">
        <f t="shared" ca="1" si="368"/>
        <v>0.86698639054075577</v>
      </c>
      <c r="AY592" s="30">
        <f t="shared" ca="1" si="368"/>
        <v>0.17668371553446216</v>
      </c>
      <c r="AZ592" s="30">
        <f>IF(Riskregister!$E$15="",0,COUNTIF(BP$4:BP$53,"&lt;"&amp;AX592)*IF(AY592&lt;0.5,Riskregister!$K$15+(Riskregister!$L$15-Riskregister!$K$15)*SQRT(AY592/2),Riskregister!$L$15-(Riskregister!$L$15-Riskregister!$K$15)*SQRT((1-AY592)/2)))</f>
        <v>0</v>
      </c>
      <c r="BA592" s="30">
        <f t="shared" ca="1" si="369"/>
        <v>0.38231814279937804</v>
      </c>
      <c r="BB592" s="30">
        <f t="shared" ca="1" si="369"/>
        <v>0.93679170703183745</v>
      </c>
      <c r="BC592" s="30">
        <f>IF(Riskregister!$E$16="",0,COUNTIF(BQ$4:BQ$53,"&lt;"&amp;BA592)*IF(BB592&lt;0.5,Riskregister!$K$16+(Riskregister!$L$16-Riskregister!$K$16)*SQRT(BB592/2),Riskregister!$L$16-(Riskregister!$L$16-Riskregister!$K$16)*SQRT((1-BB592)/2)))</f>
        <v>0</v>
      </c>
      <c r="BD592" s="30">
        <f t="shared" ca="1" si="357"/>
        <v>7959619.4574732184</v>
      </c>
    </row>
    <row r="593" spans="20:56" x14ac:dyDescent="0.35">
      <c r="T593" s="30">
        <f t="shared" ca="1" si="358"/>
        <v>0.80496183859015746</v>
      </c>
      <c r="U593" s="30">
        <f t="shared" ca="1" si="358"/>
        <v>0.29657663282539637</v>
      </c>
      <c r="V593" s="30">
        <f ca="1">IF(Riskregister!$E$5="",0,COUNTIF(BF$4:BF$53,"&lt;"&amp;T593)*IF(U593&lt;0.5,Riskregister!$K$5+(Riskregister!$L$5-Riskregister!$K$5)*SQRT(U593/2),Riskregister!$L$5-(Riskregister!$L$5-Riskregister!$K$5)*SQRT((1-U593)/2)))</f>
        <v>1616434.9957378709</v>
      </c>
      <c r="W593" s="30">
        <f t="shared" ca="1" si="359"/>
        <v>0.72779774429150712</v>
      </c>
      <c r="X593" s="30">
        <f t="shared" ca="1" si="359"/>
        <v>0.15631378689086406</v>
      </c>
      <c r="Y593" s="30">
        <f ca="1">IF(Riskregister!$E$6="",0,COUNTIF(BG$4:BG$53,"&lt;"&amp;W593)*IF(X593&lt;0.5,Riskregister!$K$6+(Riskregister!$L$6-Riskregister!$K$6)*SQRT(X593/2),Riskregister!$L$6-(Riskregister!$L$6-Riskregister!$K$6)*SQRT((1-X593)/2)))</f>
        <v>2109653.9381158845</v>
      </c>
      <c r="Z593" s="30">
        <f t="shared" ca="1" si="360"/>
        <v>0.1649390624997279</v>
      </c>
      <c r="AA593" s="30">
        <f t="shared" ca="1" si="360"/>
        <v>0.71124083584028486</v>
      </c>
      <c r="AB593" s="30">
        <f ca="1">IF(Riskregister!$E$7="",0,COUNTIF(BH$4:BH$53,"&lt;"&amp;Z593)*IF(AA593&lt;0.5,Riskregister!$K$7+(Riskregister!$L$7-Riskregister!$K$7)*SQRT(AA593/2),Riskregister!$L$7-(Riskregister!$L$7-Riskregister!$K$7)*SQRT((1-AA593)/2)))</f>
        <v>1068037.6132878182</v>
      </c>
      <c r="AC593" s="30">
        <f t="shared" ca="1" si="361"/>
        <v>0.90014770425191015</v>
      </c>
      <c r="AD593" s="30">
        <f t="shared" ca="1" si="361"/>
        <v>0.85355851244954484</v>
      </c>
      <c r="AE593" s="30">
        <f ca="1">IF(Riskregister!$E$8="",0,COUNTIF(BI$4:BI$53,"&lt;"&amp;AC593)*IF(AD593&lt;0.5,Riskregister!$K$8+(Riskregister!$L$8-Riskregister!$K$8)*SQRT(AD593/2),Riskregister!$L$8-(Riskregister!$L$8-Riskregister!$K$8)*SQRT((1-AD593)/2)))</f>
        <v>18641057.025741667</v>
      </c>
      <c r="AF593" s="30">
        <f t="shared" ca="1" si="362"/>
        <v>0.96888352163234659</v>
      </c>
      <c r="AG593" s="30">
        <f t="shared" ca="1" si="362"/>
        <v>0.5288022017996753</v>
      </c>
      <c r="AH593" s="30">
        <f>IF(Riskregister!$E$9="",0,COUNTIF(BJ$4:BJ$53,"&lt;"&amp;AF593)*IF(AG593&lt;0.5,Riskregister!$K$9+(Riskregister!$L$9-Riskregister!$K$9)*SQRT(AG593/2),Riskregister!$L$9-(Riskregister!$L$9-Riskregister!$K$9)*SQRT((1-AG593)/2)))</f>
        <v>0</v>
      </c>
      <c r="AI593" s="30">
        <f t="shared" ca="1" si="363"/>
        <v>0.95055714076798936</v>
      </c>
      <c r="AJ593" s="30">
        <f t="shared" ca="1" si="363"/>
        <v>0.90520927272240614</v>
      </c>
      <c r="AK593" s="30">
        <f>IF(Riskregister!$E$10="",0,COUNTIF(BK$4:BK$53,"&lt;"&amp;AI593)*IF(AJ593&lt;0.5,Riskregister!$K$10+(Riskregister!$L$10-Riskregister!$K$10)*SQRT(AJ593/2),Riskregister!$L$10-(Riskregister!$L$10-Riskregister!$K$10)*SQRT((1-AJ593)/2)))</f>
        <v>0</v>
      </c>
      <c r="AL593" s="30">
        <f t="shared" ca="1" si="364"/>
        <v>0.35134079634360982</v>
      </c>
      <c r="AM593" s="30">
        <f t="shared" ca="1" si="364"/>
        <v>0.28860234403567298</v>
      </c>
      <c r="AN593" s="30">
        <f>IF(Riskregister!$E$11="",0,COUNTIF(BL$4:BL$53,"&lt;"&amp;AL593)*IF(AM593&lt;0.5,Riskregister!$K$11+(Riskregister!$L$11-Riskregister!$K$11)*SQRT(AM593/2),Riskregister!$L$11-(Riskregister!$L$11-Riskregister!$K$11)*SQRT((1-AM593)/2)))</f>
        <v>0</v>
      </c>
      <c r="AO593" s="30">
        <f t="shared" ca="1" si="365"/>
        <v>0.97484571243169293</v>
      </c>
      <c r="AP593" s="30">
        <f t="shared" ca="1" si="365"/>
        <v>0.98951719106860558</v>
      </c>
      <c r="AQ593" s="30">
        <f>IF(Riskregister!$E$12="",0,COUNTIF(BM$4:BM$53,"&lt;"&amp;AO593)*IF(AP593&lt;0.5,Riskregister!$K$12+(Riskregister!$L$12-Riskregister!$K$12)*SQRT(AP593/2),Riskregister!$L$12-(Riskregister!$L$12-Riskregister!$K$12)*SQRT((1-AP593)/2)))</f>
        <v>0</v>
      </c>
      <c r="AR593" s="30">
        <f t="shared" ca="1" si="366"/>
        <v>0.42668169328708094</v>
      </c>
      <c r="AS593" s="30">
        <f t="shared" ca="1" si="366"/>
        <v>0.5169422690437262</v>
      </c>
      <c r="AT593" s="30">
        <f>IF(Riskregister!$E$13="",0,COUNTIF(BN$4:BN$53,"&lt;"&amp;AR593)*IF(AS593&lt;0.5,Riskregister!$K$13+(Riskregister!$L$13-Riskregister!$K$13)*SQRT(AS593/2),Riskregister!$L$13-(Riskregister!$L$13-Riskregister!$K$13)*SQRT((1-AS593)/2)))</f>
        <v>0</v>
      </c>
      <c r="AU593" s="30">
        <f t="shared" ca="1" si="367"/>
        <v>0.10561909370276112</v>
      </c>
      <c r="AV593" s="30">
        <f t="shared" ca="1" si="367"/>
        <v>0.48668208733335894</v>
      </c>
      <c r="AW593" s="30">
        <f>IF(Riskregister!$E$14="",0,COUNTIF(BO$4:BO$53,"&lt;"&amp;AU593)*IF(AV593&lt;0.5,Riskregister!$K$14+(Riskregister!$L$14-Riskregister!$K$14)*SQRT(AV593/2),Riskregister!$L$14-(Riskregister!$L$14-Riskregister!$K$14)*SQRT((1-AV593)/2)))</f>
        <v>0</v>
      </c>
      <c r="AX593" s="30">
        <f t="shared" ca="1" si="368"/>
        <v>0.56683936095105536</v>
      </c>
      <c r="AY593" s="30">
        <f t="shared" ca="1" si="368"/>
        <v>0.76840155013264899</v>
      </c>
      <c r="AZ593" s="30">
        <f>IF(Riskregister!$E$15="",0,COUNTIF(BP$4:BP$53,"&lt;"&amp;AX593)*IF(AY593&lt;0.5,Riskregister!$K$15+(Riskregister!$L$15-Riskregister!$K$15)*SQRT(AY593/2),Riskregister!$L$15-(Riskregister!$L$15-Riskregister!$K$15)*SQRT((1-AY593)/2)))</f>
        <v>0</v>
      </c>
      <c r="BA593" s="30">
        <f t="shared" ca="1" si="369"/>
        <v>0.96472850800414445</v>
      </c>
      <c r="BB593" s="30">
        <f t="shared" ca="1" si="369"/>
        <v>0.16644984660423445</v>
      </c>
      <c r="BC593" s="30">
        <f>IF(Riskregister!$E$16="",0,COUNTIF(BQ$4:BQ$53,"&lt;"&amp;BA593)*IF(BB593&lt;0.5,Riskregister!$K$16+(Riskregister!$L$16-Riskregister!$K$16)*SQRT(BB593/2),Riskregister!$L$16-(Riskregister!$L$16-Riskregister!$K$16)*SQRT((1-BB593)/2)))</f>
        <v>0</v>
      </c>
      <c r="BD593" s="30">
        <f t="shared" ca="1" si="357"/>
        <v>23435183.572883241</v>
      </c>
    </row>
    <row r="594" spans="20:56" x14ac:dyDescent="0.35">
      <c r="T594" s="30">
        <f t="shared" ca="1" si="358"/>
        <v>0.74924934699049484</v>
      </c>
      <c r="U594" s="30">
        <f t="shared" ca="1" si="358"/>
        <v>0.44011134421859432</v>
      </c>
      <c r="V594" s="30">
        <f ca="1">IF(Riskregister!$E$5="",0,COUNTIF(BF$4:BF$53,"&lt;"&amp;T594)*IF(U594&lt;0.5,Riskregister!$K$5+(Riskregister!$L$5-Riskregister!$K$5)*SQRT(U594/2),Riskregister!$L$5-(Riskregister!$L$5-Riskregister!$K$5)*SQRT((1-U594)/2)))</f>
        <v>1805477.0675165411</v>
      </c>
      <c r="W594" s="30">
        <f t="shared" ca="1" si="359"/>
        <v>0.19843191074246069</v>
      </c>
      <c r="X594" s="30">
        <f t="shared" ca="1" si="359"/>
        <v>0.4601168446887981</v>
      </c>
      <c r="Y594" s="30">
        <f ca="1">IF(Riskregister!$E$6="",0,COUNTIF(BG$4:BG$53,"&lt;"&amp;W594)*IF(X594&lt;0.5,Riskregister!$K$6+(Riskregister!$L$6-Riskregister!$K$6)*SQRT(X594/2),Riskregister!$L$6-(Riskregister!$L$6-Riskregister!$K$6)*SQRT((1-X594)/2)))</f>
        <v>1063359.3043431297</v>
      </c>
      <c r="Z594" s="30">
        <f t="shared" ca="1" si="360"/>
        <v>0.20736479016240883</v>
      </c>
      <c r="AA594" s="30">
        <f t="shared" ca="1" si="360"/>
        <v>0.84337914084432097</v>
      </c>
      <c r="AB594" s="30">
        <f ca="1">IF(Riskregister!$E$7="",0,COUNTIF(BH$4:BH$53,"&lt;"&amp;Z594)*IF(AA594&lt;0.5,Riskregister!$K$7+(Riskregister!$L$7-Riskregister!$K$7)*SQRT(AA594/2),Riskregister!$L$7-(Riskregister!$L$7-Riskregister!$K$7)*SQRT((1-AA594)/2)))</f>
        <v>1208223.9900497156</v>
      </c>
      <c r="AC594" s="30">
        <f t="shared" ca="1" si="361"/>
        <v>0.37055898162853529</v>
      </c>
      <c r="AD594" s="30">
        <f t="shared" ca="1" si="361"/>
        <v>0.56772252250533406</v>
      </c>
      <c r="AE594" s="30">
        <f ca="1">IF(Riskregister!$E$8="",0,COUNTIF(BI$4:BI$53,"&lt;"&amp;AC594)*IF(AD594&lt;0.5,Riskregister!$K$8+(Riskregister!$L$8-Riskregister!$K$8)*SQRT(AD594/2),Riskregister!$L$8-(Riskregister!$L$8-Riskregister!$K$8)*SQRT((1-AD594)/2)))</f>
        <v>5629871.9749057302</v>
      </c>
      <c r="AF594" s="30">
        <f t="shared" ca="1" si="362"/>
        <v>7.6861467367786984E-2</v>
      </c>
      <c r="AG594" s="30">
        <f t="shared" ca="1" si="362"/>
        <v>0.55961362985584451</v>
      </c>
      <c r="AH594" s="30">
        <f>IF(Riskregister!$E$9="",0,COUNTIF(BJ$4:BJ$53,"&lt;"&amp;AF594)*IF(AG594&lt;0.5,Riskregister!$K$9+(Riskregister!$L$9-Riskregister!$K$9)*SQRT(AG594/2),Riskregister!$L$9-(Riskregister!$L$9-Riskregister!$K$9)*SQRT((1-AG594)/2)))</f>
        <v>0</v>
      </c>
      <c r="AI594" s="30">
        <f t="shared" ca="1" si="363"/>
        <v>0.91848662694865624</v>
      </c>
      <c r="AJ594" s="30">
        <f t="shared" ca="1" si="363"/>
        <v>0.38931696965766061</v>
      </c>
      <c r="AK594" s="30">
        <f>IF(Riskregister!$E$10="",0,COUNTIF(BK$4:BK$53,"&lt;"&amp;AI594)*IF(AJ594&lt;0.5,Riskregister!$K$10+(Riskregister!$L$10-Riskregister!$K$10)*SQRT(AJ594/2),Riskregister!$L$10-(Riskregister!$L$10-Riskregister!$K$10)*SQRT((1-AJ594)/2)))</f>
        <v>0</v>
      </c>
      <c r="AL594" s="30">
        <f t="shared" ca="1" si="364"/>
        <v>0.48355069457951882</v>
      </c>
      <c r="AM594" s="30">
        <f t="shared" ca="1" si="364"/>
        <v>7.7633930307878796E-3</v>
      </c>
      <c r="AN594" s="30">
        <f>IF(Riskregister!$E$11="",0,COUNTIF(BL$4:BL$53,"&lt;"&amp;AL594)*IF(AM594&lt;0.5,Riskregister!$K$11+(Riskregister!$L$11-Riskregister!$K$11)*SQRT(AM594/2),Riskregister!$L$11-(Riskregister!$L$11-Riskregister!$K$11)*SQRT((1-AM594)/2)))</f>
        <v>0</v>
      </c>
      <c r="AO594" s="30">
        <f t="shared" ca="1" si="365"/>
        <v>0.55238630759756369</v>
      </c>
      <c r="AP594" s="30">
        <f t="shared" ca="1" si="365"/>
        <v>0.3357084876242159</v>
      </c>
      <c r="AQ594" s="30">
        <f>IF(Riskregister!$E$12="",0,COUNTIF(BM$4:BM$53,"&lt;"&amp;AO594)*IF(AP594&lt;0.5,Riskregister!$K$12+(Riskregister!$L$12-Riskregister!$K$12)*SQRT(AP594/2),Riskregister!$L$12-(Riskregister!$L$12-Riskregister!$K$12)*SQRT((1-AP594)/2)))</f>
        <v>0</v>
      </c>
      <c r="AR594" s="30">
        <f t="shared" ca="1" si="366"/>
        <v>0.63088242124450011</v>
      </c>
      <c r="AS594" s="30">
        <f t="shared" ca="1" si="366"/>
        <v>0.55912915517679385</v>
      </c>
      <c r="AT594" s="30">
        <f>IF(Riskregister!$E$13="",0,COUNTIF(BN$4:BN$53,"&lt;"&amp;AR594)*IF(AS594&lt;0.5,Riskregister!$K$13+(Riskregister!$L$13-Riskregister!$K$13)*SQRT(AS594/2),Riskregister!$L$13-(Riskregister!$L$13-Riskregister!$K$13)*SQRT((1-AS594)/2)))</f>
        <v>0</v>
      </c>
      <c r="AU594" s="30">
        <f t="shared" ca="1" si="367"/>
        <v>0.31089135855129546</v>
      </c>
      <c r="AV594" s="30">
        <f t="shared" ca="1" si="367"/>
        <v>0.98886476403599222</v>
      </c>
      <c r="AW594" s="30">
        <f>IF(Riskregister!$E$14="",0,COUNTIF(BO$4:BO$53,"&lt;"&amp;AU594)*IF(AV594&lt;0.5,Riskregister!$K$14+(Riskregister!$L$14-Riskregister!$K$14)*SQRT(AV594/2),Riskregister!$L$14-(Riskregister!$L$14-Riskregister!$K$14)*SQRT((1-AV594)/2)))</f>
        <v>0</v>
      </c>
      <c r="AX594" s="30">
        <f t="shared" ca="1" si="368"/>
        <v>0.15012751700717897</v>
      </c>
      <c r="AY594" s="30">
        <f t="shared" ca="1" si="368"/>
        <v>0.85039507107765788</v>
      </c>
      <c r="AZ594" s="30">
        <f>IF(Riskregister!$E$15="",0,COUNTIF(BP$4:BP$53,"&lt;"&amp;AX594)*IF(AY594&lt;0.5,Riskregister!$K$15+(Riskregister!$L$15-Riskregister!$K$15)*SQRT(AY594/2),Riskregister!$L$15-(Riskregister!$L$15-Riskregister!$K$15)*SQRT((1-AY594)/2)))</f>
        <v>0</v>
      </c>
      <c r="BA594" s="30">
        <f t="shared" ca="1" si="369"/>
        <v>0.52880816501747341</v>
      </c>
      <c r="BB594" s="30">
        <f t="shared" ca="1" si="369"/>
        <v>0.20059761639109031</v>
      </c>
      <c r="BC594" s="30">
        <f>IF(Riskregister!$E$16="",0,COUNTIF(BQ$4:BQ$53,"&lt;"&amp;BA594)*IF(BB594&lt;0.5,Riskregister!$K$16+(Riskregister!$L$16-Riskregister!$K$16)*SQRT(BB594/2),Riskregister!$L$16-(Riskregister!$L$16-Riskregister!$K$16)*SQRT((1-BB594)/2)))</f>
        <v>0</v>
      </c>
      <c r="BD594" s="30">
        <f t="shared" ca="1" si="357"/>
        <v>9706932.3368151169</v>
      </c>
    </row>
    <row r="595" spans="20:56" x14ac:dyDescent="0.35">
      <c r="T595" s="30">
        <f t="shared" ca="1" si="358"/>
        <v>0.55049682663535926</v>
      </c>
      <c r="U595" s="30">
        <f t="shared" ca="1" si="358"/>
        <v>0.23906799349488284</v>
      </c>
      <c r="V595" s="30">
        <f ca="1">IF(Riskregister!$E$5="",0,COUNTIF(BF$4:BF$53,"&lt;"&amp;T595)*IF(U595&lt;0.5,Riskregister!$K$5+(Riskregister!$L$5-Riskregister!$K$5)*SQRT(U595/2),Riskregister!$L$5-(Riskregister!$L$5-Riskregister!$K$5)*SQRT((1-U595)/2)))</f>
        <v>1222326.4010643531</v>
      </c>
      <c r="W595" s="30">
        <f t="shared" ca="1" si="359"/>
        <v>0.54368507869992977</v>
      </c>
      <c r="X595" s="30">
        <f t="shared" ca="1" si="359"/>
        <v>5.0338880608438941E-2</v>
      </c>
      <c r="Y595" s="30">
        <f ca="1">IF(Riskregister!$E$6="",0,COUNTIF(BG$4:BG$53,"&lt;"&amp;W595)*IF(X595&lt;0.5,Riskregister!$K$6+(Riskregister!$L$6-Riskregister!$K$6)*SQRT(X595/2),Riskregister!$L$6-(Riskregister!$L$6-Riskregister!$K$6)*SQRT((1-X595)/2)))</f>
        <v>971135.66369356087</v>
      </c>
      <c r="Z595" s="30">
        <f t="shared" ca="1" si="360"/>
        <v>0.25564487305398531</v>
      </c>
      <c r="AA595" s="30">
        <f t="shared" ca="1" si="360"/>
        <v>0.55781211180174239</v>
      </c>
      <c r="AB595" s="30">
        <f ca="1">IF(Riskregister!$E$7="",0,COUNTIF(BH$4:BH$53,"&lt;"&amp;Z595)*IF(AA595&lt;0.5,Riskregister!$K$7+(Riskregister!$L$7-Riskregister!$K$7)*SQRT(AA595/2),Riskregister!$L$7-(Riskregister!$L$7-Riskregister!$K$7)*SQRT((1-AA595)/2)))</f>
        <v>1177139.0130747587</v>
      </c>
      <c r="AC595" s="30">
        <f t="shared" ca="1" si="361"/>
        <v>0.52026226484557059</v>
      </c>
      <c r="AD595" s="30">
        <f t="shared" ca="1" si="361"/>
        <v>0.16498520623525215</v>
      </c>
      <c r="AE595" s="30">
        <f ca="1">IF(Riskregister!$E$8="",0,COUNTIF(BI$4:BI$53,"&lt;"&amp;AC595)*IF(AD595&lt;0.5,Riskregister!$K$8+(Riskregister!$L$8-Riskregister!$K$8)*SQRT(AD595/2),Riskregister!$L$8-(Riskregister!$L$8-Riskregister!$K$8)*SQRT((1-AD595)/2)))</f>
        <v>4949735.1056353357</v>
      </c>
      <c r="AF595" s="30">
        <f t="shared" ca="1" si="362"/>
        <v>0.27672841097795131</v>
      </c>
      <c r="AG595" s="30">
        <f t="shared" ca="1" si="362"/>
        <v>0.67666663893741952</v>
      </c>
      <c r="AH595" s="30">
        <f>IF(Riskregister!$E$9="",0,COUNTIF(BJ$4:BJ$53,"&lt;"&amp;AF595)*IF(AG595&lt;0.5,Riskregister!$K$9+(Riskregister!$L$9-Riskregister!$K$9)*SQRT(AG595/2),Riskregister!$L$9-(Riskregister!$L$9-Riskregister!$K$9)*SQRT((1-AG595)/2)))</f>
        <v>0</v>
      </c>
      <c r="AI595" s="30">
        <f t="shared" ca="1" si="363"/>
        <v>0.14873942923759409</v>
      </c>
      <c r="AJ595" s="30">
        <f t="shared" ca="1" si="363"/>
        <v>0.779717649911566</v>
      </c>
      <c r="AK595" s="30">
        <f>IF(Riskregister!$E$10="",0,COUNTIF(BK$4:BK$53,"&lt;"&amp;AI595)*IF(AJ595&lt;0.5,Riskregister!$K$10+(Riskregister!$L$10-Riskregister!$K$10)*SQRT(AJ595/2),Riskregister!$L$10-(Riskregister!$L$10-Riskregister!$K$10)*SQRT((1-AJ595)/2)))</f>
        <v>0</v>
      </c>
      <c r="AL595" s="30">
        <f t="shared" ca="1" si="364"/>
        <v>0.93176836726671985</v>
      </c>
      <c r="AM595" s="30">
        <f t="shared" ca="1" si="364"/>
        <v>0.67051634613850053</v>
      </c>
      <c r="AN595" s="30">
        <f>IF(Riskregister!$E$11="",0,COUNTIF(BL$4:BL$53,"&lt;"&amp;AL595)*IF(AM595&lt;0.5,Riskregister!$K$11+(Riskregister!$L$11-Riskregister!$K$11)*SQRT(AM595/2),Riskregister!$L$11-(Riskregister!$L$11-Riskregister!$K$11)*SQRT((1-AM595)/2)))</f>
        <v>0</v>
      </c>
      <c r="AO595" s="30">
        <f t="shared" ca="1" si="365"/>
        <v>0.67547253595211554</v>
      </c>
      <c r="AP595" s="30">
        <f t="shared" ca="1" si="365"/>
        <v>0.40361882817793659</v>
      </c>
      <c r="AQ595" s="30">
        <f>IF(Riskregister!$E$12="",0,COUNTIF(BM$4:BM$53,"&lt;"&amp;AO595)*IF(AP595&lt;0.5,Riskregister!$K$12+(Riskregister!$L$12-Riskregister!$K$12)*SQRT(AP595/2),Riskregister!$L$12-(Riskregister!$L$12-Riskregister!$K$12)*SQRT((1-AP595)/2)))</f>
        <v>0</v>
      </c>
      <c r="AR595" s="30">
        <f t="shared" ca="1" si="366"/>
        <v>0.47739940258570568</v>
      </c>
      <c r="AS595" s="30">
        <f t="shared" ca="1" si="366"/>
        <v>0.93074205387172337</v>
      </c>
      <c r="AT595" s="30">
        <f>IF(Riskregister!$E$13="",0,COUNTIF(BN$4:BN$53,"&lt;"&amp;AR595)*IF(AS595&lt;0.5,Riskregister!$K$13+(Riskregister!$L$13-Riskregister!$K$13)*SQRT(AS595/2),Riskregister!$L$13-(Riskregister!$L$13-Riskregister!$K$13)*SQRT((1-AS595)/2)))</f>
        <v>0</v>
      </c>
      <c r="AU595" s="30">
        <f t="shared" ca="1" si="367"/>
        <v>7.9623323053180872E-2</v>
      </c>
      <c r="AV595" s="30">
        <f t="shared" ca="1" si="367"/>
        <v>0.53064388655722328</v>
      </c>
      <c r="AW595" s="30">
        <f>IF(Riskregister!$E$14="",0,COUNTIF(BO$4:BO$53,"&lt;"&amp;AU595)*IF(AV595&lt;0.5,Riskregister!$K$14+(Riskregister!$L$14-Riskregister!$K$14)*SQRT(AV595/2),Riskregister!$L$14-(Riskregister!$L$14-Riskregister!$K$14)*SQRT((1-AV595)/2)))</f>
        <v>0</v>
      </c>
      <c r="AX595" s="30">
        <f t="shared" ca="1" si="368"/>
        <v>0.91665655624941611</v>
      </c>
      <c r="AY595" s="30">
        <f t="shared" ca="1" si="368"/>
        <v>0.49602650642602752</v>
      </c>
      <c r="AZ595" s="30">
        <f>IF(Riskregister!$E$15="",0,COUNTIF(BP$4:BP$53,"&lt;"&amp;AX595)*IF(AY595&lt;0.5,Riskregister!$K$15+(Riskregister!$L$15-Riskregister!$K$15)*SQRT(AY595/2),Riskregister!$L$15-(Riskregister!$L$15-Riskregister!$K$15)*SQRT((1-AY595)/2)))</f>
        <v>0</v>
      </c>
      <c r="BA595" s="30">
        <f t="shared" ca="1" si="369"/>
        <v>0.30083402983768981</v>
      </c>
      <c r="BB595" s="30">
        <f t="shared" ca="1" si="369"/>
        <v>0.53618823161310225</v>
      </c>
      <c r="BC595" s="30">
        <f>IF(Riskregister!$E$16="",0,COUNTIF(BQ$4:BQ$53,"&lt;"&amp;BA595)*IF(BB595&lt;0.5,Riskregister!$K$16+(Riskregister!$L$16-Riskregister!$K$16)*SQRT(BB595/2),Riskregister!$L$16-(Riskregister!$L$16-Riskregister!$K$16)*SQRT((1-BB595)/2)))</f>
        <v>0</v>
      </c>
      <c r="BD595" s="30">
        <f t="shared" ca="1" si="357"/>
        <v>8320336.1834680084</v>
      </c>
    </row>
    <row r="596" spans="20:56" x14ac:dyDescent="0.35">
      <c r="T596" s="30">
        <f t="shared" ca="1" si="358"/>
        <v>0.87424686850203004</v>
      </c>
      <c r="U596" s="30">
        <f t="shared" ca="1" si="358"/>
        <v>0.40673749334507303</v>
      </c>
      <c r="V596" s="30">
        <f ca="1">IF(Riskregister!$E$5="",0,COUNTIF(BF$4:BF$53,"&lt;"&amp;T596)*IF(U596&lt;0.5,Riskregister!$K$5+(Riskregister!$L$5-Riskregister!$K$5)*SQRT(U596/2),Riskregister!$L$5-(Riskregister!$L$5-Riskregister!$K$5)*SQRT((1-U596)/2)))</f>
        <v>2117603.4507354153</v>
      </c>
      <c r="W596" s="30">
        <f t="shared" ca="1" si="359"/>
        <v>0.85864485748959718</v>
      </c>
      <c r="X596" s="30">
        <f t="shared" ca="1" si="359"/>
        <v>0.68373993217611606</v>
      </c>
      <c r="Y596" s="30">
        <f ca="1">IF(Riskregister!$E$6="",0,COUNTIF(BG$4:BG$53,"&lt;"&amp;W596)*IF(X596&lt;0.5,Riskregister!$K$6+(Riskregister!$L$6-Riskregister!$K$6)*SQRT(X596/2),Riskregister!$L$6-(Riskregister!$L$6-Riskregister!$K$6)*SQRT((1-X596)/2)))</f>
        <v>3852659.3682249133</v>
      </c>
      <c r="Z596" s="30">
        <f t="shared" ca="1" si="360"/>
        <v>0.24921692329549305</v>
      </c>
      <c r="AA596" s="30">
        <f t="shared" ca="1" si="360"/>
        <v>0.70726492123305185</v>
      </c>
      <c r="AB596" s="30">
        <f ca="1">IF(Riskregister!$E$7="",0,COUNTIF(BH$4:BH$53,"&lt;"&amp;Z596)*IF(AA596&lt;0.5,Riskregister!$K$7+(Riskregister!$L$7-Riskregister!$K$7)*SQRT(AA596/2),Riskregister!$L$7-(Riskregister!$L$7-Riskregister!$K$7)*SQRT((1-AA596)/2)))</f>
        <v>1330484.8102082452</v>
      </c>
      <c r="AC596" s="30">
        <f t="shared" ca="1" si="361"/>
        <v>0.91326693009903226</v>
      </c>
      <c r="AD596" s="30">
        <f t="shared" ca="1" si="361"/>
        <v>0.34256690595231809</v>
      </c>
      <c r="AE596" s="30">
        <f ca="1">IF(Riskregister!$E$8="",0,COUNTIF(BI$4:BI$53,"&lt;"&amp;AC596)*IF(AD596&lt;0.5,Riskregister!$K$8+(Riskregister!$L$8-Riskregister!$K$8)*SQRT(AD596/2),Riskregister!$L$8-(Riskregister!$L$8-Riskregister!$K$8)*SQRT((1-AD596)/2)))</f>
        <v>11225805.206052806</v>
      </c>
      <c r="AF596" s="30">
        <f t="shared" ca="1" si="362"/>
        <v>0.21188711828523688</v>
      </c>
      <c r="AG596" s="30">
        <f t="shared" ca="1" si="362"/>
        <v>0.68711663375952392</v>
      </c>
      <c r="AH596" s="30">
        <f>IF(Riskregister!$E$9="",0,COUNTIF(BJ$4:BJ$53,"&lt;"&amp;AF596)*IF(AG596&lt;0.5,Riskregister!$K$9+(Riskregister!$L$9-Riskregister!$K$9)*SQRT(AG596/2),Riskregister!$L$9-(Riskregister!$L$9-Riskregister!$K$9)*SQRT((1-AG596)/2)))</f>
        <v>0</v>
      </c>
      <c r="AI596" s="30">
        <f t="shared" ca="1" si="363"/>
        <v>0.37115918899196321</v>
      </c>
      <c r="AJ596" s="30">
        <f t="shared" ca="1" si="363"/>
        <v>0.10625602392628752</v>
      </c>
      <c r="AK596" s="30">
        <f>IF(Riskregister!$E$10="",0,COUNTIF(BK$4:BK$53,"&lt;"&amp;AI596)*IF(AJ596&lt;0.5,Riskregister!$K$10+(Riskregister!$L$10-Riskregister!$K$10)*SQRT(AJ596/2),Riskregister!$L$10-(Riskregister!$L$10-Riskregister!$K$10)*SQRT((1-AJ596)/2)))</f>
        <v>0</v>
      </c>
      <c r="AL596" s="30">
        <f t="shared" ca="1" si="364"/>
        <v>0.23015480219503559</v>
      </c>
      <c r="AM596" s="30">
        <f t="shared" ca="1" si="364"/>
        <v>0.97679869307865841</v>
      </c>
      <c r="AN596" s="30">
        <f>IF(Riskregister!$E$11="",0,COUNTIF(BL$4:BL$53,"&lt;"&amp;AL596)*IF(AM596&lt;0.5,Riskregister!$K$11+(Riskregister!$L$11-Riskregister!$K$11)*SQRT(AM596/2),Riskregister!$L$11-(Riskregister!$L$11-Riskregister!$K$11)*SQRT((1-AM596)/2)))</f>
        <v>0</v>
      </c>
      <c r="AO596" s="30">
        <f t="shared" ca="1" si="365"/>
        <v>0.28312535185345322</v>
      </c>
      <c r="AP596" s="30">
        <f t="shared" ca="1" si="365"/>
        <v>0.86351906286940217</v>
      </c>
      <c r="AQ596" s="30">
        <f>IF(Riskregister!$E$12="",0,COUNTIF(BM$4:BM$53,"&lt;"&amp;AO596)*IF(AP596&lt;0.5,Riskregister!$K$12+(Riskregister!$L$12-Riskregister!$K$12)*SQRT(AP596/2),Riskregister!$L$12-(Riskregister!$L$12-Riskregister!$K$12)*SQRT((1-AP596)/2)))</f>
        <v>0</v>
      </c>
      <c r="AR596" s="30">
        <f t="shared" ca="1" si="366"/>
        <v>0.71887714233364819</v>
      </c>
      <c r="AS596" s="30">
        <f t="shared" ca="1" si="366"/>
        <v>0.65202062058163446</v>
      </c>
      <c r="AT596" s="30">
        <f>IF(Riskregister!$E$13="",0,COUNTIF(BN$4:BN$53,"&lt;"&amp;AR596)*IF(AS596&lt;0.5,Riskregister!$K$13+(Riskregister!$L$13-Riskregister!$K$13)*SQRT(AS596/2),Riskregister!$L$13-(Riskregister!$L$13-Riskregister!$K$13)*SQRT((1-AS596)/2)))</f>
        <v>0</v>
      </c>
      <c r="AU596" s="30">
        <f t="shared" ca="1" si="367"/>
        <v>0.11278479253541962</v>
      </c>
      <c r="AV596" s="30">
        <f t="shared" ca="1" si="367"/>
        <v>0.88354434441009155</v>
      </c>
      <c r="AW596" s="30">
        <f>IF(Riskregister!$E$14="",0,COUNTIF(BO$4:BO$53,"&lt;"&amp;AU596)*IF(AV596&lt;0.5,Riskregister!$K$14+(Riskregister!$L$14-Riskregister!$K$14)*SQRT(AV596/2),Riskregister!$L$14-(Riskregister!$L$14-Riskregister!$K$14)*SQRT((1-AV596)/2)))</f>
        <v>0</v>
      </c>
      <c r="AX596" s="30">
        <f t="shared" ca="1" si="368"/>
        <v>7.1899019366233774E-2</v>
      </c>
      <c r="AY596" s="30">
        <f t="shared" ca="1" si="368"/>
        <v>0.18414513045360847</v>
      </c>
      <c r="AZ596" s="30">
        <f>IF(Riskregister!$E$15="",0,COUNTIF(BP$4:BP$53,"&lt;"&amp;AX596)*IF(AY596&lt;0.5,Riskregister!$K$15+(Riskregister!$L$15-Riskregister!$K$15)*SQRT(AY596/2),Riskregister!$L$15-(Riskregister!$L$15-Riskregister!$K$15)*SQRT((1-AY596)/2)))</f>
        <v>0</v>
      </c>
      <c r="BA596" s="30">
        <f t="shared" ca="1" si="369"/>
        <v>0.23433693592025095</v>
      </c>
      <c r="BB596" s="30">
        <f t="shared" ca="1" si="369"/>
        <v>1.1766538301310026E-2</v>
      </c>
      <c r="BC596" s="30">
        <f>IF(Riskregister!$E$16="",0,COUNTIF(BQ$4:BQ$53,"&lt;"&amp;BA596)*IF(BB596&lt;0.5,Riskregister!$K$16+(Riskregister!$L$16-Riskregister!$K$16)*SQRT(BB596/2),Riskregister!$L$16-(Riskregister!$L$16-Riskregister!$K$16)*SQRT((1-BB596)/2)))</f>
        <v>0</v>
      </c>
      <c r="BD596" s="30">
        <f t="shared" ca="1" si="357"/>
        <v>18526552.83522138</v>
      </c>
    </row>
    <row r="597" spans="20:56" x14ac:dyDescent="0.35">
      <c r="T597" s="30">
        <f t="shared" ca="1" si="358"/>
        <v>0.68198003149152908</v>
      </c>
      <c r="U597" s="30">
        <f t="shared" ca="1" si="358"/>
        <v>0.75952416379495835</v>
      </c>
      <c r="V597" s="30">
        <f ca="1">IF(Riskregister!$E$5="",0,COUNTIF(BF$4:BF$53,"&lt;"&amp;T597)*IF(U597&lt;0.5,Riskregister!$K$5+(Riskregister!$L$5-Riskregister!$K$5)*SQRT(U597/2),Riskregister!$L$5-(Riskregister!$L$5-Riskregister!$K$5)*SQRT((1-U597)/2)))</f>
        <v>1775843.8859931217</v>
      </c>
      <c r="W597" s="30">
        <f t="shared" ca="1" si="359"/>
        <v>0.96290002287438148</v>
      </c>
      <c r="X597" s="30">
        <f t="shared" ca="1" si="359"/>
        <v>0.49937636527862306</v>
      </c>
      <c r="Y597" s="30">
        <f ca="1">IF(Riskregister!$E$6="",0,COUNTIF(BG$4:BG$53,"&lt;"&amp;W597)*IF(X597&lt;0.5,Riskregister!$K$6+(Riskregister!$L$6-Riskregister!$K$6)*SQRT(X597/2),Riskregister!$L$6-(Riskregister!$L$6-Riskregister!$K$6)*SQRT((1-X597)/2)))</f>
        <v>5497192.7681370554</v>
      </c>
      <c r="Z597" s="30">
        <f t="shared" ca="1" si="360"/>
        <v>0.72603437284999728</v>
      </c>
      <c r="AA597" s="30">
        <f t="shared" ca="1" si="360"/>
        <v>0.76793065791428039</v>
      </c>
      <c r="AB597" s="30">
        <f ca="1">IF(Riskregister!$E$7="",0,COUNTIF(BH$4:BH$53,"&lt;"&amp;Z597)*IF(AA597&lt;0.5,Riskregister!$K$7+(Riskregister!$L$7-Riskregister!$K$7)*SQRT(AA597/2),Riskregister!$L$7-(Riskregister!$L$7-Riskregister!$K$7)*SQRT((1-AA597)/2)))</f>
        <v>2246211.857393886</v>
      </c>
      <c r="AC597" s="30">
        <f t="shared" ca="1" si="361"/>
        <v>0.78857107587728859</v>
      </c>
      <c r="AD597" s="30">
        <f t="shared" ca="1" si="361"/>
        <v>1.4062587170938556E-2</v>
      </c>
      <c r="AE597" s="30">
        <f ca="1">IF(Riskregister!$E$8="",0,COUNTIF(BI$4:BI$53,"&lt;"&amp;AC597)*IF(AD597&lt;0.5,Riskregister!$K$8+(Riskregister!$L$8-Riskregister!$K$8)*SQRT(AD597/2),Riskregister!$L$8-(Riskregister!$L$8-Riskregister!$K$8)*SQRT((1-AD597)/2)))</f>
        <v>2776432.810128063</v>
      </c>
      <c r="AF597" s="30">
        <f t="shared" ca="1" si="362"/>
        <v>0.46329932524454842</v>
      </c>
      <c r="AG597" s="30">
        <f t="shared" ca="1" si="362"/>
        <v>0.30960065944323223</v>
      </c>
      <c r="AH597" s="30">
        <f>IF(Riskregister!$E$9="",0,COUNTIF(BJ$4:BJ$53,"&lt;"&amp;AF597)*IF(AG597&lt;0.5,Riskregister!$K$9+(Riskregister!$L$9-Riskregister!$K$9)*SQRT(AG597/2),Riskregister!$L$9-(Riskregister!$L$9-Riskregister!$K$9)*SQRT((1-AG597)/2)))</f>
        <v>0</v>
      </c>
      <c r="AI597" s="30">
        <f t="shared" ca="1" si="363"/>
        <v>0.94377257887189925</v>
      </c>
      <c r="AJ597" s="30">
        <f t="shared" ca="1" si="363"/>
        <v>0.41882005318674176</v>
      </c>
      <c r="AK597" s="30">
        <f>IF(Riskregister!$E$10="",0,COUNTIF(BK$4:BK$53,"&lt;"&amp;AI597)*IF(AJ597&lt;0.5,Riskregister!$K$10+(Riskregister!$L$10-Riskregister!$K$10)*SQRT(AJ597/2),Riskregister!$L$10-(Riskregister!$L$10-Riskregister!$K$10)*SQRT((1-AJ597)/2)))</f>
        <v>0</v>
      </c>
      <c r="AL597" s="30">
        <f t="shared" ca="1" si="364"/>
        <v>0.35555316108236001</v>
      </c>
      <c r="AM597" s="30">
        <f t="shared" ca="1" si="364"/>
        <v>0.20686601147384243</v>
      </c>
      <c r="AN597" s="30">
        <f>IF(Riskregister!$E$11="",0,COUNTIF(BL$4:BL$53,"&lt;"&amp;AL597)*IF(AM597&lt;0.5,Riskregister!$K$11+(Riskregister!$L$11-Riskregister!$K$11)*SQRT(AM597/2),Riskregister!$L$11-(Riskregister!$L$11-Riskregister!$K$11)*SQRT((1-AM597)/2)))</f>
        <v>0</v>
      </c>
      <c r="AO597" s="30">
        <f t="shared" ca="1" si="365"/>
        <v>0.4522998842924939</v>
      </c>
      <c r="AP597" s="30">
        <f t="shared" ca="1" si="365"/>
        <v>0.6256086869243811</v>
      </c>
      <c r="AQ597" s="30">
        <f>IF(Riskregister!$E$12="",0,COUNTIF(BM$4:BM$53,"&lt;"&amp;AO597)*IF(AP597&lt;0.5,Riskregister!$K$12+(Riskregister!$L$12-Riskregister!$K$12)*SQRT(AP597/2),Riskregister!$L$12-(Riskregister!$L$12-Riskregister!$K$12)*SQRT((1-AP597)/2)))</f>
        <v>0</v>
      </c>
      <c r="AR597" s="30">
        <f t="shared" ca="1" si="366"/>
        <v>2.2616270138953287E-2</v>
      </c>
      <c r="AS597" s="30">
        <f t="shared" ca="1" si="366"/>
        <v>0.12396331676840167</v>
      </c>
      <c r="AT597" s="30">
        <f>IF(Riskregister!$E$13="",0,COUNTIF(BN$4:BN$53,"&lt;"&amp;AR597)*IF(AS597&lt;0.5,Riskregister!$K$13+(Riskregister!$L$13-Riskregister!$K$13)*SQRT(AS597/2),Riskregister!$L$13-(Riskregister!$L$13-Riskregister!$K$13)*SQRT((1-AS597)/2)))</f>
        <v>0</v>
      </c>
      <c r="AU597" s="30">
        <f t="shared" ca="1" si="367"/>
        <v>0.50220112120943861</v>
      </c>
      <c r="AV597" s="30">
        <f t="shared" ca="1" si="367"/>
        <v>0.61796826404690242</v>
      </c>
      <c r="AW597" s="30">
        <f>IF(Riskregister!$E$14="",0,COUNTIF(BO$4:BO$53,"&lt;"&amp;AU597)*IF(AV597&lt;0.5,Riskregister!$K$14+(Riskregister!$L$14-Riskregister!$K$14)*SQRT(AV597/2),Riskregister!$L$14-(Riskregister!$L$14-Riskregister!$K$14)*SQRT((1-AV597)/2)))</f>
        <v>0</v>
      </c>
      <c r="AX597" s="30">
        <f t="shared" ca="1" si="368"/>
        <v>0.64511985640455571</v>
      </c>
      <c r="AY597" s="30">
        <f t="shared" ca="1" si="368"/>
        <v>0.21804270975060158</v>
      </c>
      <c r="AZ597" s="30">
        <f>IF(Riskregister!$E$15="",0,COUNTIF(BP$4:BP$53,"&lt;"&amp;AX597)*IF(AY597&lt;0.5,Riskregister!$K$15+(Riskregister!$L$15-Riskregister!$K$15)*SQRT(AY597/2),Riskregister!$L$15-(Riskregister!$L$15-Riskregister!$K$15)*SQRT((1-AY597)/2)))</f>
        <v>0</v>
      </c>
      <c r="BA597" s="30">
        <f t="shared" ca="1" si="369"/>
        <v>6.2438889398466646E-2</v>
      </c>
      <c r="BB597" s="30">
        <f t="shared" ca="1" si="369"/>
        <v>4.0495246629176695E-2</v>
      </c>
      <c r="BC597" s="30">
        <f>IF(Riskregister!$E$16="",0,COUNTIF(BQ$4:BQ$53,"&lt;"&amp;BA597)*IF(BB597&lt;0.5,Riskregister!$K$16+(Riskregister!$L$16-Riskregister!$K$16)*SQRT(BB597/2),Riskregister!$L$16-(Riskregister!$L$16-Riskregister!$K$16)*SQRT((1-BB597)/2)))</f>
        <v>0</v>
      </c>
      <c r="BD597" s="30">
        <f t="shared" ca="1" si="357"/>
        <v>12295681.321652126</v>
      </c>
    </row>
    <row r="598" spans="20:56" x14ac:dyDescent="0.35">
      <c r="T598" s="30">
        <f t="shared" ca="1" si="358"/>
        <v>0.68789798361779253</v>
      </c>
      <c r="U598" s="30">
        <f t="shared" ca="1" si="358"/>
        <v>0.79442787161304107</v>
      </c>
      <c r="V598" s="30">
        <f ca="1">IF(Riskregister!$E$5="",0,COUNTIF(BF$4:BF$53,"&lt;"&amp;T598)*IF(U598&lt;0.5,Riskregister!$K$5+(Riskregister!$L$5-Riskregister!$K$5)*SQRT(U598/2),Riskregister!$L$5-(Riskregister!$L$5-Riskregister!$K$5)*SQRT((1-U598)/2)))</f>
        <v>1822915.2159458078</v>
      </c>
      <c r="W598" s="30">
        <f t="shared" ca="1" si="359"/>
        <v>0.39050201820536223</v>
      </c>
      <c r="X598" s="30">
        <f t="shared" ca="1" si="359"/>
        <v>0.80368805605957683</v>
      </c>
      <c r="Y598" s="30">
        <f ca="1">IF(Riskregister!$E$6="",0,COUNTIF(BG$4:BG$53,"&lt;"&amp;W598)*IF(X598&lt;0.5,Riskregister!$K$6+(Riskregister!$L$6-Riskregister!$K$6)*SQRT(X598/2),Riskregister!$L$6-(Riskregister!$L$6-Riskregister!$K$6)*SQRT((1-X598)/2)))</f>
        <v>1436062.6371807898</v>
      </c>
      <c r="Z598" s="30">
        <f t="shared" ca="1" si="360"/>
        <v>0.27383112870531656</v>
      </c>
      <c r="AA598" s="30">
        <f t="shared" ca="1" si="360"/>
        <v>0.44026900995338514</v>
      </c>
      <c r="AB598" s="30">
        <f ca="1">IF(Riskregister!$E$7="",0,COUNTIF(BH$4:BH$53,"&lt;"&amp;Z598)*IF(AA598&lt;0.5,Riskregister!$K$7+(Riskregister!$L$7-Riskregister!$K$7)*SQRT(AA598/2),Riskregister!$L$7-(Riskregister!$L$7-Riskregister!$K$7)*SQRT((1-AA598)/2)))</f>
        <v>1071073.6395056907</v>
      </c>
      <c r="AC598" s="30">
        <f t="shared" ca="1" si="361"/>
        <v>0.50431246648583983</v>
      </c>
      <c r="AD598" s="30">
        <f t="shared" ca="1" si="361"/>
        <v>0.6366716985184373</v>
      </c>
      <c r="AE598" s="30">
        <f ca="1">IF(Riskregister!$E$8="",0,COUNTIF(BI$4:BI$53,"&lt;"&amp;AC598)*IF(AD598&lt;0.5,Riskregister!$K$8+(Riskregister!$L$8-Riskregister!$K$8)*SQRT(AD598/2),Riskregister!$L$8-(Riskregister!$L$8-Riskregister!$K$8)*SQRT((1-AD598)/2)))</f>
        <v>8990287.0443943217</v>
      </c>
      <c r="AF598" s="30">
        <f t="shared" ca="1" si="362"/>
        <v>0.32118888335411544</v>
      </c>
      <c r="AG598" s="30">
        <f t="shared" ca="1" si="362"/>
        <v>0.91088675791361529</v>
      </c>
      <c r="AH598" s="30">
        <f>IF(Riskregister!$E$9="",0,COUNTIF(BJ$4:BJ$53,"&lt;"&amp;AF598)*IF(AG598&lt;0.5,Riskregister!$K$9+(Riskregister!$L$9-Riskregister!$K$9)*SQRT(AG598/2),Riskregister!$L$9-(Riskregister!$L$9-Riskregister!$K$9)*SQRT((1-AG598)/2)))</f>
        <v>0</v>
      </c>
      <c r="AI598" s="30">
        <f t="shared" ca="1" si="363"/>
        <v>0.94928563524404863</v>
      </c>
      <c r="AJ598" s="30">
        <f t="shared" ca="1" si="363"/>
        <v>0.16963605865418696</v>
      </c>
      <c r="AK598" s="30">
        <f>IF(Riskregister!$E$10="",0,COUNTIF(BK$4:BK$53,"&lt;"&amp;AI598)*IF(AJ598&lt;0.5,Riskregister!$K$10+(Riskregister!$L$10-Riskregister!$K$10)*SQRT(AJ598/2),Riskregister!$L$10-(Riskregister!$L$10-Riskregister!$K$10)*SQRT((1-AJ598)/2)))</f>
        <v>0</v>
      </c>
      <c r="AL598" s="30">
        <f t="shared" ca="1" si="364"/>
        <v>0.331325343198554</v>
      </c>
      <c r="AM598" s="30">
        <f t="shared" ca="1" si="364"/>
        <v>0.61313714053340418</v>
      </c>
      <c r="AN598" s="30">
        <f>IF(Riskregister!$E$11="",0,COUNTIF(BL$4:BL$53,"&lt;"&amp;AL598)*IF(AM598&lt;0.5,Riskregister!$K$11+(Riskregister!$L$11-Riskregister!$K$11)*SQRT(AM598/2),Riskregister!$L$11-(Riskregister!$L$11-Riskregister!$K$11)*SQRT((1-AM598)/2)))</f>
        <v>0</v>
      </c>
      <c r="AO598" s="30">
        <f t="shared" ca="1" si="365"/>
        <v>0.47039930394942897</v>
      </c>
      <c r="AP598" s="30">
        <f t="shared" ca="1" si="365"/>
        <v>0.27182916695939841</v>
      </c>
      <c r="AQ598" s="30">
        <f>IF(Riskregister!$E$12="",0,COUNTIF(BM$4:BM$53,"&lt;"&amp;AO598)*IF(AP598&lt;0.5,Riskregister!$K$12+(Riskregister!$L$12-Riskregister!$K$12)*SQRT(AP598/2),Riskregister!$L$12-(Riskregister!$L$12-Riskregister!$K$12)*SQRT((1-AP598)/2)))</f>
        <v>0</v>
      </c>
      <c r="AR598" s="30">
        <f t="shared" ca="1" si="366"/>
        <v>0.35514346542848607</v>
      </c>
      <c r="AS598" s="30">
        <f t="shared" ca="1" si="366"/>
        <v>0.50158551952835684</v>
      </c>
      <c r="AT598" s="30">
        <f>IF(Riskregister!$E$13="",0,COUNTIF(BN$4:BN$53,"&lt;"&amp;AR598)*IF(AS598&lt;0.5,Riskregister!$K$13+(Riskregister!$L$13-Riskregister!$K$13)*SQRT(AS598/2),Riskregister!$L$13-(Riskregister!$L$13-Riskregister!$K$13)*SQRT((1-AS598)/2)))</f>
        <v>0</v>
      </c>
      <c r="AU598" s="30">
        <f t="shared" ca="1" si="367"/>
        <v>0.7445695216000322</v>
      </c>
      <c r="AV598" s="30">
        <f t="shared" ca="1" si="367"/>
        <v>0.83340841200389582</v>
      </c>
      <c r="AW598" s="30">
        <f>IF(Riskregister!$E$14="",0,COUNTIF(BO$4:BO$53,"&lt;"&amp;AU598)*IF(AV598&lt;0.5,Riskregister!$K$14+(Riskregister!$L$14-Riskregister!$K$14)*SQRT(AV598/2),Riskregister!$L$14-(Riskregister!$L$14-Riskregister!$K$14)*SQRT((1-AV598)/2)))</f>
        <v>0</v>
      </c>
      <c r="AX598" s="30">
        <f t="shared" ca="1" si="368"/>
        <v>0.87289715293423475</v>
      </c>
      <c r="AY598" s="30">
        <f t="shared" ca="1" si="368"/>
        <v>0.44501810771929629</v>
      </c>
      <c r="AZ598" s="30">
        <f>IF(Riskregister!$E$15="",0,COUNTIF(BP$4:BP$53,"&lt;"&amp;AX598)*IF(AY598&lt;0.5,Riskregister!$K$15+(Riskregister!$L$15-Riskregister!$K$15)*SQRT(AY598/2),Riskregister!$L$15-(Riskregister!$L$15-Riskregister!$K$15)*SQRT((1-AY598)/2)))</f>
        <v>0</v>
      </c>
      <c r="BA598" s="30">
        <f t="shared" ca="1" si="369"/>
        <v>0.62653216082723628</v>
      </c>
      <c r="BB598" s="30">
        <f t="shared" ca="1" si="369"/>
        <v>0.25503191496187483</v>
      </c>
      <c r="BC598" s="30">
        <f>IF(Riskregister!$E$16="",0,COUNTIF(BQ$4:BQ$53,"&lt;"&amp;BA598)*IF(BB598&lt;0.5,Riskregister!$K$16+(Riskregister!$L$16-Riskregister!$K$16)*SQRT(BB598/2),Riskregister!$L$16-(Riskregister!$L$16-Riskregister!$K$16)*SQRT((1-BB598)/2)))</f>
        <v>0</v>
      </c>
      <c r="BD598" s="30">
        <f t="shared" ca="1" si="357"/>
        <v>13320338.53702661</v>
      </c>
    </row>
    <row r="599" spans="20:56" x14ac:dyDescent="0.35">
      <c r="T599" s="30">
        <f t="shared" ca="1" si="358"/>
        <v>0.85160053591088303</v>
      </c>
      <c r="U599" s="30">
        <f t="shared" ca="1" si="358"/>
        <v>0.78634491002354201</v>
      </c>
      <c r="V599" s="30">
        <f ca="1">IF(Riskregister!$E$5="",0,COUNTIF(BF$4:BF$53,"&lt;"&amp;T599)*IF(U599&lt;0.5,Riskregister!$K$5+(Riskregister!$L$5-Riskregister!$K$5)*SQRT(U599/2),Riskregister!$L$5-(Riskregister!$L$5-Riskregister!$K$5)*SQRT((1-U599)/2)))</f>
        <v>2717518.9503653976</v>
      </c>
      <c r="W599" s="30">
        <f t="shared" ca="1" si="359"/>
        <v>0.16181172307489167</v>
      </c>
      <c r="X599" s="30">
        <f t="shared" ca="1" si="359"/>
        <v>0.4804869914001284</v>
      </c>
      <c r="Y599" s="30">
        <f ca="1">IF(Riskregister!$E$6="",0,COUNTIF(BG$4:BG$53,"&lt;"&amp;W599)*IF(X599&lt;0.5,Riskregister!$K$6+(Riskregister!$L$6-Riskregister!$K$6)*SQRT(X599/2),Riskregister!$L$6-(Riskregister!$L$6-Riskregister!$K$6)*SQRT((1-X599)/2)))</f>
        <v>1082263.5241628252</v>
      </c>
      <c r="Z599" s="30">
        <f t="shared" ca="1" si="360"/>
        <v>0.9523423358097024</v>
      </c>
      <c r="AA599" s="30">
        <f t="shared" ca="1" si="360"/>
        <v>0.34594084628168986</v>
      </c>
      <c r="AB599" s="30">
        <f ca="1">IF(Riskregister!$E$7="",0,COUNTIF(BH$4:BH$53,"&lt;"&amp;Z599)*IF(AA599&lt;0.5,Riskregister!$K$7+(Riskregister!$L$7-Riskregister!$K$7)*SQRT(AA599/2),Riskregister!$L$7-(Riskregister!$L$7-Riskregister!$K$7)*SQRT((1-AA599)/2)))</f>
        <v>2151203.9523449764</v>
      </c>
      <c r="AC599" s="30">
        <f t="shared" ca="1" si="361"/>
        <v>0.65776322045474955</v>
      </c>
      <c r="AD599" s="30">
        <f t="shared" ca="1" si="361"/>
        <v>0.28471976097213625</v>
      </c>
      <c r="AE599" s="30">
        <f ca="1">IF(Riskregister!$E$8="",0,COUNTIF(BI$4:BI$53,"&lt;"&amp;AC599)*IF(AD599&lt;0.5,Riskregister!$K$8+(Riskregister!$L$8-Riskregister!$K$8)*SQRT(AD599/2),Riskregister!$L$8-(Riskregister!$L$8-Riskregister!$K$8)*SQRT((1-AD599)/2)))</f>
        <v>6220015.7743596211</v>
      </c>
      <c r="AF599" s="30">
        <f t="shared" ca="1" si="362"/>
        <v>0.99574142272554678</v>
      </c>
      <c r="AG599" s="30">
        <f t="shared" ca="1" si="362"/>
        <v>0.206579703845027</v>
      </c>
      <c r="AH599" s="30">
        <f>IF(Riskregister!$E$9="",0,COUNTIF(BJ$4:BJ$53,"&lt;"&amp;AF599)*IF(AG599&lt;0.5,Riskregister!$K$9+(Riskregister!$L$9-Riskregister!$K$9)*SQRT(AG599/2),Riskregister!$L$9-(Riskregister!$L$9-Riskregister!$K$9)*SQRT((1-AG599)/2)))</f>
        <v>0</v>
      </c>
      <c r="AI599" s="30">
        <f t="shared" ca="1" si="363"/>
        <v>0.26626311669850067</v>
      </c>
      <c r="AJ599" s="30">
        <f t="shared" ca="1" si="363"/>
        <v>0.96172871054579989</v>
      </c>
      <c r="AK599" s="30">
        <f>IF(Riskregister!$E$10="",0,COUNTIF(BK$4:BK$53,"&lt;"&amp;AI599)*IF(AJ599&lt;0.5,Riskregister!$K$10+(Riskregister!$L$10-Riskregister!$K$10)*SQRT(AJ599/2),Riskregister!$L$10-(Riskregister!$L$10-Riskregister!$K$10)*SQRT((1-AJ599)/2)))</f>
        <v>0</v>
      </c>
      <c r="AL599" s="30">
        <f t="shared" ca="1" si="364"/>
        <v>0.42074345657893064</v>
      </c>
      <c r="AM599" s="30">
        <f t="shared" ca="1" si="364"/>
        <v>0.84962897948054439</v>
      </c>
      <c r="AN599" s="30">
        <f>IF(Riskregister!$E$11="",0,COUNTIF(BL$4:BL$53,"&lt;"&amp;AL599)*IF(AM599&lt;0.5,Riskregister!$K$11+(Riskregister!$L$11-Riskregister!$K$11)*SQRT(AM599/2),Riskregister!$L$11-(Riskregister!$L$11-Riskregister!$K$11)*SQRT((1-AM599)/2)))</f>
        <v>0</v>
      </c>
      <c r="AO599" s="30">
        <f t="shared" ca="1" si="365"/>
        <v>0.5557942431260029</v>
      </c>
      <c r="AP599" s="30">
        <f t="shared" ca="1" si="365"/>
        <v>0.44956668993214</v>
      </c>
      <c r="AQ599" s="30">
        <f>IF(Riskregister!$E$12="",0,COUNTIF(BM$4:BM$53,"&lt;"&amp;AO599)*IF(AP599&lt;0.5,Riskregister!$K$12+(Riskregister!$L$12-Riskregister!$K$12)*SQRT(AP599/2),Riskregister!$L$12-(Riskregister!$L$12-Riskregister!$K$12)*SQRT((1-AP599)/2)))</f>
        <v>0</v>
      </c>
      <c r="AR599" s="30">
        <f t="shared" ca="1" si="366"/>
        <v>0.23334517112567488</v>
      </c>
      <c r="AS599" s="30">
        <f t="shared" ca="1" si="366"/>
        <v>0.16592813201606726</v>
      </c>
      <c r="AT599" s="30">
        <f>IF(Riskregister!$E$13="",0,COUNTIF(BN$4:BN$53,"&lt;"&amp;AR599)*IF(AS599&lt;0.5,Riskregister!$K$13+(Riskregister!$L$13-Riskregister!$K$13)*SQRT(AS599/2),Riskregister!$L$13-(Riskregister!$L$13-Riskregister!$K$13)*SQRT((1-AS599)/2)))</f>
        <v>0</v>
      </c>
      <c r="AU599" s="30">
        <f t="shared" ca="1" si="367"/>
        <v>0.87334304361540693</v>
      </c>
      <c r="AV599" s="30">
        <f t="shared" ca="1" si="367"/>
        <v>3.1222430471999796E-2</v>
      </c>
      <c r="AW599" s="30">
        <f>IF(Riskregister!$E$14="",0,COUNTIF(BO$4:BO$53,"&lt;"&amp;AU599)*IF(AV599&lt;0.5,Riskregister!$K$14+(Riskregister!$L$14-Riskregister!$K$14)*SQRT(AV599/2),Riskregister!$L$14-(Riskregister!$L$14-Riskregister!$K$14)*SQRT((1-AV599)/2)))</f>
        <v>0</v>
      </c>
      <c r="AX599" s="30">
        <f t="shared" ca="1" si="368"/>
        <v>0.10541338771247333</v>
      </c>
      <c r="AY599" s="30">
        <f t="shared" ca="1" si="368"/>
        <v>0.92281428849981928</v>
      </c>
      <c r="AZ599" s="30">
        <f>IF(Riskregister!$E$15="",0,COUNTIF(BP$4:BP$53,"&lt;"&amp;AX599)*IF(AY599&lt;0.5,Riskregister!$K$15+(Riskregister!$L$15-Riskregister!$K$15)*SQRT(AY599/2),Riskregister!$L$15-(Riskregister!$L$15-Riskregister!$K$15)*SQRT((1-AY599)/2)))</f>
        <v>0</v>
      </c>
      <c r="BA599" s="30">
        <f t="shared" ca="1" si="369"/>
        <v>8.9922198950207144E-2</v>
      </c>
      <c r="BB599" s="30">
        <f t="shared" ca="1" si="369"/>
        <v>0.73446281797302493</v>
      </c>
      <c r="BC599" s="30">
        <f>IF(Riskregister!$E$16="",0,COUNTIF(BQ$4:BQ$53,"&lt;"&amp;BA599)*IF(BB599&lt;0.5,Riskregister!$K$16+(Riskregister!$L$16-Riskregister!$K$16)*SQRT(BB599/2),Riskregister!$L$16-(Riskregister!$L$16-Riskregister!$K$16)*SQRT((1-BB599)/2)))</f>
        <v>0</v>
      </c>
      <c r="BD599" s="30">
        <f t="shared" ca="1" si="357"/>
        <v>12171002.201232821</v>
      </c>
    </row>
    <row r="600" spans="20:56" x14ac:dyDescent="0.35">
      <c r="T600" s="30">
        <f t="shared" ca="1" si="358"/>
        <v>0.39537510303937062</v>
      </c>
      <c r="U600" s="30">
        <f t="shared" ca="1" si="358"/>
        <v>0.98738137517148306</v>
      </c>
      <c r="V600" s="30">
        <f ca="1">IF(Riskregister!$E$5="",0,COUNTIF(BF$4:BF$53,"&lt;"&amp;T600)*IF(U600&lt;0.5,Riskregister!$K$5+(Riskregister!$L$5-Riskregister!$K$5)*SQRT(U600/2),Riskregister!$L$5-(Riskregister!$L$5-Riskregister!$K$5)*SQRT((1-U600)/2)))</f>
        <v>1692767.9065065589</v>
      </c>
      <c r="W600" s="30">
        <f t="shared" ca="1" si="359"/>
        <v>0.85343372571472575</v>
      </c>
      <c r="X600" s="30">
        <f t="shared" ca="1" si="359"/>
        <v>0.78399777955338679</v>
      </c>
      <c r="Y600" s="30">
        <f ca="1">IF(Riskregister!$E$6="",0,COUNTIF(BG$4:BG$53,"&lt;"&amp;W600)*IF(X600&lt;0.5,Riskregister!$K$6+(Riskregister!$L$6-Riskregister!$K$6)*SQRT(X600/2),Riskregister!$L$6-(Riskregister!$L$6-Riskregister!$K$6)*SQRT((1-X600)/2)))</f>
        <v>4225369.7922914699</v>
      </c>
      <c r="Z600" s="30">
        <f t="shared" ca="1" si="360"/>
        <v>0.69506892261962894</v>
      </c>
      <c r="AA600" s="30">
        <f t="shared" ca="1" si="360"/>
        <v>0.65572242566918593</v>
      </c>
      <c r="AB600" s="30">
        <f ca="1">IF(Riskregister!$E$7="",0,COUNTIF(BH$4:BH$53,"&lt;"&amp;Z600)*IF(AA600&lt;0.5,Riskregister!$K$7+(Riskregister!$L$7-Riskregister!$K$7)*SQRT(AA600/2),Riskregister!$L$7-(Riskregister!$L$7-Riskregister!$K$7)*SQRT((1-AA600)/2)))</f>
        <v>1783504.5155238733</v>
      </c>
      <c r="AC600" s="30">
        <f t="shared" ca="1" si="361"/>
        <v>0.59409896955860653</v>
      </c>
      <c r="AD600" s="30">
        <f t="shared" ca="1" si="361"/>
        <v>6.1656952105414886E-2</v>
      </c>
      <c r="AE600" s="30">
        <f ca="1">IF(Riskregister!$E$8="",0,COUNTIF(BI$4:BI$53,"&lt;"&amp;AC600)*IF(AD600&lt;0.5,Riskregister!$K$8+(Riskregister!$L$8-Riskregister!$K$8)*SQRT(AD600/2),Riskregister!$L$8-(Riskregister!$L$8-Riskregister!$K$8)*SQRT((1-AD600)/2)))</f>
        <v>3375683.6074181143</v>
      </c>
      <c r="AF600" s="30">
        <f t="shared" ca="1" si="362"/>
        <v>0.51231380594589671</v>
      </c>
      <c r="AG600" s="30">
        <f t="shared" ca="1" si="362"/>
        <v>0.8839097185664051</v>
      </c>
      <c r="AH600" s="30">
        <f>IF(Riskregister!$E$9="",0,COUNTIF(BJ$4:BJ$53,"&lt;"&amp;AF600)*IF(AG600&lt;0.5,Riskregister!$K$9+(Riskregister!$L$9-Riskregister!$K$9)*SQRT(AG600/2),Riskregister!$L$9-(Riskregister!$L$9-Riskregister!$K$9)*SQRT((1-AG600)/2)))</f>
        <v>0</v>
      </c>
      <c r="AI600" s="30">
        <f t="shared" ca="1" si="363"/>
        <v>0.16016565708200969</v>
      </c>
      <c r="AJ600" s="30">
        <f t="shared" ca="1" si="363"/>
        <v>0.5689525656989266</v>
      </c>
      <c r="AK600" s="30">
        <f>IF(Riskregister!$E$10="",0,COUNTIF(BK$4:BK$53,"&lt;"&amp;AI600)*IF(AJ600&lt;0.5,Riskregister!$K$10+(Riskregister!$L$10-Riskregister!$K$10)*SQRT(AJ600/2),Riskregister!$L$10-(Riskregister!$L$10-Riskregister!$K$10)*SQRT((1-AJ600)/2)))</f>
        <v>0</v>
      </c>
      <c r="AL600" s="30">
        <f t="shared" ca="1" si="364"/>
        <v>0.72401231715668057</v>
      </c>
      <c r="AM600" s="30">
        <f t="shared" ca="1" si="364"/>
        <v>0.43998175884291268</v>
      </c>
      <c r="AN600" s="30">
        <f>IF(Riskregister!$E$11="",0,COUNTIF(BL$4:BL$53,"&lt;"&amp;AL600)*IF(AM600&lt;0.5,Riskregister!$K$11+(Riskregister!$L$11-Riskregister!$K$11)*SQRT(AM600/2),Riskregister!$L$11-(Riskregister!$L$11-Riskregister!$K$11)*SQRT((1-AM600)/2)))</f>
        <v>0</v>
      </c>
      <c r="AO600" s="30">
        <f t="shared" ca="1" si="365"/>
        <v>0.37779623606897994</v>
      </c>
      <c r="AP600" s="30">
        <f t="shared" ca="1" si="365"/>
        <v>0.64749359627074499</v>
      </c>
      <c r="AQ600" s="30">
        <f>IF(Riskregister!$E$12="",0,COUNTIF(BM$4:BM$53,"&lt;"&amp;AO600)*IF(AP600&lt;0.5,Riskregister!$K$12+(Riskregister!$L$12-Riskregister!$K$12)*SQRT(AP600/2),Riskregister!$L$12-(Riskregister!$L$12-Riskregister!$K$12)*SQRT((1-AP600)/2)))</f>
        <v>0</v>
      </c>
      <c r="AR600" s="30">
        <f t="shared" ca="1" si="366"/>
        <v>0.92733912627843762</v>
      </c>
      <c r="AS600" s="30">
        <f t="shared" ca="1" si="366"/>
        <v>0.52745140039553384</v>
      </c>
      <c r="AT600" s="30">
        <f>IF(Riskregister!$E$13="",0,COUNTIF(BN$4:BN$53,"&lt;"&amp;AR600)*IF(AS600&lt;0.5,Riskregister!$K$13+(Riskregister!$L$13-Riskregister!$K$13)*SQRT(AS600/2),Riskregister!$L$13-(Riskregister!$L$13-Riskregister!$K$13)*SQRT((1-AS600)/2)))</f>
        <v>0</v>
      </c>
      <c r="AU600" s="30">
        <f t="shared" ca="1" si="367"/>
        <v>0.82198983408726789</v>
      </c>
      <c r="AV600" s="30">
        <f t="shared" ca="1" si="367"/>
        <v>0.59690619067104833</v>
      </c>
      <c r="AW600" s="30">
        <f>IF(Riskregister!$E$14="",0,COUNTIF(BO$4:BO$53,"&lt;"&amp;AU600)*IF(AV600&lt;0.5,Riskregister!$K$14+(Riskregister!$L$14-Riskregister!$K$14)*SQRT(AV600/2),Riskregister!$L$14-(Riskregister!$L$14-Riskregister!$K$14)*SQRT((1-AV600)/2)))</f>
        <v>0</v>
      </c>
      <c r="AX600" s="30">
        <f t="shared" ca="1" si="368"/>
        <v>0.35084053783808489</v>
      </c>
      <c r="AY600" s="30">
        <f t="shared" ca="1" si="368"/>
        <v>0.58461560501465559</v>
      </c>
      <c r="AZ600" s="30">
        <f>IF(Riskregister!$E$15="",0,COUNTIF(BP$4:BP$53,"&lt;"&amp;AX600)*IF(AY600&lt;0.5,Riskregister!$K$15+(Riskregister!$L$15-Riskregister!$K$15)*SQRT(AY600/2),Riskregister!$L$15-(Riskregister!$L$15-Riskregister!$K$15)*SQRT((1-AY600)/2)))</f>
        <v>0</v>
      </c>
      <c r="BA600" s="30">
        <f t="shared" ca="1" si="369"/>
        <v>0.68882397258332884</v>
      </c>
      <c r="BB600" s="30">
        <f t="shared" ca="1" si="369"/>
        <v>0.44890180714568395</v>
      </c>
      <c r="BC600" s="30">
        <f>IF(Riskregister!$E$16="",0,COUNTIF(BQ$4:BQ$53,"&lt;"&amp;BA600)*IF(BB600&lt;0.5,Riskregister!$K$16+(Riskregister!$L$16-Riskregister!$K$16)*SQRT(BB600/2),Riskregister!$L$16-(Riskregister!$L$16-Riskregister!$K$16)*SQRT((1-BB600)/2)))</f>
        <v>0</v>
      </c>
      <c r="BD600" s="30">
        <f t="shared" ca="1" si="357"/>
        <v>11077325.821740016</v>
      </c>
    </row>
    <row r="601" spans="20:56" x14ac:dyDescent="0.35">
      <c r="T601" s="30">
        <f t="shared" ca="1" si="358"/>
        <v>0.54688820490673062</v>
      </c>
      <c r="U601" s="30">
        <f t="shared" ca="1" si="358"/>
        <v>0.77194696273863983</v>
      </c>
      <c r="V601" s="30">
        <f ca="1">IF(Riskregister!$E$5="",0,COUNTIF(BF$4:BF$53,"&lt;"&amp;T601)*IF(U601&lt;0.5,Riskregister!$K$5+(Riskregister!$L$5-Riskregister!$K$5)*SQRT(U601/2),Riskregister!$L$5-(Riskregister!$L$5-Riskregister!$K$5)*SQRT((1-U601)/2)))</f>
        <v>1792179.3682644498</v>
      </c>
      <c r="W601" s="30">
        <f t="shared" ca="1" si="359"/>
        <v>0.99667079687872129</v>
      </c>
      <c r="X601" s="30">
        <f t="shared" ca="1" si="359"/>
        <v>0.74304513226458146</v>
      </c>
      <c r="Y601" s="30">
        <f ca="1">IF(Riskregister!$E$6="",0,COUNTIF(BG$4:BG$53,"&lt;"&amp;W601)*IF(X601&lt;0.5,Riskregister!$K$6+(Riskregister!$L$6-Riskregister!$K$6)*SQRT(X601/2),Riskregister!$L$6-(Riskregister!$L$6-Riskregister!$K$6)*SQRT((1-X601)/2)))</f>
        <v>9483687.6324995495</v>
      </c>
      <c r="Z601" s="30">
        <f t="shared" ca="1" si="360"/>
        <v>0.63322587261635555</v>
      </c>
      <c r="AA601" s="30">
        <f t="shared" ca="1" si="360"/>
        <v>0.21099013809961653</v>
      </c>
      <c r="AB601" s="30">
        <f ca="1">IF(Riskregister!$E$7="",0,COUNTIF(BH$4:BH$53,"&lt;"&amp;Z601)*IF(AA601&lt;0.5,Riskregister!$K$7+(Riskregister!$L$7-Riskregister!$K$7)*SQRT(AA601/2),Riskregister!$L$7-(Riskregister!$L$7-Riskregister!$K$7)*SQRT((1-AA601)/2)))</f>
        <v>1145760.1095628468</v>
      </c>
      <c r="AC601" s="30">
        <f t="shared" ca="1" si="361"/>
        <v>0.14961177525321201</v>
      </c>
      <c r="AD601" s="30">
        <f t="shared" ca="1" si="361"/>
        <v>0.11045898711130675</v>
      </c>
      <c r="AE601" s="30">
        <f ca="1">IF(Riskregister!$E$8="",0,COUNTIF(BI$4:BI$53,"&lt;"&amp;AC601)*IF(AD601&lt;0.5,Riskregister!$K$8+(Riskregister!$L$8-Riskregister!$K$8)*SQRT(AD601/2),Riskregister!$L$8-(Riskregister!$L$8-Riskregister!$K$8)*SQRT((1-AD601)/2)))</f>
        <v>1404544.9346424902</v>
      </c>
      <c r="AF601" s="30">
        <f t="shared" ca="1" si="362"/>
        <v>0.48288960872931719</v>
      </c>
      <c r="AG601" s="30">
        <f t="shared" ca="1" si="362"/>
        <v>0.84789284365257656</v>
      </c>
      <c r="AH601" s="30">
        <f>IF(Riskregister!$E$9="",0,COUNTIF(BJ$4:BJ$53,"&lt;"&amp;AF601)*IF(AG601&lt;0.5,Riskregister!$K$9+(Riskregister!$L$9-Riskregister!$K$9)*SQRT(AG601/2),Riskregister!$L$9-(Riskregister!$L$9-Riskregister!$K$9)*SQRT((1-AG601)/2)))</f>
        <v>0</v>
      </c>
      <c r="AI601" s="30">
        <f t="shared" ca="1" si="363"/>
        <v>0.97572846229431542</v>
      </c>
      <c r="AJ601" s="30">
        <f t="shared" ca="1" si="363"/>
        <v>0.69056041557257897</v>
      </c>
      <c r="AK601" s="30">
        <f>IF(Riskregister!$E$10="",0,COUNTIF(BK$4:BK$53,"&lt;"&amp;AI601)*IF(AJ601&lt;0.5,Riskregister!$K$10+(Riskregister!$L$10-Riskregister!$K$10)*SQRT(AJ601/2),Riskregister!$L$10-(Riskregister!$L$10-Riskregister!$K$10)*SQRT((1-AJ601)/2)))</f>
        <v>0</v>
      </c>
      <c r="AL601" s="30">
        <f t="shared" ca="1" si="364"/>
        <v>0.79620702372851326</v>
      </c>
      <c r="AM601" s="30">
        <f t="shared" ca="1" si="364"/>
        <v>0.60193892641785429</v>
      </c>
      <c r="AN601" s="30">
        <f>IF(Riskregister!$E$11="",0,COUNTIF(BL$4:BL$53,"&lt;"&amp;AL601)*IF(AM601&lt;0.5,Riskregister!$K$11+(Riskregister!$L$11-Riskregister!$K$11)*SQRT(AM601/2),Riskregister!$L$11-(Riskregister!$L$11-Riskregister!$K$11)*SQRT((1-AM601)/2)))</f>
        <v>0</v>
      </c>
      <c r="AO601" s="30">
        <f t="shared" ca="1" si="365"/>
        <v>1.1519220013571752E-2</v>
      </c>
      <c r="AP601" s="30">
        <f t="shared" ca="1" si="365"/>
        <v>0.71663675850183228</v>
      </c>
      <c r="AQ601" s="30">
        <f>IF(Riskregister!$E$12="",0,COUNTIF(BM$4:BM$53,"&lt;"&amp;AO601)*IF(AP601&lt;0.5,Riskregister!$K$12+(Riskregister!$L$12-Riskregister!$K$12)*SQRT(AP601/2),Riskregister!$L$12-(Riskregister!$L$12-Riskregister!$K$12)*SQRT((1-AP601)/2)))</f>
        <v>0</v>
      </c>
      <c r="AR601" s="30">
        <f t="shared" ca="1" si="366"/>
        <v>0.4005953809166144</v>
      </c>
      <c r="AS601" s="30">
        <f t="shared" ca="1" si="366"/>
        <v>0.45959683161564258</v>
      </c>
      <c r="AT601" s="30">
        <f>IF(Riskregister!$E$13="",0,COUNTIF(BN$4:BN$53,"&lt;"&amp;AR601)*IF(AS601&lt;0.5,Riskregister!$K$13+(Riskregister!$L$13-Riskregister!$K$13)*SQRT(AS601/2),Riskregister!$L$13-(Riskregister!$L$13-Riskregister!$K$13)*SQRT((1-AS601)/2)))</f>
        <v>0</v>
      </c>
      <c r="AU601" s="30">
        <f t="shared" ca="1" si="367"/>
        <v>0.90566699716377252</v>
      </c>
      <c r="AV601" s="30">
        <f t="shared" ca="1" si="367"/>
        <v>0.51583803258192917</v>
      </c>
      <c r="AW601" s="30">
        <f>IF(Riskregister!$E$14="",0,COUNTIF(BO$4:BO$53,"&lt;"&amp;AU601)*IF(AV601&lt;0.5,Riskregister!$K$14+(Riskregister!$L$14-Riskregister!$K$14)*SQRT(AV601/2),Riskregister!$L$14-(Riskregister!$L$14-Riskregister!$K$14)*SQRT((1-AV601)/2)))</f>
        <v>0</v>
      </c>
      <c r="AX601" s="30">
        <f t="shared" ca="1" si="368"/>
        <v>0.957927385654186</v>
      </c>
      <c r="AY601" s="30">
        <f t="shared" ca="1" si="368"/>
        <v>0.43184796520701652</v>
      </c>
      <c r="AZ601" s="30">
        <f>IF(Riskregister!$E$15="",0,COUNTIF(BP$4:BP$53,"&lt;"&amp;AX601)*IF(AY601&lt;0.5,Riskregister!$K$15+(Riskregister!$L$15-Riskregister!$K$15)*SQRT(AY601/2),Riskregister!$L$15-(Riskregister!$L$15-Riskregister!$K$15)*SQRT((1-AY601)/2)))</f>
        <v>0</v>
      </c>
      <c r="BA601" s="30">
        <f t="shared" ca="1" si="369"/>
        <v>0.42440330562789774</v>
      </c>
      <c r="BB601" s="30">
        <f t="shared" ca="1" si="369"/>
        <v>0.22774773792219494</v>
      </c>
      <c r="BC601" s="30">
        <f>IF(Riskregister!$E$16="",0,COUNTIF(BQ$4:BQ$53,"&lt;"&amp;BA601)*IF(BB601&lt;0.5,Riskregister!$K$16+(Riskregister!$L$16-Riskregister!$K$16)*SQRT(BB601/2),Riskregister!$L$16-(Riskregister!$L$16-Riskregister!$K$16)*SQRT((1-BB601)/2)))</f>
        <v>0</v>
      </c>
      <c r="BD601" s="30">
        <f t="shared" ca="1" si="357"/>
        <v>13826172.044969335</v>
      </c>
    </row>
    <row r="602" spans="20:56" x14ac:dyDescent="0.35">
      <c r="T602" s="30">
        <f t="shared" ca="1" si="358"/>
        <v>0.65634251106399089</v>
      </c>
      <c r="U602" s="30">
        <f t="shared" ca="1" si="358"/>
        <v>0.48076586293627332</v>
      </c>
      <c r="V602" s="30">
        <f ca="1">IF(Riskregister!$E$5="",0,COUNTIF(BF$4:BF$53,"&lt;"&amp;T602)*IF(U602&lt;0.5,Riskregister!$K$5+(Riskregister!$L$5-Riskregister!$K$5)*SQRT(U602/2),Riskregister!$L$5-(Riskregister!$L$5-Riskregister!$K$5)*SQRT((1-U602)/2)))</f>
        <v>1482519.5170401405</v>
      </c>
      <c r="W602" s="30">
        <f t="shared" ca="1" si="359"/>
        <v>0.32139126263742579</v>
      </c>
      <c r="X602" s="30">
        <f t="shared" ca="1" si="359"/>
        <v>0.70763531509925914</v>
      </c>
      <c r="Y602" s="30">
        <f ca="1">IF(Riskregister!$E$6="",0,COUNTIF(BG$4:BG$53,"&lt;"&amp;W602)*IF(X602&lt;0.5,Riskregister!$K$6+(Riskregister!$L$6-Riskregister!$K$6)*SQRT(X602/2),Riskregister!$L$6-(Riskregister!$L$6-Riskregister!$K$6)*SQRT((1-X602)/2)))</f>
        <v>1311791.6089299694</v>
      </c>
      <c r="Z602" s="30">
        <f t="shared" ca="1" si="360"/>
        <v>0.85195658772208138</v>
      </c>
      <c r="AA602" s="30">
        <f t="shared" ca="1" si="360"/>
        <v>0.11739005342321363</v>
      </c>
      <c r="AB602" s="30">
        <f ca="1">IF(Riskregister!$E$7="",0,COUNTIF(BH$4:BH$53,"&lt;"&amp;Z602)*IF(AA602&lt;0.5,Riskregister!$K$7+(Riskregister!$L$7-Riskregister!$K$7)*SQRT(AA602/2),Riskregister!$L$7-(Riskregister!$L$7-Riskregister!$K$7)*SQRT((1-AA602)/2)))</f>
        <v>1213152.2800502654</v>
      </c>
      <c r="AC602" s="30">
        <f t="shared" ca="1" si="361"/>
        <v>0.63288881844939648</v>
      </c>
      <c r="AD602" s="30">
        <f t="shared" ca="1" si="361"/>
        <v>0.15832489917460779</v>
      </c>
      <c r="AE602" s="30">
        <f ca="1">IF(Riskregister!$E$8="",0,COUNTIF(BI$4:BI$53,"&lt;"&amp;AC602)*IF(AD602&lt;0.5,Riskregister!$K$8+(Riskregister!$L$8-Riskregister!$K$8)*SQRT(AD602/2),Riskregister!$L$8-(Riskregister!$L$8-Riskregister!$K$8)*SQRT((1-AD602)/2)))</f>
        <v>4867150.9427360948</v>
      </c>
      <c r="AF602" s="30">
        <f t="shared" ca="1" si="362"/>
        <v>0.39278886293252657</v>
      </c>
      <c r="AG602" s="30">
        <f t="shared" ca="1" si="362"/>
        <v>0.93957469658996784</v>
      </c>
      <c r="AH602" s="30">
        <f>IF(Riskregister!$E$9="",0,COUNTIF(BJ$4:BJ$53,"&lt;"&amp;AF602)*IF(AG602&lt;0.5,Riskregister!$K$9+(Riskregister!$L$9-Riskregister!$K$9)*SQRT(AG602/2),Riskregister!$L$9-(Riskregister!$L$9-Riskregister!$K$9)*SQRT((1-AG602)/2)))</f>
        <v>0</v>
      </c>
      <c r="AI602" s="30">
        <f t="shared" ca="1" si="363"/>
        <v>0.16028198828409213</v>
      </c>
      <c r="AJ602" s="30">
        <f t="shared" ca="1" si="363"/>
        <v>0.9667903433976639</v>
      </c>
      <c r="AK602" s="30">
        <f>IF(Riskregister!$E$10="",0,COUNTIF(BK$4:BK$53,"&lt;"&amp;AI602)*IF(AJ602&lt;0.5,Riskregister!$K$10+(Riskregister!$L$10-Riskregister!$K$10)*SQRT(AJ602/2),Riskregister!$L$10-(Riskregister!$L$10-Riskregister!$K$10)*SQRT((1-AJ602)/2)))</f>
        <v>0</v>
      </c>
      <c r="AL602" s="30">
        <f t="shared" ca="1" si="364"/>
        <v>0.2906824703207419</v>
      </c>
      <c r="AM602" s="30">
        <f t="shared" ca="1" si="364"/>
        <v>0.57154047928440821</v>
      </c>
      <c r="AN602" s="30">
        <f>IF(Riskregister!$E$11="",0,COUNTIF(BL$4:BL$53,"&lt;"&amp;AL602)*IF(AM602&lt;0.5,Riskregister!$K$11+(Riskregister!$L$11-Riskregister!$K$11)*SQRT(AM602/2),Riskregister!$L$11-(Riskregister!$L$11-Riskregister!$K$11)*SQRT((1-AM602)/2)))</f>
        <v>0</v>
      </c>
      <c r="AO602" s="30">
        <f t="shared" ca="1" si="365"/>
        <v>2.817371905773336E-2</v>
      </c>
      <c r="AP602" s="30">
        <f t="shared" ca="1" si="365"/>
        <v>0.37542294220058725</v>
      </c>
      <c r="AQ602" s="30">
        <f>IF(Riskregister!$E$12="",0,COUNTIF(BM$4:BM$53,"&lt;"&amp;AO602)*IF(AP602&lt;0.5,Riskregister!$K$12+(Riskregister!$L$12-Riskregister!$K$12)*SQRT(AP602/2),Riskregister!$L$12-(Riskregister!$L$12-Riskregister!$K$12)*SQRT((1-AP602)/2)))</f>
        <v>0</v>
      </c>
      <c r="AR602" s="30">
        <f t="shared" ca="1" si="366"/>
        <v>0.19568262585818286</v>
      </c>
      <c r="AS602" s="30">
        <f t="shared" ca="1" si="366"/>
        <v>2.0933934712912938E-2</v>
      </c>
      <c r="AT602" s="30">
        <f>IF(Riskregister!$E$13="",0,COUNTIF(BN$4:BN$53,"&lt;"&amp;AR602)*IF(AS602&lt;0.5,Riskregister!$K$13+(Riskregister!$L$13-Riskregister!$K$13)*SQRT(AS602/2),Riskregister!$L$13-(Riskregister!$L$13-Riskregister!$K$13)*SQRT((1-AS602)/2)))</f>
        <v>0</v>
      </c>
      <c r="AU602" s="30">
        <f t="shared" ca="1" si="367"/>
        <v>0.60631180437388521</v>
      </c>
      <c r="AV602" s="30">
        <f t="shared" ca="1" si="367"/>
        <v>0.3955828903889167</v>
      </c>
      <c r="AW602" s="30">
        <f>IF(Riskregister!$E$14="",0,COUNTIF(BO$4:BO$53,"&lt;"&amp;AU602)*IF(AV602&lt;0.5,Riskregister!$K$14+(Riskregister!$L$14-Riskregister!$K$14)*SQRT(AV602/2),Riskregister!$L$14-(Riskregister!$L$14-Riskregister!$K$14)*SQRT((1-AV602)/2)))</f>
        <v>0</v>
      </c>
      <c r="AX602" s="30">
        <f t="shared" ca="1" si="368"/>
        <v>0.2429879138962413</v>
      </c>
      <c r="AY602" s="30">
        <f t="shared" ca="1" si="368"/>
        <v>0.46295736055851811</v>
      </c>
      <c r="AZ602" s="30">
        <f>IF(Riskregister!$E$15="",0,COUNTIF(BP$4:BP$53,"&lt;"&amp;AX602)*IF(AY602&lt;0.5,Riskregister!$K$15+(Riskregister!$L$15-Riskregister!$K$15)*SQRT(AY602/2),Riskregister!$L$15-(Riskregister!$L$15-Riskregister!$K$15)*SQRT((1-AY602)/2)))</f>
        <v>0</v>
      </c>
      <c r="BA602" s="30">
        <f t="shared" ca="1" si="369"/>
        <v>0.27579488329436896</v>
      </c>
      <c r="BB602" s="30">
        <f t="shared" ca="1" si="369"/>
        <v>0.56513610060809372</v>
      </c>
      <c r="BC602" s="30">
        <f>IF(Riskregister!$E$16="",0,COUNTIF(BQ$4:BQ$53,"&lt;"&amp;BA602)*IF(BB602&lt;0.5,Riskregister!$K$16+(Riskregister!$L$16-Riskregister!$K$16)*SQRT(BB602/2),Riskregister!$L$16-(Riskregister!$L$16-Riskregister!$K$16)*SQRT((1-BB602)/2)))</f>
        <v>0</v>
      </c>
      <c r="BD602" s="30">
        <f t="shared" ca="1" si="357"/>
        <v>8874614.3487564698</v>
      </c>
    </row>
    <row r="603" spans="20:56" x14ac:dyDescent="0.35">
      <c r="T603" s="30">
        <f t="shared" ca="1" si="358"/>
        <v>0.70795629622855338</v>
      </c>
      <c r="U603" s="30">
        <f t="shared" ca="1" si="358"/>
        <v>3.1030803622210668E-3</v>
      </c>
      <c r="V603" s="30">
        <f ca="1">IF(Riskregister!$E$5="",0,COUNTIF(BF$4:BF$53,"&lt;"&amp;T603)*IF(U603&lt;0.5,Riskregister!$K$5+(Riskregister!$L$5-Riskregister!$K$5)*SQRT(U603/2),Riskregister!$L$5-(Riskregister!$L$5-Riskregister!$K$5)*SQRT((1-U603)/2)))</f>
        <v>838626.58837432519</v>
      </c>
      <c r="W603" s="30">
        <f t="shared" ca="1" si="359"/>
        <v>0.33438913494208899</v>
      </c>
      <c r="X603" s="30">
        <f t="shared" ca="1" si="359"/>
        <v>3.2490783003583323E-2</v>
      </c>
      <c r="Y603" s="30">
        <f ca="1">IF(Riskregister!$E$6="",0,COUNTIF(BG$4:BG$53,"&lt;"&amp;W603)*IF(X603&lt;0.5,Riskregister!$K$6+(Riskregister!$L$6-Riskregister!$K$6)*SQRT(X603/2),Riskregister!$L$6-(Riskregister!$L$6-Riskregister!$K$6)*SQRT((1-X603)/2)))</f>
        <v>429423.33897362096</v>
      </c>
      <c r="Z603" s="30">
        <f t="shared" ca="1" si="360"/>
        <v>0.48945760638897906</v>
      </c>
      <c r="AA603" s="30">
        <f t="shared" ca="1" si="360"/>
        <v>0.97678997092044462</v>
      </c>
      <c r="AB603" s="30">
        <f ca="1">IF(Riskregister!$E$7="",0,COUNTIF(BH$4:BH$53,"&lt;"&amp;Z603)*IF(AA603&lt;0.5,Riskregister!$K$7+(Riskregister!$L$7-Riskregister!$K$7)*SQRT(AA603/2),Riskregister!$L$7-(Riskregister!$L$7-Riskregister!$K$7)*SQRT((1-AA603)/2)))</f>
        <v>2173774.1966078589</v>
      </c>
      <c r="AC603" s="30">
        <f t="shared" ca="1" si="361"/>
        <v>0.44656701952588163</v>
      </c>
      <c r="AD603" s="30">
        <f t="shared" ca="1" si="361"/>
        <v>0.23429506516001319</v>
      </c>
      <c r="AE603" s="30">
        <f ca="1">IF(Riskregister!$E$8="",0,COUNTIF(BI$4:BI$53,"&lt;"&amp;AC603)*IF(AD603&lt;0.5,Riskregister!$K$8+(Riskregister!$L$8-Riskregister!$K$8)*SQRT(AD603/2),Riskregister!$L$8-(Riskregister!$L$8-Riskregister!$K$8)*SQRT((1-AD603)/2)))</f>
        <v>3817321.2427063268</v>
      </c>
      <c r="AF603" s="30">
        <f t="shared" ca="1" si="362"/>
        <v>0.53302349996093046</v>
      </c>
      <c r="AG603" s="30">
        <f t="shared" ca="1" si="362"/>
        <v>0.88031785402412288</v>
      </c>
      <c r="AH603" s="30">
        <f>IF(Riskregister!$E$9="",0,COUNTIF(BJ$4:BJ$53,"&lt;"&amp;AF603)*IF(AG603&lt;0.5,Riskregister!$K$9+(Riskregister!$L$9-Riskregister!$K$9)*SQRT(AG603/2),Riskregister!$L$9-(Riskregister!$L$9-Riskregister!$K$9)*SQRT((1-AG603)/2)))</f>
        <v>0</v>
      </c>
      <c r="AI603" s="30">
        <f t="shared" ca="1" si="363"/>
        <v>0.55101979871834827</v>
      </c>
      <c r="AJ603" s="30">
        <f t="shared" ca="1" si="363"/>
        <v>0.86126741142934027</v>
      </c>
      <c r="AK603" s="30">
        <f>IF(Riskregister!$E$10="",0,COUNTIF(BK$4:BK$53,"&lt;"&amp;AI603)*IF(AJ603&lt;0.5,Riskregister!$K$10+(Riskregister!$L$10-Riskregister!$K$10)*SQRT(AJ603/2),Riskregister!$L$10-(Riskregister!$L$10-Riskregister!$K$10)*SQRT((1-AJ603)/2)))</f>
        <v>0</v>
      </c>
      <c r="AL603" s="30">
        <f t="shared" ca="1" si="364"/>
        <v>0.23582895776020907</v>
      </c>
      <c r="AM603" s="30">
        <f t="shared" ca="1" si="364"/>
        <v>0.46065215836622919</v>
      </c>
      <c r="AN603" s="30">
        <f>IF(Riskregister!$E$11="",0,COUNTIF(BL$4:BL$53,"&lt;"&amp;AL603)*IF(AM603&lt;0.5,Riskregister!$K$11+(Riskregister!$L$11-Riskregister!$K$11)*SQRT(AM603/2),Riskregister!$L$11-(Riskregister!$L$11-Riskregister!$K$11)*SQRT((1-AM603)/2)))</f>
        <v>0</v>
      </c>
      <c r="AO603" s="30">
        <f t="shared" ca="1" si="365"/>
        <v>0.30711263076287221</v>
      </c>
      <c r="AP603" s="30">
        <f t="shared" ca="1" si="365"/>
        <v>0.82880314959359824</v>
      </c>
      <c r="AQ603" s="30">
        <f>IF(Riskregister!$E$12="",0,COUNTIF(BM$4:BM$53,"&lt;"&amp;AO603)*IF(AP603&lt;0.5,Riskregister!$K$12+(Riskregister!$L$12-Riskregister!$K$12)*SQRT(AP603/2),Riskregister!$L$12-(Riskregister!$L$12-Riskregister!$K$12)*SQRT((1-AP603)/2)))</f>
        <v>0</v>
      </c>
      <c r="AR603" s="30">
        <f t="shared" ca="1" si="366"/>
        <v>0.30919736354820138</v>
      </c>
      <c r="AS603" s="30">
        <f t="shared" ca="1" si="366"/>
        <v>0.79495597377966809</v>
      </c>
      <c r="AT603" s="30">
        <f>IF(Riskregister!$E$13="",0,COUNTIF(BN$4:BN$53,"&lt;"&amp;AR603)*IF(AS603&lt;0.5,Riskregister!$K$13+(Riskregister!$L$13-Riskregister!$K$13)*SQRT(AS603/2),Riskregister!$L$13-(Riskregister!$L$13-Riskregister!$K$13)*SQRT((1-AS603)/2)))</f>
        <v>0</v>
      </c>
      <c r="AU603" s="30">
        <f t="shared" ca="1" si="367"/>
        <v>0.3857467474073305</v>
      </c>
      <c r="AV603" s="30">
        <f t="shared" ca="1" si="367"/>
        <v>0.47826946966274408</v>
      </c>
      <c r="AW603" s="30">
        <f>IF(Riskregister!$E$14="",0,COUNTIF(BO$4:BO$53,"&lt;"&amp;AU603)*IF(AV603&lt;0.5,Riskregister!$K$14+(Riskregister!$L$14-Riskregister!$K$14)*SQRT(AV603/2),Riskregister!$L$14-(Riskregister!$L$14-Riskregister!$K$14)*SQRT((1-AV603)/2)))</f>
        <v>0</v>
      </c>
      <c r="AX603" s="30">
        <f t="shared" ca="1" si="368"/>
        <v>0.50709381916196894</v>
      </c>
      <c r="AY603" s="30">
        <f t="shared" ca="1" si="368"/>
        <v>0.67296631182552025</v>
      </c>
      <c r="AZ603" s="30">
        <f>IF(Riskregister!$E$15="",0,COUNTIF(BP$4:BP$53,"&lt;"&amp;AX603)*IF(AY603&lt;0.5,Riskregister!$K$15+(Riskregister!$L$15-Riskregister!$K$15)*SQRT(AY603/2),Riskregister!$L$15-(Riskregister!$L$15-Riskregister!$K$15)*SQRT((1-AY603)/2)))</f>
        <v>0</v>
      </c>
      <c r="BA603" s="30">
        <f t="shared" ca="1" si="369"/>
        <v>0.25674584139820722</v>
      </c>
      <c r="BB603" s="30">
        <f t="shared" ca="1" si="369"/>
        <v>0.70689641227581101</v>
      </c>
      <c r="BC603" s="30">
        <f>IF(Riskregister!$E$16="",0,COUNTIF(BQ$4:BQ$53,"&lt;"&amp;BA603)*IF(BB603&lt;0.5,Riskregister!$K$16+(Riskregister!$L$16-Riskregister!$K$16)*SQRT(BB603/2),Riskregister!$L$16-(Riskregister!$L$16-Riskregister!$K$16)*SQRT((1-BB603)/2)))</f>
        <v>0</v>
      </c>
      <c r="BD603" s="30">
        <f t="shared" ca="1" si="357"/>
        <v>7259145.3666621316</v>
      </c>
    </row>
    <row r="604" spans="20:56" x14ac:dyDescent="0.35">
      <c r="T604" s="30">
        <f t="shared" ref="T604:U623" ca="1" si="370">RAND()</f>
        <v>0.84613617776833938</v>
      </c>
      <c r="U604" s="30">
        <f t="shared" ca="1" si="370"/>
        <v>0.68341477950791629</v>
      </c>
      <c r="V604" s="30">
        <f ca="1">IF(Riskregister!$E$5="",0,COUNTIF(BF$4:BF$53,"&lt;"&amp;T604)*IF(U604&lt;0.5,Riskregister!$K$5+(Riskregister!$L$5-Riskregister!$K$5)*SQRT(U604/2),Riskregister!$L$5-(Riskregister!$L$5-Riskregister!$K$5)*SQRT((1-U604)/2)))</f>
        <v>2525777.896013285</v>
      </c>
      <c r="W604" s="30">
        <f t="shared" ref="W604:X623" ca="1" si="371">RAND()</f>
        <v>0.41632445495440928</v>
      </c>
      <c r="X604" s="30">
        <f t="shared" ca="1" si="371"/>
        <v>0.36762201655356297</v>
      </c>
      <c r="Y604" s="30">
        <f ca="1">IF(Riskregister!$E$6="",0,COUNTIF(BG$4:BG$53,"&lt;"&amp;W604)*IF(X604&lt;0.5,Riskregister!$K$6+(Riskregister!$L$6-Riskregister!$K$6)*SQRT(X604/2),Riskregister!$L$6-(Riskregister!$L$6-Riskregister!$K$6)*SQRT((1-X604)/2)))</f>
        <v>971717.34904482483</v>
      </c>
      <c r="Z604" s="30">
        <f t="shared" ref="Z604:AA623" ca="1" si="372">RAND()</f>
        <v>0.49426320116505518</v>
      </c>
      <c r="AA604" s="30">
        <f t="shared" ca="1" si="372"/>
        <v>0.88263441447084157</v>
      </c>
      <c r="AB604" s="30">
        <f ca="1">IF(Riskregister!$E$7="",0,COUNTIF(BH$4:BH$53,"&lt;"&amp;Z604)*IF(AA604&lt;0.5,Riskregister!$K$7+(Riskregister!$L$7-Riskregister!$K$7)*SQRT(AA604/2),Riskregister!$L$7-(Riskregister!$L$7-Riskregister!$K$7)*SQRT((1-AA604)/2)))</f>
        <v>1891284.8379576306</v>
      </c>
      <c r="AC604" s="30">
        <f t="shared" ref="AC604:AD623" ca="1" si="373">RAND()</f>
        <v>0.37197489541506135</v>
      </c>
      <c r="AD604" s="30">
        <f t="shared" ca="1" si="373"/>
        <v>0.97568996503558481</v>
      </c>
      <c r="AE604" s="30">
        <f ca="1">IF(Riskregister!$E$8="",0,COUNTIF(BI$4:BI$53,"&lt;"&amp;AC604)*IF(AD604&lt;0.5,Riskregister!$K$8+(Riskregister!$L$8-Riskregister!$K$8)*SQRT(AD604/2),Riskregister!$L$8-(Riskregister!$L$8-Riskregister!$K$8)*SQRT((1-AD604)/2)))</f>
        <v>8963651.9191276208</v>
      </c>
      <c r="AF604" s="30">
        <f t="shared" ref="AF604:AG623" ca="1" si="374">RAND()</f>
        <v>0.21693293688897852</v>
      </c>
      <c r="AG604" s="30">
        <f t="shared" ca="1" si="374"/>
        <v>9.3547862483918665E-2</v>
      </c>
      <c r="AH604" s="30">
        <f>IF(Riskregister!$E$9="",0,COUNTIF(BJ$4:BJ$53,"&lt;"&amp;AF604)*IF(AG604&lt;0.5,Riskregister!$K$9+(Riskregister!$L$9-Riskregister!$K$9)*SQRT(AG604/2),Riskregister!$L$9-(Riskregister!$L$9-Riskregister!$K$9)*SQRT((1-AG604)/2)))</f>
        <v>0</v>
      </c>
      <c r="AI604" s="30">
        <f t="shared" ref="AI604:AJ623" ca="1" si="375">RAND()</f>
        <v>0.14577114201978614</v>
      </c>
      <c r="AJ604" s="30">
        <f t="shared" ca="1" si="375"/>
        <v>0.46223993498705118</v>
      </c>
      <c r="AK604" s="30">
        <f>IF(Riskregister!$E$10="",0,COUNTIF(BK$4:BK$53,"&lt;"&amp;AI604)*IF(AJ604&lt;0.5,Riskregister!$K$10+(Riskregister!$L$10-Riskregister!$K$10)*SQRT(AJ604/2),Riskregister!$L$10-(Riskregister!$L$10-Riskregister!$K$10)*SQRT((1-AJ604)/2)))</f>
        <v>0</v>
      </c>
      <c r="AL604" s="30">
        <f t="shared" ref="AL604:AM623" ca="1" si="376">RAND()</f>
        <v>0.89192181302495144</v>
      </c>
      <c r="AM604" s="30">
        <f t="shared" ca="1" si="376"/>
        <v>6.5455293248990243E-2</v>
      </c>
      <c r="AN604" s="30">
        <f>IF(Riskregister!$E$11="",0,COUNTIF(BL$4:BL$53,"&lt;"&amp;AL604)*IF(AM604&lt;0.5,Riskregister!$K$11+(Riskregister!$L$11-Riskregister!$K$11)*SQRT(AM604/2),Riskregister!$L$11-(Riskregister!$L$11-Riskregister!$K$11)*SQRT((1-AM604)/2)))</f>
        <v>0</v>
      </c>
      <c r="AO604" s="30">
        <f t="shared" ref="AO604:AP623" ca="1" si="377">RAND()</f>
        <v>0.28414079635103617</v>
      </c>
      <c r="AP604" s="30">
        <f t="shared" ca="1" si="377"/>
        <v>0.5292361081606477</v>
      </c>
      <c r="AQ604" s="30">
        <f>IF(Riskregister!$E$12="",0,COUNTIF(BM$4:BM$53,"&lt;"&amp;AO604)*IF(AP604&lt;0.5,Riskregister!$K$12+(Riskregister!$L$12-Riskregister!$K$12)*SQRT(AP604/2),Riskregister!$L$12-(Riskregister!$L$12-Riskregister!$K$12)*SQRT((1-AP604)/2)))</f>
        <v>0</v>
      </c>
      <c r="AR604" s="30">
        <f t="shared" ref="AR604:AS623" ca="1" si="378">RAND()</f>
        <v>3.8197749414286664E-2</v>
      </c>
      <c r="AS604" s="30">
        <f t="shared" ca="1" si="378"/>
        <v>0.97170157097450993</v>
      </c>
      <c r="AT604" s="30">
        <f>IF(Riskregister!$E$13="",0,COUNTIF(BN$4:BN$53,"&lt;"&amp;AR604)*IF(AS604&lt;0.5,Riskregister!$K$13+(Riskregister!$L$13-Riskregister!$K$13)*SQRT(AS604/2),Riskregister!$L$13-(Riskregister!$L$13-Riskregister!$K$13)*SQRT((1-AS604)/2)))</f>
        <v>0</v>
      </c>
      <c r="AU604" s="30">
        <f t="shared" ref="AU604:AV623" ca="1" si="379">RAND()</f>
        <v>0.41458166334490654</v>
      </c>
      <c r="AV604" s="30">
        <f t="shared" ca="1" si="379"/>
        <v>0.86986323636389062</v>
      </c>
      <c r="AW604" s="30">
        <f>IF(Riskregister!$E$14="",0,COUNTIF(BO$4:BO$53,"&lt;"&amp;AU604)*IF(AV604&lt;0.5,Riskregister!$K$14+(Riskregister!$L$14-Riskregister!$K$14)*SQRT(AV604/2),Riskregister!$L$14-(Riskregister!$L$14-Riskregister!$K$14)*SQRT((1-AV604)/2)))</f>
        <v>0</v>
      </c>
      <c r="AX604" s="30">
        <f t="shared" ref="AX604:AY623" ca="1" si="380">RAND()</f>
        <v>0.83286059557907288</v>
      </c>
      <c r="AY604" s="30">
        <f t="shared" ca="1" si="380"/>
        <v>0.86311951744450399</v>
      </c>
      <c r="AZ604" s="30">
        <f>IF(Riskregister!$E$15="",0,COUNTIF(BP$4:BP$53,"&lt;"&amp;AX604)*IF(AY604&lt;0.5,Riskregister!$K$15+(Riskregister!$L$15-Riskregister!$K$15)*SQRT(AY604/2),Riskregister!$L$15-(Riskregister!$L$15-Riskregister!$K$15)*SQRT((1-AY604)/2)))</f>
        <v>0</v>
      </c>
      <c r="BA604" s="30">
        <f t="shared" ref="BA604:BB623" ca="1" si="381">RAND()</f>
        <v>0.96175397171879784</v>
      </c>
      <c r="BB604" s="30">
        <f t="shared" ca="1" si="381"/>
        <v>0.33680040427718383</v>
      </c>
      <c r="BC604" s="30">
        <f>IF(Riskregister!$E$16="",0,COUNTIF(BQ$4:BQ$53,"&lt;"&amp;BA604)*IF(BB604&lt;0.5,Riskregister!$K$16+(Riskregister!$L$16-Riskregister!$K$16)*SQRT(BB604/2),Riskregister!$L$16-(Riskregister!$L$16-Riskregister!$K$16)*SQRT((1-BB604)/2)))</f>
        <v>0</v>
      </c>
      <c r="BD604" s="30">
        <f t="shared" ca="1" si="357"/>
        <v>14352432.002143361</v>
      </c>
    </row>
    <row r="605" spans="20:56" x14ac:dyDescent="0.35">
      <c r="T605" s="30">
        <f t="shared" ca="1" si="370"/>
        <v>0.61708826190874988</v>
      </c>
      <c r="U605" s="30">
        <f t="shared" ca="1" si="370"/>
        <v>0.60024988058902329</v>
      </c>
      <c r="V605" s="30">
        <f ca="1">IF(Riskregister!$E$5="",0,COUNTIF(BF$4:BF$53,"&lt;"&amp;T605)*IF(U605&lt;0.5,Riskregister!$K$5+(Riskregister!$L$5-Riskregister!$K$5)*SQRT(U605/2),Riskregister!$L$5-(Riskregister!$L$5-Riskregister!$K$5)*SQRT((1-U605)/2)))</f>
        <v>1595267.0048731803</v>
      </c>
      <c r="W605" s="30">
        <f t="shared" ca="1" si="371"/>
        <v>0.56689961998489236</v>
      </c>
      <c r="X605" s="30">
        <f t="shared" ca="1" si="371"/>
        <v>0.52239709337535856</v>
      </c>
      <c r="Y605" s="30">
        <f ca="1">IF(Riskregister!$E$6="",0,COUNTIF(BG$4:BG$53,"&lt;"&amp;W605)*IF(X605&lt;0.5,Riskregister!$K$6+(Riskregister!$L$6-Riskregister!$K$6)*SQRT(X605/2),Riskregister!$L$6-(Riskregister!$L$6-Riskregister!$K$6)*SQRT((1-X605)/2)))</f>
        <v>2240776.6387045458</v>
      </c>
      <c r="Z605" s="30">
        <f t="shared" ca="1" si="372"/>
        <v>0.11330848940429838</v>
      </c>
      <c r="AA605" s="30">
        <f t="shared" ca="1" si="372"/>
        <v>0.96896988287407304</v>
      </c>
      <c r="AB605" s="30">
        <f ca="1">IF(Riskregister!$E$7="",0,COUNTIF(BH$4:BH$53,"&lt;"&amp;Z605)*IF(AA605&lt;0.5,Riskregister!$K$7+(Riskregister!$L$7-Riskregister!$K$7)*SQRT(AA605/2),Riskregister!$L$7-(Riskregister!$L$7-Riskregister!$K$7)*SQRT((1-AA605)/2)))</f>
        <v>1069212.5691602314</v>
      </c>
      <c r="AC605" s="30">
        <f t="shared" ca="1" si="373"/>
        <v>0.15228476289575799</v>
      </c>
      <c r="AD605" s="30">
        <f t="shared" ca="1" si="373"/>
        <v>0.42687195981706483</v>
      </c>
      <c r="AE605" s="30">
        <f ca="1">IF(Riskregister!$E$8="",0,COUNTIF(BI$4:BI$53,"&lt;"&amp;AC605)*IF(AD605&lt;0.5,Riskregister!$K$8+(Riskregister!$L$8-Riskregister!$K$8)*SQRT(AD605/2),Riskregister!$L$8-(Riskregister!$L$8-Riskregister!$K$8)*SQRT((1-AD605)/2)))</f>
        <v>2471359.2047792282</v>
      </c>
      <c r="AF605" s="30">
        <f t="shared" ca="1" si="374"/>
        <v>0.91986621244858124</v>
      </c>
      <c r="AG605" s="30">
        <f t="shared" ca="1" si="374"/>
        <v>0.28264157191628037</v>
      </c>
      <c r="AH605" s="30">
        <f>IF(Riskregister!$E$9="",0,COUNTIF(BJ$4:BJ$53,"&lt;"&amp;AF605)*IF(AG605&lt;0.5,Riskregister!$K$9+(Riskregister!$L$9-Riskregister!$K$9)*SQRT(AG605/2),Riskregister!$L$9-(Riskregister!$L$9-Riskregister!$K$9)*SQRT((1-AG605)/2)))</f>
        <v>0</v>
      </c>
      <c r="AI605" s="30">
        <f t="shared" ca="1" si="375"/>
        <v>0.17796002686572976</v>
      </c>
      <c r="AJ605" s="30">
        <f t="shared" ca="1" si="375"/>
        <v>0.51141133734672128</v>
      </c>
      <c r="AK605" s="30">
        <f>IF(Riskregister!$E$10="",0,COUNTIF(BK$4:BK$53,"&lt;"&amp;AI605)*IF(AJ605&lt;0.5,Riskregister!$K$10+(Riskregister!$L$10-Riskregister!$K$10)*SQRT(AJ605/2),Riskregister!$L$10-(Riskregister!$L$10-Riskregister!$K$10)*SQRT((1-AJ605)/2)))</f>
        <v>0</v>
      </c>
      <c r="AL605" s="30">
        <f t="shared" ca="1" si="376"/>
        <v>0.2789490944564611</v>
      </c>
      <c r="AM605" s="30">
        <f t="shared" ca="1" si="376"/>
        <v>0.80823743134934489</v>
      </c>
      <c r="AN605" s="30">
        <f>IF(Riskregister!$E$11="",0,COUNTIF(BL$4:BL$53,"&lt;"&amp;AL605)*IF(AM605&lt;0.5,Riskregister!$K$11+(Riskregister!$L$11-Riskregister!$K$11)*SQRT(AM605/2),Riskregister!$L$11-(Riskregister!$L$11-Riskregister!$K$11)*SQRT((1-AM605)/2)))</f>
        <v>0</v>
      </c>
      <c r="AO605" s="30">
        <f t="shared" ca="1" si="377"/>
        <v>0.29248659436299329</v>
      </c>
      <c r="AP605" s="30">
        <f t="shared" ca="1" si="377"/>
        <v>0.90445680689780039</v>
      </c>
      <c r="AQ605" s="30">
        <f>IF(Riskregister!$E$12="",0,COUNTIF(BM$4:BM$53,"&lt;"&amp;AO605)*IF(AP605&lt;0.5,Riskregister!$K$12+(Riskregister!$L$12-Riskregister!$K$12)*SQRT(AP605/2),Riskregister!$L$12-(Riskregister!$L$12-Riskregister!$K$12)*SQRT((1-AP605)/2)))</f>
        <v>0</v>
      </c>
      <c r="AR605" s="30">
        <f t="shared" ca="1" si="378"/>
        <v>0.40191996989872214</v>
      </c>
      <c r="AS605" s="30">
        <f t="shared" ca="1" si="378"/>
        <v>0.31730913865439447</v>
      </c>
      <c r="AT605" s="30">
        <f>IF(Riskregister!$E$13="",0,COUNTIF(BN$4:BN$53,"&lt;"&amp;AR605)*IF(AS605&lt;0.5,Riskregister!$K$13+(Riskregister!$L$13-Riskregister!$K$13)*SQRT(AS605/2),Riskregister!$L$13-(Riskregister!$L$13-Riskregister!$K$13)*SQRT((1-AS605)/2)))</f>
        <v>0</v>
      </c>
      <c r="AU605" s="30">
        <f t="shared" ca="1" si="379"/>
        <v>0.9794418270605727</v>
      </c>
      <c r="AV605" s="30">
        <f t="shared" ca="1" si="379"/>
        <v>0.62226618166491376</v>
      </c>
      <c r="AW605" s="30">
        <f>IF(Riskregister!$E$14="",0,COUNTIF(BO$4:BO$53,"&lt;"&amp;AU605)*IF(AV605&lt;0.5,Riskregister!$K$14+(Riskregister!$L$14-Riskregister!$K$14)*SQRT(AV605/2),Riskregister!$L$14-(Riskregister!$L$14-Riskregister!$K$14)*SQRT((1-AV605)/2)))</f>
        <v>0</v>
      </c>
      <c r="AX605" s="30">
        <f t="shared" ca="1" si="380"/>
        <v>0.19302431406939469</v>
      </c>
      <c r="AY605" s="30">
        <f t="shared" ca="1" si="380"/>
        <v>0.5371838451541785</v>
      </c>
      <c r="AZ605" s="30">
        <f>IF(Riskregister!$E$15="",0,COUNTIF(BP$4:BP$53,"&lt;"&amp;AX605)*IF(AY605&lt;0.5,Riskregister!$K$15+(Riskregister!$L$15-Riskregister!$K$15)*SQRT(AY605/2),Riskregister!$L$15-(Riskregister!$L$15-Riskregister!$K$15)*SQRT((1-AY605)/2)))</f>
        <v>0</v>
      </c>
      <c r="BA605" s="30">
        <f t="shared" ca="1" si="381"/>
        <v>0.86033252951898198</v>
      </c>
      <c r="BB605" s="30">
        <f t="shared" ca="1" si="381"/>
        <v>0.54099101468034372</v>
      </c>
      <c r="BC605" s="30">
        <f>IF(Riskregister!$E$16="",0,COUNTIF(BQ$4:BQ$53,"&lt;"&amp;BA605)*IF(BB605&lt;0.5,Riskregister!$K$16+(Riskregister!$L$16-Riskregister!$K$16)*SQRT(BB605/2),Riskregister!$L$16-(Riskregister!$L$16-Riskregister!$K$16)*SQRT((1-BB605)/2)))</f>
        <v>0</v>
      </c>
      <c r="BD605" s="30">
        <f t="shared" ca="1" si="357"/>
        <v>7376615.4175171852</v>
      </c>
    </row>
    <row r="606" spans="20:56" x14ac:dyDescent="0.35">
      <c r="T606" s="30">
        <f t="shared" ca="1" si="370"/>
        <v>0.76644745770469758</v>
      </c>
      <c r="U606" s="30">
        <f t="shared" ca="1" si="370"/>
        <v>0.37818524979082124</v>
      </c>
      <c r="V606" s="30">
        <f ca="1">IF(Riskregister!$E$5="",0,COUNTIF(BF$4:BF$53,"&lt;"&amp;T606)*IF(U606&lt;0.5,Riskregister!$K$5+(Riskregister!$L$5-Riskregister!$K$5)*SQRT(U606/2),Riskregister!$L$5-(Riskregister!$L$5-Riskregister!$K$5)*SQRT((1-U606)/2)))</f>
        <v>1728407.5906967488</v>
      </c>
      <c r="W606" s="30">
        <f t="shared" ca="1" si="371"/>
        <v>0.94125672618920431</v>
      </c>
      <c r="X606" s="30">
        <f t="shared" ca="1" si="371"/>
        <v>0.98866558272553184</v>
      </c>
      <c r="Y606" s="30">
        <f ca="1">IF(Riskregister!$E$6="",0,COUNTIF(BG$4:BG$53,"&lt;"&amp;W606)*IF(X606&lt;0.5,Riskregister!$K$6+(Riskregister!$L$6-Riskregister!$K$6)*SQRT(X606/2),Riskregister!$L$6-(Riskregister!$L$6-Riskregister!$K$6)*SQRT((1-X606)/2)))</f>
        <v>7457977.7719002524</v>
      </c>
      <c r="Z606" s="30">
        <f t="shared" ca="1" si="372"/>
        <v>0.49407643267809753</v>
      </c>
      <c r="AA606" s="30">
        <f t="shared" ca="1" si="372"/>
        <v>0.30423707492330176</v>
      </c>
      <c r="AB606" s="30">
        <f ca="1">IF(Riskregister!$E$7="",0,COUNTIF(BH$4:BH$53,"&lt;"&amp;Z606)*IF(AA606&lt;0.5,Riskregister!$K$7+(Riskregister!$L$7-Riskregister!$K$7)*SQRT(AA606/2),Riskregister!$L$7-(Riskregister!$L$7-Riskregister!$K$7)*SQRT((1-AA606)/2)))</f>
        <v>1119049.9070300176</v>
      </c>
      <c r="AC606" s="30">
        <f t="shared" ca="1" si="373"/>
        <v>0.84111545377899222</v>
      </c>
      <c r="AD606" s="30">
        <f t="shared" ca="1" si="373"/>
        <v>0.85863867142261452</v>
      </c>
      <c r="AE606" s="30">
        <f ca="1">IF(Riskregister!$E$8="",0,COUNTIF(BI$4:BI$53,"&lt;"&amp;AC606)*IF(AD606&lt;0.5,Riskregister!$K$8+(Riskregister!$L$8-Riskregister!$K$8)*SQRT(AD606/2),Riskregister!$L$8-(Riskregister!$L$8-Riskregister!$K$8)*SQRT((1-AD606)/2)))</f>
        <v>15001862.948438132</v>
      </c>
      <c r="AF606" s="30">
        <f t="shared" ca="1" si="374"/>
        <v>0.30693014717420986</v>
      </c>
      <c r="AG606" s="30">
        <f t="shared" ca="1" si="374"/>
        <v>0.3964919307473207</v>
      </c>
      <c r="AH606" s="30">
        <f>IF(Riskregister!$E$9="",0,COUNTIF(BJ$4:BJ$53,"&lt;"&amp;AF606)*IF(AG606&lt;0.5,Riskregister!$K$9+(Riskregister!$L$9-Riskregister!$K$9)*SQRT(AG606/2),Riskregister!$L$9-(Riskregister!$L$9-Riskregister!$K$9)*SQRT((1-AG606)/2)))</f>
        <v>0</v>
      </c>
      <c r="AI606" s="30">
        <f t="shared" ca="1" si="375"/>
        <v>0.18448509789355638</v>
      </c>
      <c r="AJ606" s="30">
        <f t="shared" ca="1" si="375"/>
        <v>0.97423165047951388</v>
      </c>
      <c r="AK606" s="30">
        <f>IF(Riskregister!$E$10="",0,COUNTIF(BK$4:BK$53,"&lt;"&amp;AI606)*IF(AJ606&lt;0.5,Riskregister!$K$10+(Riskregister!$L$10-Riskregister!$K$10)*SQRT(AJ606/2),Riskregister!$L$10-(Riskregister!$L$10-Riskregister!$K$10)*SQRT((1-AJ606)/2)))</f>
        <v>0</v>
      </c>
      <c r="AL606" s="30">
        <f t="shared" ca="1" si="376"/>
        <v>7.8257701432742799E-2</v>
      </c>
      <c r="AM606" s="30">
        <f t="shared" ca="1" si="376"/>
        <v>0.38627104981351124</v>
      </c>
      <c r="AN606" s="30">
        <f>IF(Riskregister!$E$11="",0,COUNTIF(BL$4:BL$53,"&lt;"&amp;AL606)*IF(AM606&lt;0.5,Riskregister!$K$11+(Riskregister!$L$11-Riskregister!$K$11)*SQRT(AM606/2),Riskregister!$L$11-(Riskregister!$L$11-Riskregister!$K$11)*SQRT((1-AM606)/2)))</f>
        <v>0</v>
      </c>
      <c r="AO606" s="30">
        <f t="shared" ca="1" si="377"/>
        <v>0.3462714958468982</v>
      </c>
      <c r="AP606" s="30">
        <f t="shared" ca="1" si="377"/>
        <v>0.80882603283764865</v>
      </c>
      <c r="AQ606" s="30">
        <f>IF(Riskregister!$E$12="",0,COUNTIF(BM$4:BM$53,"&lt;"&amp;AO606)*IF(AP606&lt;0.5,Riskregister!$K$12+(Riskregister!$L$12-Riskregister!$K$12)*SQRT(AP606/2),Riskregister!$L$12-(Riskregister!$L$12-Riskregister!$K$12)*SQRT((1-AP606)/2)))</f>
        <v>0</v>
      </c>
      <c r="AR606" s="30">
        <f t="shared" ca="1" si="378"/>
        <v>0.86893452858776832</v>
      </c>
      <c r="AS606" s="30">
        <f t="shared" ca="1" si="378"/>
        <v>0.90344667744639351</v>
      </c>
      <c r="AT606" s="30">
        <f>IF(Riskregister!$E$13="",0,COUNTIF(BN$4:BN$53,"&lt;"&amp;AR606)*IF(AS606&lt;0.5,Riskregister!$K$13+(Riskregister!$L$13-Riskregister!$K$13)*SQRT(AS606/2),Riskregister!$L$13-(Riskregister!$L$13-Riskregister!$K$13)*SQRT((1-AS606)/2)))</f>
        <v>0</v>
      </c>
      <c r="AU606" s="30">
        <f t="shared" ca="1" si="379"/>
        <v>2.3470746563786116E-2</v>
      </c>
      <c r="AV606" s="30">
        <f t="shared" ca="1" si="379"/>
        <v>5.7147777354648821E-2</v>
      </c>
      <c r="AW606" s="30">
        <f>IF(Riskregister!$E$14="",0,COUNTIF(BO$4:BO$53,"&lt;"&amp;AU606)*IF(AV606&lt;0.5,Riskregister!$K$14+(Riskregister!$L$14-Riskregister!$K$14)*SQRT(AV606/2),Riskregister!$L$14-(Riskregister!$L$14-Riskregister!$K$14)*SQRT((1-AV606)/2)))</f>
        <v>0</v>
      </c>
      <c r="AX606" s="30">
        <f t="shared" ca="1" si="380"/>
        <v>0.98068649186891155</v>
      </c>
      <c r="AY606" s="30">
        <f t="shared" ca="1" si="380"/>
        <v>7.0462419503162677E-2</v>
      </c>
      <c r="AZ606" s="30">
        <f>IF(Riskregister!$E$15="",0,COUNTIF(BP$4:BP$53,"&lt;"&amp;AX606)*IF(AY606&lt;0.5,Riskregister!$K$15+(Riskregister!$L$15-Riskregister!$K$15)*SQRT(AY606/2),Riskregister!$L$15-(Riskregister!$L$15-Riskregister!$K$15)*SQRT((1-AY606)/2)))</f>
        <v>0</v>
      </c>
      <c r="BA606" s="30">
        <f t="shared" ca="1" si="381"/>
        <v>0.42735188487450959</v>
      </c>
      <c r="BB606" s="30">
        <f t="shared" ca="1" si="381"/>
        <v>0.59759740634069825</v>
      </c>
      <c r="BC606" s="30">
        <f>IF(Riskregister!$E$16="",0,COUNTIF(BQ$4:BQ$53,"&lt;"&amp;BA606)*IF(BB606&lt;0.5,Riskregister!$K$16+(Riskregister!$L$16-Riskregister!$K$16)*SQRT(BB606/2),Riskregister!$L$16-(Riskregister!$L$16-Riskregister!$K$16)*SQRT((1-BB606)/2)))</f>
        <v>0</v>
      </c>
      <c r="BD606" s="30">
        <f t="shared" ca="1" si="357"/>
        <v>25307298.21806515</v>
      </c>
    </row>
    <row r="607" spans="20:56" x14ac:dyDescent="0.35">
      <c r="T607" s="30">
        <f t="shared" ca="1" si="370"/>
        <v>0.14684374548206425</v>
      </c>
      <c r="U607" s="30">
        <f t="shared" ca="1" si="370"/>
        <v>8.8220489432512039E-2</v>
      </c>
      <c r="V607" s="30">
        <f ca="1">IF(Riskregister!$E$5="",0,COUNTIF(BF$4:BF$53,"&lt;"&amp;T607)*IF(U607&lt;0.5,Riskregister!$K$5+(Riskregister!$L$5-Riskregister!$K$5)*SQRT(U607/2),Riskregister!$L$5-(Riskregister!$L$5-Riskregister!$K$5)*SQRT((1-U607)/2)))</f>
        <v>489021.95168859989</v>
      </c>
      <c r="W607" s="30">
        <f t="shared" ca="1" si="371"/>
        <v>0.79888110716461891</v>
      </c>
      <c r="X607" s="30">
        <f t="shared" ca="1" si="371"/>
        <v>0.89431296811016237</v>
      </c>
      <c r="Y607" s="30">
        <f ca="1">IF(Riskregister!$E$6="",0,COUNTIF(BG$4:BG$53,"&lt;"&amp;W607)*IF(X607&lt;0.5,Riskregister!$K$6+(Riskregister!$L$6-Riskregister!$K$6)*SQRT(X607/2),Riskregister!$L$6-(Riskregister!$L$6-Riskregister!$K$6)*SQRT((1-X607)/2)))</f>
        <v>4758663.2507841261</v>
      </c>
      <c r="Z607" s="30">
        <f t="shared" ca="1" si="372"/>
        <v>0.9120122997759299</v>
      </c>
      <c r="AA607" s="30">
        <f t="shared" ca="1" si="372"/>
        <v>0.85561496614292154</v>
      </c>
      <c r="AB607" s="30">
        <f ca="1">IF(Riskregister!$E$7="",0,COUNTIF(BH$4:BH$53,"&lt;"&amp;Z607)*IF(AA607&lt;0.5,Riskregister!$K$7+(Riskregister!$L$7-Riskregister!$K$7)*SQRT(AA607/2),Riskregister!$L$7-(Riskregister!$L$7-Riskregister!$K$7)*SQRT((1-AA607)/2)))</f>
        <v>3059596.7182242475</v>
      </c>
      <c r="AC607" s="30">
        <f t="shared" ca="1" si="373"/>
        <v>0.96290040445008362</v>
      </c>
      <c r="AD607" s="30">
        <f t="shared" ca="1" si="373"/>
        <v>8.9300649493382123E-2</v>
      </c>
      <c r="AE607" s="30">
        <f ca="1">IF(Riskregister!$E$8="",0,COUNTIF(BI$4:BI$53,"&lt;"&amp;AC607)*IF(AD607&lt;0.5,Riskregister!$K$8+(Riskregister!$L$8-Riskregister!$K$8)*SQRT(AD607/2),Riskregister!$L$8-(Riskregister!$L$8-Riskregister!$K$8)*SQRT((1-AD607)/2)))</f>
        <v>7758835.8134419676</v>
      </c>
      <c r="AF607" s="30">
        <f t="shared" ca="1" si="374"/>
        <v>0.15750166776951735</v>
      </c>
      <c r="AG607" s="30">
        <f t="shared" ca="1" si="374"/>
        <v>0.58748026654292351</v>
      </c>
      <c r="AH607" s="30">
        <f>IF(Riskregister!$E$9="",0,COUNTIF(BJ$4:BJ$53,"&lt;"&amp;AF607)*IF(AG607&lt;0.5,Riskregister!$K$9+(Riskregister!$L$9-Riskregister!$K$9)*SQRT(AG607/2),Riskregister!$L$9-(Riskregister!$L$9-Riskregister!$K$9)*SQRT((1-AG607)/2)))</f>
        <v>0</v>
      </c>
      <c r="AI607" s="30">
        <f t="shared" ca="1" si="375"/>
        <v>0.74974382251288962</v>
      </c>
      <c r="AJ607" s="30">
        <f t="shared" ca="1" si="375"/>
        <v>0.99787052399063325</v>
      </c>
      <c r="AK607" s="30">
        <f>IF(Riskregister!$E$10="",0,COUNTIF(BK$4:BK$53,"&lt;"&amp;AI607)*IF(AJ607&lt;0.5,Riskregister!$K$10+(Riskregister!$L$10-Riskregister!$K$10)*SQRT(AJ607/2),Riskregister!$L$10-(Riskregister!$L$10-Riskregister!$K$10)*SQRT((1-AJ607)/2)))</f>
        <v>0</v>
      </c>
      <c r="AL607" s="30">
        <f t="shared" ca="1" si="376"/>
        <v>0.35447756522026752</v>
      </c>
      <c r="AM607" s="30">
        <f t="shared" ca="1" si="376"/>
        <v>0.66260064913074035</v>
      </c>
      <c r="AN607" s="30">
        <f>IF(Riskregister!$E$11="",0,COUNTIF(BL$4:BL$53,"&lt;"&amp;AL607)*IF(AM607&lt;0.5,Riskregister!$K$11+(Riskregister!$L$11-Riskregister!$K$11)*SQRT(AM607/2),Riskregister!$L$11-(Riskregister!$L$11-Riskregister!$K$11)*SQRT((1-AM607)/2)))</f>
        <v>0</v>
      </c>
      <c r="AO607" s="30">
        <f t="shared" ca="1" si="377"/>
        <v>2.815601053205552E-3</v>
      </c>
      <c r="AP607" s="30">
        <f t="shared" ca="1" si="377"/>
        <v>0.22358537069029871</v>
      </c>
      <c r="AQ607" s="30">
        <f>IF(Riskregister!$E$12="",0,COUNTIF(BM$4:BM$53,"&lt;"&amp;AO607)*IF(AP607&lt;0.5,Riskregister!$K$12+(Riskregister!$L$12-Riskregister!$K$12)*SQRT(AP607/2),Riskregister!$L$12-(Riskregister!$L$12-Riskregister!$K$12)*SQRT((1-AP607)/2)))</f>
        <v>0</v>
      </c>
      <c r="AR607" s="30">
        <f t="shared" ca="1" si="378"/>
        <v>0.59521352494235169</v>
      </c>
      <c r="AS607" s="30">
        <f t="shared" ca="1" si="378"/>
        <v>2.3214204611943901E-2</v>
      </c>
      <c r="AT607" s="30">
        <f>IF(Riskregister!$E$13="",0,COUNTIF(BN$4:BN$53,"&lt;"&amp;AR607)*IF(AS607&lt;0.5,Riskregister!$K$13+(Riskregister!$L$13-Riskregister!$K$13)*SQRT(AS607/2),Riskregister!$L$13-(Riskregister!$L$13-Riskregister!$K$13)*SQRT((1-AS607)/2)))</f>
        <v>0</v>
      </c>
      <c r="AU607" s="30">
        <f t="shared" ca="1" si="379"/>
        <v>0.76485044856932505</v>
      </c>
      <c r="AV607" s="30">
        <f t="shared" ca="1" si="379"/>
        <v>0.72032308504551201</v>
      </c>
      <c r="AW607" s="30">
        <f>IF(Riskregister!$E$14="",0,COUNTIF(BO$4:BO$53,"&lt;"&amp;AU607)*IF(AV607&lt;0.5,Riskregister!$K$14+(Riskregister!$L$14-Riskregister!$K$14)*SQRT(AV607/2),Riskregister!$L$14-(Riskregister!$L$14-Riskregister!$K$14)*SQRT((1-AV607)/2)))</f>
        <v>0</v>
      </c>
      <c r="AX607" s="30">
        <f t="shared" ca="1" si="380"/>
        <v>0.87447546834081114</v>
      </c>
      <c r="AY607" s="30">
        <f t="shared" ca="1" si="380"/>
        <v>0.93659109157387199</v>
      </c>
      <c r="AZ607" s="30">
        <f>IF(Riskregister!$E$15="",0,COUNTIF(BP$4:BP$53,"&lt;"&amp;AX607)*IF(AY607&lt;0.5,Riskregister!$K$15+(Riskregister!$L$15-Riskregister!$K$15)*SQRT(AY607/2),Riskregister!$L$15-(Riskregister!$L$15-Riskregister!$K$15)*SQRT((1-AY607)/2)))</f>
        <v>0</v>
      </c>
      <c r="BA607" s="30">
        <f t="shared" ca="1" si="381"/>
        <v>0.71679246600800062</v>
      </c>
      <c r="BB607" s="30">
        <f t="shared" ca="1" si="381"/>
        <v>0.39929035774535093</v>
      </c>
      <c r="BC607" s="30">
        <f>IF(Riskregister!$E$16="",0,COUNTIF(BQ$4:BQ$53,"&lt;"&amp;BA607)*IF(BB607&lt;0.5,Riskregister!$K$16+(Riskregister!$L$16-Riskregister!$K$16)*SQRT(BB607/2),Riskregister!$L$16-(Riskregister!$L$16-Riskregister!$K$16)*SQRT((1-BB607)/2)))</f>
        <v>0</v>
      </c>
      <c r="BD607" s="30">
        <f t="shared" ca="1" si="357"/>
        <v>16066117.734138941</v>
      </c>
    </row>
    <row r="608" spans="20:56" x14ac:dyDescent="0.35">
      <c r="T608" s="30">
        <f t="shared" ca="1" si="370"/>
        <v>0.55119936330867092</v>
      </c>
      <c r="U608" s="30">
        <f t="shared" ca="1" si="370"/>
        <v>0.73428559125624004</v>
      </c>
      <c r="V608" s="30">
        <f ca="1">IF(Riskregister!$E$5="",0,COUNTIF(BF$4:BF$53,"&lt;"&amp;T608)*IF(U608&lt;0.5,Riskregister!$K$5+(Riskregister!$L$5-Riskregister!$K$5)*SQRT(U608/2),Riskregister!$L$5-(Riskregister!$L$5-Riskregister!$K$5)*SQRT((1-U608)/2)))</f>
        <v>1743907.5201125294</v>
      </c>
      <c r="W608" s="30">
        <f t="shared" ca="1" si="371"/>
        <v>0.48344701322514949</v>
      </c>
      <c r="X608" s="30">
        <f t="shared" ca="1" si="371"/>
        <v>0.57762527304121059</v>
      </c>
      <c r="Y608" s="30">
        <f ca="1">IF(Riskregister!$E$6="",0,COUNTIF(BG$4:BG$53,"&lt;"&amp;W608)*IF(X608&lt;0.5,Riskregister!$K$6+(Riskregister!$L$6-Riskregister!$K$6)*SQRT(X608/2),Riskregister!$L$6-(Riskregister!$L$6-Riskregister!$K$6)*SQRT((1-X608)/2)))</f>
        <v>2345615.4525948465</v>
      </c>
      <c r="Z608" s="30">
        <f t="shared" ca="1" si="372"/>
        <v>0.68458654527055185</v>
      </c>
      <c r="AA608" s="30">
        <f t="shared" ca="1" si="372"/>
        <v>3.2265569931630655E-2</v>
      </c>
      <c r="AB608" s="30">
        <f ca="1">IF(Riskregister!$E$7="",0,COUNTIF(BH$4:BH$53,"&lt;"&amp;Z608)*IF(AA608&lt;0.5,Riskregister!$K$7+(Riskregister!$L$7-Riskregister!$K$7)*SQRT(AA608/2),Riskregister!$L$7-(Riskregister!$L$7-Riskregister!$K$7)*SQRT((1-AA608)/2)))</f>
        <v>661186.50638693583</v>
      </c>
      <c r="AC608" s="30">
        <f t="shared" ca="1" si="373"/>
        <v>0.4766625242098419</v>
      </c>
      <c r="AD608" s="30">
        <f t="shared" ca="1" si="373"/>
        <v>0.55904364209468549</v>
      </c>
      <c r="AE608" s="30">
        <f ca="1">IF(Riskregister!$E$8="",0,COUNTIF(BI$4:BI$53,"&lt;"&amp;AC608)*IF(AD608&lt;0.5,Riskregister!$K$8+(Riskregister!$L$8-Riskregister!$K$8)*SQRT(AD608/2),Riskregister!$L$8-(Riskregister!$L$8-Riskregister!$K$8)*SQRT((1-AD608)/2)))</f>
        <v>8379330.3391894111</v>
      </c>
      <c r="AF608" s="30">
        <f t="shared" ca="1" si="374"/>
        <v>4.5345980538488595E-2</v>
      </c>
      <c r="AG608" s="30">
        <f t="shared" ca="1" si="374"/>
        <v>0.29171407848088138</v>
      </c>
      <c r="AH608" s="30">
        <f>IF(Riskregister!$E$9="",0,COUNTIF(BJ$4:BJ$53,"&lt;"&amp;AF608)*IF(AG608&lt;0.5,Riskregister!$K$9+(Riskregister!$L$9-Riskregister!$K$9)*SQRT(AG608/2),Riskregister!$L$9-(Riskregister!$L$9-Riskregister!$K$9)*SQRT((1-AG608)/2)))</f>
        <v>0</v>
      </c>
      <c r="AI608" s="30">
        <f t="shared" ca="1" si="375"/>
        <v>0.60036429035866357</v>
      </c>
      <c r="AJ608" s="30">
        <f t="shared" ca="1" si="375"/>
        <v>0.55480323950964683</v>
      </c>
      <c r="AK608" s="30">
        <f>IF(Riskregister!$E$10="",0,COUNTIF(BK$4:BK$53,"&lt;"&amp;AI608)*IF(AJ608&lt;0.5,Riskregister!$K$10+(Riskregister!$L$10-Riskregister!$K$10)*SQRT(AJ608/2),Riskregister!$L$10-(Riskregister!$L$10-Riskregister!$K$10)*SQRT((1-AJ608)/2)))</f>
        <v>0</v>
      </c>
      <c r="AL608" s="30">
        <f t="shared" ca="1" si="376"/>
        <v>3.9670633340025407E-3</v>
      </c>
      <c r="AM608" s="30">
        <f t="shared" ca="1" si="376"/>
        <v>0.61106639863290468</v>
      </c>
      <c r="AN608" s="30">
        <f>IF(Riskregister!$E$11="",0,COUNTIF(BL$4:BL$53,"&lt;"&amp;AL608)*IF(AM608&lt;0.5,Riskregister!$K$11+(Riskregister!$L$11-Riskregister!$K$11)*SQRT(AM608/2),Riskregister!$L$11-(Riskregister!$L$11-Riskregister!$K$11)*SQRT((1-AM608)/2)))</f>
        <v>0</v>
      </c>
      <c r="AO608" s="30">
        <f t="shared" ca="1" si="377"/>
        <v>0.32218824400440016</v>
      </c>
      <c r="AP608" s="30">
        <f t="shared" ca="1" si="377"/>
        <v>0.74787882059269173</v>
      </c>
      <c r="AQ608" s="30">
        <f>IF(Riskregister!$E$12="",0,COUNTIF(BM$4:BM$53,"&lt;"&amp;AO608)*IF(AP608&lt;0.5,Riskregister!$K$12+(Riskregister!$L$12-Riskregister!$K$12)*SQRT(AP608/2),Riskregister!$L$12-(Riskregister!$L$12-Riskregister!$K$12)*SQRT((1-AP608)/2)))</f>
        <v>0</v>
      </c>
      <c r="AR608" s="30">
        <f t="shared" ca="1" si="378"/>
        <v>0.64368332566871456</v>
      </c>
      <c r="AS608" s="30">
        <f t="shared" ca="1" si="378"/>
        <v>0.18270541981153121</v>
      </c>
      <c r="AT608" s="30">
        <f>IF(Riskregister!$E$13="",0,COUNTIF(BN$4:BN$53,"&lt;"&amp;AR608)*IF(AS608&lt;0.5,Riskregister!$K$13+(Riskregister!$L$13-Riskregister!$K$13)*SQRT(AS608/2),Riskregister!$L$13-(Riskregister!$L$13-Riskregister!$K$13)*SQRT((1-AS608)/2)))</f>
        <v>0</v>
      </c>
      <c r="AU608" s="30">
        <f t="shared" ca="1" si="379"/>
        <v>0.77328744803055571</v>
      </c>
      <c r="AV608" s="30">
        <f t="shared" ca="1" si="379"/>
        <v>0.67405279965336573</v>
      </c>
      <c r="AW608" s="30">
        <f>IF(Riskregister!$E$14="",0,COUNTIF(BO$4:BO$53,"&lt;"&amp;AU608)*IF(AV608&lt;0.5,Riskregister!$K$14+(Riskregister!$L$14-Riskregister!$K$14)*SQRT(AV608/2),Riskregister!$L$14-(Riskregister!$L$14-Riskregister!$K$14)*SQRT((1-AV608)/2)))</f>
        <v>0</v>
      </c>
      <c r="AX608" s="30">
        <f t="shared" ca="1" si="380"/>
        <v>0.84687205030693458</v>
      </c>
      <c r="AY608" s="30">
        <f t="shared" ca="1" si="380"/>
        <v>0.10378086270459708</v>
      </c>
      <c r="AZ608" s="30">
        <f>IF(Riskregister!$E$15="",0,COUNTIF(BP$4:BP$53,"&lt;"&amp;AX608)*IF(AY608&lt;0.5,Riskregister!$K$15+(Riskregister!$L$15-Riskregister!$K$15)*SQRT(AY608/2),Riskregister!$L$15-(Riskregister!$L$15-Riskregister!$K$15)*SQRT((1-AY608)/2)))</f>
        <v>0</v>
      </c>
      <c r="BA608" s="30">
        <f t="shared" ca="1" si="381"/>
        <v>0.38449094321170829</v>
      </c>
      <c r="BB608" s="30">
        <f t="shared" ca="1" si="381"/>
        <v>0.24626434237691586</v>
      </c>
      <c r="BC608" s="30">
        <f>IF(Riskregister!$E$16="",0,COUNTIF(BQ$4:BQ$53,"&lt;"&amp;BA608)*IF(BB608&lt;0.5,Riskregister!$K$16+(Riskregister!$L$16-Riskregister!$K$16)*SQRT(BB608/2),Riskregister!$L$16-(Riskregister!$L$16-Riskregister!$K$16)*SQRT((1-BB608)/2)))</f>
        <v>0</v>
      </c>
      <c r="BD608" s="30">
        <f t="shared" ca="1" si="357"/>
        <v>13130039.818283722</v>
      </c>
    </row>
    <row r="609" spans="20:56" x14ac:dyDescent="0.35">
      <c r="T609" s="30">
        <f t="shared" ca="1" si="370"/>
        <v>0.22666035896281489</v>
      </c>
      <c r="U609" s="30">
        <f t="shared" ca="1" si="370"/>
        <v>0.66306305867710458</v>
      </c>
      <c r="V609" s="30">
        <f ca="1">IF(Riskregister!$E$5="",0,COUNTIF(BF$4:BF$53,"&lt;"&amp;T609)*IF(U609&lt;0.5,Riskregister!$K$5+(Riskregister!$L$5-Riskregister!$K$5)*SQRT(U609/2),Riskregister!$L$5-(Riskregister!$L$5-Riskregister!$K$5)*SQRT((1-U609)/2)))</f>
        <v>830595.80235767132</v>
      </c>
      <c r="W609" s="30">
        <f t="shared" ca="1" si="371"/>
        <v>0.92498479729157645</v>
      </c>
      <c r="X609" s="30">
        <f t="shared" ca="1" si="371"/>
        <v>0.63612275912277294</v>
      </c>
      <c r="Y609" s="30">
        <f ca="1">IF(Riskregister!$E$6="",0,COUNTIF(BG$4:BG$53,"&lt;"&amp;W609)*IF(X609&lt;0.5,Riskregister!$K$6+(Riskregister!$L$6-Riskregister!$K$6)*SQRT(X609/2),Riskregister!$L$6-(Riskregister!$L$6-Riskregister!$K$6)*SQRT((1-X609)/2)))</f>
        <v>4928893.019848099</v>
      </c>
      <c r="Z609" s="30">
        <f t="shared" ca="1" si="372"/>
        <v>0.61401047993813773</v>
      </c>
      <c r="AA609" s="30">
        <f t="shared" ca="1" si="372"/>
        <v>6.4597993679432864E-2</v>
      </c>
      <c r="AB609" s="30">
        <f ca="1">IF(Riskregister!$E$7="",0,COUNTIF(BH$4:BH$53,"&lt;"&amp;Z609)*IF(AA609&lt;0.5,Riskregister!$K$7+(Riskregister!$L$7-Riskregister!$K$7)*SQRT(AA609/2),Riskregister!$L$7-(Riskregister!$L$7-Riskregister!$K$7)*SQRT((1-AA609)/2)))</f>
        <v>790312.08083630633</v>
      </c>
      <c r="AC609" s="30">
        <f t="shared" ca="1" si="373"/>
        <v>0.52745485782082835</v>
      </c>
      <c r="AD609" s="30">
        <f t="shared" ca="1" si="373"/>
        <v>0.61194095986893693</v>
      </c>
      <c r="AE609" s="30">
        <f ca="1">IF(Riskregister!$E$8="",0,COUNTIF(BI$4:BI$53,"&lt;"&amp;AC609)*IF(AD609&lt;0.5,Riskregister!$K$8+(Riskregister!$L$8-Riskregister!$K$8)*SQRT(AD609/2),Riskregister!$L$8-(Riskregister!$L$8-Riskregister!$K$8)*SQRT((1-AD609)/2)))</f>
        <v>8789121.7300426569</v>
      </c>
      <c r="AF609" s="30">
        <f t="shared" ca="1" si="374"/>
        <v>0.79278441366143826</v>
      </c>
      <c r="AG609" s="30">
        <f t="shared" ca="1" si="374"/>
        <v>0.94269288743031099</v>
      </c>
      <c r="AH609" s="30">
        <f>IF(Riskregister!$E$9="",0,COUNTIF(BJ$4:BJ$53,"&lt;"&amp;AF609)*IF(AG609&lt;0.5,Riskregister!$K$9+(Riskregister!$L$9-Riskregister!$K$9)*SQRT(AG609/2),Riskregister!$L$9-(Riskregister!$L$9-Riskregister!$K$9)*SQRT((1-AG609)/2)))</f>
        <v>0</v>
      </c>
      <c r="AI609" s="30">
        <f t="shared" ca="1" si="375"/>
        <v>0.4368950764043793</v>
      </c>
      <c r="AJ609" s="30">
        <f t="shared" ca="1" si="375"/>
        <v>0.73602674378972988</v>
      </c>
      <c r="AK609" s="30">
        <f>IF(Riskregister!$E$10="",0,COUNTIF(BK$4:BK$53,"&lt;"&amp;AI609)*IF(AJ609&lt;0.5,Riskregister!$K$10+(Riskregister!$L$10-Riskregister!$K$10)*SQRT(AJ609/2),Riskregister!$L$10-(Riskregister!$L$10-Riskregister!$K$10)*SQRT((1-AJ609)/2)))</f>
        <v>0</v>
      </c>
      <c r="AL609" s="30">
        <f t="shared" ca="1" si="376"/>
        <v>0.71019412858288977</v>
      </c>
      <c r="AM609" s="30">
        <f t="shared" ca="1" si="376"/>
        <v>0.99685106143570201</v>
      </c>
      <c r="AN609" s="30">
        <f>IF(Riskregister!$E$11="",0,COUNTIF(BL$4:BL$53,"&lt;"&amp;AL609)*IF(AM609&lt;0.5,Riskregister!$K$11+(Riskregister!$L$11-Riskregister!$K$11)*SQRT(AM609/2),Riskregister!$L$11-(Riskregister!$L$11-Riskregister!$K$11)*SQRT((1-AM609)/2)))</f>
        <v>0</v>
      </c>
      <c r="AO609" s="30">
        <f t="shared" ca="1" si="377"/>
        <v>0.55262031045155446</v>
      </c>
      <c r="AP609" s="30">
        <f t="shared" ca="1" si="377"/>
        <v>0.79574313267915342</v>
      </c>
      <c r="AQ609" s="30">
        <f>IF(Riskregister!$E$12="",0,COUNTIF(BM$4:BM$53,"&lt;"&amp;AO609)*IF(AP609&lt;0.5,Riskregister!$K$12+(Riskregister!$L$12-Riskregister!$K$12)*SQRT(AP609/2),Riskregister!$L$12-(Riskregister!$L$12-Riskregister!$K$12)*SQRT((1-AP609)/2)))</f>
        <v>0</v>
      </c>
      <c r="AR609" s="30">
        <f t="shared" ca="1" si="378"/>
        <v>6.6573274497781831E-2</v>
      </c>
      <c r="AS609" s="30">
        <f t="shared" ca="1" si="378"/>
        <v>0.94331424727214686</v>
      </c>
      <c r="AT609" s="30">
        <f>IF(Riskregister!$E$13="",0,COUNTIF(BN$4:BN$53,"&lt;"&amp;AR609)*IF(AS609&lt;0.5,Riskregister!$K$13+(Riskregister!$L$13-Riskregister!$K$13)*SQRT(AS609/2),Riskregister!$L$13-(Riskregister!$L$13-Riskregister!$K$13)*SQRT((1-AS609)/2)))</f>
        <v>0</v>
      </c>
      <c r="AU609" s="30">
        <f t="shared" ca="1" si="379"/>
        <v>0.18045550500043794</v>
      </c>
      <c r="AV609" s="30">
        <f t="shared" ca="1" si="379"/>
        <v>0.50018951443804005</v>
      </c>
      <c r="AW609" s="30">
        <f>IF(Riskregister!$E$14="",0,COUNTIF(BO$4:BO$53,"&lt;"&amp;AU609)*IF(AV609&lt;0.5,Riskregister!$K$14+(Riskregister!$L$14-Riskregister!$K$14)*SQRT(AV609/2),Riskregister!$L$14-(Riskregister!$L$14-Riskregister!$K$14)*SQRT((1-AV609)/2)))</f>
        <v>0</v>
      </c>
      <c r="AX609" s="30">
        <f t="shared" ca="1" si="380"/>
        <v>0.30996127328982714</v>
      </c>
      <c r="AY609" s="30">
        <f t="shared" ca="1" si="380"/>
        <v>0.11312303191759243</v>
      </c>
      <c r="AZ609" s="30">
        <f>IF(Riskregister!$E$15="",0,COUNTIF(BP$4:BP$53,"&lt;"&amp;AX609)*IF(AY609&lt;0.5,Riskregister!$K$15+(Riskregister!$L$15-Riskregister!$K$15)*SQRT(AY609/2),Riskregister!$L$15-(Riskregister!$L$15-Riskregister!$K$15)*SQRT((1-AY609)/2)))</f>
        <v>0</v>
      </c>
      <c r="BA609" s="30">
        <f t="shared" ca="1" si="381"/>
        <v>0.55879618769502648</v>
      </c>
      <c r="BB609" s="30">
        <f t="shared" ca="1" si="381"/>
        <v>0.96103111107852623</v>
      </c>
      <c r="BC609" s="30">
        <f>IF(Riskregister!$E$16="",0,COUNTIF(BQ$4:BQ$53,"&lt;"&amp;BA609)*IF(BB609&lt;0.5,Riskregister!$K$16+(Riskregister!$L$16-Riskregister!$K$16)*SQRT(BB609/2),Riskregister!$L$16-(Riskregister!$L$16-Riskregister!$K$16)*SQRT((1-BB609)/2)))</f>
        <v>0</v>
      </c>
      <c r="BD609" s="30">
        <f t="shared" ca="1" si="357"/>
        <v>15338922.633084733</v>
      </c>
    </row>
    <row r="610" spans="20:56" x14ac:dyDescent="0.35">
      <c r="T610" s="30">
        <f t="shared" ca="1" si="370"/>
        <v>0.2227688897905884</v>
      </c>
      <c r="U610" s="30">
        <f t="shared" ca="1" si="370"/>
        <v>0.85116507399711894</v>
      </c>
      <c r="V610" s="30">
        <f ca="1">IF(Riskregister!$E$5="",0,COUNTIF(BF$4:BF$53,"&lt;"&amp;T610)*IF(U610&lt;0.5,Riskregister!$K$5+(Riskregister!$L$5-Riskregister!$K$5)*SQRT(U610/2),Riskregister!$L$5-(Riskregister!$L$5-Riskregister!$K$5)*SQRT((1-U610)/2)))</f>
        <v>954483.92103333271</v>
      </c>
      <c r="W610" s="30">
        <f t="shared" ca="1" si="371"/>
        <v>5.4384583137908837E-2</v>
      </c>
      <c r="X610" s="30">
        <f t="shared" ca="1" si="371"/>
        <v>0.53032383638367719</v>
      </c>
      <c r="Y610" s="30">
        <f ca="1">IF(Riskregister!$E$6="",0,COUNTIF(BG$4:BG$53,"&lt;"&amp;W610)*IF(X610&lt;0.5,Riskregister!$K$6+(Riskregister!$L$6-Riskregister!$K$6)*SQRT(X610/2),Riskregister!$L$6-(Riskregister!$L$6-Riskregister!$K$6)*SQRT((1-X610)/2)))</f>
        <v>0</v>
      </c>
      <c r="Z610" s="30">
        <f t="shared" ca="1" si="372"/>
        <v>0.57167903613491233</v>
      </c>
      <c r="AA610" s="30">
        <f t="shared" ca="1" si="372"/>
        <v>0.55936779928528257</v>
      </c>
      <c r="AB610" s="30">
        <f ca="1">IF(Riskregister!$E$7="",0,COUNTIF(BH$4:BH$53,"&lt;"&amp;Z610)*IF(AA610&lt;0.5,Riskregister!$K$7+(Riskregister!$L$7-Riskregister!$K$7)*SQRT(AA610/2),Riskregister!$L$7-(Riskregister!$L$7-Riskregister!$K$7)*SQRT((1-AA610)/2)))</f>
        <v>1650022.8730991883</v>
      </c>
      <c r="AC610" s="30">
        <f t="shared" ca="1" si="373"/>
        <v>0.78645938583918173</v>
      </c>
      <c r="AD610" s="30">
        <f t="shared" ca="1" si="373"/>
        <v>0.35916510417765735</v>
      </c>
      <c r="AE610" s="30">
        <f ca="1">IF(Riskregister!$E$8="",0,COUNTIF(BI$4:BI$53,"&lt;"&amp;AC610)*IF(AD610&lt;0.5,Riskregister!$K$8+(Riskregister!$L$8-Riskregister!$K$8)*SQRT(AD610/2),Riskregister!$L$8-(Riskregister!$L$8-Riskregister!$K$8)*SQRT((1-AD610)/2)))</f>
        <v>9166910.1419732105</v>
      </c>
      <c r="AF610" s="30">
        <f t="shared" ca="1" si="374"/>
        <v>3.0456901714921103E-2</v>
      </c>
      <c r="AG610" s="30">
        <f t="shared" ca="1" si="374"/>
        <v>0.63941823919464302</v>
      </c>
      <c r="AH610" s="30">
        <f>IF(Riskregister!$E$9="",0,COUNTIF(BJ$4:BJ$53,"&lt;"&amp;AF610)*IF(AG610&lt;0.5,Riskregister!$K$9+(Riskregister!$L$9-Riskregister!$K$9)*SQRT(AG610/2),Riskregister!$L$9-(Riskregister!$L$9-Riskregister!$K$9)*SQRT((1-AG610)/2)))</f>
        <v>0</v>
      </c>
      <c r="AI610" s="30">
        <f t="shared" ca="1" si="375"/>
        <v>0.78816846156789033</v>
      </c>
      <c r="AJ610" s="30">
        <f t="shared" ca="1" si="375"/>
        <v>0.83926883695643473</v>
      </c>
      <c r="AK610" s="30">
        <f>IF(Riskregister!$E$10="",0,COUNTIF(BK$4:BK$53,"&lt;"&amp;AI610)*IF(AJ610&lt;0.5,Riskregister!$K$10+(Riskregister!$L$10-Riskregister!$K$10)*SQRT(AJ610/2),Riskregister!$L$10-(Riskregister!$L$10-Riskregister!$K$10)*SQRT((1-AJ610)/2)))</f>
        <v>0</v>
      </c>
      <c r="AL610" s="30">
        <f t="shared" ca="1" si="376"/>
        <v>2.5424097392918954E-2</v>
      </c>
      <c r="AM610" s="30">
        <f t="shared" ca="1" si="376"/>
        <v>0.60832485567510075</v>
      </c>
      <c r="AN610" s="30">
        <f>IF(Riskregister!$E$11="",0,COUNTIF(BL$4:BL$53,"&lt;"&amp;AL610)*IF(AM610&lt;0.5,Riskregister!$K$11+(Riskregister!$L$11-Riskregister!$K$11)*SQRT(AM610/2),Riskregister!$L$11-(Riskregister!$L$11-Riskregister!$K$11)*SQRT((1-AM610)/2)))</f>
        <v>0</v>
      </c>
      <c r="AO610" s="30">
        <f t="shared" ca="1" si="377"/>
        <v>0.93243334958047275</v>
      </c>
      <c r="AP610" s="30">
        <f t="shared" ca="1" si="377"/>
        <v>0.91411937977474078</v>
      </c>
      <c r="AQ610" s="30">
        <f>IF(Riskregister!$E$12="",0,COUNTIF(BM$4:BM$53,"&lt;"&amp;AO610)*IF(AP610&lt;0.5,Riskregister!$K$12+(Riskregister!$L$12-Riskregister!$K$12)*SQRT(AP610/2),Riskregister!$L$12-(Riskregister!$L$12-Riskregister!$K$12)*SQRT((1-AP610)/2)))</f>
        <v>0</v>
      </c>
      <c r="AR610" s="30">
        <f t="shared" ca="1" si="378"/>
        <v>0.44776395701440874</v>
      </c>
      <c r="AS610" s="30">
        <f t="shared" ca="1" si="378"/>
        <v>0.96442973537404719</v>
      </c>
      <c r="AT610" s="30">
        <f>IF(Riskregister!$E$13="",0,COUNTIF(BN$4:BN$53,"&lt;"&amp;AR610)*IF(AS610&lt;0.5,Riskregister!$K$13+(Riskregister!$L$13-Riskregister!$K$13)*SQRT(AS610/2),Riskregister!$L$13-(Riskregister!$L$13-Riskregister!$K$13)*SQRT((1-AS610)/2)))</f>
        <v>0</v>
      </c>
      <c r="AU610" s="30">
        <f t="shared" ca="1" si="379"/>
        <v>0.43884644272426732</v>
      </c>
      <c r="AV610" s="30">
        <f t="shared" ca="1" si="379"/>
        <v>0.43153966330762261</v>
      </c>
      <c r="AW610" s="30">
        <f>IF(Riskregister!$E$14="",0,COUNTIF(BO$4:BO$53,"&lt;"&amp;AU610)*IF(AV610&lt;0.5,Riskregister!$K$14+(Riskregister!$L$14-Riskregister!$K$14)*SQRT(AV610/2),Riskregister!$L$14-(Riskregister!$L$14-Riskregister!$K$14)*SQRT((1-AV610)/2)))</f>
        <v>0</v>
      </c>
      <c r="AX610" s="30">
        <f t="shared" ca="1" si="380"/>
        <v>0.51655504905326299</v>
      </c>
      <c r="AY610" s="30">
        <f t="shared" ca="1" si="380"/>
        <v>0.97012263274710653</v>
      </c>
      <c r="AZ610" s="30">
        <f>IF(Riskregister!$E$15="",0,COUNTIF(BP$4:BP$53,"&lt;"&amp;AX610)*IF(AY610&lt;0.5,Riskregister!$K$15+(Riskregister!$L$15-Riskregister!$K$15)*SQRT(AY610/2),Riskregister!$L$15-(Riskregister!$L$15-Riskregister!$K$15)*SQRT((1-AY610)/2)))</f>
        <v>0</v>
      </c>
      <c r="BA610" s="30">
        <f t="shared" ca="1" si="381"/>
        <v>0.62586226274039447</v>
      </c>
      <c r="BB610" s="30">
        <f t="shared" ca="1" si="381"/>
        <v>0.57323501405128385</v>
      </c>
      <c r="BC610" s="30">
        <f>IF(Riskregister!$E$16="",0,COUNTIF(BQ$4:BQ$53,"&lt;"&amp;BA610)*IF(BB610&lt;0.5,Riskregister!$K$16+(Riskregister!$L$16-Riskregister!$K$16)*SQRT(BB610/2),Riskregister!$L$16-(Riskregister!$L$16-Riskregister!$K$16)*SQRT((1-BB610)/2)))</f>
        <v>0</v>
      </c>
      <c r="BD610" s="30">
        <f t="shared" ca="1" si="357"/>
        <v>11771416.936105732</v>
      </c>
    </row>
    <row r="611" spans="20:56" x14ac:dyDescent="0.35">
      <c r="T611" s="30">
        <f t="shared" ca="1" si="370"/>
        <v>6.7255645716551959E-2</v>
      </c>
      <c r="U611" s="30">
        <f t="shared" ca="1" si="370"/>
        <v>0.61241007320141294</v>
      </c>
      <c r="V611" s="30">
        <f ca="1">IF(Riskregister!$E$5="",0,COUNTIF(BF$4:BF$53,"&lt;"&amp;T611)*IF(U611&lt;0.5,Riskregister!$K$5+(Riskregister!$L$5-Riskregister!$K$5)*SQRT(U611/2),Riskregister!$L$5-(Riskregister!$L$5-Riskregister!$K$5)*SQRT((1-U611)/2)))</f>
        <v>401900.32789437298</v>
      </c>
      <c r="W611" s="30">
        <f t="shared" ca="1" si="371"/>
        <v>0.44227306282126444</v>
      </c>
      <c r="X611" s="30">
        <f t="shared" ca="1" si="371"/>
        <v>0.88880232754471999</v>
      </c>
      <c r="Y611" s="30">
        <f ca="1">IF(Riskregister!$E$6="",0,COUNTIF(BG$4:BG$53,"&lt;"&amp;W611)*IF(X611&lt;0.5,Riskregister!$K$6+(Riskregister!$L$6-Riskregister!$K$6)*SQRT(X611/2),Riskregister!$L$6-(Riskregister!$L$6-Riskregister!$K$6)*SQRT((1-X611)/2)))</f>
        <v>3151141.4031122648</v>
      </c>
      <c r="Z611" s="30">
        <f t="shared" ca="1" si="372"/>
        <v>0.82620920154522837</v>
      </c>
      <c r="AA611" s="30">
        <f t="shared" ca="1" si="372"/>
        <v>0.1350105088816278</v>
      </c>
      <c r="AB611" s="30">
        <f ca="1">IF(Riskregister!$E$7="",0,COUNTIF(BH$4:BH$53,"&lt;"&amp;Z611)*IF(AA611&lt;0.5,Riskregister!$K$7+(Riskregister!$L$7-Riskregister!$K$7)*SQRT(AA611/2),Riskregister!$L$7-(Riskregister!$L$7-Riskregister!$K$7)*SQRT((1-AA611)/2)))</f>
        <v>1268425.8593110165</v>
      </c>
      <c r="AC611" s="30">
        <f t="shared" ca="1" si="373"/>
        <v>0.57599910523089592</v>
      </c>
      <c r="AD611" s="30">
        <f t="shared" ca="1" si="373"/>
        <v>0.88693932721438051</v>
      </c>
      <c r="AE611" s="30">
        <f ca="1">IF(Riskregister!$E$8="",0,COUNTIF(BI$4:BI$53,"&lt;"&amp;AC611)*IF(AD611&lt;0.5,Riskregister!$K$8+(Riskregister!$L$8-Riskregister!$K$8)*SQRT(AD611/2),Riskregister!$L$8-(Riskregister!$L$8-Riskregister!$K$8)*SQRT((1-AD611)/2)))</f>
        <v>11647568.616920773</v>
      </c>
      <c r="AF611" s="30">
        <f t="shared" ca="1" si="374"/>
        <v>0.38875596481840224</v>
      </c>
      <c r="AG611" s="30">
        <f t="shared" ca="1" si="374"/>
        <v>0.36095023545147464</v>
      </c>
      <c r="AH611" s="30">
        <f>IF(Riskregister!$E$9="",0,COUNTIF(BJ$4:BJ$53,"&lt;"&amp;AF611)*IF(AG611&lt;0.5,Riskregister!$K$9+(Riskregister!$L$9-Riskregister!$K$9)*SQRT(AG611/2),Riskregister!$L$9-(Riskregister!$L$9-Riskregister!$K$9)*SQRT((1-AG611)/2)))</f>
        <v>0</v>
      </c>
      <c r="AI611" s="30">
        <f t="shared" ca="1" si="375"/>
        <v>0.2052897366891312</v>
      </c>
      <c r="AJ611" s="30">
        <f t="shared" ca="1" si="375"/>
        <v>0.52278090403452726</v>
      </c>
      <c r="AK611" s="30">
        <f>IF(Riskregister!$E$10="",0,COUNTIF(BK$4:BK$53,"&lt;"&amp;AI611)*IF(AJ611&lt;0.5,Riskregister!$K$10+(Riskregister!$L$10-Riskregister!$K$10)*SQRT(AJ611/2),Riskregister!$L$10-(Riskregister!$L$10-Riskregister!$K$10)*SQRT((1-AJ611)/2)))</f>
        <v>0</v>
      </c>
      <c r="AL611" s="30">
        <f t="shared" ca="1" si="376"/>
        <v>0.49657454071972273</v>
      </c>
      <c r="AM611" s="30">
        <f t="shared" ca="1" si="376"/>
        <v>0.29341624539983358</v>
      </c>
      <c r="AN611" s="30">
        <f>IF(Riskregister!$E$11="",0,COUNTIF(BL$4:BL$53,"&lt;"&amp;AL611)*IF(AM611&lt;0.5,Riskregister!$K$11+(Riskregister!$L$11-Riskregister!$K$11)*SQRT(AM611/2),Riskregister!$L$11-(Riskregister!$L$11-Riskregister!$K$11)*SQRT((1-AM611)/2)))</f>
        <v>0</v>
      </c>
      <c r="AO611" s="30">
        <f t="shared" ca="1" si="377"/>
        <v>1.09023656572248E-2</v>
      </c>
      <c r="AP611" s="30">
        <f t="shared" ca="1" si="377"/>
        <v>0.9355977088206463</v>
      </c>
      <c r="AQ611" s="30">
        <f>IF(Riskregister!$E$12="",0,COUNTIF(BM$4:BM$53,"&lt;"&amp;AO611)*IF(AP611&lt;0.5,Riskregister!$K$12+(Riskregister!$L$12-Riskregister!$K$12)*SQRT(AP611/2),Riskregister!$L$12-(Riskregister!$L$12-Riskregister!$K$12)*SQRT((1-AP611)/2)))</f>
        <v>0</v>
      </c>
      <c r="AR611" s="30">
        <f t="shared" ca="1" si="378"/>
        <v>8.3613138374495022E-2</v>
      </c>
      <c r="AS611" s="30">
        <f t="shared" ca="1" si="378"/>
        <v>0.91674281201775476</v>
      </c>
      <c r="AT611" s="30">
        <f>IF(Riskregister!$E$13="",0,COUNTIF(BN$4:BN$53,"&lt;"&amp;AR611)*IF(AS611&lt;0.5,Riskregister!$K$13+(Riskregister!$L$13-Riskregister!$K$13)*SQRT(AS611/2),Riskregister!$L$13-(Riskregister!$L$13-Riskregister!$K$13)*SQRT((1-AS611)/2)))</f>
        <v>0</v>
      </c>
      <c r="AU611" s="30">
        <f t="shared" ca="1" si="379"/>
        <v>0.59448170810387435</v>
      </c>
      <c r="AV611" s="30">
        <f t="shared" ca="1" si="379"/>
        <v>0.69927225308984176</v>
      </c>
      <c r="AW611" s="30">
        <f>IF(Riskregister!$E$14="",0,COUNTIF(BO$4:BO$53,"&lt;"&amp;AU611)*IF(AV611&lt;0.5,Riskregister!$K$14+(Riskregister!$L$14-Riskregister!$K$14)*SQRT(AV611/2),Riskregister!$L$14-(Riskregister!$L$14-Riskregister!$K$14)*SQRT((1-AV611)/2)))</f>
        <v>0</v>
      </c>
      <c r="AX611" s="30">
        <f t="shared" ca="1" si="380"/>
        <v>0.31535893031899653</v>
      </c>
      <c r="AY611" s="30">
        <f t="shared" ca="1" si="380"/>
        <v>0.57052436949521712</v>
      </c>
      <c r="AZ611" s="30">
        <f>IF(Riskregister!$E$15="",0,COUNTIF(BP$4:BP$53,"&lt;"&amp;AX611)*IF(AY611&lt;0.5,Riskregister!$K$15+(Riskregister!$L$15-Riskregister!$K$15)*SQRT(AY611/2),Riskregister!$L$15-(Riskregister!$L$15-Riskregister!$K$15)*SQRT((1-AY611)/2)))</f>
        <v>0</v>
      </c>
      <c r="BA611" s="30">
        <f t="shared" ca="1" si="381"/>
        <v>0.40485352469331659</v>
      </c>
      <c r="BB611" s="30">
        <f t="shared" ca="1" si="381"/>
        <v>0.57635108836265692</v>
      </c>
      <c r="BC611" s="30">
        <f>IF(Riskregister!$E$16="",0,COUNTIF(BQ$4:BQ$53,"&lt;"&amp;BA611)*IF(BB611&lt;0.5,Riskregister!$K$16+(Riskregister!$L$16-Riskregister!$K$16)*SQRT(BB611/2),Riskregister!$L$16-(Riskregister!$L$16-Riskregister!$K$16)*SQRT((1-BB611)/2)))</f>
        <v>0</v>
      </c>
      <c r="BD611" s="30">
        <f t="shared" ca="1" si="357"/>
        <v>16469036.207238428</v>
      </c>
    </row>
    <row r="612" spans="20:56" x14ac:dyDescent="0.35">
      <c r="T612" s="30">
        <f t="shared" ca="1" si="370"/>
        <v>0.95850581537945412</v>
      </c>
      <c r="U612" s="30">
        <f t="shared" ca="1" si="370"/>
        <v>0.479689322568708</v>
      </c>
      <c r="V612" s="30">
        <f ca="1">IF(Riskregister!$E$5="",0,COUNTIF(BF$4:BF$53,"&lt;"&amp;T612)*IF(U612&lt;0.5,Riskregister!$K$5+(Riskregister!$L$5-Riskregister!$K$5)*SQRT(U612/2),Riskregister!$L$5-(Riskregister!$L$5-Riskregister!$K$5)*SQRT((1-U612)/2)))</f>
        <v>2592679.0500924042</v>
      </c>
      <c r="W612" s="30">
        <f t="shared" ca="1" si="371"/>
        <v>0.23054326289683591</v>
      </c>
      <c r="X612" s="30">
        <f t="shared" ca="1" si="371"/>
        <v>0.46956978824571882</v>
      </c>
      <c r="Y612" s="30">
        <f ca="1">IF(Riskregister!$E$6="",0,COUNTIF(BG$4:BG$53,"&lt;"&amp;W612)*IF(X612&lt;0.5,Riskregister!$K$6+(Riskregister!$L$6-Riskregister!$K$6)*SQRT(X612/2),Riskregister!$L$6-(Riskregister!$L$6-Riskregister!$K$6)*SQRT((1-X612)/2)))</f>
        <v>1072182.9263165295</v>
      </c>
      <c r="Z612" s="30">
        <f t="shared" ca="1" si="372"/>
        <v>0.55099876890208266</v>
      </c>
      <c r="AA612" s="30">
        <f t="shared" ca="1" si="372"/>
        <v>0.1934032167491827</v>
      </c>
      <c r="AB612" s="30">
        <f ca="1">IF(Riskregister!$E$7="",0,COUNTIF(BH$4:BH$53,"&lt;"&amp;Z612)*IF(AA612&lt;0.5,Riskregister!$K$7+(Riskregister!$L$7-Riskregister!$K$7)*SQRT(AA612/2),Riskregister!$L$7-(Riskregister!$L$7-Riskregister!$K$7)*SQRT((1-AA612)/2)))</f>
        <v>953034.52660020045</v>
      </c>
      <c r="AC612" s="30">
        <f t="shared" ca="1" si="373"/>
        <v>0.13738464732514799</v>
      </c>
      <c r="AD612" s="30">
        <f t="shared" ca="1" si="373"/>
        <v>4.9735509844629822E-2</v>
      </c>
      <c r="AE612" s="30">
        <f ca="1">IF(Riskregister!$E$8="",0,COUNTIF(BI$4:BI$53,"&lt;"&amp;AC612)*IF(AD612&lt;0.5,Riskregister!$K$8+(Riskregister!$L$8-Riskregister!$K$8)*SQRT(AD612/2),Riskregister!$L$8-(Riskregister!$L$8-Riskregister!$K$8)*SQRT((1-AD612)/2)))</f>
        <v>1041167.1243612579</v>
      </c>
      <c r="AF612" s="30">
        <f t="shared" ca="1" si="374"/>
        <v>0.81532375542157842</v>
      </c>
      <c r="AG612" s="30">
        <f t="shared" ca="1" si="374"/>
        <v>0.17768739443701498</v>
      </c>
      <c r="AH612" s="30">
        <f>IF(Riskregister!$E$9="",0,COUNTIF(BJ$4:BJ$53,"&lt;"&amp;AF612)*IF(AG612&lt;0.5,Riskregister!$K$9+(Riskregister!$L$9-Riskregister!$K$9)*SQRT(AG612/2),Riskregister!$L$9-(Riskregister!$L$9-Riskregister!$K$9)*SQRT((1-AG612)/2)))</f>
        <v>0</v>
      </c>
      <c r="AI612" s="30">
        <f t="shared" ca="1" si="375"/>
        <v>0.9046618907115902</v>
      </c>
      <c r="AJ612" s="30">
        <f t="shared" ca="1" si="375"/>
        <v>0.51064795581862588</v>
      </c>
      <c r="AK612" s="30">
        <f>IF(Riskregister!$E$10="",0,COUNTIF(BK$4:BK$53,"&lt;"&amp;AI612)*IF(AJ612&lt;0.5,Riskregister!$K$10+(Riskregister!$L$10-Riskregister!$K$10)*SQRT(AJ612/2),Riskregister!$L$10-(Riskregister!$L$10-Riskregister!$K$10)*SQRT((1-AJ612)/2)))</f>
        <v>0</v>
      </c>
      <c r="AL612" s="30">
        <f t="shared" ca="1" si="376"/>
        <v>0.94158191783866363</v>
      </c>
      <c r="AM612" s="30">
        <f t="shared" ca="1" si="376"/>
        <v>0.18302015790677784</v>
      </c>
      <c r="AN612" s="30">
        <f>IF(Riskregister!$E$11="",0,COUNTIF(BL$4:BL$53,"&lt;"&amp;AL612)*IF(AM612&lt;0.5,Riskregister!$K$11+(Riskregister!$L$11-Riskregister!$K$11)*SQRT(AM612/2),Riskregister!$L$11-(Riskregister!$L$11-Riskregister!$K$11)*SQRT((1-AM612)/2)))</f>
        <v>0</v>
      </c>
      <c r="AO612" s="30">
        <f t="shared" ca="1" si="377"/>
        <v>0.13451721580617704</v>
      </c>
      <c r="AP612" s="30">
        <f t="shared" ca="1" si="377"/>
        <v>0.82106443742005708</v>
      </c>
      <c r="AQ612" s="30">
        <f>IF(Riskregister!$E$12="",0,COUNTIF(BM$4:BM$53,"&lt;"&amp;AO612)*IF(AP612&lt;0.5,Riskregister!$K$12+(Riskregister!$L$12-Riskregister!$K$12)*SQRT(AP612/2),Riskregister!$L$12-(Riskregister!$L$12-Riskregister!$K$12)*SQRT((1-AP612)/2)))</f>
        <v>0</v>
      </c>
      <c r="AR612" s="30">
        <f t="shared" ca="1" si="378"/>
        <v>0.19765851588606465</v>
      </c>
      <c r="AS612" s="30">
        <f t="shared" ca="1" si="378"/>
        <v>0.73554337201345055</v>
      </c>
      <c r="AT612" s="30">
        <f>IF(Riskregister!$E$13="",0,COUNTIF(BN$4:BN$53,"&lt;"&amp;AR612)*IF(AS612&lt;0.5,Riskregister!$K$13+(Riskregister!$L$13-Riskregister!$K$13)*SQRT(AS612/2),Riskregister!$L$13-(Riskregister!$L$13-Riskregister!$K$13)*SQRT((1-AS612)/2)))</f>
        <v>0</v>
      </c>
      <c r="AU612" s="30">
        <f t="shared" ca="1" si="379"/>
        <v>0.864261381582479</v>
      </c>
      <c r="AV612" s="30">
        <f t="shared" ca="1" si="379"/>
        <v>0.56188800484913526</v>
      </c>
      <c r="AW612" s="30">
        <f>IF(Riskregister!$E$14="",0,COUNTIF(BO$4:BO$53,"&lt;"&amp;AU612)*IF(AV612&lt;0.5,Riskregister!$K$14+(Riskregister!$L$14-Riskregister!$K$14)*SQRT(AV612/2),Riskregister!$L$14-(Riskregister!$L$14-Riskregister!$K$14)*SQRT((1-AV612)/2)))</f>
        <v>0</v>
      </c>
      <c r="AX612" s="30">
        <f t="shared" ca="1" si="380"/>
        <v>0.26252576950047679</v>
      </c>
      <c r="AY612" s="30">
        <f t="shared" ca="1" si="380"/>
        <v>0.95084883279337029</v>
      </c>
      <c r="AZ612" s="30">
        <f>IF(Riskregister!$E$15="",0,COUNTIF(BP$4:BP$53,"&lt;"&amp;AX612)*IF(AY612&lt;0.5,Riskregister!$K$15+(Riskregister!$L$15-Riskregister!$K$15)*SQRT(AY612/2),Riskregister!$L$15-(Riskregister!$L$15-Riskregister!$K$15)*SQRT((1-AY612)/2)))</f>
        <v>0</v>
      </c>
      <c r="BA612" s="30">
        <f t="shared" ca="1" si="381"/>
        <v>7.8320906412522762E-2</v>
      </c>
      <c r="BB612" s="30">
        <f t="shared" ca="1" si="381"/>
        <v>0.38302111413005036</v>
      </c>
      <c r="BC612" s="30">
        <f>IF(Riskregister!$E$16="",0,COUNTIF(BQ$4:BQ$53,"&lt;"&amp;BA612)*IF(BB612&lt;0.5,Riskregister!$K$16+(Riskregister!$L$16-Riskregister!$K$16)*SQRT(BB612/2),Riskregister!$L$16-(Riskregister!$L$16-Riskregister!$K$16)*SQRT((1-BB612)/2)))</f>
        <v>0</v>
      </c>
      <c r="BD612" s="30">
        <f t="shared" ca="1" si="357"/>
        <v>5659063.627370392</v>
      </c>
    </row>
    <row r="613" spans="20:56" x14ac:dyDescent="0.35">
      <c r="T613" s="30">
        <f t="shared" ca="1" si="370"/>
        <v>0.33133554409985555</v>
      </c>
      <c r="U613" s="30">
        <f t="shared" ca="1" si="370"/>
        <v>2.5492592747643594E-2</v>
      </c>
      <c r="V613" s="30">
        <f ca="1">IF(Riskregister!$E$5="",0,COUNTIF(BF$4:BF$53,"&lt;"&amp;T613)*IF(U613&lt;0.5,Riskregister!$K$5+(Riskregister!$L$5-Riskregister!$K$5)*SQRT(U613/2),Riskregister!$L$5-(Riskregister!$L$5-Riskregister!$K$5)*SQRT((1-U613)/2)))</f>
        <v>602414.32065685373</v>
      </c>
      <c r="W613" s="30">
        <f t="shared" ca="1" si="371"/>
        <v>0.5866080565896451</v>
      </c>
      <c r="X613" s="30">
        <f t="shared" ca="1" si="371"/>
        <v>0.50793610556006341</v>
      </c>
      <c r="Y613" s="30">
        <f ca="1">IF(Riskregister!$E$6="",0,COUNTIF(BG$4:BG$53,"&lt;"&amp;W613)*IF(X613&lt;0.5,Riskregister!$K$6+(Riskregister!$L$6-Riskregister!$K$6)*SQRT(X613/2),Riskregister!$L$6-(Riskregister!$L$6-Riskregister!$K$6)*SQRT((1-X613)/2)))</f>
        <v>2214342.1279621366</v>
      </c>
      <c r="Z613" s="30">
        <f t="shared" ca="1" si="372"/>
        <v>0.70502637919981148</v>
      </c>
      <c r="AA613" s="30">
        <f t="shared" ca="1" si="372"/>
        <v>0.12022476113455605</v>
      </c>
      <c r="AB613" s="30">
        <f ca="1">IF(Riskregister!$E$7="",0,COUNTIF(BH$4:BH$53,"&lt;"&amp;Z613)*IF(AA613&lt;0.5,Riskregister!$K$7+(Riskregister!$L$7-Riskregister!$K$7)*SQRT(AA613/2),Riskregister!$L$7-(Riskregister!$L$7-Riskregister!$K$7)*SQRT((1-AA613)/2)))</f>
        <v>1086499.1359407962</v>
      </c>
      <c r="AC613" s="30">
        <f t="shared" ca="1" si="373"/>
        <v>0.85855681629958402</v>
      </c>
      <c r="AD613" s="30">
        <f t="shared" ca="1" si="373"/>
        <v>0.73679328625795237</v>
      </c>
      <c r="AE613" s="30">
        <f ca="1">IF(Riskregister!$E$8="",0,COUNTIF(BI$4:BI$53,"&lt;"&amp;AC613)*IF(AD613&lt;0.5,Riskregister!$K$8+(Riskregister!$L$8-Riskregister!$K$8)*SQRT(AD613/2),Riskregister!$L$8-(Riskregister!$L$8-Riskregister!$K$8)*SQRT((1-AD613)/2)))</f>
        <v>16474863.412705757</v>
      </c>
      <c r="AF613" s="30">
        <f t="shared" ca="1" si="374"/>
        <v>0.29242606199826915</v>
      </c>
      <c r="AG613" s="30">
        <f t="shared" ca="1" si="374"/>
        <v>0.5211057486716526</v>
      </c>
      <c r="AH613" s="30">
        <f>IF(Riskregister!$E$9="",0,COUNTIF(BJ$4:BJ$53,"&lt;"&amp;AF613)*IF(AG613&lt;0.5,Riskregister!$K$9+(Riskregister!$L$9-Riskregister!$K$9)*SQRT(AG613/2),Riskregister!$L$9-(Riskregister!$L$9-Riskregister!$K$9)*SQRT((1-AG613)/2)))</f>
        <v>0</v>
      </c>
      <c r="AI613" s="30">
        <f t="shared" ca="1" si="375"/>
        <v>0.90161503282243505</v>
      </c>
      <c r="AJ613" s="30">
        <f t="shared" ca="1" si="375"/>
        <v>0.82330637791563777</v>
      </c>
      <c r="AK613" s="30">
        <f>IF(Riskregister!$E$10="",0,COUNTIF(BK$4:BK$53,"&lt;"&amp;AI613)*IF(AJ613&lt;0.5,Riskregister!$K$10+(Riskregister!$L$10-Riskregister!$K$10)*SQRT(AJ613/2),Riskregister!$L$10-(Riskregister!$L$10-Riskregister!$K$10)*SQRT((1-AJ613)/2)))</f>
        <v>0</v>
      </c>
      <c r="AL613" s="30">
        <f t="shared" ca="1" si="376"/>
        <v>0.64904424341528077</v>
      </c>
      <c r="AM613" s="30">
        <f t="shared" ca="1" si="376"/>
        <v>0.25813386194034948</v>
      </c>
      <c r="AN613" s="30">
        <f>IF(Riskregister!$E$11="",0,COUNTIF(BL$4:BL$53,"&lt;"&amp;AL613)*IF(AM613&lt;0.5,Riskregister!$K$11+(Riskregister!$L$11-Riskregister!$K$11)*SQRT(AM613/2),Riskregister!$L$11-(Riskregister!$L$11-Riskregister!$K$11)*SQRT((1-AM613)/2)))</f>
        <v>0</v>
      </c>
      <c r="AO613" s="30">
        <f t="shared" ca="1" si="377"/>
        <v>3.4572350244526207E-2</v>
      </c>
      <c r="AP613" s="30">
        <f t="shared" ca="1" si="377"/>
        <v>0.4787172541462883</v>
      </c>
      <c r="AQ613" s="30">
        <f>IF(Riskregister!$E$12="",0,COUNTIF(BM$4:BM$53,"&lt;"&amp;AO613)*IF(AP613&lt;0.5,Riskregister!$K$12+(Riskregister!$L$12-Riskregister!$K$12)*SQRT(AP613/2),Riskregister!$L$12-(Riskregister!$L$12-Riskregister!$K$12)*SQRT((1-AP613)/2)))</f>
        <v>0</v>
      </c>
      <c r="AR613" s="30">
        <f t="shared" ca="1" si="378"/>
        <v>0.33813649757932496</v>
      </c>
      <c r="AS613" s="30">
        <f t="shared" ca="1" si="378"/>
        <v>0.82300980555532899</v>
      </c>
      <c r="AT613" s="30">
        <f>IF(Riskregister!$E$13="",0,COUNTIF(BN$4:BN$53,"&lt;"&amp;AR613)*IF(AS613&lt;0.5,Riskregister!$K$13+(Riskregister!$L$13-Riskregister!$K$13)*SQRT(AS613/2),Riskregister!$L$13-(Riskregister!$L$13-Riskregister!$K$13)*SQRT((1-AS613)/2)))</f>
        <v>0</v>
      </c>
      <c r="AU613" s="30">
        <f t="shared" ca="1" si="379"/>
        <v>0.86251470094619365</v>
      </c>
      <c r="AV613" s="30">
        <f t="shared" ca="1" si="379"/>
        <v>0.37143102691128815</v>
      </c>
      <c r="AW613" s="30">
        <f>IF(Riskregister!$E$14="",0,COUNTIF(BO$4:BO$53,"&lt;"&amp;AU613)*IF(AV613&lt;0.5,Riskregister!$K$14+(Riskregister!$L$14-Riskregister!$K$14)*SQRT(AV613/2),Riskregister!$L$14-(Riskregister!$L$14-Riskregister!$K$14)*SQRT((1-AV613)/2)))</f>
        <v>0</v>
      </c>
      <c r="AX613" s="30">
        <f t="shared" ca="1" si="380"/>
        <v>0.61479566208119296</v>
      </c>
      <c r="AY613" s="30">
        <f t="shared" ca="1" si="380"/>
        <v>0.78984650780037424</v>
      </c>
      <c r="AZ613" s="30">
        <f>IF(Riskregister!$E$15="",0,COUNTIF(BP$4:BP$53,"&lt;"&amp;AX613)*IF(AY613&lt;0.5,Riskregister!$K$15+(Riskregister!$L$15-Riskregister!$K$15)*SQRT(AY613/2),Riskregister!$L$15-(Riskregister!$L$15-Riskregister!$K$15)*SQRT((1-AY613)/2)))</f>
        <v>0</v>
      </c>
      <c r="BA613" s="30">
        <f t="shared" ca="1" si="381"/>
        <v>0.51692806610508724</v>
      </c>
      <c r="BB613" s="30">
        <f t="shared" ca="1" si="381"/>
        <v>0.88557203536473783</v>
      </c>
      <c r="BC613" s="30">
        <f>IF(Riskregister!$E$16="",0,COUNTIF(BQ$4:BQ$53,"&lt;"&amp;BA613)*IF(BB613&lt;0.5,Riskregister!$K$16+(Riskregister!$L$16-Riskregister!$K$16)*SQRT(BB613/2),Riskregister!$L$16-(Riskregister!$L$16-Riskregister!$K$16)*SQRT((1-BB613)/2)))</f>
        <v>0</v>
      </c>
      <c r="BD613" s="30">
        <f t="shared" ca="1" si="357"/>
        <v>20378118.997265544</v>
      </c>
    </row>
    <row r="614" spans="20:56" x14ac:dyDescent="0.35">
      <c r="T614" s="30">
        <f t="shared" ca="1" si="370"/>
        <v>0.27833553086670704</v>
      </c>
      <c r="U614" s="30">
        <f t="shared" ca="1" si="370"/>
        <v>3.8153423440970946E-2</v>
      </c>
      <c r="V614" s="30">
        <f ca="1">IF(Riskregister!$E$5="",0,COUNTIF(BF$4:BF$53,"&lt;"&amp;T614)*IF(U614&lt;0.5,Riskregister!$K$5+(Riskregister!$L$5-Riskregister!$K$5)*SQRT(U614/2),Riskregister!$L$5-(Riskregister!$L$5-Riskregister!$K$5)*SQRT((1-U614)/2)))</f>
        <v>424306.62288709008</v>
      </c>
      <c r="W614" s="30">
        <f t="shared" ca="1" si="371"/>
        <v>0.24819317234702876</v>
      </c>
      <c r="X614" s="30">
        <f t="shared" ca="1" si="371"/>
        <v>0.36397229988671265</v>
      </c>
      <c r="Y614" s="30">
        <f ca="1">IF(Riskregister!$E$6="",0,COUNTIF(BG$4:BG$53,"&lt;"&amp;W614)*IF(X614&lt;0.5,Riskregister!$K$6+(Riskregister!$L$6-Riskregister!$K$6)*SQRT(X614/2),Riskregister!$L$6-(Riskregister!$L$6-Riskregister!$K$6)*SQRT((1-X614)/2)))</f>
        <v>967877.02519119193</v>
      </c>
      <c r="Z614" s="30">
        <f t="shared" ca="1" si="372"/>
        <v>0.93611034022915784</v>
      </c>
      <c r="AA614" s="30">
        <f t="shared" ca="1" si="372"/>
        <v>0.6915911384591461</v>
      </c>
      <c r="AB614" s="30">
        <f ca="1">IF(Riskregister!$E$7="",0,COUNTIF(BH$4:BH$53,"&lt;"&amp;Z614)*IF(AA614&lt;0.5,Riskregister!$K$7+(Riskregister!$L$7-Riskregister!$K$7)*SQRT(AA614/2),Riskregister!$L$7-(Riskregister!$L$7-Riskregister!$K$7)*SQRT((1-AA614)/2)))</f>
        <v>2625589.4801997002</v>
      </c>
      <c r="AC614" s="30">
        <f t="shared" ca="1" si="373"/>
        <v>0.79942076874884971</v>
      </c>
      <c r="AD614" s="30">
        <f t="shared" ca="1" si="373"/>
        <v>0.63179440954921051</v>
      </c>
      <c r="AE614" s="30">
        <f ca="1">IF(Riskregister!$E$8="",0,COUNTIF(BI$4:BI$53,"&lt;"&amp;AC614)*IF(AD614&lt;0.5,Riskregister!$K$8+(Riskregister!$L$8-Riskregister!$K$8)*SQRT(AD614/2),Riskregister!$L$8-(Riskregister!$L$8-Riskregister!$K$8)*SQRT((1-AD614)/2)))</f>
        <v>11933446.092384709</v>
      </c>
      <c r="AF614" s="30">
        <f t="shared" ca="1" si="374"/>
        <v>0.73683482466716921</v>
      </c>
      <c r="AG614" s="30">
        <f t="shared" ca="1" si="374"/>
        <v>0.16507979993017974</v>
      </c>
      <c r="AH614" s="30">
        <f>IF(Riskregister!$E$9="",0,COUNTIF(BJ$4:BJ$53,"&lt;"&amp;AF614)*IF(AG614&lt;0.5,Riskregister!$K$9+(Riskregister!$L$9-Riskregister!$K$9)*SQRT(AG614/2),Riskregister!$L$9-(Riskregister!$L$9-Riskregister!$K$9)*SQRT((1-AG614)/2)))</f>
        <v>0</v>
      </c>
      <c r="AI614" s="30">
        <f t="shared" ca="1" si="375"/>
        <v>0.94556693977281481</v>
      </c>
      <c r="AJ614" s="30">
        <f t="shared" ca="1" si="375"/>
        <v>0.89897664198128568</v>
      </c>
      <c r="AK614" s="30">
        <f>IF(Riskregister!$E$10="",0,COUNTIF(BK$4:BK$53,"&lt;"&amp;AI614)*IF(AJ614&lt;0.5,Riskregister!$K$10+(Riskregister!$L$10-Riskregister!$K$10)*SQRT(AJ614/2),Riskregister!$L$10-(Riskregister!$L$10-Riskregister!$K$10)*SQRT((1-AJ614)/2)))</f>
        <v>0</v>
      </c>
      <c r="AL614" s="30">
        <f t="shared" ca="1" si="376"/>
        <v>9.6674076527012764E-2</v>
      </c>
      <c r="AM614" s="30">
        <f t="shared" ca="1" si="376"/>
        <v>0.90260640281032156</v>
      </c>
      <c r="AN614" s="30">
        <f>IF(Riskregister!$E$11="",0,COUNTIF(BL$4:BL$53,"&lt;"&amp;AL614)*IF(AM614&lt;0.5,Riskregister!$K$11+(Riskregister!$L$11-Riskregister!$K$11)*SQRT(AM614/2),Riskregister!$L$11-(Riskregister!$L$11-Riskregister!$K$11)*SQRT((1-AM614)/2)))</f>
        <v>0</v>
      </c>
      <c r="AO614" s="30">
        <f t="shared" ca="1" si="377"/>
        <v>0.11886334808960741</v>
      </c>
      <c r="AP614" s="30">
        <f t="shared" ca="1" si="377"/>
        <v>0.30657922068529642</v>
      </c>
      <c r="AQ614" s="30">
        <f>IF(Riskregister!$E$12="",0,COUNTIF(BM$4:BM$53,"&lt;"&amp;AO614)*IF(AP614&lt;0.5,Riskregister!$K$12+(Riskregister!$L$12-Riskregister!$K$12)*SQRT(AP614/2),Riskregister!$L$12-(Riskregister!$L$12-Riskregister!$K$12)*SQRT((1-AP614)/2)))</f>
        <v>0</v>
      </c>
      <c r="AR614" s="30">
        <f t="shared" ca="1" si="378"/>
        <v>0.34319069028999949</v>
      </c>
      <c r="AS614" s="30">
        <f t="shared" ca="1" si="378"/>
        <v>0.51646187792013343</v>
      </c>
      <c r="AT614" s="30">
        <f>IF(Riskregister!$E$13="",0,COUNTIF(BN$4:BN$53,"&lt;"&amp;AR614)*IF(AS614&lt;0.5,Riskregister!$K$13+(Riskregister!$L$13-Riskregister!$K$13)*SQRT(AS614/2),Riskregister!$L$13-(Riskregister!$L$13-Riskregister!$K$13)*SQRT((1-AS614)/2)))</f>
        <v>0</v>
      </c>
      <c r="AU614" s="30">
        <f t="shared" ca="1" si="379"/>
        <v>0.73606599583216992</v>
      </c>
      <c r="AV614" s="30">
        <f t="shared" ca="1" si="379"/>
        <v>4.7373144311052329E-2</v>
      </c>
      <c r="AW614" s="30">
        <f>IF(Riskregister!$E$14="",0,COUNTIF(BO$4:BO$53,"&lt;"&amp;AU614)*IF(AV614&lt;0.5,Riskregister!$K$14+(Riskregister!$L$14-Riskregister!$K$14)*SQRT(AV614/2),Riskregister!$L$14-(Riskregister!$L$14-Riskregister!$K$14)*SQRT((1-AV614)/2)))</f>
        <v>0</v>
      </c>
      <c r="AX614" s="30">
        <f t="shared" ca="1" si="380"/>
        <v>0.14092910791038948</v>
      </c>
      <c r="AY614" s="30">
        <f t="shared" ca="1" si="380"/>
        <v>0.56324481849484476</v>
      </c>
      <c r="AZ614" s="30">
        <f>IF(Riskregister!$E$15="",0,COUNTIF(BP$4:BP$53,"&lt;"&amp;AX614)*IF(AY614&lt;0.5,Riskregister!$K$15+(Riskregister!$L$15-Riskregister!$K$15)*SQRT(AY614/2),Riskregister!$L$15-(Riskregister!$L$15-Riskregister!$K$15)*SQRT((1-AY614)/2)))</f>
        <v>0</v>
      </c>
      <c r="BA614" s="30">
        <f t="shared" ca="1" si="381"/>
        <v>0.41043859743353917</v>
      </c>
      <c r="BB614" s="30">
        <f t="shared" ca="1" si="381"/>
        <v>0.83727465281460622</v>
      </c>
      <c r="BC614" s="30">
        <f>IF(Riskregister!$E$16="",0,COUNTIF(BQ$4:BQ$53,"&lt;"&amp;BA614)*IF(BB614&lt;0.5,Riskregister!$K$16+(Riskregister!$L$16-Riskregister!$K$16)*SQRT(BB614/2),Riskregister!$L$16-(Riskregister!$L$16-Riskregister!$K$16)*SQRT((1-BB614)/2)))</f>
        <v>0</v>
      </c>
      <c r="BD614" s="30">
        <f t="shared" ca="1" si="357"/>
        <v>15951219.220662691</v>
      </c>
    </row>
    <row r="615" spans="20:56" x14ac:dyDescent="0.35">
      <c r="T615" s="30">
        <f t="shared" ca="1" si="370"/>
        <v>0.58080890045372136</v>
      </c>
      <c r="U615" s="30">
        <f t="shared" ca="1" si="370"/>
        <v>0.87344978165451648</v>
      </c>
      <c r="V615" s="30">
        <f ca="1">IF(Riskregister!$E$5="",0,COUNTIF(BF$4:BF$53,"&lt;"&amp;T615)*IF(U615&lt;0.5,Riskregister!$K$5+(Riskregister!$L$5-Riskregister!$K$5)*SQRT(U615/2),Riskregister!$L$5-(Riskregister!$L$5-Riskregister!$K$5)*SQRT((1-U615)/2)))</f>
        <v>1947218.2051808143</v>
      </c>
      <c r="W615" s="30">
        <f t="shared" ca="1" si="371"/>
        <v>0.55229958516980371</v>
      </c>
      <c r="X615" s="30">
        <f t="shared" ca="1" si="371"/>
        <v>0.52135641515496367</v>
      </c>
      <c r="Y615" s="30">
        <f ca="1">IF(Riskregister!$E$6="",0,COUNTIF(BG$4:BG$53,"&lt;"&amp;W615)*IF(X615&lt;0.5,Riskregister!$K$6+(Riskregister!$L$6-Riskregister!$K$6)*SQRT(X615/2),Riskregister!$L$6-(Riskregister!$L$6-Riskregister!$K$6)*SQRT((1-X615)/2)))</f>
        <v>2238861.0418834533</v>
      </c>
      <c r="Z615" s="30">
        <f t="shared" ca="1" si="372"/>
        <v>0.45914925105013338</v>
      </c>
      <c r="AA615" s="30">
        <f t="shared" ca="1" si="372"/>
        <v>0.82500827044709801</v>
      </c>
      <c r="AB615" s="30">
        <f ca="1">IF(Riskregister!$E$7="",0,COUNTIF(BH$4:BH$53,"&lt;"&amp;Z615)*IF(AA615&lt;0.5,Riskregister!$K$7+(Riskregister!$L$7-Riskregister!$K$7)*SQRT(AA615/2),Riskregister!$L$7-(Riskregister!$L$7-Riskregister!$K$7)*SQRT((1-AA615)/2)))</f>
        <v>1778826.3015354329</v>
      </c>
      <c r="AC615" s="30">
        <f t="shared" ca="1" si="373"/>
        <v>0.42395916098947106</v>
      </c>
      <c r="AD615" s="30">
        <f t="shared" ca="1" si="373"/>
        <v>0.45177650577022455</v>
      </c>
      <c r="AE615" s="30">
        <f ca="1">IF(Riskregister!$E$8="",0,COUNTIF(BI$4:BI$53,"&lt;"&amp;AC615)*IF(AD615&lt;0.5,Riskregister!$K$8+(Riskregister!$L$8-Riskregister!$K$8)*SQRT(AD615/2),Riskregister!$L$8-(Riskregister!$L$8-Riskregister!$K$8)*SQRT((1-AD615)/2)))</f>
        <v>5067604.0586570026</v>
      </c>
      <c r="AF615" s="30">
        <f t="shared" ca="1" si="374"/>
        <v>0.46018357449153646</v>
      </c>
      <c r="AG615" s="30">
        <f t="shared" ca="1" si="374"/>
        <v>0.87021398824187446</v>
      </c>
      <c r="AH615" s="30">
        <f>IF(Riskregister!$E$9="",0,COUNTIF(BJ$4:BJ$53,"&lt;"&amp;AF615)*IF(AG615&lt;0.5,Riskregister!$K$9+(Riskregister!$L$9-Riskregister!$K$9)*SQRT(AG615/2),Riskregister!$L$9-(Riskregister!$L$9-Riskregister!$K$9)*SQRT((1-AG615)/2)))</f>
        <v>0</v>
      </c>
      <c r="AI615" s="30">
        <f t="shared" ca="1" si="375"/>
        <v>0.48432151190719641</v>
      </c>
      <c r="AJ615" s="30">
        <f t="shared" ca="1" si="375"/>
        <v>0.42871863985625336</v>
      </c>
      <c r="AK615" s="30">
        <f>IF(Riskregister!$E$10="",0,COUNTIF(BK$4:BK$53,"&lt;"&amp;AI615)*IF(AJ615&lt;0.5,Riskregister!$K$10+(Riskregister!$L$10-Riskregister!$K$10)*SQRT(AJ615/2),Riskregister!$L$10-(Riskregister!$L$10-Riskregister!$K$10)*SQRT((1-AJ615)/2)))</f>
        <v>0</v>
      </c>
      <c r="AL615" s="30">
        <f t="shared" ca="1" si="376"/>
        <v>0.78060468724194931</v>
      </c>
      <c r="AM615" s="30">
        <f t="shared" ca="1" si="376"/>
        <v>0.36332138638803779</v>
      </c>
      <c r="AN615" s="30">
        <f>IF(Riskregister!$E$11="",0,COUNTIF(BL$4:BL$53,"&lt;"&amp;AL615)*IF(AM615&lt;0.5,Riskregister!$K$11+(Riskregister!$L$11-Riskregister!$K$11)*SQRT(AM615/2),Riskregister!$L$11-(Riskregister!$L$11-Riskregister!$K$11)*SQRT((1-AM615)/2)))</f>
        <v>0</v>
      </c>
      <c r="AO615" s="30">
        <f t="shared" ca="1" si="377"/>
        <v>0.35819376746678289</v>
      </c>
      <c r="AP615" s="30">
        <f t="shared" ca="1" si="377"/>
        <v>0.81929915456027669</v>
      </c>
      <c r="AQ615" s="30">
        <f>IF(Riskregister!$E$12="",0,COUNTIF(BM$4:BM$53,"&lt;"&amp;AO615)*IF(AP615&lt;0.5,Riskregister!$K$12+(Riskregister!$L$12-Riskregister!$K$12)*SQRT(AP615/2),Riskregister!$L$12-(Riskregister!$L$12-Riskregister!$K$12)*SQRT((1-AP615)/2)))</f>
        <v>0</v>
      </c>
      <c r="AR615" s="30">
        <f t="shared" ca="1" si="378"/>
        <v>0.37074156329261065</v>
      </c>
      <c r="AS615" s="30">
        <f t="shared" ca="1" si="378"/>
        <v>0.85504621474073539</v>
      </c>
      <c r="AT615" s="30">
        <f>IF(Riskregister!$E$13="",0,COUNTIF(BN$4:BN$53,"&lt;"&amp;AR615)*IF(AS615&lt;0.5,Riskregister!$K$13+(Riskregister!$L$13-Riskregister!$K$13)*SQRT(AS615/2),Riskregister!$L$13-(Riskregister!$L$13-Riskregister!$K$13)*SQRT((1-AS615)/2)))</f>
        <v>0</v>
      </c>
      <c r="AU615" s="30">
        <f t="shared" ca="1" si="379"/>
        <v>0.37846090422613232</v>
      </c>
      <c r="AV615" s="30">
        <f t="shared" ca="1" si="379"/>
        <v>0.6327448520767478</v>
      </c>
      <c r="AW615" s="30">
        <f>IF(Riskregister!$E$14="",0,COUNTIF(BO$4:BO$53,"&lt;"&amp;AU615)*IF(AV615&lt;0.5,Riskregister!$K$14+(Riskregister!$L$14-Riskregister!$K$14)*SQRT(AV615/2),Riskregister!$L$14-(Riskregister!$L$14-Riskregister!$K$14)*SQRT((1-AV615)/2)))</f>
        <v>0</v>
      </c>
      <c r="AX615" s="30">
        <f t="shared" ca="1" si="380"/>
        <v>6.224130882667156E-4</v>
      </c>
      <c r="AY615" s="30">
        <f t="shared" ca="1" si="380"/>
        <v>8.0951000322143418E-2</v>
      </c>
      <c r="AZ615" s="30">
        <f>IF(Riskregister!$E$15="",0,COUNTIF(BP$4:BP$53,"&lt;"&amp;AX615)*IF(AY615&lt;0.5,Riskregister!$K$15+(Riskregister!$L$15-Riskregister!$K$15)*SQRT(AY615/2),Riskregister!$L$15-(Riskregister!$L$15-Riskregister!$K$15)*SQRT((1-AY615)/2)))</f>
        <v>0</v>
      </c>
      <c r="BA615" s="30">
        <f t="shared" ca="1" si="381"/>
        <v>0.28668973030256506</v>
      </c>
      <c r="BB615" s="30">
        <f t="shared" ca="1" si="381"/>
        <v>0.79041206908952732</v>
      </c>
      <c r="BC615" s="30">
        <f>IF(Riskregister!$E$16="",0,COUNTIF(BQ$4:BQ$53,"&lt;"&amp;BA615)*IF(BB615&lt;0.5,Riskregister!$K$16+(Riskregister!$L$16-Riskregister!$K$16)*SQRT(BB615/2),Riskregister!$L$16-(Riskregister!$L$16-Riskregister!$K$16)*SQRT((1-BB615)/2)))</f>
        <v>0</v>
      </c>
      <c r="BD615" s="30">
        <f t="shared" ca="1" si="357"/>
        <v>11032509.607256703</v>
      </c>
    </row>
    <row r="616" spans="20:56" x14ac:dyDescent="0.35">
      <c r="T616" s="30">
        <f t="shared" ca="1" si="370"/>
        <v>0.68390967866003938</v>
      </c>
      <c r="U616" s="30">
        <f t="shared" ca="1" si="370"/>
        <v>0.9054182987756112</v>
      </c>
      <c r="V616" s="30">
        <f ca="1">IF(Riskregister!$E$5="",0,COUNTIF(BF$4:BF$53,"&lt;"&amp;T616)*IF(U616&lt;0.5,Riskregister!$K$5+(Riskregister!$L$5-Riskregister!$K$5)*SQRT(U616/2),Riskregister!$L$5-(Riskregister!$L$5-Riskregister!$K$5)*SQRT((1-U616)/2)))</f>
        <v>2008563.7267913078</v>
      </c>
      <c r="W616" s="30">
        <f t="shared" ca="1" si="371"/>
        <v>7.4878985675007947E-2</v>
      </c>
      <c r="X616" s="30">
        <f t="shared" ca="1" si="371"/>
        <v>3.9512775867386107E-2</v>
      </c>
      <c r="Y616" s="30">
        <f ca="1">IF(Riskregister!$E$6="",0,COUNTIF(BG$4:BG$53,"&lt;"&amp;W616)*IF(X616&lt;0.5,Riskregister!$K$6+(Riskregister!$L$6-Riskregister!$K$6)*SQRT(X616/2),Riskregister!$L$6-(Riskregister!$L$6-Riskregister!$K$6)*SQRT((1-X616)/2)))</f>
        <v>0</v>
      </c>
      <c r="Z616" s="30">
        <f t="shared" ca="1" si="372"/>
        <v>0.35328855088837119</v>
      </c>
      <c r="AA616" s="30">
        <f t="shared" ca="1" si="372"/>
        <v>0.15902673413304036</v>
      </c>
      <c r="AB616" s="30">
        <f ca="1">IF(Riskregister!$E$7="",0,COUNTIF(BH$4:BH$53,"&lt;"&amp;Z616)*IF(AA616&lt;0.5,Riskregister!$K$7+(Riskregister!$L$7-Riskregister!$K$7)*SQRT(AA616/2),Riskregister!$L$7-(Riskregister!$L$7-Riskregister!$K$7)*SQRT((1-AA616)/2)))</f>
        <v>743467.00663896278</v>
      </c>
      <c r="AC616" s="30">
        <f t="shared" ca="1" si="373"/>
        <v>0.74538768524915611</v>
      </c>
      <c r="AD616" s="30">
        <f t="shared" ca="1" si="373"/>
        <v>0.47783912306613807</v>
      </c>
      <c r="AE616" s="30">
        <f ca="1">IF(Riskregister!$E$8="",0,COUNTIF(BI$4:BI$53,"&lt;"&amp;AC616)*IF(AD616&lt;0.5,Riskregister!$K$8+(Riskregister!$L$8-Riskregister!$K$8)*SQRT(AD616/2),Riskregister!$L$8-(Riskregister!$L$8-Riskregister!$K$8)*SQRT((1-AD616)/2)))</f>
        <v>10389326.951863663</v>
      </c>
      <c r="AF616" s="30">
        <f t="shared" ca="1" si="374"/>
        <v>0.53627401004327602</v>
      </c>
      <c r="AG616" s="30">
        <f t="shared" ca="1" si="374"/>
        <v>0.14932874518086503</v>
      </c>
      <c r="AH616" s="30">
        <f>IF(Riskregister!$E$9="",0,COUNTIF(BJ$4:BJ$53,"&lt;"&amp;AF616)*IF(AG616&lt;0.5,Riskregister!$K$9+(Riskregister!$L$9-Riskregister!$K$9)*SQRT(AG616/2),Riskregister!$L$9-(Riskregister!$L$9-Riskregister!$K$9)*SQRT((1-AG616)/2)))</f>
        <v>0</v>
      </c>
      <c r="AI616" s="30">
        <f t="shared" ca="1" si="375"/>
        <v>0.45544371626917313</v>
      </c>
      <c r="AJ616" s="30">
        <f t="shared" ca="1" si="375"/>
        <v>0.3655393494242728</v>
      </c>
      <c r="AK616" s="30">
        <f>IF(Riskregister!$E$10="",0,COUNTIF(BK$4:BK$53,"&lt;"&amp;AI616)*IF(AJ616&lt;0.5,Riskregister!$K$10+(Riskregister!$L$10-Riskregister!$K$10)*SQRT(AJ616/2),Riskregister!$L$10-(Riskregister!$L$10-Riskregister!$K$10)*SQRT((1-AJ616)/2)))</f>
        <v>0</v>
      </c>
      <c r="AL616" s="30">
        <f t="shared" ca="1" si="376"/>
        <v>0.48418078053751201</v>
      </c>
      <c r="AM616" s="30">
        <f t="shared" ca="1" si="376"/>
        <v>7.574140994436529E-2</v>
      </c>
      <c r="AN616" s="30">
        <f>IF(Riskregister!$E$11="",0,COUNTIF(BL$4:BL$53,"&lt;"&amp;AL616)*IF(AM616&lt;0.5,Riskregister!$K$11+(Riskregister!$L$11-Riskregister!$K$11)*SQRT(AM616/2),Riskregister!$L$11-(Riskregister!$L$11-Riskregister!$K$11)*SQRT((1-AM616)/2)))</f>
        <v>0</v>
      </c>
      <c r="AO616" s="30">
        <f t="shared" ca="1" si="377"/>
        <v>0.73121164982919762</v>
      </c>
      <c r="AP616" s="30">
        <f t="shared" ca="1" si="377"/>
        <v>6.5830452728693256E-2</v>
      </c>
      <c r="AQ616" s="30">
        <f>IF(Riskregister!$E$12="",0,COUNTIF(BM$4:BM$53,"&lt;"&amp;AO616)*IF(AP616&lt;0.5,Riskregister!$K$12+(Riskregister!$L$12-Riskregister!$K$12)*SQRT(AP616/2),Riskregister!$L$12-(Riskregister!$L$12-Riskregister!$K$12)*SQRT((1-AP616)/2)))</f>
        <v>0</v>
      </c>
      <c r="AR616" s="30">
        <f t="shared" ca="1" si="378"/>
        <v>0.89609367599146506</v>
      </c>
      <c r="AS616" s="30">
        <f t="shared" ca="1" si="378"/>
        <v>0.34098848230305179</v>
      </c>
      <c r="AT616" s="30">
        <f>IF(Riskregister!$E$13="",0,COUNTIF(BN$4:BN$53,"&lt;"&amp;AR616)*IF(AS616&lt;0.5,Riskregister!$K$13+(Riskregister!$L$13-Riskregister!$K$13)*SQRT(AS616/2),Riskregister!$L$13-(Riskregister!$L$13-Riskregister!$K$13)*SQRT((1-AS616)/2)))</f>
        <v>0</v>
      </c>
      <c r="AU616" s="30">
        <f t="shared" ca="1" si="379"/>
        <v>0.29704631294724271</v>
      </c>
      <c r="AV616" s="30">
        <f t="shared" ca="1" si="379"/>
        <v>0.20428415338957473</v>
      </c>
      <c r="AW616" s="30">
        <f>IF(Riskregister!$E$14="",0,COUNTIF(BO$4:BO$53,"&lt;"&amp;AU616)*IF(AV616&lt;0.5,Riskregister!$K$14+(Riskregister!$L$14-Riskregister!$K$14)*SQRT(AV616/2),Riskregister!$L$14-(Riskregister!$L$14-Riskregister!$K$14)*SQRT((1-AV616)/2)))</f>
        <v>0</v>
      </c>
      <c r="AX616" s="30">
        <f t="shared" ca="1" si="380"/>
        <v>4.7899421379002938E-3</v>
      </c>
      <c r="AY616" s="30">
        <f t="shared" ca="1" si="380"/>
        <v>0.93654458776475524</v>
      </c>
      <c r="AZ616" s="30">
        <f>IF(Riskregister!$E$15="",0,COUNTIF(BP$4:BP$53,"&lt;"&amp;AX616)*IF(AY616&lt;0.5,Riskregister!$K$15+(Riskregister!$L$15-Riskregister!$K$15)*SQRT(AY616/2),Riskregister!$L$15-(Riskregister!$L$15-Riskregister!$K$15)*SQRT((1-AY616)/2)))</f>
        <v>0</v>
      </c>
      <c r="BA616" s="30">
        <f t="shared" ca="1" si="381"/>
        <v>0.37382942463828139</v>
      </c>
      <c r="BB616" s="30">
        <f t="shared" ca="1" si="381"/>
        <v>0.14458076643300466</v>
      </c>
      <c r="BC616" s="30">
        <f>IF(Riskregister!$E$16="",0,COUNTIF(BQ$4:BQ$53,"&lt;"&amp;BA616)*IF(BB616&lt;0.5,Riskregister!$K$16+(Riskregister!$L$16-Riskregister!$K$16)*SQRT(BB616/2),Riskregister!$L$16-(Riskregister!$L$16-Riskregister!$K$16)*SQRT((1-BB616)/2)))</f>
        <v>0</v>
      </c>
      <c r="BD616" s="30">
        <f t="shared" ca="1" si="357"/>
        <v>13141357.685293933</v>
      </c>
    </row>
    <row r="617" spans="20:56" x14ac:dyDescent="0.35">
      <c r="T617" s="30">
        <f t="shared" ca="1" si="370"/>
        <v>0.35885094450689259</v>
      </c>
      <c r="U617" s="30">
        <f t="shared" ca="1" si="370"/>
        <v>0.98949352087479681</v>
      </c>
      <c r="V617" s="30">
        <f ca="1">IF(Riskregister!$E$5="",0,COUNTIF(BF$4:BF$53,"&lt;"&amp;T617)*IF(U617&lt;0.5,Riskregister!$K$5+(Riskregister!$L$5-Riskregister!$K$5)*SQRT(U617/2),Riskregister!$L$5-(Riskregister!$L$5-Riskregister!$K$5)*SQRT((1-U617)/2)))</f>
        <v>1702153.0322245937</v>
      </c>
      <c r="W617" s="30">
        <f t="shared" ca="1" si="371"/>
        <v>0.64714636153692862</v>
      </c>
      <c r="X617" s="30">
        <f t="shared" ca="1" si="371"/>
        <v>0.54762572670061727</v>
      </c>
      <c r="Y617" s="30">
        <f ca="1">IF(Riskregister!$E$6="",0,COUNTIF(BG$4:BG$53,"&lt;"&amp;W617)*IF(X617&lt;0.5,Riskregister!$K$6+(Riskregister!$L$6-Riskregister!$K$6)*SQRT(X617/2),Riskregister!$L$6-(Riskregister!$L$6-Riskregister!$K$6)*SQRT((1-X617)/2)))</f>
        <v>2287871.1231393823</v>
      </c>
      <c r="Z617" s="30">
        <f t="shared" ca="1" si="372"/>
        <v>0.75311197032030364</v>
      </c>
      <c r="AA617" s="30">
        <f t="shared" ca="1" si="372"/>
        <v>0.66181367710720651</v>
      </c>
      <c r="AB617" s="30">
        <f ca="1">IF(Riskregister!$E$7="",0,COUNTIF(BH$4:BH$53,"&lt;"&amp;Z617)*IF(AA617&lt;0.5,Riskregister!$K$7+(Riskregister!$L$7-Riskregister!$K$7)*SQRT(AA617/2),Riskregister!$L$7-(Riskregister!$L$7-Riskregister!$K$7)*SQRT((1-AA617)/2)))</f>
        <v>2048613.7113289256</v>
      </c>
      <c r="AC617" s="30">
        <f t="shared" ca="1" si="373"/>
        <v>0.28984154278737362</v>
      </c>
      <c r="AD617" s="30">
        <f t="shared" ca="1" si="373"/>
        <v>0.1034881152453615</v>
      </c>
      <c r="AE617" s="30">
        <f ca="1">IF(Riskregister!$E$8="",0,COUNTIF(BI$4:BI$53,"&lt;"&amp;AC617)*IF(AD617&lt;0.5,Riskregister!$K$8+(Riskregister!$L$8-Riskregister!$K$8)*SQRT(AD617/2),Riskregister!$L$8-(Riskregister!$L$8-Riskregister!$K$8)*SQRT((1-AD617)/2)))</f>
        <v>2738248.0986873507</v>
      </c>
      <c r="AF617" s="30">
        <f t="shared" ca="1" si="374"/>
        <v>0.48206137558902318</v>
      </c>
      <c r="AG617" s="30">
        <f t="shared" ca="1" si="374"/>
        <v>0.14510811472308083</v>
      </c>
      <c r="AH617" s="30">
        <f>IF(Riskregister!$E$9="",0,COUNTIF(BJ$4:BJ$53,"&lt;"&amp;AF617)*IF(AG617&lt;0.5,Riskregister!$K$9+(Riskregister!$L$9-Riskregister!$K$9)*SQRT(AG617/2),Riskregister!$L$9-(Riskregister!$L$9-Riskregister!$K$9)*SQRT((1-AG617)/2)))</f>
        <v>0</v>
      </c>
      <c r="AI617" s="30">
        <f t="shared" ca="1" si="375"/>
        <v>0.77841590127985316</v>
      </c>
      <c r="AJ617" s="30">
        <f t="shared" ca="1" si="375"/>
        <v>9.242133674058961E-2</v>
      </c>
      <c r="AK617" s="30">
        <f>IF(Riskregister!$E$10="",0,COUNTIF(BK$4:BK$53,"&lt;"&amp;AI617)*IF(AJ617&lt;0.5,Riskregister!$K$10+(Riskregister!$L$10-Riskregister!$K$10)*SQRT(AJ617/2),Riskregister!$L$10-(Riskregister!$L$10-Riskregister!$K$10)*SQRT((1-AJ617)/2)))</f>
        <v>0</v>
      </c>
      <c r="AL617" s="30">
        <f t="shared" ca="1" si="376"/>
        <v>0.16291049930550849</v>
      </c>
      <c r="AM617" s="30">
        <f t="shared" ca="1" si="376"/>
        <v>0.78109238912471513</v>
      </c>
      <c r="AN617" s="30">
        <f>IF(Riskregister!$E$11="",0,COUNTIF(BL$4:BL$53,"&lt;"&amp;AL617)*IF(AM617&lt;0.5,Riskregister!$K$11+(Riskregister!$L$11-Riskregister!$K$11)*SQRT(AM617/2),Riskregister!$L$11-(Riskregister!$L$11-Riskregister!$K$11)*SQRT((1-AM617)/2)))</f>
        <v>0</v>
      </c>
      <c r="AO617" s="30">
        <f t="shared" ca="1" si="377"/>
        <v>0.91910289805878609</v>
      </c>
      <c r="AP617" s="30">
        <f t="shared" ca="1" si="377"/>
        <v>0.76334424078611851</v>
      </c>
      <c r="AQ617" s="30">
        <f>IF(Riskregister!$E$12="",0,COUNTIF(BM$4:BM$53,"&lt;"&amp;AO617)*IF(AP617&lt;0.5,Riskregister!$K$12+(Riskregister!$L$12-Riskregister!$K$12)*SQRT(AP617/2),Riskregister!$L$12-(Riskregister!$L$12-Riskregister!$K$12)*SQRT((1-AP617)/2)))</f>
        <v>0</v>
      </c>
      <c r="AR617" s="30">
        <f t="shared" ca="1" si="378"/>
        <v>0.20749466698024965</v>
      </c>
      <c r="AS617" s="30">
        <f t="shared" ca="1" si="378"/>
        <v>0.53055791449850942</v>
      </c>
      <c r="AT617" s="30">
        <f>IF(Riskregister!$E$13="",0,COUNTIF(BN$4:BN$53,"&lt;"&amp;AR617)*IF(AS617&lt;0.5,Riskregister!$K$13+(Riskregister!$L$13-Riskregister!$K$13)*SQRT(AS617/2),Riskregister!$L$13-(Riskregister!$L$13-Riskregister!$K$13)*SQRT((1-AS617)/2)))</f>
        <v>0</v>
      </c>
      <c r="AU617" s="30">
        <f t="shared" ca="1" si="379"/>
        <v>0.51027337795906036</v>
      </c>
      <c r="AV617" s="30">
        <f t="shared" ca="1" si="379"/>
        <v>0.8030410601427278</v>
      </c>
      <c r="AW617" s="30">
        <f>IF(Riskregister!$E$14="",0,COUNTIF(BO$4:BO$53,"&lt;"&amp;AU617)*IF(AV617&lt;0.5,Riskregister!$K$14+(Riskregister!$L$14-Riskregister!$K$14)*SQRT(AV617/2),Riskregister!$L$14-(Riskregister!$L$14-Riskregister!$K$14)*SQRT((1-AV617)/2)))</f>
        <v>0</v>
      </c>
      <c r="AX617" s="30">
        <f t="shared" ca="1" si="380"/>
        <v>1.2396755239344137E-2</v>
      </c>
      <c r="AY617" s="30">
        <f t="shared" ca="1" si="380"/>
        <v>0.65155376989555247</v>
      </c>
      <c r="AZ617" s="30">
        <f>IF(Riskregister!$E$15="",0,COUNTIF(BP$4:BP$53,"&lt;"&amp;AX617)*IF(AY617&lt;0.5,Riskregister!$K$15+(Riskregister!$L$15-Riskregister!$K$15)*SQRT(AY617/2),Riskregister!$L$15-(Riskregister!$L$15-Riskregister!$K$15)*SQRT((1-AY617)/2)))</f>
        <v>0</v>
      </c>
      <c r="BA617" s="30">
        <f t="shared" ca="1" si="381"/>
        <v>0.42501775494143779</v>
      </c>
      <c r="BB617" s="30">
        <f t="shared" ca="1" si="381"/>
        <v>0.71777517878232033</v>
      </c>
      <c r="BC617" s="30">
        <f>IF(Riskregister!$E$16="",0,COUNTIF(BQ$4:BQ$53,"&lt;"&amp;BA617)*IF(BB617&lt;0.5,Riskregister!$K$16+(Riskregister!$L$16-Riskregister!$K$16)*SQRT(BB617/2),Riskregister!$L$16-(Riskregister!$L$16-Riskregister!$K$16)*SQRT((1-BB617)/2)))</f>
        <v>0</v>
      </c>
      <c r="BD617" s="30">
        <f t="shared" ca="1" si="357"/>
        <v>8776885.9653802514</v>
      </c>
    </row>
    <row r="618" spans="20:56" x14ac:dyDescent="0.35">
      <c r="T618" s="30">
        <f t="shared" ca="1" si="370"/>
        <v>0.4783792092287017</v>
      </c>
      <c r="U618" s="30">
        <f t="shared" ca="1" si="370"/>
        <v>0.56253417776194292</v>
      </c>
      <c r="V618" s="30">
        <f ca="1">IF(Riskregister!$E$5="",0,COUNTIF(BF$4:BF$53,"&lt;"&amp;T618)*IF(U618&lt;0.5,Riskregister!$K$5+(Riskregister!$L$5-Riskregister!$K$5)*SQRT(U618/2),Riskregister!$L$5-(Riskregister!$L$5-Riskregister!$K$5)*SQRT((1-U618)/2)))</f>
        <v>1168619.9793195627</v>
      </c>
      <c r="W618" s="30">
        <f t="shared" ca="1" si="371"/>
        <v>0.74363453093653276</v>
      </c>
      <c r="X618" s="30">
        <f t="shared" ca="1" si="371"/>
        <v>0.35396095284049711</v>
      </c>
      <c r="Y618" s="30">
        <f ca="1">IF(Riskregister!$E$6="",0,COUNTIF(BG$4:BG$53,"&lt;"&amp;W618)*IF(X618&lt;0.5,Riskregister!$K$6+(Riskregister!$L$6-Riskregister!$K$6)*SQRT(X618/2),Riskregister!$L$6-(Riskregister!$L$6-Riskregister!$K$6)*SQRT((1-X618)/2)))</f>
        <v>2871728.5692649214</v>
      </c>
      <c r="Z618" s="30">
        <f t="shared" ca="1" si="372"/>
        <v>0.74118737164020887</v>
      </c>
      <c r="AA618" s="30">
        <f t="shared" ca="1" si="372"/>
        <v>0.71792944199045217</v>
      </c>
      <c r="AB618" s="30">
        <f ca="1">IF(Riskregister!$E$7="",0,COUNTIF(BH$4:BH$53,"&lt;"&amp;Z618)*IF(AA618&lt;0.5,Riskregister!$K$7+(Riskregister!$L$7-Riskregister!$K$7)*SQRT(AA618/2),Riskregister!$L$7-(Riskregister!$L$7-Riskregister!$K$7)*SQRT((1-AA618)/2)))</f>
        <v>2148469.4072936215</v>
      </c>
      <c r="AC618" s="30">
        <f t="shared" ca="1" si="373"/>
        <v>0.61662868847851571</v>
      </c>
      <c r="AD618" s="30">
        <f t="shared" ca="1" si="373"/>
        <v>0.95513785784395833</v>
      </c>
      <c r="AE618" s="30">
        <f ca="1">IF(Riskregister!$E$8="",0,COUNTIF(BI$4:BI$53,"&lt;"&amp;AC618)*IF(AD618&lt;0.5,Riskregister!$K$8+(Riskregister!$L$8-Riskregister!$K$8)*SQRT(AD618/2),Riskregister!$L$8-(Riskregister!$L$8-Riskregister!$K$8)*SQRT((1-AD618)/2)))</f>
        <v>12888242.144321151</v>
      </c>
      <c r="AF618" s="30">
        <f t="shared" ca="1" si="374"/>
        <v>0.33659089286975397</v>
      </c>
      <c r="AG618" s="30">
        <f t="shared" ca="1" si="374"/>
        <v>0.43974372651665727</v>
      </c>
      <c r="AH618" s="30">
        <f>IF(Riskregister!$E$9="",0,COUNTIF(BJ$4:BJ$53,"&lt;"&amp;AF618)*IF(AG618&lt;0.5,Riskregister!$K$9+(Riskregister!$L$9-Riskregister!$K$9)*SQRT(AG618/2),Riskregister!$L$9-(Riskregister!$L$9-Riskregister!$K$9)*SQRT((1-AG618)/2)))</f>
        <v>0</v>
      </c>
      <c r="AI618" s="30">
        <f t="shared" ca="1" si="375"/>
        <v>0.24370565041456027</v>
      </c>
      <c r="AJ618" s="30">
        <f t="shared" ca="1" si="375"/>
        <v>0.79260273930183389</v>
      </c>
      <c r="AK618" s="30">
        <f>IF(Riskregister!$E$10="",0,COUNTIF(BK$4:BK$53,"&lt;"&amp;AI618)*IF(AJ618&lt;0.5,Riskregister!$K$10+(Riskregister!$L$10-Riskregister!$K$10)*SQRT(AJ618/2),Riskregister!$L$10-(Riskregister!$L$10-Riskregister!$K$10)*SQRT((1-AJ618)/2)))</f>
        <v>0</v>
      </c>
      <c r="AL618" s="30">
        <f t="shared" ca="1" si="376"/>
        <v>0.30921145514019055</v>
      </c>
      <c r="AM618" s="30">
        <f t="shared" ca="1" si="376"/>
        <v>0.28022404841701343</v>
      </c>
      <c r="AN618" s="30">
        <f>IF(Riskregister!$E$11="",0,COUNTIF(BL$4:BL$53,"&lt;"&amp;AL618)*IF(AM618&lt;0.5,Riskregister!$K$11+(Riskregister!$L$11-Riskregister!$K$11)*SQRT(AM618/2),Riskregister!$L$11-(Riskregister!$L$11-Riskregister!$K$11)*SQRT((1-AM618)/2)))</f>
        <v>0</v>
      </c>
      <c r="AO618" s="30">
        <f t="shared" ca="1" si="377"/>
        <v>0.63524854116911655</v>
      </c>
      <c r="AP618" s="30">
        <f t="shared" ca="1" si="377"/>
        <v>0.35402343473037245</v>
      </c>
      <c r="AQ618" s="30">
        <f>IF(Riskregister!$E$12="",0,COUNTIF(BM$4:BM$53,"&lt;"&amp;AO618)*IF(AP618&lt;0.5,Riskregister!$K$12+(Riskregister!$L$12-Riskregister!$K$12)*SQRT(AP618/2),Riskregister!$L$12-(Riskregister!$L$12-Riskregister!$K$12)*SQRT((1-AP618)/2)))</f>
        <v>0</v>
      </c>
      <c r="AR618" s="30">
        <f t="shared" ca="1" si="378"/>
        <v>0.9160266044147316</v>
      </c>
      <c r="AS618" s="30">
        <f t="shared" ca="1" si="378"/>
        <v>0.5115674349115954</v>
      </c>
      <c r="AT618" s="30">
        <f>IF(Riskregister!$E$13="",0,COUNTIF(BN$4:BN$53,"&lt;"&amp;AR618)*IF(AS618&lt;0.5,Riskregister!$K$13+(Riskregister!$L$13-Riskregister!$K$13)*SQRT(AS618/2),Riskregister!$L$13-(Riskregister!$L$13-Riskregister!$K$13)*SQRT((1-AS618)/2)))</f>
        <v>0</v>
      </c>
      <c r="AU618" s="30">
        <f t="shared" ca="1" si="379"/>
        <v>0.67156661065127587</v>
      </c>
      <c r="AV618" s="30">
        <f t="shared" ca="1" si="379"/>
        <v>0.26324793312796124</v>
      </c>
      <c r="AW618" s="30">
        <f>IF(Riskregister!$E$14="",0,COUNTIF(BO$4:BO$53,"&lt;"&amp;AU618)*IF(AV618&lt;0.5,Riskregister!$K$14+(Riskregister!$L$14-Riskregister!$K$14)*SQRT(AV618/2),Riskregister!$L$14-(Riskregister!$L$14-Riskregister!$K$14)*SQRT((1-AV618)/2)))</f>
        <v>0</v>
      </c>
      <c r="AX618" s="30">
        <f t="shared" ca="1" si="380"/>
        <v>0.55558615235985265</v>
      </c>
      <c r="AY618" s="30">
        <f t="shared" ca="1" si="380"/>
        <v>0.88594183336591426</v>
      </c>
      <c r="AZ618" s="30">
        <f>IF(Riskregister!$E$15="",0,COUNTIF(BP$4:BP$53,"&lt;"&amp;AX618)*IF(AY618&lt;0.5,Riskregister!$K$15+(Riskregister!$L$15-Riskregister!$K$15)*SQRT(AY618/2),Riskregister!$L$15-(Riskregister!$L$15-Riskregister!$K$15)*SQRT((1-AY618)/2)))</f>
        <v>0</v>
      </c>
      <c r="BA618" s="30">
        <f t="shared" ca="1" si="381"/>
        <v>0.79522432878975402</v>
      </c>
      <c r="BB618" s="30">
        <f t="shared" ca="1" si="381"/>
        <v>0.7300689533275434</v>
      </c>
      <c r="BC618" s="30">
        <f>IF(Riskregister!$E$16="",0,COUNTIF(BQ$4:BQ$53,"&lt;"&amp;BA618)*IF(BB618&lt;0.5,Riskregister!$K$16+(Riskregister!$L$16-Riskregister!$K$16)*SQRT(BB618/2),Riskregister!$L$16-(Riskregister!$L$16-Riskregister!$K$16)*SQRT((1-BB618)/2)))</f>
        <v>0</v>
      </c>
      <c r="BD618" s="30">
        <f t="shared" ca="1" si="357"/>
        <v>19077060.100199256</v>
      </c>
    </row>
    <row r="619" spans="20:56" x14ac:dyDescent="0.35">
      <c r="T619" s="30">
        <f t="shared" ca="1" si="370"/>
        <v>0.29667319092270694</v>
      </c>
      <c r="U619" s="30">
        <f t="shared" ca="1" si="370"/>
        <v>0.17033112222160229</v>
      </c>
      <c r="V619" s="30">
        <f ca="1">IF(Riskregister!$E$5="",0,COUNTIF(BF$4:BF$53,"&lt;"&amp;T619)*IF(U619&lt;0.5,Riskregister!$K$5+(Riskregister!$L$5-Riskregister!$K$5)*SQRT(U619/2),Riskregister!$L$5-(Riskregister!$L$5-Riskregister!$K$5)*SQRT((1-U619)/2)))</f>
        <v>562648.25242089271</v>
      </c>
      <c r="W619" s="30">
        <f t="shared" ca="1" si="371"/>
        <v>0.72272007042768649</v>
      </c>
      <c r="X619" s="30">
        <f t="shared" ca="1" si="371"/>
        <v>0.64807357988432657</v>
      </c>
      <c r="Y619" s="30">
        <f ca="1">IF(Riskregister!$E$6="",0,COUNTIF(BG$4:BG$53,"&lt;"&amp;W619)*IF(X619&lt;0.5,Riskregister!$K$6+(Riskregister!$L$6-Riskregister!$K$6)*SQRT(X619/2),Riskregister!$L$6-(Riskregister!$L$6-Riskregister!$K$6)*SQRT((1-X619)/2)))</f>
        <v>3734809.6757034925</v>
      </c>
      <c r="Z619" s="30">
        <f t="shared" ca="1" si="372"/>
        <v>0.35851879974467515</v>
      </c>
      <c r="AA619" s="30">
        <f t="shared" ca="1" si="372"/>
        <v>0.8086291460942876</v>
      </c>
      <c r="AB619" s="30">
        <f ca="1">IF(Riskregister!$E$7="",0,COUNTIF(BH$4:BH$53,"&lt;"&amp;Z619)*IF(AA619&lt;0.5,Riskregister!$K$7+(Riskregister!$L$7-Riskregister!$K$7)*SQRT(AA619/2),Riskregister!$L$7-(Riskregister!$L$7-Riskregister!$K$7)*SQRT((1-AA619)/2)))</f>
        <v>1458671.4306051063</v>
      </c>
      <c r="AC619" s="30">
        <f t="shared" ca="1" si="373"/>
        <v>0.83002331065752499</v>
      </c>
      <c r="AD619" s="30">
        <f t="shared" ca="1" si="373"/>
        <v>0.49580342266737987</v>
      </c>
      <c r="AE619" s="30">
        <f ca="1">IF(Riskregister!$E$8="",0,COUNTIF(BI$4:BI$53,"&lt;"&amp;AC619)*IF(AD619&lt;0.5,Riskregister!$K$8+(Riskregister!$L$8-Riskregister!$K$8)*SQRT(AD619/2),Riskregister!$L$8-(Riskregister!$L$8-Riskregister!$K$8)*SQRT((1-AD619)/2)))</f>
        <v>10560469.050949283</v>
      </c>
      <c r="AF619" s="30">
        <f t="shared" ca="1" si="374"/>
        <v>0.19621450874415403</v>
      </c>
      <c r="AG619" s="30">
        <f t="shared" ca="1" si="374"/>
        <v>0.19629409558824995</v>
      </c>
      <c r="AH619" s="30">
        <f>IF(Riskregister!$E$9="",0,COUNTIF(BJ$4:BJ$53,"&lt;"&amp;AF619)*IF(AG619&lt;0.5,Riskregister!$K$9+(Riskregister!$L$9-Riskregister!$K$9)*SQRT(AG619/2),Riskregister!$L$9-(Riskregister!$L$9-Riskregister!$K$9)*SQRT((1-AG619)/2)))</f>
        <v>0</v>
      </c>
      <c r="AI619" s="30">
        <f t="shared" ca="1" si="375"/>
        <v>0.29659715387105756</v>
      </c>
      <c r="AJ619" s="30">
        <f t="shared" ca="1" si="375"/>
        <v>0.68548335203820998</v>
      </c>
      <c r="AK619" s="30">
        <f>IF(Riskregister!$E$10="",0,COUNTIF(BK$4:BK$53,"&lt;"&amp;AI619)*IF(AJ619&lt;0.5,Riskregister!$K$10+(Riskregister!$L$10-Riskregister!$K$10)*SQRT(AJ619/2),Riskregister!$L$10-(Riskregister!$L$10-Riskregister!$K$10)*SQRT((1-AJ619)/2)))</f>
        <v>0</v>
      </c>
      <c r="AL619" s="30">
        <f t="shared" ca="1" si="376"/>
        <v>0.1015040011358298</v>
      </c>
      <c r="AM619" s="30">
        <f t="shared" ca="1" si="376"/>
        <v>0.61515138724860929</v>
      </c>
      <c r="AN619" s="30">
        <f>IF(Riskregister!$E$11="",0,COUNTIF(BL$4:BL$53,"&lt;"&amp;AL619)*IF(AM619&lt;0.5,Riskregister!$K$11+(Riskregister!$L$11-Riskregister!$K$11)*SQRT(AM619/2),Riskregister!$L$11-(Riskregister!$L$11-Riskregister!$K$11)*SQRT((1-AM619)/2)))</f>
        <v>0</v>
      </c>
      <c r="AO619" s="30">
        <f t="shared" ca="1" si="377"/>
        <v>0.51420211045359554</v>
      </c>
      <c r="AP619" s="30">
        <f t="shared" ca="1" si="377"/>
        <v>0.52756260277248523</v>
      </c>
      <c r="AQ619" s="30">
        <f>IF(Riskregister!$E$12="",0,COUNTIF(BM$4:BM$53,"&lt;"&amp;AO619)*IF(AP619&lt;0.5,Riskregister!$K$12+(Riskregister!$L$12-Riskregister!$K$12)*SQRT(AP619/2),Riskregister!$L$12-(Riskregister!$L$12-Riskregister!$K$12)*SQRT((1-AP619)/2)))</f>
        <v>0</v>
      </c>
      <c r="AR619" s="30">
        <f t="shared" ca="1" si="378"/>
        <v>0.18292431643998774</v>
      </c>
      <c r="AS619" s="30">
        <f t="shared" ca="1" si="378"/>
        <v>0.95619199563984059</v>
      </c>
      <c r="AT619" s="30">
        <f>IF(Riskregister!$E$13="",0,COUNTIF(BN$4:BN$53,"&lt;"&amp;AR619)*IF(AS619&lt;0.5,Riskregister!$K$13+(Riskregister!$L$13-Riskregister!$K$13)*SQRT(AS619/2),Riskregister!$L$13-(Riskregister!$L$13-Riskregister!$K$13)*SQRT((1-AS619)/2)))</f>
        <v>0</v>
      </c>
      <c r="AU619" s="30">
        <f t="shared" ca="1" si="379"/>
        <v>0.87076783541821579</v>
      </c>
      <c r="AV619" s="30">
        <f t="shared" ca="1" si="379"/>
        <v>0.29808780863687068</v>
      </c>
      <c r="AW619" s="30">
        <f>IF(Riskregister!$E$14="",0,COUNTIF(BO$4:BO$53,"&lt;"&amp;AU619)*IF(AV619&lt;0.5,Riskregister!$K$14+(Riskregister!$L$14-Riskregister!$K$14)*SQRT(AV619/2),Riskregister!$L$14-(Riskregister!$L$14-Riskregister!$K$14)*SQRT((1-AV619)/2)))</f>
        <v>0</v>
      </c>
      <c r="AX619" s="30">
        <f t="shared" ca="1" si="380"/>
        <v>0.5396968616399368</v>
      </c>
      <c r="AY619" s="30">
        <f t="shared" ca="1" si="380"/>
        <v>0.96081429449679134</v>
      </c>
      <c r="AZ619" s="30">
        <f>IF(Riskregister!$E$15="",0,COUNTIF(BP$4:BP$53,"&lt;"&amp;AX619)*IF(AY619&lt;0.5,Riskregister!$K$15+(Riskregister!$L$15-Riskregister!$K$15)*SQRT(AY619/2),Riskregister!$L$15-(Riskregister!$L$15-Riskregister!$K$15)*SQRT((1-AY619)/2)))</f>
        <v>0</v>
      </c>
      <c r="BA619" s="30">
        <f t="shared" ca="1" si="381"/>
        <v>0.6357835757243665</v>
      </c>
      <c r="BB619" s="30">
        <f t="shared" ca="1" si="381"/>
        <v>0.3950785460189844</v>
      </c>
      <c r="BC619" s="30">
        <f>IF(Riskregister!$E$16="",0,COUNTIF(BQ$4:BQ$53,"&lt;"&amp;BA619)*IF(BB619&lt;0.5,Riskregister!$K$16+(Riskregister!$L$16-Riskregister!$K$16)*SQRT(BB619/2),Riskregister!$L$16-(Riskregister!$L$16-Riskregister!$K$16)*SQRT((1-BB619)/2)))</f>
        <v>0</v>
      </c>
      <c r="BD619" s="30">
        <f t="shared" ca="1" si="357"/>
        <v>16316598.409678774</v>
      </c>
    </row>
    <row r="620" spans="20:56" x14ac:dyDescent="0.35">
      <c r="T620" s="30">
        <f t="shared" ca="1" si="370"/>
        <v>0.22618862714074783</v>
      </c>
      <c r="U620" s="30">
        <f t="shared" ca="1" si="370"/>
        <v>0.5854609976904025</v>
      </c>
      <c r="V620" s="30">
        <f ca="1">IF(Riskregister!$E$5="",0,COUNTIF(BF$4:BF$53,"&lt;"&amp;T620)*IF(U620&lt;0.5,Riskregister!$K$5+(Riskregister!$L$5-Riskregister!$K$5)*SQRT(U620/2),Riskregister!$L$5-(Riskregister!$L$5-Riskregister!$K$5)*SQRT((1-U620)/2)))</f>
        <v>790258.25702598109</v>
      </c>
      <c r="W620" s="30">
        <f t="shared" ca="1" si="371"/>
        <v>0.51704980896787445</v>
      </c>
      <c r="X620" s="30">
        <f t="shared" ca="1" si="371"/>
        <v>4.6201972171244776E-4</v>
      </c>
      <c r="Y620" s="30">
        <f ca="1">IF(Riskregister!$E$6="",0,COUNTIF(BG$4:BG$53,"&lt;"&amp;W620)*IF(X620&lt;0.5,Riskregister!$K$6+(Riskregister!$L$6-Riskregister!$K$6)*SQRT(X620/2),Riskregister!$L$6-(Riskregister!$L$6-Riskregister!$K$6)*SQRT((1-X620)/2)))</f>
        <v>454716.43077446357</v>
      </c>
      <c r="Z620" s="30">
        <f t="shared" ca="1" si="372"/>
        <v>0.15362868938831387</v>
      </c>
      <c r="AA620" s="30">
        <f t="shared" ca="1" si="372"/>
        <v>0.60253951643388604</v>
      </c>
      <c r="AB620" s="30">
        <f ca="1">IF(Riskregister!$E$7="",0,COUNTIF(BH$4:BH$53,"&lt;"&amp;Z620)*IF(AA620&lt;0.5,Riskregister!$K$7+(Riskregister!$L$7-Riskregister!$K$7)*SQRT(AA620/2),Riskregister!$L$7-(Riskregister!$L$7-Riskregister!$K$7)*SQRT((1-AA620)/2)))</f>
        <v>975891.61686867906</v>
      </c>
      <c r="AC620" s="30">
        <f t="shared" ca="1" si="373"/>
        <v>0.24731988081802525</v>
      </c>
      <c r="AD620" s="30">
        <f t="shared" ca="1" si="373"/>
        <v>0.10914044399575318</v>
      </c>
      <c r="AE620" s="30">
        <f ca="1">IF(Riskregister!$E$8="",0,COUNTIF(BI$4:BI$53,"&lt;"&amp;AC620)*IF(AD620&lt;0.5,Riskregister!$K$8+(Riskregister!$L$8-Riskregister!$K$8)*SQRT(AD620/2),Riskregister!$L$8-(Riskregister!$L$8-Riskregister!$K$8)*SQRT((1-AD620)/2)))</f>
        <v>2795865.391077599</v>
      </c>
      <c r="AF620" s="30">
        <f t="shared" ca="1" si="374"/>
        <v>0.36369160374041887</v>
      </c>
      <c r="AG620" s="30">
        <f t="shared" ca="1" si="374"/>
        <v>8.558500604415975E-2</v>
      </c>
      <c r="AH620" s="30">
        <f>IF(Riskregister!$E$9="",0,COUNTIF(BJ$4:BJ$53,"&lt;"&amp;AF620)*IF(AG620&lt;0.5,Riskregister!$K$9+(Riskregister!$L$9-Riskregister!$K$9)*SQRT(AG620/2),Riskregister!$L$9-(Riskregister!$L$9-Riskregister!$K$9)*SQRT((1-AG620)/2)))</f>
        <v>0</v>
      </c>
      <c r="AI620" s="30">
        <f t="shared" ca="1" si="375"/>
        <v>4.2473397233965926E-2</v>
      </c>
      <c r="AJ620" s="30">
        <f t="shared" ca="1" si="375"/>
        <v>0.20906177094661937</v>
      </c>
      <c r="AK620" s="30">
        <f>IF(Riskregister!$E$10="",0,COUNTIF(BK$4:BK$53,"&lt;"&amp;AI620)*IF(AJ620&lt;0.5,Riskregister!$K$10+(Riskregister!$L$10-Riskregister!$K$10)*SQRT(AJ620/2),Riskregister!$L$10-(Riskregister!$L$10-Riskregister!$K$10)*SQRT((1-AJ620)/2)))</f>
        <v>0</v>
      </c>
      <c r="AL620" s="30">
        <f t="shared" ca="1" si="376"/>
        <v>1.081326697613072E-3</v>
      </c>
      <c r="AM620" s="30">
        <f t="shared" ca="1" si="376"/>
        <v>0.58817106393551577</v>
      </c>
      <c r="AN620" s="30">
        <f>IF(Riskregister!$E$11="",0,COUNTIF(BL$4:BL$53,"&lt;"&amp;AL620)*IF(AM620&lt;0.5,Riskregister!$K$11+(Riskregister!$L$11-Riskregister!$K$11)*SQRT(AM620/2),Riskregister!$L$11-(Riskregister!$L$11-Riskregister!$K$11)*SQRT((1-AM620)/2)))</f>
        <v>0</v>
      </c>
      <c r="AO620" s="30">
        <f t="shared" ca="1" si="377"/>
        <v>0.45429824741840619</v>
      </c>
      <c r="AP620" s="30">
        <f t="shared" ca="1" si="377"/>
        <v>0.76509552254213309</v>
      </c>
      <c r="AQ620" s="30">
        <f>IF(Riskregister!$E$12="",0,COUNTIF(BM$4:BM$53,"&lt;"&amp;AO620)*IF(AP620&lt;0.5,Riskregister!$K$12+(Riskregister!$L$12-Riskregister!$K$12)*SQRT(AP620/2),Riskregister!$L$12-(Riskregister!$L$12-Riskregister!$K$12)*SQRT((1-AP620)/2)))</f>
        <v>0</v>
      </c>
      <c r="AR620" s="30">
        <f t="shared" ca="1" si="378"/>
        <v>0.26832860527771496</v>
      </c>
      <c r="AS620" s="30">
        <f t="shared" ca="1" si="378"/>
        <v>0.39740813899177785</v>
      </c>
      <c r="AT620" s="30">
        <f>IF(Riskregister!$E$13="",0,COUNTIF(BN$4:BN$53,"&lt;"&amp;AR620)*IF(AS620&lt;0.5,Riskregister!$K$13+(Riskregister!$L$13-Riskregister!$K$13)*SQRT(AS620/2),Riskregister!$L$13-(Riskregister!$L$13-Riskregister!$K$13)*SQRT((1-AS620)/2)))</f>
        <v>0</v>
      </c>
      <c r="AU620" s="30">
        <f t="shared" ca="1" si="379"/>
        <v>0.33032725902893068</v>
      </c>
      <c r="AV620" s="30">
        <f t="shared" ca="1" si="379"/>
        <v>0.4920566859764719</v>
      </c>
      <c r="AW620" s="30">
        <f>IF(Riskregister!$E$14="",0,COUNTIF(BO$4:BO$53,"&lt;"&amp;AU620)*IF(AV620&lt;0.5,Riskregister!$K$14+(Riskregister!$L$14-Riskregister!$K$14)*SQRT(AV620/2),Riskregister!$L$14-(Riskregister!$L$14-Riskregister!$K$14)*SQRT((1-AV620)/2)))</f>
        <v>0</v>
      </c>
      <c r="AX620" s="30">
        <f t="shared" ca="1" si="380"/>
        <v>0.63990298696391057</v>
      </c>
      <c r="AY620" s="30">
        <f t="shared" ca="1" si="380"/>
        <v>0.35153340051983373</v>
      </c>
      <c r="AZ620" s="30">
        <f>IF(Riskregister!$E$15="",0,COUNTIF(BP$4:BP$53,"&lt;"&amp;AX620)*IF(AY620&lt;0.5,Riskregister!$K$15+(Riskregister!$L$15-Riskregister!$K$15)*SQRT(AY620/2),Riskregister!$L$15-(Riskregister!$L$15-Riskregister!$K$15)*SQRT((1-AY620)/2)))</f>
        <v>0</v>
      </c>
      <c r="BA620" s="30">
        <f t="shared" ca="1" si="381"/>
        <v>0.38168234096973852</v>
      </c>
      <c r="BB620" s="30">
        <f t="shared" ca="1" si="381"/>
        <v>0.59398796458118597</v>
      </c>
      <c r="BC620" s="30">
        <f>IF(Riskregister!$E$16="",0,COUNTIF(BQ$4:BQ$53,"&lt;"&amp;BA620)*IF(BB620&lt;0.5,Riskregister!$K$16+(Riskregister!$L$16-Riskregister!$K$16)*SQRT(BB620/2),Riskregister!$L$16-(Riskregister!$L$16-Riskregister!$K$16)*SQRT((1-BB620)/2)))</f>
        <v>0</v>
      </c>
      <c r="BD620" s="30">
        <f t="shared" ca="1" si="357"/>
        <v>5016731.6957467226</v>
      </c>
    </row>
    <row r="621" spans="20:56" x14ac:dyDescent="0.35">
      <c r="T621" s="30">
        <f t="shared" ca="1" si="370"/>
        <v>0.37022640084177516</v>
      </c>
      <c r="U621" s="30">
        <f t="shared" ca="1" si="370"/>
        <v>0.87647325242365004</v>
      </c>
      <c r="V621" s="30">
        <f ca="1">IF(Riskregister!$E$5="",0,COUNTIF(BF$4:BF$53,"&lt;"&amp;T621)*IF(U621&lt;0.5,Riskregister!$K$5+(Riskregister!$L$5-Riskregister!$K$5)*SQRT(U621/2),Riskregister!$L$5-(Riskregister!$L$5-Riskregister!$K$5)*SQRT((1-U621)/2)))</f>
        <v>1464494.7858394017</v>
      </c>
      <c r="W621" s="30">
        <f t="shared" ca="1" si="371"/>
        <v>0.20489203705002679</v>
      </c>
      <c r="X621" s="30">
        <f t="shared" ca="1" si="371"/>
        <v>0.85143837359288643</v>
      </c>
      <c r="Y621" s="30">
        <f ca="1">IF(Riskregister!$E$6="",0,COUNTIF(BG$4:BG$53,"&lt;"&amp;W621)*IF(X621&lt;0.5,Riskregister!$K$6+(Riskregister!$L$6-Riskregister!$K$6)*SQRT(X621/2),Riskregister!$L$6-(Riskregister!$L$6-Riskregister!$K$6)*SQRT((1-X621)/2)))</f>
        <v>1509418.880530932</v>
      </c>
      <c r="Z621" s="30">
        <f t="shared" ca="1" si="372"/>
        <v>0.49126560702375965</v>
      </c>
      <c r="AA621" s="30">
        <f t="shared" ca="1" si="372"/>
        <v>0.6239983179229055</v>
      </c>
      <c r="AB621" s="30">
        <f ca="1">IF(Riskregister!$E$7="",0,COUNTIF(BH$4:BH$53,"&lt;"&amp;Z621)*IF(AA621&lt;0.5,Riskregister!$K$7+(Riskregister!$L$7-Riskregister!$K$7)*SQRT(AA621/2),Riskregister!$L$7-(Riskregister!$L$7-Riskregister!$K$7)*SQRT((1-AA621)/2)))</f>
        <v>1489459.6609814623</v>
      </c>
      <c r="AC621" s="30">
        <f t="shared" ca="1" si="373"/>
        <v>0.64090149166378629</v>
      </c>
      <c r="AD621" s="30">
        <f t="shared" ca="1" si="373"/>
        <v>0.33295280037493247</v>
      </c>
      <c r="AE621" s="30">
        <f ca="1">IF(Riskregister!$E$8="",0,COUNTIF(BI$4:BI$53,"&lt;"&amp;AC621)*IF(AD621&lt;0.5,Riskregister!$K$8+(Riskregister!$L$8-Riskregister!$K$8)*SQRT(AD621/2),Riskregister!$L$8-(Riskregister!$L$8-Riskregister!$K$8)*SQRT((1-AD621)/2)))</f>
        <v>6653014.2639550418</v>
      </c>
      <c r="AF621" s="30">
        <f t="shared" ca="1" si="374"/>
        <v>9.5595329291086495E-2</v>
      </c>
      <c r="AG621" s="30">
        <f t="shared" ca="1" si="374"/>
        <v>0.36052920131217503</v>
      </c>
      <c r="AH621" s="30">
        <f>IF(Riskregister!$E$9="",0,COUNTIF(BJ$4:BJ$53,"&lt;"&amp;AF621)*IF(AG621&lt;0.5,Riskregister!$K$9+(Riskregister!$L$9-Riskregister!$K$9)*SQRT(AG621/2),Riskregister!$L$9-(Riskregister!$L$9-Riskregister!$K$9)*SQRT((1-AG621)/2)))</f>
        <v>0</v>
      </c>
      <c r="AI621" s="30">
        <f t="shared" ca="1" si="375"/>
        <v>0.64560164245419527</v>
      </c>
      <c r="AJ621" s="30">
        <f t="shared" ca="1" si="375"/>
        <v>0.40808822830682367</v>
      </c>
      <c r="AK621" s="30">
        <f>IF(Riskregister!$E$10="",0,COUNTIF(BK$4:BK$53,"&lt;"&amp;AI621)*IF(AJ621&lt;0.5,Riskregister!$K$10+(Riskregister!$L$10-Riskregister!$K$10)*SQRT(AJ621/2),Riskregister!$L$10-(Riskregister!$L$10-Riskregister!$K$10)*SQRT((1-AJ621)/2)))</f>
        <v>0</v>
      </c>
      <c r="AL621" s="30">
        <f t="shared" ca="1" si="376"/>
        <v>0.44052202503484739</v>
      </c>
      <c r="AM621" s="30">
        <f t="shared" ca="1" si="376"/>
        <v>9.1651760954068018E-2</v>
      </c>
      <c r="AN621" s="30">
        <f>IF(Riskregister!$E$11="",0,COUNTIF(BL$4:BL$53,"&lt;"&amp;AL621)*IF(AM621&lt;0.5,Riskregister!$K$11+(Riskregister!$L$11-Riskregister!$K$11)*SQRT(AM621/2),Riskregister!$L$11-(Riskregister!$L$11-Riskregister!$K$11)*SQRT((1-AM621)/2)))</f>
        <v>0</v>
      </c>
      <c r="AO621" s="30">
        <f t="shared" ca="1" si="377"/>
        <v>0.13986665814134214</v>
      </c>
      <c r="AP621" s="30">
        <f t="shared" ca="1" si="377"/>
        <v>0.58901495723265018</v>
      </c>
      <c r="AQ621" s="30">
        <f>IF(Riskregister!$E$12="",0,COUNTIF(BM$4:BM$53,"&lt;"&amp;AO621)*IF(AP621&lt;0.5,Riskregister!$K$12+(Riskregister!$L$12-Riskregister!$K$12)*SQRT(AP621/2),Riskregister!$L$12-(Riskregister!$L$12-Riskregister!$K$12)*SQRT((1-AP621)/2)))</f>
        <v>0</v>
      </c>
      <c r="AR621" s="30">
        <f t="shared" ca="1" si="378"/>
        <v>1.6959791393364121E-2</v>
      </c>
      <c r="AS621" s="30">
        <f t="shared" ca="1" si="378"/>
        <v>0.3582806852466669</v>
      </c>
      <c r="AT621" s="30">
        <f>IF(Riskregister!$E$13="",0,COUNTIF(BN$4:BN$53,"&lt;"&amp;AR621)*IF(AS621&lt;0.5,Riskregister!$K$13+(Riskregister!$L$13-Riskregister!$K$13)*SQRT(AS621/2),Riskregister!$L$13-(Riskregister!$L$13-Riskregister!$K$13)*SQRT((1-AS621)/2)))</f>
        <v>0</v>
      </c>
      <c r="AU621" s="30">
        <f t="shared" ca="1" si="379"/>
        <v>0.30677096004668925</v>
      </c>
      <c r="AV621" s="30">
        <f t="shared" ca="1" si="379"/>
        <v>0.81170251427194495</v>
      </c>
      <c r="AW621" s="30">
        <f>IF(Riskregister!$E$14="",0,COUNTIF(BO$4:BO$53,"&lt;"&amp;AU621)*IF(AV621&lt;0.5,Riskregister!$K$14+(Riskregister!$L$14-Riskregister!$K$14)*SQRT(AV621/2),Riskregister!$L$14-(Riskregister!$L$14-Riskregister!$K$14)*SQRT((1-AV621)/2)))</f>
        <v>0</v>
      </c>
      <c r="AX621" s="30">
        <f t="shared" ca="1" si="380"/>
        <v>0.1581249249344483</v>
      </c>
      <c r="AY621" s="30">
        <f t="shared" ca="1" si="380"/>
        <v>0.62109122402791084</v>
      </c>
      <c r="AZ621" s="30">
        <f>IF(Riskregister!$E$15="",0,COUNTIF(BP$4:BP$53,"&lt;"&amp;AX621)*IF(AY621&lt;0.5,Riskregister!$K$15+(Riskregister!$L$15-Riskregister!$K$15)*SQRT(AY621/2),Riskregister!$L$15-(Riskregister!$L$15-Riskregister!$K$15)*SQRT((1-AY621)/2)))</f>
        <v>0</v>
      </c>
      <c r="BA621" s="30">
        <f t="shared" ca="1" si="381"/>
        <v>3.544606859852184E-2</v>
      </c>
      <c r="BB621" s="30">
        <f t="shared" ca="1" si="381"/>
        <v>0.39593909521817816</v>
      </c>
      <c r="BC621" s="30">
        <f>IF(Riskregister!$E$16="",0,COUNTIF(BQ$4:BQ$53,"&lt;"&amp;BA621)*IF(BB621&lt;0.5,Riskregister!$K$16+(Riskregister!$L$16-Riskregister!$K$16)*SQRT(BB621/2),Riskregister!$L$16-(Riskregister!$L$16-Riskregister!$K$16)*SQRT((1-BB621)/2)))</f>
        <v>0</v>
      </c>
      <c r="BD621" s="30">
        <f t="shared" ca="1" si="357"/>
        <v>11116387.591306837</v>
      </c>
    </row>
    <row r="622" spans="20:56" x14ac:dyDescent="0.35">
      <c r="T622" s="30">
        <f t="shared" ca="1" si="370"/>
        <v>0.74926855521550928</v>
      </c>
      <c r="U622" s="30">
        <f t="shared" ca="1" si="370"/>
        <v>0.81999370890546575</v>
      </c>
      <c r="V622" s="30">
        <f ca="1">IF(Riskregister!$E$5="",0,COUNTIF(BF$4:BF$53,"&lt;"&amp;T622)*IF(U622&lt;0.5,Riskregister!$K$5+(Riskregister!$L$5-Riskregister!$K$5)*SQRT(U622/2),Riskregister!$L$5-(Riskregister!$L$5-Riskregister!$K$5)*SQRT((1-U622)/2)))</f>
        <v>2324988.2043008138</v>
      </c>
      <c r="W622" s="30">
        <f t="shared" ca="1" si="371"/>
        <v>0.77462428404780281</v>
      </c>
      <c r="X622" s="30">
        <f t="shared" ca="1" si="371"/>
        <v>0.16281016879837873</v>
      </c>
      <c r="Y622" s="30">
        <f ca="1">IF(Riskregister!$E$6="",0,COUNTIF(BG$4:BG$53,"&lt;"&amp;W622)*IF(X622&lt;0.5,Riskregister!$K$6+(Riskregister!$L$6-Riskregister!$K$6)*SQRT(X622/2),Riskregister!$L$6-(Riskregister!$L$6-Riskregister!$K$6)*SQRT((1-X622)/2)))</f>
        <v>2140705.1181457024</v>
      </c>
      <c r="Z622" s="30">
        <f t="shared" ca="1" si="372"/>
        <v>0.383202298299126</v>
      </c>
      <c r="AA622" s="30">
        <f t="shared" ca="1" si="372"/>
        <v>0.38637922030178595</v>
      </c>
      <c r="AB622" s="30">
        <f ca="1">IF(Riskregister!$E$7="",0,COUNTIF(BH$4:BH$53,"&lt;"&amp;Z622)*IF(AA622&lt;0.5,Riskregister!$K$7+(Riskregister!$L$7-Riskregister!$K$7)*SQRT(AA622/2),Riskregister!$L$7-(Riskregister!$L$7-Riskregister!$K$7)*SQRT((1-AA622)/2)))</f>
        <v>1019183.450866638</v>
      </c>
      <c r="AC622" s="30">
        <f t="shared" ca="1" si="373"/>
        <v>0.13136545693313395</v>
      </c>
      <c r="AD622" s="30">
        <f t="shared" ca="1" si="373"/>
        <v>0.46524240680363771</v>
      </c>
      <c r="AE622" s="30">
        <f ca="1">IF(Riskregister!$E$8="",0,COUNTIF(BI$4:BI$53,"&lt;"&amp;AC622)*IF(AD622&lt;0.5,Riskregister!$K$8+(Riskregister!$L$8-Riskregister!$K$8)*SQRT(AD622/2),Riskregister!$L$8-(Riskregister!$L$8-Riskregister!$K$8)*SQRT((1-AD622)/2)))</f>
        <v>2566848.5576116852</v>
      </c>
      <c r="AF622" s="30">
        <f t="shared" ca="1" si="374"/>
        <v>5.7443876854784803E-2</v>
      </c>
      <c r="AG622" s="30">
        <f t="shared" ca="1" si="374"/>
        <v>0.71179371266474034</v>
      </c>
      <c r="AH622" s="30">
        <f>IF(Riskregister!$E$9="",0,COUNTIF(BJ$4:BJ$53,"&lt;"&amp;AF622)*IF(AG622&lt;0.5,Riskregister!$K$9+(Riskregister!$L$9-Riskregister!$K$9)*SQRT(AG622/2),Riskregister!$L$9-(Riskregister!$L$9-Riskregister!$K$9)*SQRT((1-AG622)/2)))</f>
        <v>0</v>
      </c>
      <c r="AI622" s="30">
        <f t="shared" ca="1" si="375"/>
        <v>0.38875171373597439</v>
      </c>
      <c r="AJ622" s="30">
        <f t="shared" ca="1" si="375"/>
        <v>0.9947637772050133</v>
      </c>
      <c r="AK622" s="30">
        <f>IF(Riskregister!$E$10="",0,COUNTIF(BK$4:BK$53,"&lt;"&amp;AI622)*IF(AJ622&lt;0.5,Riskregister!$K$10+(Riskregister!$L$10-Riskregister!$K$10)*SQRT(AJ622/2),Riskregister!$L$10-(Riskregister!$L$10-Riskregister!$K$10)*SQRT((1-AJ622)/2)))</f>
        <v>0</v>
      </c>
      <c r="AL622" s="30">
        <f t="shared" ca="1" si="376"/>
        <v>0.76860099202746435</v>
      </c>
      <c r="AM622" s="30">
        <f t="shared" ca="1" si="376"/>
        <v>0.6569116993162456</v>
      </c>
      <c r="AN622" s="30">
        <f>IF(Riskregister!$E$11="",0,COUNTIF(BL$4:BL$53,"&lt;"&amp;AL622)*IF(AM622&lt;0.5,Riskregister!$K$11+(Riskregister!$L$11-Riskregister!$K$11)*SQRT(AM622/2),Riskregister!$L$11-(Riskregister!$L$11-Riskregister!$K$11)*SQRT((1-AM622)/2)))</f>
        <v>0</v>
      </c>
      <c r="AO622" s="30">
        <f t="shared" ca="1" si="377"/>
        <v>0.76410378750338004</v>
      </c>
      <c r="AP622" s="30">
        <f t="shared" ca="1" si="377"/>
        <v>0.10713807257491004</v>
      </c>
      <c r="AQ622" s="30">
        <f>IF(Riskregister!$E$12="",0,COUNTIF(BM$4:BM$53,"&lt;"&amp;AO622)*IF(AP622&lt;0.5,Riskregister!$K$12+(Riskregister!$L$12-Riskregister!$K$12)*SQRT(AP622/2),Riskregister!$L$12-(Riskregister!$L$12-Riskregister!$K$12)*SQRT((1-AP622)/2)))</f>
        <v>0</v>
      </c>
      <c r="AR622" s="30">
        <f t="shared" ca="1" si="378"/>
        <v>0.18972161695197831</v>
      </c>
      <c r="AS622" s="30">
        <f t="shared" ca="1" si="378"/>
        <v>0.66488089876287371</v>
      </c>
      <c r="AT622" s="30">
        <f>IF(Riskregister!$E$13="",0,COUNTIF(BN$4:BN$53,"&lt;"&amp;AR622)*IF(AS622&lt;0.5,Riskregister!$K$13+(Riskregister!$L$13-Riskregister!$K$13)*SQRT(AS622/2),Riskregister!$L$13-(Riskregister!$L$13-Riskregister!$K$13)*SQRT((1-AS622)/2)))</f>
        <v>0</v>
      </c>
      <c r="AU622" s="30">
        <f t="shared" ca="1" si="379"/>
        <v>0.17291673235490201</v>
      </c>
      <c r="AV622" s="30">
        <f t="shared" ca="1" si="379"/>
        <v>7.2875687737630979E-2</v>
      </c>
      <c r="AW622" s="30">
        <f>IF(Riskregister!$E$14="",0,COUNTIF(BO$4:BO$53,"&lt;"&amp;AU622)*IF(AV622&lt;0.5,Riskregister!$K$14+(Riskregister!$L$14-Riskregister!$K$14)*SQRT(AV622/2),Riskregister!$L$14-(Riskregister!$L$14-Riskregister!$K$14)*SQRT((1-AV622)/2)))</f>
        <v>0</v>
      </c>
      <c r="AX622" s="30">
        <f t="shared" ca="1" si="380"/>
        <v>0.98112577117167898</v>
      </c>
      <c r="AY622" s="30">
        <f t="shared" ca="1" si="380"/>
        <v>0.86803205321131627</v>
      </c>
      <c r="AZ622" s="30">
        <f>IF(Riskregister!$E$15="",0,COUNTIF(BP$4:BP$53,"&lt;"&amp;AX622)*IF(AY622&lt;0.5,Riskregister!$K$15+(Riskregister!$L$15-Riskregister!$K$15)*SQRT(AY622/2),Riskregister!$L$15-(Riskregister!$L$15-Riskregister!$K$15)*SQRT((1-AY622)/2)))</f>
        <v>0</v>
      </c>
      <c r="BA622" s="30">
        <f t="shared" ca="1" si="381"/>
        <v>0.72451001914256574</v>
      </c>
      <c r="BB622" s="30">
        <f t="shared" ca="1" si="381"/>
        <v>0.21946593510047208</v>
      </c>
      <c r="BC622" s="30">
        <f>IF(Riskregister!$E$16="",0,COUNTIF(BQ$4:BQ$53,"&lt;"&amp;BA622)*IF(BB622&lt;0.5,Riskregister!$K$16+(Riskregister!$L$16-Riskregister!$K$16)*SQRT(BB622/2),Riskregister!$L$16-(Riskregister!$L$16-Riskregister!$K$16)*SQRT((1-BB622)/2)))</f>
        <v>0</v>
      </c>
      <c r="BD622" s="30">
        <f t="shared" ca="1" si="357"/>
        <v>8051725.3309248388</v>
      </c>
    </row>
    <row r="623" spans="20:56" x14ac:dyDescent="0.35">
      <c r="T623" s="30">
        <f t="shared" ca="1" si="370"/>
        <v>0.91921103102263335</v>
      </c>
      <c r="U623" s="30">
        <f t="shared" ca="1" si="370"/>
        <v>0.69930497758277821</v>
      </c>
      <c r="V623" s="30">
        <f ca="1">IF(Riskregister!$E$5="",0,COUNTIF(BF$4:BF$53,"&lt;"&amp;T623)*IF(U623&lt;0.5,Riskregister!$K$5+(Riskregister!$L$5-Riskregister!$K$5)*SQRT(U623/2),Riskregister!$L$5-(Riskregister!$L$5-Riskregister!$K$5)*SQRT((1-U623)/2)))</f>
        <v>2553083.8826769488</v>
      </c>
      <c r="W623" s="30">
        <f t="shared" ca="1" si="371"/>
        <v>0.77222896293675247</v>
      </c>
      <c r="X623" s="30">
        <f t="shared" ca="1" si="371"/>
        <v>0.74314678897235686</v>
      </c>
      <c r="Y623" s="30">
        <f ca="1">IF(Riskregister!$E$6="",0,COUNTIF(BG$4:BG$53,"&lt;"&amp;W623)*IF(X623&lt;0.5,Riskregister!$K$6+(Riskregister!$L$6-Riskregister!$K$6)*SQRT(X623/2),Riskregister!$L$6-(Riskregister!$L$6-Riskregister!$K$6)*SQRT((1-X623)/2)))</f>
        <v>4064820.4691080889</v>
      </c>
      <c r="Z623" s="30">
        <f t="shared" ca="1" si="372"/>
        <v>0.37686179383823748</v>
      </c>
      <c r="AA623" s="30">
        <f t="shared" ca="1" si="372"/>
        <v>0.87290815798421129</v>
      </c>
      <c r="AB623" s="30">
        <f ca="1">IF(Riskregister!$E$7="",0,COUNTIF(BH$4:BH$53,"&lt;"&amp;Z623)*IF(AA623&lt;0.5,Riskregister!$K$7+(Riskregister!$L$7-Riskregister!$K$7)*SQRT(AA623/2),Riskregister!$L$7-(Riskregister!$L$7-Riskregister!$K$7)*SQRT((1-AA623)/2)))</f>
        <v>1558854.4649589248</v>
      </c>
      <c r="AC623" s="30">
        <f t="shared" ca="1" si="373"/>
        <v>0.36152426216667566</v>
      </c>
      <c r="AD623" s="30">
        <f t="shared" ca="1" si="373"/>
        <v>0.10095559455000069</v>
      </c>
      <c r="AE623" s="30">
        <f ca="1">IF(Riskregister!$E$8="",0,COUNTIF(BI$4:BI$53,"&lt;"&amp;AC623)*IF(AD623&lt;0.5,Riskregister!$K$8+(Riskregister!$L$8-Riskregister!$K$8)*SQRT(AD623/2),Riskregister!$L$8-(Riskregister!$L$8-Riskregister!$K$8)*SQRT((1-AD623)/2)))</f>
        <v>2711922.8601487866</v>
      </c>
      <c r="AF623" s="30">
        <f t="shared" ca="1" si="374"/>
        <v>4.7662911773865169E-2</v>
      </c>
      <c r="AG623" s="30">
        <f t="shared" ca="1" si="374"/>
        <v>0.34028851676973437</v>
      </c>
      <c r="AH623" s="30">
        <f>IF(Riskregister!$E$9="",0,COUNTIF(BJ$4:BJ$53,"&lt;"&amp;AF623)*IF(AG623&lt;0.5,Riskregister!$K$9+(Riskregister!$L$9-Riskregister!$K$9)*SQRT(AG623/2),Riskregister!$L$9-(Riskregister!$L$9-Riskregister!$K$9)*SQRT((1-AG623)/2)))</f>
        <v>0</v>
      </c>
      <c r="AI623" s="30">
        <f t="shared" ca="1" si="375"/>
        <v>0.24051015750192051</v>
      </c>
      <c r="AJ623" s="30">
        <f t="shared" ca="1" si="375"/>
        <v>0.78447525628735648</v>
      </c>
      <c r="AK623" s="30">
        <f>IF(Riskregister!$E$10="",0,COUNTIF(BK$4:BK$53,"&lt;"&amp;AI623)*IF(AJ623&lt;0.5,Riskregister!$K$10+(Riskregister!$L$10-Riskregister!$K$10)*SQRT(AJ623/2),Riskregister!$L$10-(Riskregister!$L$10-Riskregister!$K$10)*SQRT((1-AJ623)/2)))</f>
        <v>0</v>
      </c>
      <c r="AL623" s="30">
        <f t="shared" ca="1" si="376"/>
        <v>0.26999570000811579</v>
      </c>
      <c r="AM623" s="30">
        <f t="shared" ca="1" si="376"/>
        <v>0.83353536249672033</v>
      </c>
      <c r="AN623" s="30">
        <f>IF(Riskregister!$E$11="",0,COUNTIF(BL$4:BL$53,"&lt;"&amp;AL623)*IF(AM623&lt;0.5,Riskregister!$K$11+(Riskregister!$L$11-Riskregister!$K$11)*SQRT(AM623/2),Riskregister!$L$11-(Riskregister!$L$11-Riskregister!$K$11)*SQRT((1-AM623)/2)))</f>
        <v>0</v>
      </c>
      <c r="AO623" s="30">
        <f t="shared" ca="1" si="377"/>
        <v>0.33312201766207594</v>
      </c>
      <c r="AP623" s="30">
        <f t="shared" ca="1" si="377"/>
        <v>0.7621968237813449</v>
      </c>
      <c r="AQ623" s="30">
        <f>IF(Riskregister!$E$12="",0,COUNTIF(BM$4:BM$53,"&lt;"&amp;AO623)*IF(AP623&lt;0.5,Riskregister!$K$12+(Riskregister!$L$12-Riskregister!$K$12)*SQRT(AP623/2),Riskregister!$L$12-(Riskregister!$L$12-Riskregister!$K$12)*SQRT((1-AP623)/2)))</f>
        <v>0</v>
      </c>
      <c r="AR623" s="30">
        <f t="shared" ca="1" si="378"/>
        <v>0.10977758042768226</v>
      </c>
      <c r="AS623" s="30">
        <f t="shared" ca="1" si="378"/>
        <v>0.52768764638740351</v>
      </c>
      <c r="AT623" s="30">
        <f>IF(Riskregister!$E$13="",0,COUNTIF(BN$4:BN$53,"&lt;"&amp;AR623)*IF(AS623&lt;0.5,Riskregister!$K$13+(Riskregister!$L$13-Riskregister!$K$13)*SQRT(AS623/2),Riskregister!$L$13-(Riskregister!$L$13-Riskregister!$K$13)*SQRT((1-AS623)/2)))</f>
        <v>0</v>
      </c>
      <c r="AU623" s="30">
        <f t="shared" ca="1" si="379"/>
        <v>0.74883978622808078</v>
      </c>
      <c r="AV623" s="30">
        <f t="shared" ca="1" si="379"/>
        <v>0.32485825694702342</v>
      </c>
      <c r="AW623" s="30">
        <f>IF(Riskregister!$E$14="",0,COUNTIF(BO$4:BO$53,"&lt;"&amp;AU623)*IF(AV623&lt;0.5,Riskregister!$K$14+(Riskregister!$L$14-Riskregister!$K$14)*SQRT(AV623/2),Riskregister!$L$14-(Riskregister!$L$14-Riskregister!$K$14)*SQRT((1-AV623)/2)))</f>
        <v>0</v>
      </c>
      <c r="AX623" s="30">
        <f t="shared" ca="1" si="380"/>
        <v>0.27865418718127888</v>
      </c>
      <c r="AY623" s="30">
        <f t="shared" ca="1" si="380"/>
        <v>0.68671615825329679</v>
      </c>
      <c r="AZ623" s="30">
        <f>IF(Riskregister!$E$15="",0,COUNTIF(BP$4:BP$53,"&lt;"&amp;AX623)*IF(AY623&lt;0.5,Riskregister!$K$15+(Riskregister!$L$15-Riskregister!$K$15)*SQRT(AY623/2),Riskregister!$L$15-(Riskregister!$L$15-Riskregister!$K$15)*SQRT((1-AY623)/2)))</f>
        <v>0</v>
      </c>
      <c r="BA623" s="30">
        <f t="shared" ca="1" si="381"/>
        <v>0.50281212398149122</v>
      </c>
      <c r="BB623" s="30">
        <f t="shared" ca="1" si="381"/>
        <v>0.41509867485015595</v>
      </c>
      <c r="BC623" s="30">
        <f>IF(Riskregister!$E$16="",0,COUNTIF(BQ$4:BQ$53,"&lt;"&amp;BA623)*IF(BB623&lt;0.5,Riskregister!$K$16+(Riskregister!$L$16-Riskregister!$K$16)*SQRT(BB623/2),Riskregister!$L$16-(Riskregister!$L$16-Riskregister!$K$16)*SQRT((1-BB623)/2)))</f>
        <v>0</v>
      </c>
      <c r="BD623" s="30">
        <f t="shared" ca="1" si="357"/>
        <v>10888681.67689275</v>
      </c>
    </row>
    <row r="624" spans="20:56" x14ac:dyDescent="0.35">
      <c r="T624" s="30">
        <f t="shared" ref="T624:U643" ca="1" si="382">RAND()</f>
        <v>0.80452488137776013</v>
      </c>
      <c r="U624" s="30">
        <f t="shared" ca="1" si="382"/>
        <v>0.5109880294876008</v>
      </c>
      <c r="V624" s="30">
        <f ca="1">IF(Riskregister!$E$5="",0,COUNTIF(BF$4:BF$53,"&lt;"&amp;T624)*IF(U624&lt;0.5,Riskregister!$K$5+(Riskregister!$L$5-Riskregister!$K$5)*SQRT(U624/2),Riskregister!$L$5-(Riskregister!$L$5-Riskregister!$K$5)*SQRT((1-U624)/2)))</f>
        <v>1887430.204275026</v>
      </c>
      <c r="W624" s="30">
        <f t="shared" ref="W624:X643" ca="1" si="383">RAND()</f>
        <v>0.40939239083382761</v>
      </c>
      <c r="X624" s="30">
        <f t="shared" ca="1" si="383"/>
        <v>0.58619101408573904</v>
      </c>
      <c r="Y624" s="30">
        <f ca="1">IF(Riskregister!$E$6="",0,COUNTIF(BG$4:BG$53,"&lt;"&amp;W624)*IF(X624&lt;0.5,Riskregister!$K$6+(Riskregister!$L$6-Riskregister!$K$6)*SQRT(X624/2),Riskregister!$L$6-(Riskregister!$L$6-Riskregister!$K$6)*SQRT((1-X624)/2)))</f>
        <v>1181238.4002769166</v>
      </c>
      <c r="Z624" s="30">
        <f t="shared" ref="Z624:AA643" ca="1" si="384">RAND()</f>
        <v>2.4993013237318173E-2</v>
      </c>
      <c r="AA624" s="30">
        <f t="shared" ca="1" si="384"/>
        <v>0.223158225858332</v>
      </c>
      <c r="AB624" s="30">
        <f ca="1">IF(Riskregister!$E$7="",0,COUNTIF(BH$4:BH$53,"&lt;"&amp;Z624)*IF(AA624&lt;0.5,Riskregister!$K$7+(Riskregister!$L$7-Riskregister!$K$7)*SQRT(AA624/2),Riskregister!$L$7-(Riskregister!$L$7-Riskregister!$K$7)*SQRT((1-AA624)/2)))</f>
        <v>333824.21888096048</v>
      </c>
      <c r="AC624" s="30">
        <f t="shared" ref="AC624:AD643" ca="1" si="385">RAND()</f>
        <v>0.13265171625072725</v>
      </c>
      <c r="AD624" s="30">
        <f t="shared" ca="1" si="385"/>
        <v>0.5416007627825401</v>
      </c>
      <c r="AE624" s="30">
        <f ca="1">IF(Riskregister!$E$8="",0,COUNTIF(BI$4:BI$53,"&lt;"&amp;AC624)*IF(AD624&lt;0.5,Riskregister!$K$8+(Riskregister!$L$8-Riskregister!$K$8)*SQRT(AD624/2),Riskregister!$L$8-(Riskregister!$L$8-Riskregister!$K$8)*SQRT((1-AD624)/2)))</f>
        <v>2749884.5418363875</v>
      </c>
      <c r="AF624" s="30">
        <f t="shared" ref="AF624:AG643" ca="1" si="386">RAND()</f>
        <v>0.21805359878926811</v>
      </c>
      <c r="AG624" s="30">
        <f t="shared" ca="1" si="386"/>
        <v>0.80223269796522745</v>
      </c>
      <c r="AH624" s="30">
        <f>IF(Riskregister!$E$9="",0,COUNTIF(BJ$4:BJ$53,"&lt;"&amp;AF624)*IF(AG624&lt;0.5,Riskregister!$K$9+(Riskregister!$L$9-Riskregister!$K$9)*SQRT(AG624/2),Riskregister!$L$9-(Riskregister!$L$9-Riskregister!$K$9)*SQRT((1-AG624)/2)))</f>
        <v>0</v>
      </c>
      <c r="AI624" s="30">
        <f t="shared" ref="AI624:AJ643" ca="1" si="387">RAND()</f>
        <v>0.72056605117413774</v>
      </c>
      <c r="AJ624" s="30">
        <f t="shared" ca="1" si="387"/>
        <v>0.61687562344478242</v>
      </c>
      <c r="AK624" s="30">
        <f>IF(Riskregister!$E$10="",0,COUNTIF(BK$4:BK$53,"&lt;"&amp;AI624)*IF(AJ624&lt;0.5,Riskregister!$K$10+(Riskregister!$L$10-Riskregister!$K$10)*SQRT(AJ624/2),Riskregister!$L$10-(Riskregister!$L$10-Riskregister!$K$10)*SQRT((1-AJ624)/2)))</f>
        <v>0</v>
      </c>
      <c r="AL624" s="30">
        <f t="shared" ref="AL624:AM643" ca="1" si="388">RAND()</f>
        <v>0.28966815214262287</v>
      </c>
      <c r="AM624" s="30">
        <f t="shared" ca="1" si="388"/>
        <v>0.32959596680607173</v>
      </c>
      <c r="AN624" s="30">
        <f>IF(Riskregister!$E$11="",0,COUNTIF(BL$4:BL$53,"&lt;"&amp;AL624)*IF(AM624&lt;0.5,Riskregister!$K$11+(Riskregister!$L$11-Riskregister!$K$11)*SQRT(AM624/2),Riskregister!$L$11-(Riskregister!$L$11-Riskregister!$K$11)*SQRT((1-AM624)/2)))</f>
        <v>0</v>
      </c>
      <c r="AO624" s="30">
        <f t="shared" ref="AO624:AP643" ca="1" si="389">RAND()</f>
        <v>0.33991233544267829</v>
      </c>
      <c r="AP624" s="30">
        <f t="shared" ca="1" si="389"/>
        <v>0.16593141961358682</v>
      </c>
      <c r="AQ624" s="30">
        <f>IF(Riskregister!$E$12="",0,COUNTIF(BM$4:BM$53,"&lt;"&amp;AO624)*IF(AP624&lt;0.5,Riskregister!$K$12+(Riskregister!$L$12-Riskregister!$K$12)*SQRT(AP624/2),Riskregister!$L$12-(Riskregister!$L$12-Riskregister!$K$12)*SQRT((1-AP624)/2)))</f>
        <v>0</v>
      </c>
      <c r="AR624" s="30">
        <f t="shared" ref="AR624:AS643" ca="1" si="390">RAND()</f>
        <v>0.46822654126934227</v>
      </c>
      <c r="AS624" s="30">
        <f t="shared" ca="1" si="390"/>
        <v>0.10827511584870297</v>
      </c>
      <c r="AT624" s="30">
        <f>IF(Riskregister!$E$13="",0,COUNTIF(BN$4:BN$53,"&lt;"&amp;AR624)*IF(AS624&lt;0.5,Riskregister!$K$13+(Riskregister!$L$13-Riskregister!$K$13)*SQRT(AS624/2),Riskregister!$L$13-(Riskregister!$L$13-Riskregister!$K$13)*SQRT((1-AS624)/2)))</f>
        <v>0</v>
      </c>
      <c r="AU624" s="30">
        <f t="shared" ref="AU624:AV643" ca="1" si="391">RAND()</f>
        <v>0.59850810341364336</v>
      </c>
      <c r="AV624" s="30">
        <f t="shared" ca="1" si="391"/>
        <v>0.29791211190923106</v>
      </c>
      <c r="AW624" s="30">
        <f>IF(Riskregister!$E$14="",0,COUNTIF(BO$4:BO$53,"&lt;"&amp;AU624)*IF(AV624&lt;0.5,Riskregister!$K$14+(Riskregister!$L$14-Riskregister!$K$14)*SQRT(AV624/2),Riskregister!$L$14-(Riskregister!$L$14-Riskregister!$K$14)*SQRT((1-AV624)/2)))</f>
        <v>0</v>
      </c>
      <c r="AX624" s="30">
        <f t="shared" ref="AX624:AY643" ca="1" si="392">RAND()</f>
        <v>0.10577146055932785</v>
      </c>
      <c r="AY624" s="30">
        <f t="shared" ca="1" si="392"/>
        <v>0.67301166617919306</v>
      </c>
      <c r="AZ624" s="30">
        <f>IF(Riskregister!$E$15="",0,COUNTIF(BP$4:BP$53,"&lt;"&amp;AX624)*IF(AY624&lt;0.5,Riskregister!$K$15+(Riskregister!$L$15-Riskregister!$K$15)*SQRT(AY624/2),Riskregister!$L$15-(Riskregister!$L$15-Riskregister!$K$15)*SQRT((1-AY624)/2)))</f>
        <v>0</v>
      </c>
      <c r="BA624" s="30">
        <f t="shared" ref="BA624:BB643" ca="1" si="393">RAND()</f>
        <v>0.62679554509784252</v>
      </c>
      <c r="BB624" s="30">
        <f t="shared" ca="1" si="393"/>
        <v>6.6310817199803918E-3</v>
      </c>
      <c r="BC624" s="30">
        <f>IF(Riskregister!$E$16="",0,COUNTIF(BQ$4:BQ$53,"&lt;"&amp;BA624)*IF(BB624&lt;0.5,Riskregister!$K$16+(Riskregister!$L$16-Riskregister!$K$16)*SQRT(BB624/2),Riskregister!$L$16-(Riskregister!$L$16-Riskregister!$K$16)*SQRT((1-BB624)/2)))</f>
        <v>0</v>
      </c>
      <c r="BD624" s="30">
        <f t="shared" ca="1" si="357"/>
        <v>6152377.3652692903</v>
      </c>
    </row>
    <row r="625" spans="20:56" x14ac:dyDescent="0.35">
      <c r="T625" s="30">
        <f t="shared" ca="1" si="382"/>
        <v>0.13557684184346031</v>
      </c>
      <c r="U625" s="30">
        <f t="shared" ca="1" si="382"/>
        <v>0.46890425402987035</v>
      </c>
      <c r="V625" s="30">
        <f ca="1">IF(Riskregister!$E$5="",0,COUNTIF(BF$4:BF$53,"&lt;"&amp;T625)*IF(U625&lt;0.5,Riskregister!$K$5+(Riskregister!$L$5-Riskregister!$K$5)*SQRT(U625/2),Riskregister!$L$5-(Riskregister!$L$5-Riskregister!$K$5)*SQRT((1-U625)/2)))</f>
        <v>735782.31134604057</v>
      </c>
      <c r="W625" s="30">
        <f t="shared" ca="1" si="383"/>
        <v>0.35319437118486008</v>
      </c>
      <c r="X625" s="30">
        <f t="shared" ca="1" si="383"/>
        <v>0.3102390527999429</v>
      </c>
      <c r="Y625" s="30">
        <f ca="1">IF(Riskregister!$E$6="",0,COUNTIF(BG$4:BG$53,"&lt;"&amp;W625)*IF(X625&lt;0.5,Riskregister!$K$6+(Riskregister!$L$6-Riskregister!$K$6)*SQRT(X625/2),Riskregister!$L$6-(Riskregister!$L$6-Riskregister!$K$6)*SQRT((1-X625)/2)))</f>
        <v>908933.89362895291</v>
      </c>
      <c r="Z625" s="30">
        <f t="shared" ca="1" si="384"/>
        <v>0.3811261762618634</v>
      </c>
      <c r="AA625" s="30">
        <f t="shared" ca="1" si="384"/>
        <v>0.7812187926940054</v>
      </c>
      <c r="AB625" s="30">
        <f ca="1">IF(Riskregister!$E$7="",0,COUNTIF(BH$4:BH$53,"&lt;"&amp;Z625)*IF(AA625&lt;0.5,Riskregister!$K$7+(Riskregister!$L$7-Riskregister!$K$7)*SQRT(AA625/2),Riskregister!$L$7-(Riskregister!$L$7-Riskregister!$K$7)*SQRT((1-AA625)/2)))</f>
        <v>1421200.6187915332</v>
      </c>
      <c r="AC625" s="30">
        <f t="shared" ca="1" si="385"/>
        <v>0.1595880090129288</v>
      </c>
      <c r="AD625" s="30">
        <f t="shared" ca="1" si="385"/>
        <v>0.20735311129896783</v>
      </c>
      <c r="AE625" s="30">
        <f ca="1">IF(Riskregister!$E$8="",0,COUNTIF(BI$4:BI$53,"&lt;"&amp;AC625)*IF(AD625&lt;0.5,Riskregister!$K$8+(Riskregister!$L$8-Riskregister!$K$8)*SQRT(AD625/2),Riskregister!$L$8-(Riskregister!$L$8-Riskregister!$K$8)*SQRT((1-AD625)/2)))</f>
        <v>1813345.6691374579</v>
      </c>
      <c r="AF625" s="30">
        <f t="shared" ca="1" si="386"/>
        <v>0.18546563361977408</v>
      </c>
      <c r="AG625" s="30">
        <f t="shared" ca="1" si="386"/>
        <v>0.41662221681532252</v>
      </c>
      <c r="AH625" s="30">
        <f>IF(Riskregister!$E$9="",0,COUNTIF(BJ$4:BJ$53,"&lt;"&amp;AF625)*IF(AG625&lt;0.5,Riskregister!$K$9+(Riskregister!$L$9-Riskregister!$K$9)*SQRT(AG625/2),Riskregister!$L$9-(Riskregister!$L$9-Riskregister!$K$9)*SQRT((1-AG625)/2)))</f>
        <v>0</v>
      </c>
      <c r="AI625" s="30">
        <f t="shared" ca="1" si="387"/>
        <v>0.18370707088843397</v>
      </c>
      <c r="AJ625" s="30">
        <f t="shared" ca="1" si="387"/>
        <v>0.44860413152576484</v>
      </c>
      <c r="AK625" s="30">
        <f>IF(Riskregister!$E$10="",0,COUNTIF(BK$4:BK$53,"&lt;"&amp;AI625)*IF(AJ625&lt;0.5,Riskregister!$K$10+(Riskregister!$L$10-Riskregister!$K$10)*SQRT(AJ625/2),Riskregister!$L$10-(Riskregister!$L$10-Riskregister!$K$10)*SQRT((1-AJ625)/2)))</f>
        <v>0</v>
      </c>
      <c r="AL625" s="30">
        <f t="shared" ca="1" si="388"/>
        <v>0.85563943322726732</v>
      </c>
      <c r="AM625" s="30">
        <f t="shared" ca="1" si="388"/>
        <v>0.80485666140598067</v>
      </c>
      <c r="AN625" s="30">
        <f>IF(Riskregister!$E$11="",0,COUNTIF(BL$4:BL$53,"&lt;"&amp;AL625)*IF(AM625&lt;0.5,Riskregister!$K$11+(Riskregister!$L$11-Riskregister!$K$11)*SQRT(AM625/2),Riskregister!$L$11-(Riskregister!$L$11-Riskregister!$K$11)*SQRT((1-AM625)/2)))</f>
        <v>0</v>
      </c>
      <c r="AO625" s="30">
        <f t="shared" ca="1" si="389"/>
        <v>0.81410471760024206</v>
      </c>
      <c r="AP625" s="30">
        <f t="shared" ca="1" si="389"/>
        <v>5.1939536015418453E-3</v>
      </c>
      <c r="AQ625" s="30">
        <f>IF(Riskregister!$E$12="",0,COUNTIF(BM$4:BM$53,"&lt;"&amp;AO625)*IF(AP625&lt;0.5,Riskregister!$K$12+(Riskregister!$L$12-Riskregister!$K$12)*SQRT(AP625/2),Riskregister!$L$12-(Riskregister!$L$12-Riskregister!$K$12)*SQRT((1-AP625)/2)))</f>
        <v>0</v>
      </c>
      <c r="AR625" s="30">
        <f t="shared" ca="1" si="390"/>
        <v>0.60831368946101716</v>
      </c>
      <c r="AS625" s="30">
        <f t="shared" ca="1" si="390"/>
        <v>0.55419249497131606</v>
      </c>
      <c r="AT625" s="30">
        <f>IF(Riskregister!$E$13="",0,COUNTIF(BN$4:BN$53,"&lt;"&amp;AR625)*IF(AS625&lt;0.5,Riskregister!$K$13+(Riskregister!$L$13-Riskregister!$K$13)*SQRT(AS625/2),Riskregister!$L$13-(Riskregister!$L$13-Riskregister!$K$13)*SQRT((1-AS625)/2)))</f>
        <v>0</v>
      </c>
      <c r="AU625" s="30">
        <f t="shared" ca="1" si="391"/>
        <v>0.82085944104612862</v>
      </c>
      <c r="AV625" s="30">
        <f t="shared" ca="1" si="391"/>
        <v>0.67351515471597911</v>
      </c>
      <c r="AW625" s="30">
        <f>IF(Riskregister!$E$14="",0,COUNTIF(BO$4:BO$53,"&lt;"&amp;AU625)*IF(AV625&lt;0.5,Riskregister!$K$14+(Riskregister!$L$14-Riskregister!$K$14)*SQRT(AV625/2),Riskregister!$L$14-(Riskregister!$L$14-Riskregister!$K$14)*SQRT((1-AV625)/2)))</f>
        <v>0</v>
      </c>
      <c r="AX625" s="30">
        <f t="shared" ca="1" si="392"/>
        <v>0.87806763387864506</v>
      </c>
      <c r="AY625" s="30">
        <f t="shared" ca="1" si="392"/>
        <v>0.53742967176256085</v>
      </c>
      <c r="AZ625" s="30">
        <f>IF(Riskregister!$E$15="",0,COUNTIF(BP$4:BP$53,"&lt;"&amp;AX625)*IF(AY625&lt;0.5,Riskregister!$K$15+(Riskregister!$L$15-Riskregister!$K$15)*SQRT(AY625/2),Riskregister!$L$15-(Riskregister!$L$15-Riskregister!$K$15)*SQRT((1-AY625)/2)))</f>
        <v>0</v>
      </c>
      <c r="BA625" s="30">
        <f t="shared" ca="1" si="393"/>
        <v>0.28638982615464714</v>
      </c>
      <c r="BB625" s="30">
        <f t="shared" ca="1" si="393"/>
        <v>0.53819169155389091</v>
      </c>
      <c r="BC625" s="30">
        <f>IF(Riskregister!$E$16="",0,COUNTIF(BQ$4:BQ$53,"&lt;"&amp;BA625)*IF(BB625&lt;0.5,Riskregister!$K$16+(Riskregister!$L$16-Riskregister!$K$16)*SQRT(BB625/2),Riskregister!$L$16-(Riskregister!$L$16-Riskregister!$K$16)*SQRT((1-BB625)/2)))</f>
        <v>0</v>
      </c>
      <c r="BD625" s="30">
        <f t="shared" ca="1" si="357"/>
        <v>4879262.4929039851</v>
      </c>
    </row>
    <row r="626" spans="20:56" x14ac:dyDescent="0.35">
      <c r="T626" s="30">
        <f t="shared" ca="1" si="382"/>
        <v>9.5665947779093319E-2</v>
      </c>
      <c r="U626" s="30">
        <f t="shared" ca="1" si="382"/>
        <v>0.97445420655425719</v>
      </c>
      <c r="V626" s="30">
        <f ca="1">IF(Riskregister!$E$5="",0,COUNTIF(BF$4:BF$53,"&lt;"&amp;T626)*IF(U626&lt;0.5,Riskregister!$K$5+(Riskregister!$L$5-Riskregister!$K$5)*SQRT(U626/2),Riskregister!$L$5-(Riskregister!$L$5-Riskregister!$K$5)*SQRT((1-U626)/2)))</f>
        <v>549142.24163039168</v>
      </c>
      <c r="W626" s="30">
        <f t="shared" ca="1" si="383"/>
        <v>0.66837104980517981</v>
      </c>
      <c r="X626" s="30">
        <f t="shared" ca="1" si="383"/>
        <v>0.46746565155488962</v>
      </c>
      <c r="Y626" s="30">
        <f ca="1">IF(Riskregister!$E$6="",0,COUNTIF(BG$4:BG$53,"&lt;"&amp;W626)*IF(X626&lt;0.5,Riskregister!$K$6+(Riskregister!$L$6-Riskregister!$K$6)*SQRT(X626/2),Riskregister!$L$6-(Riskregister!$L$6-Riskregister!$K$6)*SQRT((1-X626)/2)))</f>
        <v>2140453.2231794354</v>
      </c>
      <c r="Z626" s="30">
        <f t="shared" ca="1" si="384"/>
        <v>0.1330260951769705</v>
      </c>
      <c r="AA626" s="30">
        <f t="shared" ca="1" si="384"/>
        <v>0.90499841567798345</v>
      </c>
      <c r="AB626" s="30">
        <f ca="1">IF(Riskregister!$E$7="",0,COUNTIF(BH$4:BH$53,"&lt;"&amp;Z626)*IF(AA626&lt;0.5,Riskregister!$K$7+(Riskregister!$L$7-Riskregister!$K$7)*SQRT(AA626/2),Riskregister!$L$7-(Riskregister!$L$7-Riskregister!$K$7)*SQRT((1-AA626)/2)))</f>
        <v>1294874.5296839736</v>
      </c>
      <c r="AC626" s="30">
        <f t="shared" ca="1" si="385"/>
        <v>0.38686962705823991</v>
      </c>
      <c r="AD626" s="30">
        <f t="shared" ca="1" si="385"/>
        <v>0.94545498666063177</v>
      </c>
      <c r="AE626" s="30">
        <f ca="1">IF(Riskregister!$E$8="",0,COUNTIF(BI$4:BI$53,"&lt;"&amp;AC626)*IF(AD626&lt;0.5,Riskregister!$K$8+(Riskregister!$L$8-Riskregister!$K$8)*SQRT(AD626/2),Riskregister!$L$8-(Riskregister!$L$8-Riskregister!$K$8)*SQRT((1-AD626)/2)))</f>
        <v>8447647.3695280161</v>
      </c>
      <c r="AF626" s="30">
        <f t="shared" ca="1" si="386"/>
        <v>0.26033868426259632</v>
      </c>
      <c r="AG626" s="30">
        <f t="shared" ca="1" si="386"/>
        <v>0.92795768318835159</v>
      </c>
      <c r="AH626" s="30">
        <f>IF(Riskregister!$E$9="",0,COUNTIF(BJ$4:BJ$53,"&lt;"&amp;AF626)*IF(AG626&lt;0.5,Riskregister!$K$9+(Riskregister!$L$9-Riskregister!$K$9)*SQRT(AG626/2),Riskregister!$L$9-(Riskregister!$L$9-Riskregister!$K$9)*SQRT((1-AG626)/2)))</f>
        <v>0</v>
      </c>
      <c r="AI626" s="30">
        <f t="shared" ca="1" si="387"/>
        <v>9.9680486826717152E-2</v>
      </c>
      <c r="AJ626" s="30">
        <f t="shared" ca="1" si="387"/>
        <v>0.44933636216382489</v>
      </c>
      <c r="AK626" s="30">
        <f>IF(Riskregister!$E$10="",0,COUNTIF(BK$4:BK$53,"&lt;"&amp;AI626)*IF(AJ626&lt;0.5,Riskregister!$K$10+(Riskregister!$L$10-Riskregister!$K$10)*SQRT(AJ626/2),Riskregister!$L$10-(Riskregister!$L$10-Riskregister!$K$10)*SQRT((1-AJ626)/2)))</f>
        <v>0</v>
      </c>
      <c r="AL626" s="30">
        <f t="shared" ca="1" si="388"/>
        <v>0.66172518582967776</v>
      </c>
      <c r="AM626" s="30">
        <f t="shared" ca="1" si="388"/>
        <v>0.51206212405654095</v>
      </c>
      <c r="AN626" s="30">
        <f>IF(Riskregister!$E$11="",0,COUNTIF(BL$4:BL$53,"&lt;"&amp;AL626)*IF(AM626&lt;0.5,Riskregister!$K$11+(Riskregister!$L$11-Riskregister!$K$11)*SQRT(AM626/2),Riskregister!$L$11-(Riskregister!$L$11-Riskregister!$K$11)*SQRT((1-AM626)/2)))</f>
        <v>0</v>
      </c>
      <c r="AO626" s="30">
        <f t="shared" ca="1" si="389"/>
        <v>0.77572414557769498</v>
      </c>
      <c r="AP626" s="30">
        <f t="shared" ca="1" si="389"/>
        <v>0.54245123942766804</v>
      </c>
      <c r="AQ626" s="30">
        <f>IF(Riskregister!$E$12="",0,COUNTIF(BM$4:BM$53,"&lt;"&amp;AO626)*IF(AP626&lt;0.5,Riskregister!$K$12+(Riskregister!$L$12-Riskregister!$K$12)*SQRT(AP626/2),Riskregister!$L$12-(Riskregister!$L$12-Riskregister!$K$12)*SQRT((1-AP626)/2)))</f>
        <v>0</v>
      </c>
      <c r="AR626" s="30">
        <f t="shared" ca="1" si="390"/>
        <v>0.20036353460509948</v>
      </c>
      <c r="AS626" s="30">
        <f t="shared" ca="1" si="390"/>
        <v>0.83614872969556708</v>
      </c>
      <c r="AT626" s="30">
        <f>IF(Riskregister!$E$13="",0,COUNTIF(BN$4:BN$53,"&lt;"&amp;AR626)*IF(AS626&lt;0.5,Riskregister!$K$13+(Riskregister!$L$13-Riskregister!$K$13)*SQRT(AS626/2),Riskregister!$L$13-(Riskregister!$L$13-Riskregister!$K$13)*SQRT((1-AS626)/2)))</f>
        <v>0</v>
      </c>
      <c r="AU626" s="30">
        <f t="shared" ca="1" si="391"/>
        <v>0.91184153287698699</v>
      </c>
      <c r="AV626" s="30">
        <f t="shared" ca="1" si="391"/>
        <v>0.11657433201680534</v>
      </c>
      <c r="AW626" s="30">
        <f>IF(Riskregister!$E$14="",0,COUNTIF(BO$4:BO$53,"&lt;"&amp;AU626)*IF(AV626&lt;0.5,Riskregister!$K$14+(Riskregister!$L$14-Riskregister!$K$14)*SQRT(AV626/2),Riskregister!$L$14-(Riskregister!$L$14-Riskregister!$K$14)*SQRT((1-AV626)/2)))</f>
        <v>0</v>
      </c>
      <c r="AX626" s="30">
        <f t="shared" ca="1" si="392"/>
        <v>0.82922015450809872</v>
      </c>
      <c r="AY626" s="30">
        <f t="shared" ca="1" si="392"/>
        <v>0.74928203752884881</v>
      </c>
      <c r="AZ626" s="30">
        <f>IF(Riskregister!$E$15="",0,COUNTIF(BP$4:BP$53,"&lt;"&amp;AX626)*IF(AY626&lt;0.5,Riskregister!$K$15+(Riskregister!$L$15-Riskregister!$K$15)*SQRT(AY626/2),Riskregister!$L$15-(Riskregister!$L$15-Riskregister!$K$15)*SQRT((1-AY626)/2)))</f>
        <v>0</v>
      </c>
      <c r="BA626" s="30">
        <f t="shared" ca="1" si="393"/>
        <v>0.54901635315447206</v>
      </c>
      <c r="BB626" s="30">
        <f t="shared" ca="1" si="393"/>
        <v>0.20738111789364533</v>
      </c>
      <c r="BC626" s="30">
        <f>IF(Riskregister!$E$16="",0,COUNTIF(BQ$4:BQ$53,"&lt;"&amp;BA626)*IF(BB626&lt;0.5,Riskregister!$K$16+(Riskregister!$L$16-Riskregister!$K$16)*SQRT(BB626/2),Riskregister!$L$16-(Riskregister!$L$16-Riskregister!$K$16)*SQRT((1-BB626)/2)))</f>
        <v>0</v>
      </c>
      <c r="BD626" s="30">
        <f t="shared" ca="1" si="357"/>
        <v>12432117.364021817</v>
      </c>
    </row>
    <row r="627" spans="20:56" x14ac:dyDescent="0.35">
      <c r="T627" s="30">
        <f t="shared" ca="1" si="382"/>
        <v>0.36475420088428956</v>
      </c>
      <c r="U627" s="30">
        <f t="shared" ca="1" si="382"/>
        <v>0.22376913538500787</v>
      </c>
      <c r="V627" s="30">
        <f ca="1">IF(Riskregister!$E$5="",0,COUNTIF(BF$4:BF$53,"&lt;"&amp;T627)*IF(U627&lt;0.5,Riskregister!$K$5+(Riskregister!$L$5-Riskregister!$K$5)*SQRT(U627/2),Riskregister!$L$5-(Riskregister!$L$5-Riskregister!$K$5)*SQRT((1-U627)/2)))</f>
        <v>901563.53331462492</v>
      </c>
      <c r="W627" s="30">
        <f t="shared" ca="1" si="383"/>
        <v>6.7769380141194158E-2</v>
      </c>
      <c r="X627" s="30">
        <f t="shared" ca="1" si="383"/>
        <v>0.33526635278793859</v>
      </c>
      <c r="Y627" s="30">
        <f ca="1">IF(Riskregister!$E$6="",0,COUNTIF(BG$4:BG$53,"&lt;"&amp;W627)*IF(X627&lt;0.5,Riskregister!$K$6+(Riskregister!$L$6-Riskregister!$K$6)*SQRT(X627/2),Riskregister!$L$6-(Riskregister!$L$6-Riskregister!$K$6)*SQRT((1-X627)/2)))</f>
        <v>0</v>
      </c>
      <c r="Z627" s="30">
        <f t="shared" ca="1" si="384"/>
        <v>9.2377631289595419E-2</v>
      </c>
      <c r="AA627" s="30">
        <f t="shared" ca="1" si="384"/>
        <v>0.64259771998805948</v>
      </c>
      <c r="AB627" s="30">
        <f ca="1">IF(Riskregister!$E$7="",0,COUNTIF(BH$4:BH$53,"&lt;"&amp;Z627)*IF(AA627&lt;0.5,Riskregister!$K$7+(Riskregister!$L$7-Riskregister!$K$7)*SQRT(AA627/2),Riskregister!$L$7-(Riskregister!$L$7-Riskregister!$K$7)*SQRT((1-AA627)/2)))</f>
        <v>756132.89505012624</v>
      </c>
      <c r="AC627" s="30">
        <f t="shared" ca="1" si="385"/>
        <v>0.28178906201868237</v>
      </c>
      <c r="AD627" s="30">
        <f t="shared" ca="1" si="385"/>
        <v>0.90208451442873938</v>
      </c>
      <c r="AE627" s="30">
        <f ca="1">IF(Riskregister!$E$8="",0,COUNTIF(BI$4:BI$53,"&lt;"&amp;AC627)*IF(AD627&lt;0.5,Riskregister!$K$8+(Riskregister!$L$8-Riskregister!$K$8)*SQRT(AD627/2),Riskregister!$L$8-(Riskregister!$L$8-Riskregister!$K$8)*SQRT((1-AD627)/2)))</f>
        <v>7920118.71672004</v>
      </c>
      <c r="AF627" s="30">
        <f t="shared" ca="1" si="386"/>
        <v>0.81289671737379487</v>
      </c>
      <c r="AG627" s="30">
        <f t="shared" ca="1" si="386"/>
        <v>0.98568645426923474</v>
      </c>
      <c r="AH627" s="30">
        <f>IF(Riskregister!$E$9="",0,COUNTIF(BJ$4:BJ$53,"&lt;"&amp;AF627)*IF(AG627&lt;0.5,Riskregister!$K$9+(Riskregister!$L$9-Riskregister!$K$9)*SQRT(AG627/2),Riskregister!$L$9-(Riskregister!$L$9-Riskregister!$K$9)*SQRT((1-AG627)/2)))</f>
        <v>0</v>
      </c>
      <c r="AI627" s="30">
        <f t="shared" ca="1" si="387"/>
        <v>0.35238769043208651</v>
      </c>
      <c r="AJ627" s="30">
        <f t="shared" ca="1" si="387"/>
        <v>0.30149338541553383</v>
      </c>
      <c r="AK627" s="30">
        <f>IF(Riskregister!$E$10="",0,COUNTIF(BK$4:BK$53,"&lt;"&amp;AI627)*IF(AJ627&lt;0.5,Riskregister!$K$10+(Riskregister!$L$10-Riskregister!$K$10)*SQRT(AJ627/2),Riskregister!$L$10-(Riskregister!$L$10-Riskregister!$K$10)*SQRT((1-AJ627)/2)))</f>
        <v>0</v>
      </c>
      <c r="AL627" s="30">
        <f t="shared" ca="1" si="388"/>
        <v>0.76248940271096377</v>
      </c>
      <c r="AM627" s="30">
        <f t="shared" ca="1" si="388"/>
        <v>0.31415984886501747</v>
      </c>
      <c r="AN627" s="30">
        <f>IF(Riskregister!$E$11="",0,COUNTIF(BL$4:BL$53,"&lt;"&amp;AL627)*IF(AM627&lt;0.5,Riskregister!$K$11+(Riskregister!$L$11-Riskregister!$K$11)*SQRT(AM627/2),Riskregister!$L$11-(Riskregister!$L$11-Riskregister!$K$11)*SQRT((1-AM627)/2)))</f>
        <v>0</v>
      </c>
      <c r="AO627" s="30">
        <f t="shared" ca="1" si="389"/>
        <v>0.8535237004127354</v>
      </c>
      <c r="AP627" s="30">
        <f t="shared" ca="1" si="389"/>
        <v>8.7944342846553059E-2</v>
      </c>
      <c r="AQ627" s="30">
        <f>IF(Riskregister!$E$12="",0,COUNTIF(BM$4:BM$53,"&lt;"&amp;AO627)*IF(AP627&lt;0.5,Riskregister!$K$12+(Riskregister!$L$12-Riskregister!$K$12)*SQRT(AP627/2),Riskregister!$L$12-(Riskregister!$L$12-Riskregister!$K$12)*SQRT((1-AP627)/2)))</f>
        <v>0</v>
      </c>
      <c r="AR627" s="30">
        <f t="shared" ca="1" si="390"/>
        <v>0.91337750986668564</v>
      </c>
      <c r="AS627" s="30">
        <f t="shared" ca="1" si="390"/>
        <v>0.63629656409478319</v>
      </c>
      <c r="AT627" s="30">
        <f>IF(Riskregister!$E$13="",0,COUNTIF(BN$4:BN$53,"&lt;"&amp;AR627)*IF(AS627&lt;0.5,Riskregister!$K$13+(Riskregister!$L$13-Riskregister!$K$13)*SQRT(AS627/2),Riskregister!$L$13-(Riskregister!$L$13-Riskregister!$K$13)*SQRT((1-AS627)/2)))</f>
        <v>0</v>
      </c>
      <c r="AU627" s="30">
        <f t="shared" ca="1" si="391"/>
        <v>0.62510394527246915</v>
      </c>
      <c r="AV627" s="30">
        <f t="shared" ca="1" si="391"/>
        <v>0.17962426874107096</v>
      </c>
      <c r="AW627" s="30">
        <f>IF(Riskregister!$E$14="",0,COUNTIF(BO$4:BO$53,"&lt;"&amp;AU627)*IF(AV627&lt;0.5,Riskregister!$K$14+(Riskregister!$L$14-Riskregister!$K$14)*SQRT(AV627/2),Riskregister!$L$14-(Riskregister!$L$14-Riskregister!$K$14)*SQRT((1-AV627)/2)))</f>
        <v>0</v>
      </c>
      <c r="AX627" s="30">
        <f t="shared" ca="1" si="392"/>
        <v>0.39520036078460352</v>
      </c>
      <c r="AY627" s="30">
        <f t="shared" ca="1" si="392"/>
        <v>8.4809285681767155E-2</v>
      </c>
      <c r="AZ627" s="30">
        <f>IF(Riskregister!$E$15="",0,COUNTIF(BP$4:BP$53,"&lt;"&amp;AX627)*IF(AY627&lt;0.5,Riskregister!$K$15+(Riskregister!$L$15-Riskregister!$K$15)*SQRT(AY627/2),Riskregister!$L$15-(Riskregister!$L$15-Riskregister!$K$15)*SQRT((1-AY627)/2)))</f>
        <v>0</v>
      </c>
      <c r="BA627" s="30">
        <f t="shared" ca="1" si="393"/>
        <v>0.58414707756474149</v>
      </c>
      <c r="BB627" s="30">
        <f t="shared" ca="1" si="393"/>
        <v>0.44280685410785225</v>
      </c>
      <c r="BC627" s="30">
        <f>IF(Riskregister!$E$16="",0,COUNTIF(BQ$4:BQ$53,"&lt;"&amp;BA627)*IF(BB627&lt;0.5,Riskregister!$K$16+(Riskregister!$L$16-Riskregister!$K$16)*SQRT(BB627/2),Riskregister!$L$16-(Riskregister!$L$16-Riskregister!$K$16)*SQRT((1-BB627)/2)))</f>
        <v>0</v>
      </c>
      <c r="BD627" s="30">
        <f t="shared" ca="1" si="357"/>
        <v>9577815.1450847909</v>
      </c>
    </row>
    <row r="628" spans="20:56" x14ac:dyDescent="0.35">
      <c r="T628" s="30">
        <f t="shared" ca="1" si="382"/>
        <v>0.70277443143557883</v>
      </c>
      <c r="U628" s="30">
        <f t="shared" ca="1" si="382"/>
        <v>0.81823928932556067</v>
      </c>
      <c r="V628" s="30">
        <f ca="1">IF(Riskregister!$E$5="",0,COUNTIF(BF$4:BF$53,"&lt;"&amp;T628)*IF(U628&lt;0.5,Riskregister!$K$5+(Riskregister!$L$5-Riskregister!$K$5)*SQRT(U628/2),Riskregister!$L$5-(Riskregister!$L$5-Riskregister!$K$5)*SQRT((1-U628)/2)))</f>
        <v>1857365.3611382777</v>
      </c>
      <c r="W628" s="30">
        <f t="shared" ca="1" si="383"/>
        <v>0.82084404879700601</v>
      </c>
      <c r="X628" s="30">
        <f t="shared" ca="1" si="383"/>
        <v>0.37707418035023454</v>
      </c>
      <c r="Y628" s="30">
        <f ca="1">IF(Riskregister!$E$6="",0,COUNTIF(BG$4:BG$53,"&lt;"&amp;W628)*IF(X628&lt;0.5,Riskregister!$K$6+(Riskregister!$L$6-Riskregister!$K$6)*SQRT(X628/2),Riskregister!$L$6-(Riskregister!$L$6-Riskregister!$K$6)*SQRT((1-X628)/2)))</f>
        <v>2944726.3272088747</v>
      </c>
      <c r="Z628" s="30">
        <f t="shared" ca="1" si="384"/>
        <v>0.86903982243197186</v>
      </c>
      <c r="AA628" s="30">
        <f t="shared" ca="1" si="384"/>
        <v>0.20179826434045656</v>
      </c>
      <c r="AB628" s="30">
        <f ca="1">IF(Riskregister!$E$7="",0,COUNTIF(BH$4:BH$53,"&lt;"&amp;Z628)*IF(AA628&lt;0.5,Riskregister!$K$7+(Riskregister!$L$7-Riskregister!$K$7)*SQRT(AA628/2),Riskregister!$L$7-(Riskregister!$L$7-Riskregister!$K$7)*SQRT((1-AA628)/2)))</f>
        <v>1450585.6479877622</v>
      </c>
      <c r="AC628" s="30">
        <f t="shared" ca="1" si="385"/>
        <v>0.55310435442677641</v>
      </c>
      <c r="AD628" s="30">
        <f t="shared" ca="1" si="385"/>
        <v>0.85998599188436975</v>
      </c>
      <c r="AE628" s="30">
        <f ca="1">IF(Riskregister!$E$8="",0,COUNTIF(BI$4:BI$53,"&lt;"&amp;AC628)*IF(AD628&lt;0.5,Riskregister!$K$8+(Riskregister!$L$8-Riskregister!$K$8)*SQRT(AD628/2),Riskregister!$L$8-(Riskregister!$L$8-Riskregister!$K$8)*SQRT((1-AD628)/2)))</f>
        <v>11269304.022473255</v>
      </c>
      <c r="AF628" s="30">
        <f t="shared" ca="1" si="386"/>
        <v>0.35653557176238448</v>
      </c>
      <c r="AG628" s="30">
        <f t="shared" ca="1" si="386"/>
        <v>0.82897701466441853</v>
      </c>
      <c r="AH628" s="30">
        <f>IF(Riskregister!$E$9="",0,COUNTIF(BJ$4:BJ$53,"&lt;"&amp;AF628)*IF(AG628&lt;0.5,Riskregister!$K$9+(Riskregister!$L$9-Riskregister!$K$9)*SQRT(AG628/2),Riskregister!$L$9-(Riskregister!$L$9-Riskregister!$K$9)*SQRT((1-AG628)/2)))</f>
        <v>0</v>
      </c>
      <c r="AI628" s="30">
        <f t="shared" ca="1" si="387"/>
        <v>0.62241376722432484</v>
      </c>
      <c r="AJ628" s="30">
        <f t="shared" ca="1" si="387"/>
        <v>0.29556121335043928</v>
      </c>
      <c r="AK628" s="30">
        <f>IF(Riskregister!$E$10="",0,COUNTIF(BK$4:BK$53,"&lt;"&amp;AI628)*IF(AJ628&lt;0.5,Riskregister!$K$10+(Riskregister!$L$10-Riskregister!$K$10)*SQRT(AJ628/2),Riskregister!$L$10-(Riskregister!$L$10-Riskregister!$K$10)*SQRT((1-AJ628)/2)))</f>
        <v>0</v>
      </c>
      <c r="AL628" s="30">
        <f t="shared" ca="1" si="388"/>
        <v>7.4387300029848502E-2</v>
      </c>
      <c r="AM628" s="30">
        <f t="shared" ca="1" si="388"/>
        <v>0.68160649230052539</v>
      </c>
      <c r="AN628" s="30">
        <f>IF(Riskregister!$E$11="",0,COUNTIF(BL$4:BL$53,"&lt;"&amp;AL628)*IF(AM628&lt;0.5,Riskregister!$K$11+(Riskregister!$L$11-Riskregister!$K$11)*SQRT(AM628/2),Riskregister!$L$11-(Riskregister!$L$11-Riskregister!$K$11)*SQRT((1-AM628)/2)))</f>
        <v>0</v>
      </c>
      <c r="AO628" s="30">
        <f t="shared" ca="1" si="389"/>
        <v>0.30976844975586093</v>
      </c>
      <c r="AP628" s="30">
        <f t="shared" ca="1" si="389"/>
        <v>0.58427586250373187</v>
      </c>
      <c r="AQ628" s="30">
        <f>IF(Riskregister!$E$12="",0,COUNTIF(BM$4:BM$53,"&lt;"&amp;AO628)*IF(AP628&lt;0.5,Riskregister!$K$12+(Riskregister!$L$12-Riskregister!$K$12)*SQRT(AP628/2),Riskregister!$L$12-(Riskregister!$L$12-Riskregister!$K$12)*SQRT((1-AP628)/2)))</f>
        <v>0</v>
      </c>
      <c r="AR628" s="30">
        <f t="shared" ca="1" si="390"/>
        <v>0.19190158257808243</v>
      </c>
      <c r="AS628" s="30">
        <f t="shared" ca="1" si="390"/>
        <v>0.61718620598386975</v>
      </c>
      <c r="AT628" s="30">
        <f>IF(Riskregister!$E$13="",0,COUNTIF(BN$4:BN$53,"&lt;"&amp;AR628)*IF(AS628&lt;0.5,Riskregister!$K$13+(Riskregister!$L$13-Riskregister!$K$13)*SQRT(AS628/2),Riskregister!$L$13-(Riskregister!$L$13-Riskregister!$K$13)*SQRT((1-AS628)/2)))</f>
        <v>0</v>
      </c>
      <c r="AU628" s="30">
        <f t="shared" ca="1" si="391"/>
        <v>0.72910715513265223</v>
      </c>
      <c r="AV628" s="30">
        <f t="shared" ca="1" si="391"/>
        <v>0.71889190780675749</v>
      </c>
      <c r="AW628" s="30">
        <f>IF(Riskregister!$E$14="",0,COUNTIF(BO$4:BO$53,"&lt;"&amp;AU628)*IF(AV628&lt;0.5,Riskregister!$K$14+(Riskregister!$L$14-Riskregister!$K$14)*SQRT(AV628/2),Riskregister!$L$14-(Riskregister!$L$14-Riskregister!$K$14)*SQRT((1-AV628)/2)))</f>
        <v>0</v>
      </c>
      <c r="AX628" s="30">
        <f t="shared" ca="1" si="392"/>
        <v>0.88320911668332758</v>
      </c>
      <c r="AY628" s="30">
        <f t="shared" ca="1" si="392"/>
        <v>0.64893438643538848</v>
      </c>
      <c r="AZ628" s="30">
        <f>IF(Riskregister!$E$15="",0,COUNTIF(BP$4:BP$53,"&lt;"&amp;AX628)*IF(AY628&lt;0.5,Riskregister!$K$15+(Riskregister!$L$15-Riskregister!$K$15)*SQRT(AY628/2),Riskregister!$L$15-(Riskregister!$L$15-Riskregister!$K$15)*SQRT((1-AY628)/2)))</f>
        <v>0</v>
      </c>
      <c r="BA628" s="30">
        <f t="shared" ca="1" si="393"/>
        <v>0.44122059102562161</v>
      </c>
      <c r="BB628" s="30">
        <f t="shared" ca="1" si="393"/>
        <v>0.55345581615011863</v>
      </c>
      <c r="BC628" s="30">
        <f>IF(Riskregister!$E$16="",0,COUNTIF(BQ$4:BQ$53,"&lt;"&amp;BA628)*IF(BB628&lt;0.5,Riskregister!$K$16+(Riskregister!$L$16-Riskregister!$K$16)*SQRT(BB628/2),Riskregister!$L$16-(Riskregister!$L$16-Riskregister!$K$16)*SQRT((1-BB628)/2)))</f>
        <v>0</v>
      </c>
      <c r="BD628" s="30">
        <f t="shared" ca="1" si="357"/>
        <v>17521981.358808171</v>
      </c>
    </row>
    <row r="629" spans="20:56" x14ac:dyDescent="0.35">
      <c r="T629" s="30">
        <f t="shared" ca="1" si="382"/>
        <v>0.15377740462514367</v>
      </c>
      <c r="U629" s="30">
        <f t="shared" ca="1" si="382"/>
        <v>0.38630962709363248</v>
      </c>
      <c r="V629" s="30">
        <f ca="1">IF(Riskregister!$E$5="",0,COUNTIF(BF$4:BF$53,"&lt;"&amp;T629)*IF(U629&lt;0.5,Riskregister!$K$5+(Riskregister!$L$5-Riskregister!$K$5)*SQRT(U629/2),Riskregister!$L$5-(Riskregister!$L$5-Riskregister!$K$5)*SQRT((1-U629)/2)))</f>
        <v>695544.43362651579</v>
      </c>
      <c r="W629" s="30">
        <f t="shared" ca="1" si="383"/>
        <v>0.45710770155684088</v>
      </c>
      <c r="X629" s="30">
        <f t="shared" ca="1" si="383"/>
        <v>0.71694235087452329</v>
      </c>
      <c r="Y629" s="30">
        <f ca="1">IF(Riskregister!$E$6="",0,COUNTIF(BG$4:BG$53,"&lt;"&amp;W629)*IF(X629&lt;0.5,Riskregister!$K$6+(Riskregister!$L$6-Riskregister!$K$6)*SQRT(X629/2),Riskregister!$L$6-(Riskregister!$L$6-Riskregister!$K$6)*SQRT((1-X629)/2)))</f>
        <v>2645668.590656966</v>
      </c>
      <c r="Z629" s="30">
        <f t="shared" ca="1" si="384"/>
        <v>0.75635965792393245</v>
      </c>
      <c r="AA629" s="30">
        <f t="shared" ca="1" si="384"/>
        <v>0.75418671875426524</v>
      </c>
      <c r="AB629" s="30">
        <f ca="1">IF(Riskregister!$E$7="",0,COUNTIF(BH$4:BH$53,"&lt;"&amp;Z629)*IF(AA629&lt;0.5,Riskregister!$K$7+(Riskregister!$L$7-Riskregister!$K$7)*SQRT(AA629/2),Riskregister!$L$7-(Riskregister!$L$7-Riskregister!$K$7)*SQRT((1-AA629)/2)))</f>
        <v>2218374.7851225091</v>
      </c>
      <c r="AC629" s="30">
        <f t="shared" ca="1" si="385"/>
        <v>3.964530364553509E-2</v>
      </c>
      <c r="AD629" s="30">
        <f t="shared" ca="1" si="385"/>
        <v>0.1090539164295663</v>
      </c>
      <c r="AE629" s="30">
        <f ca="1">IF(Riskregister!$E$8="",0,COUNTIF(BI$4:BI$53,"&lt;"&amp;AC629)*IF(AD629&lt;0.5,Riskregister!$K$8+(Riskregister!$L$8-Riskregister!$K$8)*SQRT(AD629/2),Riskregister!$L$8-(Riskregister!$L$8-Riskregister!$K$8)*SQRT((1-AD629)/2)))</f>
        <v>0</v>
      </c>
      <c r="AF629" s="30">
        <f t="shared" ca="1" si="386"/>
        <v>7.7777497969595544E-2</v>
      </c>
      <c r="AG629" s="30">
        <f t="shared" ca="1" si="386"/>
        <v>0.81737764070898766</v>
      </c>
      <c r="AH629" s="30">
        <f>IF(Riskregister!$E$9="",0,COUNTIF(BJ$4:BJ$53,"&lt;"&amp;AF629)*IF(AG629&lt;0.5,Riskregister!$K$9+(Riskregister!$L$9-Riskregister!$K$9)*SQRT(AG629/2),Riskregister!$L$9-(Riskregister!$L$9-Riskregister!$K$9)*SQRT((1-AG629)/2)))</f>
        <v>0</v>
      </c>
      <c r="AI629" s="30">
        <f t="shared" ca="1" si="387"/>
        <v>0.78870321860521109</v>
      </c>
      <c r="AJ629" s="30">
        <f t="shared" ca="1" si="387"/>
        <v>0.51921901267039572</v>
      </c>
      <c r="AK629" s="30">
        <f>IF(Riskregister!$E$10="",0,COUNTIF(BK$4:BK$53,"&lt;"&amp;AI629)*IF(AJ629&lt;0.5,Riskregister!$K$10+(Riskregister!$L$10-Riskregister!$K$10)*SQRT(AJ629/2),Riskregister!$L$10-(Riskregister!$L$10-Riskregister!$K$10)*SQRT((1-AJ629)/2)))</f>
        <v>0</v>
      </c>
      <c r="AL629" s="30">
        <f t="shared" ca="1" si="388"/>
        <v>0.57597520138840996</v>
      </c>
      <c r="AM629" s="30">
        <f t="shared" ca="1" si="388"/>
        <v>0.97279178054956328</v>
      </c>
      <c r="AN629" s="30">
        <f>IF(Riskregister!$E$11="",0,COUNTIF(BL$4:BL$53,"&lt;"&amp;AL629)*IF(AM629&lt;0.5,Riskregister!$K$11+(Riskregister!$L$11-Riskregister!$K$11)*SQRT(AM629/2),Riskregister!$L$11-(Riskregister!$L$11-Riskregister!$K$11)*SQRT((1-AM629)/2)))</f>
        <v>0</v>
      </c>
      <c r="AO629" s="30">
        <f t="shared" ca="1" si="389"/>
        <v>0.67024503452116779</v>
      </c>
      <c r="AP629" s="30">
        <f t="shared" ca="1" si="389"/>
        <v>6.7405631599586791E-2</v>
      </c>
      <c r="AQ629" s="30">
        <f>IF(Riskregister!$E$12="",0,COUNTIF(BM$4:BM$53,"&lt;"&amp;AO629)*IF(AP629&lt;0.5,Riskregister!$K$12+(Riskregister!$L$12-Riskregister!$K$12)*SQRT(AP629/2),Riskregister!$L$12-(Riskregister!$L$12-Riskregister!$K$12)*SQRT((1-AP629)/2)))</f>
        <v>0</v>
      </c>
      <c r="AR629" s="30">
        <f t="shared" ca="1" si="390"/>
        <v>2.3605125106294311E-2</v>
      </c>
      <c r="AS629" s="30">
        <f t="shared" ca="1" si="390"/>
        <v>0.79369299313750641</v>
      </c>
      <c r="AT629" s="30">
        <f>IF(Riskregister!$E$13="",0,COUNTIF(BN$4:BN$53,"&lt;"&amp;AR629)*IF(AS629&lt;0.5,Riskregister!$K$13+(Riskregister!$L$13-Riskregister!$K$13)*SQRT(AS629/2),Riskregister!$L$13-(Riskregister!$L$13-Riskregister!$K$13)*SQRT((1-AS629)/2)))</f>
        <v>0</v>
      </c>
      <c r="AU629" s="30">
        <f t="shared" ca="1" si="391"/>
        <v>0.23183650822664159</v>
      </c>
      <c r="AV629" s="30">
        <f t="shared" ca="1" si="391"/>
        <v>0.34385453923398568</v>
      </c>
      <c r="AW629" s="30">
        <f>IF(Riskregister!$E$14="",0,COUNTIF(BO$4:BO$53,"&lt;"&amp;AU629)*IF(AV629&lt;0.5,Riskregister!$K$14+(Riskregister!$L$14-Riskregister!$K$14)*SQRT(AV629/2),Riskregister!$L$14-(Riskregister!$L$14-Riskregister!$K$14)*SQRT((1-AV629)/2)))</f>
        <v>0</v>
      </c>
      <c r="AX629" s="30">
        <f t="shared" ca="1" si="392"/>
        <v>0.37690188050951579</v>
      </c>
      <c r="AY629" s="30">
        <f t="shared" ca="1" si="392"/>
        <v>0.32243370563411866</v>
      </c>
      <c r="AZ629" s="30">
        <f>IF(Riskregister!$E$15="",0,COUNTIF(BP$4:BP$53,"&lt;"&amp;AX629)*IF(AY629&lt;0.5,Riskregister!$K$15+(Riskregister!$L$15-Riskregister!$K$15)*SQRT(AY629/2),Riskregister!$L$15-(Riskregister!$L$15-Riskregister!$K$15)*SQRT((1-AY629)/2)))</f>
        <v>0</v>
      </c>
      <c r="BA629" s="30">
        <f t="shared" ca="1" si="393"/>
        <v>0.32232556569318005</v>
      </c>
      <c r="BB629" s="30">
        <f t="shared" ca="1" si="393"/>
        <v>0.11061263466962723</v>
      </c>
      <c r="BC629" s="30">
        <f>IF(Riskregister!$E$16="",0,COUNTIF(BQ$4:BQ$53,"&lt;"&amp;BA629)*IF(BB629&lt;0.5,Riskregister!$K$16+(Riskregister!$L$16-Riskregister!$K$16)*SQRT(BB629/2),Riskregister!$L$16-(Riskregister!$L$16-Riskregister!$K$16)*SQRT((1-BB629)/2)))</f>
        <v>0</v>
      </c>
      <c r="BD629" s="30">
        <f t="shared" ca="1" si="357"/>
        <v>5559587.8094059909</v>
      </c>
    </row>
    <row r="630" spans="20:56" x14ac:dyDescent="0.35">
      <c r="T630" s="30">
        <f t="shared" ca="1" si="382"/>
        <v>0.89830990460126747</v>
      </c>
      <c r="U630" s="30">
        <f t="shared" ca="1" si="382"/>
        <v>0.27515926826083514</v>
      </c>
      <c r="V630" s="30">
        <f ca="1">IF(Riskregister!$E$5="",0,COUNTIF(BF$4:BF$53,"&lt;"&amp;T630)*IF(U630&lt;0.5,Riskregister!$K$5+(Riskregister!$L$5-Riskregister!$K$5)*SQRT(U630/2),Riskregister!$L$5-(Riskregister!$L$5-Riskregister!$K$5)*SQRT((1-U630)/2)))</f>
        <v>1901476.6761191916</v>
      </c>
      <c r="W630" s="30">
        <f t="shared" ca="1" si="383"/>
        <v>0.25124789023953098</v>
      </c>
      <c r="X630" s="30">
        <f t="shared" ca="1" si="383"/>
        <v>0.74168650992085627</v>
      </c>
      <c r="Y630" s="30">
        <f ca="1">IF(Riskregister!$E$6="",0,COUNTIF(BG$4:BG$53,"&lt;"&amp;W630)*IF(X630&lt;0.5,Riskregister!$K$6+(Riskregister!$L$6-Riskregister!$K$6)*SQRT(X630/2),Riskregister!$L$6-(Riskregister!$L$6-Riskregister!$K$6)*SQRT((1-X630)/2)))</f>
        <v>1353109.0865314207</v>
      </c>
      <c r="Z630" s="30">
        <f t="shared" ca="1" si="384"/>
        <v>0.58911872038963353</v>
      </c>
      <c r="AA630" s="30">
        <f t="shared" ca="1" si="384"/>
        <v>0.7177830403006662</v>
      </c>
      <c r="AB630" s="30">
        <f ca="1">IF(Riskregister!$E$7="",0,COUNTIF(BH$4:BH$53,"&lt;"&amp;Z630)*IF(AA630&lt;0.5,Riskregister!$K$7+(Riskregister!$L$7-Riskregister!$K$7)*SQRT(AA630/2),Riskregister!$L$7-(Riskregister!$L$7-Riskregister!$K$7)*SQRT((1-AA630)/2)))</f>
        <v>1879671.9876600378</v>
      </c>
      <c r="AC630" s="30">
        <f t="shared" ca="1" si="385"/>
        <v>0.36829503786285933</v>
      </c>
      <c r="AD630" s="30">
        <f t="shared" ca="1" si="385"/>
        <v>0.21530803812253296</v>
      </c>
      <c r="AE630" s="30">
        <f ca="1">IF(Riskregister!$E$8="",0,COUNTIF(BI$4:BI$53,"&lt;"&amp;AC630)*IF(AD630&lt;0.5,Riskregister!$K$8+(Riskregister!$L$8-Riskregister!$K$8)*SQRT(AD630/2),Riskregister!$L$8-(Riskregister!$L$8-Riskregister!$K$8)*SQRT((1-AD630)/2)))</f>
        <v>3684203.1587192025</v>
      </c>
      <c r="AF630" s="30">
        <f t="shared" ca="1" si="386"/>
        <v>0.94643952256812214</v>
      </c>
      <c r="AG630" s="30">
        <f t="shared" ca="1" si="386"/>
        <v>0.9832365329709386</v>
      </c>
      <c r="AH630" s="30">
        <f>IF(Riskregister!$E$9="",0,COUNTIF(BJ$4:BJ$53,"&lt;"&amp;AF630)*IF(AG630&lt;0.5,Riskregister!$K$9+(Riskregister!$L$9-Riskregister!$K$9)*SQRT(AG630/2),Riskregister!$L$9-(Riskregister!$L$9-Riskregister!$K$9)*SQRT((1-AG630)/2)))</f>
        <v>0</v>
      </c>
      <c r="AI630" s="30">
        <f t="shared" ca="1" si="387"/>
        <v>0.40860040212733617</v>
      </c>
      <c r="AJ630" s="30">
        <f t="shared" ca="1" si="387"/>
        <v>8.6749504011384926E-2</v>
      </c>
      <c r="AK630" s="30">
        <f>IF(Riskregister!$E$10="",0,COUNTIF(BK$4:BK$53,"&lt;"&amp;AI630)*IF(AJ630&lt;0.5,Riskregister!$K$10+(Riskregister!$L$10-Riskregister!$K$10)*SQRT(AJ630/2),Riskregister!$L$10-(Riskregister!$L$10-Riskregister!$K$10)*SQRT((1-AJ630)/2)))</f>
        <v>0</v>
      </c>
      <c r="AL630" s="30">
        <f t="shared" ca="1" si="388"/>
        <v>9.5857733677039869E-2</v>
      </c>
      <c r="AM630" s="30">
        <f t="shared" ca="1" si="388"/>
        <v>0.54335271361716497</v>
      </c>
      <c r="AN630" s="30">
        <f>IF(Riskregister!$E$11="",0,COUNTIF(BL$4:BL$53,"&lt;"&amp;AL630)*IF(AM630&lt;0.5,Riskregister!$K$11+(Riskregister!$L$11-Riskregister!$K$11)*SQRT(AM630/2),Riskregister!$L$11-(Riskregister!$L$11-Riskregister!$K$11)*SQRT((1-AM630)/2)))</f>
        <v>0</v>
      </c>
      <c r="AO630" s="30">
        <f t="shared" ca="1" si="389"/>
        <v>0.90196098103423739</v>
      </c>
      <c r="AP630" s="30">
        <f t="shared" ca="1" si="389"/>
        <v>8.6707912839597778E-2</v>
      </c>
      <c r="AQ630" s="30">
        <f>IF(Riskregister!$E$12="",0,COUNTIF(BM$4:BM$53,"&lt;"&amp;AO630)*IF(AP630&lt;0.5,Riskregister!$K$12+(Riskregister!$L$12-Riskregister!$K$12)*SQRT(AP630/2),Riskregister!$L$12-(Riskregister!$L$12-Riskregister!$K$12)*SQRT((1-AP630)/2)))</f>
        <v>0</v>
      </c>
      <c r="AR630" s="30">
        <f t="shared" ca="1" si="390"/>
        <v>0.53161590644553225</v>
      </c>
      <c r="AS630" s="30">
        <f t="shared" ca="1" si="390"/>
        <v>0.24251583766921569</v>
      </c>
      <c r="AT630" s="30">
        <f>IF(Riskregister!$E$13="",0,COUNTIF(BN$4:BN$53,"&lt;"&amp;AR630)*IF(AS630&lt;0.5,Riskregister!$K$13+(Riskregister!$L$13-Riskregister!$K$13)*SQRT(AS630/2),Riskregister!$L$13-(Riskregister!$L$13-Riskregister!$K$13)*SQRT((1-AS630)/2)))</f>
        <v>0</v>
      </c>
      <c r="AU630" s="30">
        <f t="shared" ca="1" si="391"/>
        <v>0.78585871555001163</v>
      </c>
      <c r="AV630" s="30">
        <f t="shared" ca="1" si="391"/>
        <v>0.4914787841879843</v>
      </c>
      <c r="AW630" s="30">
        <f>IF(Riskregister!$E$14="",0,COUNTIF(BO$4:BO$53,"&lt;"&amp;AU630)*IF(AV630&lt;0.5,Riskregister!$K$14+(Riskregister!$L$14-Riskregister!$K$14)*SQRT(AV630/2),Riskregister!$L$14-(Riskregister!$L$14-Riskregister!$K$14)*SQRT((1-AV630)/2)))</f>
        <v>0</v>
      </c>
      <c r="AX630" s="30">
        <f t="shared" ca="1" si="392"/>
        <v>0.57430680335733841</v>
      </c>
      <c r="AY630" s="30">
        <f t="shared" ca="1" si="392"/>
        <v>0.52181194231944017</v>
      </c>
      <c r="AZ630" s="30">
        <f>IF(Riskregister!$E$15="",0,COUNTIF(BP$4:BP$53,"&lt;"&amp;AX630)*IF(AY630&lt;0.5,Riskregister!$K$15+(Riskregister!$L$15-Riskregister!$K$15)*SQRT(AY630/2),Riskregister!$L$15-(Riskregister!$L$15-Riskregister!$K$15)*SQRT((1-AY630)/2)))</f>
        <v>0</v>
      </c>
      <c r="BA630" s="30">
        <f t="shared" ca="1" si="393"/>
        <v>0.42842160890816383</v>
      </c>
      <c r="BB630" s="30">
        <f t="shared" ca="1" si="393"/>
        <v>1.7779150152835266E-2</v>
      </c>
      <c r="BC630" s="30">
        <f>IF(Riskregister!$E$16="",0,COUNTIF(BQ$4:BQ$53,"&lt;"&amp;BA630)*IF(BB630&lt;0.5,Riskregister!$K$16+(Riskregister!$L$16-Riskregister!$K$16)*SQRT(BB630/2),Riskregister!$L$16-(Riskregister!$L$16-Riskregister!$K$16)*SQRT((1-BB630)/2)))</f>
        <v>0</v>
      </c>
      <c r="BD630" s="30">
        <f t="shared" ca="1" si="357"/>
        <v>8818460.9090298526</v>
      </c>
    </row>
    <row r="631" spans="20:56" x14ac:dyDescent="0.35">
      <c r="T631" s="30">
        <f t="shared" ca="1" si="382"/>
        <v>6.1062980438400638E-2</v>
      </c>
      <c r="U631" s="30">
        <f t="shared" ca="1" si="382"/>
        <v>0.64506580840665284</v>
      </c>
      <c r="V631" s="30">
        <f ca="1">IF(Riskregister!$E$5="",0,COUNTIF(BF$4:BF$53,"&lt;"&amp;T631)*IF(U631&lt;0.5,Riskregister!$K$5+(Riskregister!$L$5-Riskregister!$K$5)*SQRT(U631/2),Riskregister!$L$5-(Riskregister!$L$5-Riskregister!$K$5)*SQRT((1-U631)/2)))</f>
        <v>410429.20346523204</v>
      </c>
      <c r="W631" s="30">
        <f t="shared" ca="1" si="383"/>
        <v>0.25514924163164909</v>
      </c>
      <c r="X631" s="30">
        <f t="shared" ca="1" si="383"/>
        <v>0.41968516466336414</v>
      </c>
      <c r="Y631" s="30">
        <f ca="1">IF(Riskregister!$E$6="",0,COUNTIF(BG$4:BG$53,"&lt;"&amp;W631)*IF(X631&lt;0.5,Riskregister!$K$6+(Riskregister!$L$6-Riskregister!$K$6)*SQRT(X631/2),Riskregister!$L$6-(Riskregister!$L$6-Riskregister!$K$6)*SQRT((1-X631)/2)))</f>
        <v>1024554.4049695265</v>
      </c>
      <c r="Z631" s="30">
        <f t="shared" ca="1" si="384"/>
        <v>5.1452854462335273E-2</v>
      </c>
      <c r="AA631" s="30">
        <f t="shared" ca="1" si="384"/>
        <v>0.16993096802008045</v>
      </c>
      <c r="AB631" s="30">
        <f ca="1">IF(Riskregister!$E$7="",0,COUNTIF(BH$4:BH$53,"&lt;"&amp;Z631)*IF(AA631&lt;0.5,Riskregister!$K$7+(Riskregister!$L$7-Riskregister!$K$7)*SQRT(AA631/2),Riskregister!$L$7-(Riskregister!$L$7-Riskregister!$K$7)*SQRT((1-AA631)/2)))</f>
        <v>456062.81401220465</v>
      </c>
      <c r="AC631" s="30">
        <f t="shared" ca="1" si="385"/>
        <v>0.50217561186422421</v>
      </c>
      <c r="AD631" s="30">
        <f t="shared" ca="1" si="385"/>
        <v>0.99237130679889796</v>
      </c>
      <c r="AE631" s="30">
        <f ca="1">IF(Riskregister!$E$8="",0,COUNTIF(BI$4:BI$53,"&lt;"&amp;AC631)*IF(AD631&lt;0.5,Riskregister!$K$8+(Riskregister!$L$8-Riskregister!$K$8)*SQRT(AD631/2),Riskregister!$L$8-(Riskregister!$L$8-Riskregister!$K$8)*SQRT((1-AD631)/2)))</f>
        <v>14129178.406528898</v>
      </c>
      <c r="AF631" s="30">
        <f t="shared" ca="1" si="386"/>
        <v>0.14131003312430934</v>
      </c>
      <c r="AG631" s="30">
        <f t="shared" ca="1" si="386"/>
        <v>0.8858738018828185</v>
      </c>
      <c r="AH631" s="30">
        <f>IF(Riskregister!$E$9="",0,COUNTIF(BJ$4:BJ$53,"&lt;"&amp;AF631)*IF(AG631&lt;0.5,Riskregister!$K$9+(Riskregister!$L$9-Riskregister!$K$9)*SQRT(AG631/2),Riskregister!$L$9-(Riskregister!$L$9-Riskregister!$K$9)*SQRT((1-AG631)/2)))</f>
        <v>0</v>
      </c>
      <c r="AI631" s="30">
        <f t="shared" ca="1" si="387"/>
        <v>0.3932366152950213</v>
      </c>
      <c r="AJ631" s="30">
        <f t="shared" ca="1" si="387"/>
        <v>0.46918080250608973</v>
      </c>
      <c r="AK631" s="30">
        <f>IF(Riskregister!$E$10="",0,COUNTIF(BK$4:BK$53,"&lt;"&amp;AI631)*IF(AJ631&lt;0.5,Riskregister!$K$10+(Riskregister!$L$10-Riskregister!$K$10)*SQRT(AJ631/2),Riskregister!$L$10-(Riskregister!$L$10-Riskregister!$K$10)*SQRT((1-AJ631)/2)))</f>
        <v>0</v>
      </c>
      <c r="AL631" s="30">
        <f t="shared" ca="1" si="388"/>
        <v>0.96475908118565223</v>
      </c>
      <c r="AM631" s="30">
        <f t="shared" ca="1" si="388"/>
        <v>0.22487352722805265</v>
      </c>
      <c r="AN631" s="30">
        <f>IF(Riskregister!$E$11="",0,COUNTIF(BL$4:BL$53,"&lt;"&amp;AL631)*IF(AM631&lt;0.5,Riskregister!$K$11+(Riskregister!$L$11-Riskregister!$K$11)*SQRT(AM631/2),Riskregister!$L$11-(Riskregister!$L$11-Riskregister!$K$11)*SQRT((1-AM631)/2)))</f>
        <v>0</v>
      </c>
      <c r="AO631" s="30">
        <f t="shared" ca="1" si="389"/>
        <v>0.42532996583695837</v>
      </c>
      <c r="AP631" s="30">
        <f t="shared" ca="1" si="389"/>
        <v>8.9746658320953521E-2</v>
      </c>
      <c r="AQ631" s="30">
        <f>IF(Riskregister!$E$12="",0,COUNTIF(BM$4:BM$53,"&lt;"&amp;AO631)*IF(AP631&lt;0.5,Riskregister!$K$12+(Riskregister!$L$12-Riskregister!$K$12)*SQRT(AP631/2),Riskregister!$L$12-(Riskregister!$L$12-Riskregister!$K$12)*SQRT((1-AP631)/2)))</f>
        <v>0</v>
      </c>
      <c r="AR631" s="30">
        <f t="shared" ca="1" si="390"/>
        <v>0.48740351779574953</v>
      </c>
      <c r="AS631" s="30">
        <f t="shared" ca="1" si="390"/>
        <v>5.6660761374805246E-2</v>
      </c>
      <c r="AT631" s="30">
        <f>IF(Riskregister!$E$13="",0,COUNTIF(BN$4:BN$53,"&lt;"&amp;AR631)*IF(AS631&lt;0.5,Riskregister!$K$13+(Riskregister!$L$13-Riskregister!$K$13)*SQRT(AS631/2),Riskregister!$L$13-(Riskregister!$L$13-Riskregister!$K$13)*SQRT((1-AS631)/2)))</f>
        <v>0</v>
      </c>
      <c r="AU631" s="30">
        <f t="shared" ca="1" si="391"/>
        <v>0.58383713352525768</v>
      </c>
      <c r="AV631" s="30">
        <f t="shared" ca="1" si="391"/>
        <v>0.22814521748702488</v>
      </c>
      <c r="AW631" s="30">
        <f>IF(Riskregister!$E$14="",0,COUNTIF(BO$4:BO$53,"&lt;"&amp;AU631)*IF(AV631&lt;0.5,Riskregister!$K$14+(Riskregister!$L$14-Riskregister!$K$14)*SQRT(AV631/2),Riskregister!$L$14-(Riskregister!$L$14-Riskregister!$K$14)*SQRT((1-AV631)/2)))</f>
        <v>0</v>
      </c>
      <c r="AX631" s="30">
        <f t="shared" ca="1" si="392"/>
        <v>0.81733868730101999</v>
      </c>
      <c r="AY631" s="30">
        <f t="shared" ca="1" si="392"/>
        <v>0.58993842885413716</v>
      </c>
      <c r="AZ631" s="30">
        <f>IF(Riskregister!$E$15="",0,COUNTIF(BP$4:BP$53,"&lt;"&amp;AX631)*IF(AY631&lt;0.5,Riskregister!$K$15+(Riskregister!$L$15-Riskregister!$K$15)*SQRT(AY631/2),Riskregister!$L$15-(Riskregister!$L$15-Riskregister!$K$15)*SQRT((1-AY631)/2)))</f>
        <v>0</v>
      </c>
      <c r="BA631" s="30">
        <f t="shared" ca="1" si="393"/>
        <v>0.83207968971405233</v>
      </c>
      <c r="BB631" s="30">
        <f t="shared" ca="1" si="393"/>
        <v>0.93483112444602678</v>
      </c>
      <c r="BC631" s="30">
        <f>IF(Riskregister!$E$16="",0,COUNTIF(BQ$4:BQ$53,"&lt;"&amp;BA631)*IF(BB631&lt;0.5,Riskregister!$K$16+(Riskregister!$L$16-Riskregister!$K$16)*SQRT(BB631/2),Riskregister!$L$16-(Riskregister!$L$16-Riskregister!$K$16)*SQRT((1-BB631)/2)))</f>
        <v>0</v>
      </c>
      <c r="BD631" s="30">
        <f t="shared" ca="1" si="357"/>
        <v>16020224.82897586</v>
      </c>
    </row>
    <row r="632" spans="20:56" x14ac:dyDescent="0.35">
      <c r="T632" s="30">
        <f t="shared" ca="1" si="382"/>
        <v>0.43769847921051497</v>
      </c>
      <c r="U632" s="30">
        <f t="shared" ca="1" si="382"/>
        <v>0.32323970007406788</v>
      </c>
      <c r="V632" s="30">
        <f ca="1">IF(Riskregister!$E$5="",0,COUNTIF(BF$4:BF$53,"&lt;"&amp;T632)*IF(U632&lt;0.5,Riskregister!$K$5+(Riskregister!$L$5-Riskregister!$K$5)*SQRT(U632/2),Riskregister!$L$5-(Riskregister!$L$5-Riskregister!$K$5)*SQRT((1-U632)/2)))</f>
        <v>992726.61321561737</v>
      </c>
      <c r="W632" s="30">
        <f t="shared" ca="1" si="383"/>
        <v>0.21967718190102992</v>
      </c>
      <c r="X632" s="30">
        <f t="shared" ca="1" si="383"/>
        <v>0.19358355422090268</v>
      </c>
      <c r="Y632" s="30">
        <f ca="1">IF(Riskregister!$E$6="",0,COUNTIF(BG$4:BG$53,"&lt;"&amp;W632)*IF(X632&lt;0.5,Riskregister!$K$6+(Riskregister!$L$6-Riskregister!$K$6)*SQRT(X632/2),Riskregister!$L$6-(Riskregister!$L$6-Riskregister!$K$6)*SQRT((1-X632)/2)))</f>
        <v>760004.78376337315</v>
      </c>
      <c r="Z632" s="30">
        <f t="shared" ca="1" si="384"/>
        <v>0.18466938908842911</v>
      </c>
      <c r="AA632" s="30">
        <f t="shared" ca="1" si="384"/>
        <v>0.25459936447709541</v>
      </c>
      <c r="AB632" s="30">
        <f ca="1">IF(Riskregister!$E$7="",0,COUNTIF(BH$4:BH$53,"&lt;"&amp;Z632)*IF(AA632&lt;0.5,Riskregister!$K$7+(Riskregister!$L$7-Riskregister!$K$7)*SQRT(AA632/2),Riskregister!$L$7-(Riskregister!$L$7-Riskregister!$K$7)*SQRT((1-AA632)/2)))</f>
        <v>699507.13427092659</v>
      </c>
      <c r="AC632" s="30">
        <f t="shared" ca="1" si="385"/>
        <v>0.85641690918707136</v>
      </c>
      <c r="AD632" s="30">
        <f t="shared" ca="1" si="385"/>
        <v>0.10880876763732106</v>
      </c>
      <c r="AE632" s="30">
        <f ca="1">IF(Riskregister!$E$8="",0,COUNTIF(BI$4:BI$53,"&lt;"&amp;AC632)*IF(AD632&lt;0.5,Riskregister!$K$8+(Riskregister!$L$8-Riskregister!$K$8)*SQRT(AD632/2),Riskregister!$L$8-(Riskregister!$L$8-Riskregister!$K$8)*SQRT((1-AD632)/2)))</f>
        <v>6981315.6234480124</v>
      </c>
      <c r="AF632" s="30">
        <f t="shared" ca="1" si="386"/>
        <v>0.76904058081134341</v>
      </c>
      <c r="AG632" s="30">
        <f t="shared" ca="1" si="386"/>
        <v>0.74490516308497579</v>
      </c>
      <c r="AH632" s="30">
        <f>IF(Riskregister!$E$9="",0,COUNTIF(BJ$4:BJ$53,"&lt;"&amp;AF632)*IF(AG632&lt;0.5,Riskregister!$K$9+(Riskregister!$L$9-Riskregister!$K$9)*SQRT(AG632/2),Riskregister!$L$9-(Riskregister!$L$9-Riskregister!$K$9)*SQRT((1-AG632)/2)))</f>
        <v>0</v>
      </c>
      <c r="AI632" s="30">
        <f t="shared" ca="1" si="387"/>
        <v>0.20876715880518171</v>
      </c>
      <c r="AJ632" s="30">
        <f t="shared" ca="1" si="387"/>
        <v>0.70533912209261207</v>
      </c>
      <c r="AK632" s="30">
        <f>IF(Riskregister!$E$10="",0,COUNTIF(BK$4:BK$53,"&lt;"&amp;AI632)*IF(AJ632&lt;0.5,Riskregister!$K$10+(Riskregister!$L$10-Riskregister!$K$10)*SQRT(AJ632/2),Riskregister!$L$10-(Riskregister!$L$10-Riskregister!$K$10)*SQRT((1-AJ632)/2)))</f>
        <v>0</v>
      </c>
      <c r="AL632" s="30">
        <f t="shared" ca="1" si="388"/>
        <v>0.49995941673085886</v>
      </c>
      <c r="AM632" s="30">
        <f t="shared" ca="1" si="388"/>
        <v>0.39617493772540713</v>
      </c>
      <c r="AN632" s="30">
        <f>IF(Riskregister!$E$11="",0,COUNTIF(BL$4:BL$53,"&lt;"&amp;AL632)*IF(AM632&lt;0.5,Riskregister!$K$11+(Riskregister!$L$11-Riskregister!$K$11)*SQRT(AM632/2),Riskregister!$L$11-(Riskregister!$L$11-Riskregister!$K$11)*SQRT((1-AM632)/2)))</f>
        <v>0</v>
      </c>
      <c r="AO632" s="30">
        <f t="shared" ca="1" si="389"/>
        <v>0.31919364473293088</v>
      </c>
      <c r="AP632" s="30">
        <f t="shared" ca="1" si="389"/>
        <v>0.64512056845911592</v>
      </c>
      <c r="AQ632" s="30">
        <f>IF(Riskregister!$E$12="",0,COUNTIF(BM$4:BM$53,"&lt;"&amp;AO632)*IF(AP632&lt;0.5,Riskregister!$K$12+(Riskregister!$L$12-Riskregister!$K$12)*SQRT(AP632/2),Riskregister!$L$12-(Riskregister!$L$12-Riskregister!$K$12)*SQRT((1-AP632)/2)))</f>
        <v>0</v>
      </c>
      <c r="AR632" s="30">
        <f t="shared" ca="1" si="390"/>
        <v>0.65230123965977815</v>
      </c>
      <c r="AS632" s="30">
        <f t="shared" ca="1" si="390"/>
        <v>0.74255791700450324</v>
      </c>
      <c r="AT632" s="30">
        <f>IF(Riskregister!$E$13="",0,COUNTIF(BN$4:BN$53,"&lt;"&amp;AR632)*IF(AS632&lt;0.5,Riskregister!$K$13+(Riskregister!$L$13-Riskregister!$K$13)*SQRT(AS632/2),Riskregister!$L$13-(Riskregister!$L$13-Riskregister!$K$13)*SQRT((1-AS632)/2)))</f>
        <v>0</v>
      </c>
      <c r="AU632" s="30">
        <f t="shared" ca="1" si="391"/>
        <v>7.734827876211714E-3</v>
      </c>
      <c r="AV632" s="30">
        <f t="shared" ca="1" si="391"/>
        <v>7.5004597031190778E-2</v>
      </c>
      <c r="AW632" s="30">
        <f>IF(Riskregister!$E$14="",0,COUNTIF(BO$4:BO$53,"&lt;"&amp;AU632)*IF(AV632&lt;0.5,Riskregister!$K$14+(Riskregister!$L$14-Riskregister!$K$14)*SQRT(AV632/2),Riskregister!$L$14-(Riskregister!$L$14-Riskregister!$K$14)*SQRT((1-AV632)/2)))</f>
        <v>0</v>
      </c>
      <c r="AX632" s="30">
        <f t="shared" ca="1" si="392"/>
        <v>0.52409378219313185</v>
      </c>
      <c r="AY632" s="30">
        <f t="shared" ca="1" si="392"/>
        <v>0.76534710125892658</v>
      </c>
      <c r="AZ632" s="30">
        <f>IF(Riskregister!$E$15="",0,COUNTIF(BP$4:BP$53,"&lt;"&amp;AX632)*IF(AY632&lt;0.5,Riskregister!$K$15+(Riskregister!$L$15-Riskregister!$K$15)*SQRT(AY632/2),Riskregister!$L$15-(Riskregister!$L$15-Riskregister!$K$15)*SQRT((1-AY632)/2)))</f>
        <v>0</v>
      </c>
      <c r="BA632" s="30">
        <f t="shared" ca="1" si="393"/>
        <v>0.43187218935992389</v>
      </c>
      <c r="BB632" s="30">
        <f t="shared" ca="1" si="393"/>
        <v>0.39495935296647944</v>
      </c>
      <c r="BC632" s="30">
        <f>IF(Riskregister!$E$16="",0,COUNTIF(BQ$4:BQ$53,"&lt;"&amp;BA632)*IF(BB632&lt;0.5,Riskregister!$K$16+(Riskregister!$L$16-Riskregister!$K$16)*SQRT(BB632/2),Riskregister!$L$16-(Riskregister!$L$16-Riskregister!$K$16)*SQRT((1-BB632)/2)))</f>
        <v>0</v>
      </c>
      <c r="BD632" s="30">
        <f t="shared" ca="1" si="357"/>
        <v>9433554.1546979286</v>
      </c>
    </row>
    <row r="633" spans="20:56" x14ac:dyDescent="0.35">
      <c r="T633" s="30">
        <f t="shared" ca="1" si="382"/>
        <v>0.85446458732412955</v>
      </c>
      <c r="U633" s="30">
        <f t="shared" ca="1" si="382"/>
        <v>0.92973416686267929</v>
      </c>
      <c r="V633" s="30">
        <f ca="1">IF(Riskregister!$E$5="",0,COUNTIF(BF$4:BF$53,"&lt;"&amp;T633)*IF(U633&lt;0.5,Riskregister!$K$5+(Riskregister!$L$5-Riskregister!$K$5)*SQRT(U633/2),Riskregister!$L$5-(Riskregister!$L$5-Riskregister!$K$5)*SQRT((1-U633)/2)))</f>
        <v>3093918.0285906899</v>
      </c>
      <c r="W633" s="30">
        <f t="shared" ca="1" si="383"/>
        <v>0.50121694306339248</v>
      </c>
      <c r="X633" s="30">
        <f t="shared" ca="1" si="383"/>
        <v>0.8582849274617298</v>
      </c>
      <c r="Y633" s="30">
        <f ca="1">IF(Riskregister!$E$6="",0,COUNTIF(BG$4:BG$53,"&lt;"&amp;W633)*IF(X633&lt;0.5,Riskregister!$K$6+(Riskregister!$L$6-Riskregister!$K$6)*SQRT(X633/2),Riskregister!$L$6-(Riskregister!$L$6-Riskregister!$K$6)*SQRT((1-X633)/2)))</f>
        <v>3041713.1587838689</v>
      </c>
      <c r="Z633" s="30">
        <f t="shared" ca="1" si="384"/>
        <v>0.13636984622174264</v>
      </c>
      <c r="AA633" s="30">
        <f t="shared" ca="1" si="384"/>
        <v>0.59053859811423182</v>
      </c>
      <c r="AB633" s="30">
        <f ca="1">IF(Riskregister!$E$7="",0,COUNTIF(BH$4:BH$53,"&lt;"&amp;Z633)*IF(AA633&lt;0.5,Riskregister!$K$7+(Riskregister!$L$7-Riskregister!$K$7)*SQRT(AA633/2),Riskregister!$L$7-(Riskregister!$L$7-Riskregister!$K$7)*SQRT((1-AA633)/2)))</f>
        <v>966539.5246362621</v>
      </c>
      <c r="AC633" s="30">
        <f t="shared" ca="1" si="385"/>
        <v>0.8651526366632919</v>
      </c>
      <c r="AD633" s="30">
        <f t="shared" ca="1" si="385"/>
        <v>0.62374179036824995</v>
      </c>
      <c r="AE633" s="30">
        <f ca="1">IF(Riskregister!$E$8="",0,COUNTIF(BI$4:BI$53,"&lt;"&amp;AC633)*IF(AD633&lt;0.5,Riskregister!$K$8+(Riskregister!$L$8-Riskregister!$K$8)*SQRT(AD633/2),Riskregister!$L$8-(Riskregister!$L$8-Riskregister!$K$8)*SQRT((1-AD633)/2)))</f>
        <v>14807144.750632089</v>
      </c>
      <c r="AF633" s="30">
        <f t="shared" ca="1" si="386"/>
        <v>0.67793340500174715</v>
      </c>
      <c r="AG633" s="30">
        <f t="shared" ca="1" si="386"/>
        <v>0.58315453507890391</v>
      </c>
      <c r="AH633" s="30">
        <f>IF(Riskregister!$E$9="",0,COUNTIF(BJ$4:BJ$53,"&lt;"&amp;AF633)*IF(AG633&lt;0.5,Riskregister!$K$9+(Riskregister!$L$9-Riskregister!$K$9)*SQRT(AG633/2),Riskregister!$L$9-(Riskregister!$L$9-Riskregister!$K$9)*SQRT((1-AG633)/2)))</f>
        <v>0</v>
      </c>
      <c r="AI633" s="30">
        <f t="shared" ca="1" si="387"/>
        <v>0.52874018990336913</v>
      </c>
      <c r="AJ633" s="30">
        <f t="shared" ca="1" si="387"/>
        <v>0.59275375726818458</v>
      </c>
      <c r="AK633" s="30">
        <f>IF(Riskregister!$E$10="",0,COUNTIF(BK$4:BK$53,"&lt;"&amp;AI633)*IF(AJ633&lt;0.5,Riskregister!$K$10+(Riskregister!$L$10-Riskregister!$K$10)*SQRT(AJ633/2),Riskregister!$L$10-(Riskregister!$L$10-Riskregister!$K$10)*SQRT((1-AJ633)/2)))</f>
        <v>0</v>
      </c>
      <c r="AL633" s="30">
        <f t="shared" ca="1" si="388"/>
        <v>0.32071775214166187</v>
      </c>
      <c r="AM633" s="30">
        <f t="shared" ca="1" si="388"/>
        <v>5.3588999796849501E-2</v>
      </c>
      <c r="AN633" s="30">
        <f>IF(Riskregister!$E$11="",0,COUNTIF(BL$4:BL$53,"&lt;"&amp;AL633)*IF(AM633&lt;0.5,Riskregister!$K$11+(Riskregister!$L$11-Riskregister!$K$11)*SQRT(AM633/2),Riskregister!$L$11-(Riskregister!$L$11-Riskregister!$K$11)*SQRT((1-AM633)/2)))</f>
        <v>0</v>
      </c>
      <c r="AO633" s="30">
        <f t="shared" ca="1" si="389"/>
        <v>0.48042965221985523</v>
      </c>
      <c r="AP633" s="30">
        <f t="shared" ca="1" si="389"/>
        <v>0.24890773750959427</v>
      </c>
      <c r="AQ633" s="30">
        <f>IF(Riskregister!$E$12="",0,COUNTIF(BM$4:BM$53,"&lt;"&amp;AO633)*IF(AP633&lt;0.5,Riskregister!$K$12+(Riskregister!$L$12-Riskregister!$K$12)*SQRT(AP633/2),Riskregister!$L$12-(Riskregister!$L$12-Riskregister!$K$12)*SQRT((1-AP633)/2)))</f>
        <v>0</v>
      </c>
      <c r="AR633" s="30">
        <f t="shared" ca="1" si="390"/>
        <v>0.50939402774045794</v>
      </c>
      <c r="AS633" s="30">
        <f t="shared" ca="1" si="390"/>
        <v>0.79190063871564209</v>
      </c>
      <c r="AT633" s="30">
        <f>IF(Riskregister!$E$13="",0,COUNTIF(BN$4:BN$53,"&lt;"&amp;AR633)*IF(AS633&lt;0.5,Riskregister!$K$13+(Riskregister!$L$13-Riskregister!$K$13)*SQRT(AS633/2),Riskregister!$L$13-(Riskregister!$L$13-Riskregister!$K$13)*SQRT((1-AS633)/2)))</f>
        <v>0</v>
      </c>
      <c r="AU633" s="30">
        <f t="shared" ca="1" si="391"/>
        <v>0.96848091651532286</v>
      </c>
      <c r="AV633" s="30">
        <f t="shared" ca="1" si="391"/>
        <v>0.85105493824148648</v>
      </c>
      <c r="AW633" s="30">
        <f>IF(Riskregister!$E$14="",0,COUNTIF(BO$4:BO$53,"&lt;"&amp;AU633)*IF(AV633&lt;0.5,Riskregister!$K$14+(Riskregister!$L$14-Riskregister!$K$14)*SQRT(AV633/2),Riskregister!$L$14-(Riskregister!$L$14-Riskregister!$K$14)*SQRT((1-AV633)/2)))</f>
        <v>0</v>
      </c>
      <c r="AX633" s="30">
        <f t="shared" ca="1" si="392"/>
        <v>0.46027674388434991</v>
      </c>
      <c r="AY633" s="30">
        <f t="shared" ca="1" si="392"/>
        <v>0.50975880913163496</v>
      </c>
      <c r="AZ633" s="30">
        <f>IF(Riskregister!$E$15="",0,COUNTIF(BP$4:BP$53,"&lt;"&amp;AX633)*IF(AY633&lt;0.5,Riskregister!$K$15+(Riskregister!$L$15-Riskregister!$K$15)*SQRT(AY633/2),Riskregister!$L$15-(Riskregister!$L$15-Riskregister!$K$15)*SQRT((1-AY633)/2)))</f>
        <v>0</v>
      </c>
      <c r="BA633" s="30">
        <f t="shared" ca="1" si="393"/>
        <v>0.4548534258982142</v>
      </c>
      <c r="BB633" s="30">
        <f t="shared" ca="1" si="393"/>
        <v>7.0301886710760098E-2</v>
      </c>
      <c r="BC633" s="30">
        <f>IF(Riskregister!$E$16="",0,COUNTIF(BQ$4:BQ$53,"&lt;"&amp;BA633)*IF(BB633&lt;0.5,Riskregister!$K$16+(Riskregister!$L$16-Riskregister!$K$16)*SQRT(BB633/2),Riskregister!$L$16-(Riskregister!$L$16-Riskregister!$K$16)*SQRT((1-BB633)/2)))</f>
        <v>0</v>
      </c>
      <c r="BD633" s="30">
        <f t="shared" ca="1" si="357"/>
        <v>21909315.462642908</v>
      </c>
    </row>
    <row r="634" spans="20:56" x14ac:dyDescent="0.35">
      <c r="T634" s="30">
        <f t="shared" ca="1" si="382"/>
        <v>0.82647110376785471</v>
      </c>
      <c r="U634" s="30">
        <f t="shared" ca="1" si="382"/>
        <v>0.69267918229709102</v>
      </c>
      <c r="V634" s="30">
        <f ca="1">IF(Riskregister!$E$5="",0,COUNTIF(BF$4:BF$53,"&lt;"&amp;T634)*IF(U634&lt;0.5,Riskregister!$K$5+(Riskregister!$L$5-Riskregister!$K$5)*SQRT(U634/2),Riskregister!$L$5-(Riskregister!$L$5-Riskregister!$K$5)*SQRT((1-U634)/2)))</f>
        <v>2118010.3062900971</v>
      </c>
      <c r="W634" s="30">
        <f t="shared" ca="1" si="383"/>
        <v>0.9357035125261578</v>
      </c>
      <c r="X634" s="30">
        <f t="shared" ca="1" si="383"/>
        <v>0.37306873023528442</v>
      </c>
      <c r="Y634" s="30">
        <f ca="1">IF(Riskregister!$E$6="",0,COUNTIF(BG$4:BG$53,"&lt;"&amp;W634)*IF(X634&lt;0.5,Riskregister!$K$6+(Riskregister!$L$6-Riskregister!$K$6)*SQRT(X634/2),Riskregister!$L$6-(Riskregister!$L$6-Riskregister!$K$6)*SQRT((1-X634)/2)))</f>
        <v>3909652.9529351941</v>
      </c>
      <c r="Z634" s="30">
        <f t="shared" ca="1" si="384"/>
        <v>0.93836656488990888</v>
      </c>
      <c r="AA634" s="30">
        <f t="shared" ca="1" si="384"/>
        <v>4.997623585089439E-2</v>
      </c>
      <c r="AB634" s="30">
        <f ca="1">IF(Riskregister!$E$7="",0,COUNTIF(BH$4:BH$53,"&lt;"&amp;Z634)*IF(AA634&lt;0.5,Riskregister!$K$7+(Riskregister!$L$7-Riskregister!$K$7)*SQRT(AA634/2),Riskregister!$L$7-(Riskregister!$L$7-Riskregister!$K$7)*SQRT((1-AA634)/2)))</f>
        <v>1053267.0644333784</v>
      </c>
      <c r="AC634" s="30">
        <f t="shared" ca="1" si="385"/>
        <v>0.41529506317381604</v>
      </c>
      <c r="AD634" s="30">
        <f t="shared" ca="1" si="385"/>
        <v>8.6766830497341019E-2</v>
      </c>
      <c r="AE634" s="30">
        <f ca="1">IF(Riskregister!$E$8="",0,COUNTIF(BI$4:BI$53,"&lt;"&amp;AC634)*IF(AD634&lt;0.5,Riskregister!$K$8+(Riskregister!$L$8-Riskregister!$K$8)*SQRT(AD634/2),Riskregister!$L$8-(Riskregister!$L$8-Riskregister!$K$8)*SQRT((1-AD634)/2)))</f>
        <v>2557896.4659482194</v>
      </c>
      <c r="AF634" s="30">
        <f t="shared" ca="1" si="386"/>
        <v>0.95712491302565161</v>
      </c>
      <c r="AG634" s="30">
        <f t="shared" ca="1" si="386"/>
        <v>0.38609832270361821</v>
      </c>
      <c r="AH634" s="30">
        <f>IF(Riskregister!$E$9="",0,COUNTIF(BJ$4:BJ$53,"&lt;"&amp;AF634)*IF(AG634&lt;0.5,Riskregister!$K$9+(Riskregister!$L$9-Riskregister!$K$9)*SQRT(AG634/2),Riskregister!$L$9-(Riskregister!$L$9-Riskregister!$K$9)*SQRT((1-AG634)/2)))</f>
        <v>0</v>
      </c>
      <c r="AI634" s="30">
        <f t="shared" ca="1" si="387"/>
        <v>0.2918196985387943</v>
      </c>
      <c r="AJ634" s="30">
        <f t="shared" ca="1" si="387"/>
        <v>0.64626527391781841</v>
      </c>
      <c r="AK634" s="30">
        <f>IF(Riskregister!$E$10="",0,COUNTIF(BK$4:BK$53,"&lt;"&amp;AI634)*IF(AJ634&lt;0.5,Riskregister!$K$10+(Riskregister!$L$10-Riskregister!$K$10)*SQRT(AJ634/2),Riskregister!$L$10-(Riskregister!$L$10-Riskregister!$K$10)*SQRT((1-AJ634)/2)))</f>
        <v>0</v>
      </c>
      <c r="AL634" s="30">
        <f t="shared" ca="1" si="388"/>
        <v>0.42602550609537915</v>
      </c>
      <c r="AM634" s="30">
        <f t="shared" ca="1" si="388"/>
        <v>0.33406491917517522</v>
      </c>
      <c r="AN634" s="30">
        <f>IF(Riskregister!$E$11="",0,COUNTIF(BL$4:BL$53,"&lt;"&amp;AL634)*IF(AM634&lt;0.5,Riskregister!$K$11+(Riskregister!$L$11-Riskregister!$K$11)*SQRT(AM634/2),Riskregister!$L$11-(Riskregister!$L$11-Riskregister!$K$11)*SQRT((1-AM634)/2)))</f>
        <v>0</v>
      </c>
      <c r="AO634" s="30">
        <f t="shared" ca="1" si="389"/>
        <v>5.9122996463619959E-2</v>
      </c>
      <c r="AP634" s="30">
        <f t="shared" ca="1" si="389"/>
        <v>2.1662423073194548E-2</v>
      </c>
      <c r="AQ634" s="30">
        <f>IF(Riskregister!$E$12="",0,COUNTIF(BM$4:BM$53,"&lt;"&amp;AO634)*IF(AP634&lt;0.5,Riskregister!$K$12+(Riskregister!$L$12-Riskregister!$K$12)*SQRT(AP634/2),Riskregister!$L$12-(Riskregister!$L$12-Riskregister!$K$12)*SQRT((1-AP634)/2)))</f>
        <v>0</v>
      </c>
      <c r="AR634" s="30">
        <f t="shared" ca="1" si="390"/>
        <v>0.14863538713742053</v>
      </c>
      <c r="AS634" s="30">
        <f t="shared" ca="1" si="390"/>
        <v>0.54301389817023793</v>
      </c>
      <c r="AT634" s="30">
        <f>IF(Riskregister!$E$13="",0,COUNTIF(BN$4:BN$53,"&lt;"&amp;AR634)*IF(AS634&lt;0.5,Riskregister!$K$13+(Riskregister!$L$13-Riskregister!$K$13)*SQRT(AS634/2),Riskregister!$L$13-(Riskregister!$L$13-Riskregister!$K$13)*SQRT((1-AS634)/2)))</f>
        <v>0</v>
      </c>
      <c r="AU634" s="30">
        <f t="shared" ca="1" si="391"/>
        <v>0.65588272277271698</v>
      </c>
      <c r="AV634" s="30">
        <f t="shared" ca="1" si="391"/>
        <v>0.29371592761690324</v>
      </c>
      <c r="AW634" s="30">
        <f>IF(Riskregister!$E$14="",0,COUNTIF(BO$4:BO$53,"&lt;"&amp;AU634)*IF(AV634&lt;0.5,Riskregister!$K$14+(Riskregister!$L$14-Riskregister!$K$14)*SQRT(AV634/2),Riskregister!$L$14-(Riskregister!$L$14-Riskregister!$K$14)*SQRT((1-AV634)/2)))</f>
        <v>0</v>
      </c>
      <c r="AX634" s="30">
        <f t="shared" ca="1" si="392"/>
        <v>0.6071105134820266</v>
      </c>
      <c r="AY634" s="30">
        <f t="shared" ca="1" si="392"/>
        <v>0.75516267215602562</v>
      </c>
      <c r="AZ634" s="30">
        <f>IF(Riskregister!$E$15="",0,COUNTIF(BP$4:BP$53,"&lt;"&amp;AX634)*IF(AY634&lt;0.5,Riskregister!$K$15+(Riskregister!$L$15-Riskregister!$K$15)*SQRT(AY634/2),Riskregister!$L$15-(Riskregister!$L$15-Riskregister!$K$15)*SQRT((1-AY634)/2)))</f>
        <v>0</v>
      </c>
      <c r="BA634" s="30">
        <f t="shared" ca="1" si="393"/>
        <v>0.47363749171904901</v>
      </c>
      <c r="BB634" s="30">
        <f t="shared" ca="1" si="393"/>
        <v>0.73848091674674199</v>
      </c>
      <c r="BC634" s="30">
        <f>IF(Riskregister!$E$16="",0,COUNTIF(BQ$4:BQ$53,"&lt;"&amp;BA634)*IF(BB634&lt;0.5,Riskregister!$K$16+(Riskregister!$L$16-Riskregister!$K$16)*SQRT(BB634/2),Riskregister!$L$16-(Riskregister!$L$16-Riskregister!$K$16)*SQRT((1-BB634)/2)))</f>
        <v>0</v>
      </c>
      <c r="BD634" s="30">
        <f t="shared" ca="1" si="357"/>
        <v>9638826.7896068878</v>
      </c>
    </row>
    <row r="635" spans="20:56" x14ac:dyDescent="0.35">
      <c r="T635" s="30">
        <f t="shared" ca="1" si="382"/>
        <v>0.64057961667932573</v>
      </c>
      <c r="U635" s="30">
        <f t="shared" ca="1" si="382"/>
        <v>0.4506684753966157</v>
      </c>
      <c r="V635" s="30">
        <f ca="1">IF(Riskregister!$E$5="",0,COUNTIF(BF$4:BF$53,"&lt;"&amp;T635)*IF(U635&lt;0.5,Riskregister!$K$5+(Riskregister!$L$5-Riskregister!$K$5)*SQRT(U635/2),Riskregister!$L$5-(Riskregister!$L$5-Riskregister!$K$5)*SQRT((1-U635)/2)))</f>
        <v>1454448.9043485967</v>
      </c>
      <c r="W635" s="30">
        <f t="shared" ca="1" si="383"/>
        <v>0.78145873399674082</v>
      </c>
      <c r="X635" s="30">
        <f t="shared" ca="1" si="383"/>
        <v>0.34519575443450623</v>
      </c>
      <c r="Y635" s="30">
        <f ca="1">IF(Riskregister!$E$6="",0,COUNTIF(BG$4:BG$53,"&lt;"&amp;W635)*IF(X635&lt;0.5,Riskregister!$K$6+(Riskregister!$L$6-Riskregister!$K$6)*SQRT(X635/2),Riskregister!$L$6-(Riskregister!$L$6-Riskregister!$K$6)*SQRT((1-X635)/2)))</f>
        <v>2843424.6364999874</v>
      </c>
      <c r="Z635" s="30">
        <f t="shared" ca="1" si="384"/>
        <v>0.31119220752365306</v>
      </c>
      <c r="AA635" s="30">
        <f t="shared" ca="1" si="384"/>
        <v>0.40243881650594304</v>
      </c>
      <c r="AB635" s="30">
        <f ca="1">IF(Riskregister!$E$7="",0,COUNTIF(BH$4:BH$53,"&lt;"&amp;Z635)*IF(AA635&lt;0.5,Riskregister!$K$7+(Riskregister!$L$7-Riskregister!$K$7)*SQRT(AA635/2),Riskregister!$L$7-(Riskregister!$L$7-Riskregister!$K$7)*SQRT((1-AA635)/2)))</f>
        <v>1035006.0112984647</v>
      </c>
      <c r="AC635" s="30">
        <f t="shared" ca="1" si="385"/>
        <v>0.89500020589342222</v>
      </c>
      <c r="AD635" s="30">
        <f t="shared" ca="1" si="385"/>
        <v>0.39480680215149444</v>
      </c>
      <c r="AE635" s="30">
        <f ca="1">IF(Riskregister!$E$8="",0,COUNTIF(BI$4:BI$53,"&lt;"&amp;AC635)*IF(AD635&lt;0.5,Riskregister!$K$8+(Riskregister!$L$8-Riskregister!$K$8)*SQRT(AD635/2),Riskregister!$L$8-(Riskregister!$L$8-Riskregister!$K$8)*SQRT((1-AD635)/2)))</f>
        <v>11941074.094367944</v>
      </c>
      <c r="AF635" s="30">
        <f t="shared" ca="1" si="386"/>
        <v>0.77347563141138787</v>
      </c>
      <c r="AG635" s="30">
        <f t="shared" ca="1" si="386"/>
        <v>0.21405999834824763</v>
      </c>
      <c r="AH635" s="30">
        <f>IF(Riskregister!$E$9="",0,COUNTIF(BJ$4:BJ$53,"&lt;"&amp;AF635)*IF(AG635&lt;0.5,Riskregister!$K$9+(Riskregister!$L$9-Riskregister!$K$9)*SQRT(AG635/2),Riskregister!$L$9-(Riskregister!$L$9-Riskregister!$K$9)*SQRT((1-AG635)/2)))</f>
        <v>0</v>
      </c>
      <c r="AI635" s="30">
        <f t="shared" ca="1" si="387"/>
        <v>0.83907014241994937</v>
      </c>
      <c r="AJ635" s="30">
        <f t="shared" ca="1" si="387"/>
        <v>0.36596958899225496</v>
      </c>
      <c r="AK635" s="30">
        <f>IF(Riskregister!$E$10="",0,COUNTIF(BK$4:BK$53,"&lt;"&amp;AI635)*IF(AJ635&lt;0.5,Riskregister!$K$10+(Riskregister!$L$10-Riskregister!$K$10)*SQRT(AJ635/2),Riskregister!$L$10-(Riskregister!$L$10-Riskregister!$K$10)*SQRT((1-AJ635)/2)))</f>
        <v>0</v>
      </c>
      <c r="AL635" s="30">
        <f t="shared" ca="1" si="388"/>
        <v>0.16488591226348315</v>
      </c>
      <c r="AM635" s="30">
        <f t="shared" ca="1" si="388"/>
        <v>0.94546016012123224</v>
      </c>
      <c r="AN635" s="30">
        <f>IF(Riskregister!$E$11="",0,COUNTIF(BL$4:BL$53,"&lt;"&amp;AL635)*IF(AM635&lt;0.5,Riskregister!$K$11+(Riskregister!$L$11-Riskregister!$K$11)*SQRT(AM635/2),Riskregister!$L$11-(Riskregister!$L$11-Riskregister!$K$11)*SQRT((1-AM635)/2)))</f>
        <v>0</v>
      </c>
      <c r="AO635" s="30">
        <f t="shared" ca="1" si="389"/>
        <v>0.54740063376448866</v>
      </c>
      <c r="AP635" s="30">
        <f t="shared" ca="1" si="389"/>
        <v>0.74310883315462628</v>
      </c>
      <c r="AQ635" s="30">
        <f>IF(Riskregister!$E$12="",0,COUNTIF(BM$4:BM$53,"&lt;"&amp;AO635)*IF(AP635&lt;0.5,Riskregister!$K$12+(Riskregister!$L$12-Riskregister!$K$12)*SQRT(AP635/2),Riskregister!$L$12-(Riskregister!$L$12-Riskregister!$K$12)*SQRT((1-AP635)/2)))</f>
        <v>0</v>
      </c>
      <c r="AR635" s="30">
        <f t="shared" ca="1" si="390"/>
        <v>0.88612866570375093</v>
      </c>
      <c r="AS635" s="30">
        <f t="shared" ca="1" si="390"/>
        <v>0.46411551447071409</v>
      </c>
      <c r="AT635" s="30">
        <f>IF(Riskregister!$E$13="",0,COUNTIF(BN$4:BN$53,"&lt;"&amp;AR635)*IF(AS635&lt;0.5,Riskregister!$K$13+(Riskregister!$L$13-Riskregister!$K$13)*SQRT(AS635/2),Riskregister!$L$13-(Riskregister!$L$13-Riskregister!$K$13)*SQRT((1-AS635)/2)))</f>
        <v>0</v>
      </c>
      <c r="AU635" s="30">
        <f t="shared" ca="1" si="391"/>
        <v>0.18091997966873297</v>
      </c>
      <c r="AV635" s="30">
        <f t="shared" ca="1" si="391"/>
        <v>5.1184243213771796E-2</v>
      </c>
      <c r="AW635" s="30">
        <f>IF(Riskregister!$E$14="",0,COUNTIF(BO$4:BO$53,"&lt;"&amp;AU635)*IF(AV635&lt;0.5,Riskregister!$K$14+(Riskregister!$L$14-Riskregister!$K$14)*SQRT(AV635/2),Riskregister!$L$14-(Riskregister!$L$14-Riskregister!$K$14)*SQRT((1-AV635)/2)))</f>
        <v>0</v>
      </c>
      <c r="AX635" s="30">
        <f t="shared" ca="1" si="392"/>
        <v>0.51912098244162741</v>
      </c>
      <c r="AY635" s="30">
        <f t="shared" ca="1" si="392"/>
        <v>0.53561013170656857</v>
      </c>
      <c r="AZ635" s="30">
        <f>IF(Riskregister!$E$15="",0,COUNTIF(BP$4:BP$53,"&lt;"&amp;AX635)*IF(AY635&lt;0.5,Riskregister!$K$15+(Riskregister!$L$15-Riskregister!$K$15)*SQRT(AY635/2),Riskregister!$L$15-(Riskregister!$L$15-Riskregister!$K$15)*SQRT((1-AY635)/2)))</f>
        <v>0</v>
      </c>
      <c r="BA635" s="30">
        <f t="shared" ca="1" si="393"/>
        <v>0.88927654940313428</v>
      </c>
      <c r="BB635" s="30">
        <f t="shared" ca="1" si="393"/>
        <v>0.27646812384408814</v>
      </c>
      <c r="BC635" s="30">
        <f>IF(Riskregister!$E$16="",0,COUNTIF(BQ$4:BQ$53,"&lt;"&amp;BA635)*IF(BB635&lt;0.5,Riskregister!$K$16+(Riskregister!$L$16-Riskregister!$K$16)*SQRT(BB635/2),Riskregister!$L$16-(Riskregister!$L$16-Riskregister!$K$16)*SQRT((1-BB635)/2)))</f>
        <v>0</v>
      </c>
      <c r="BD635" s="30">
        <f t="shared" ca="1" si="357"/>
        <v>17273953.646514993</v>
      </c>
    </row>
    <row r="636" spans="20:56" x14ac:dyDescent="0.35">
      <c r="T636" s="30">
        <f t="shared" ca="1" si="382"/>
        <v>4.0219005798708185E-2</v>
      </c>
      <c r="U636" s="30">
        <f t="shared" ca="1" si="382"/>
        <v>0.64415090008677578</v>
      </c>
      <c r="V636" s="30">
        <f ca="1">IF(Riskregister!$E$5="",0,COUNTIF(BF$4:BF$53,"&lt;"&amp;T636)*IF(U636&lt;0.5,Riskregister!$K$5+(Riskregister!$L$5-Riskregister!$K$5)*SQRT(U636/2),Riskregister!$L$5-(Riskregister!$L$5-Riskregister!$K$5)*SQRT((1-U636)/2)))</f>
        <v>410185.03387189424</v>
      </c>
      <c r="W636" s="30">
        <f t="shared" ca="1" si="383"/>
        <v>0.73600111326378548</v>
      </c>
      <c r="X636" s="30">
        <f t="shared" ca="1" si="383"/>
        <v>0.71943695758174631</v>
      </c>
      <c r="Y636" s="30">
        <f ca="1">IF(Riskregister!$E$6="",0,COUNTIF(BG$4:BG$53,"&lt;"&amp;W636)*IF(X636&lt;0.5,Riskregister!$K$6+(Riskregister!$L$6-Riskregister!$K$6)*SQRT(X636/2),Riskregister!$L$6-(Riskregister!$L$6-Riskregister!$K$6)*SQRT((1-X636)/2)))</f>
        <v>3977474.559255647</v>
      </c>
      <c r="Z636" s="30">
        <f t="shared" ca="1" si="384"/>
        <v>0.44171649052595696</v>
      </c>
      <c r="AA636" s="30">
        <f t="shared" ca="1" si="384"/>
        <v>0.23145101158810055</v>
      </c>
      <c r="AB636" s="30">
        <f ca="1">IF(Riskregister!$E$7="",0,COUNTIF(BH$4:BH$53,"&lt;"&amp;Z636)*IF(AA636&lt;0.5,Riskregister!$K$7+(Riskregister!$L$7-Riskregister!$K$7)*SQRT(AA636/2),Riskregister!$L$7-(Riskregister!$L$7-Riskregister!$K$7)*SQRT((1-AA636)/2)))</f>
        <v>1014387.4862788132</v>
      </c>
      <c r="AC636" s="30">
        <f t="shared" ca="1" si="385"/>
        <v>0.27125264212514555</v>
      </c>
      <c r="AD636" s="30">
        <f t="shared" ca="1" si="385"/>
        <v>0.29333126138376275</v>
      </c>
      <c r="AE636" s="30">
        <f ca="1">IF(Riskregister!$E$8="",0,COUNTIF(BI$4:BI$53,"&lt;"&amp;AC636)*IF(AD636&lt;0.5,Riskregister!$K$8+(Riskregister!$L$8-Riskregister!$K$8)*SQRT(AD636/2),Riskregister!$L$8-(Riskregister!$L$8-Riskregister!$K$8)*SQRT((1-AD636)/2)))</f>
        <v>4199913.2111669909</v>
      </c>
      <c r="AF636" s="30">
        <f t="shared" ca="1" si="386"/>
        <v>0.69979741155705544</v>
      </c>
      <c r="AG636" s="30">
        <f t="shared" ca="1" si="386"/>
        <v>0.60430488787570613</v>
      </c>
      <c r="AH636" s="30">
        <f>IF(Riskregister!$E$9="",0,COUNTIF(BJ$4:BJ$53,"&lt;"&amp;AF636)*IF(AG636&lt;0.5,Riskregister!$K$9+(Riskregister!$L$9-Riskregister!$K$9)*SQRT(AG636/2),Riskregister!$L$9-(Riskregister!$L$9-Riskregister!$K$9)*SQRT((1-AG636)/2)))</f>
        <v>0</v>
      </c>
      <c r="AI636" s="30">
        <f t="shared" ca="1" si="387"/>
        <v>0.28579773934866204</v>
      </c>
      <c r="AJ636" s="30">
        <f t="shared" ca="1" si="387"/>
        <v>0.4957895128429004</v>
      </c>
      <c r="AK636" s="30">
        <f>IF(Riskregister!$E$10="",0,COUNTIF(BK$4:BK$53,"&lt;"&amp;AI636)*IF(AJ636&lt;0.5,Riskregister!$K$10+(Riskregister!$L$10-Riskregister!$K$10)*SQRT(AJ636/2),Riskregister!$L$10-(Riskregister!$L$10-Riskregister!$K$10)*SQRT((1-AJ636)/2)))</f>
        <v>0</v>
      </c>
      <c r="AL636" s="30">
        <f t="shared" ca="1" si="388"/>
        <v>0.86355347438300867</v>
      </c>
      <c r="AM636" s="30">
        <f t="shared" ca="1" si="388"/>
        <v>0.1951712566943562</v>
      </c>
      <c r="AN636" s="30">
        <f>IF(Riskregister!$E$11="",0,COUNTIF(BL$4:BL$53,"&lt;"&amp;AL636)*IF(AM636&lt;0.5,Riskregister!$K$11+(Riskregister!$L$11-Riskregister!$K$11)*SQRT(AM636/2),Riskregister!$L$11-(Riskregister!$L$11-Riskregister!$K$11)*SQRT((1-AM636)/2)))</f>
        <v>0</v>
      </c>
      <c r="AO636" s="30">
        <f t="shared" ca="1" si="389"/>
        <v>0.1075665169327592</v>
      </c>
      <c r="AP636" s="30">
        <f t="shared" ca="1" si="389"/>
        <v>0.27775129788606656</v>
      </c>
      <c r="AQ636" s="30">
        <f>IF(Riskregister!$E$12="",0,COUNTIF(BM$4:BM$53,"&lt;"&amp;AO636)*IF(AP636&lt;0.5,Riskregister!$K$12+(Riskregister!$L$12-Riskregister!$K$12)*SQRT(AP636/2),Riskregister!$L$12-(Riskregister!$L$12-Riskregister!$K$12)*SQRT((1-AP636)/2)))</f>
        <v>0</v>
      </c>
      <c r="AR636" s="30">
        <f t="shared" ca="1" si="390"/>
        <v>0.12963717509915806</v>
      </c>
      <c r="AS636" s="30">
        <f t="shared" ca="1" si="390"/>
        <v>0.12337332124012201</v>
      </c>
      <c r="AT636" s="30">
        <f>IF(Riskregister!$E$13="",0,COUNTIF(BN$4:BN$53,"&lt;"&amp;AR636)*IF(AS636&lt;0.5,Riskregister!$K$13+(Riskregister!$L$13-Riskregister!$K$13)*SQRT(AS636/2),Riskregister!$L$13-(Riskregister!$L$13-Riskregister!$K$13)*SQRT((1-AS636)/2)))</f>
        <v>0</v>
      </c>
      <c r="AU636" s="30">
        <f t="shared" ca="1" si="391"/>
        <v>9.3421786542677632E-2</v>
      </c>
      <c r="AV636" s="30">
        <f t="shared" ca="1" si="391"/>
        <v>0.97765028399720511</v>
      </c>
      <c r="AW636" s="30">
        <f>IF(Riskregister!$E$14="",0,COUNTIF(BO$4:BO$53,"&lt;"&amp;AU636)*IF(AV636&lt;0.5,Riskregister!$K$14+(Riskregister!$L$14-Riskregister!$K$14)*SQRT(AV636/2),Riskregister!$L$14-(Riskregister!$L$14-Riskregister!$K$14)*SQRT((1-AV636)/2)))</f>
        <v>0</v>
      </c>
      <c r="AX636" s="30">
        <f t="shared" ca="1" si="392"/>
        <v>0.97799579589504548</v>
      </c>
      <c r="AY636" s="30">
        <f t="shared" ca="1" si="392"/>
        <v>0.92156273299575187</v>
      </c>
      <c r="AZ636" s="30">
        <f>IF(Riskregister!$E$15="",0,COUNTIF(BP$4:BP$53,"&lt;"&amp;AX636)*IF(AY636&lt;0.5,Riskregister!$K$15+(Riskregister!$L$15-Riskregister!$K$15)*SQRT(AY636/2),Riskregister!$L$15-(Riskregister!$L$15-Riskregister!$K$15)*SQRT((1-AY636)/2)))</f>
        <v>0</v>
      </c>
      <c r="BA636" s="30">
        <f t="shared" ca="1" si="393"/>
        <v>0.10798310983007953</v>
      </c>
      <c r="BB636" s="30">
        <f t="shared" ca="1" si="393"/>
        <v>0.21510945729020348</v>
      </c>
      <c r="BC636" s="30">
        <f>IF(Riskregister!$E$16="",0,COUNTIF(BQ$4:BQ$53,"&lt;"&amp;BA636)*IF(BB636&lt;0.5,Riskregister!$K$16+(Riskregister!$L$16-Riskregister!$K$16)*SQRT(BB636/2),Riskregister!$L$16-(Riskregister!$L$16-Riskregister!$K$16)*SQRT((1-BB636)/2)))</f>
        <v>0</v>
      </c>
      <c r="BD636" s="30">
        <f t="shared" ca="1" si="357"/>
        <v>9601960.2905733455</v>
      </c>
    </row>
    <row r="637" spans="20:56" x14ac:dyDescent="0.35">
      <c r="T637" s="30">
        <f t="shared" ca="1" si="382"/>
        <v>0.12584591017054925</v>
      </c>
      <c r="U637" s="30">
        <f t="shared" ca="1" si="382"/>
        <v>0.31908127112610707</v>
      </c>
      <c r="V637" s="30">
        <f ca="1">IF(Riskregister!$E$5="",0,COUNTIF(BF$4:BF$53,"&lt;"&amp;T637)*IF(U637&lt;0.5,Riskregister!$K$5+(Riskregister!$L$5-Riskregister!$K$5)*SQRT(U637/2),Riskregister!$L$5-(Riskregister!$L$5-Riskregister!$K$5)*SQRT((1-U637)/2)))</f>
        <v>659482.843548998</v>
      </c>
      <c r="W637" s="30">
        <f t="shared" ca="1" si="383"/>
        <v>0.65049103661286367</v>
      </c>
      <c r="X637" s="30">
        <f t="shared" ca="1" si="383"/>
        <v>0.48822400070341954</v>
      </c>
      <c r="Y637" s="30">
        <f ca="1">IF(Riskregister!$E$6="",0,COUNTIF(BG$4:BG$53,"&lt;"&amp;W637)*IF(X637&lt;0.5,Riskregister!$K$6+(Riskregister!$L$6-Riskregister!$K$6)*SQRT(X637/2),Riskregister!$L$6-(Riskregister!$L$6-Riskregister!$K$6)*SQRT((1-X637)/2)))</f>
        <v>2178676.9028011127</v>
      </c>
      <c r="Z637" s="30">
        <f t="shared" ca="1" si="384"/>
        <v>0.10325730742901695</v>
      </c>
      <c r="AA637" s="30">
        <f t="shared" ca="1" si="384"/>
        <v>0.22837259726702941</v>
      </c>
      <c r="AB637" s="30">
        <f ca="1">IF(Riskregister!$E$7="",0,COUNTIF(BH$4:BH$53,"&lt;"&amp;Z637)*IF(AA637&lt;0.5,Riskregister!$K$7+(Riskregister!$L$7-Riskregister!$K$7)*SQRT(AA637/2),Riskregister!$L$7-(Riskregister!$L$7-Riskregister!$K$7)*SQRT((1-AA637)/2)))</f>
        <v>504810.36377683503</v>
      </c>
      <c r="AC637" s="30">
        <f t="shared" ca="1" si="385"/>
        <v>0.37676990109708819</v>
      </c>
      <c r="AD637" s="30">
        <f t="shared" ca="1" si="385"/>
        <v>0.65843121543382344</v>
      </c>
      <c r="AE637" s="30">
        <f ca="1">IF(Riskregister!$E$8="",0,COUNTIF(BI$4:BI$53,"&lt;"&amp;AC637)*IF(AD637&lt;0.5,Riskregister!$K$8+(Riskregister!$L$8-Riskregister!$K$8)*SQRT(AD637/2),Riskregister!$L$8-(Riskregister!$L$8-Riskregister!$K$8)*SQRT((1-AD637)/2)))</f>
        <v>6115349.5778727168</v>
      </c>
      <c r="AF637" s="30">
        <f t="shared" ca="1" si="386"/>
        <v>0.59974340269652948</v>
      </c>
      <c r="AG637" s="30">
        <f t="shared" ca="1" si="386"/>
        <v>0.75754177962606462</v>
      </c>
      <c r="AH637" s="30">
        <f>IF(Riskregister!$E$9="",0,COUNTIF(BJ$4:BJ$53,"&lt;"&amp;AF637)*IF(AG637&lt;0.5,Riskregister!$K$9+(Riskregister!$L$9-Riskregister!$K$9)*SQRT(AG637/2),Riskregister!$L$9-(Riskregister!$L$9-Riskregister!$K$9)*SQRT((1-AG637)/2)))</f>
        <v>0</v>
      </c>
      <c r="AI637" s="30">
        <f t="shared" ca="1" si="387"/>
        <v>0.98844622913853597</v>
      </c>
      <c r="AJ637" s="30">
        <f t="shared" ca="1" si="387"/>
        <v>0.20658109806884495</v>
      </c>
      <c r="AK637" s="30">
        <f>IF(Riskregister!$E$10="",0,COUNTIF(BK$4:BK$53,"&lt;"&amp;AI637)*IF(AJ637&lt;0.5,Riskregister!$K$10+(Riskregister!$L$10-Riskregister!$K$10)*SQRT(AJ637/2),Riskregister!$L$10-(Riskregister!$L$10-Riskregister!$K$10)*SQRT((1-AJ637)/2)))</f>
        <v>0</v>
      </c>
      <c r="AL637" s="30">
        <f t="shared" ca="1" si="388"/>
        <v>0.13758760054970287</v>
      </c>
      <c r="AM637" s="30">
        <f t="shared" ca="1" si="388"/>
        <v>0.28259149248920434</v>
      </c>
      <c r="AN637" s="30">
        <f>IF(Riskregister!$E$11="",0,COUNTIF(BL$4:BL$53,"&lt;"&amp;AL637)*IF(AM637&lt;0.5,Riskregister!$K$11+(Riskregister!$L$11-Riskregister!$K$11)*SQRT(AM637/2),Riskregister!$L$11-(Riskregister!$L$11-Riskregister!$K$11)*SQRT((1-AM637)/2)))</f>
        <v>0</v>
      </c>
      <c r="AO637" s="30">
        <f t="shared" ca="1" si="389"/>
        <v>0.95830741201645231</v>
      </c>
      <c r="AP637" s="30">
        <f t="shared" ca="1" si="389"/>
        <v>0.26644851070849151</v>
      </c>
      <c r="AQ637" s="30">
        <f>IF(Riskregister!$E$12="",0,COUNTIF(BM$4:BM$53,"&lt;"&amp;AO637)*IF(AP637&lt;0.5,Riskregister!$K$12+(Riskregister!$L$12-Riskregister!$K$12)*SQRT(AP637/2),Riskregister!$L$12-(Riskregister!$L$12-Riskregister!$K$12)*SQRT((1-AP637)/2)))</f>
        <v>0</v>
      </c>
      <c r="AR637" s="30">
        <f t="shared" ca="1" si="390"/>
        <v>0.23190524118278222</v>
      </c>
      <c r="AS637" s="30">
        <f t="shared" ca="1" si="390"/>
        <v>0.9006751195673488</v>
      </c>
      <c r="AT637" s="30">
        <f>IF(Riskregister!$E$13="",0,COUNTIF(BN$4:BN$53,"&lt;"&amp;AR637)*IF(AS637&lt;0.5,Riskregister!$K$13+(Riskregister!$L$13-Riskregister!$K$13)*SQRT(AS637/2),Riskregister!$L$13-(Riskregister!$L$13-Riskregister!$K$13)*SQRT((1-AS637)/2)))</f>
        <v>0</v>
      </c>
      <c r="AU637" s="30">
        <f t="shared" ca="1" si="391"/>
        <v>0.64625529676786064</v>
      </c>
      <c r="AV637" s="30">
        <f t="shared" ca="1" si="391"/>
        <v>0.12742701111801003</v>
      </c>
      <c r="AW637" s="30">
        <f>IF(Riskregister!$E$14="",0,COUNTIF(BO$4:BO$53,"&lt;"&amp;AU637)*IF(AV637&lt;0.5,Riskregister!$K$14+(Riskregister!$L$14-Riskregister!$K$14)*SQRT(AV637/2),Riskregister!$L$14-(Riskregister!$L$14-Riskregister!$K$14)*SQRT((1-AV637)/2)))</f>
        <v>0</v>
      </c>
      <c r="AX637" s="30">
        <f t="shared" ca="1" si="392"/>
        <v>0.17219330141650924</v>
      </c>
      <c r="AY637" s="30">
        <f t="shared" ca="1" si="392"/>
        <v>1.1570682667391585E-2</v>
      </c>
      <c r="AZ637" s="30">
        <f>IF(Riskregister!$E$15="",0,COUNTIF(BP$4:BP$53,"&lt;"&amp;AX637)*IF(AY637&lt;0.5,Riskregister!$K$15+(Riskregister!$L$15-Riskregister!$K$15)*SQRT(AY637/2),Riskregister!$L$15-(Riskregister!$L$15-Riskregister!$K$15)*SQRT((1-AY637)/2)))</f>
        <v>0</v>
      </c>
      <c r="BA637" s="30">
        <f t="shared" ca="1" si="393"/>
        <v>0.81935135501754908</v>
      </c>
      <c r="BB637" s="30">
        <f t="shared" ca="1" si="393"/>
        <v>8.6514829525193737E-2</v>
      </c>
      <c r="BC637" s="30">
        <f>IF(Riskregister!$E$16="",0,COUNTIF(BQ$4:BQ$53,"&lt;"&amp;BA637)*IF(BB637&lt;0.5,Riskregister!$K$16+(Riskregister!$L$16-Riskregister!$K$16)*SQRT(BB637/2),Riskregister!$L$16-(Riskregister!$L$16-Riskregister!$K$16)*SQRT((1-BB637)/2)))</f>
        <v>0</v>
      </c>
      <c r="BD637" s="30">
        <f t="shared" ca="1" si="357"/>
        <v>9458319.687999662</v>
      </c>
    </row>
    <row r="638" spans="20:56" x14ac:dyDescent="0.35">
      <c r="T638" s="30">
        <f t="shared" ca="1" si="382"/>
        <v>0.95469746817045842</v>
      </c>
      <c r="U638" s="30">
        <f t="shared" ca="1" si="382"/>
        <v>0.93502540122699918</v>
      </c>
      <c r="V638" s="30">
        <f ca="1">IF(Riskregister!$E$5="",0,COUNTIF(BF$4:BF$53,"&lt;"&amp;T638)*IF(U638&lt;0.5,Riskregister!$K$5+(Riskregister!$L$5-Riskregister!$K$5)*SQRT(U638/2),Riskregister!$L$5-(Riskregister!$L$5-Riskregister!$K$5)*SQRT((1-U638)/2)))</f>
        <v>3632236.6442235368</v>
      </c>
      <c r="W638" s="30">
        <f t="shared" ca="1" si="383"/>
        <v>0.67831573976092085</v>
      </c>
      <c r="X638" s="30">
        <f t="shared" ca="1" si="383"/>
        <v>3.0255577844127357E-2</v>
      </c>
      <c r="Y638" s="30">
        <f ca="1">IF(Riskregister!$E$6="",0,COUNTIF(BG$4:BG$53,"&lt;"&amp;W638)*IF(X638&lt;0.5,Riskregister!$K$6+(Riskregister!$L$6-Riskregister!$K$6)*SQRT(X638/2),Riskregister!$L$6-(Riskregister!$L$6-Riskregister!$K$6)*SQRT((1-X638)/2)))</f>
        <v>842782.27655355097</v>
      </c>
      <c r="Z638" s="30">
        <f t="shared" ca="1" si="384"/>
        <v>0.98142831746577519</v>
      </c>
      <c r="AA638" s="30">
        <f t="shared" ca="1" si="384"/>
        <v>9.5599085899098268E-2</v>
      </c>
      <c r="AB638" s="30">
        <f ca="1">IF(Riskregister!$E$7="",0,COUNTIF(BH$4:BH$53,"&lt;"&amp;Z638)*IF(AA638&lt;0.5,Riskregister!$K$7+(Riskregister!$L$7-Riskregister!$K$7)*SQRT(AA638/2),Riskregister!$L$7-(Riskregister!$L$7-Riskregister!$K$7)*SQRT((1-AA638)/2)))</f>
        <v>1518250.4765204573</v>
      </c>
      <c r="AC638" s="30">
        <f t="shared" ca="1" si="385"/>
        <v>0.81907595937186872</v>
      </c>
      <c r="AD638" s="30">
        <f t="shared" ca="1" si="385"/>
        <v>0.12249152469277302</v>
      </c>
      <c r="AE638" s="30">
        <f ca="1">IF(Riskregister!$E$8="",0,COUNTIF(BI$4:BI$53,"&lt;"&amp;AC638)*IF(AD638&lt;0.5,Riskregister!$K$8+(Riskregister!$L$8-Riskregister!$K$8)*SQRT(AD638/2),Riskregister!$L$8-(Riskregister!$L$8-Riskregister!$K$8)*SQRT((1-AD638)/2)))</f>
        <v>5852601.6639840174</v>
      </c>
      <c r="AF638" s="30">
        <f t="shared" ca="1" si="386"/>
        <v>0.76051952630495023</v>
      </c>
      <c r="AG638" s="30">
        <f t="shared" ca="1" si="386"/>
        <v>0.74555198376639931</v>
      </c>
      <c r="AH638" s="30">
        <f>IF(Riskregister!$E$9="",0,COUNTIF(BJ$4:BJ$53,"&lt;"&amp;AF638)*IF(AG638&lt;0.5,Riskregister!$K$9+(Riskregister!$L$9-Riskregister!$K$9)*SQRT(AG638/2),Riskregister!$L$9-(Riskregister!$L$9-Riskregister!$K$9)*SQRT((1-AG638)/2)))</f>
        <v>0</v>
      </c>
      <c r="AI638" s="30">
        <f t="shared" ca="1" si="387"/>
        <v>0.76950645996663303</v>
      </c>
      <c r="AJ638" s="30">
        <f t="shared" ca="1" si="387"/>
        <v>0.93961090077164888</v>
      </c>
      <c r="AK638" s="30">
        <f>IF(Riskregister!$E$10="",0,COUNTIF(BK$4:BK$53,"&lt;"&amp;AI638)*IF(AJ638&lt;0.5,Riskregister!$K$10+(Riskregister!$L$10-Riskregister!$K$10)*SQRT(AJ638/2),Riskregister!$L$10-(Riskregister!$L$10-Riskregister!$K$10)*SQRT((1-AJ638)/2)))</f>
        <v>0</v>
      </c>
      <c r="AL638" s="30">
        <f t="shared" ca="1" si="388"/>
        <v>0.3994068064724291</v>
      </c>
      <c r="AM638" s="30">
        <f t="shared" ca="1" si="388"/>
        <v>7.2046332774636901E-2</v>
      </c>
      <c r="AN638" s="30">
        <f>IF(Riskregister!$E$11="",0,COUNTIF(BL$4:BL$53,"&lt;"&amp;AL638)*IF(AM638&lt;0.5,Riskregister!$K$11+(Riskregister!$L$11-Riskregister!$K$11)*SQRT(AM638/2),Riskregister!$L$11-(Riskregister!$L$11-Riskregister!$K$11)*SQRT((1-AM638)/2)))</f>
        <v>0</v>
      </c>
      <c r="AO638" s="30">
        <f t="shared" ca="1" si="389"/>
        <v>0.31663841611930355</v>
      </c>
      <c r="AP638" s="30">
        <f t="shared" ca="1" si="389"/>
        <v>0.35941723992333763</v>
      </c>
      <c r="AQ638" s="30">
        <f>IF(Riskregister!$E$12="",0,COUNTIF(BM$4:BM$53,"&lt;"&amp;AO638)*IF(AP638&lt;0.5,Riskregister!$K$12+(Riskregister!$L$12-Riskregister!$K$12)*SQRT(AP638/2),Riskregister!$L$12-(Riskregister!$L$12-Riskregister!$K$12)*SQRT((1-AP638)/2)))</f>
        <v>0</v>
      </c>
      <c r="AR638" s="30">
        <f t="shared" ca="1" si="390"/>
        <v>0.84883177674514354</v>
      </c>
      <c r="AS638" s="30">
        <f t="shared" ca="1" si="390"/>
        <v>0.67336086405643636</v>
      </c>
      <c r="AT638" s="30">
        <f>IF(Riskregister!$E$13="",0,COUNTIF(BN$4:BN$53,"&lt;"&amp;AR638)*IF(AS638&lt;0.5,Riskregister!$K$13+(Riskregister!$L$13-Riskregister!$K$13)*SQRT(AS638/2),Riskregister!$L$13-(Riskregister!$L$13-Riskregister!$K$13)*SQRT((1-AS638)/2)))</f>
        <v>0</v>
      </c>
      <c r="AU638" s="30">
        <f t="shared" ca="1" si="391"/>
        <v>0.89607344862050331</v>
      </c>
      <c r="AV638" s="30">
        <f t="shared" ca="1" si="391"/>
        <v>0.96743134507803785</v>
      </c>
      <c r="AW638" s="30">
        <f>IF(Riskregister!$E$14="",0,COUNTIF(BO$4:BO$53,"&lt;"&amp;AU638)*IF(AV638&lt;0.5,Riskregister!$K$14+(Riskregister!$L$14-Riskregister!$K$14)*SQRT(AV638/2),Riskregister!$L$14-(Riskregister!$L$14-Riskregister!$K$14)*SQRT((1-AV638)/2)))</f>
        <v>0</v>
      </c>
      <c r="AX638" s="30">
        <f t="shared" ca="1" si="392"/>
        <v>0.23441795925007936</v>
      </c>
      <c r="AY638" s="30">
        <f t="shared" ca="1" si="392"/>
        <v>0.97405512839655783</v>
      </c>
      <c r="AZ638" s="30">
        <f>IF(Riskregister!$E$15="",0,COUNTIF(BP$4:BP$53,"&lt;"&amp;AX638)*IF(AY638&lt;0.5,Riskregister!$K$15+(Riskregister!$L$15-Riskregister!$K$15)*SQRT(AY638/2),Riskregister!$L$15-(Riskregister!$L$15-Riskregister!$K$15)*SQRT((1-AY638)/2)))</f>
        <v>0</v>
      </c>
      <c r="BA638" s="30">
        <f t="shared" ca="1" si="393"/>
        <v>2.575042864147814E-2</v>
      </c>
      <c r="BB638" s="30">
        <f t="shared" ca="1" si="393"/>
        <v>0.24129886856765015</v>
      </c>
      <c r="BC638" s="30">
        <f>IF(Riskregister!$E$16="",0,COUNTIF(BQ$4:BQ$53,"&lt;"&amp;BA638)*IF(BB638&lt;0.5,Riskregister!$K$16+(Riskregister!$L$16-Riskregister!$K$16)*SQRT(BB638/2),Riskregister!$L$16-(Riskregister!$L$16-Riskregister!$K$16)*SQRT((1-BB638)/2)))</f>
        <v>0</v>
      </c>
      <c r="BD638" s="30">
        <f t="shared" ca="1" si="357"/>
        <v>11845871.061281562</v>
      </c>
    </row>
    <row r="639" spans="20:56" x14ac:dyDescent="0.35">
      <c r="T639" s="30">
        <f t="shared" ca="1" si="382"/>
        <v>0.85052006853147022</v>
      </c>
      <c r="U639" s="30">
        <f t="shared" ca="1" si="382"/>
        <v>8.0676637305147958E-2</v>
      </c>
      <c r="V639" s="30">
        <f ca="1">IF(Riskregister!$E$5="",0,COUNTIF(BF$4:BF$53,"&lt;"&amp;T639)*IF(U639&lt;0.5,Riskregister!$K$5+(Riskregister!$L$5-Riskregister!$K$5)*SQRT(U639/2),Riskregister!$L$5-(Riskregister!$L$5-Riskregister!$K$5)*SQRT((1-U639)/2)))</f>
        <v>1442278.8424577012</v>
      </c>
      <c r="W639" s="30">
        <f t="shared" ca="1" si="383"/>
        <v>0.61499937242330738</v>
      </c>
      <c r="X639" s="30">
        <f t="shared" ca="1" si="383"/>
        <v>0.69705083630388887</v>
      </c>
      <c r="Y639" s="30">
        <f ca="1">IF(Riskregister!$E$6="",0,COUNTIF(BG$4:BG$53,"&lt;"&amp;W639)*IF(X639&lt;0.5,Riskregister!$K$6+(Riskregister!$L$6-Riskregister!$K$6)*SQRT(X639/2),Riskregister!$L$6-(Riskregister!$L$6-Riskregister!$K$6)*SQRT((1-X639)/2)))</f>
        <v>2598889.5187206687</v>
      </c>
      <c r="Z639" s="30">
        <f t="shared" ca="1" si="384"/>
        <v>0.63649630991423289</v>
      </c>
      <c r="AA639" s="30">
        <f t="shared" ca="1" si="384"/>
        <v>0.4673418564019326</v>
      </c>
      <c r="AB639" s="30">
        <f ca="1">IF(Riskregister!$E$7="",0,COUNTIF(BH$4:BH$53,"&lt;"&amp;Z639)*IF(AA639&lt;0.5,Riskregister!$K$7+(Riskregister!$L$7-Riskregister!$K$7)*SQRT(AA639/2),Riskregister!$L$7-(Riskregister!$L$7-Riskregister!$K$7)*SQRT((1-AA639)/2)))</f>
        <v>1534318.2623460216</v>
      </c>
      <c r="AC639" s="30">
        <f t="shared" ca="1" si="385"/>
        <v>0.30060047714742055</v>
      </c>
      <c r="AD639" s="30">
        <f t="shared" ca="1" si="385"/>
        <v>0.27228015036849607</v>
      </c>
      <c r="AE639" s="30">
        <f ca="1">IF(Riskregister!$E$8="",0,COUNTIF(BI$4:BI$53,"&lt;"&amp;AC639)*IF(AD639&lt;0.5,Riskregister!$K$8+(Riskregister!$L$8-Riskregister!$K$8)*SQRT(AD639/2),Riskregister!$L$8-(Riskregister!$L$8-Riskregister!$K$8)*SQRT((1-AD639)/2)))</f>
        <v>4068333.4677161821</v>
      </c>
      <c r="AF639" s="30">
        <f t="shared" ca="1" si="386"/>
        <v>0.3722133445574981</v>
      </c>
      <c r="AG639" s="30">
        <f t="shared" ca="1" si="386"/>
        <v>0.94134260024030714</v>
      </c>
      <c r="AH639" s="30">
        <f>IF(Riskregister!$E$9="",0,COUNTIF(BJ$4:BJ$53,"&lt;"&amp;AF639)*IF(AG639&lt;0.5,Riskregister!$K$9+(Riskregister!$L$9-Riskregister!$K$9)*SQRT(AG639/2),Riskregister!$L$9-(Riskregister!$L$9-Riskregister!$K$9)*SQRT((1-AG639)/2)))</f>
        <v>0</v>
      </c>
      <c r="AI639" s="30">
        <f t="shared" ca="1" si="387"/>
        <v>8.804667684717471E-2</v>
      </c>
      <c r="AJ639" s="30">
        <f t="shared" ca="1" si="387"/>
        <v>7.5382301932935381E-2</v>
      </c>
      <c r="AK639" s="30">
        <f>IF(Riskregister!$E$10="",0,COUNTIF(BK$4:BK$53,"&lt;"&amp;AI639)*IF(AJ639&lt;0.5,Riskregister!$K$10+(Riskregister!$L$10-Riskregister!$K$10)*SQRT(AJ639/2),Riskregister!$L$10-(Riskregister!$L$10-Riskregister!$K$10)*SQRT((1-AJ639)/2)))</f>
        <v>0</v>
      </c>
      <c r="AL639" s="30">
        <f t="shared" ca="1" si="388"/>
        <v>0.88120778409088729</v>
      </c>
      <c r="AM639" s="30">
        <f t="shared" ca="1" si="388"/>
        <v>0.39241743959498898</v>
      </c>
      <c r="AN639" s="30">
        <f>IF(Riskregister!$E$11="",0,COUNTIF(BL$4:BL$53,"&lt;"&amp;AL639)*IF(AM639&lt;0.5,Riskregister!$K$11+(Riskregister!$L$11-Riskregister!$K$11)*SQRT(AM639/2),Riskregister!$L$11-(Riskregister!$L$11-Riskregister!$K$11)*SQRT((1-AM639)/2)))</f>
        <v>0</v>
      </c>
      <c r="AO639" s="30">
        <f t="shared" ca="1" si="389"/>
        <v>0.50944909528768145</v>
      </c>
      <c r="AP639" s="30">
        <f t="shared" ca="1" si="389"/>
        <v>0.31488316711407716</v>
      </c>
      <c r="AQ639" s="30">
        <f>IF(Riskregister!$E$12="",0,COUNTIF(BM$4:BM$53,"&lt;"&amp;AO639)*IF(AP639&lt;0.5,Riskregister!$K$12+(Riskregister!$L$12-Riskregister!$K$12)*SQRT(AP639/2),Riskregister!$L$12-(Riskregister!$L$12-Riskregister!$K$12)*SQRT((1-AP639)/2)))</f>
        <v>0</v>
      </c>
      <c r="AR639" s="30">
        <f t="shared" ca="1" si="390"/>
        <v>0.56271689730775754</v>
      </c>
      <c r="AS639" s="30">
        <f t="shared" ca="1" si="390"/>
        <v>0.99616224759572058</v>
      </c>
      <c r="AT639" s="30">
        <f>IF(Riskregister!$E$13="",0,COUNTIF(BN$4:BN$53,"&lt;"&amp;AR639)*IF(AS639&lt;0.5,Riskregister!$K$13+(Riskregister!$L$13-Riskregister!$K$13)*SQRT(AS639/2),Riskregister!$L$13-(Riskregister!$L$13-Riskregister!$K$13)*SQRT((1-AS639)/2)))</f>
        <v>0</v>
      </c>
      <c r="AU639" s="30">
        <f t="shared" ca="1" si="391"/>
        <v>0.63782047839703226</v>
      </c>
      <c r="AV639" s="30">
        <f t="shared" ca="1" si="391"/>
        <v>0.86584831090961489</v>
      </c>
      <c r="AW639" s="30">
        <f>IF(Riskregister!$E$14="",0,COUNTIF(BO$4:BO$53,"&lt;"&amp;AU639)*IF(AV639&lt;0.5,Riskregister!$K$14+(Riskregister!$L$14-Riskregister!$K$14)*SQRT(AV639/2),Riskregister!$L$14-(Riskregister!$L$14-Riskregister!$K$14)*SQRT((1-AV639)/2)))</f>
        <v>0</v>
      </c>
      <c r="AX639" s="30">
        <f t="shared" ca="1" si="392"/>
        <v>0.87482661570558118</v>
      </c>
      <c r="AY639" s="30">
        <f t="shared" ca="1" si="392"/>
        <v>0.73810355011864004</v>
      </c>
      <c r="AZ639" s="30">
        <f>IF(Riskregister!$E$15="",0,COUNTIF(BP$4:BP$53,"&lt;"&amp;AX639)*IF(AY639&lt;0.5,Riskregister!$K$15+(Riskregister!$L$15-Riskregister!$K$15)*SQRT(AY639/2),Riskregister!$L$15-(Riskregister!$L$15-Riskregister!$K$15)*SQRT((1-AY639)/2)))</f>
        <v>0</v>
      </c>
      <c r="BA639" s="30">
        <f t="shared" ca="1" si="393"/>
        <v>0.587579816153735</v>
      </c>
      <c r="BB639" s="30">
        <f t="shared" ca="1" si="393"/>
        <v>0.48323030814665269</v>
      </c>
      <c r="BC639" s="30">
        <f>IF(Riskregister!$E$16="",0,COUNTIF(BQ$4:BQ$53,"&lt;"&amp;BA639)*IF(BB639&lt;0.5,Riskregister!$K$16+(Riskregister!$L$16-Riskregister!$K$16)*SQRT(BB639/2),Riskregister!$L$16-(Riskregister!$L$16-Riskregister!$K$16)*SQRT((1-BB639)/2)))</f>
        <v>0</v>
      </c>
      <c r="BD639" s="30">
        <f t="shared" ca="1" si="357"/>
        <v>9643820.0912405737</v>
      </c>
    </row>
    <row r="640" spans="20:56" x14ac:dyDescent="0.35">
      <c r="T640" s="30">
        <f t="shared" ca="1" si="382"/>
        <v>0.14393566937081348</v>
      </c>
      <c r="U640" s="30">
        <f t="shared" ca="1" si="382"/>
        <v>0.71914084129137357</v>
      </c>
      <c r="V640" s="30">
        <f ca="1">IF(Riskregister!$E$5="",0,COUNTIF(BF$4:BF$53,"&lt;"&amp;T640)*IF(U640&lt;0.5,Riskregister!$K$5+(Riskregister!$L$5-Riskregister!$K$5)*SQRT(U640/2),Riskregister!$L$5-(Riskregister!$L$5-Riskregister!$K$5)*SQRT((1-U640)/2)))</f>
        <v>862734.58630183595</v>
      </c>
      <c r="W640" s="30">
        <f t="shared" ca="1" si="383"/>
        <v>0.70722178810615643</v>
      </c>
      <c r="X640" s="30">
        <f t="shared" ca="1" si="383"/>
        <v>0.50739364744969773</v>
      </c>
      <c r="Y640" s="30">
        <f ca="1">IF(Riskregister!$E$6="",0,COUNTIF(BG$4:BG$53,"&lt;"&amp;W640)*IF(X640&lt;0.5,Riskregister!$K$6+(Riskregister!$L$6-Riskregister!$K$6)*SQRT(X640/2),Riskregister!$L$6-(Riskregister!$L$6-Riskregister!$K$6)*SQRT((1-X640)/2)))</f>
        <v>3320037.197985128</v>
      </c>
      <c r="Z640" s="30">
        <f t="shared" ca="1" si="384"/>
        <v>0.8239745225703563</v>
      </c>
      <c r="AA640" s="30">
        <f t="shared" ca="1" si="384"/>
        <v>0.91141326088666719</v>
      </c>
      <c r="AB640" s="30">
        <f ca="1">IF(Riskregister!$E$7="",0,COUNTIF(BH$4:BH$53,"&lt;"&amp;Z640)*IF(AA640&lt;0.5,Riskregister!$K$7+(Riskregister!$L$7-Riskregister!$K$7)*SQRT(AA640/2),Riskregister!$L$7-(Riskregister!$L$7-Riskregister!$K$7)*SQRT((1-AA640)/2)))</f>
        <v>2937051.3146358747</v>
      </c>
      <c r="AC640" s="30">
        <f t="shared" ca="1" si="385"/>
        <v>0.33391319438842937</v>
      </c>
      <c r="AD640" s="30">
        <f t="shared" ca="1" si="385"/>
        <v>5.4809501763787294E-3</v>
      </c>
      <c r="AE640" s="30">
        <f ca="1">IF(Riskregister!$E$8="",0,COUNTIF(BI$4:BI$53,"&lt;"&amp;AC640)*IF(AD640&lt;0.5,Riskregister!$K$8+(Riskregister!$L$8-Riskregister!$K$8)*SQRT(AD640/2),Riskregister!$L$8-(Riskregister!$L$8-Riskregister!$K$8)*SQRT((1-AD640)/2)))</f>
        <v>1092085.7433338342</v>
      </c>
      <c r="AF640" s="30">
        <f t="shared" ca="1" si="386"/>
        <v>0.16389529151231563</v>
      </c>
      <c r="AG640" s="30">
        <f t="shared" ca="1" si="386"/>
        <v>0.91186220301850684</v>
      </c>
      <c r="AH640" s="30">
        <f>IF(Riskregister!$E$9="",0,COUNTIF(BJ$4:BJ$53,"&lt;"&amp;AF640)*IF(AG640&lt;0.5,Riskregister!$K$9+(Riskregister!$L$9-Riskregister!$K$9)*SQRT(AG640/2),Riskregister!$L$9-(Riskregister!$L$9-Riskregister!$K$9)*SQRT((1-AG640)/2)))</f>
        <v>0</v>
      </c>
      <c r="AI640" s="30">
        <f t="shared" ca="1" si="387"/>
        <v>0.64578211467860314</v>
      </c>
      <c r="AJ640" s="30">
        <f t="shared" ca="1" si="387"/>
        <v>0.411628894626481</v>
      </c>
      <c r="AK640" s="30">
        <f>IF(Riskregister!$E$10="",0,COUNTIF(BK$4:BK$53,"&lt;"&amp;AI640)*IF(AJ640&lt;0.5,Riskregister!$K$10+(Riskregister!$L$10-Riskregister!$K$10)*SQRT(AJ640/2),Riskregister!$L$10-(Riskregister!$L$10-Riskregister!$K$10)*SQRT((1-AJ640)/2)))</f>
        <v>0</v>
      </c>
      <c r="AL640" s="30">
        <f t="shared" ca="1" si="388"/>
        <v>0.66050475028473665</v>
      </c>
      <c r="AM640" s="30">
        <f t="shared" ca="1" si="388"/>
        <v>0.72521476308643307</v>
      </c>
      <c r="AN640" s="30">
        <f>IF(Riskregister!$E$11="",0,COUNTIF(BL$4:BL$53,"&lt;"&amp;AL640)*IF(AM640&lt;0.5,Riskregister!$K$11+(Riskregister!$L$11-Riskregister!$K$11)*SQRT(AM640/2),Riskregister!$L$11-(Riskregister!$L$11-Riskregister!$K$11)*SQRT((1-AM640)/2)))</f>
        <v>0</v>
      </c>
      <c r="AO640" s="30">
        <f t="shared" ca="1" si="389"/>
        <v>0.49672094904896902</v>
      </c>
      <c r="AP640" s="30">
        <f t="shared" ca="1" si="389"/>
        <v>0.77769089616726728</v>
      </c>
      <c r="AQ640" s="30">
        <f>IF(Riskregister!$E$12="",0,COUNTIF(BM$4:BM$53,"&lt;"&amp;AO640)*IF(AP640&lt;0.5,Riskregister!$K$12+(Riskregister!$L$12-Riskregister!$K$12)*SQRT(AP640/2),Riskregister!$L$12-(Riskregister!$L$12-Riskregister!$K$12)*SQRT((1-AP640)/2)))</f>
        <v>0</v>
      </c>
      <c r="AR640" s="30">
        <f t="shared" ca="1" si="390"/>
        <v>0.43409990841435542</v>
      </c>
      <c r="AS640" s="30">
        <f t="shared" ca="1" si="390"/>
        <v>4.7744949708703133E-2</v>
      </c>
      <c r="AT640" s="30">
        <f>IF(Riskregister!$E$13="",0,COUNTIF(BN$4:BN$53,"&lt;"&amp;AR640)*IF(AS640&lt;0.5,Riskregister!$K$13+(Riskregister!$L$13-Riskregister!$K$13)*SQRT(AS640/2),Riskregister!$L$13-(Riskregister!$L$13-Riskregister!$K$13)*SQRT((1-AS640)/2)))</f>
        <v>0</v>
      </c>
      <c r="AU640" s="30">
        <f t="shared" ca="1" si="391"/>
        <v>0.31497698734291091</v>
      </c>
      <c r="AV640" s="30">
        <f t="shared" ca="1" si="391"/>
        <v>0.70984956500840379</v>
      </c>
      <c r="AW640" s="30">
        <f>IF(Riskregister!$E$14="",0,COUNTIF(BO$4:BO$53,"&lt;"&amp;AU640)*IF(AV640&lt;0.5,Riskregister!$K$14+(Riskregister!$L$14-Riskregister!$K$14)*SQRT(AV640/2),Riskregister!$L$14-(Riskregister!$L$14-Riskregister!$K$14)*SQRT((1-AV640)/2)))</f>
        <v>0</v>
      </c>
      <c r="AX640" s="30">
        <f t="shared" ca="1" si="392"/>
        <v>0.7835123660908716</v>
      </c>
      <c r="AY640" s="30">
        <f t="shared" ca="1" si="392"/>
        <v>0.49471592997952729</v>
      </c>
      <c r="AZ640" s="30">
        <f>IF(Riskregister!$E$15="",0,COUNTIF(BP$4:BP$53,"&lt;"&amp;AX640)*IF(AY640&lt;0.5,Riskregister!$K$15+(Riskregister!$L$15-Riskregister!$K$15)*SQRT(AY640/2),Riskregister!$L$15-(Riskregister!$L$15-Riskregister!$K$15)*SQRT((1-AY640)/2)))</f>
        <v>0</v>
      </c>
      <c r="BA640" s="30">
        <f t="shared" ca="1" si="393"/>
        <v>7.7085660269631595E-2</v>
      </c>
      <c r="BB640" s="30">
        <f t="shared" ca="1" si="393"/>
        <v>0.17837632443962359</v>
      </c>
      <c r="BC640" s="30">
        <f>IF(Riskregister!$E$16="",0,COUNTIF(BQ$4:BQ$53,"&lt;"&amp;BA640)*IF(BB640&lt;0.5,Riskregister!$K$16+(Riskregister!$L$16-Riskregister!$K$16)*SQRT(BB640/2),Riskregister!$L$16-(Riskregister!$L$16-Riskregister!$K$16)*SQRT((1-BB640)/2)))</f>
        <v>0</v>
      </c>
      <c r="BD640" s="30">
        <f t="shared" ca="1" si="357"/>
        <v>8211908.8422566727</v>
      </c>
    </row>
    <row r="641" spans="20:56" x14ac:dyDescent="0.35">
      <c r="T641" s="30">
        <f t="shared" ca="1" si="382"/>
        <v>0.29129483942852796</v>
      </c>
      <c r="U641" s="30">
        <f t="shared" ca="1" si="382"/>
        <v>0.68432620398194277</v>
      </c>
      <c r="V641" s="30">
        <f ca="1">IF(Riskregister!$E$5="",0,COUNTIF(BF$4:BF$53,"&lt;"&amp;T641)*IF(U641&lt;0.5,Riskregister!$K$5+(Riskregister!$L$5-Riskregister!$K$5)*SQRT(U641/2),Riskregister!$L$5-(Riskregister!$L$5-Riskregister!$K$5)*SQRT((1-U641)/2)))</f>
        <v>842441.77063405025</v>
      </c>
      <c r="W641" s="30">
        <f t="shared" ca="1" si="383"/>
        <v>0.93869885764926575</v>
      </c>
      <c r="X641" s="30">
        <f t="shared" ca="1" si="383"/>
        <v>0.11154830828648654</v>
      </c>
      <c r="Y641" s="30">
        <f ca="1">IF(Riskregister!$E$6="",0,COUNTIF(BG$4:BG$53,"&lt;"&amp;W641)*IF(X641&lt;0.5,Riskregister!$K$6+(Riskregister!$L$6-Riskregister!$K$6)*SQRT(X641/2),Riskregister!$L$6-(Riskregister!$L$6-Riskregister!$K$6)*SQRT((1-X641)/2)))</f>
        <v>2500391.7639137553</v>
      </c>
      <c r="Z641" s="30">
        <f t="shared" ca="1" si="384"/>
        <v>0.78961083405376997</v>
      </c>
      <c r="AA641" s="30">
        <f t="shared" ca="1" si="384"/>
        <v>0.89733920879625639</v>
      </c>
      <c r="AB641" s="30">
        <f ca="1">IF(Riskregister!$E$7="",0,COUNTIF(BH$4:BH$53,"&lt;"&amp;Z641)*IF(AA641&lt;0.5,Riskregister!$K$7+(Riskregister!$L$7-Riskregister!$K$7)*SQRT(AA641/2),Riskregister!$L$7-(Riskregister!$L$7-Riskregister!$K$7)*SQRT((1-AA641)/2)))</f>
        <v>2565626.0554541391</v>
      </c>
      <c r="AC641" s="30">
        <f t="shared" ca="1" si="385"/>
        <v>0.70884746316092329</v>
      </c>
      <c r="AD641" s="30">
        <f t="shared" ca="1" si="385"/>
        <v>0.74660041003809696</v>
      </c>
      <c r="AE641" s="30">
        <f ca="1">IF(Riskregister!$E$8="",0,COUNTIF(BI$4:BI$53,"&lt;"&amp;AC641)*IF(AD641&lt;0.5,Riskregister!$K$8+(Riskregister!$L$8-Riskregister!$K$8)*SQRT(AD641/2),Riskregister!$L$8-(Riskregister!$L$8-Riskregister!$K$8)*SQRT((1-AD641)/2)))</f>
        <v>13308156.043505833</v>
      </c>
      <c r="AF641" s="30">
        <f t="shared" ca="1" si="386"/>
        <v>0.58847573559698696</v>
      </c>
      <c r="AG641" s="30">
        <f t="shared" ca="1" si="386"/>
        <v>0.52768012753459081</v>
      </c>
      <c r="AH641" s="30">
        <f>IF(Riskregister!$E$9="",0,COUNTIF(BJ$4:BJ$53,"&lt;"&amp;AF641)*IF(AG641&lt;0.5,Riskregister!$K$9+(Riskregister!$L$9-Riskregister!$K$9)*SQRT(AG641/2),Riskregister!$L$9-(Riskregister!$L$9-Riskregister!$K$9)*SQRT((1-AG641)/2)))</f>
        <v>0</v>
      </c>
      <c r="AI641" s="30">
        <f t="shared" ca="1" si="387"/>
        <v>0.26945168378058726</v>
      </c>
      <c r="AJ641" s="30">
        <f t="shared" ca="1" si="387"/>
        <v>0.21725455590852272</v>
      </c>
      <c r="AK641" s="30">
        <f>IF(Riskregister!$E$10="",0,COUNTIF(BK$4:BK$53,"&lt;"&amp;AI641)*IF(AJ641&lt;0.5,Riskregister!$K$10+(Riskregister!$L$10-Riskregister!$K$10)*SQRT(AJ641/2),Riskregister!$L$10-(Riskregister!$L$10-Riskregister!$K$10)*SQRT((1-AJ641)/2)))</f>
        <v>0</v>
      </c>
      <c r="AL641" s="30">
        <f t="shared" ca="1" si="388"/>
        <v>0.25334346394626306</v>
      </c>
      <c r="AM641" s="30">
        <f t="shared" ca="1" si="388"/>
        <v>0.52063274468510501</v>
      </c>
      <c r="AN641" s="30">
        <f>IF(Riskregister!$E$11="",0,COUNTIF(BL$4:BL$53,"&lt;"&amp;AL641)*IF(AM641&lt;0.5,Riskregister!$K$11+(Riskregister!$L$11-Riskregister!$K$11)*SQRT(AM641/2),Riskregister!$L$11-(Riskregister!$L$11-Riskregister!$K$11)*SQRT((1-AM641)/2)))</f>
        <v>0</v>
      </c>
      <c r="AO641" s="30">
        <f t="shared" ca="1" si="389"/>
        <v>0.51816219431568444</v>
      </c>
      <c r="AP641" s="30">
        <f t="shared" ca="1" si="389"/>
        <v>0.9892162448070444</v>
      </c>
      <c r="AQ641" s="30">
        <f>IF(Riskregister!$E$12="",0,COUNTIF(BM$4:BM$53,"&lt;"&amp;AO641)*IF(AP641&lt;0.5,Riskregister!$K$12+(Riskregister!$L$12-Riskregister!$K$12)*SQRT(AP641/2),Riskregister!$L$12-(Riskregister!$L$12-Riskregister!$K$12)*SQRT((1-AP641)/2)))</f>
        <v>0</v>
      </c>
      <c r="AR641" s="30">
        <f t="shared" ca="1" si="390"/>
        <v>0.35724796215682608</v>
      </c>
      <c r="AS641" s="30">
        <f t="shared" ca="1" si="390"/>
        <v>0.56988905356387987</v>
      </c>
      <c r="AT641" s="30">
        <f>IF(Riskregister!$E$13="",0,COUNTIF(BN$4:BN$53,"&lt;"&amp;AR641)*IF(AS641&lt;0.5,Riskregister!$K$13+(Riskregister!$L$13-Riskregister!$K$13)*SQRT(AS641/2),Riskregister!$L$13-(Riskregister!$L$13-Riskregister!$K$13)*SQRT((1-AS641)/2)))</f>
        <v>0</v>
      </c>
      <c r="AU641" s="30">
        <f t="shared" ca="1" si="391"/>
        <v>0.94673646083330154</v>
      </c>
      <c r="AV641" s="30">
        <f t="shared" ca="1" si="391"/>
        <v>0.80256090387558943</v>
      </c>
      <c r="AW641" s="30">
        <f>IF(Riskregister!$E$14="",0,COUNTIF(BO$4:BO$53,"&lt;"&amp;AU641)*IF(AV641&lt;0.5,Riskregister!$K$14+(Riskregister!$L$14-Riskregister!$K$14)*SQRT(AV641/2),Riskregister!$L$14-(Riskregister!$L$14-Riskregister!$K$14)*SQRT((1-AV641)/2)))</f>
        <v>0</v>
      </c>
      <c r="AX641" s="30">
        <f t="shared" ca="1" si="392"/>
        <v>0.69462549812106489</v>
      </c>
      <c r="AY641" s="30">
        <f t="shared" ca="1" si="392"/>
        <v>0.36644016258978684</v>
      </c>
      <c r="AZ641" s="30">
        <f>IF(Riskregister!$E$15="",0,COUNTIF(BP$4:BP$53,"&lt;"&amp;AX641)*IF(AY641&lt;0.5,Riskregister!$K$15+(Riskregister!$L$15-Riskregister!$K$15)*SQRT(AY641/2),Riskregister!$L$15-(Riskregister!$L$15-Riskregister!$K$15)*SQRT((1-AY641)/2)))</f>
        <v>0</v>
      </c>
      <c r="BA641" s="30">
        <f t="shared" ca="1" si="393"/>
        <v>0.39598458361751998</v>
      </c>
      <c r="BB641" s="30">
        <f t="shared" ca="1" si="393"/>
        <v>0.19129828015312744</v>
      </c>
      <c r="BC641" s="30">
        <f>IF(Riskregister!$E$16="",0,COUNTIF(BQ$4:BQ$53,"&lt;"&amp;BA641)*IF(BB641&lt;0.5,Riskregister!$K$16+(Riskregister!$L$16-Riskregister!$K$16)*SQRT(BB641/2),Riskregister!$L$16-(Riskregister!$L$16-Riskregister!$K$16)*SQRT((1-BB641)/2)))</f>
        <v>0</v>
      </c>
      <c r="BD641" s="30">
        <f t="shared" ca="1" si="357"/>
        <v>19216615.633507777</v>
      </c>
    </row>
    <row r="642" spans="20:56" x14ac:dyDescent="0.35">
      <c r="T642" s="30">
        <f t="shared" ca="1" si="382"/>
        <v>0.34151786916507509</v>
      </c>
      <c r="U642" s="30">
        <f t="shared" ca="1" si="382"/>
        <v>0.38823158888096398</v>
      </c>
      <c r="V642" s="30">
        <f ca="1">IF(Riskregister!$E$5="",0,COUNTIF(BF$4:BF$53,"&lt;"&amp;T642)*IF(U642&lt;0.5,Riskregister!$K$5+(Riskregister!$L$5-Riskregister!$K$5)*SQRT(U642/2),Riskregister!$L$5-(Riskregister!$L$5-Riskregister!$K$5)*SQRT((1-U642)/2)))</f>
        <v>1044790.7492284816</v>
      </c>
      <c r="W642" s="30">
        <f t="shared" ca="1" si="383"/>
        <v>0.8150476470611242</v>
      </c>
      <c r="X642" s="30">
        <f t="shared" ca="1" si="383"/>
        <v>4.8907493039877181E-2</v>
      </c>
      <c r="Y642" s="30">
        <f ca="1">IF(Riskregister!$E$6="",0,COUNTIF(BG$4:BG$53,"&lt;"&amp;W642)*IF(X642&lt;0.5,Riskregister!$K$6+(Riskregister!$L$6-Riskregister!$K$6)*SQRT(X642/2),Riskregister!$L$6-(Riskregister!$L$6-Riskregister!$K$6)*SQRT((1-X642)/2)))</f>
        <v>1444435.4614305403</v>
      </c>
      <c r="Z642" s="30">
        <f t="shared" ca="1" si="384"/>
        <v>3.3460942240405522E-2</v>
      </c>
      <c r="AA642" s="30">
        <f t="shared" ca="1" si="384"/>
        <v>0.55332782111398227</v>
      </c>
      <c r="AB642" s="30">
        <f ca="1">IF(Riskregister!$E$7="",0,COUNTIF(BH$4:BH$53,"&lt;"&amp;Z642)*IF(AA642&lt;0.5,Riskregister!$K$7+(Riskregister!$L$7-Riskregister!$K$7)*SQRT(AA642/2),Riskregister!$L$7-(Riskregister!$L$7-Riskregister!$K$7)*SQRT((1-AA642)/2)))</f>
        <v>469190.86495824461</v>
      </c>
      <c r="AC642" s="30">
        <f t="shared" ca="1" si="385"/>
        <v>0.117972506719347</v>
      </c>
      <c r="AD642" s="30">
        <f t="shared" ca="1" si="385"/>
        <v>0.98305511221837449</v>
      </c>
      <c r="AE642" s="30">
        <f ca="1">IF(Riskregister!$E$8="",0,COUNTIF(BI$4:BI$53,"&lt;"&amp;AC642)*IF(AD642&lt;0.5,Riskregister!$K$8+(Riskregister!$L$8-Riskregister!$K$8)*SQRT(AD642/2),Riskregister!$L$8-(Riskregister!$L$8-Riskregister!$K$8)*SQRT((1-AD642)/2)))</f>
        <v>4567384.3674252471</v>
      </c>
      <c r="AF642" s="30">
        <f t="shared" ca="1" si="386"/>
        <v>0.4058936748777241</v>
      </c>
      <c r="AG642" s="30">
        <f t="shared" ca="1" si="386"/>
        <v>0.15516961324563672</v>
      </c>
      <c r="AH642" s="30">
        <f>IF(Riskregister!$E$9="",0,COUNTIF(BJ$4:BJ$53,"&lt;"&amp;AF642)*IF(AG642&lt;0.5,Riskregister!$K$9+(Riskregister!$L$9-Riskregister!$K$9)*SQRT(AG642/2),Riskregister!$L$9-(Riskregister!$L$9-Riskregister!$K$9)*SQRT((1-AG642)/2)))</f>
        <v>0</v>
      </c>
      <c r="AI642" s="30">
        <f t="shared" ca="1" si="387"/>
        <v>0.4920131988348051</v>
      </c>
      <c r="AJ642" s="30">
        <f t="shared" ca="1" si="387"/>
        <v>0.22408092218408215</v>
      </c>
      <c r="AK642" s="30">
        <f>IF(Riskregister!$E$10="",0,COUNTIF(BK$4:BK$53,"&lt;"&amp;AI642)*IF(AJ642&lt;0.5,Riskregister!$K$10+(Riskregister!$L$10-Riskregister!$K$10)*SQRT(AJ642/2),Riskregister!$L$10-(Riskregister!$L$10-Riskregister!$K$10)*SQRT((1-AJ642)/2)))</f>
        <v>0</v>
      </c>
      <c r="AL642" s="30">
        <f t="shared" ca="1" si="388"/>
        <v>0.80585780382048156</v>
      </c>
      <c r="AM642" s="30">
        <f t="shared" ca="1" si="388"/>
        <v>0.62582297366668427</v>
      </c>
      <c r="AN642" s="30">
        <f>IF(Riskregister!$E$11="",0,COUNTIF(BL$4:BL$53,"&lt;"&amp;AL642)*IF(AM642&lt;0.5,Riskregister!$K$11+(Riskregister!$L$11-Riskregister!$K$11)*SQRT(AM642/2),Riskregister!$L$11-(Riskregister!$L$11-Riskregister!$K$11)*SQRT((1-AM642)/2)))</f>
        <v>0</v>
      </c>
      <c r="AO642" s="30">
        <f t="shared" ca="1" si="389"/>
        <v>0.84769617834882427</v>
      </c>
      <c r="AP642" s="30">
        <f t="shared" ca="1" si="389"/>
        <v>0.51620143004357322</v>
      </c>
      <c r="AQ642" s="30">
        <f>IF(Riskregister!$E$12="",0,COUNTIF(BM$4:BM$53,"&lt;"&amp;AO642)*IF(AP642&lt;0.5,Riskregister!$K$12+(Riskregister!$L$12-Riskregister!$K$12)*SQRT(AP642/2),Riskregister!$L$12-(Riskregister!$L$12-Riskregister!$K$12)*SQRT((1-AP642)/2)))</f>
        <v>0</v>
      </c>
      <c r="AR642" s="30">
        <f t="shared" ca="1" si="390"/>
        <v>0.21622154816562467</v>
      </c>
      <c r="AS642" s="30">
        <f t="shared" ca="1" si="390"/>
        <v>0.14165889748425853</v>
      </c>
      <c r="AT642" s="30">
        <f>IF(Riskregister!$E$13="",0,COUNTIF(BN$4:BN$53,"&lt;"&amp;AR642)*IF(AS642&lt;0.5,Riskregister!$K$13+(Riskregister!$L$13-Riskregister!$K$13)*SQRT(AS642/2),Riskregister!$L$13-(Riskregister!$L$13-Riskregister!$K$13)*SQRT((1-AS642)/2)))</f>
        <v>0</v>
      </c>
      <c r="AU642" s="30">
        <f t="shared" ca="1" si="391"/>
        <v>0.57243476202652488</v>
      </c>
      <c r="AV642" s="30">
        <f t="shared" ca="1" si="391"/>
        <v>0.11521016613624813</v>
      </c>
      <c r="AW642" s="30">
        <f>IF(Riskregister!$E$14="",0,COUNTIF(BO$4:BO$53,"&lt;"&amp;AU642)*IF(AV642&lt;0.5,Riskregister!$K$14+(Riskregister!$L$14-Riskregister!$K$14)*SQRT(AV642/2),Riskregister!$L$14-(Riskregister!$L$14-Riskregister!$K$14)*SQRT((1-AV642)/2)))</f>
        <v>0</v>
      </c>
      <c r="AX642" s="30">
        <f t="shared" ca="1" si="392"/>
        <v>0.65631476956330159</v>
      </c>
      <c r="AY642" s="30">
        <f t="shared" ca="1" si="392"/>
        <v>0.34660006777020513</v>
      </c>
      <c r="AZ642" s="30">
        <f>IF(Riskregister!$E$15="",0,COUNTIF(BP$4:BP$53,"&lt;"&amp;AX642)*IF(AY642&lt;0.5,Riskregister!$K$15+(Riskregister!$L$15-Riskregister!$K$15)*SQRT(AY642/2),Riskregister!$L$15-(Riskregister!$L$15-Riskregister!$K$15)*SQRT((1-AY642)/2)))</f>
        <v>0</v>
      </c>
      <c r="BA642" s="30">
        <f t="shared" ca="1" si="393"/>
        <v>0.27768889895274018</v>
      </c>
      <c r="BB642" s="30">
        <f t="shared" ca="1" si="393"/>
        <v>0.85661450608476486</v>
      </c>
      <c r="BC642" s="30">
        <f>IF(Riskregister!$E$16="",0,COUNTIF(BQ$4:BQ$53,"&lt;"&amp;BA642)*IF(BB642&lt;0.5,Riskregister!$K$16+(Riskregister!$L$16-Riskregister!$K$16)*SQRT(BB642/2),Riskregister!$L$16-(Riskregister!$L$16-Riskregister!$K$16)*SQRT((1-BB642)/2)))</f>
        <v>0</v>
      </c>
      <c r="BD642" s="30">
        <f t="shared" ca="1" si="357"/>
        <v>7525801.4430425139</v>
      </c>
    </row>
    <row r="643" spans="20:56" x14ac:dyDescent="0.35">
      <c r="T643" s="30">
        <f t="shared" ca="1" si="382"/>
        <v>5.5840866220335794E-2</v>
      </c>
      <c r="U643" s="30">
        <f t="shared" ca="1" si="382"/>
        <v>0.24880023363987958</v>
      </c>
      <c r="V643" s="30">
        <f ca="1">IF(Riskregister!$E$5="",0,COUNTIF(BF$4:BF$53,"&lt;"&amp;T643)*IF(U643&lt;0.5,Riskregister!$K$5+(Riskregister!$L$5-Riskregister!$K$5)*SQRT(U643/2),Riskregister!$L$5-(Riskregister!$L$5-Riskregister!$K$5)*SQRT((1-U643)/2)))</f>
        <v>308716.80331974244</v>
      </c>
      <c r="W643" s="30">
        <f t="shared" ca="1" si="383"/>
        <v>0.3975431662768828</v>
      </c>
      <c r="X643" s="30">
        <f t="shared" ca="1" si="383"/>
        <v>0.73799494099992979</v>
      </c>
      <c r="Y643" s="30">
        <f ca="1">IF(Riskregister!$E$6="",0,COUNTIF(BG$4:BG$53,"&lt;"&amp;W643)*IF(X643&lt;0.5,Riskregister!$K$6+(Riskregister!$L$6-Riskregister!$K$6)*SQRT(X643/2),Riskregister!$L$6-(Riskregister!$L$6-Riskregister!$K$6)*SQRT((1-X643)/2)))</f>
        <v>1348503.1116113341</v>
      </c>
      <c r="Z643" s="30">
        <f t="shared" ca="1" si="384"/>
        <v>0.51822652757711651</v>
      </c>
      <c r="AA643" s="30">
        <f t="shared" ca="1" si="384"/>
        <v>0.29401941441978929</v>
      </c>
      <c r="AB643" s="30">
        <f ca="1">IF(Riskregister!$E$7="",0,COUNTIF(BH$4:BH$53,"&lt;"&amp;Z643)*IF(AA643&lt;0.5,Riskregister!$K$7+(Riskregister!$L$7-Riskregister!$K$7)*SQRT(AA643/2),Riskregister!$L$7-(Riskregister!$L$7-Riskregister!$K$7)*SQRT((1-AA643)/2)))</f>
        <v>1105178.7433828809</v>
      </c>
      <c r="AC643" s="30">
        <f t="shared" ca="1" si="385"/>
        <v>0.19012524003201836</v>
      </c>
      <c r="AD643" s="30">
        <f t="shared" ca="1" si="385"/>
        <v>0.13369912151659402</v>
      </c>
      <c r="AE643" s="30">
        <f ca="1">IF(Riskregister!$E$8="",0,COUNTIF(BI$4:BI$53,"&lt;"&amp;AC643)*IF(AD643&lt;0.5,Riskregister!$K$8+(Riskregister!$L$8-Riskregister!$K$8)*SQRT(AD643/2),Riskregister!$L$8-(Riskregister!$L$8-Riskregister!$K$8)*SQRT((1-AD643)/2)))</f>
        <v>1515198.2542576257</v>
      </c>
      <c r="AF643" s="30">
        <f t="shared" ca="1" si="386"/>
        <v>0.93316583790961538</v>
      </c>
      <c r="AG643" s="30">
        <f t="shared" ca="1" si="386"/>
        <v>0.95892793689473965</v>
      </c>
      <c r="AH643" s="30">
        <f>IF(Riskregister!$E$9="",0,COUNTIF(BJ$4:BJ$53,"&lt;"&amp;AF643)*IF(AG643&lt;0.5,Riskregister!$K$9+(Riskregister!$L$9-Riskregister!$K$9)*SQRT(AG643/2),Riskregister!$L$9-(Riskregister!$L$9-Riskregister!$K$9)*SQRT((1-AG643)/2)))</f>
        <v>0</v>
      </c>
      <c r="AI643" s="30">
        <f t="shared" ca="1" si="387"/>
        <v>0.73488087782040457</v>
      </c>
      <c r="AJ643" s="30">
        <f t="shared" ca="1" si="387"/>
        <v>7.3967061350496799E-2</v>
      </c>
      <c r="AK643" s="30">
        <f>IF(Riskregister!$E$10="",0,COUNTIF(BK$4:BK$53,"&lt;"&amp;AI643)*IF(AJ643&lt;0.5,Riskregister!$K$10+(Riskregister!$L$10-Riskregister!$K$10)*SQRT(AJ643/2),Riskregister!$L$10-(Riskregister!$L$10-Riskregister!$K$10)*SQRT((1-AJ643)/2)))</f>
        <v>0</v>
      </c>
      <c r="AL643" s="30">
        <f t="shared" ca="1" si="388"/>
        <v>0.9376506734086224</v>
      </c>
      <c r="AM643" s="30">
        <f t="shared" ca="1" si="388"/>
        <v>0.93597501940008732</v>
      </c>
      <c r="AN643" s="30">
        <f>IF(Riskregister!$E$11="",0,COUNTIF(BL$4:BL$53,"&lt;"&amp;AL643)*IF(AM643&lt;0.5,Riskregister!$K$11+(Riskregister!$L$11-Riskregister!$K$11)*SQRT(AM643/2),Riskregister!$L$11-(Riskregister!$L$11-Riskregister!$K$11)*SQRT((1-AM643)/2)))</f>
        <v>0</v>
      </c>
      <c r="AO643" s="30">
        <f t="shared" ca="1" si="389"/>
        <v>0.51033694619206604</v>
      </c>
      <c r="AP643" s="30">
        <f t="shared" ca="1" si="389"/>
        <v>0.60317276519232066</v>
      </c>
      <c r="AQ643" s="30">
        <f>IF(Riskregister!$E$12="",0,COUNTIF(BM$4:BM$53,"&lt;"&amp;AO643)*IF(AP643&lt;0.5,Riskregister!$K$12+(Riskregister!$L$12-Riskregister!$K$12)*SQRT(AP643/2),Riskregister!$L$12-(Riskregister!$L$12-Riskregister!$K$12)*SQRT((1-AP643)/2)))</f>
        <v>0</v>
      </c>
      <c r="AR643" s="30">
        <f t="shared" ca="1" si="390"/>
        <v>0.66210695333121417</v>
      </c>
      <c r="AS643" s="30">
        <f t="shared" ca="1" si="390"/>
        <v>0.46938864291290616</v>
      </c>
      <c r="AT643" s="30">
        <f>IF(Riskregister!$E$13="",0,COUNTIF(BN$4:BN$53,"&lt;"&amp;AR643)*IF(AS643&lt;0.5,Riskregister!$K$13+(Riskregister!$L$13-Riskregister!$K$13)*SQRT(AS643/2),Riskregister!$L$13-(Riskregister!$L$13-Riskregister!$K$13)*SQRT((1-AS643)/2)))</f>
        <v>0</v>
      </c>
      <c r="AU643" s="30">
        <f t="shared" ca="1" si="391"/>
        <v>0.12355906237549308</v>
      </c>
      <c r="AV643" s="30">
        <f t="shared" ca="1" si="391"/>
        <v>9.2106726786096549E-2</v>
      </c>
      <c r="AW643" s="30">
        <f>IF(Riskregister!$E$14="",0,COUNTIF(BO$4:BO$53,"&lt;"&amp;AU643)*IF(AV643&lt;0.5,Riskregister!$K$14+(Riskregister!$L$14-Riskregister!$K$14)*SQRT(AV643/2),Riskregister!$L$14-(Riskregister!$L$14-Riskregister!$K$14)*SQRT((1-AV643)/2)))</f>
        <v>0</v>
      </c>
      <c r="AX643" s="30">
        <f t="shared" ca="1" si="392"/>
        <v>0.36582916156690937</v>
      </c>
      <c r="AY643" s="30">
        <f t="shared" ca="1" si="392"/>
        <v>0.42163962381691367</v>
      </c>
      <c r="AZ643" s="30">
        <f>IF(Riskregister!$E$15="",0,COUNTIF(BP$4:BP$53,"&lt;"&amp;AX643)*IF(AY643&lt;0.5,Riskregister!$K$15+(Riskregister!$L$15-Riskregister!$K$15)*SQRT(AY643/2),Riskregister!$L$15-(Riskregister!$L$15-Riskregister!$K$15)*SQRT((1-AY643)/2)))</f>
        <v>0</v>
      </c>
      <c r="BA643" s="30">
        <f t="shared" ca="1" si="393"/>
        <v>0.8117981330025198</v>
      </c>
      <c r="BB643" s="30">
        <f t="shared" ca="1" si="393"/>
        <v>0.6970015235245498</v>
      </c>
      <c r="BC643" s="30">
        <f>IF(Riskregister!$E$16="",0,COUNTIF(BQ$4:BQ$53,"&lt;"&amp;BA643)*IF(BB643&lt;0.5,Riskregister!$K$16+(Riskregister!$L$16-Riskregister!$K$16)*SQRT(BB643/2),Riskregister!$L$16-(Riskregister!$L$16-Riskregister!$K$16)*SQRT((1-BB643)/2)))</f>
        <v>0</v>
      </c>
      <c r="BD643" s="30">
        <f t="shared" ca="1" si="357"/>
        <v>4277596.9125715829</v>
      </c>
    </row>
    <row r="644" spans="20:56" x14ac:dyDescent="0.35">
      <c r="T644" s="30">
        <f t="shared" ref="T644:U663" ca="1" si="394">RAND()</f>
        <v>0.35939124847251824</v>
      </c>
      <c r="U644" s="30">
        <f t="shared" ca="1" si="394"/>
        <v>0.88930245310449396</v>
      </c>
      <c r="V644" s="30">
        <f ca="1">IF(Riskregister!$E$5="",0,COUNTIF(BF$4:BF$53,"&lt;"&amp;T644)*IF(U644&lt;0.5,Riskregister!$K$5+(Riskregister!$L$5-Riskregister!$K$5)*SQRT(U644/2),Riskregister!$L$5-(Riskregister!$L$5-Riskregister!$K$5)*SQRT((1-U644)/2)))</f>
        <v>1482394.6795021691</v>
      </c>
      <c r="W644" s="30">
        <f t="shared" ref="W644:X663" ca="1" si="395">RAND()</f>
        <v>0.60240879285102522</v>
      </c>
      <c r="X644" s="30">
        <f t="shared" ca="1" si="395"/>
        <v>0.55509031373266138</v>
      </c>
      <c r="Y644" s="30">
        <f ca="1">IF(Riskregister!$E$6="",0,COUNTIF(BG$4:BG$53,"&lt;"&amp;W644)*IF(X644&lt;0.5,Riskregister!$K$6+(Riskregister!$L$6-Riskregister!$K$6)*SQRT(X644/2),Riskregister!$L$6-(Riskregister!$L$6-Riskregister!$K$6)*SQRT((1-X644)/2)))</f>
        <v>2302055.7232310735</v>
      </c>
      <c r="Z644" s="30">
        <f t="shared" ref="Z644:AA663" ca="1" si="396">RAND()</f>
        <v>0.16147300049423263</v>
      </c>
      <c r="AA644" s="30">
        <f t="shared" ca="1" si="396"/>
        <v>0.37337542934900503</v>
      </c>
      <c r="AB644" s="30">
        <f ca="1">IF(Riskregister!$E$7="",0,COUNTIF(BH$4:BH$53,"&lt;"&amp;Z644)*IF(AA644&lt;0.5,Riskregister!$K$7+(Riskregister!$L$7-Riskregister!$K$7)*SQRT(AA644/2),Riskregister!$L$7-(Riskregister!$L$7-Riskregister!$K$7)*SQRT((1-AA644)/2)))</f>
        <v>804903.23256040295</v>
      </c>
      <c r="AC644" s="30">
        <f t="shared" ref="AC644:AD663" ca="1" si="397">RAND()</f>
        <v>0.74477784763212895</v>
      </c>
      <c r="AD644" s="30">
        <f t="shared" ca="1" si="397"/>
        <v>0.35168623413696509</v>
      </c>
      <c r="AE644" s="30">
        <f ca="1">IF(Riskregister!$E$8="",0,COUNTIF(BI$4:BI$53,"&lt;"&amp;AC644)*IF(AD644&lt;0.5,Riskregister!$K$8+(Riskregister!$L$8-Riskregister!$K$8)*SQRT(AD644/2),Riskregister!$L$8-(Riskregister!$L$8-Riskregister!$K$8)*SQRT((1-AD644)/2)))</f>
        <v>9083526.5774071235</v>
      </c>
      <c r="AF644" s="30">
        <f t="shared" ref="AF644:AG663" ca="1" si="398">RAND()</f>
        <v>0.6445249010516797</v>
      </c>
      <c r="AG644" s="30">
        <f t="shared" ca="1" si="398"/>
        <v>0.79217487616565951</v>
      </c>
      <c r="AH644" s="30">
        <f>IF(Riskregister!$E$9="",0,COUNTIF(BJ$4:BJ$53,"&lt;"&amp;AF644)*IF(AG644&lt;0.5,Riskregister!$K$9+(Riskregister!$L$9-Riskregister!$K$9)*SQRT(AG644/2),Riskregister!$L$9-(Riskregister!$L$9-Riskregister!$K$9)*SQRT((1-AG644)/2)))</f>
        <v>0</v>
      </c>
      <c r="AI644" s="30">
        <f t="shared" ref="AI644:AJ663" ca="1" si="399">RAND()</f>
        <v>0.6976398275187724</v>
      </c>
      <c r="AJ644" s="30">
        <f t="shared" ca="1" si="399"/>
        <v>0.4662200592524316</v>
      </c>
      <c r="AK644" s="30">
        <f>IF(Riskregister!$E$10="",0,COUNTIF(BK$4:BK$53,"&lt;"&amp;AI644)*IF(AJ644&lt;0.5,Riskregister!$K$10+(Riskregister!$L$10-Riskregister!$K$10)*SQRT(AJ644/2),Riskregister!$L$10-(Riskregister!$L$10-Riskregister!$K$10)*SQRT((1-AJ644)/2)))</f>
        <v>0</v>
      </c>
      <c r="AL644" s="30">
        <f t="shared" ref="AL644:AM663" ca="1" si="400">RAND()</f>
        <v>0.90550822623634453</v>
      </c>
      <c r="AM644" s="30">
        <f t="shared" ca="1" si="400"/>
        <v>0.2498126958431971</v>
      </c>
      <c r="AN644" s="30">
        <f>IF(Riskregister!$E$11="",0,COUNTIF(BL$4:BL$53,"&lt;"&amp;AL644)*IF(AM644&lt;0.5,Riskregister!$K$11+(Riskregister!$L$11-Riskregister!$K$11)*SQRT(AM644/2),Riskregister!$L$11-(Riskregister!$L$11-Riskregister!$K$11)*SQRT((1-AM644)/2)))</f>
        <v>0</v>
      </c>
      <c r="AO644" s="30">
        <f t="shared" ref="AO644:AP663" ca="1" si="401">RAND()</f>
        <v>0.570434544090338</v>
      </c>
      <c r="AP644" s="30">
        <f t="shared" ca="1" si="401"/>
        <v>0.96578572738798196</v>
      </c>
      <c r="AQ644" s="30">
        <f>IF(Riskregister!$E$12="",0,COUNTIF(BM$4:BM$53,"&lt;"&amp;AO644)*IF(AP644&lt;0.5,Riskregister!$K$12+(Riskregister!$L$12-Riskregister!$K$12)*SQRT(AP644/2),Riskregister!$L$12-(Riskregister!$L$12-Riskregister!$K$12)*SQRT((1-AP644)/2)))</f>
        <v>0</v>
      </c>
      <c r="AR644" s="30">
        <f t="shared" ref="AR644:AS663" ca="1" si="402">RAND()</f>
        <v>0.87283982574142593</v>
      </c>
      <c r="AS644" s="30">
        <f t="shared" ca="1" si="402"/>
        <v>0.45764932802501646</v>
      </c>
      <c r="AT644" s="30">
        <f>IF(Riskregister!$E$13="",0,COUNTIF(BN$4:BN$53,"&lt;"&amp;AR644)*IF(AS644&lt;0.5,Riskregister!$K$13+(Riskregister!$L$13-Riskregister!$K$13)*SQRT(AS644/2),Riskregister!$L$13-(Riskregister!$L$13-Riskregister!$K$13)*SQRT((1-AS644)/2)))</f>
        <v>0</v>
      </c>
      <c r="AU644" s="30">
        <f t="shared" ref="AU644:AV663" ca="1" si="403">RAND()</f>
        <v>0.47894494646670716</v>
      </c>
      <c r="AV644" s="30">
        <f t="shared" ca="1" si="403"/>
        <v>4.363184327266767E-2</v>
      </c>
      <c r="AW644" s="30">
        <f>IF(Riskregister!$E$14="",0,COUNTIF(BO$4:BO$53,"&lt;"&amp;AU644)*IF(AV644&lt;0.5,Riskregister!$K$14+(Riskregister!$L$14-Riskregister!$K$14)*SQRT(AV644/2),Riskregister!$L$14-(Riskregister!$L$14-Riskregister!$K$14)*SQRT((1-AV644)/2)))</f>
        <v>0</v>
      </c>
      <c r="AX644" s="30">
        <f t="shared" ref="AX644:AY663" ca="1" si="404">RAND()</f>
        <v>0.4471014646545689</v>
      </c>
      <c r="AY644" s="30">
        <f t="shared" ca="1" si="404"/>
        <v>0.50258122530308336</v>
      </c>
      <c r="AZ644" s="30">
        <f>IF(Riskregister!$E$15="",0,COUNTIF(BP$4:BP$53,"&lt;"&amp;AX644)*IF(AY644&lt;0.5,Riskregister!$K$15+(Riskregister!$L$15-Riskregister!$K$15)*SQRT(AY644/2),Riskregister!$L$15-(Riskregister!$L$15-Riskregister!$K$15)*SQRT((1-AY644)/2)))</f>
        <v>0</v>
      </c>
      <c r="BA644" s="30">
        <f t="shared" ref="BA644:BB663" ca="1" si="405">RAND()</f>
        <v>0.59207280597150258</v>
      </c>
      <c r="BB644" s="30">
        <f t="shared" ca="1" si="405"/>
        <v>0.29476435319321037</v>
      </c>
      <c r="BC644" s="30">
        <f>IF(Riskregister!$E$16="",0,COUNTIF(BQ$4:BQ$53,"&lt;"&amp;BA644)*IF(BB644&lt;0.5,Riskregister!$K$16+(Riskregister!$L$16-Riskregister!$K$16)*SQRT(BB644/2),Riskregister!$L$16-(Riskregister!$L$16-Riskregister!$K$16)*SQRT((1-BB644)/2)))</f>
        <v>0</v>
      </c>
      <c r="BD644" s="30">
        <f t="shared" ref="BD644:BD707" ca="1" si="406">V644+Y644+AB644+AE644+AH644+AK644+AN644+AQ644+AT644+AW644+AZ644+BC644</f>
        <v>13672880.212700769</v>
      </c>
    </row>
    <row r="645" spans="20:56" x14ac:dyDescent="0.35">
      <c r="T645" s="30">
        <f t="shared" ca="1" si="394"/>
        <v>0.74574752050811355</v>
      </c>
      <c r="U645" s="30">
        <f t="shared" ca="1" si="394"/>
        <v>0.58958254782441888</v>
      </c>
      <c r="V645" s="30">
        <f ca="1">IF(Riskregister!$E$5="",0,COUNTIF(BF$4:BF$53,"&lt;"&amp;T645)*IF(U645&lt;0.5,Riskregister!$K$5+(Riskregister!$L$5-Riskregister!$K$5)*SQRT(U645/2),Riskregister!$L$5-(Riskregister!$L$5-Riskregister!$K$5)*SQRT((1-U645)/2)))</f>
        <v>1980750.6802457804</v>
      </c>
      <c r="W645" s="30">
        <f t="shared" ca="1" si="395"/>
        <v>0.9574641533719731</v>
      </c>
      <c r="X645" s="30">
        <f t="shared" ca="1" si="395"/>
        <v>0.74047334274316023</v>
      </c>
      <c r="Y645" s="30">
        <f ca="1">IF(Riskregister!$E$6="",0,COUNTIF(BG$4:BG$53,"&lt;"&amp;W645)*IF(X645&lt;0.5,Riskregister!$K$6+(Riskregister!$L$6-Riskregister!$K$6)*SQRT(X645/2),Riskregister!$L$6-(Riskregister!$L$6-Riskregister!$K$6)*SQRT((1-X645)/2)))</f>
        <v>6757959.0349747259</v>
      </c>
      <c r="Z645" s="30">
        <f t="shared" ca="1" si="396"/>
        <v>0.93115985662335554</v>
      </c>
      <c r="AA645" s="30">
        <f t="shared" ca="1" si="396"/>
        <v>0.71626480980032503</v>
      </c>
      <c r="AB645" s="30">
        <f ca="1">IF(Riskregister!$E$7="",0,COUNTIF(BH$4:BH$53,"&lt;"&amp;Z645)*IF(AA645&lt;0.5,Riskregister!$K$7+(Riskregister!$L$7-Riskregister!$K$7)*SQRT(AA645/2),Riskregister!$L$7-(Riskregister!$L$7-Riskregister!$K$7)*SQRT((1-AA645)/2)))</f>
        <v>2681713.9764174814</v>
      </c>
      <c r="AC645" s="30">
        <f t="shared" ca="1" si="397"/>
        <v>0.78461183597543416</v>
      </c>
      <c r="AD645" s="30">
        <f t="shared" ca="1" si="397"/>
        <v>0.79950488192666491</v>
      </c>
      <c r="AE645" s="30">
        <f ca="1">IF(Riskregister!$E$8="",0,COUNTIF(BI$4:BI$53,"&lt;"&amp;AC645)*IF(AD645&lt;0.5,Riskregister!$K$8+(Riskregister!$L$8-Riskregister!$K$8)*SQRT(AD645/2),Riskregister!$L$8-(Riskregister!$L$8-Riskregister!$K$8)*SQRT((1-AD645)/2)))</f>
        <v>14047563.753729086</v>
      </c>
      <c r="AF645" s="30">
        <f t="shared" ca="1" si="398"/>
        <v>1.2390403358256141E-2</v>
      </c>
      <c r="AG645" s="30">
        <f t="shared" ca="1" si="398"/>
        <v>0.53225603025631607</v>
      </c>
      <c r="AH645" s="30">
        <f>IF(Riskregister!$E$9="",0,COUNTIF(BJ$4:BJ$53,"&lt;"&amp;AF645)*IF(AG645&lt;0.5,Riskregister!$K$9+(Riskregister!$L$9-Riskregister!$K$9)*SQRT(AG645/2),Riskregister!$L$9-(Riskregister!$L$9-Riskregister!$K$9)*SQRT((1-AG645)/2)))</f>
        <v>0</v>
      </c>
      <c r="AI645" s="30">
        <f t="shared" ca="1" si="399"/>
        <v>0.2348522378912653</v>
      </c>
      <c r="AJ645" s="30">
        <f t="shared" ca="1" si="399"/>
        <v>1.9660122170032768E-2</v>
      </c>
      <c r="AK645" s="30">
        <f>IF(Riskregister!$E$10="",0,COUNTIF(BK$4:BK$53,"&lt;"&amp;AI645)*IF(AJ645&lt;0.5,Riskregister!$K$10+(Riskregister!$L$10-Riskregister!$K$10)*SQRT(AJ645/2),Riskregister!$L$10-(Riskregister!$L$10-Riskregister!$K$10)*SQRT((1-AJ645)/2)))</f>
        <v>0</v>
      </c>
      <c r="AL645" s="30">
        <f t="shared" ca="1" si="400"/>
        <v>0.46817778809853594</v>
      </c>
      <c r="AM645" s="30">
        <f t="shared" ca="1" si="400"/>
        <v>0.43310773591276031</v>
      </c>
      <c r="AN645" s="30">
        <f>IF(Riskregister!$E$11="",0,COUNTIF(BL$4:BL$53,"&lt;"&amp;AL645)*IF(AM645&lt;0.5,Riskregister!$K$11+(Riskregister!$L$11-Riskregister!$K$11)*SQRT(AM645/2),Riskregister!$L$11-(Riskregister!$L$11-Riskregister!$K$11)*SQRT((1-AM645)/2)))</f>
        <v>0</v>
      </c>
      <c r="AO645" s="30">
        <f t="shared" ca="1" si="401"/>
        <v>0.63620856973998563</v>
      </c>
      <c r="AP645" s="30">
        <f t="shared" ca="1" si="401"/>
        <v>0.76289618876631471</v>
      </c>
      <c r="AQ645" s="30">
        <f>IF(Riskregister!$E$12="",0,COUNTIF(BM$4:BM$53,"&lt;"&amp;AO645)*IF(AP645&lt;0.5,Riskregister!$K$12+(Riskregister!$L$12-Riskregister!$K$12)*SQRT(AP645/2),Riskregister!$L$12-(Riskregister!$L$12-Riskregister!$K$12)*SQRT((1-AP645)/2)))</f>
        <v>0</v>
      </c>
      <c r="AR645" s="30">
        <f t="shared" ca="1" si="402"/>
        <v>0.2830829593421238</v>
      </c>
      <c r="AS645" s="30">
        <f t="shared" ca="1" si="402"/>
        <v>0.23724878023841778</v>
      </c>
      <c r="AT645" s="30">
        <f>IF(Riskregister!$E$13="",0,COUNTIF(BN$4:BN$53,"&lt;"&amp;AR645)*IF(AS645&lt;0.5,Riskregister!$K$13+(Riskregister!$L$13-Riskregister!$K$13)*SQRT(AS645/2),Riskregister!$L$13-(Riskregister!$L$13-Riskregister!$K$13)*SQRT((1-AS645)/2)))</f>
        <v>0</v>
      </c>
      <c r="AU645" s="30">
        <f t="shared" ca="1" si="403"/>
        <v>0.8565034573317869</v>
      </c>
      <c r="AV645" s="30">
        <f t="shared" ca="1" si="403"/>
        <v>0.67564559484930398</v>
      </c>
      <c r="AW645" s="30">
        <f>IF(Riskregister!$E$14="",0,COUNTIF(BO$4:BO$53,"&lt;"&amp;AU645)*IF(AV645&lt;0.5,Riskregister!$K$14+(Riskregister!$L$14-Riskregister!$K$14)*SQRT(AV645/2),Riskregister!$L$14-(Riskregister!$L$14-Riskregister!$K$14)*SQRT((1-AV645)/2)))</f>
        <v>0</v>
      </c>
      <c r="AX645" s="30">
        <f t="shared" ca="1" si="404"/>
        <v>0.39459063039551745</v>
      </c>
      <c r="AY645" s="30">
        <f t="shared" ca="1" si="404"/>
        <v>0.20992837507401796</v>
      </c>
      <c r="AZ645" s="30">
        <f>IF(Riskregister!$E$15="",0,COUNTIF(BP$4:BP$53,"&lt;"&amp;AX645)*IF(AY645&lt;0.5,Riskregister!$K$15+(Riskregister!$L$15-Riskregister!$K$15)*SQRT(AY645/2),Riskregister!$L$15-(Riskregister!$L$15-Riskregister!$K$15)*SQRT((1-AY645)/2)))</f>
        <v>0</v>
      </c>
      <c r="BA645" s="30">
        <f t="shared" ca="1" si="405"/>
        <v>0.29270670464842996</v>
      </c>
      <c r="BB645" s="30">
        <f t="shared" ca="1" si="405"/>
        <v>0.89322731618437368</v>
      </c>
      <c r="BC645" s="30">
        <f>IF(Riskregister!$E$16="",0,COUNTIF(BQ$4:BQ$53,"&lt;"&amp;BA645)*IF(BB645&lt;0.5,Riskregister!$K$16+(Riskregister!$L$16-Riskregister!$K$16)*SQRT(BB645/2),Riskregister!$L$16-(Riskregister!$L$16-Riskregister!$K$16)*SQRT((1-BB645)/2)))</f>
        <v>0</v>
      </c>
      <c r="BD645" s="30">
        <f t="shared" ca="1" si="406"/>
        <v>25467987.445367076</v>
      </c>
    </row>
    <row r="646" spans="20:56" x14ac:dyDescent="0.35">
      <c r="T646" s="30">
        <f t="shared" ca="1" si="394"/>
        <v>0.84967074766215489</v>
      </c>
      <c r="U646" s="30">
        <f t="shared" ca="1" si="394"/>
        <v>0.34189889772167426</v>
      </c>
      <c r="V646" s="30">
        <f ca="1">IF(Riskregister!$E$5="",0,COUNTIF(BF$4:BF$53,"&lt;"&amp;T646)*IF(U646&lt;0.5,Riskregister!$K$5+(Riskregister!$L$5-Riskregister!$K$5)*SQRT(U646/2),Riskregister!$L$5-(Riskregister!$L$5-Riskregister!$K$5)*SQRT((1-U646)/2)))</f>
        <v>2016342.9052918742</v>
      </c>
      <c r="W646" s="30">
        <f t="shared" ca="1" si="395"/>
        <v>4.7836844027539183E-2</v>
      </c>
      <c r="X646" s="30">
        <f t="shared" ca="1" si="395"/>
        <v>0.37760946539357521</v>
      </c>
      <c r="Y646" s="30">
        <f ca="1">IF(Riskregister!$E$6="",0,COUNTIF(BG$4:BG$53,"&lt;"&amp;W646)*IF(X646&lt;0.5,Riskregister!$K$6+(Riskregister!$L$6-Riskregister!$K$6)*SQRT(X646/2),Riskregister!$L$6-(Riskregister!$L$6-Riskregister!$K$6)*SQRT((1-X646)/2)))</f>
        <v>0</v>
      </c>
      <c r="Z646" s="30">
        <f t="shared" ca="1" si="396"/>
        <v>0.91250173374443244</v>
      </c>
      <c r="AA646" s="30">
        <f t="shared" ca="1" si="396"/>
        <v>2.0415251004109125E-2</v>
      </c>
      <c r="AB646" s="30">
        <f ca="1">IF(Riskregister!$E$7="",0,COUNTIF(BH$4:BH$53,"&lt;"&amp;Z646)*IF(AA646&lt;0.5,Riskregister!$K$7+(Riskregister!$L$7-Riskregister!$K$7)*SQRT(AA646/2),Riskregister!$L$7-(Riskregister!$L$7-Riskregister!$K$7)*SQRT((1-AA646)/2)))</f>
        <v>853614.77966873557</v>
      </c>
      <c r="AC646" s="30">
        <f t="shared" ca="1" si="397"/>
        <v>0.98057373153092464</v>
      </c>
      <c r="AD646" s="30">
        <f t="shared" ca="1" si="397"/>
        <v>0.1811940778564296</v>
      </c>
      <c r="AE646" s="30">
        <f ca="1">IF(Riskregister!$E$8="",0,COUNTIF(BI$4:BI$53,"&lt;"&amp;AC646)*IF(AD646&lt;0.5,Riskregister!$K$8+(Riskregister!$L$8-Riskregister!$K$8)*SQRT(AD646/2),Riskregister!$L$8-(Riskregister!$L$8-Riskregister!$K$8)*SQRT((1-AD646)/2)))</f>
        <v>12002683.520454897</v>
      </c>
      <c r="AF646" s="30">
        <f t="shared" ca="1" si="398"/>
        <v>0.81446391164250265</v>
      </c>
      <c r="AG646" s="30">
        <f t="shared" ca="1" si="398"/>
        <v>0.57332022491596391</v>
      </c>
      <c r="AH646" s="30">
        <f>IF(Riskregister!$E$9="",0,COUNTIF(BJ$4:BJ$53,"&lt;"&amp;AF646)*IF(AG646&lt;0.5,Riskregister!$K$9+(Riskregister!$L$9-Riskregister!$K$9)*SQRT(AG646/2),Riskregister!$L$9-(Riskregister!$L$9-Riskregister!$K$9)*SQRT((1-AG646)/2)))</f>
        <v>0</v>
      </c>
      <c r="AI646" s="30">
        <f t="shared" ca="1" si="399"/>
        <v>0.52500187601181858</v>
      </c>
      <c r="AJ646" s="30">
        <f t="shared" ca="1" si="399"/>
        <v>0.69210251130472111</v>
      </c>
      <c r="AK646" s="30">
        <f>IF(Riskregister!$E$10="",0,COUNTIF(BK$4:BK$53,"&lt;"&amp;AI646)*IF(AJ646&lt;0.5,Riskregister!$K$10+(Riskregister!$L$10-Riskregister!$K$10)*SQRT(AJ646/2),Riskregister!$L$10-(Riskregister!$L$10-Riskregister!$K$10)*SQRT((1-AJ646)/2)))</f>
        <v>0</v>
      </c>
      <c r="AL646" s="30">
        <f t="shared" ca="1" si="400"/>
        <v>0.44223223718000582</v>
      </c>
      <c r="AM646" s="30">
        <f t="shared" ca="1" si="400"/>
        <v>0.14152218436863939</v>
      </c>
      <c r="AN646" s="30">
        <f>IF(Riskregister!$E$11="",0,COUNTIF(BL$4:BL$53,"&lt;"&amp;AL646)*IF(AM646&lt;0.5,Riskregister!$K$11+(Riskregister!$L$11-Riskregister!$K$11)*SQRT(AM646/2),Riskregister!$L$11-(Riskregister!$L$11-Riskregister!$K$11)*SQRT((1-AM646)/2)))</f>
        <v>0</v>
      </c>
      <c r="AO646" s="30">
        <f t="shared" ca="1" si="401"/>
        <v>0.47477921589815564</v>
      </c>
      <c r="AP646" s="30">
        <f t="shared" ca="1" si="401"/>
        <v>0.48495060529515743</v>
      </c>
      <c r="AQ646" s="30">
        <f>IF(Riskregister!$E$12="",0,COUNTIF(BM$4:BM$53,"&lt;"&amp;AO646)*IF(AP646&lt;0.5,Riskregister!$K$12+(Riskregister!$L$12-Riskregister!$K$12)*SQRT(AP646/2),Riskregister!$L$12-(Riskregister!$L$12-Riskregister!$K$12)*SQRT((1-AP646)/2)))</f>
        <v>0</v>
      </c>
      <c r="AR646" s="30">
        <f t="shared" ca="1" si="402"/>
        <v>0.57646367004968846</v>
      </c>
      <c r="AS646" s="30">
        <f t="shared" ca="1" si="402"/>
        <v>0.21744734694220513</v>
      </c>
      <c r="AT646" s="30">
        <f>IF(Riskregister!$E$13="",0,COUNTIF(BN$4:BN$53,"&lt;"&amp;AR646)*IF(AS646&lt;0.5,Riskregister!$K$13+(Riskregister!$L$13-Riskregister!$K$13)*SQRT(AS646/2),Riskregister!$L$13-(Riskregister!$L$13-Riskregister!$K$13)*SQRT((1-AS646)/2)))</f>
        <v>0</v>
      </c>
      <c r="AU646" s="30">
        <f t="shared" ca="1" si="403"/>
        <v>0.73390880947727033</v>
      </c>
      <c r="AV646" s="30">
        <f t="shared" ca="1" si="403"/>
        <v>0.28129391518928948</v>
      </c>
      <c r="AW646" s="30">
        <f>IF(Riskregister!$E$14="",0,COUNTIF(BO$4:BO$53,"&lt;"&amp;AU646)*IF(AV646&lt;0.5,Riskregister!$K$14+(Riskregister!$L$14-Riskregister!$K$14)*SQRT(AV646/2),Riskregister!$L$14-(Riskregister!$L$14-Riskregister!$K$14)*SQRT((1-AV646)/2)))</f>
        <v>0</v>
      </c>
      <c r="AX646" s="30">
        <f t="shared" ca="1" si="404"/>
        <v>0.40517418440614206</v>
      </c>
      <c r="AY646" s="30">
        <f t="shared" ca="1" si="404"/>
        <v>0.42190931295405965</v>
      </c>
      <c r="AZ646" s="30">
        <f>IF(Riskregister!$E$15="",0,COUNTIF(BP$4:BP$53,"&lt;"&amp;AX646)*IF(AY646&lt;0.5,Riskregister!$K$15+(Riskregister!$L$15-Riskregister!$K$15)*SQRT(AY646/2),Riskregister!$L$15-(Riskregister!$L$15-Riskregister!$K$15)*SQRT((1-AY646)/2)))</f>
        <v>0</v>
      </c>
      <c r="BA646" s="30">
        <f t="shared" ca="1" si="405"/>
        <v>0.48899180490604988</v>
      </c>
      <c r="BB646" s="30">
        <f t="shared" ca="1" si="405"/>
        <v>0.59922503444166975</v>
      </c>
      <c r="BC646" s="30">
        <f>IF(Riskregister!$E$16="",0,COUNTIF(BQ$4:BQ$53,"&lt;"&amp;BA646)*IF(BB646&lt;0.5,Riskregister!$K$16+(Riskregister!$L$16-Riskregister!$K$16)*SQRT(BB646/2),Riskregister!$L$16-(Riskregister!$L$16-Riskregister!$K$16)*SQRT((1-BB646)/2)))</f>
        <v>0</v>
      </c>
      <c r="BD646" s="30">
        <f t="shared" ca="1" si="406"/>
        <v>14872641.205415506</v>
      </c>
    </row>
    <row r="647" spans="20:56" x14ac:dyDescent="0.35">
      <c r="T647" s="30">
        <f t="shared" ca="1" si="394"/>
        <v>0.62842873285901646</v>
      </c>
      <c r="U647" s="30">
        <f t="shared" ca="1" si="394"/>
        <v>0.93426669858676481</v>
      </c>
      <c r="V647" s="30">
        <f ca="1">IF(Riskregister!$E$5="",0,COUNTIF(BF$4:BF$53,"&lt;"&amp;T647)*IF(U647&lt;0.5,Riskregister!$K$5+(Riskregister!$L$5-Riskregister!$K$5)*SQRT(U647/2),Riskregister!$L$5-(Riskregister!$L$5-Riskregister!$K$5)*SQRT((1-U647)/2)))</f>
        <v>2073675.0878504049</v>
      </c>
      <c r="W647" s="30">
        <f t="shared" ca="1" si="395"/>
        <v>0.5797069091191186</v>
      </c>
      <c r="X647" s="30">
        <f t="shared" ca="1" si="395"/>
        <v>0.16043627339768063</v>
      </c>
      <c r="Y647" s="30">
        <f ca="1">IF(Riskregister!$E$6="",0,COUNTIF(BG$4:BG$53,"&lt;"&amp;W647)*IF(X647&lt;0.5,Riskregister!$K$6+(Riskregister!$L$6-Riskregister!$K$6)*SQRT(X647/2),Riskregister!$L$6-(Riskregister!$L$6-Riskregister!$K$6)*SQRT((1-X647)/2)))</f>
        <v>1419621.0333339395</v>
      </c>
      <c r="Z647" s="30">
        <f t="shared" ca="1" si="396"/>
        <v>3.0069987591372249E-2</v>
      </c>
      <c r="AA647" s="30">
        <f t="shared" ca="1" si="396"/>
        <v>0.46147776613663394</v>
      </c>
      <c r="AB647" s="30">
        <f ca="1">IF(Riskregister!$E$7="",0,COUNTIF(BH$4:BH$53,"&lt;"&amp;Z647)*IF(AA647&lt;0.5,Riskregister!$K$7+(Riskregister!$L$7-Riskregister!$K$7)*SQRT(AA647/2),Riskregister!$L$7-(Riskregister!$L$7-Riskregister!$K$7)*SQRT((1-AA647)/2)))</f>
        <v>436247.01144170086</v>
      </c>
      <c r="AC647" s="30">
        <f t="shared" ca="1" si="397"/>
        <v>0.29128434615698406</v>
      </c>
      <c r="AD647" s="30">
        <f t="shared" ca="1" si="397"/>
        <v>0.63230135807879562</v>
      </c>
      <c r="AE647" s="30">
        <f ca="1">IF(Riskregister!$E$8="",0,COUNTIF(BI$4:BI$53,"&lt;"&amp;AC647)*IF(AD647&lt;0.5,Riskregister!$K$8+(Riskregister!$L$8-Riskregister!$K$8)*SQRT(AD647/2),Riskregister!$L$8-(Riskregister!$L$8-Riskregister!$K$8)*SQRT((1-AD647)/2)))</f>
        <v>5969500.52722013</v>
      </c>
      <c r="AF647" s="30">
        <f t="shared" ca="1" si="398"/>
        <v>8.3948494990958245E-2</v>
      </c>
      <c r="AG647" s="30">
        <f t="shared" ca="1" si="398"/>
        <v>0.50784848035773889</v>
      </c>
      <c r="AH647" s="30">
        <f>IF(Riskregister!$E$9="",0,COUNTIF(BJ$4:BJ$53,"&lt;"&amp;AF647)*IF(AG647&lt;0.5,Riskregister!$K$9+(Riskregister!$L$9-Riskregister!$K$9)*SQRT(AG647/2),Riskregister!$L$9-(Riskregister!$L$9-Riskregister!$K$9)*SQRT((1-AG647)/2)))</f>
        <v>0</v>
      </c>
      <c r="AI647" s="30">
        <f t="shared" ca="1" si="399"/>
        <v>0.92736585752713463</v>
      </c>
      <c r="AJ647" s="30">
        <f t="shared" ca="1" si="399"/>
        <v>0.67540240287792075</v>
      </c>
      <c r="AK647" s="30">
        <f>IF(Riskregister!$E$10="",0,COUNTIF(BK$4:BK$53,"&lt;"&amp;AI647)*IF(AJ647&lt;0.5,Riskregister!$K$10+(Riskregister!$L$10-Riskregister!$K$10)*SQRT(AJ647/2),Riskregister!$L$10-(Riskregister!$L$10-Riskregister!$K$10)*SQRT((1-AJ647)/2)))</f>
        <v>0</v>
      </c>
      <c r="AL647" s="30">
        <f t="shared" ca="1" si="400"/>
        <v>0.52608762523680364</v>
      </c>
      <c r="AM647" s="30">
        <f t="shared" ca="1" si="400"/>
        <v>0.16539251248808218</v>
      </c>
      <c r="AN647" s="30">
        <f>IF(Riskregister!$E$11="",0,COUNTIF(BL$4:BL$53,"&lt;"&amp;AL647)*IF(AM647&lt;0.5,Riskregister!$K$11+(Riskregister!$L$11-Riskregister!$K$11)*SQRT(AM647/2),Riskregister!$L$11-(Riskregister!$L$11-Riskregister!$K$11)*SQRT((1-AM647)/2)))</f>
        <v>0</v>
      </c>
      <c r="AO647" s="30">
        <f t="shared" ca="1" si="401"/>
        <v>0.58196805487084702</v>
      </c>
      <c r="AP647" s="30">
        <f t="shared" ca="1" si="401"/>
        <v>0.38508560512072332</v>
      </c>
      <c r="AQ647" s="30">
        <f>IF(Riskregister!$E$12="",0,COUNTIF(BM$4:BM$53,"&lt;"&amp;AO647)*IF(AP647&lt;0.5,Riskregister!$K$12+(Riskregister!$L$12-Riskregister!$K$12)*SQRT(AP647/2),Riskregister!$L$12-(Riskregister!$L$12-Riskregister!$K$12)*SQRT((1-AP647)/2)))</f>
        <v>0</v>
      </c>
      <c r="AR647" s="30">
        <f t="shared" ca="1" si="402"/>
        <v>0.82368422361736859</v>
      </c>
      <c r="AS647" s="30">
        <f t="shared" ca="1" si="402"/>
        <v>0.54465577054424097</v>
      </c>
      <c r="AT647" s="30">
        <f>IF(Riskregister!$E$13="",0,COUNTIF(BN$4:BN$53,"&lt;"&amp;AR647)*IF(AS647&lt;0.5,Riskregister!$K$13+(Riskregister!$L$13-Riskregister!$K$13)*SQRT(AS647/2),Riskregister!$L$13-(Riskregister!$L$13-Riskregister!$K$13)*SQRT((1-AS647)/2)))</f>
        <v>0</v>
      </c>
      <c r="AU647" s="30">
        <f t="shared" ca="1" si="403"/>
        <v>0.23543833785938428</v>
      </c>
      <c r="AV647" s="30">
        <f t="shared" ca="1" si="403"/>
        <v>0.31060887484788102</v>
      </c>
      <c r="AW647" s="30">
        <f>IF(Riskregister!$E$14="",0,COUNTIF(BO$4:BO$53,"&lt;"&amp;AU647)*IF(AV647&lt;0.5,Riskregister!$K$14+(Riskregister!$L$14-Riskregister!$K$14)*SQRT(AV647/2),Riskregister!$L$14-(Riskregister!$L$14-Riskregister!$K$14)*SQRT((1-AV647)/2)))</f>
        <v>0</v>
      </c>
      <c r="AX647" s="30">
        <f t="shared" ca="1" si="404"/>
        <v>6.0608585509164814E-2</v>
      </c>
      <c r="AY647" s="30">
        <f t="shared" ca="1" si="404"/>
        <v>0.15425988462886531</v>
      </c>
      <c r="AZ647" s="30">
        <f>IF(Riskregister!$E$15="",0,COUNTIF(BP$4:BP$53,"&lt;"&amp;AX647)*IF(AY647&lt;0.5,Riskregister!$K$15+(Riskregister!$L$15-Riskregister!$K$15)*SQRT(AY647/2),Riskregister!$L$15-(Riskregister!$L$15-Riskregister!$K$15)*SQRT((1-AY647)/2)))</f>
        <v>0</v>
      </c>
      <c r="BA647" s="30">
        <f t="shared" ca="1" si="405"/>
        <v>0.86296136803729451</v>
      </c>
      <c r="BB647" s="30">
        <f t="shared" ca="1" si="405"/>
        <v>0.19500235523795872</v>
      </c>
      <c r="BC647" s="30">
        <f>IF(Riskregister!$E$16="",0,COUNTIF(BQ$4:BQ$53,"&lt;"&amp;BA647)*IF(BB647&lt;0.5,Riskregister!$K$16+(Riskregister!$L$16-Riskregister!$K$16)*SQRT(BB647/2),Riskregister!$L$16-(Riskregister!$L$16-Riskregister!$K$16)*SQRT((1-BB647)/2)))</f>
        <v>0</v>
      </c>
      <c r="BD647" s="30">
        <f t="shared" ca="1" si="406"/>
        <v>9899043.6598461755</v>
      </c>
    </row>
    <row r="648" spans="20:56" x14ac:dyDescent="0.35">
      <c r="T648" s="30">
        <f t="shared" ca="1" si="394"/>
        <v>0.58350911491399682</v>
      </c>
      <c r="U648" s="30">
        <f t="shared" ca="1" si="394"/>
        <v>0.71832837284524365</v>
      </c>
      <c r="V648" s="30">
        <f ca="1">IF(Riskregister!$E$5="",0,COUNTIF(BF$4:BF$53,"&lt;"&amp;T648)*IF(U648&lt;0.5,Riskregister!$K$5+(Riskregister!$L$5-Riskregister!$K$5)*SQRT(U648/2),Riskregister!$L$5-(Riskregister!$L$5-Riskregister!$K$5)*SQRT((1-U648)/2)))</f>
        <v>1724494.236893048</v>
      </c>
      <c r="W648" s="30">
        <f t="shared" ca="1" si="395"/>
        <v>0.31703406875390583</v>
      </c>
      <c r="X648" s="30">
        <f t="shared" ca="1" si="395"/>
        <v>8.4731128550974311E-2</v>
      </c>
      <c r="Y648" s="30">
        <f ca="1">IF(Riskregister!$E$6="",0,COUNTIF(BG$4:BG$53,"&lt;"&amp;W648)*IF(X648&lt;0.5,Riskregister!$K$6+(Riskregister!$L$6-Riskregister!$K$6)*SQRT(X648/2),Riskregister!$L$6-(Riskregister!$L$6-Riskregister!$K$6)*SQRT((1-X648)/2)))</f>
        <v>570492.14330749097</v>
      </c>
      <c r="Z648" s="30">
        <f t="shared" ca="1" si="396"/>
        <v>0.55540291998971303</v>
      </c>
      <c r="AA648" s="30">
        <f t="shared" ca="1" si="396"/>
        <v>0.14973989669537724</v>
      </c>
      <c r="AB648" s="30">
        <f ca="1">IF(Riskregister!$E$7="",0,COUNTIF(BH$4:BH$53,"&lt;"&amp;Z648)*IF(AA648&lt;0.5,Riskregister!$K$7+(Riskregister!$L$7-Riskregister!$K$7)*SQRT(AA648/2),Riskregister!$L$7-(Riskregister!$L$7-Riskregister!$K$7)*SQRT((1-AA648)/2)))</f>
        <v>874609.8434705995</v>
      </c>
      <c r="AC648" s="30">
        <f t="shared" ca="1" si="397"/>
        <v>0.89932243486521524</v>
      </c>
      <c r="AD648" s="30">
        <f t="shared" ca="1" si="397"/>
        <v>0.71544022764688464</v>
      </c>
      <c r="AE648" s="30">
        <f ca="1">IF(Riskregister!$E$8="",0,COUNTIF(BI$4:BI$53,"&lt;"&amp;AC648)*IF(AD648&lt;0.5,Riskregister!$K$8+(Riskregister!$L$8-Riskregister!$K$8)*SQRT(AD648/2),Riskregister!$L$8-(Riskregister!$L$8-Riskregister!$K$8)*SQRT((1-AD648)/2)))</f>
        <v>16135798.561573412</v>
      </c>
      <c r="AF648" s="30">
        <f t="shared" ca="1" si="398"/>
        <v>0.47410226168079916</v>
      </c>
      <c r="AG648" s="30">
        <f t="shared" ca="1" si="398"/>
        <v>8.1424530197078737E-2</v>
      </c>
      <c r="AH648" s="30">
        <f>IF(Riskregister!$E$9="",0,COUNTIF(BJ$4:BJ$53,"&lt;"&amp;AF648)*IF(AG648&lt;0.5,Riskregister!$K$9+(Riskregister!$L$9-Riskregister!$K$9)*SQRT(AG648/2),Riskregister!$L$9-(Riskregister!$L$9-Riskregister!$K$9)*SQRT((1-AG648)/2)))</f>
        <v>0</v>
      </c>
      <c r="AI648" s="30">
        <f t="shared" ca="1" si="399"/>
        <v>0.77876524867820263</v>
      </c>
      <c r="AJ648" s="30">
        <f t="shared" ca="1" si="399"/>
        <v>0.91176726552221332</v>
      </c>
      <c r="AK648" s="30">
        <f>IF(Riskregister!$E$10="",0,COUNTIF(BK$4:BK$53,"&lt;"&amp;AI648)*IF(AJ648&lt;0.5,Riskregister!$K$10+(Riskregister!$L$10-Riskregister!$K$10)*SQRT(AJ648/2),Riskregister!$L$10-(Riskregister!$L$10-Riskregister!$K$10)*SQRT((1-AJ648)/2)))</f>
        <v>0</v>
      </c>
      <c r="AL648" s="30">
        <f t="shared" ca="1" si="400"/>
        <v>0.7494795424290861</v>
      </c>
      <c r="AM648" s="30">
        <f t="shared" ca="1" si="400"/>
        <v>0.37261614518859099</v>
      </c>
      <c r="AN648" s="30">
        <f>IF(Riskregister!$E$11="",0,COUNTIF(BL$4:BL$53,"&lt;"&amp;AL648)*IF(AM648&lt;0.5,Riskregister!$K$11+(Riskregister!$L$11-Riskregister!$K$11)*SQRT(AM648/2),Riskregister!$L$11-(Riskregister!$L$11-Riskregister!$K$11)*SQRT((1-AM648)/2)))</f>
        <v>0</v>
      </c>
      <c r="AO648" s="30">
        <f t="shared" ca="1" si="401"/>
        <v>0.22690104584055559</v>
      </c>
      <c r="AP648" s="30">
        <f t="shared" ca="1" si="401"/>
        <v>0.34033912063736316</v>
      </c>
      <c r="AQ648" s="30">
        <f>IF(Riskregister!$E$12="",0,COUNTIF(BM$4:BM$53,"&lt;"&amp;AO648)*IF(AP648&lt;0.5,Riskregister!$K$12+(Riskregister!$L$12-Riskregister!$K$12)*SQRT(AP648/2),Riskregister!$L$12-(Riskregister!$L$12-Riskregister!$K$12)*SQRT((1-AP648)/2)))</f>
        <v>0</v>
      </c>
      <c r="AR648" s="30">
        <f t="shared" ca="1" si="402"/>
        <v>0.92150362227614169</v>
      </c>
      <c r="AS648" s="30">
        <f t="shared" ca="1" si="402"/>
        <v>0.58547721847124856</v>
      </c>
      <c r="AT648" s="30">
        <f>IF(Riskregister!$E$13="",0,COUNTIF(BN$4:BN$53,"&lt;"&amp;AR648)*IF(AS648&lt;0.5,Riskregister!$K$13+(Riskregister!$L$13-Riskregister!$K$13)*SQRT(AS648/2),Riskregister!$L$13-(Riskregister!$L$13-Riskregister!$K$13)*SQRT((1-AS648)/2)))</f>
        <v>0</v>
      </c>
      <c r="AU648" s="30">
        <f t="shared" ca="1" si="403"/>
        <v>0.34933962679524144</v>
      </c>
      <c r="AV648" s="30">
        <f t="shared" ca="1" si="403"/>
        <v>0.24951658127994047</v>
      </c>
      <c r="AW648" s="30">
        <f>IF(Riskregister!$E$14="",0,COUNTIF(BO$4:BO$53,"&lt;"&amp;AU648)*IF(AV648&lt;0.5,Riskregister!$K$14+(Riskregister!$L$14-Riskregister!$K$14)*SQRT(AV648/2),Riskregister!$L$14-(Riskregister!$L$14-Riskregister!$K$14)*SQRT((1-AV648)/2)))</f>
        <v>0</v>
      </c>
      <c r="AX648" s="30">
        <f t="shared" ca="1" si="404"/>
        <v>0.43669349546243208</v>
      </c>
      <c r="AY648" s="30">
        <f t="shared" ca="1" si="404"/>
        <v>0.63496685563420063</v>
      </c>
      <c r="AZ648" s="30">
        <f>IF(Riskregister!$E$15="",0,COUNTIF(BP$4:BP$53,"&lt;"&amp;AX648)*IF(AY648&lt;0.5,Riskregister!$K$15+(Riskregister!$L$15-Riskregister!$K$15)*SQRT(AY648/2),Riskregister!$L$15-(Riskregister!$L$15-Riskregister!$K$15)*SQRT((1-AY648)/2)))</f>
        <v>0</v>
      </c>
      <c r="BA648" s="30">
        <f t="shared" ca="1" si="405"/>
        <v>3.2640583410433188E-2</v>
      </c>
      <c r="BB648" s="30">
        <f t="shared" ca="1" si="405"/>
        <v>0.23960830593756943</v>
      </c>
      <c r="BC648" s="30">
        <f>IF(Riskregister!$E$16="",0,COUNTIF(BQ$4:BQ$53,"&lt;"&amp;BA648)*IF(BB648&lt;0.5,Riskregister!$K$16+(Riskregister!$L$16-Riskregister!$K$16)*SQRT(BB648/2),Riskregister!$L$16-(Riskregister!$L$16-Riskregister!$K$16)*SQRT((1-BB648)/2)))</f>
        <v>0</v>
      </c>
      <c r="BD648" s="30">
        <f t="shared" ca="1" si="406"/>
        <v>19305394.785244551</v>
      </c>
    </row>
    <row r="649" spans="20:56" x14ac:dyDescent="0.35">
      <c r="T649" s="30">
        <f t="shared" ca="1" si="394"/>
        <v>0.90024397883294449</v>
      </c>
      <c r="U649" s="30">
        <f t="shared" ca="1" si="394"/>
        <v>0.26233694302649224</v>
      </c>
      <c r="V649" s="30">
        <f ca="1">IF(Riskregister!$E$5="",0,COUNTIF(BF$4:BF$53,"&lt;"&amp;T649)*IF(U649&lt;0.5,Riskregister!$K$5+(Riskregister!$L$5-Riskregister!$K$5)*SQRT(U649/2),Riskregister!$L$5-(Riskregister!$L$5-Riskregister!$K$5)*SQRT((1-U649)/2)))</f>
        <v>1877864.0791702927</v>
      </c>
      <c r="W649" s="30">
        <f t="shared" ca="1" si="395"/>
        <v>0.17287272128315989</v>
      </c>
      <c r="X649" s="30">
        <f t="shared" ca="1" si="395"/>
        <v>0.46008761818504762</v>
      </c>
      <c r="Y649" s="30">
        <f ca="1">IF(Riskregister!$E$6="",0,COUNTIF(BG$4:BG$53,"&lt;"&amp;W649)*IF(X649&lt;0.5,Riskregister!$K$6+(Riskregister!$L$6-Riskregister!$K$6)*SQRT(X649/2),Riskregister!$L$6-(Riskregister!$L$6-Riskregister!$K$6)*SQRT((1-X649)/2)))</f>
        <v>1063331.8837270967</v>
      </c>
      <c r="Z649" s="30">
        <f t="shared" ca="1" si="396"/>
        <v>0.57402706393764191</v>
      </c>
      <c r="AA649" s="30">
        <f t="shared" ca="1" si="396"/>
        <v>0.77707457479757813</v>
      </c>
      <c r="AB649" s="30">
        <f ca="1">IF(Riskregister!$E$7="",0,COUNTIF(BH$4:BH$53,"&lt;"&amp;Z649)*IF(AA649&lt;0.5,Riskregister!$K$7+(Riskregister!$L$7-Riskregister!$K$7)*SQRT(AA649/2),Riskregister!$L$7-(Riskregister!$L$7-Riskregister!$K$7)*SQRT((1-AA649)/2)))</f>
        <v>1982042.2184557635</v>
      </c>
      <c r="AC649" s="30">
        <f t="shared" ca="1" si="397"/>
        <v>0.88955145387717816</v>
      </c>
      <c r="AD649" s="30">
        <f t="shared" ca="1" si="397"/>
        <v>0.1506648958390161</v>
      </c>
      <c r="AE649" s="30">
        <f ca="1">IF(Riskregister!$E$8="",0,COUNTIF(BI$4:BI$53,"&lt;"&amp;AC649)*IF(AD649&lt;0.5,Riskregister!$K$8+(Riskregister!$L$8-Riskregister!$K$8)*SQRT(AD649/2),Riskregister!$L$8-(Riskregister!$L$8-Riskregister!$K$8)*SQRT((1-AD649)/2)))</f>
        <v>7949987.9351475006</v>
      </c>
      <c r="AF649" s="30">
        <f t="shared" ca="1" si="398"/>
        <v>0.18376694632123469</v>
      </c>
      <c r="AG649" s="30">
        <f t="shared" ca="1" si="398"/>
        <v>0.33698844930162486</v>
      </c>
      <c r="AH649" s="30">
        <f>IF(Riskregister!$E$9="",0,COUNTIF(BJ$4:BJ$53,"&lt;"&amp;AF649)*IF(AG649&lt;0.5,Riskregister!$K$9+(Riskregister!$L$9-Riskregister!$K$9)*SQRT(AG649/2),Riskregister!$L$9-(Riskregister!$L$9-Riskregister!$K$9)*SQRT((1-AG649)/2)))</f>
        <v>0</v>
      </c>
      <c r="AI649" s="30">
        <f t="shared" ca="1" si="399"/>
        <v>0.41558259913604345</v>
      </c>
      <c r="AJ649" s="30">
        <f t="shared" ca="1" si="399"/>
        <v>0.47367379265753373</v>
      </c>
      <c r="AK649" s="30">
        <f>IF(Riskregister!$E$10="",0,COUNTIF(BK$4:BK$53,"&lt;"&amp;AI649)*IF(AJ649&lt;0.5,Riskregister!$K$10+(Riskregister!$L$10-Riskregister!$K$10)*SQRT(AJ649/2),Riskregister!$L$10-(Riskregister!$L$10-Riskregister!$K$10)*SQRT((1-AJ649)/2)))</f>
        <v>0</v>
      </c>
      <c r="AL649" s="30">
        <f t="shared" ca="1" si="400"/>
        <v>0.73123641103558212</v>
      </c>
      <c r="AM649" s="30">
        <f t="shared" ca="1" si="400"/>
        <v>0.8120321672580828</v>
      </c>
      <c r="AN649" s="30">
        <f>IF(Riskregister!$E$11="",0,COUNTIF(BL$4:BL$53,"&lt;"&amp;AL649)*IF(AM649&lt;0.5,Riskregister!$K$11+(Riskregister!$L$11-Riskregister!$K$11)*SQRT(AM649/2),Riskregister!$L$11-(Riskregister!$L$11-Riskregister!$K$11)*SQRT((1-AM649)/2)))</f>
        <v>0</v>
      </c>
      <c r="AO649" s="30">
        <f t="shared" ca="1" si="401"/>
        <v>5.1397735284827162E-2</v>
      </c>
      <c r="AP649" s="30">
        <f t="shared" ca="1" si="401"/>
        <v>0.50770260441144066</v>
      </c>
      <c r="AQ649" s="30">
        <f>IF(Riskregister!$E$12="",0,COUNTIF(BM$4:BM$53,"&lt;"&amp;AO649)*IF(AP649&lt;0.5,Riskregister!$K$12+(Riskregister!$L$12-Riskregister!$K$12)*SQRT(AP649/2),Riskregister!$L$12-(Riskregister!$L$12-Riskregister!$K$12)*SQRT((1-AP649)/2)))</f>
        <v>0</v>
      </c>
      <c r="AR649" s="30">
        <f t="shared" ca="1" si="402"/>
        <v>0.45796674059462661</v>
      </c>
      <c r="AS649" s="30">
        <f t="shared" ca="1" si="402"/>
        <v>0.85667630607304834</v>
      </c>
      <c r="AT649" s="30">
        <f>IF(Riskregister!$E$13="",0,COUNTIF(BN$4:BN$53,"&lt;"&amp;AR649)*IF(AS649&lt;0.5,Riskregister!$K$13+(Riskregister!$L$13-Riskregister!$K$13)*SQRT(AS649/2),Riskregister!$L$13-(Riskregister!$L$13-Riskregister!$K$13)*SQRT((1-AS649)/2)))</f>
        <v>0</v>
      </c>
      <c r="AU649" s="30">
        <f t="shared" ca="1" si="403"/>
        <v>0.79448713359384138</v>
      </c>
      <c r="AV649" s="30">
        <f t="shared" ca="1" si="403"/>
        <v>0.24572312473232893</v>
      </c>
      <c r="AW649" s="30">
        <f>IF(Riskregister!$E$14="",0,COUNTIF(BO$4:BO$53,"&lt;"&amp;AU649)*IF(AV649&lt;0.5,Riskregister!$K$14+(Riskregister!$L$14-Riskregister!$K$14)*SQRT(AV649/2),Riskregister!$L$14-(Riskregister!$L$14-Riskregister!$K$14)*SQRT((1-AV649)/2)))</f>
        <v>0</v>
      </c>
      <c r="AX649" s="30">
        <f t="shared" ca="1" si="404"/>
        <v>6.42593588247653E-3</v>
      </c>
      <c r="AY649" s="30">
        <f t="shared" ca="1" si="404"/>
        <v>0.93741410156373073</v>
      </c>
      <c r="AZ649" s="30">
        <f>IF(Riskregister!$E$15="",0,COUNTIF(BP$4:BP$53,"&lt;"&amp;AX649)*IF(AY649&lt;0.5,Riskregister!$K$15+(Riskregister!$L$15-Riskregister!$K$15)*SQRT(AY649/2),Riskregister!$L$15-(Riskregister!$L$15-Riskregister!$K$15)*SQRT((1-AY649)/2)))</f>
        <v>0</v>
      </c>
      <c r="BA649" s="30">
        <f t="shared" ca="1" si="405"/>
        <v>0.14625094613463474</v>
      </c>
      <c r="BB649" s="30">
        <f t="shared" ca="1" si="405"/>
        <v>0.79459251612856019</v>
      </c>
      <c r="BC649" s="30">
        <f>IF(Riskregister!$E$16="",0,COUNTIF(BQ$4:BQ$53,"&lt;"&amp;BA649)*IF(BB649&lt;0.5,Riskregister!$K$16+(Riskregister!$L$16-Riskregister!$K$16)*SQRT(BB649/2),Riskregister!$L$16-(Riskregister!$L$16-Riskregister!$K$16)*SQRT((1-BB649)/2)))</f>
        <v>0</v>
      </c>
      <c r="BD649" s="30">
        <f t="shared" ca="1" si="406"/>
        <v>12873226.116500653</v>
      </c>
    </row>
    <row r="650" spans="20:56" x14ac:dyDescent="0.35">
      <c r="T650" s="30">
        <f t="shared" ca="1" si="394"/>
        <v>0.6023085238256245</v>
      </c>
      <c r="U650" s="30">
        <f t="shared" ca="1" si="394"/>
        <v>0.84615674770842342</v>
      </c>
      <c r="V650" s="30">
        <f ca="1">IF(Riskregister!$E$5="",0,COUNTIF(BF$4:BF$53,"&lt;"&amp;T650)*IF(U650&lt;0.5,Riskregister!$K$5+(Riskregister!$L$5-Riskregister!$K$5)*SQRT(U650/2),Riskregister!$L$5-(Riskregister!$L$5-Riskregister!$K$5)*SQRT((1-U650)/2)))</f>
        <v>1900774.5311862044</v>
      </c>
      <c r="W650" s="30">
        <f t="shared" ca="1" si="395"/>
        <v>0.43087535342413597</v>
      </c>
      <c r="X650" s="30">
        <f t="shared" ca="1" si="395"/>
        <v>2.4408436826606872E-2</v>
      </c>
      <c r="Y650" s="30">
        <f ca="1">IF(Riskregister!$E$6="",0,COUNTIF(BG$4:BG$53,"&lt;"&amp;W650)*IF(X650&lt;0.5,Riskregister!$K$6+(Riskregister!$L$6-Riskregister!$K$6)*SQRT(X650/2),Riskregister!$L$6-(Riskregister!$L$6-Riskregister!$K$6)*SQRT((1-X650)/2)))</f>
        <v>797701.73577244114</v>
      </c>
      <c r="Z650" s="30">
        <f t="shared" ca="1" si="396"/>
        <v>0.60869211254665323</v>
      </c>
      <c r="AA650" s="30">
        <f t="shared" ca="1" si="396"/>
        <v>0.67648557977091872</v>
      </c>
      <c r="AB650" s="30">
        <f ca="1">IF(Riskregister!$E$7="",0,COUNTIF(BH$4:BH$53,"&lt;"&amp;Z650)*IF(AA650&lt;0.5,Riskregister!$K$7+(Riskregister!$L$7-Riskregister!$K$7)*SQRT(AA650/2),Riskregister!$L$7-(Riskregister!$L$7-Riskregister!$K$7)*SQRT((1-AA650)/2)))</f>
        <v>1814633.2389853359</v>
      </c>
      <c r="AC650" s="30">
        <f t="shared" ca="1" si="397"/>
        <v>0.77418643958997635</v>
      </c>
      <c r="AD650" s="30">
        <f t="shared" ca="1" si="397"/>
        <v>0.86262407031054</v>
      </c>
      <c r="AE650" s="30">
        <f ca="1">IF(Riskregister!$E$8="",0,COUNTIF(BI$4:BI$53,"&lt;"&amp;AC650)*IF(AD650&lt;0.5,Riskregister!$K$8+(Riskregister!$L$8-Riskregister!$K$8)*SQRT(AD650/2),Riskregister!$L$8-(Riskregister!$L$8-Riskregister!$K$8)*SQRT((1-AD650)/2)))</f>
        <v>15072822.887827009</v>
      </c>
      <c r="AF650" s="30">
        <f t="shared" ca="1" si="398"/>
        <v>0.77235519822197451</v>
      </c>
      <c r="AG650" s="30">
        <f t="shared" ca="1" si="398"/>
        <v>0.3145623577564407</v>
      </c>
      <c r="AH650" s="30">
        <f>IF(Riskregister!$E$9="",0,COUNTIF(BJ$4:BJ$53,"&lt;"&amp;AF650)*IF(AG650&lt;0.5,Riskregister!$K$9+(Riskregister!$L$9-Riskregister!$K$9)*SQRT(AG650/2),Riskregister!$L$9-(Riskregister!$L$9-Riskregister!$K$9)*SQRT((1-AG650)/2)))</f>
        <v>0</v>
      </c>
      <c r="AI650" s="30">
        <f t="shared" ca="1" si="399"/>
        <v>0.9000553063052138</v>
      </c>
      <c r="AJ650" s="30">
        <f t="shared" ca="1" si="399"/>
        <v>0.79151797026082493</v>
      </c>
      <c r="AK650" s="30">
        <f>IF(Riskregister!$E$10="",0,COUNTIF(BK$4:BK$53,"&lt;"&amp;AI650)*IF(AJ650&lt;0.5,Riskregister!$K$10+(Riskregister!$L$10-Riskregister!$K$10)*SQRT(AJ650/2),Riskregister!$L$10-(Riskregister!$L$10-Riskregister!$K$10)*SQRT((1-AJ650)/2)))</f>
        <v>0</v>
      </c>
      <c r="AL650" s="30">
        <f t="shared" ca="1" si="400"/>
        <v>0.38540891432604107</v>
      </c>
      <c r="AM650" s="30">
        <f t="shared" ca="1" si="400"/>
        <v>0.40991505828477426</v>
      </c>
      <c r="AN650" s="30">
        <f>IF(Riskregister!$E$11="",0,COUNTIF(BL$4:BL$53,"&lt;"&amp;AL650)*IF(AM650&lt;0.5,Riskregister!$K$11+(Riskregister!$L$11-Riskregister!$K$11)*SQRT(AM650/2),Riskregister!$L$11-(Riskregister!$L$11-Riskregister!$K$11)*SQRT((1-AM650)/2)))</f>
        <v>0</v>
      </c>
      <c r="AO650" s="30">
        <f t="shared" ca="1" si="401"/>
        <v>0.86754351913496941</v>
      </c>
      <c r="AP650" s="30">
        <f t="shared" ca="1" si="401"/>
        <v>0.83375059376230454</v>
      </c>
      <c r="AQ650" s="30">
        <f>IF(Riskregister!$E$12="",0,COUNTIF(BM$4:BM$53,"&lt;"&amp;AO650)*IF(AP650&lt;0.5,Riskregister!$K$12+(Riskregister!$L$12-Riskregister!$K$12)*SQRT(AP650/2),Riskregister!$L$12-(Riskregister!$L$12-Riskregister!$K$12)*SQRT((1-AP650)/2)))</f>
        <v>0</v>
      </c>
      <c r="AR650" s="30">
        <f t="shared" ca="1" si="402"/>
        <v>0.92229447000851983</v>
      </c>
      <c r="AS650" s="30">
        <f t="shared" ca="1" si="402"/>
        <v>0.73195899405400389</v>
      </c>
      <c r="AT650" s="30">
        <f>IF(Riskregister!$E$13="",0,COUNTIF(BN$4:BN$53,"&lt;"&amp;AR650)*IF(AS650&lt;0.5,Riskregister!$K$13+(Riskregister!$L$13-Riskregister!$K$13)*SQRT(AS650/2),Riskregister!$L$13-(Riskregister!$L$13-Riskregister!$K$13)*SQRT((1-AS650)/2)))</f>
        <v>0</v>
      </c>
      <c r="AU650" s="30">
        <f t="shared" ca="1" si="403"/>
        <v>2.6995416025506924E-2</v>
      </c>
      <c r="AV650" s="30">
        <f t="shared" ca="1" si="403"/>
        <v>0.17193941116906597</v>
      </c>
      <c r="AW650" s="30">
        <f>IF(Riskregister!$E$14="",0,COUNTIF(BO$4:BO$53,"&lt;"&amp;AU650)*IF(AV650&lt;0.5,Riskregister!$K$14+(Riskregister!$L$14-Riskregister!$K$14)*SQRT(AV650/2),Riskregister!$L$14-(Riskregister!$L$14-Riskregister!$K$14)*SQRT((1-AV650)/2)))</f>
        <v>0</v>
      </c>
      <c r="AX650" s="30">
        <f t="shared" ca="1" si="404"/>
        <v>0.93894521362708416</v>
      </c>
      <c r="AY650" s="30">
        <f t="shared" ca="1" si="404"/>
        <v>0.37018950389995897</v>
      </c>
      <c r="AZ650" s="30">
        <f>IF(Riskregister!$E$15="",0,COUNTIF(BP$4:BP$53,"&lt;"&amp;AX650)*IF(AY650&lt;0.5,Riskregister!$K$15+(Riskregister!$L$15-Riskregister!$K$15)*SQRT(AY650/2),Riskregister!$L$15-(Riskregister!$L$15-Riskregister!$K$15)*SQRT((1-AY650)/2)))</f>
        <v>0</v>
      </c>
      <c r="BA650" s="30">
        <f t="shared" ca="1" si="405"/>
        <v>0.40625725595561513</v>
      </c>
      <c r="BB650" s="30">
        <f t="shared" ca="1" si="405"/>
        <v>0.74095974782417051</v>
      </c>
      <c r="BC650" s="30">
        <f>IF(Riskregister!$E$16="",0,COUNTIF(BQ$4:BQ$53,"&lt;"&amp;BA650)*IF(BB650&lt;0.5,Riskregister!$K$16+(Riskregister!$L$16-Riskregister!$K$16)*SQRT(BB650/2),Riskregister!$L$16-(Riskregister!$L$16-Riskregister!$K$16)*SQRT((1-BB650)/2)))</f>
        <v>0</v>
      </c>
      <c r="BD650" s="30">
        <f t="shared" ca="1" si="406"/>
        <v>19585932.393770993</v>
      </c>
    </row>
    <row r="651" spans="20:56" x14ac:dyDescent="0.35">
      <c r="T651" s="30">
        <f t="shared" ca="1" si="394"/>
        <v>0.22759924038066204</v>
      </c>
      <c r="U651" s="30">
        <f t="shared" ca="1" si="394"/>
        <v>0.26872872098979383</v>
      </c>
      <c r="V651" s="30">
        <f ca="1">IF(Riskregister!$E$5="",0,COUNTIF(BF$4:BF$53,"&lt;"&amp;T651)*IF(U651&lt;0.5,Riskregister!$K$5+(Riskregister!$L$5-Riskregister!$K$5)*SQRT(U651/2),Riskregister!$L$5-(Riskregister!$L$5-Riskregister!$K$5)*SQRT((1-U651)/2)))</f>
        <v>629901.7005122382</v>
      </c>
      <c r="W651" s="30">
        <f t="shared" ca="1" si="395"/>
        <v>5.1751582250389561E-2</v>
      </c>
      <c r="X651" s="30">
        <f t="shared" ca="1" si="395"/>
        <v>0.79941476838944392</v>
      </c>
      <c r="Y651" s="30">
        <f ca="1">IF(Riskregister!$E$6="",0,COUNTIF(BG$4:BG$53,"&lt;"&amp;W651)*IF(X651&lt;0.5,Riskregister!$K$6+(Riskregister!$L$6-Riskregister!$K$6)*SQRT(X651/2),Riskregister!$L$6-(Riskregister!$L$6-Riskregister!$K$6)*SQRT((1-X651)/2)))</f>
        <v>0</v>
      </c>
      <c r="Z651" s="30">
        <f t="shared" ca="1" si="396"/>
        <v>0.40682440941993459</v>
      </c>
      <c r="AA651" s="30">
        <f t="shared" ca="1" si="396"/>
        <v>0.79099378273368448</v>
      </c>
      <c r="AB651" s="30">
        <f ca="1">IF(Riskregister!$E$7="",0,COUNTIF(BH$4:BH$53,"&lt;"&amp;Z651)*IF(AA651&lt;0.5,Riskregister!$K$7+(Riskregister!$L$7-Riskregister!$K$7)*SQRT(AA651/2),Riskregister!$L$7-(Riskregister!$L$7-Riskregister!$K$7)*SQRT((1-AA651)/2)))</f>
        <v>1721134.2481224835</v>
      </c>
      <c r="AC651" s="30">
        <f t="shared" ca="1" si="397"/>
        <v>0.91222457072579388</v>
      </c>
      <c r="AD651" s="30">
        <f t="shared" ca="1" si="397"/>
        <v>0.24231784252627131</v>
      </c>
      <c r="AE651" s="30">
        <f ca="1">IF(Riskregister!$E$8="",0,COUNTIF(BI$4:BI$53,"&lt;"&amp;AC651)*IF(AD651&lt;0.5,Riskregister!$K$8+(Riskregister!$L$8-Riskregister!$K$8)*SQRT(AD651/2),Riskregister!$L$8-(Riskregister!$L$8-Riskregister!$K$8)*SQRT((1-AD651)/2)))</f>
        <v>9679854.1715342738</v>
      </c>
      <c r="AF651" s="30">
        <f t="shared" ca="1" si="398"/>
        <v>0.99805128613376604</v>
      </c>
      <c r="AG651" s="30">
        <f t="shared" ca="1" si="398"/>
        <v>8.8677579535637374E-2</v>
      </c>
      <c r="AH651" s="30">
        <f>IF(Riskregister!$E$9="",0,COUNTIF(BJ$4:BJ$53,"&lt;"&amp;AF651)*IF(AG651&lt;0.5,Riskregister!$K$9+(Riskregister!$L$9-Riskregister!$K$9)*SQRT(AG651/2),Riskregister!$L$9-(Riskregister!$L$9-Riskregister!$K$9)*SQRT((1-AG651)/2)))</f>
        <v>0</v>
      </c>
      <c r="AI651" s="30">
        <f t="shared" ca="1" si="399"/>
        <v>0.37469325775448081</v>
      </c>
      <c r="AJ651" s="30">
        <f t="shared" ca="1" si="399"/>
        <v>0.12968124186908392</v>
      </c>
      <c r="AK651" s="30">
        <f>IF(Riskregister!$E$10="",0,COUNTIF(BK$4:BK$53,"&lt;"&amp;AI651)*IF(AJ651&lt;0.5,Riskregister!$K$10+(Riskregister!$L$10-Riskregister!$K$10)*SQRT(AJ651/2),Riskregister!$L$10-(Riskregister!$L$10-Riskregister!$K$10)*SQRT((1-AJ651)/2)))</f>
        <v>0</v>
      </c>
      <c r="AL651" s="30">
        <f t="shared" ca="1" si="400"/>
        <v>6.3534852477539094E-2</v>
      </c>
      <c r="AM651" s="30">
        <f t="shared" ca="1" si="400"/>
        <v>0.5734355214428678</v>
      </c>
      <c r="AN651" s="30">
        <f>IF(Riskregister!$E$11="",0,COUNTIF(BL$4:BL$53,"&lt;"&amp;AL651)*IF(AM651&lt;0.5,Riskregister!$K$11+(Riskregister!$L$11-Riskregister!$K$11)*SQRT(AM651/2),Riskregister!$L$11-(Riskregister!$L$11-Riskregister!$K$11)*SQRT((1-AM651)/2)))</f>
        <v>0</v>
      </c>
      <c r="AO651" s="30">
        <f t="shared" ca="1" si="401"/>
        <v>0.58532909326661486</v>
      </c>
      <c r="AP651" s="30">
        <f t="shared" ca="1" si="401"/>
        <v>0.41960421705819917</v>
      </c>
      <c r="AQ651" s="30">
        <f>IF(Riskregister!$E$12="",0,COUNTIF(BM$4:BM$53,"&lt;"&amp;AO651)*IF(AP651&lt;0.5,Riskregister!$K$12+(Riskregister!$L$12-Riskregister!$K$12)*SQRT(AP651/2),Riskregister!$L$12-(Riskregister!$L$12-Riskregister!$K$12)*SQRT((1-AP651)/2)))</f>
        <v>0</v>
      </c>
      <c r="AR651" s="30">
        <f t="shared" ca="1" si="402"/>
        <v>0.10330764103578871</v>
      </c>
      <c r="AS651" s="30">
        <f t="shared" ca="1" si="402"/>
        <v>8.1673579377477989E-2</v>
      </c>
      <c r="AT651" s="30">
        <f>IF(Riskregister!$E$13="",0,COUNTIF(BN$4:BN$53,"&lt;"&amp;AR651)*IF(AS651&lt;0.5,Riskregister!$K$13+(Riskregister!$L$13-Riskregister!$K$13)*SQRT(AS651/2),Riskregister!$L$13-(Riskregister!$L$13-Riskregister!$K$13)*SQRT((1-AS651)/2)))</f>
        <v>0</v>
      </c>
      <c r="AU651" s="30">
        <f t="shared" ca="1" si="403"/>
        <v>0.68277328407403626</v>
      </c>
      <c r="AV651" s="30">
        <f t="shared" ca="1" si="403"/>
        <v>0.31410421413059708</v>
      </c>
      <c r="AW651" s="30">
        <f>IF(Riskregister!$E$14="",0,COUNTIF(BO$4:BO$53,"&lt;"&amp;AU651)*IF(AV651&lt;0.5,Riskregister!$K$14+(Riskregister!$L$14-Riskregister!$K$14)*SQRT(AV651/2),Riskregister!$L$14-(Riskregister!$L$14-Riskregister!$K$14)*SQRT((1-AV651)/2)))</f>
        <v>0</v>
      </c>
      <c r="AX651" s="30">
        <f t="shared" ca="1" si="404"/>
        <v>0.14569697422957872</v>
      </c>
      <c r="AY651" s="30">
        <f t="shared" ca="1" si="404"/>
        <v>0.75878982620874968</v>
      </c>
      <c r="AZ651" s="30">
        <f>IF(Riskregister!$E$15="",0,COUNTIF(BP$4:BP$53,"&lt;"&amp;AX651)*IF(AY651&lt;0.5,Riskregister!$K$15+(Riskregister!$L$15-Riskregister!$K$15)*SQRT(AY651/2),Riskregister!$L$15-(Riskregister!$L$15-Riskregister!$K$15)*SQRT((1-AY651)/2)))</f>
        <v>0</v>
      </c>
      <c r="BA651" s="30">
        <f t="shared" ca="1" si="405"/>
        <v>0.65279784804523155</v>
      </c>
      <c r="BB651" s="30">
        <f t="shared" ca="1" si="405"/>
        <v>0.58202703320159976</v>
      </c>
      <c r="BC651" s="30">
        <f>IF(Riskregister!$E$16="",0,COUNTIF(BQ$4:BQ$53,"&lt;"&amp;BA651)*IF(BB651&lt;0.5,Riskregister!$K$16+(Riskregister!$L$16-Riskregister!$K$16)*SQRT(BB651/2),Riskregister!$L$16-(Riskregister!$L$16-Riskregister!$K$16)*SQRT((1-BB651)/2)))</f>
        <v>0</v>
      </c>
      <c r="BD651" s="30">
        <f t="shared" ca="1" si="406"/>
        <v>12030890.120168995</v>
      </c>
    </row>
    <row r="652" spans="20:56" x14ac:dyDescent="0.35">
      <c r="T652" s="30">
        <f t="shared" ca="1" si="394"/>
        <v>5.4618890089592087E-2</v>
      </c>
      <c r="U652" s="30">
        <f t="shared" ca="1" si="394"/>
        <v>0.65002437989108952</v>
      </c>
      <c r="V652" s="30">
        <f ca="1">IF(Riskregister!$E$5="",0,COUNTIF(BF$4:BF$53,"&lt;"&amp;T652)*IF(U652&lt;0.5,Riskregister!$K$5+(Riskregister!$L$5-Riskregister!$K$5)*SQRT(U652/2),Riskregister!$L$5-(Riskregister!$L$5-Riskregister!$K$5)*SQRT((1-U652)/2)))</f>
        <v>411758.050541259</v>
      </c>
      <c r="W652" s="30">
        <f t="shared" ca="1" si="395"/>
        <v>0.57411135996720464</v>
      </c>
      <c r="X652" s="30">
        <f t="shared" ca="1" si="395"/>
        <v>0.76005366774203809</v>
      </c>
      <c r="Y652" s="30">
        <f ca="1">IF(Riskregister!$E$6="",0,COUNTIF(BG$4:BG$53,"&lt;"&amp;W652)*IF(X652&lt;0.5,Riskregister!$K$6+(Riskregister!$L$6-Riskregister!$K$6)*SQRT(X652/2),Riskregister!$L$6-(Riskregister!$L$6-Riskregister!$K$6)*SQRT((1-X652)/2)))</f>
        <v>2753062.8592300275</v>
      </c>
      <c r="Z652" s="30">
        <f t="shared" ca="1" si="396"/>
        <v>6.7492576867318244E-2</v>
      </c>
      <c r="AA652" s="30">
        <f t="shared" ca="1" si="396"/>
        <v>0.27625646462740605</v>
      </c>
      <c r="AB652" s="30">
        <f ca="1">IF(Riskregister!$E$7="",0,COUNTIF(BH$4:BH$53,"&lt;"&amp;Z652)*IF(AA652&lt;0.5,Riskregister!$K$7+(Riskregister!$L$7-Riskregister!$K$7)*SQRT(AA652/2),Riskregister!$L$7-(Riskregister!$L$7-Riskregister!$K$7)*SQRT((1-AA652)/2)))</f>
        <v>540238.87059832667</v>
      </c>
      <c r="AC652" s="30">
        <f t="shared" ca="1" si="397"/>
        <v>0.62061867292986106</v>
      </c>
      <c r="AD652" s="30">
        <f t="shared" ca="1" si="397"/>
        <v>0.16125148294643399</v>
      </c>
      <c r="AE652" s="30">
        <f ca="1">IF(Riskregister!$E$8="",0,COUNTIF(BI$4:BI$53,"&lt;"&amp;AC652)*IF(AD652&lt;0.5,Riskregister!$K$8+(Riskregister!$L$8-Riskregister!$K$8)*SQRT(AD652/2),Riskregister!$L$8-(Riskregister!$L$8-Riskregister!$K$8)*SQRT((1-AD652)/2)))</f>
        <v>4903648.7935744645</v>
      </c>
      <c r="AF652" s="30">
        <f t="shared" ca="1" si="398"/>
        <v>0.48688847144764391</v>
      </c>
      <c r="AG652" s="30">
        <f t="shared" ca="1" si="398"/>
        <v>0.330132692707088</v>
      </c>
      <c r="AH652" s="30">
        <f>IF(Riskregister!$E$9="",0,COUNTIF(BJ$4:BJ$53,"&lt;"&amp;AF652)*IF(AG652&lt;0.5,Riskregister!$K$9+(Riskregister!$L$9-Riskregister!$K$9)*SQRT(AG652/2),Riskregister!$L$9-(Riskregister!$L$9-Riskregister!$K$9)*SQRT((1-AG652)/2)))</f>
        <v>0</v>
      </c>
      <c r="AI652" s="30">
        <f t="shared" ca="1" si="399"/>
        <v>0.78075436361965478</v>
      </c>
      <c r="AJ652" s="30">
        <f t="shared" ca="1" si="399"/>
        <v>0.16441667489119294</v>
      </c>
      <c r="AK652" s="30">
        <f>IF(Riskregister!$E$10="",0,COUNTIF(BK$4:BK$53,"&lt;"&amp;AI652)*IF(AJ652&lt;0.5,Riskregister!$K$10+(Riskregister!$L$10-Riskregister!$K$10)*SQRT(AJ652/2),Riskregister!$L$10-(Riskregister!$L$10-Riskregister!$K$10)*SQRT((1-AJ652)/2)))</f>
        <v>0</v>
      </c>
      <c r="AL652" s="30">
        <f t="shared" ca="1" si="400"/>
        <v>0.12651897127629363</v>
      </c>
      <c r="AM652" s="30">
        <f t="shared" ca="1" si="400"/>
        <v>0.85894567372229957</v>
      </c>
      <c r="AN652" s="30">
        <f>IF(Riskregister!$E$11="",0,COUNTIF(BL$4:BL$53,"&lt;"&amp;AL652)*IF(AM652&lt;0.5,Riskregister!$K$11+(Riskregister!$L$11-Riskregister!$K$11)*SQRT(AM652/2),Riskregister!$L$11-(Riskregister!$L$11-Riskregister!$K$11)*SQRT((1-AM652)/2)))</f>
        <v>0</v>
      </c>
      <c r="AO652" s="30">
        <f t="shared" ca="1" si="401"/>
        <v>6.9999727125129807E-2</v>
      </c>
      <c r="AP652" s="30">
        <f t="shared" ca="1" si="401"/>
        <v>0.47356330791079537</v>
      </c>
      <c r="AQ652" s="30">
        <f>IF(Riskregister!$E$12="",0,COUNTIF(BM$4:BM$53,"&lt;"&amp;AO652)*IF(AP652&lt;0.5,Riskregister!$K$12+(Riskregister!$L$12-Riskregister!$K$12)*SQRT(AP652/2),Riskregister!$L$12-(Riskregister!$L$12-Riskregister!$K$12)*SQRT((1-AP652)/2)))</f>
        <v>0</v>
      </c>
      <c r="AR652" s="30">
        <f t="shared" ca="1" si="402"/>
        <v>0.97804685299668714</v>
      </c>
      <c r="AS652" s="30">
        <f t="shared" ca="1" si="402"/>
        <v>0.1007919578881189</v>
      </c>
      <c r="AT652" s="30">
        <f>IF(Riskregister!$E$13="",0,COUNTIF(BN$4:BN$53,"&lt;"&amp;AR652)*IF(AS652&lt;0.5,Riskregister!$K$13+(Riskregister!$L$13-Riskregister!$K$13)*SQRT(AS652/2),Riskregister!$L$13-(Riskregister!$L$13-Riskregister!$K$13)*SQRT((1-AS652)/2)))</f>
        <v>0</v>
      </c>
      <c r="AU652" s="30">
        <f t="shared" ca="1" si="403"/>
        <v>0.5413286059196839</v>
      </c>
      <c r="AV652" s="30">
        <f t="shared" ca="1" si="403"/>
        <v>0.76208932441422472</v>
      </c>
      <c r="AW652" s="30">
        <f>IF(Riskregister!$E$14="",0,COUNTIF(BO$4:BO$53,"&lt;"&amp;AU652)*IF(AV652&lt;0.5,Riskregister!$K$14+(Riskregister!$L$14-Riskregister!$K$14)*SQRT(AV652/2),Riskregister!$L$14-(Riskregister!$L$14-Riskregister!$K$14)*SQRT((1-AV652)/2)))</f>
        <v>0</v>
      </c>
      <c r="AX652" s="30">
        <f t="shared" ca="1" si="404"/>
        <v>0.14000968790703316</v>
      </c>
      <c r="AY652" s="30">
        <f t="shared" ca="1" si="404"/>
        <v>0.33363432905080337</v>
      </c>
      <c r="AZ652" s="30">
        <f>IF(Riskregister!$E$15="",0,COUNTIF(BP$4:BP$53,"&lt;"&amp;AX652)*IF(AY652&lt;0.5,Riskregister!$K$15+(Riskregister!$L$15-Riskregister!$K$15)*SQRT(AY652/2),Riskregister!$L$15-(Riskregister!$L$15-Riskregister!$K$15)*SQRT((1-AY652)/2)))</f>
        <v>0</v>
      </c>
      <c r="BA652" s="30">
        <f t="shared" ca="1" si="405"/>
        <v>0.9767708133960229</v>
      </c>
      <c r="BB652" s="30">
        <f t="shared" ca="1" si="405"/>
        <v>0.90641730012165933</v>
      </c>
      <c r="BC652" s="30">
        <f>IF(Riskregister!$E$16="",0,COUNTIF(BQ$4:BQ$53,"&lt;"&amp;BA652)*IF(BB652&lt;0.5,Riskregister!$K$16+(Riskregister!$L$16-Riskregister!$K$16)*SQRT(BB652/2),Riskregister!$L$16-(Riskregister!$L$16-Riskregister!$K$16)*SQRT((1-BB652)/2)))</f>
        <v>0</v>
      </c>
      <c r="BD652" s="30">
        <f t="shared" ca="1" si="406"/>
        <v>8608708.5739440769</v>
      </c>
    </row>
    <row r="653" spans="20:56" x14ac:dyDescent="0.35">
      <c r="T653" s="30">
        <f t="shared" ca="1" si="394"/>
        <v>9.9972091739752855E-4</v>
      </c>
      <c r="U653" s="30">
        <f t="shared" ca="1" si="394"/>
        <v>0.11465502406141048</v>
      </c>
      <c r="V653" s="30">
        <f ca="1">IF(Riskregister!$E$5="",0,COUNTIF(BF$4:BF$53,"&lt;"&amp;T653)*IF(U653&lt;0.5,Riskregister!$K$5+(Riskregister!$L$5-Riskregister!$K$5)*SQRT(U653/2),Riskregister!$L$5-(Riskregister!$L$5-Riskregister!$K$5)*SQRT((1-U653)/2)))</f>
        <v>0</v>
      </c>
      <c r="W653" s="30">
        <f t="shared" ca="1" si="395"/>
        <v>0.89670274480393486</v>
      </c>
      <c r="X653" s="30">
        <f t="shared" ca="1" si="395"/>
        <v>0.79181098811115791</v>
      </c>
      <c r="Y653" s="30">
        <f ca="1">IF(Riskregister!$E$6="",0,COUNTIF(BG$4:BG$53,"&lt;"&amp;W653)*IF(X653&lt;0.5,Riskregister!$K$6+(Riskregister!$L$6-Riskregister!$K$6)*SQRT(X653/2),Riskregister!$L$6-(Riskregister!$L$6-Riskregister!$K$6)*SQRT((1-X653)/2)))</f>
        <v>5677015.0262735691</v>
      </c>
      <c r="Z653" s="30">
        <f t="shared" ca="1" si="396"/>
        <v>0.78454747748288378</v>
      </c>
      <c r="AA653" s="30">
        <f t="shared" ca="1" si="396"/>
        <v>0.8282970351026171</v>
      </c>
      <c r="AB653" s="30">
        <f ca="1">IF(Riskregister!$E$7="",0,COUNTIF(BH$4:BH$53,"&lt;"&amp;Z653)*IF(AA653&lt;0.5,Riskregister!$K$7+(Riskregister!$L$7-Riskregister!$K$7)*SQRT(AA653/2),Riskregister!$L$7-(Riskregister!$L$7-Riskregister!$K$7)*SQRT((1-AA653)/2)))</f>
        <v>2379588.1385561633</v>
      </c>
      <c r="AC653" s="30">
        <f t="shared" ca="1" si="397"/>
        <v>0.76450970227053228</v>
      </c>
      <c r="AD653" s="30">
        <f t="shared" ca="1" si="397"/>
        <v>0.24258234509319665</v>
      </c>
      <c r="AE653" s="30">
        <f ca="1">IF(Riskregister!$E$8="",0,COUNTIF(BI$4:BI$53,"&lt;"&amp;AC653)*IF(AD653&lt;0.5,Riskregister!$K$8+(Riskregister!$L$8-Riskregister!$K$8)*SQRT(AD653/2),Riskregister!$L$8-(Riskregister!$L$8-Riskregister!$K$8)*SQRT((1-AD653)/2)))</f>
        <v>7747453.8581703426</v>
      </c>
      <c r="AF653" s="30">
        <f t="shared" ca="1" si="398"/>
        <v>0.60232794233718023</v>
      </c>
      <c r="AG653" s="30">
        <f t="shared" ca="1" si="398"/>
        <v>0.42464486660574619</v>
      </c>
      <c r="AH653" s="30">
        <f>IF(Riskregister!$E$9="",0,COUNTIF(BJ$4:BJ$53,"&lt;"&amp;AF653)*IF(AG653&lt;0.5,Riskregister!$K$9+(Riskregister!$L$9-Riskregister!$K$9)*SQRT(AG653/2),Riskregister!$L$9-(Riskregister!$L$9-Riskregister!$K$9)*SQRT((1-AG653)/2)))</f>
        <v>0</v>
      </c>
      <c r="AI653" s="30">
        <f t="shared" ca="1" si="399"/>
        <v>0.11554544791872601</v>
      </c>
      <c r="AJ653" s="30">
        <f t="shared" ca="1" si="399"/>
        <v>0.36001857664338377</v>
      </c>
      <c r="AK653" s="30">
        <f>IF(Riskregister!$E$10="",0,COUNTIF(BK$4:BK$53,"&lt;"&amp;AI653)*IF(AJ653&lt;0.5,Riskregister!$K$10+(Riskregister!$L$10-Riskregister!$K$10)*SQRT(AJ653/2),Riskregister!$L$10-(Riskregister!$L$10-Riskregister!$K$10)*SQRT((1-AJ653)/2)))</f>
        <v>0</v>
      </c>
      <c r="AL653" s="30">
        <f t="shared" ca="1" si="400"/>
        <v>0.80354924843740172</v>
      </c>
      <c r="AM653" s="30">
        <f t="shared" ca="1" si="400"/>
        <v>0.7681230563216509</v>
      </c>
      <c r="AN653" s="30">
        <f>IF(Riskregister!$E$11="",0,COUNTIF(BL$4:BL$53,"&lt;"&amp;AL653)*IF(AM653&lt;0.5,Riskregister!$K$11+(Riskregister!$L$11-Riskregister!$K$11)*SQRT(AM653/2),Riskregister!$L$11-(Riskregister!$L$11-Riskregister!$K$11)*SQRT((1-AM653)/2)))</f>
        <v>0</v>
      </c>
      <c r="AO653" s="30">
        <f t="shared" ca="1" si="401"/>
        <v>0.10351251790410243</v>
      </c>
      <c r="AP653" s="30">
        <f t="shared" ca="1" si="401"/>
        <v>0.38114883169221025</v>
      </c>
      <c r="AQ653" s="30">
        <f>IF(Riskregister!$E$12="",0,COUNTIF(BM$4:BM$53,"&lt;"&amp;AO653)*IF(AP653&lt;0.5,Riskregister!$K$12+(Riskregister!$L$12-Riskregister!$K$12)*SQRT(AP653/2),Riskregister!$L$12-(Riskregister!$L$12-Riskregister!$K$12)*SQRT((1-AP653)/2)))</f>
        <v>0</v>
      </c>
      <c r="AR653" s="30">
        <f t="shared" ca="1" si="402"/>
        <v>3.8155578667926071E-2</v>
      </c>
      <c r="AS653" s="30">
        <f t="shared" ca="1" si="402"/>
        <v>0.97536441906128535</v>
      </c>
      <c r="AT653" s="30">
        <f>IF(Riskregister!$E$13="",0,COUNTIF(BN$4:BN$53,"&lt;"&amp;AR653)*IF(AS653&lt;0.5,Riskregister!$K$13+(Riskregister!$L$13-Riskregister!$K$13)*SQRT(AS653/2),Riskregister!$L$13-(Riskregister!$L$13-Riskregister!$K$13)*SQRT((1-AS653)/2)))</f>
        <v>0</v>
      </c>
      <c r="AU653" s="30">
        <f t="shared" ca="1" si="403"/>
        <v>8.2177066016834832E-2</v>
      </c>
      <c r="AV653" s="30">
        <f t="shared" ca="1" si="403"/>
        <v>0.87447997853588466</v>
      </c>
      <c r="AW653" s="30">
        <f>IF(Riskregister!$E$14="",0,COUNTIF(BO$4:BO$53,"&lt;"&amp;AU653)*IF(AV653&lt;0.5,Riskregister!$K$14+(Riskregister!$L$14-Riskregister!$K$14)*SQRT(AV653/2),Riskregister!$L$14-(Riskregister!$L$14-Riskregister!$K$14)*SQRT((1-AV653)/2)))</f>
        <v>0</v>
      </c>
      <c r="AX653" s="30">
        <f t="shared" ca="1" si="404"/>
        <v>0.27532368369699811</v>
      </c>
      <c r="AY653" s="30">
        <f t="shared" ca="1" si="404"/>
        <v>0.64597107397255049</v>
      </c>
      <c r="AZ653" s="30">
        <f>IF(Riskregister!$E$15="",0,COUNTIF(BP$4:BP$53,"&lt;"&amp;AX653)*IF(AY653&lt;0.5,Riskregister!$K$15+(Riskregister!$L$15-Riskregister!$K$15)*SQRT(AY653/2),Riskregister!$L$15-(Riskregister!$L$15-Riskregister!$K$15)*SQRT((1-AY653)/2)))</f>
        <v>0</v>
      </c>
      <c r="BA653" s="30">
        <f t="shared" ca="1" si="405"/>
        <v>0.95201135268523129</v>
      </c>
      <c r="BB653" s="30">
        <f t="shared" ca="1" si="405"/>
        <v>0.14141090009915569</v>
      </c>
      <c r="BC653" s="30">
        <f>IF(Riskregister!$E$16="",0,COUNTIF(BQ$4:BQ$53,"&lt;"&amp;BA653)*IF(BB653&lt;0.5,Riskregister!$K$16+(Riskregister!$L$16-Riskregister!$K$16)*SQRT(BB653/2),Riskregister!$L$16-(Riskregister!$L$16-Riskregister!$K$16)*SQRT((1-BB653)/2)))</f>
        <v>0</v>
      </c>
      <c r="BD653" s="30">
        <f t="shared" ca="1" si="406"/>
        <v>15804057.023000076</v>
      </c>
    </row>
    <row r="654" spans="20:56" x14ac:dyDescent="0.35">
      <c r="T654" s="30">
        <f t="shared" ca="1" si="394"/>
        <v>0.71968654500800666</v>
      </c>
      <c r="U654" s="30">
        <f t="shared" ca="1" si="394"/>
        <v>0.90601756438267012</v>
      </c>
      <c r="V654" s="30">
        <f ca="1">IF(Riskregister!$E$5="",0,COUNTIF(BF$4:BF$53,"&lt;"&amp;T654)*IF(U654&lt;0.5,Riskregister!$K$5+(Riskregister!$L$5-Riskregister!$K$5)*SQRT(U654/2),Riskregister!$L$5-(Riskregister!$L$5-Riskregister!$K$5)*SQRT((1-U654)/2)))</f>
        <v>2512257.1987652034</v>
      </c>
      <c r="W654" s="30">
        <f t="shared" ca="1" si="395"/>
        <v>0.11589624512606911</v>
      </c>
      <c r="X654" s="30">
        <f t="shared" ca="1" si="395"/>
        <v>0.94221694237055786</v>
      </c>
      <c r="Y654" s="30">
        <f ca="1">IF(Riskregister!$E$6="",0,COUNTIF(BG$4:BG$53,"&lt;"&amp;W654)*IF(X654&lt;0.5,Riskregister!$K$6+(Riskregister!$L$6-Riskregister!$K$6)*SQRT(X654/2),Riskregister!$L$6-(Riskregister!$L$6-Riskregister!$K$6)*SQRT((1-X654)/2)))</f>
        <v>0</v>
      </c>
      <c r="Z654" s="30">
        <f t="shared" ca="1" si="396"/>
        <v>0.45973672623623585</v>
      </c>
      <c r="AA654" s="30">
        <f t="shared" ca="1" si="396"/>
        <v>0.22037840489445359</v>
      </c>
      <c r="AB654" s="30">
        <f ca="1">IF(Riskregister!$E$7="",0,COUNTIF(BH$4:BH$53,"&lt;"&amp;Z654)*IF(AA654&lt;0.5,Riskregister!$K$7+(Riskregister!$L$7-Riskregister!$K$7)*SQRT(AA654/2),Riskregister!$L$7-(Riskregister!$L$7-Riskregister!$K$7)*SQRT((1-AA654)/2)))</f>
        <v>997089.93881153548</v>
      </c>
      <c r="AC654" s="30">
        <f t="shared" ca="1" si="397"/>
        <v>0.13369464416048826</v>
      </c>
      <c r="AD654" s="30">
        <f t="shared" ca="1" si="397"/>
        <v>0.88159215374471733</v>
      </c>
      <c r="AE654" s="30">
        <f ca="1">IF(Riskregister!$E$8="",0,COUNTIF(BI$4:BI$53,"&lt;"&amp;AC654)*IF(AD654&lt;0.5,Riskregister!$K$8+(Riskregister!$L$8-Riskregister!$K$8)*SQRT(AD654/2),Riskregister!$L$8-(Riskregister!$L$8-Riskregister!$K$8)*SQRT((1-AD654)/2)))</f>
        <v>3856402.753636755</v>
      </c>
      <c r="AF654" s="30">
        <f t="shared" ca="1" si="398"/>
        <v>0.77012359367847283</v>
      </c>
      <c r="AG654" s="30">
        <f t="shared" ca="1" si="398"/>
        <v>2.5699485247276277E-2</v>
      </c>
      <c r="AH654" s="30">
        <f>IF(Riskregister!$E$9="",0,COUNTIF(BJ$4:BJ$53,"&lt;"&amp;AF654)*IF(AG654&lt;0.5,Riskregister!$K$9+(Riskregister!$L$9-Riskregister!$K$9)*SQRT(AG654/2),Riskregister!$L$9-(Riskregister!$L$9-Riskregister!$K$9)*SQRT((1-AG654)/2)))</f>
        <v>0</v>
      </c>
      <c r="AI654" s="30">
        <f t="shared" ca="1" si="399"/>
        <v>0.37967578164533988</v>
      </c>
      <c r="AJ654" s="30">
        <f t="shared" ca="1" si="399"/>
        <v>0.36176238216270984</v>
      </c>
      <c r="AK654" s="30">
        <f>IF(Riskregister!$E$10="",0,COUNTIF(BK$4:BK$53,"&lt;"&amp;AI654)*IF(AJ654&lt;0.5,Riskregister!$K$10+(Riskregister!$L$10-Riskregister!$K$10)*SQRT(AJ654/2),Riskregister!$L$10-(Riskregister!$L$10-Riskregister!$K$10)*SQRT((1-AJ654)/2)))</f>
        <v>0</v>
      </c>
      <c r="AL654" s="30">
        <f t="shared" ca="1" si="400"/>
        <v>0.89654932095242623</v>
      </c>
      <c r="AM654" s="30">
        <f t="shared" ca="1" si="400"/>
        <v>0.19622058375918461</v>
      </c>
      <c r="AN654" s="30">
        <f>IF(Riskregister!$E$11="",0,COUNTIF(BL$4:BL$53,"&lt;"&amp;AL654)*IF(AM654&lt;0.5,Riskregister!$K$11+(Riskregister!$L$11-Riskregister!$K$11)*SQRT(AM654/2),Riskregister!$L$11-(Riskregister!$L$11-Riskregister!$K$11)*SQRT((1-AM654)/2)))</f>
        <v>0</v>
      </c>
      <c r="AO654" s="30">
        <f t="shared" ca="1" si="401"/>
        <v>0.65677775935159111</v>
      </c>
      <c r="AP654" s="30">
        <f t="shared" ca="1" si="401"/>
        <v>0.83377864110686639</v>
      </c>
      <c r="AQ654" s="30">
        <f>IF(Riskregister!$E$12="",0,COUNTIF(BM$4:BM$53,"&lt;"&amp;AO654)*IF(AP654&lt;0.5,Riskregister!$K$12+(Riskregister!$L$12-Riskregister!$K$12)*SQRT(AP654/2),Riskregister!$L$12-(Riskregister!$L$12-Riskregister!$K$12)*SQRT((1-AP654)/2)))</f>
        <v>0</v>
      </c>
      <c r="AR654" s="30">
        <f t="shared" ca="1" si="402"/>
        <v>0.7650685118206616</v>
      </c>
      <c r="AS654" s="30">
        <f t="shared" ca="1" si="402"/>
        <v>0.74031990651202706</v>
      </c>
      <c r="AT654" s="30">
        <f>IF(Riskregister!$E$13="",0,COUNTIF(BN$4:BN$53,"&lt;"&amp;AR654)*IF(AS654&lt;0.5,Riskregister!$K$13+(Riskregister!$L$13-Riskregister!$K$13)*SQRT(AS654/2),Riskregister!$L$13-(Riskregister!$L$13-Riskregister!$K$13)*SQRT((1-AS654)/2)))</f>
        <v>0</v>
      </c>
      <c r="AU654" s="30">
        <f t="shared" ca="1" si="403"/>
        <v>0.38794884676284735</v>
      </c>
      <c r="AV654" s="30">
        <f t="shared" ca="1" si="403"/>
        <v>0.62056037777837925</v>
      </c>
      <c r="AW654" s="30">
        <f>IF(Riskregister!$E$14="",0,COUNTIF(BO$4:BO$53,"&lt;"&amp;AU654)*IF(AV654&lt;0.5,Riskregister!$K$14+(Riskregister!$L$14-Riskregister!$K$14)*SQRT(AV654/2),Riskregister!$L$14-(Riskregister!$L$14-Riskregister!$K$14)*SQRT((1-AV654)/2)))</f>
        <v>0</v>
      </c>
      <c r="AX654" s="30">
        <f t="shared" ca="1" si="404"/>
        <v>0.96100008023890193</v>
      </c>
      <c r="AY654" s="30">
        <f t="shared" ca="1" si="404"/>
        <v>0.83547202768075002</v>
      </c>
      <c r="AZ654" s="30">
        <f>IF(Riskregister!$E$15="",0,COUNTIF(BP$4:BP$53,"&lt;"&amp;AX654)*IF(AY654&lt;0.5,Riskregister!$K$15+(Riskregister!$L$15-Riskregister!$K$15)*SQRT(AY654/2),Riskregister!$L$15-(Riskregister!$L$15-Riskregister!$K$15)*SQRT((1-AY654)/2)))</f>
        <v>0</v>
      </c>
      <c r="BA654" s="30">
        <f t="shared" ca="1" si="405"/>
        <v>0.50574249814175953</v>
      </c>
      <c r="BB654" s="30">
        <f t="shared" ca="1" si="405"/>
        <v>0.87026647239851129</v>
      </c>
      <c r="BC654" s="30">
        <f>IF(Riskregister!$E$16="",0,COUNTIF(BQ$4:BQ$53,"&lt;"&amp;BA654)*IF(BB654&lt;0.5,Riskregister!$K$16+(Riskregister!$L$16-Riskregister!$K$16)*SQRT(BB654/2),Riskregister!$L$16-(Riskregister!$L$16-Riskregister!$K$16)*SQRT((1-BB654)/2)))</f>
        <v>0</v>
      </c>
      <c r="BD654" s="30">
        <f t="shared" ca="1" si="406"/>
        <v>7365749.8912134934</v>
      </c>
    </row>
    <row r="655" spans="20:56" x14ac:dyDescent="0.35">
      <c r="T655" s="30">
        <f t="shared" ca="1" si="394"/>
        <v>0.31590614210816736</v>
      </c>
      <c r="U655" s="30">
        <f t="shared" ca="1" si="394"/>
        <v>0.22577790674211584</v>
      </c>
      <c r="V655" s="30">
        <f ca="1">IF(Riskregister!$E$5="",0,COUNTIF(BF$4:BF$53,"&lt;"&amp;T655)*IF(U655&lt;0.5,Riskregister!$K$5+(Riskregister!$L$5-Riskregister!$K$5)*SQRT(U655/2),Riskregister!$L$5-(Riskregister!$L$5-Riskregister!$K$5)*SQRT((1-U655)/2)))</f>
        <v>903585.84360488271</v>
      </c>
      <c r="W655" s="30">
        <f t="shared" ca="1" si="395"/>
        <v>0.33104408973767818</v>
      </c>
      <c r="X655" s="30">
        <f t="shared" ca="1" si="395"/>
        <v>0.53053291650214152</v>
      </c>
      <c r="Y655" s="30">
        <f ca="1">IF(Riskregister!$E$6="",0,COUNTIF(BG$4:BG$53,"&lt;"&amp;W655)*IF(X655&lt;0.5,Riskregister!$K$6+(Riskregister!$L$6-Riskregister!$K$6)*SQRT(X655/2),Riskregister!$L$6-(Riskregister!$L$6-Riskregister!$K$6)*SQRT((1-X655)/2)))</f>
        <v>1127912.4612365277</v>
      </c>
      <c r="Z655" s="30">
        <f t="shared" ca="1" si="396"/>
        <v>6.3385600287725552E-2</v>
      </c>
      <c r="AA655" s="30">
        <f t="shared" ca="1" si="396"/>
        <v>0.64807309942954383</v>
      </c>
      <c r="AB655" s="30">
        <f ca="1">IF(Riskregister!$E$7="",0,COUNTIF(BH$4:BH$53,"&lt;"&amp;Z655)*IF(AA655&lt;0.5,Riskregister!$K$7+(Riskregister!$L$7-Riskregister!$K$7)*SQRT(AA655/2),Riskregister!$L$7-(Riskregister!$L$7-Riskregister!$K$7)*SQRT((1-AA655)/2)))</f>
        <v>759546.0251746343</v>
      </c>
      <c r="AC655" s="30">
        <f t="shared" ca="1" si="397"/>
        <v>0.64216477024321272</v>
      </c>
      <c r="AD655" s="30">
        <f t="shared" ca="1" si="397"/>
        <v>0.95852406870748941</v>
      </c>
      <c r="AE655" s="30">
        <f ca="1">IF(Riskregister!$E$8="",0,COUNTIF(BI$4:BI$53,"&lt;"&amp;AC655)*IF(AD655&lt;0.5,Riskregister!$K$8+(Riskregister!$L$8-Riskregister!$K$8)*SQRT(AD655/2),Riskregister!$L$8-(Riskregister!$L$8-Riskregister!$K$8)*SQRT((1-AD655)/2)))</f>
        <v>12969503.767515928</v>
      </c>
      <c r="AF655" s="30">
        <f t="shared" ca="1" si="398"/>
        <v>0.30866719589901281</v>
      </c>
      <c r="AG655" s="30">
        <f t="shared" ca="1" si="398"/>
        <v>0.27146789099640156</v>
      </c>
      <c r="AH655" s="30">
        <f>IF(Riskregister!$E$9="",0,COUNTIF(BJ$4:BJ$53,"&lt;"&amp;AF655)*IF(AG655&lt;0.5,Riskregister!$K$9+(Riskregister!$L$9-Riskregister!$K$9)*SQRT(AG655/2),Riskregister!$L$9-(Riskregister!$L$9-Riskregister!$K$9)*SQRT((1-AG655)/2)))</f>
        <v>0</v>
      </c>
      <c r="AI655" s="30">
        <f t="shared" ca="1" si="399"/>
        <v>0.19914984434510041</v>
      </c>
      <c r="AJ655" s="30">
        <f t="shared" ca="1" si="399"/>
        <v>0.20785091331747862</v>
      </c>
      <c r="AK655" s="30">
        <f>IF(Riskregister!$E$10="",0,COUNTIF(BK$4:BK$53,"&lt;"&amp;AI655)*IF(AJ655&lt;0.5,Riskregister!$K$10+(Riskregister!$L$10-Riskregister!$K$10)*SQRT(AJ655/2),Riskregister!$L$10-(Riskregister!$L$10-Riskregister!$K$10)*SQRT((1-AJ655)/2)))</f>
        <v>0</v>
      </c>
      <c r="AL655" s="30">
        <f t="shared" ca="1" si="400"/>
        <v>0.77458290920048312</v>
      </c>
      <c r="AM655" s="30">
        <f t="shared" ca="1" si="400"/>
        <v>0.47686439064753183</v>
      </c>
      <c r="AN655" s="30">
        <f>IF(Riskregister!$E$11="",0,COUNTIF(BL$4:BL$53,"&lt;"&amp;AL655)*IF(AM655&lt;0.5,Riskregister!$K$11+(Riskregister!$L$11-Riskregister!$K$11)*SQRT(AM655/2),Riskregister!$L$11-(Riskregister!$L$11-Riskregister!$K$11)*SQRT((1-AM655)/2)))</f>
        <v>0</v>
      </c>
      <c r="AO655" s="30">
        <f t="shared" ca="1" si="401"/>
        <v>0.39252320243591698</v>
      </c>
      <c r="AP655" s="30">
        <f t="shared" ca="1" si="401"/>
        <v>0.20757559257140124</v>
      </c>
      <c r="AQ655" s="30">
        <f>IF(Riskregister!$E$12="",0,COUNTIF(BM$4:BM$53,"&lt;"&amp;AO655)*IF(AP655&lt;0.5,Riskregister!$K$12+(Riskregister!$L$12-Riskregister!$K$12)*SQRT(AP655/2),Riskregister!$L$12-(Riskregister!$L$12-Riskregister!$K$12)*SQRT((1-AP655)/2)))</f>
        <v>0</v>
      </c>
      <c r="AR655" s="30">
        <f t="shared" ca="1" si="402"/>
        <v>0.57862154863527704</v>
      </c>
      <c r="AS655" s="30">
        <f t="shared" ca="1" si="402"/>
        <v>2.6811367945188125E-2</v>
      </c>
      <c r="AT655" s="30">
        <f>IF(Riskregister!$E$13="",0,COUNTIF(BN$4:BN$53,"&lt;"&amp;AR655)*IF(AS655&lt;0.5,Riskregister!$K$13+(Riskregister!$L$13-Riskregister!$K$13)*SQRT(AS655/2),Riskregister!$L$13-(Riskregister!$L$13-Riskregister!$K$13)*SQRT((1-AS655)/2)))</f>
        <v>0</v>
      </c>
      <c r="AU655" s="30">
        <f t="shared" ca="1" si="403"/>
        <v>0.82740008390826669</v>
      </c>
      <c r="AV655" s="30">
        <f t="shared" ca="1" si="403"/>
        <v>7.518244571929622E-2</v>
      </c>
      <c r="AW655" s="30">
        <f>IF(Riskregister!$E$14="",0,COUNTIF(BO$4:BO$53,"&lt;"&amp;AU655)*IF(AV655&lt;0.5,Riskregister!$K$14+(Riskregister!$L$14-Riskregister!$K$14)*SQRT(AV655/2),Riskregister!$L$14-(Riskregister!$L$14-Riskregister!$K$14)*SQRT((1-AV655)/2)))</f>
        <v>0</v>
      </c>
      <c r="AX655" s="30">
        <f t="shared" ca="1" si="404"/>
        <v>0.73842650476443561</v>
      </c>
      <c r="AY655" s="30">
        <f t="shared" ca="1" si="404"/>
        <v>0.62552009661638697</v>
      </c>
      <c r="AZ655" s="30">
        <f>IF(Riskregister!$E$15="",0,COUNTIF(BP$4:BP$53,"&lt;"&amp;AX655)*IF(AY655&lt;0.5,Riskregister!$K$15+(Riskregister!$L$15-Riskregister!$K$15)*SQRT(AY655/2),Riskregister!$L$15-(Riskregister!$L$15-Riskregister!$K$15)*SQRT((1-AY655)/2)))</f>
        <v>0</v>
      </c>
      <c r="BA655" s="30">
        <f t="shared" ca="1" si="405"/>
        <v>0.77596534552243102</v>
      </c>
      <c r="BB655" s="30">
        <f t="shared" ca="1" si="405"/>
        <v>0.29815860196519772</v>
      </c>
      <c r="BC655" s="30">
        <f>IF(Riskregister!$E$16="",0,COUNTIF(BQ$4:BQ$53,"&lt;"&amp;BA655)*IF(BB655&lt;0.5,Riskregister!$K$16+(Riskregister!$L$16-Riskregister!$K$16)*SQRT(BB655/2),Riskregister!$L$16-(Riskregister!$L$16-Riskregister!$K$16)*SQRT((1-BB655)/2)))</f>
        <v>0</v>
      </c>
      <c r="BD655" s="30">
        <f t="shared" ca="1" si="406"/>
        <v>15760548.097531972</v>
      </c>
    </row>
    <row r="656" spans="20:56" x14ac:dyDescent="0.35">
      <c r="T656" s="30">
        <f t="shared" ca="1" si="394"/>
        <v>0.40116382772791537</v>
      </c>
      <c r="U656" s="30">
        <f t="shared" ca="1" si="394"/>
        <v>0.51355063355939146</v>
      </c>
      <c r="V656" s="30">
        <f ca="1">IF(Riskregister!$E$5="",0,COUNTIF(BF$4:BF$53,"&lt;"&amp;T656)*IF(U656&lt;0.5,Riskregister!$K$5+(Riskregister!$L$5-Riskregister!$K$5)*SQRT(U656/2),Riskregister!$L$5-(Riskregister!$L$5-Riskregister!$K$5)*SQRT((1-U656)/2)))</f>
        <v>1134209.5035455939</v>
      </c>
      <c r="W656" s="30">
        <f t="shared" ca="1" si="395"/>
        <v>0.53824501689333137</v>
      </c>
      <c r="X656" s="30">
        <f t="shared" ca="1" si="395"/>
        <v>0.89720047592042851</v>
      </c>
      <c r="Y656" s="30">
        <f ca="1">IF(Riskregister!$E$6="",0,COUNTIF(BG$4:BG$53,"&lt;"&amp;W656)*IF(X656&lt;0.5,Riskregister!$K$6+(Riskregister!$L$6-Riskregister!$K$6)*SQRT(X656/2),Riskregister!$L$6-(Riskregister!$L$6-Riskregister!$K$6)*SQRT((1-X656)/2)))</f>
        <v>3183825.4377673715</v>
      </c>
      <c r="Z656" s="30">
        <f t="shared" ca="1" si="396"/>
        <v>8.1072228845016525E-2</v>
      </c>
      <c r="AA656" s="30">
        <f t="shared" ca="1" si="396"/>
        <v>0.56520919411756987</v>
      </c>
      <c r="AB656" s="30">
        <f ca="1">IF(Riskregister!$E$7="",0,COUNTIF(BH$4:BH$53,"&lt;"&amp;Z656)*IF(AA656&lt;0.5,Riskregister!$K$7+(Riskregister!$L$7-Riskregister!$K$7)*SQRT(AA656/2),Riskregister!$L$7-(Riskregister!$L$7-Riskregister!$K$7)*SQRT((1-AA656)/2)))</f>
        <v>710430.36068125139</v>
      </c>
      <c r="AC656" s="30">
        <f t="shared" ca="1" si="397"/>
        <v>0.57277804084676065</v>
      </c>
      <c r="AD656" s="30">
        <f t="shared" ca="1" si="397"/>
        <v>0.80220437563920788</v>
      </c>
      <c r="AE656" s="30">
        <f ca="1">IF(Riskregister!$E$8="",0,COUNTIF(BI$4:BI$53,"&lt;"&amp;AC656)*IF(AD656&lt;0.5,Riskregister!$K$8+(Riskregister!$L$8-Riskregister!$K$8)*SQRT(AD656/2),Riskregister!$L$8-(Riskregister!$L$8-Riskregister!$K$8)*SQRT((1-AD656)/2)))</f>
        <v>10565828.821573919</v>
      </c>
      <c r="AF656" s="30">
        <f t="shared" ca="1" si="398"/>
        <v>0.21450983247175437</v>
      </c>
      <c r="AG656" s="30">
        <f t="shared" ca="1" si="398"/>
        <v>0.39961136842957801</v>
      </c>
      <c r="AH656" s="30">
        <f>IF(Riskregister!$E$9="",0,COUNTIF(BJ$4:BJ$53,"&lt;"&amp;AF656)*IF(AG656&lt;0.5,Riskregister!$K$9+(Riskregister!$L$9-Riskregister!$K$9)*SQRT(AG656/2),Riskregister!$L$9-(Riskregister!$L$9-Riskregister!$K$9)*SQRT((1-AG656)/2)))</f>
        <v>0</v>
      </c>
      <c r="AI656" s="30">
        <f t="shared" ca="1" si="399"/>
        <v>0.72029358146417777</v>
      </c>
      <c r="AJ656" s="30">
        <f t="shared" ca="1" si="399"/>
        <v>0.60487927897646621</v>
      </c>
      <c r="AK656" s="30">
        <f>IF(Riskregister!$E$10="",0,COUNTIF(BK$4:BK$53,"&lt;"&amp;AI656)*IF(AJ656&lt;0.5,Riskregister!$K$10+(Riskregister!$L$10-Riskregister!$K$10)*SQRT(AJ656/2),Riskregister!$L$10-(Riskregister!$L$10-Riskregister!$K$10)*SQRT((1-AJ656)/2)))</f>
        <v>0</v>
      </c>
      <c r="AL656" s="30">
        <f t="shared" ca="1" si="400"/>
        <v>0.61501759950087687</v>
      </c>
      <c r="AM656" s="30">
        <f t="shared" ca="1" si="400"/>
        <v>0.8541529618618422</v>
      </c>
      <c r="AN656" s="30">
        <f>IF(Riskregister!$E$11="",0,COUNTIF(BL$4:BL$53,"&lt;"&amp;AL656)*IF(AM656&lt;0.5,Riskregister!$K$11+(Riskregister!$L$11-Riskregister!$K$11)*SQRT(AM656/2),Riskregister!$L$11-(Riskregister!$L$11-Riskregister!$K$11)*SQRT((1-AM656)/2)))</f>
        <v>0</v>
      </c>
      <c r="AO656" s="30">
        <f t="shared" ca="1" si="401"/>
        <v>0.22899820421463291</v>
      </c>
      <c r="AP656" s="30">
        <f t="shared" ca="1" si="401"/>
        <v>0.48020663532049246</v>
      </c>
      <c r="AQ656" s="30">
        <f>IF(Riskregister!$E$12="",0,COUNTIF(BM$4:BM$53,"&lt;"&amp;AO656)*IF(AP656&lt;0.5,Riskregister!$K$12+(Riskregister!$L$12-Riskregister!$K$12)*SQRT(AP656/2),Riskregister!$L$12-(Riskregister!$L$12-Riskregister!$K$12)*SQRT((1-AP656)/2)))</f>
        <v>0</v>
      </c>
      <c r="AR656" s="30">
        <f t="shared" ca="1" si="402"/>
        <v>0.13869401990848707</v>
      </c>
      <c r="AS656" s="30">
        <f t="shared" ca="1" si="402"/>
        <v>0.94464633797005126</v>
      </c>
      <c r="AT656" s="30">
        <f>IF(Riskregister!$E$13="",0,COUNTIF(BN$4:BN$53,"&lt;"&amp;AR656)*IF(AS656&lt;0.5,Riskregister!$K$13+(Riskregister!$L$13-Riskregister!$K$13)*SQRT(AS656/2),Riskregister!$L$13-(Riskregister!$L$13-Riskregister!$K$13)*SQRT((1-AS656)/2)))</f>
        <v>0</v>
      </c>
      <c r="AU656" s="30">
        <f t="shared" ca="1" si="403"/>
        <v>0.13876892376511685</v>
      </c>
      <c r="AV656" s="30">
        <f t="shared" ca="1" si="403"/>
        <v>0.95242861575646576</v>
      </c>
      <c r="AW656" s="30">
        <f>IF(Riskregister!$E$14="",0,COUNTIF(BO$4:BO$53,"&lt;"&amp;AU656)*IF(AV656&lt;0.5,Riskregister!$K$14+(Riskregister!$L$14-Riskregister!$K$14)*SQRT(AV656/2),Riskregister!$L$14-(Riskregister!$L$14-Riskregister!$K$14)*SQRT((1-AV656)/2)))</f>
        <v>0</v>
      </c>
      <c r="AX656" s="30">
        <f t="shared" ca="1" si="404"/>
        <v>0.9552147235503794</v>
      </c>
      <c r="AY656" s="30">
        <f t="shared" ca="1" si="404"/>
        <v>0.28491135754429453</v>
      </c>
      <c r="AZ656" s="30">
        <f>IF(Riskregister!$E$15="",0,COUNTIF(BP$4:BP$53,"&lt;"&amp;AX656)*IF(AY656&lt;0.5,Riskregister!$K$15+(Riskregister!$L$15-Riskregister!$K$15)*SQRT(AY656/2),Riskregister!$L$15-(Riskregister!$L$15-Riskregister!$K$15)*SQRT((1-AY656)/2)))</f>
        <v>0</v>
      </c>
      <c r="BA656" s="30">
        <f t="shared" ca="1" si="405"/>
        <v>9.2370470192268406E-2</v>
      </c>
      <c r="BB656" s="30">
        <f t="shared" ca="1" si="405"/>
        <v>0.63024843159703758</v>
      </c>
      <c r="BC656" s="30">
        <f>IF(Riskregister!$E$16="",0,COUNTIF(BQ$4:BQ$53,"&lt;"&amp;BA656)*IF(BB656&lt;0.5,Riskregister!$K$16+(Riskregister!$L$16-Riskregister!$K$16)*SQRT(BB656/2),Riskregister!$L$16-(Riskregister!$L$16-Riskregister!$K$16)*SQRT((1-BB656)/2)))</f>
        <v>0</v>
      </c>
      <c r="BD656" s="30">
        <f t="shared" ca="1" si="406"/>
        <v>15594294.123568136</v>
      </c>
    </row>
    <row r="657" spans="20:56" x14ac:dyDescent="0.35">
      <c r="T657" s="30">
        <f t="shared" ca="1" si="394"/>
        <v>0.21191165843716697</v>
      </c>
      <c r="U657" s="30">
        <f t="shared" ca="1" si="394"/>
        <v>0.6951364431982564</v>
      </c>
      <c r="V657" s="30">
        <f ca="1">IF(Riskregister!$E$5="",0,COUNTIF(BF$4:BF$53,"&lt;"&amp;T657)*IF(U657&lt;0.5,Riskregister!$K$5+(Riskregister!$L$5-Riskregister!$K$5)*SQRT(U657/2),Riskregister!$L$5-(Riskregister!$L$5-Riskregister!$K$5)*SQRT((1-U657)/2)))</f>
        <v>848617.38730451372</v>
      </c>
      <c r="W657" s="30">
        <f t="shared" ca="1" si="395"/>
        <v>3.6248349903126753E-2</v>
      </c>
      <c r="X657" s="30">
        <f t="shared" ca="1" si="395"/>
        <v>0.22006411891492783</v>
      </c>
      <c r="Y657" s="30">
        <f ca="1">IF(Riskregister!$E$6="",0,COUNTIF(BG$4:BG$53,"&lt;"&amp;W657)*IF(X657&lt;0.5,Riskregister!$K$6+(Riskregister!$L$6-Riskregister!$K$6)*SQRT(X657/2),Riskregister!$L$6-(Riskregister!$L$6-Riskregister!$K$6)*SQRT((1-X657)/2)))</f>
        <v>0</v>
      </c>
      <c r="Z657" s="30">
        <f t="shared" ca="1" si="396"/>
        <v>0.79679256158657952</v>
      </c>
      <c r="AA657" s="30">
        <f t="shared" ca="1" si="396"/>
        <v>0.23148259028791907</v>
      </c>
      <c r="AB657" s="30">
        <f ca="1">IF(Riskregister!$E$7="",0,COUNTIF(BH$4:BH$53,"&lt;"&amp;Z657)*IF(AA657&lt;0.5,Riskregister!$K$7+(Riskregister!$L$7-Riskregister!$K$7)*SQRT(AA657/2),Riskregister!$L$7-(Riskregister!$L$7-Riskregister!$K$7)*SQRT((1-AA657)/2)))</f>
        <v>1352581.6258613446</v>
      </c>
      <c r="AC657" s="30">
        <f t="shared" ca="1" si="397"/>
        <v>0.34521999738962839</v>
      </c>
      <c r="AD657" s="30">
        <f t="shared" ca="1" si="397"/>
        <v>0.14405294609632613</v>
      </c>
      <c r="AE657" s="30">
        <f ca="1">IF(Riskregister!$E$8="",0,COUNTIF(BI$4:BI$53,"&lt;"&amp;AC657)*IF(AD657&lt;0.5,Riskregister!$K$8+(Riskregister!$L$8-Riskregister!$K$8)*SQRT(AD657/2),Riskregister!$L$8-(Riskregister!$L$8-Riskregister!$K$8)*SQRT((1-AD657)/2)))</f>
        <v>3122748.3343638717</v>
      </c>
      <c r="AF657" s="30">
        <f t="shared" ca="1" si="398"/>
        <v>0.18486333277925182</v>
      </c>
      <c r="AG657" s="30">
        <f t="shared" ca="1" si="398"/>
        <v>0.61043191072979186</v>
      </c>
      <c r="AH657" s="30">
        <f>IF(Riskregister!$E$9="",0,COUNTIF(BJ$4:BJ$53,"&lt;"&amp;AF657)*IF(AG657&lt;0.5,Riskregister!$K$9+(Riskregister!$L$9-Riskregister!$K$9)*SQRT(AG657/2),Riskregister!$L$9-(Riskregister!$L$9-Riskregister!$K$9)*SQRT((1-AG657)/2)))</f>
        <v>0</v>
      </c>
      <c r="AI657" s="30">
        <f t="shared" ca="1" si="399"/>
        <v>0.68168476618490403</v>
      </c>
      <c r="AJ657" s="30">
        <f t="shared" ca="1" si="399"/>
        <v>0.14454772392507731</v>
      </c>
      <c r="AK657" s="30">
        <f>IF(Riskregister!$E$10="",0,COUNTIF(BK$4:BK$53,"&lt;"&amp;AI657)*IF(AJ657&lt;0.5,Riskregister!$K$10+(Riskregister!$L$10-Riskregister!$K$10)*SQRT(AJ657/2),Riskregister!$L$10-(Riskregister!$L$10-Riskregister!$K$10)*SQRT((1-AJ657)/2)))</f>
        <v>0</v>
      </c>
      <c r="AL657" s="30">
        <f t="shared" ca="1" si="400"/>
        <v>0.52611118289637482</v>
      </c>
      <c r="AM657" s="30">
        <f t="shared" ca="1" si="400"/>
        <v>0.42474327743183082</v>
      </c>
      <c r="AN657" s="30">
        <f>IF(Riskregister!$E$11="",0,COUNTIF(BL$4:BL$53,"&lt;"&amp;AL657)*IF(AM657&lt;0.5,Riskregister!$K$11+(Riskregister!$L$11-Riskregister!$K$11)*SQRT(AM657/2),Riskregister!$L$11-(Riskregister!$L$11-Riskregister!$K$11)*SQRT((1-AM657)/2)))</f>
        <v>0</v>
      </c>
      <c r="AO657" s="30">
        <f t="shared" ca="1" si="401"/>
        <v>0.44719535417105238</v>
      </c>
      <c r="AP657" s="30">
        <f t="shared" ca="1" si="401"/>
        <v>0.84098283155718356</v>
      </c>
      <c r="AQ657" s="30">
        <f>IF(Riskregister!$E$12="",0,COUNTIF(BM$4:BM$53,"&lt;"&amp;AO657)*IF(AP657&lt;0.5,Riskregister!$K$12+(Riskregister!$L$12-Riskregister!$K$12)*SQRT(AP657/2),Riskregister!$L$12-(Riskregister!$L$12-Riskregister!$K$12)*SQRT((1-AP657)/2)))</f>
        <v>0</v>
      </c>
      <c r="AR657" s="30">
        <f t="shared" ca="1" si="402"/>
        <v>0.42778503558883907</v>
      </c>
      <c r="AS657" s="30">
        <f t="shared" ca="1" si="402"/>
        <v>0.21368479890459935</v>
      </c>
      <c r="AT657" s="30">
        <f>IF(Riskregister!$E$13="",0,COUNTIF(BN$4:BN$53,"&lt;"&amp;AR657)*IF(AS657&lt;0.5,Riskregister!$K$13+(Riskregister!$L$13-Riskregister!$K$13)*SQRT(AS657/2),Riskregister!$L$13-(Riskregister!$L$13-Riskregister!$K$13)*SQRT((1-AS657)/2)))</f>
        <v>0</v>
      </c>
      <c r="AU657" s="30">
        <f t="shared" ca="1" si="403"/>
        <v>0.6911816673769855</v>
      </c>
      <c r="AV657" s="30">
        <f t="shared" ca="1" si="403"/>
        <v>0.10395541983457268</v>
      </c>
      <c r="AW657" s="30">
        <f>IF(Riskregister!$E$14="",0,COUNTIF(BO$4:BO$53,"&lt;"&amp;AU657)*IF(AV657&lt;0.5,Riskregister!$K$14+(Riskregister!$L$14-Riskregister!$K$14)*SQRT(AV657/2),Riskregister!$L$14-(Riskregister!$L$14-Riskregister!$K$14)*SQRT((1-AV657)/2)))</f>
        <v>0</v>
      </c>
      <c r="AX657" s="30">
        <f t="shared" ca="1" si="404"/>
        <v>0.6231758760372359</v>
      </c>
      <c r="AY657" s="30">
        <f t="shared" ca="1" si="404"/>
        <v>0.15217240895671003</v>
      </c>
      <c r="AZ657" s="30">
        <f>IF(Riskregister!$E$15="",0,COUNTIF(BP$4:BP$53,"&lt;"&amp;AX657)*IF(AY657&lt;0.5,Riskregister!$K$15+(Riskregister!$L$15-Riskregister!$K$15)*SQRT(AY657/2),Riskregister!$L$15-(Riskregister!$L$15-Riskregister!$K$15)*SQRT((1-AY657)/2)))</f>
        <v>0</v>
      </c>
      <c r="BA657" s="30">
        <f t="shared" ca="1" si="405"/>
        <v>0.60039965768691006</v>
      </c>
      <c r="BB657" s="30">
        <f t="shared" ca="1" si="405"/>
        <v>0.24833219417623298</v>
      </c>
      <c r="BC657" s="30">
        <f>IF(Riskregister!$E$16="",0,COUNTIF(BQ$4:BQ$53,"&lt;"&amp;BA657)*IF(BB657&lt;0.5,Riskregister!$K$16+(Riskregister!$L$16-Riskregister!$K$16)*SQRT(BB657/2),Riskregister!$L$16-(Riskregister!$L$16-Riskregister!$K$16)*SQRT((1-BB657)/2)))</f>
        <v>0</v>
      </c>
      <c r="BD657" s="30">
        <f t="shared" ca="1" si="406"/>
        <v>5323947.3475297298</v>
      </c>
    </row>
    <row r="658" spans="20:56" x14ac:dyDescent="0.35">
      <c r="T658" s="30">
        <f t="shared" ca="1" si="394"/>
        <v>0.57801953522622207</v>
      </c>
      <c r="U658" s="30">
        <f t="shared" ca="1" si="394"/>
        <v>0.61570863569410872</v>
      </c>
      <c r="V658" s="30">
        <f ca="1">IF(Riskregister!$E$5="",0,COUNTIF(BF$4:BF$53,"&lt;"&amp;T658)*IF(U658&lt;0.5,Riskregister!$K$5+(Riskregister!$L$5-Riskregister!$K$5)*SQRT(U658/2),Riskregister!$L$5-(Riskregister!$L$5-Riskregister!$K$5)*SQRT((1-U658)/2)))</f>
        <v>1610980.3486759383</v>
      </c>
      <c r="W658" s="30">
        <f t="shared" ca="1" si="395"/>
        <v>0.6152224354740804</v>
      </c>
      <c r="X658" s="30">
        <f t="shared" ca="1" si="395"/>
        <v>0.35091419203197893</v>
      </c>
      <c r="Y658" s="30">
        <f ca="1">IF(Riskregister!$E$6="",0,COUNTIF(BG$4:BG$53,"&lt;"&amp;W658)*IF(X658&lt;0.5,Riskregister!$K$6+(Riskregister!$L$6-Riskregister!$K$6)*SQRT(X658/2),Riskregister!$L$6-(Riskregister!$L$6-Riskregister!$K$6)*SQRT((1-X658)/2)))</f>
        <v>1907953.5683724561</v>
      </c>
      <c r="Z658" s="30">
        <f t="shared" ca="1" si="396"/>
        <v>0.5709682966056483</v>
      </c>
      <c r="AA658" s="30">
        <f t="shared" ca="1" si="396"/>
        <v>0.98024088901752682</v>
      </c>
      <c r="AB658" s="30">
        <f ca="1">IF(Riskregister!$E$7="",0,COUNTIF(BH$4:BH$53,"&lt;"&amp;Z658)*IF(AA658&lt;0.5,Riskregister!$K$7+(Riskregister!$L$7-Riskregister!$K$7)*SQRT(AA658/2),Riskregister!$L$7-(Riskregister!$L$7-Riskregister!$K$7)*SQRT((1-AA658)/2)))</f>
        <v>2556479.9149225107</v>
      </c>
      <c r="AC658" s="30">
        <f t="shared" ca="1" si="397"/>
        <v>0.59729141804155061</v>
      </c>
      <c r="AD658" s="30">
        <f t="shared" ca="1" si="397"/>
        <v>0.88089660707516693</v>
      </c>
      <c r="AE658" s="30">
        <f ca="1">IF(Riskregister!$E$8="",0,COUNTIF(BI$4:BI$53,"&lt;"&amp;AC658)*IF(AD658&lt;0.5,Riskregister!$K$8+(Riskregister!$L$8-Riskregister!$K$8)*SQRT(AD658/2),Riskregister!$L$8-(Riskregister!$L$8-Riskregister!$K$8)*SQRT((1-AD658)/2)))</f>
        <v>11559146.505052412</v>
      </c>
      <c r="AF658" s="30">
        <f t="shared" ca="1" si="398"/>
        <v>0.46958823009162076</v>
      </c>
      <c r="AG658" s="30">
        <f t="shared" ca="1" si="398"/>
        <v>0.35596931402973364</v>
      </c>
      <c r="AH658" s="30">
        <f>IF(Riskregister!$E$9="",0,COUNTIF(BJ$4:BJ$53,"&lt;"&amp;AF658)*IF(AG658&lt;0.5,Riskregister!$K$9+(Riskregister!$L$9-Riskregister!$K$9)*SQRT(AG658/2),Riskregister!$L$9-(Riskregister!$L$9-Riskregister!$K$9)*SQRT((1-AG658)/2)))</f>
        <v>0</v>
      </c>
      <c r="AI658" s="30">
        <f t="shared" ca="1" si="399"/>
        <v>0.22682998326402393</v>
      </c>
      <c r="AJ658" s="30">
        <f t="shared" ca="1" si="399"/>
        <v>0.6461405876229217</v>
      </c>
      <c r="AK658" s="30">
        <f>IF(Riskregister!$E$10="",0,COUNTIF(BK$4:BK$53,"&lt;"&amp;AI658)*IF(AJ658&lt;0.5,Riskregister!$K$10+(Riskregister!$L$10-Riskregister!$K$10)*SQRT(AJ658/2),Riskregister!$L$10-(Riskregister!$L$10-Riskregister!$K$10)*SQRT((1-AJ658)/2)))</f>
        <v>0</v>
      </c>
      <c r="AL658" s="30">
        <f t="shared" ca="1" si="400"/>
        <v>0.63368879061953753</v>
      </c>
      <c r="AM658" s="30">
        <f t="shared" ca="1" si="400"/>
        <v>0.50651057882130535</v>
      </c>
      <c r="AN658" s="30">
        <f>IF(Riskregister!$E$11="",0,COUNTIF(BL$4:BL$53,"&lt;"&amp;AL658)*IF(AM658&lt;0.5,Riskregister!$K$11+(Riskregister!$L$11-Riskregister!$K$11)*SQRT(AM658/2),Riskregister!$L$11-(Riskregister!$L$11-Riskregister!$K$11)*SQRT((1-AM658)/2)))</f>
        <v>0</v>
      </c>
      <c r="AO658" s="30">
        <f t="shared" ca="1" si="401"/>
        <v>0.93819665287606946</v>
      </c>
      <c r="AP658" s="30">
        <f t="shared" ca="1" si="401"/>
        <v>0.15757576708487098</v>
      </c>
      <c r="AQ658" s="30">
        <f>IF(Riskregister!$E$12="",0,COUNTIF(BM$4:BM$53,"&lt;"&amp;AO658)*IF(AP658&lt;0.5,Riskregister!$K$12+(Riskregister!$L$12-Riskregister!$K$12)*SQRT(AP658/2),Riskregister!$L$12-(Riskregister!$L$12-Riskregister!$K$12)*SQRT((1-AP658)/2)))</f>
        <v>0</v>
      </c>
      <c r="AR658" s="30">
        <f t="shared" ca="1" si="402"/>
        <v>0.25063829711418961</v>
      </c>
      <c r="AS658" s="30">
        <f t="shared" ca="1" si="402"/>
        <v>0.33191360944540782</v>
      </c>
      <c r="AT658" s="30">
        <f>IF(Riskregister!$E$13="",0,COUNTIF(BN$4:BN$53,"&lt;"&amp;AR658)*IF(AS658&lt;0.5,Riskregister!$K$13+(Riskregister!$L$13-Riskregister!$K$13)*SQRT(AS658/2),Riskregister!$L$13-(Riskregister!$L$13-Riskregister!$K$13)*SQRT((1-AS658)/2)))</f>
        <v>0</v>
      </c>
      <c r="AU658" s="30">
        <f t="shared" ca="1" si="403"/>
        <v>0.85336096714489595</v>
      </c>
      <c r="AV658" s="30">
        <f t="shared" ca="1" si="403"/>
        <v>0.30388411789270908</v>
      </c>
      <c r="AW658" s="30">
        <f>IF(Riskregister!$E$14="",0,COUNTIF(BO$4:BO$53,"&lt;"&amp;AU658)*IF(AV658&lt;0.5,Riskregister!$K$14+(Riskregister!$L$14-Riskregister!$K$14)*SQRT(AV658/2),Riskregister!$L$14-(Riskregister!$L$14-Riskregister!$K$14)*SQRT((1-AV658)/2)))</f>
        <v>0</v>
      </c>
      <c r="AX658" s="30">
        <f t="shared" ca="1" si="404"/>
        <v>0.14391647377210315</v>
      </c>
      <c r="AY658" s="30">
        <f t="shared" ca="1" si="404"/>
        <v>0.35377824748239761</v>
      </c>
      <c r="AZ658" s="30">
        <f>IF(Riskregister!$E$15="",0,COUNTIF(BP$4:BP$53,"&lt;"&amp;AX658)*IF(AY658&lt;0.5,Riskregister!$K$15+(Riskregister!$L$15-Riskregister!$K$15)*SQRT(AY658/2),Riskregister!$L$15-(Riskregister!$L$15-Riskregister!$K$15)*SQRT((1-AY658)/2)))</f>
        <v>0</v>
      </c>
      <c r="BA658" s="30">
        <f t="shared" ca="1" si="405"/>
        <v>0.64040759499399746</v>
      </c>
      <c r="BB658" s="30">
        <f t="shared" ca="1" si="405"/>
        <v>1.3903018312887649E-2</v>
      </c>
      <c r="BC658" s="30">
        <f>IF(Riskregister!$E$16="",0,COUNTIF(BQ$4:BQ$53,"&lt;"&amp;BA658)*IF(BB658&lt;0.5,Riskregister!$K$16+(Riskregister!$L$16-Riskregister!$K$16)*SQRT(BB658/2),Riskregister!$L$16-(Riskregister!$L$16-Riskregister!$K$16)*SQRT((1-BB658)/2)))</f>
        <v>0</v>
      </c>
      <c r="BD658" s="30">
        <f t="shared" ca="1" si="406"/>
        <v>17634560.337023318</v>
      </c>
    </row>
    <row r="659" spans="20:56" x14ac:dyDescent="0.35">
      <c r="T659" s="30">
        <f t="shared" ca="1" si="394"/>
        <v>0.98095604483686272</v>
      </c>
      <c r="U659" s="30">
        <f t="shared" ca="1" si="394"/>
        <v>2.8068891833787357E-2</v>
      </c>
      <c r="V659" s="30">
        <f ca="1">IF(Riskregister!$E$5="",0,COUNTIF(BF$4:BF$53,"&lt;"&amp;T659)*IF(U659&lt;0.5,Riskregister!$K$5+(Riskregister!$L$5-Riskregister!$K$5)*SQRT(U659/2),Riskregister!$L$5-(Riskregister!$L$5-Riskregister!$K$5)*SQRT((1-U659)/2)))</f>
        <v>1626481.4404906058</v>
      </c>
      <c r="W659" s="30">
        <f t="shared" ca="1" si="395"/>
        <v>0.42330321258232262</v>
      </c>
      <c r="X659" s="30">
        <f t="shared" ca="1" si="395"/>
        <v>0.27214149937409904</v>
      </c>
      <c r="Y659" s="30">
        <f ca="1">IF(Riskregister!$E$6="",0,COUNTIF(BG$4:BG$53,"&lt;"&amp;W659)*IF(X659&lt;0.5,Riskregister!$K$6+(Riskregister!$L$6-Riskregister!$K$6)*SQRT(X659/2),Riskregister!$L$6-(Riskregister!$L$6-Riskregister!$K$6)*SQRT((1-X659)/2)))</f>
        <v>863979.84079792688</v>
      </c>
      <c r="Z659" s="30">
        <f t="shared" ca="1" si="396"/>
        <v>0.13808703022447288</v>
      </c>
      <c r="AA659" s="30">
        <f t="shared" ca="1" si="396"/>
        <v>0.18576061530994348</v>
      </c>
      <c r="AB659" s="30">
        <f ca="1">IF(Riskregister!$E$7="",0,COUNTIF(BH$4:BH$53,"&lt;"&amp;Z659)*IF(AA659&lt;0.5,Riskregister!$K$7+(Riskregister!$L$7-Riskregister!$K$7)*SQRT(AA659/2),Riskregister!$L$7-(Riskregister!$L$7-Riskregister!$K$7)*SQRT((1-AA659)/2)))</f>
        <v>626667.78997686785</v>
      </c>
      <c r="AC659" s="30">
        <f t="shared" ca="1" si="397"/>
        <v>0.28048118860593596</v>
      </c>
      <c r="AD659" s="30">
        <f t="shared" ca="1" si="397"/>
        <v>0.50797141324680783</v>
      </c>
      <c r="AE659" s="30">
        <f ca="1">IF(Riskregister!$E$8="",0,COUNTIF(BI$4:BI$53,"&lt;"&amp;AC659)*IF(AD659&lt;0.5,Riskregister!$K$8+(Riskregister!$L$8-Riskregister!$K$8)*SQRT(AD659/2),Riskregister!$L$8-(Riskregister!$L$8-Riskregister!$K$8)*SQRT((1-AD659)/2)))</f>
        <v>5337616.1716611069</v>
      </c>
      <c r="AF659" s="30">
        <f t="shared" ca="1" si="398"/>
        <v>0.74175700570577441</v>
      </c>
      <c r="AG659" s="30">
        <f t="shared" ca="1" si="398"/>
        <v>0.5141177368066463</v>
      </c>
      <c r="AH659" s="30">
        <f>IF(Riskregister!$E$9="",0,COUNTIF(BJ$4:BJ$53,"&lt;"&amp;AF659)*IF(AG659&lt;0.5,Riskregister!$K$9+(Riskregister!$L$9-Riskregister!$K$9)*SQRT(AG659/2),Riskregister!$L$9-(Riskregister!$L$9-Riskregister!$K$9)*SQRT((1-AG659)/2)))</f>
        <v>0</v>
      </c>
      <c r="AI659" s="30">
        <f t="shared" ca="1" si="399"/>
        <v>0.91651274379935277</v>
      </c>
      <c r="AJ659" s="30">
        <f t="shared" ca="1" si="399"/>
        <v>0.87237362379420613</v>
      </c>
      <c r="AK659" s="30">
        <f>IF(Riskregister!$E$10="",0,COUNTIF(BK$4:BK$53,"&lt;"&amp;AI659)*IF(AJ659&lt;0.5,Riskregister!$K$10+(Riskregister!$L$10-Riskregister!$K$10)*SQRT(AJ659/2),Riskregister!$L$10-(Riskregister!$L$10-Riskregister!$K$10)*SQRT((1-AJ659)/2)))</f>
        <v>0</v>
      </c>
      <c r="AL659" s="30">
        <f t="shared" ca="1" si="400"/>
        <v>0.54250643414381805</v>
      </c>
      <c r="AM659" s="30">
        <f t="shared" ca="1" si="400"/>
        <v>0.32017543247752778</v>
      </c>
      <c r="AN659" s="30">
        <f>IF(Riskregister!$E$11="",0,COUNTIF(BL$4:BL$53,"&lt;"&amp;AL659)*IF(AM659&lt;0.5,Riskregister!$K$11+(Riskregister!$L$11-Riskregister!$K$11)*SQRT(AM659/2),Riskregister!$L$11-(Riskregister!$L$11-Riskregister!$K$11)*SQRT((1-AM659)/2)))</f>
        <v>0</v>
      </c>
      <c r="AO659" s="30">
        <f t="shared" ca="1" si="401"/>
        <v>0.81017480835080569</v>
      </c>
      <c r="AP659" s="30">
        <f t="shared" ca="1" si="401"/>
        <v>0.32635565082979046</v>
      </c>
      <c r="AQ659" s="30">
        <f>IF(Riskregister!$E$12="",0,COUNTIF(BM$4:BM$53,"&lt;"&amp;AO659)*IF(AP659&lt;0.5,Riskregister!$K$12+(Riskregister!$L$12-Riskregister!$K$12)*SQRT(AP659/2),Riskregister!$L$12-(Riskregister!$L$12-Riskregister!$K$12)*SQRT((1-AP659)/2)))</f>
        <v>0</v>
      </c>
      <c r="AR659" s="30">
        <f t="shared" ca="1" si="402"/>
        <v>0.27053342640142053</v>
      </c>
      <c r="AS659" s="30">
        <f t="shared" ca="1" si="402"/>
        <v>0.29741419588056139</v>
      </c>
      <c r="AT659" s="30">
        <f>IF(Riskregister!$E$13="",0,COUNTIF(BN$4:BN$53,"&lt;"&amp;AR659)*IF(AS659&lt;0.5,Riskregister!$K$13+(Riskregister!$L$13-Riskregister!$K$13)*SQRT(AS659/2),Riskregister!$L$13-(Riskregister!$L$13-Riskregister!$K$13)*SQRT((1-AS659)/2)))</f>
        <v>0</v>
      </c>
      <c r="AU659" s="30">
        <f t="shared" ca="1" si="403"/>
        <v>9.7873851438390003E-2</v>
      </c>
      <c r="AV659" s="30">
        <f t="shared" ca="1" si="403"/>
        <v>0.38540741572302828</v>
      </c>
      <c r="AW659" s="30">
        <f>IF(Riskregister!$E$14="",0,COUNTIF(BO$4:BO$53,"&lt;"&amp;AU659)*IF(AV659&lt;0.5,Riskregister!$K$14+(Riskregister!$L$14-Riskregister!$K$14)*SQRT(AV659/2),Riskregister!$L$14-(Riskregister!$L$14-Riskregister!$K$14)*SQRT((1-AV659)/2)))</f>
        <v>0</v>
      </c>
      <c r="AX659" s="30">
        <f t="shared" ca="1" si="404"/>
        <v>0.57901182965912534</v>
      </c>
      <c r="AY659" s="30">
        <f t="shared" ca="1" si="404"/>
        <v>0.86697838687238216</v>
      </c>
      <c r="AZ659" s="30">
        <f>IF(Riskregister!$E$15="",0,COUNTIF(BP$4:BP$53,"&lt;"&amp;AX659)*IF(AY659&lt;0.5,Riskregister!$K$15+(Riskregister!$L$15-Riskregister!$K$15)*SQRT(AY659/2),Riskregister!$L$15-(Riskregister!$L$15-Riskregister!$K$15)*SQRT((1-AY659)/2)))</f>
        <v>0</v>
      </c>
      <c r="BA659" s="30">
        <f t="shared" ca="1" si="405"/>
        <v>0.97285712692287762</v>
      </c>
      <c r="BB659" s="30">
        <f t="shared" ca="1" si="405"/>
        <v>0.68550511122433078</v>
      </c>
      <c r="BC659" s="30">
        <f>IF(Riskregister!$E$16="",0,COUNTIF(BQ$4:BQ$53,"&lt;"&amp;BA659)*IF(BB659&lt;0.5,Riskregister!$K$16+(Riskregister!$L$16-Riskregister!$K$16)*SQRT(BB659/2),Riskregister!$L$16-(Riskregister!$L$16-Riskregister!$K$16)*SQRT((1-BB659)/2)))</f>
        <v>0</v>
      </c>
      <c r="BD659" s="30">
        <f t="shared" ca="1" si="406"/>
        <v>8454745.2429265082</v>
      </c>
    </row>
    <row r="660" spans="20:56" x14ac:dyDescent="0.35">
      <c r="T660" s="30">
        <f t="shared" ca="1" si="394"/>
        <v>0.5744041504661338</v>
      </c>
      <c r="U660" s="30">
        <f t="shared" ca="1" si="394"/>
        <v>0.66734245280569704</v>
      </c>
      <c r="V660" s="30">
        <f ca="1">IF(Riskregister!$E$5="",0,COUNTIF(BF$4:BF$53,"&lt;"&amp;T660)*IF(U660&lt;0.5,Riskregister!$K$5+(Riskregister!$L$5-Riskregister!$K$5)*SQRT(U660/2),Riskregister!$L$5-(Riskregister!$L$5-Riskregister!$K$5)*SQRT((1-U660)/2)))</f>
        <v>1665898.3541397208</v>
      </c>
      <c r="W660" s="30">
        <f t="shared" ca="1" si="395"/>
        <v>0.53237930244906662</v>
      </c>
      <c r="X660" s="30">
        <f t="shared" ca="1" si="395"/>
        <v>0.19539398685553022</v>
      </c>
      <c r="Y660" s="30">
        <f ca="1">IF(Riskregister!$E$6="",0,COUNTIF(BG$4:BG$53,"&lt;"&amp;W660)*IF(X660&lt;0.5,Riskregister!$K$6+(Riskregister!$L$6-Riskregister!$K$6)*SQRT(X660/2),Riskregister!$L$6-(Riskregister!$L$6-Riskregister!$K$6)*SQRT((1-X660)/2)))</f>
        <v>1525234.6576709393</v>
      </c>
      <c r="Z660" s="30">
        <f t="shared" ca="1" si="396"/>
        <v>0.4541080758903745</v>
      </c>
      <c r="AA660" s="30">
        <f t="shared" ca="1" si="396"/>
        <v>0.96510982407984491</v>
      </c>
      <c r="AB660" s="30">
        <f ca="1">IF(Riskregister!$E$7="",0,COUNTIF(BH$4:BH$53,"&lt;"&amp;Z660)*IF(AA660&lt;0.5,Riskregister!$K$7+(Riskregister!$L$7-Riskregister!$K$7)*SQRT(AA660/2),Riskregister!$L$7-(Riskregister!$L$7-Riskregister!$K$7)*SQRT((1-AA660)/2)))</f>
        <v>2122632.3055870747</v>
      </c>
      <c r="AC660" s="30">
        <f t="shared" ca="1" si="397"/>
        <v>5.1893402223366136E-2</v>
      </c>
      <c r="AD660" s="30">
        <f t="shared" ca="1" si="397"/>
        <v>0.67337456907729853</v>
      </c>
      <c r="AE660" s="30">
        <f ca="1">IF(Riskregister!$E$8="",0,COUNTIF(BI$4:BI$53,"&lt;"&amp;AC660)*IF(AD660&lt;0.5,Riskregister!$K$8+(Riskregister!$L$8-Riskregister!$K$8)*SQRT(AD660/2),Riskregister!$L$8-(Riskregister!$L$8-Riskregister!$K$8)*SQRT((1-AD660)/2)))</f>
        <v>0</v>
      </c>
      <c r="AF660" s="30">
        <f t="shared" ca="1" si="398"/>
        <v>0.54643890185277522</v>
      </c>
      <c r="AG660" s="30">
        <f t="shared" ca="1" si="398"/>
        <v>0.36480697709441645</v>
      </c>
      <c r="AH660" s="30">
        <f>IF(Riskregister!$E$9="",0,COUNTIF(BJ$4:BJ$53,"&lt;"&amp;AF660)*IF(AG660&lt;0.5,Riskregister!$K$9+(Riskregister!$L$9-Riskregister!$K$9)*SQRT(AG660/2),Riskregister!$L$9-(Riskregister!$L$9-Riskregister!$K$9)*SQRT((1-AG660)/2)))</f>
        <v>0</v>
      </c>
      <c r="AI660" s="30">
        <f t="shared" ca="1" si="399"/>
        <v>0.75295828028114442</v>
      </c>
      <c r="AJ660" s="30">
        <f t="shared" ca="1" si="399"/>
        <v>0.87627719603499155</v>
      </c>
      <c r="AK660" s="30">
        <f>IF(Riskregister!$E$10="",0,COUNTIF(BK$4:BK$53,"&lt;"&amp;AI660)*IF(AJ660&lt;0.5,Riskregister!$K$10+(Riskregister!$L$10-Riskregister!$K$10)*SQRT(AJ660/2),Riskregister!$L$10-(Riskregister!$L$10-Riskregister!$K$10)*SQRT((1-AJ660)/2)))</f>
        <v>0</v>
      </c>
      <c r="AL660" s="30">
        <f t="shared" ca="1" si="400"/>
        <v>0.27001505539143955</v>
      </c>
      <c r="AM660" s="30">
        <f t="shared" ca="1" si="400"/>
        <v>0.23291230473392399</v>
      </c>
      <c r="AN660" s="30">
        <f>IF(Riskregister!$E$11="",0,COUNTIF(BL$4:BL$53,"&lt;"&amp;AL660)*IF(AM660&lt;0.5,Riskregister!$K$11+(Riskregister!$L$11-Riskregister!$K$11)*SQRT(AM660/2),Riskregister!$L$11-(Riskregister!$L$11-Riskregister!$K$11)*SQRT((1-AM660)/2)))</f>
        <v>0</v>
      </c>
      <c r="AO660" s="30">
        <f t="shared" ca="1" si="401"/>
        <v>0.15695245813978864</v>
      </c>
      <c r="AP660" s="30">
        <f t="shared" ca="1" si="401"/>
        <v>0.69557599355912703</v>
      </c>
      <c r="AQ660" s="30">
        <f>IF(Riskregister!$E$12="",0,COUNTIF(BM$4:BM$53,"&lt;"&amp;AO660)*IF(AP660&lt;0.5,Riskregister!$K$12+(Riskregister!$L$12-Riskregister!$K$12)*SQRT(AP660/2),Riskregister!$L$12-(Riskregister!$L$12-Riskregister!$K$12)*SQRT((1-AP660)/2)))</f>
        <v>0</v>
      </c>
      <c r="AR660" s="30">
        <f t="shared" ca="1" si="402"/>
        <v>0.75355513936587026</v>
      </c>
      <c r="AS660" s="30">
        <f t="shared" ca="1" si="402"/>
        <v>0.68172080147379577</v>
      </c>
      <c r="AT660" s="30">
        <f>IF(Riskregister!$E$13="",0,COUNTIF(BN$4:BN$53,"&lt;"&amp;AR660)*IF(AS660&lt;0.5,Riskregister!$K$13+(Riskregister!$L$13-Riskregister!$K$13)*SQRT(AS660/2),Riskregister!$L$13-(Riskregister!$L$13-Riskregister!$K$13)*SQRT((1-AS660)/2)))</f>
        <v>0</v>
      </c>
      <c r="AU660" s="30">
        <f t="shared" ca="1" si="403"/>
        <v>0.13809428667235424</v>
      </c>
      <c r="AV660" s="30">
        <f t="shared" ca="1" si="403"/>
        <v>0.79892823021041515</v>
      </c>
      <c r="AW660" s="30">
        <f>IF(Riskregister!$E$14="",0,COUNTIF(BO$4:BO$53,"&lt;"&amp;AU660)*IF(AV660&lt;0.5,Riskregister!$K$14+(Riskregister!$L$14-Riskregister!$K$14)*SQRT(AV660/2),Riskregister!$L$14-(Riskregister!$L$14-Riskregister!$K$14)*SQRT((1-AV660)/2)))</f>
        <v>0</v>
      </c>
      <c r="AX660" s="30">
        <f t="shared" ca="1" si="404"/>
        <v>0.28589290026843606</v>
      </c>
      <c r="AY660" s="30">
        <f t="shared" ca="1" si="404"/>
        <v>0.40328083508986678</v>
      </c>
      <c r="AZ660" s="30">
        <f>IF(Riskregister!$E$15="",0,COUNTIF(BP$4:BP$53,"&lt;"&amp;AX660)*IF(AY660&lt;0.5,Riskregister!$K$15+(Riskregister!$L$15-Riskregister!$K$15)*SQRT(AY660/2),Riskregister!$L$15-(Riskregister!$L$15-Riskregister!$K$15)*SQRT((1-AY660)/2)))</f>
        <v>0</v>
      </c>
      <c r="BA660" s="30">
        <f t="shared" ca="1" si="405"/>
        <v>0.49581230068807569</v>
      </c>
      <c r="BB660" s="30">
        <f t="shared" ca="1" si="405"/>
        <v>0.44803152381307487</v>
      </c>
      <c r="BC660" s="30">
        <f>IF(Riskregister!$E$16="",0,COUNTIF(BQ$4:BQ$53,"&lt;"&amp;BA660)*IF(BB660&lt;0.5,Riskregister!$K$16+(Riskregister!$L$16-Riskregister!$K$16)*SQRT(BB660/2),Riskregister!$L$16-(Riskregister!$L$16-Riskregister!$K$16)*SQRT((1-BB660)/2)))</f>
        <v>0</v>
      </c>
      <c r="BD660" s="30">
        <f t="shared" ca="1" si="406"/>
        <v>5313765.3173977351</v>
      </c>
    </row>
    <row r="661" spans="20:56" x14ac:dyDescent="0.35">
      <c r="T661" s="30">
        <f t="shared" ca="1" si="394"/>
        <v>0.31600569632789721</v>
      </c>
      <c r="U661" s="30">
        <f t="shared" ca="1" si="394"/>
        <v>0.75131301938463657</v>
      </c>
      <c r="V661" s="30">
        <f ca="1">IF(Riskregister!$E$5="",0,COUNTIF(BF$4:BF$53,"&lt;"&amp;T661)*IF(U661&lt;0.5,Riskregister!$K$5+(Riskregister!$L$5-Riskregister!$K$5)*SQRT(U661/2),Riskregister!$L$5-(Riskregister!$L$5-Riskregister!$K$5)*SQRT((1-U661)/2)))</f>
        <v>1323957.9734038706</v>
      </c>
      <c r="W661" s="30">
        <f t="shared" ca="1" si="395"/>
        <v>0.60114030309464028</v>
      </c>
      <c r="X661" s="30">
        <f t="shared" ca="1" si="395"/>
        <v>0.61370997588936715</v>
      </c>
      <c r="Y661" s="30">
        <f ca="1">IF(Riskregister!$E$6="",0,COUNTIF(BG$4:BG$53,"&lt;"&amp;W661)*IF(X661&lt;0.5,Riskregister!$K$6+(Riskregister!$L$6-Riskregister!$K$6)*SQRT(X661/2),Riskregister!$L$6-(Riskregister!$L$6-Riskregister!$K$6)*SQRT((1-X661)/2)))</f>
        <v>2417862.4091954264</v>
      </c>
      <c r="Z661" s="30">
        <f t="shared" ca="1" si="396"/>
        <v>0.89663792873160308</v>
      </c>
      <c r="AA661" s="30">
        <f t="shared" ca="1" si="396"/>
        <v>0.72229831493828223</v>
      </c>
      <c r="AB661" s="30">
        <f ca="1">IF(Riskregister!$E$7="",0,COUNTIF(BH$4:BH$53,"&lt;"&amp;Z661)*IF(AA661&lt;0.5,Riskregister!$K$7+(Riskregister!$L$7-Riskregister!$K$7)*SQRT(AA661/2),Riskregister!$L$7-(Riskregister!$L$7-Riskregister!$K$7)*SQRT((1-AA661)/2)))</f>
        <v>2695805.6812717589</v>
      </c>
      <c r="AC661" s="30">
        <f t="shared" ca="1" si="397"/>
        <v>0.18101878266975913</v>
      </c>
      <c r="AD661" s="30">
        <f t="shared" ca="1" si="397"/>
        <v>0.44243561122565844</v>
      </c>
      <c r="AE661" s="30">
        <f ca="1">IF(Riskregister!$E$8="",0,COUNTIF(BI$4:BI$53,"&lt;"&amp;AC661)*IF(AD661&lt;0.5,Riskregister!$K$8+(Riskregister!$L$8-Riskregister!$K$8)*SQRT(AD661/2),Riskregister!$L$8-(Riskregister!$L$8-Riskregister!$K$8)*SQRT((1-AD661)/2)))</f>
        <v>2510588.4569470179</v>
      </c>
      <c r="AF661" s="30">
        <f t="shared" ca="1" si="398"/>
        <v>0.62062527392248235</v>
      </c>
      <c r="AG661" s="30">
        <f t="shared" ca="1" si="398"/>
        <v>0.43774045191810773</v>
      </c>
      <c r="AH661" s="30">
        <f>IF(Riskregister!$E$9="",0,COUNTIF(BJ$4:BJ$53,"&lt;"&amp;AF661)*IF(AG661&lt;0.5,Riskregister!$K$9+(Riskregister!$L$9-Riskregister!$K$9)*SQRT(AG661/2),Riskregister!$L$9-(Riskregister!$L$9-Riskregister!$K$9)*SQRT((1-AG661)/2)))</f>
        <v>0</v>
      </c>
      <c r="AI661" s="30">
        <f t="shared" ca="1" si="399"/>
        <v>0.61040368480300311</v>
      </c>
      <c r="AJ661" s="30">
        <f t="shared" ca="1" si="399"/>
        <v>2.3509581357510134E-2</v>
      </c>
      <c r="AK661" s="30">
        <f>IF(Riskregister!$E$10="",0,COUNTIF(BK$4:BK$53,"&lt;"&amp;AI661)*IF(AJ661&lt;0.5,Riskregister!$K$10+(Riskregister!$L$10-Riskregister!$K$10)*SQRT(AJ661/2),Riskregister!$L$10-(Riskregister!$L$10-Riskregister!$K$10)*SQRT((1-AJ661)/2)))</f>
        <v>0</v>
      </c>
      <c r="AL661" s="30">
        <f t="shared" ca="1" si="400"/>
        <v>0.70678680662919569</v>
      </c>
      <c r="AM661" s="30">
        <f t="shared" ca="1" si="400"/>
        <v>0.35385344972788013</v>
      </c>
      <c r="AN661" s="30">
        <f>IF(Riskregister!$E$11="",0,COUNTIF(BL$4:BL$53,"&lt;"&amp;AL661)*IF(AM661&lt;0.5,Riskregister!$K$11+(Riskregister!$L$11-Riskregister!$K$11)*SQRT(AM661/2),Riskregister!$L$11-(Riskregister!$L$11-Riskregister!$K$11)*SQRT((1-AM661)/2)))</f>
        <v>0</v>
      </c>
      <c r="AO661" s="30">
        <f t="shared" ca="1" si="401"/>
        <v>0.96087265804131294</v>
      </c>
      <c r="AP661" s="30">
        <f t="shared" ca="1" si="401"/>
        <v>0.54578072370444086</v>
      </c>
      <c r="AQ661" s="30">
        <f>IF(Riskregister!$E$12="",0,COUNTIF(BM$4:BM$53,"&lt;"&amp;AO661)*IF(AP661&lt;0.5,Riskregister!$K$12+(Riskregister!$L$12-Riskregister!$K$12)*SQRT(AP661/2),Riskregister!$L$12-(Riskregister!$L$12-Riskregister!$K$12)*SQRT((1-AP661)/2)))</f>
        <v>0</v>
      </c>
      <c r="AR661" s="30">
        <f t="shared" ca="1" si="402"/>
        <v>0.37669392108013566</v>
      </c>
      <c r="AS661" s="30">
        <f t="shared" ca="1" si="402"/>
        <v>5.4697201274984564E-2</v>
      </c>
      <c r="AT661" s="30">
        <f>IF(Riskregister!$E$13="",0,COUNTIF(BN$4:BN$53,"&lt;"&amp;AR661)*IF(AS661&lt;0.5,Riskregister!$K$13+(Riskregister!$L$13-Riskregister!$K$13)*SQRT(AS661/2),Riskregister!$L$13-(Riskregister!$L$13-Riskregister!$K$13)*SQRT((1-AS661)/2)))</f>
        <v>0</v>
      </c>
      <c r="AU661" s="30">
        <f t="shared" ca="1" si="403"/>
        <v>0.15030388503447967</v>
      </c>
      <c r="AV661" s="30">
        <f t="shared" ca="1" si="403"/>
        <v>0.1216025481654629</v>
      </c>
      <c r="AW661" s="30">
        <f>IF(Riskregister!$E$14="",0,COUNTIF(BO$4:BO$53,"&lt;"&amp;AU661)*IF(AV661&lt;0.5,Riskregister!$K$14+(Riskregister!$L$14-Riskregister!$K$14)*SQRT(AV661/2),Riskregister!$L$14-(Riskregister!$L$14-Riskregister!$K$14)*SQRT((1-AV661)/2)))</f>
        <v>0</v>
      </c>
      <c r="AX661" s="30">
        <f t="shared" ca="1" si="404"/>
        <v>0.26303718535211851</v>
      </c>
      <c r="AY661" s="30">
        <f t="shared" ca="1" si="404"/>
        <v>0.13457224009018187</v>
      </c>
      <c r="AZ661" s="30">
        <f>IF(Riskregister!$E$15="",0,COUNTIF(BP$4:BP$53,"&lt;"&amp;AX661)*IF(AY661&lt;0.5,Riskregister!$K$15+(Riskregister!$L$15-Riskregister!$K$15)*SQRT(AY661/2),Riskregister!$L$15-(Riskregister!$L$15-Riskregister!$K$15)*SQRT((1-AY661)/2)))</f>
        <v>0</v>
      </c>
      <c r="BA661" s="30">
        <f t="shared" ca="1" si="405"/>
        <v>0.32216391342286654</v>
      </c>
      <c r="BB661" s="30">
        <f t="shared" ca="1" si="405"/>
        <v>7.62586881361208E-2</v>
      </c>
      <c r="BC661" s="30">
        <f>IF(Riskregister!$E$16="",0,COUNTIF(BQ$4:BQ$53,"&lt;"&amp;BA661)*IF(BB661&lt;0.5,Riskregister!$K$16+(Riskregister!$L$16-Riskregister!$K$16)*SQRT(BB661/2),Riskregister!$L$16-(Riskregister!$L$16-Riskregister!$K$16)*SQRT((1-BB661)/2)))</f>
        <v>0</v>
      </c>
      <c r="BD661" s="30">
        <f t="shared" ca="1" si="406"/>
        <v>8948214.5208180733</v>
      </c>
    </row>
    <row r="662" spans="20:56" x14ac:dyDescent="0.35">
      <c r="T662" s="30">
        <f t="shared" ca="1" si="394"/>
        <v>0.3733206138355124</v>
      </c>
      <c r="U662" s="30">
        <f t="shared" ca="1" si="394"/>
        <v>0.78417018923613613</v>
      </c>
      <c r="V662" s="30">
        <f ca="1">IF(Riskregister!$E$5="",0,COUNTIF(BF$4:BF$53,"&lt;"&amp;T662)*IF(U662&lt;0.5,Riskregister!$K$5+(Riskregister!$L$5-Riskregister!$K$5)*SQRT(U662/2),Riskregister!$L$5-(Riskregister!$L$5-Riskregister!$K$5)*SQRT((1-U662)/2)))</f>
        <v>1356519.5437693212</v>
      </c>
      <c r="W662" s="30">
        <f t="shared" ca="1" si="395"/>
        <v>0.71899859158220192</v>
      </c>
      <c r="X662" s="30">
        <f t="shared" ca="1" si="395"/>
        <v>0.83931807425683813</v>
      </c>
      <c r="Y662" s="30">
        <f ca="1">IF(Riskregister!$E$6="",0,COUNTIF(BG$4:BG$53,"&lt;"&amp;W662)*IF(X662&lt;0.5,Riskregister!$K$6+(Riskregister!$L$6-Riskregister!$K$6)*SQRT(X662/2),Riskregister!$L$6-(Riskregister!$L$6-Riskregister!$K$6)*SQRT((1-X662)/2)))</f>
        <v>4469398.0016557872</v>
      </c>
      <c r="Z662" s="30">
        <f t="shared" ca="1" si="396"/>
        <v>0.86715882581190162</v>
      </c>
      <c r="AA662" s="30">
        <f t="shared" ca="1" si="396"/>
        <v>0.79618789794201938</v>
      </c>
      <c r="AB662" s="30">
        <f ca="1">IF(Riskregister!$E$7="",0,COUNTIF(BH$4:BH$53,"&lt;"&amp;Z662)*IF(AA662&lt;0.5,Riskregister!$K$7+(Riskregister!$L$7-Riskregister!$K$7)*SQRT(AA662/2),Riskregister!$L$7-(Riskregister!$L$7-Riskregister!$K$7)*SQRT((1-AA662)/2)))</f>
        <v>2594434.0939872926</v>
      </c>
      <c r="AC662" s="30">
        <f t="shared" ca="1" si="397"/>
        <v>0.61853635026111509</v>
      </c>
      <c r="AD662" s="30">
        <f t="shared" ca="1" si="397"/>
        <v>0.4198800586665502</v>
      </c>
      <c r="AE662" s="30">
        <f ca="1">IF(Riskregister!$E$8="",0,COUNTIF(BI$4:BI$53,"&lt;"&amp;AC662)*IF(AD662&lt;0.5,Riskregister!$K$8+(Riskregister!$L$8-Riskregister!$K$8)*SQRT(AD662/2),Riskregister!$L$8-(Riskregister!$L$8-Riskregister!$K$8)*SQRT((1-AD662)/2)))</f>
        <v>7360509.0536078056</v>
      </c>
      <c r="AF662" s="30">
        <f t="shared" ca="1" si="398"/>
        <v>0.8455621604061484</v>
      </c>
      <c r="AG662" s="30">
        <f t="shared" ca="1" si="398"/>
        <v>7.7247542813844161E-3</v>
      </c>
      <c r="AH662" s="30">
        <f>IF(Riskregister!$E$9="",0,COUNTIF(BJ$4:BJ$53,"&lt;"&amp;AF662)*IF(AG662&lt;0.5,Riskregister!$K$9+(Riskregister!$L$9-Riskregister!$K$9)*SQRT(AG662/2),Riskregister!$L$9-(Riskregister!$L$9-Riskregister!$K$9)*SQRT((1-AG662)/2)))</f>
        <v>0</v>
      </c>
      <c r="AI662" s="30">
        <f t="shared" ca="1" si="399"/>
        <v>0.16521217927504106</v>
      </c>
      <c r="AJ662" s="30">
        <f t="shared" ca="1" si="399"/>
        <v>0.28754226051142184</v>
      </c>
      <c r="AK662" s="30">
        <f>IF(Riskregister!$E$10="",0,COUNTIF(BK$4:BK$53,"&lt;"&amp;AI662)*IF(AJ662&lt;0.5,Riskregister!$K$10+(Riskregister!$L$10-Riskregister!$K$10)*SQRT(AJ662/2),Riskregister!$L$10-(Riskregister!$L$10-Riskregister!$K$10)*SQRT((1-AJ662)/2)))</f>
        <v>0</v>
      </c>
      <c r="AL662" s="30">
        <f t="shared" ca="1" si="400"/>
        <v>0.42721387811218392</v>
      </c>
      <c r="AM662" s="30">
        <f t="shared" ca="1" si="400"/>
        <v>0.17815312646923154</v>
      </c>
      <c r="AN662" s="30">
        <f>IF(Riskregister!$E$11="",0,COUNTIF(BL$4:BL$53,"&lt;"&amp;AL662)*IF(AM662&lt;0.5,Riskregister!$K$11+(Riskregister!$L$11-Riskregister!$K$11)*SQRT(AM662/2),Riskregister!$L$11-(Riskregister!$L$11-Riskregister!$K$11)*SQRT((1-AM662)/2)))</f>
        <v>0</v>
      </c>
      <c r="AO662" s="30">
        <f t="shared" ca="1" si="401"/>
        <v>0.78558375594741647</v>
      </c>
      <c r="AP662" s="30">
        <f t="shared" ca="1" si="401"/>
        <v>0.46957572318968444</v>
      </c>
      <c r="AQ662" s="30">
        <f>IF(Riskregister!$E$12="",0,COUNTIF(BM$4:BM$53,"&lt;"&amp;AO662)*IF(AP662&lt;0.5,Riskregister!$K$12+(Riskregister!$L$12-Riskregister!$K$12)*SQRT(AP662/2),Riskregister!$L$12-(Riskregister!$L$12-Riskregister!$K$12)*SQRT((1-AP662)/2)))</f>
        <v>0</v>
      </c>
      <c r="AR662" s="30">
        <f t="shared" ca="1" si="402"/>
        <v>0.65203746062441814</v>
      </c>
      <c r="AS662" s="30">
        <f t="shared" ca="1" si="402"/>
        <v>0.52113186369876541</v>
      </c>
      <c r="AT662" s="30">
        <f>IF(Riskregister!$E$13="",0,COUNTIF(BN$4:BN$53,"&lt;"&amp;AR662)*IF(AS662&lt;0.5,Riskregister!$K$13+(Riskregister!$L$13-Riskregister!$K$13)*SQRT(AS662/2),Riskregister!$L$13-(Riskregister!$L$13-Riskregister!$K$13)*SQRT((1-AS662)/2)))</f>
        <v>0</v>
      </c>
      <c r="AU662" s="30">
        <f t="shared" ca="1" si="403"/>
        <v>0.10401640973477055</v>
      </c>
      <c r="AV662" s="30">
        <f t="shared" ca="1" si="403"/>
        <v>0.2521196558489055</v>
      </c>
      <c r="AW662" s="30">
        <f>IF(Riskregister!$E$14="",0,COUNTIF(BO$4:BO$53,"&lt;"&amp;AU662)*IF(AV662&lt;0.5,Riskregister!$K$14+(Riskregister!$L$14-Riskregister!$K$14)*SQRT(AV662/2),Riskregister!$L$14-(Riskregister!$L$14-Riskregister!$K$14)*SQRT((1-AV662)/2)))</f>
        <v>0</v>
      </c>
      <c r="AX662" s="30">
        <f t="shared" ca="1" si="404"/>
        <v>0.93831978402266214</v>
      </c>
      <c r="AY662" s="30">
        <f t="shared" ca="1" si="404"/>
        <v>0.26478809410476767</v>
      </c>
      <c r="AZ662" s="30">
        <f>IF(Riskregister!$E$15="",0,COUNTIF(BP$4:BP$53,"&lt;"&amp;AX662)*IF(AY662&lt;0.5,Riskregister!$K$15+(Riskregister!$L$15-Riskregister!$K$15)*SQRT(AY662/2),Riskregister!$L$15-(Riskregister!$L$15-Riskregister!$K$15)*SQRT((1-AY662)/2)))</f>
        <v>0</v>
      </c>
      <c r="BA662" s="30">
        <f t="shared" ca="1" si="405"/>
        <v>0.92272146524353849</v>
      </c>
      <c r="BB662" s="30">
        <f t="shared" ca="1" si="405"/>
        <v>0.38922102458771102</v>
      </c>
      <c r="BC662" s="30">
        <f>IF(Riskregister!$E$16="",0,COUNTIF(BQ$4:BQ$53,"&lt;"&amp;BA662)*IF(BB662&lt;0.5,Riskregister!$K$16+(Riskregister!$L$16-Riskregister!$K$16)*SQRT(BB662/2),Riskregister!$L$16-(Riskregister!$L$16-Riskregister!$K$16)*SQRT((1-BB662)/2)))</f>
        <v>0</v>
      </c>
      <c r="BD662" s="30">
        <f t="shared" ca="1" si="406"/>
        <v>15780860.693020206</v>
      </c>
    </row>
    <row r="663" spans="20:56" x14ac:dyDescent="0.35">
      <c r="T663" s="30">
        <f t="shared" ca="1" si="394"/>
        <v>0.69355022603822647</v>
      </c>
      <c r="U663" s="30">
        <f t="shared" ca="1" si="394"/>
        <v>0.72330893190401824</v>
      </c>
      <c r="V663" s="30">
        <f ca="1">IF(Riskregister!$E$5="",0,COUNTIF(BF$4:BF$53,"&lt;"&amp;T663)*IF(U663&lt;0.5,Riskregister!$K$5+(Riskregister!$L$5-Riskregister!$K$5)*SQRT(U663/2),Riskregister!$L$5-(Riskregister!$L$5-Riskregister!$K$5)*SQRT((1-U663)/2)))</f>
        <v>1730493.0692550745</v>
      </c>
      <c r="W663" s="30">
        <f t="shared" ca="1" si="395"/>
        <v>0.61834502101908984</v>
      </c>
      <c r="X663" s="30">
        <f t="shared" ca="1" si="395"/>
        <v>0.67435299577608343</v>
      </c>
      <c r="Y663" s="30">
        <f ca="1">IF(Riskregister!$E$6="",0,COUNTIF(BG$4:BG$53,"&lt;"&amp;W663)*IF(X663&lt;0.5,Riskregister!$K$6+(Riskregister!$L$6-Riskregister!$K$6)*SQRT(X663/2),Riskregister!$L$6-(Riskregister!$L$6-Riskregister!$K$6)*SQRT((1-X663)/2)))</f>
        <v>2547349.8055722499</v>
      </c>
      <c r="Z663" s="30">
        <f t="shared" ca="1" si="396"/>
        <v>0.54881026430504076</v>
      </c>
      <c r="AA663" s="30">
        <f t="shared" ca="1" si="396"/>
        <v>0.72009161833196111</v>
      </c>
      <c r="AB663" s="30">
        <f ca="1">IF(Riskregister!$E$7="",0,COUNTIF(BH$4:BH$53,"&lt;"&amp;Z663)*IF(AA663&lt;0.5,Riskregister!$K$7+(Riskregister!$L$7-Riskregister!$K$7)*SQRT(AA663/2),Riskregister!$L$7-(Riskregister!$L$7-Riskregister!$K$7)*SQRT((1-AA663)/2)))</f>
        <v>1614380.5109481909</v>
      </c>
      <c r="AC663" s="30">
        <f t="shared" ca="1" si="397"/>
        <v>0.8259096766392432</v>
      </c>
      <c r="AD663" s="30">
        <f t="shared" ca="1" si="397"/>
        <v>0.47395312093136288</v>
      </c>
      <c r="AE663" s="30">
        <f ca="1">IF(Riskregister!$E$8="",0,COUNTIF(BI$4:BI$53,"&lt;"&amp;AC663)*IF(AD663&lt;0.5,Riskregister!$K$8+(Riskregister!$L$8-Riskregister!$K$8)*SQRT(AD663/2),Riskregister!$L$8-(Riskregister!$L$8-Riskregister!$K$8)*SQRT((1-AD663)/2)))</f>
        <v>10351884.807567807</v>
      </c>
      <c r="AF663" s="30">
        <f t="shared" ca="1" si="398"/>
        <v>0.71421894670227537</v>
      </c>
      <c r="AG663" s="30">
        <f t="shared" ca="1" si="398"/>
        <v>0.36030413696998953</v>
      </c>
      <c r="AH663" s="30">
        <f>IF(Riskregister!$E$9="",0,COUNTIF(BJ$4:BJ$53,"&lt;"&amp;AF663)*IF(AG663&lt;0.5,Riskregister!$K$9+(Riskregister!$L$9-Riskregister!$K$9)*SQRT(AG663/2),Riskregister!$L$9-(Riskregister!$L$9-Riskregister!$K$9)*SQRT((1-AG663)/2)))</f>
        <v>0</v>
      </c>
      <c r="AI663" s="30">
        <f t="shared" ca="1" si="399"/>
        <v>0.26226565091784515</v>
      </c>
      <c r="AJ663" s="30">
        <f t="shared" ca="1" si="399"/>
        <v>0.97239050975293362</v>
      </c>
      <c r="AK663" s="30">
        <f>IF(Riskregister!$E$10="",0,COUNTIF(BK$4:BK$53,"&lt;"&amp;AI663)*IF(AJ663&lt;0.5,Riskregister!$K$10+(Riskregister!$L$10-Riskregister!$K$10)*SQRT(AJ663/2),Riskregister!$L$10-(Riskregister!$L$10-Riskregister!$K$10)*SQRT((1-AJ663)/2)))</f>
        <v>0</v>
      </c>
      <c r="AL663" s="30">
        <f t="shared" ca="1" si="400"/>
        <v>0.9823070492439282</v>
      </c>
      <c r="AM663" s="30">
        <f t="shared" ca="1" si="400"/>
        <v>4.1399047695488078E-2</v>
      </c>
      <c r="AN663" s="30">
        <f>IF(Riskregister!$E$11="",0,COUNTIF(BL$4:BL$53,"&lt;"&amp;AL663)*IF(AM663&lt;0.5,Riskregister!$K$11+(Riskregister!$L$11-Riskregister!$K$11)*SQRT(AM663/2),Riskregister!$L$11-(Riskregister!$L$11-Riskregister!$K$11)*SQRT((1-AM663)/2)))</f>
        <v>0</v>
      </c>
      <c r="AO663" s="30">
        <f t="shared" ca="1" si="401"/>
        <v>0.71460198615575787</v>
      </c>
      <c r="AP663" s="30">
        <f t="shared" ca="1" si="401"/>
        <v>0.50382906221375112</v>
      </c>
      <c r="AQ663" s="30">
        <f>IF(Riskregister!$E$12="",0,COUNTIF(BM$4:BM$53,"&lt;"&amp;AO663)*IF(AP663&lt;0.5,Riskregister!$K$12+(Riskregister!$L$12-Riskregister!$K$12)*SQRT(AP663/2),Riskregister!$L$12-(Riskregister!$L$12-Riskregister!$K$12)*SQRT((1-AP663)/2)))</f>
        <v>0</v>
      </c>
      <c r="AR663" s="30">
        <f t="shared" ca="1" si="402"/>
        <v>0.27010379361884118</v>
      </c>
      <c r="AS663" s="30">
        <f t="shared" ca="1" si="402"/>
        <v>0.60950979333384359</v>
      </c>
      <c r="AT663" s="30">
        <f>IF(Riskregister!$E$13="",0,COUNTIF(BN$4:BN$53,"&lt;"&amp;AR663)*IF(AS663&lt;0.5,Riskregister!$K$13+(Riskregister!$L$13-Riskregister!$K$13)*SQRT(AS663/2),Riskregister!$L$13-(Riskregister!$L$13-Riskregister!$K$13)*SQRT((1-AS663)/2)))</f>
        <v>0</v>
      </c>
      <c r="AU663" s="30">
        <f t="shared" ca="1" si="403"/>
        <v>0.65971540712496723</v>
      </c>
      <c r="AV663" s="30">
        <f t="shared" ca="1" si="403"/>
        <v>0.5023441902535376</v>
      </c>
      <c r="AW663" s="30">
        <f>IF(Riskregister!$E$14="",0,COUNTIF(BO$4:BO$53,"&lt;"&amp;AU663)*IF(AV663&lt;0.5,Riskregister!$K$14+(Riskregister!$L$14-Riskregister!$K$14)*SQRT(AV663/2),Riskregister!$L$14-(Riskregister!$L$14-Riskregister!$K$14)*SQRT((1-AV663)/2)))</f>
        <v>0</v>
      </c>
      <c r="AX663" s="30">
        <f t="shared" ca="1" si="404"/>
        <v>0.98978129219300437</v>
      </c>
      <c r="AY663" s="30">
        <f t="shared" ca="1" si="404"/>
        <v>0.3081996943776989</v>
      </c>
      <c r="AZ663" s="30">
        <f>IF(Riskregister!$E$15="",0,COUNTIF(BP$4:BP$53,"&lt;"&amp;AX663)*IF(AY663&lt;0.5,Riskregister!$K$15+(Riskregister!$L$15-Riskregister!$K$15)*SQRT(AY663/2),Riskregister!$L$15-(Riskregister!$L$15-Riskregister!$K$15)*SQRT((1-AY663)/2)))</f>
        <v>0</v>
      </c>
      <c r="BA663" s="30">
        <f t="shared" ca="1" si="405"/>
        <v>0.57429949824319704</v>
      </c>
      <c r="BB663" s="30">
        <f t="shared" ca="1" si="405"/>
        <v>0.28280017259218737</v>
      </c>
      <c r="BC663" s="30">
        <f>IF(Riskregister!$E$16="",0,COUNTIF(BQ$4:BQ$53,"&lt;"&amp;BA663)*IF(BB663&lt;0.5,Riskregister!$K$16+(Riskregister!$L$16-Riskregister!$K$16)*SQRT(BB663/2),Riskregister!$L$16-(Riskregister!$L$16-Riskregister!$K$16)*SQRT((1-BB663)/2)))</f>
        <v>0</v>
      </c>
      <c r="BD663" s="30">
        <f t="shared" ca="1" si="406"/>
        <v>16244108.193343323</v>
      </c>
    </row>
    <row r="664" spans="20:56" x14ac:dyDescent="0.35">
      <c r="T664" s="30">
        <f t="shared" ref="T664:U683" ca="1" si="407">RAND()</f>
        <v>1.8658542192842464E-2</v>
      </c>
      <c r="U664" s="30">
        <f t="shared" ca="1" si="407"/>
        <v>0.477079172065909</v>
      </c>
      <c r="V664" s="30">
        <f ca="1">IF(Riskregister!$E$5="",0,COUNTIF(BF$4:BF$53,"&lt;"&amp;T664)*IF(U664&lt;0.5,Riskregister!$K$5+(Riskregister!$L$5-Riskregister!$K$5)*SQRT(U664/2),Riskregister!$L$5-(Riskregister!$L$5-Riskregister!$K$5)*SQRT((1-U664)/2)))</f>
        <v>0</v>
      </c>
      <c r="W664" s="30">
        <f t="shared" ref="W664:X683" ca="1" si="408">RAND()</f>
        <v>0.791943534474982</v>
      </c>
      <c r="X664" s="30">
        <f t="shared" ca="1" si="408"/>
        <v>0.81738883529021855</v>
      </c>
      <c r="Y664" s="30">
        <f ca="1">IF(Riskregister!$E$6="",0,COUNTIF(BG$4:BG$53,"&lt;"&amp;W664)*IF(X664&lt;0.5,Riskregister!$K$6+(Riskregister!$L$6-Riskregister!$K$6)*SQRT(X664/2),Riskregister!$L$6-(Riskregister!$L$6-Riskregister!$K$6)*SQRT((1-X664)/2)))</f>
        <v>4368292.0661256155</v>
      </c>
      <c r="Z664" s="30">
        <f t="shared" ref="Z664:AA683" ca="1" si="409">RAND()</f>
        <v>0.63845231344130882</v>
      </c>
      <c r="AA664" s="30">
        <f t="shared" ca="1" si="409"/>
        <v>0.26866219645914635</v>
      </c>
      <c r="AB664" s="30">
        <f ca="1">IF(Riskregister!$E$7="",0,COUNTIF(BH$4:BH$53,"&lt;"&amp;Z664)*IF(AA664&lt;0.5,Riskregister!$K$7+(Riskregister!$L$7-Riskregister!$K$7)*SQRT(AA664/2),Riskregister!$L$7-(Riskregister!$L$7-Riskregister!$K$7)*SQRT((1-AA664)/2)))</f>
        <v>1247954.5740865809</v>
      </c>
      <c r="AC664" s="30">
        <f t="shared" ref="AC664:AD683" ca="1" si="410">RAND()</f>
        <v>0.4869336842991201</v>
      </c>
      <c r="AD664" s="30">
        <f t="shared" ca="1" si="410"/>
        <v>0.45011806767834917</v>
      </c>
      <c r="AE664" s="30">
        <f ca="1">IF(Riskregister!$E$8="",0,COUNTIF(BI$4:BI$53,"&lt;"&amp;AC664)*IF(AD664&lt;0.5,Riskregister!$K$8+(Riskregister!$L$8-Riskregister!$K$8)*SQRT(AD664/2),Riskregister!$L$8-(Riskregister!$L$8-Riskregister!$K$8)*SQRT((1-AD664)/2)))</f>
        <v>7589094.5962489042</v>
      </c>
      <c r="AF664" s="30">
        <f t="shared" ref="AF664:AG683" ca="1" si="411">RAND()</f>
        <v>5.6733976542181708E-2</v>
      </c>
      <c r="AG664" s="30">
        <f t="shared" ca="1" si="411"/>
        <v>0.98410075949782649</v>
      </c>
      <c r="AH664" s="30">
        <f>IF(Riskregister!$E$9="",0,COUNTIF(BJ$4:BJ$53,"&lt;"&amp;AF664)*IF(AG664&lt;0.5,Riskregister!$K$9+(Riskregister!$L$9-Riskregister!$K$9)*SQRT(AG664/2),Riskregister!$L$9-(Riskregister!$L$9-Riskregister!$K$9)*SQRT((1-AG664)/2)))</f>
        <v>0</v>
      </c>
      <c r="AI664" s="30">
        <f t="shared" ref="AI664:AJ683" ca="1" si="412">RAND()</f>
        <v>0.95987337746018941</v>
      </c>
      <c r="AJ664" s="30">
        <f t="shared" ca="1" si="412"/>
        <v>0.46851153280355429</v>
      </c>
      <c r="AK664" s="30">
        <f>IF(Riskregister!$E$10="",0,COUNTIF(BK$4:BK$53,"&lt;"&amp;AI664)*IF(AJ664&lt;0.5,Riskregister!$K$10+(Riskregister!$L$10-Riskregister!$K$10)*SQRT(AJ664/2),Riskregister!$L$10-(Riskregister!$L$10-Riskregister!$K$10)*SQRT((1-AJ664)/2)))</f>
        <v>0</v>
      </c>
      <c r="AL664" s="30">
        <f t="shared" ref="AL664:AM683" ca="1" si="413">RAND()</f>
        <v>0.80493380951373217</v>
      </c>
      <c r="AM664" s="30">
        <f t="shared" ca="1" si="413"/>
        <v>0.40215114610922587</v>
      </c>
      <c r="AN664" s="30">
        <f>IF(Riskregister!$E$11="",0,COUNTIF(BL$4:BL$53,"&lt;"&amp;AL664)*IF(AM664&lt;0.5,Riskregister!$K$11+(Riskregister!$L$11-Riskregister!$K$11)*SQRT(AM664/2),Riskregister!$L$11-(Riskregister!$L$11-Riskregister!$K$11)*SQRT((1-AM664)/2)))</f>
        <v>0</v>
      </c>
      <c r="AO664" s="30">
        <f t="shared" ref="AO664:AP683" ca="1" si="414">RAND()</f>
        <v>0.64239116392378326</v>
      </c>
      <c r="AP664" s="30">
        <f t="shared" ca="1" si="414"/>
        <v>0.6897559439658103</v>
      </c>
      <c r="AQ664" s="30">
        <f>IF(Riskregister!$E$12="",0,COUNTIF(BM$4:BM$53,"&lt;"&amp;AO664)*IF(AP664&lt;0.5,Riskregister!$K$12+(Riskregister!$L$12-Riskregister!$K$12)*SQRT(AP664/2),Riskregister!$L$12-(Riskregister!$L$12-Riskregister!$K$12)*SQRT((1-AP664)/2)))</f>
        <v>0</v>
      </c>
      <c r="AR664" s="30">
        <f t="shared" ref="AR664:AS683" ca="1" si="415">RAND()</f>
        <v>0.42969102861865682</v>
      </c>
      <c r="AS664" s="30">
        <f t="shared" ca="1" si="415"/>
        <v>0.77950716675508813</v>
      </c>
      <c r="AT664" s="30">
        <f>IF(Riskregister!$E$13="",0,COUNTIF(BN$4:BN$53,"&lt;"&amp;AR664)*IF(AS664&lt;0.5,Riskregister!$K$13+(Riskregister!$L$13-Riskregister!$K$13)*SQRT(AS664/2),Riskregister!$L$13-(Riskregister!$L$13-Riskregister!$K$13)*SQRT((1-AS664)/2)))</f>
        <v>0</v>
      </c>
      <c r="AU664" s="30">
        <f t="shared" ref="AU664:AV683" ca="1" si="416">RAND()</f>
        <v>0.79469092834217847</v>
      </c>
      <c r="AV664" s="30">
        <f t="shared" ca="1" si="416"/>
        <v>0.90643321266802035</v>
      </c>
      <c r="AW664" s="30">
        <f>IF(Riskregister!$E$14="",0,COUNTIF(BO$4:BO$53,"&lt;"&amp;AU664)*IF(AV664&lt;0.5,Riskregister!$K$14+(Riskregister!$L$14-Riskregister!$K$14)*SQRT(AV664/2),Riskregister!$L$14-(Riskregister!$L$14-Riskregister!$K$14)*SQRT((1-AV664)/2)))</f>
        <v>0</v>
      </c>
      <c r="AX664" s="30">
        <f t="shared" ref="AX664:AY683" ca="1" si="417">RAND()</f>
        <v>0.69846784413298979</v>
      </c>
      <c r="AY664" s="30">
        <f t="shared" ca="1" si="417"/>
        <v>0.62897773424139802</v>
      </c>
      <c r="AZ664" s="30">
        <f>IF(Riskregister!$E$15="",0,COUNTIF(BP$4:BP$53,"&lt;"&amp;AX664)*IF(AY664&lt;0.5,Riskregister!$K$15+(Riskregister!$L$15-Riskregister!$K$15)*SQRT(AY664/2),Riskregister!$L$15-(Riskregister!$L$15-Riskregister!$K$15)*SQRT((1-AY664)/2)))</f>
        <v>0</v>
      </c>
      <c r="BA664" s="30">
        <f t="shared" ref="BA664:BB683" ca="1" si="418">RAND()</f>
        <v>0.53454592524293765</v>
      </c>
      <c r="BB664" s="30">
        <f t="shared" ca="1" si="418"/>
        <v>0.88193232509844943</v>
      </c>
      <c r="BC664" s="30">
        <f>IF(Riskregister!$E$16="",0,COUNTIF(BQ$4:BQ$53,"&lt;"&amp;BA664)*IF(BB664&lt;0.5,Riskregister!$K$16+(Riskregister!$L$16-Riskregister!$K$16)*SQRT(BB664/2),Riskregister!$L$16-(Riskregister!$L$16-Riskregister!$K$16)*SQRT((1-BB664)/2)))</f>
        <v>0</v>
      </c>
      <c r="BD664" s="30">
        <f t="shared" ca="1" si="406"/>
        <v>13205341.236461101</v>
      </c>
    </row>
    <row r="665" spans="20:56" x14ac:dyDescent="0.35">
      <c r="T665" s="30">
        <f t="shared" ca="1" si="407"/>
        <v>0.88727390952665863</v>
      </c>
      <c r="U665" s="30">
        <f t="shared" ca="1" si="407"/>
        <v>0.66773717817832734</v>
      </c>
      <c r="V665" s="30">
        <f ca="1">IF(Riskregister!$E$5="",0,COUNTIF(BF$4:BF$53,"&lt;"&amp;T665)*IF(U665&lt;0.5,Riskregister!$K$5+(Riskregister!$L$5-Riskregister!$K$5)*SQRT(U665/2),Riskregister!$L$5-(Riskregister!$L$5-Riskregister!$K$5)*SQRT((1-U665)/2)))</f>
        <v>2499501.0288328314</v>
      </c>
      <c r="W665" s="30">
        <f t="shared" ca="1" si="408"/>
        <v>0.58352111998492118</v>
      </c>
      <c r="X665" s="30">
        <f t="shared" ca="1" si="408"/>
        <v>2.0856893554058731E-3</v>
      </c>
      <c r="Y665" s="30">
        <f ca="1">IF(Riskregister!$E$6="",0,COUNTIF(BG$4:BG$53,"&lt;"&amp;W665)*IF(X665&lt;0.5,Riskregister!$K$6+(Riskregister!$L$6-Riskregister!$K$6)*SQRT(X665/2),Riskregister!$L$6-(Riskregister!$L$6-Riskregister!$K$6)*SQRT((1-X665)/2)))</f>
        <v>516255.18062877911</v>
      </c>
      <c r="Z665" s="30">
        <f t="shared" ca="1" si="409"/>
        <v>0.72624326306598996</v>
      </c>
      <c r="AA665" s="30">
        <f t="shared" ca="1" si="409"/>
        <v>7.6446953890530134E-2</v>
      </c>
      <c r="AB665" s="30">
        <f ca="1">IF(Riskregister!$E$7="",0,COUNTIF(BH$4:BH$53,"&lt;"&amp;Z665)*IF(AA665&lt;0.5,Riskregister!$K$7+(Riskregister!$L$7-Riskregister!$K$7)*SQRT(AA665/2),Riskregister!$L$7-(Riskregister!$L$7-Riskregister!$K$7)*SQRT((1-AA665)/2)))</f>
        <v>947423.10807169811</v>
      </c>
      <c r="AC665" s="30">
        <f t="shared" ca="1" si="410"/>
        <v>0.96471411126992468</v>
      </c>
      <c r="AD665" s="30">
        <f t="shared" ca="1" si="410"/>
        <v>0.30131971084085363</v>
      </c>
      <c r="AE665" s="30">
        <f ca="1">IF(Riskregister!$E$8="",0,COUNTIF(BI$4:BI$53,"&lt;"&amp;AC665)*IF(AD665&lt;0.5,Riskregister!$K$8+(Riskregister!$L$8-Riskregister!$K$8)*SQRT(AD665/2),Riskregister!$L$8-(Riskregister!$L$8-Riskregister!$K$8)*SQRT((1-AD665)/2)))</f>
        <v>12745809.400155852</v>
      </c>
      <c r="AF665" s="30">
        <f t="shared" ca="1" si="411"/>
        <v>0.69479434606689283</v>
      </c>
      <c r="AG665" s="30">
        <f t="shared" ca="1" si="411"/>
        <v>0.21888380336824387</v>
      </c>
      <c r="AH665" s="30">
        <f>IF(Riskregister!$E$9="",0,COUNTIF(BJ$4:BJ$53,"&lt;"&amp;AF665)*IF(AG665&lt;0.5,Riskregister!$K$9+(Riskregister!$L$9-Riskregister!$K$9)*SQRT(AG665/2),Riskregister!$L$9-(Riskregister!$L$9-Riskregister!$K$9)*SQRT((1-AG665)/2)))</f>
        <v>0</v>
      </c>
      <c r="AI665" s="30">
        <f t="shared" ca="1" si="412"/>
        <v>0.98015789386494379</v>
      </c>
      <c r="AJ665" s="30">
        <f t="shared" ca="1" si="412"/>
        <v>0.58991917046020137</v>
      </c>
      <c r="AK665" s="30">
        <f>IF(Riskregister!$E$10="",0,COUNTIF(BK$4:BK$53,"&lt;"&amp;AI665)*IF(AJ665&lt;0.5,Riskregister!$K$10+(Riskregister!$L$10-Riskregister!$K$10)*SQRT(AJ665/2),Riskregister!$L$10-(Riskregister!$L$10-Riskregister!$K$10)*SQRT((1-AJ665)/2)))</f>
        <v>0</v>
      </c>
      <c r="AL665" s="30">
        <f t="shared" ca="1" si="413"/>
        <v>0.32892155128313771</v>
      </c>
      <c r="AM665" s="30">
        <f t="shared" ca="1" si="413"/>
        <v>0.96770197637745592</v>
      </c>
      <c r="AN665" s="30">
        <f>IF(Riskregister!$E$11="",0,COUNTIF(BL$4:BL$53,"&lt;"&amp;AL665)*IF(AM665&lt;0.5,Riskregister!$K$11+(Riskregister!$L$11-Riskregister!$K$11)*SQRT(AM665/2),Riskregister!$L$11-(Riskregister!$L$11-Riskregister!$K$11)*SQRT((1-AM665)/2)))</f>
        <v>0</v>
      </c>
      <c r="AO665" s="30">
        <f t="shared" ca="1" si="414"/>
        <v>0.57832162562946066</v>
      </c>
      <c r="AP665" s="30">
        <f t="shared" ca="1" si="414"/>
        <v>0.19874291147784473</v>
      </c>
      <c r="AQ665" s="30">
        <f>IF(Riskregister!$E$12="",0,COUNTIF(BM$4:BM$53,"&lt;"&amp;AO665)*IF(AP665&lt;0.5,Riskregister!$K$12+(Riskregister!$L$12-Riskregister!$K$12)*SQRT(AP665/2),Riskregister!$L$12-(Riskregister!$L$12-Riskregister!$K$12)*SQRT((1-AP665)/2)))</f>
        <v>0</v>
      </c>
      <c r="AR665" s="30">
        <f t="shared" ca="1" si="415"/>
        <v>0.38453500988410161</v>
      </c>
      <c r="AS665" s="30">
        <f t="shared" ca="1" si="415"/>
        <v>0.83345915021996486</v>
      </c>
      <c r="AT665" s="30">
        <f>IF(Riskregister!$E$13="",0,COUNTIF(BN$4:BN$53,"&lt;"&amp;AR665)*IF(AS665&lt;0.5,Riskregister!$K$13+(Riskregister!$L$13-Riskregister!$K$13)*SQRT(AS665/2),Riskregister!$L$13-(Riskregister!$L$13-Riskregister!$K$13)*SQRT((1-AS665)/2)))</f>
        <v>0</v>
      </c>
      <c r="AU665" s="30">
        <f t="shared" ca="1" si="416"/>
        <v>0.10664140301333791</v>
      </c>
      <c r="AV665" s="30">
        <f t="shared" ca="1" si="416"/>
        <v>0.62204669531535761</v>
      </c>
      <c r="AW665" s="30">
        <f>IF(Riskregister!$E$14="",0,COUNTIF(BO$4:BO$53,"&lt;"&amp;AU665)*IF(AV665&lt;0.5,Riskregister!$K$14+(Riskregister!$L$14-Riskregister!$K$14)*SQRT(AV665/2),Riskregister!$L$14-(Riskregister!$L$14-Riskregister!$K$14)*SQRT((1-AV665)/2)))</f>
        <v>0</v>
      </c>
      <c r="AX665" s="30">
        <f t="shared" ca="1" si="417"/>
        <v>0.75177230494461433</v>
      </c>
      <c r="AY665" s="30">
        <f t="shared" ca="1" si="417"/>
        <v>0.94735412191257229</v>
      </c>
      <c r="AZ665" s="30">
        <f>IF(Riskregister!$E$15="",0,COUNTIF(BP$4:BP$53,"&lt;"&amp;AX665)*IF(AY665&lt;0.5,Riskregister!$K$15+(Riskregister!$L$15-Riskregister!$K$15)*SQRT(AY665/2),Riskregister!$L$15-(Riskregister!$L$15-Riskregister!$K$15)*SQRT((1-AY665)/2)))</f>
        <v>0</v>
      </c>
      <c r="BA665" s="30">
        <f t="shared" ca="1" si="418"/>
        <v>0.73237465260363321</v>
      </c>
      <c r="BB665" s="30">
        <f t="shared" ca="1" si="418"/>
        <v>0.16977925586281706</v>
      </c>
      <c r="BC665" s="30">
        <f>IF(Riskregister!$E$16="",0,COUNTIF(BQ$4:BQ$53,"&lt;"&amp;BA665)*IF(BB665&lt;0.5,Riskregister!$K$16+(Riskregister!$L$16-Riskregister!$K$16)*SQRT(BB665/2),Riskregister!$L$16-(Riskregister!$L$16-Riskregister!$K$16)*SQRT((1-BB665)/2)))</f>
        <v>0</v>
      </c>
      <c r="BD665" s="30">
        <f t="shared" ca="1" si="406"/>
        <v>16708988.71768916</v>
      </c>
    </row>
    <row r="666" spans="20:56" x14ac:dyDescent="0.35">
      <c r="T666" s="30">
        <f t="shared" ca="1" si="407"/>
        <v>0.1684280187168169</v>
      </c>
      <c r="U666" s="30">
        <f t="shared" ca="1" si="407"/>
        <v>0.53367938173192819</v>
      </c>
      <c r="V666" s="30">
        <f ca="1">IF(Riskregister!$E$5="",0,COUNTIF(BF$4:BF$53,"&lt;"&amp;T666)*IF(U666&lt;0.5,Riskregister!$K$5+(Riskregister!$L$5-Riskregister!$K$5)*SQRT(U666/2),Riskregister!$L$5-(Riskregister!$L$5-Riskregister!$K$5)*SQRT((1-U666)/2)))</f>
        <v>765419.91486197955</v>
      </c>
      <c r="W666" s="30">
        <f t="shared" ca="1" si="408"/>
        <v>0.59840495020846152</v>
      </c>
      <c r="X666" s="30">
        <f t="shared" ca="1" si="408"/>
        <v>0.814299561525197</v>
      </c>
      <c r="Y666" s="30">
        <f ca="1">IF(Riskregister!$E$6="",0,COUNTIF(BG$4:BG$53,"&lt;"&amp;W666)*IF(X666&lt;0.5,Riskregister!$K$6+(Riskregister!$L$6-Riskregister!$K$6)*SQRT(X666/2),Riskregister!$L$6-(Riskregister!$L$6-Riskregister!$K$6)*SQRT((1-X666)/2)))</f>
        <v>2903031.9779880894</v>
      </c>
      <c r="Z666" s="30">
        <f t="shared" ca="1" si="409"/>
        <v>0.69813522559768437</v>
      </c>
      <c r="AA666" s="30">
        <f t="shared" ca="1" si="409"/>
        <v>0.62742755683526519</v>
      </c>
      <c r="AB666" s="30">
        <f ca="1">IF(Riskregister!$E$7="",0,COUNTIF(BH$4:BH$53,"&lt;"&amp;Z666)*IF(AA666&lt;0.5,Riskregister!$K$7+(Riskregister!$L$7-Riskregister!$K$7)*SQRT(AA666/2),Riskregister!$L$7-(Riskregister!$L$7-Riskregister!$K$7)*SQRT((1-AA666)/2)))</f>
        <v>1742558.2545368467</v>
      </c>
      <c r="AC666" s="30">
        <f t="shared" ca="1" si="410"/>
        <v>0.81601819846616419</v>
      </c>
      <c r="AD666" s="30">
        <f t="shared" ca="1" si="410"/>
        <v>0.83573922437110026</v>
      </c>
      <c r="AE666" s="30">
        <f ca="1">IF(Riskregister!$E$8="",0,COUNTIF(BI$4:BI$53,"&lt;"&amp;AC666)*IF(AD666&lt;0.5,Riskregister!$K$8+(Riskregister!$L$8-Riskregister!$K$8)*SQRT(AD666/2),Riskregister!$L$8-(Riskregister!$L$8-Riskregister!$K$8)*SQRT((1-AD666)/2)))</f>
        <v>14612220.840723038</v>
      </c>
      <c r="AF666" s="30">
        <f t="shared" ca="1" si="411"/>
        <v>0.63131278257760803</v>
      </c>
      <c r="AG666" s="30">
        <f t="shared" ca="1" si="411"/>
        <v>0.1759132719383919</v>
      </c>
      <c r="AH666" s="30">
        <f>IF(Riskregister!$E$9="",0,COUNTIF(BJ$4:BJ$53,"&lt;"&amp;AF666)*IF(AG666&lt;0.5,Riskregister!$K$9+(Riskregister!$L$9-Riskregister!$K$9)*SQRT(AG666/2),Riskregister!$L$9-(Riskregister!$L$9-Riskregister!$K$9)*SQRT((1-AG666)/2)))</f>
        <v>0</v>
      </c>
      <c r="AI666" s="30">
        <f t="shared" ca="1" si="412"/>
        <v>0.6462909349941196</v>
      </c>
      <c r="AJ666" s="30">
        <f t="shared" ca="1" si="412"/>
        <v>0.50942178855039166</v>
      </c>
      <c r="AK666" s="30">
        <f>IF(Riskregister!$E$10="",0,COUNTIF(BK$4:BK$53,"&lt;"&amp;AI666)*IF(AJ666&lt;0.5,Riskregister!$K$10+(Riskregister!$L$10-Riskregister!$K$10)*SQRT(AJ666/2),Riskregister!$L$10-(Riskregister!$L$10-Riskregister!$K$10)*SQRT((1-AJ666)/2)))</f>
        <v>0</v>
      </c>
      <c r="AL666" s="30">
        <f t="shared" ca="1" si="413"/>
        <v>0.37467931903627338</v>
      </c>
      <c r="AM666" s="30">
        <f t="shared" ca="1" si="413"/>
        <v>0.6572514220661243</v>
      </c>
      <c r="AN666" s="30">
        <f>IF(Riskregister!$E$11="",0,COUNTIF(BL$4:BL$53,"&lt;"&amp;AL666)*IF(AM666&lt;0.5,Riskregister!$K$11+(Riskregister!$L$11-Riskregister!$K$11)*SQRT(AM666/2),Riskregister!$L$11-(Riskregister!$L$11-Riskregister!$K$11)*SQRT((1-AM666)/2)))</f>
        <v>0</v>
      </c>
      <c r="AO666" s="30">
        <f t="shared" ca="1" si="414"/>
        <v>3.7385801849031397E-3</v>
      </c>
      <c r="AP666" s="30">
        <f t="shared" ca="1" si="414"/>
        <v>0.61035276872295807</v>
      </c>
      <c r="AQ666" s="30">
        <f>IF(Riskregister!$E$12="",0,COUNTIF(BM$4:BM$53,"&lt;"&amp;AO666)*IF(AP666&lt;0.5,Riskregister!$K$12+(Riskregister!$L$12-Riskregister!$K$12)*SQRT(AP666/2),Riskregister!$L$12-(Riskregister!$L$12-Riskregister!$K$12)*SQRT((1-AP666)/2)))</f>
        <v>0</v>
      </c>
      <c r="AR666" s="30">
        <f t="shared" ca="1" si="415"/>
        <v>0.82801912176030201</v>
      </c>
      <c r="AS666" s="30">
        <f t="shared" ca="1" si="415"/>
        <v>0.14054672672367341</v>
      </c>
      <c r="AT666" s="30">
        <f>IF(Riskregister!$E$13="",0,COUNTIF(BN$4:BN$53,"&lt;"&amp;AR666)*IF(AS666&lt;0.5,Riskregister!$K$13+(Riskregister!$L$13-Riskregister!$K$13)*SQRT(AS666/2),Riskregister!$L$13-(Riskregister!$L$13-Riskregister!$K$13)*SQRT((1-AS666)/2)))</f>
        <v>0</v>
      </c>
      <c r="AU666" s="30">
        <f t="shared" ca="1" si="416"/>
        <v>0.20112422304980571</v>
      </c>
      <c r="AV666" s="30">
        <f t="shared" ca="1" si="416"/>
        <v>0.69723255487311531</v>
      </c>
      <c r="AW666" s="30">
        <f>IF(Riskregister!$E$14="",0,COUNTIF(BO$4:BO$53,"&lt;"&amp;AU666)*IF(AV666&lt;0.5,Riskregister!$K$14+(Riskregister!$L$14-Riskregister!$K$14)*SQRT(AV666/2),Riskregister!$L$14-(Riskregister!$L$14-Riskregister!$K$14)*SQRT((1-AV666)/2)))</f>
        <v>0</v>
      </c>
      <c r="AX666" s="30">
        <f t="shared" ca="1" si="417"/>
        <v>0.2882122930901988</v>
      </c>
      <c r="AY666" s="30">
        <f t="shared" ca="1" si="417"/>
        <v>0.94182182221499833</v>
      </c>
      <c r="AZ666" s="30">
        <f>IF(Riskregister!$E$15="",0,COUNTIF(BP$4:BP$53,"&lt;"&amp;AX666)*IF(AY666&lt;0.5,Riskregister!$K$15+(Riskregister!$L$15-Riskregister!$K$15)*SQRT(AY666/2),Riskregister!$L$15-(Riskregister!$L$15-Riskregister!$K$15)*SQRT((1-AY666)/2)))</f>
        <v>0</v>
      </c>
      <c r="BA666" s="30">
        <f t="shared" ca="1" si="418"/>
        <v>0.36146319991690101</v>
      </c>
      <c r="BB666" s="30">
        <f t="shared" ca="1" si="418"/>
        <v>0.1759079025601078</v>
      </c>
      <c r="BC666" s="30">
        <f>IF(Riskregister!$E$16="",0,COUNTIF(BQ$4:BQ$53,"&lt;"&amp;BA666)*IF(BB666&lt;0.5,Riskregister!$K$16+(Riskregister!$L$16-Riskregister!$K$16)*SQRT(BB666/2),Riskregister!$L$16-(Riskregister!$L$16-Riskregister!$K$16)*SQRT((1-BB666)/2)))</f>
        <v>0</v>
      </c>
      <c r="BD666" s="30">
        <f t="shared" ca="1" si="406"/>
        <v>20023230.988109954</v>
      </c>
    </row>
    <row r="667" spans="20:56" x14ac:dyDescent="0.35">
      <c r="T667" s="30">
        <f t="shared" ca="1" si="407"/>
        <v>0.22612737801056948</v>
      </c>
      <c r="U667" s="30">
        <f t="shared" ca="1" si="407"/>
        <v>0.33662791727956065</v>
      </c>
      <c r="V667" s="30">
        <f ca="1">IF(Riskregister!$E$5="",0,COUNTIF(BF$4:BF$53,"&lt;"&amp;T667)*IF(U667&lt;0.5,Riskregister!$K$5+(Riskregister!$L$5-Riskregister!$K$5)*SQRT(U667/2),Riskregister!$L$5-(Riskregister!$L$5-Riskregister!$K$5)*SQRT((1-U667)/2)))</f>
        <v>669234.75797684875</v>
      </c>
      <c r="W667" s="30">
        <f t="shared" ca="1" si="408"/>
        <v>0.91345716913103259</v>
      </c>
      <c r="X667" s="30">
        <f t="shared" ca="1" si="408"/>
        <v>0.23317791303214752</v>
      </c>
      <c r="Y667" s="30">
        <f ca="1">IF(Riskregister!$E$6="",0,COUNTIF(BG$4:BG$53,"&lt;"&amp;W667)*IF(X667&lt;0.5,Riskregister!$K$6+(Riskregister!$L$6-Riskregister!$K$6)*SQRT(X667/2),Riskregister!$L$6-(Riskregister!$L$6-Riskregister!$K$6)*SQRT((1-X667)/2)))</f>
        <v>3258449.0041067079</v>
      </c>
      <c r="Z667" s="30">
        <f t="shared" ca="1" si="409"/>
        <v>0.46420505171450788</v>
      </c>
      <c r="AA667" s="30">
        <f t="shared" ca="1" si="409"/>
        <v>0.71672999246639268</v>
      </c>
      <c r="AB667" s="30">
        <f ca="1">IF(Riskregister!$E$7="",0,COUNTIF(BH$4:BH$53,"&lt;"&amp;Z667)*IF(AA667&lt;0.5,Riskregister!$K$7+(Riskregister!$L$7-Riskregister!$K$7)*SQRT(AA667/2),Riskregister!$L$7-(Riskregister!$L$7-Riskregister!$K$7)*SQRT((1-AA667)/2)))</f>
        <v>1609677.0491681239</v>
      </c>
      <c r="AC667" s="30">
        <f t="shared" ca="1" si="410"/>
        <v>0.93615618501084497</v>
      </c>
      <c r="AD667" s="30">
        <f t="shared" ca="1" si="410"/>
        <v>0.69533211534321127</v>
      </c>
      <c r="AE667" s="30">
        <f ca="1">IF(Riskregister!$E$8="",0,COUNTIF(BI$4:BI$53,"&lt;"&amp;AC667)*IF(AD667&lt;0.5,Riskregister!$K$8+(Riskregister!$L$8-Riskregister!$K$8)*SQRT(AD667/2),Riskregister!$L$8-(Riskregister!$L$8-Riskregister!$K$8)*SQRT((1-AD667)/2)))</f>
        <v>18993545.334794115</v>
      </c>
      <c r="AF667" s="30">
        <f t="shared" ca="1" si="411"/>
        <v>6.0271435347764579E-2</v>
      </c>
      <c r="AG667" s="30">
        <f t="shared" ca="1" si="411"/>
        <v>0.17421542249294264</v>
      </c>
      <c r="AH667" s="30">
        <f>IF(Riskregister!$E$9="",0,COUNTIF(BJ$4:BJ$53,"&lt;"&amp;AF667)*IF(AG667&lt;0.5,Riskregister!$K$9+(Riskregister!$L$9-Riskregister!$K$9)*SQRT(AG667/2),Riskregister!$L$9-(Riskregister!$L$9-Riskregister!$K$9)*SQRT((1-AG667)/2)))</f>
        <v>0</v>
      </c>
      <c r="AI667" s="30">
        <f t="shared" ca="1" si="412"/>
        <v>0.60778470063376633</v>
      </c>
      <c r="AJ667" s="30">
        <f t="shared" ca="1" si="412"/>
        <v>0.75609634862849295</v>
      </c>
      <c r="AK667" s="30">
        <f>IF(Riskregister!$E$10="",0,COUNTIF(BK$4:BK$53,"&lt;"&amp;AI667)*IF(AJ667&lt;0.5,Riskregister!$K$10+(Riskregister!$L$10-Riskregister!$K$10)*SQRT(AJ667/2),Riskregister!$L$10-(Riskregister!$L$10-Riskregister!$K$10)*SQRT((1-AJ667)/2)))</f>
        <v>0</v>
      </c>
      <c r="AL667" s="30">
        <f t="shared" ca="1" si="413"/>
        <v>0.98698837766477876</v>
      </c>
      <c r="AM667" s="30">
        <f t="shared" ca="1" si="413"/>
        <v>0.3091579807934246</v>
      </c>
      <c r="AN667" s="30">
        <f>IF(Riskregister!$E$11="",0,COUNTIF(BL$4:BL$53,"&lt;"&amp;AL667)*IF(AM667&lt;0.5,Riskregister!$K$11+(Riskregister!$L$11-Riskregister!$K$11)*SQRT(AM667/2),Riskregister!$L$11-(Riskregister!$L$11-Riskregister!$K$11)*SQRT((1-AM667)/2)))</f>
        <v>0</v>
      </c>
      <c r="AO667" s="30">
        <f t="shared" ca="1" si="414"/>
        <v>0.68911558953738838</v>
      </c>
      <c r="AP667" s="30">
        <f t="shared" ca="1" si="414"/>
        <v>3.0701452829721143E-3</v>
      </c>
      <c r="AQ667" s="30">
        <f>IF(Riskregister!$E$12="",0,COUNTIF(BM$4:BM$53,"&lt;"&amp;AO667)*IF(AP667&lt;0.5,Riskregister!$K$12+(Riskregister!$L$12-Riskregister!$K$12)*SQRT(AP667/2),Riskregister!$L$12-(Riskregister!$L$12-Riskregister!$K$12)*SQRT((1-AP667)/2)))</f>
        <v>0</v>
      </c>
      <c r="AR667" s="30">
        <f t="shared" ca="1" si="415"/>
        <v>0.59537574379814995</v>
      </c>
      <c r="AS667" s="30">
        <f t="shared" ca="1" si="415"/>
        <v>7.8131725845344668E-2</v>
      </c>
      <c r="AT667" s="30">
        <f>IF(Riskregister!$E$13="",0,COUNTIF(BN$4:BN$53,"&lt;"&amp;AR667)*IF(AS667&lt;0.5,Riskregister!$K$13+(Riskregister!$L$13-Riskregister!$K$13)*SQRT(AS667/2),Riskregister!$L$13-(Riskregister!$L$13-Riskregister!$K$13)*SQRT((1-AS667)/2)))</f>
        <v>0</v>
      </c>
      <c r="AU667" s="30">
        <f t="shared" ca="1" si="416"/>
        <v>0.98585909873426525</v>
      </c>
      <c r="AV667" s="30">
        <f t="shared" ca="1" si="416"/>
        <v>0.1417602988838873</v>
      </c>
      <c r="AW667" s="30">
        <f>IF(Riskregister!$E$14="",0,COUNTIF(BO$4:BO$53,"&lt;"&amp;AU667)*IF(AV667&lt;0.5,Riskregister!$K$14+(Riskregister!$L$14-Riskregister!$K$14)*SQRT(AV667/2),Riskregister!$L$14-(Riskregister!$L$14-Riskregister!$K$14)*SQRT((1-AV667)/2)))</f>
        <v>0</v>
      </c>
      <c r="AX667" s="30">
        <f t="shared" ca="1" si="417"/>
        <v>0.31631892018488461</v>
      </c>
      <c r="AY667" s="30">
        <f t="shared" ca="1" si="417"/>
        <v>0.43396398207886766</v>
      </c>
      <c r="AZ667" s="30">
        <f>IF(Riskregister!$E$15="",0,COUNTIF(BP$4:BP$53,"&lt;"&amp;AX667)*IF(AY667&lt;0.5,Riskregister!$K$15+(Riskregister!$L$15-Riskregister!$K$15)*SQRT(AY667/2),Riskregister!$L$15-(Riskregister!$L$15-Riskregister!$K$15)*SQRT((1-AY667)/2)))</f>
        <v>0</v>
      </c>
      <c r="BA667" s="30">
        <f t="shared" ca="1" si="418"/>
        <v>0.13744256094570984</v>
      </c>
      <c r="BB667" s="30">
        <f t="shared" ca="1" si="418"/>
        <v>0.33738020951354664</v>
      </c>
      <c r="BC667" s="30">
        <f>IF(Riskregister!$E$16="",0,COUNTIF(BQ$4:BQ$53,"&lt;"&amp;BA667)*IF(BB667&lt;0.5,Riskregister!$K$16+(Riskregister!$L$16-Riskregister!$K$16)*SQRT(BB667/2),Riskregister!$L$16-(Riskregister!$L$16-Riskregister!$K$16)*SQRT((1-BB667)/2)))</f>
        <v>0</v>
      </c>
      <c r="BD667" s="30">
        <f t="shared" ca="1" si="406"/>
        <v>24530906.146045797</v>
      </c>
    </row>
    <row r="668" spans="20:56" x14ac:dyDescent="0.35">
      <c r="T668" s="30">
        <f t="shared" ca="1" si="407"/>
        <v>0.76585877310973971</v>
      </c>
      <c r="U668" s="30">
        <f t="shared" ca="1" si="407"/>
        <v>0.82683230470313196</v>
      </c>
      <c r="V668" s="30">
        <f ca="1">IF(Riskregister!$E$5="",0,COUNTIF(BF$4:BF$53,"&lt;"&amp;T668)*IF(U668&lt;0.5,Riskregister!$K$5+(Riskregister!$L$5-Riskregister!$K$5)*SQRT(U668/2),Riskregister!$L$5-(Riskregister!$L$5-Riskregister!$K$5)*SQRT((1-U668)/2)))</f>
        <v>2337934.4981648736</v>
      </c>
      <c r="W668" s="30">
        <f t="shared" ca="1" si="408"/>
        <v>0.98440617784558426</v>
      </c>
      <c r="X668" s="30">
        <f t="shared" ca="1" si="408"/>
        <v>0.32300295487398112</v>
      </c>
      <c r="Y668" s="30">
        <f ca="1">IF(Riskregister!$E$6="",0,COUNTIF(BG$4:BG$53,"&lt;"&amp;W668)*IF(X668&lt;0.5,Riskregister!$K$6+(Riskregister!$L$6-Riskregister!$K$6)*SQRT(X668/2),Riskregister!$L$6-(Riskregister!$L$6-Riskregister!$K$6)*SQRT((1-X668)/2)))</f>
        <v>4616852.1772939842</v>
      </c>
      <c r="Z668" s="30">
        <f t="shared" ca="1" si="409"/>
        <v>0.45748782519018494</v>
      </c>
      <c r="AA668" s="30">
        <f t="shared" ca="1" si="409"/>
        <v>0.12370688315965117</v>
      </c>
      <c r="AB668" s="30">
        <f ca="1">IF(Riskregister!$E$7="",0,COUNTIF(BH$4:BH$53,"&lt;"&amp;Z668)*IF(AA668&lt;0.5,Riskregister!$K$7+(Riskregister!$L$7-Riskregister!$K$7)*SQRT(AA668/2),Riskregister!$L$7-(Riskregister!$L$7-Riskregister!$K$7)*SQRT((1-AA668)/2)))</f>
        <v>822277.39503737935</v>
      </c>
      <c r="AC668" s="30">
        <f t="shared" ca="1" si="410"/>
        <v>0.96986292076875424</v>
      </c>
      <c r="AD668" s="30">
        <f t="shared" ca="1" si="410"/>
        <v>0.83226075738618577</v>
      </c>
      <c r="AE668" s="30">
        <f ca="1">IF(Riskregister!$E$8="",0,COUNTIF(BI$4:BI$53,"&lt;"&amp;AC668)*IF(AD668&lt;0.5,Riskregister!$K$8+(Riskregister!$L$8-Riskregister!$K$8)*SQRT(AD668/2),Riskregister!$L$8-(Riskregister!$L$8-Riskregister!$K$8)*SQRT((1-AD668)/2)))</f>
        <v>21833208.852425281</v>
      </c>
      <c r="AF668" s="30">
        <f t="shared" ca="1" si="411"/>
        <v>0.55659637103956128</v>
      </c>
      <c r="AG668" s="30">
        <f t="shared" ca="1" si="411"/>
        <v>0.35095155093980157</v>
      </c>
      <c r="AH668" s="30">
        <f>IF(Riskregister!$E$9="",0,COUNTIF(BJ$4:BJ$53,"&lt;"&amp;AF668)*IF(AG668&lt;0.5,Riskregister!$K$9+(Riskregister!$L$9-Riskregister!$K$9)*SQRT(AG668/2),Riskregister!$L$9-(Riskregister!$L$9-Riskregister!$K$9)*SQRT((1-AG668)/2)))</f>
        <v>0</v>
      </c>
      <c r="AI668" s="30">
        <f t="shared" ca="1" si="412"/>
        <v>0.18188629289378577</v>
      </c>
      <c r="AJ668" s="30">
        <f t="shared" ca="1" si="412"/>
        <v>0.13355139514576242</v>
      </c>
      <c r="AK668" s="30">
        <f>IF(Riskregister!$E$10="",0,COUNTIF(BK$4:BK$53,"&lt;"&amp;AI668)*IF(AJ668&lt;0.5,Riskregister!$K$10+(Riskregister!$L$10-Riskregister!$K$10)*SQRT(AJ668/2),Riskregister!$L$10-(Riskregister!$L$10-Riskregister!$K$10)*SQRT((1-AJ668)/2)))</f>
        <v>0</v>
      </c>
      <c r="AL668" s="30">
        <f t="shared" ca="1" si="413"/>
        <v>0.32980294381009678</v>
      </c>
      <c r="AM668" s="30">
        <f t="shared" ca="1" si="413"/>
        <v>3.5447078084607675E-2</v>
      </c>
      <c r="AN668" s="30">
        <f>IF(Riskregister!$E$11="",0,COUNTIF(BL$4:BL$53,"&lt;"&amp;AL668)*IF(AM668&lt;0.5,Riskregister!$K$11+(Riskregister!$L$11-Riskregister!$K$11)*SQRT(AM668/2),Riskregister!$L$11-(Riskregister!$L$11-Riskregister!$K$11)*SQRT((1-AM668)/2)))</f>
        <v>0</v>
      </c>
      <c r="AO668" s="30">
        <f t="shared" ca="1" si="414"/>
        <v>0.22252813265285587</v>
      </c>
      <c r="AP668" s="30">
        <f t="shared" ca="1" si="414"/>
        <v>0.57606763575286446</v>
      </c>
      <c r="AQ668" s="30">
        <f>IF(Riskregister!$E$12="",0,COUNTIF(BM$4:BM$53,"&lt;"&amp;AO668)*IF(AP668&lt;0.5,Riskregister!$K$12+(Riskregister!$L$12-Riskregister!$K$12)*SQRT(AP668/2),Riskregister!$L$12-(Riskregister!$L$12-Riskregister!$K$12)*SQRT((1-AP668)/2)))</f>
        <v>0</v>
      </c>
      <c r="AR668" s="30">
        <f t="shared" ca="1" si="415"/>
        <v>0.40926739623649211</v>
      </c>
      <c r="AS668" s="30">
        <f t="shared" ca="1" si="415"/>
        <v>0.75102866218220332</v>
      </c>
      <c r="AT668" s="30">
        <f>IF(Riskregister!$E$13="",0,COUNTIF(BN$4:BN$53,"&lt;"&amp;AR668)*IF(AS668&lt;0.5,Riskregister!$K$13+(Riskregister!$L$13-Riskregister!$K$13)*SQRT(AS668/2),Riskregister!$L$13-(Riskregister!$L$13-Riskregister!$K$13)*SQRT((1-AS668)/2)))</f>
        <v>0</v>
      </c>
      <c r="AU668" s="30">
        <f t="shared" ca="1" si="416"/>
        <v>0.88615349646118047</v>
      </c>
      <c r="AV668" s="30">
        <f t="shared" ca="1" si="416"/>
        <v>0.18363586544844046</v>
      </c>
      <c r="AW668" s="30">
        <f>IF(Riskregister!$E$14="",0,COUNTIF(BO$4:BO$53,"&lt;"&amp;AU668)*IF(AV668&lt;0.5,Riskregister!$K$14+(Riskregister!$L$14-Riskregister!$K$14)*SQRT(AV668/2),Riskregister!$L$14-(Riskregister!$L$14-Riskregister!$K$14)*SQRT((1-AV668)/2)))</f>
        <v>0</v>
      </c>
      <c r="AX668" s="30">
        <f t="shared" ca="1" si="417"/>
        <v>0.66103655272896966</v>
      </c>
      <c r="AY668" s="30">
        <f t="shared" ca="1" si="417"/>
        <v>0.74761860200006758</v>
      </c>
      <c r="AZ668" s="30">
        <f>IF(Riskregister!$E$15="",0,COUNTIF(BP$4:BP$53,"&lt;"&amp;AX668)*IF(AY668&lt;0.5,Riskregister!$K$15+(Riskregister!$L$15-Riskregister!$K$15)*SQRT(AY668/2),Riskregister!$L$15-(Riskregister!$L$15-Riskregister!$K$15)*SQRT((1-AY668)/2)))</f>
        <v>0</v>
      </c>
      <c r="BA668" s="30">
        <f t="shared" ca="1" si="418"/>
        <v>0.12095975883873566</v>
      </c>
      <c r="BB668" s="30">
        <f t="shared" ca="1" si="418"/>
        <v>0.27344258126276488</v>
      </c>
      <c r="BC668" s="30">
        <f>IF(Riskregister!$E$16="",0,COUNTIF(BQ$4:BQ$53,"&lt;"&amp;BA668)*IF(BB668&lt;0.5,Riskregister!$K$16+(Riskregister!$L$16-Riskregister!$K$16)*SQRT(BB668/2),Riskregister!$L$16-(Riskregister!$L$16-Riskregister!$K$16)*SQRT((1-BB668)/2)))</f>
        <v>0</v>
      </c>
      <c r="BD668" s="30">
        <f t="shared" ca="1" si="406"/>
        <v>29610272.922921516</v>
      </c>
    </row>
    <row r="669" spans="20:56" x14ac:dyDescent="0.35">
      <c r="T669" s="30">
        <f t="shared" ca="1" si="407"/>
        <v>0.35268855327736093</v>
      </c>
      <c r="U669" s="30">
        <f t="shared" ca="1" si="407"/>
        <v>0.87787775620775599</v>
      </c>
      <c r="V669" s="30">
        <f ca="1">IF(Riskregister!$E$5="",0,COUNTIF(BF$4:BF$53,"&lt;"&amp;T669)*IF(U669&lt;0.5,Riskregister!$K$5+(Riskregister!$L$5-Riskregister!$K$5)*SQRT(U669/2),Riskregister!$L$5-(Riskregister!$L$5-Riskregister!$K$5)*SQRT((1-U669)/2)))</f>
        <v>1466407.5920293115</v>
      </c>
      <c r="W669" s="30">
        <f t="shared" ca="1" si="408"/>
        <v>0.12029679190194797</v>
      </c>
      <c r="X669" s="30">
        <f t="shared" ca="1" si="408"/>
        <v>4.5249437983268637E-2</v>
      </c>
      <c r="Y669" s="30">
        <f ca="1">IF(Riskregister!$E$6="",0,COUNTIF(BG$4:BG$53,"&lt;"&amp;W669)*IF(X669&lt;0.5,Riskregister!$K$6+(Riskregister!$L$6-Riskregister!$K$6)*SQRT(X669/2),Riskregister!$L$6-(Riskregister!$L$6-Riskregister!$K$6)*SQRT((1-X669)/2)))</f>
        <v>0</v>
      </c>
      <c r="Z669" s="30">
        <f t="shared" ca="1" si="409"/>
        <v>0.23133696614398014</v>
      </c>
      <c r="AA669" s="30">
        <f t="shared" ca="1" si="409"/>
        <v>0.97093752961422364</v>
      </c>
      <c r="AB669" s="30">
        <f ca="1">IF(Riskregister!$E$7="",0,COUNTIF(BH$4:BH$53,"&lt;"&amp;Z669)*IF(AA669&lt;0.5,Riskregister!$K$7+(Riskregister!$L$7-Riskregister!$K$7)*SQRT(AA669/2),Riskregister!$L$7-(Riskregister!$L$7-Riskregister!$K$7)*SQRT((1-AA669)/2)))</f>
        <v>1431236.1976664995</v>
      </c>
      <c r="AC669" s="30">
        <f t="shared" ca="1" si="410"/>
        <v>0.5148110927611661</v>
      </c>
      <c r="AD669" s="30">
        <f t="shared" ca="1" si="410"/>
        <v>0.54789616818638542</v>
      </c>
      <c r="AE669" s="30">
        <f ca="1">IF(Riskregister!$E$8="",0,COUNTIF(BI$4:BI$53,"&lt;"&amp;AC669)*IF(AD669&lt;0.5,Riskregister!$K$8+(Riskregister!$L$8-Riskregister!$K$8)*SQRT(AD669/2),Riskregister!$L$8-(Riskregister!$L$8-Riskregister!$K$8)*SQRT((1-AD669)/2)))</f>
        <v>8296166.6636593398</v>
      </c>
      <c r="AF669" s="30">
        <f t="shared" ca="1" si="411"/>
        <v>0.81387723197549122</v>
      </c>
      <c r="AG669" s="30">
        <f t="shared" ca="1" si="411"/>
        <v>0.90933017004680927</v>
      </c>
      <c r="AH669" s="30">
        <f>IF(Riskregister!$E$9="",0,COUNTIF(BJ$4:BJ$53,"&lt;"&amp;AF669)*IF(AG669&lt;0.5,Riskregister!$K$9+(Riskregister!$L$9-Riskregister!$K$9)*SQRT(AG669/2),Riskregister!$L$9-(Riskregister!$L$9-Riskregister!$K$9)*SQRT((1-AG669)/2)))</f>
        <v>0</v>
      </c>
      <c r="AI669" s="30">
        <f t="shared" ca="1" si="412"/>
        <v>0.20488217524329777</v>
      </c>
      <c r="AJ669" s="30">
        <f t="shared" ca="1" si="412"/>
        <v>0.23440206314798329</v>
      </c>
      <c r="AK669" s="30">
        <f>IF(Riskregister!$E$10="",0,COUNTIF(BK$4:BK$53,"&lt;"&amp;AI669)*IF(AJ669&lt;0.5,Riskregister!$K$10+(Riskregister!$L$10-Riskregister!$K$10)*SQRT(AJ669/2),Riskregister!$L$10-(Riskregister!$L$10-Riskregister!$K$10)*SQRT((1-AJ669)/2)))</f>
        <v>0</v>
      </c>
      <c r="AL669" s="30">
        <f t="shared" ca="1" si="413"/>
        <v>0.74564059773355895</v>
      </c>
      <c r="AM669" s="30">
        <f t="shared" ca="1" si="413"/>
        <v>0.70985937241010144</v>
      </c>
      <c r="AN669" s="30">
        <f>IF(Riskregister!$E$11="",0,COUNTIF(BL$4:BL$53,"&lt;"&amp;AL669)*IF(AM669&lt;0.5,Riskregister!$K$11+(Riskregister!$L$11-Riskregister!$K$11)*SQRT(AM669/2),Riskregister!$L$11-(Riskregister!$L$11-Riskregister!$K$11)*SQRT((1-AM669)/2)))</f>
        <v>0</v>
      </c>
      <c r="AO669" s="30">
        <f t="shared" ca="1" si="414"/>
        <v>0.46528638364119945</v>
      </c>
      <c r="AP669" s="30">
        <f t="shared" ca="1" si="414"/>
        <v>0.25102910142990187</v>
      </c>
      <c r="AQ669" s="30">
        <f>IF(Riskregister!$E$12="",0,COUNTIF(BM$4:BM$53,"&lt;"&amp;AO669)*IF(AP669&lt;0.5,Riskregister!$K$12+(Riskregister!$L$12-Riskregister!$K$12)*SQRT(AP669/2),Riskregister!$L$12-(Riskregister!$L$12-Riskregister!$K$12)*SQRT((1-AP669)/2)))</f>
        <v>0</v>
      </c>
      <c r="AR669" s="30">
        <f t="shared" ca="1" si="415"/>
        <v>0.22741217159214155</v>
      </c>
      <c r="AS669" s="30">
        <f t="shared" ca="1" si="415"/>
        <v>0.51004749949598971</v>
      </c>
      <c r="AT669" s="30">
        <f>IF(Riskregister!$E$13="",0,COUNTIF(BN$4:BN$53,"&lt;"&amp;AR669)*IF(AS669&lt;0.5,Riskregister!$K$13+(Riskregister!$L$13-Riskregister!$K$13)*SQRT(AS669/2),Riskregister!$L$13-(Riskregister!$L$13-Riskregister!$K$13)*SQRT((1-AS669)/2)))</f>
        <v>0</v>
      </c>
      <c r="AU669" s="30">
        <f t="shared" ca="1" si="416"/>
        <v>0.61596583047742792</v>
      </c>
      <c r="AV669" s="30">
        <f t="shared" ca="1" si="416"/>
        <v>0.22217803878247488</v>
      </c>
      <c r="AW669" s="30">
        <f>IF(Riskregister!$E$14="",0,COUNTIF(BO$4:BO$53,"&lt;"&amp;AU669)*IF(AV669&lt;0.5,Riskregister!$K$14+(Riskregister!$L$14-Riskregister!$K$14)*SQRT(AV669/2),Riskregister!$L$14-(Riskregister!$L$14-Riskregister!$K$14)*SQRT((1-AV669)/2)))</f>
        <v>0</v>
      </c>
      <c r="AX669" s="30">
        <f t="shared" ca="1" si="417"/>
        <v>6.8416692444731919E-2</v>
      </c>
      <c r="AY669" s="30">
        <f t="shared" ca="1" si="417"/>
        <v>0.88525159833825584</v>
      </c>
      <c r="AZ669" s="30">
        <f>IF(Riskregister!$E$15="",0,COUNTIF(BP$4:BP$53,"&lt;"&amp;AX669)*IF(AY669&lt;0.5,Riskregister!$K$15+(Riskregister!$L$15-Riskregister!$K$15)*SQRT(AY669/2),Riskregister!$L$15-(Riskregister!$L$15-Riskregister!$K$15)*SQRT((1-AY669)/2)))</f>
        <v>0</v>
      </c>
      <c r="BA669" s="30">
        <f t="shared" ca="1" si="418"/>
        <v>0.88696981756640536</v>
      </c>
      <c r="BB669" s="30">
        <f t="shared" ca="1" si="418"/>
        <v>0.41056697045450252</v>
      </c>
      <c r="BC669" s="30">
        <f>IF(Riskregister!$E$16="",0,COUNTIF(BQ$4:BQ$53,"&lt;"&amp;BA669)*IF(BB669&lt;0.5,Riskregister!$K$16+(Riskregister!$L$16-Riskregister!$K$16)*SQRT(BB669/2),Riskregister!$L$16-(Riskregister!$L$16-Riskregister!$K$16)*SQRT((1-BB669)/2)))</f>
        <v>0</v>
      </c>
      <c r="BD669" s="30">
        <f t="shared" ca="1" si="406"/>
        <v>11193810.45335515</v>
      </c>
    </row>
    <row r="670" spans="20:56" x14ac:dyDescent="0.35">
      <c r="T670" s="30">
        <f t="shared" ca="1" si="407"/>
        <v>0.11498846460645207</v>
      </c>
      <c r="U670" s="30">
        <f t="shared" ca="1" si="407"/>
        <v>0.54585881032599315</v>
      </c>
      <c r="V670" s="30">
        <f ca="1">IF(Riskregister!$E$5="",0,COUNTIF(BF$4:BF$53,"&lt;"&amp;T670)*IF(U670&lt;0.5,Riskregister!$K$5+(Riskregister!$L$5-Riskregister!$K$5)*SQRT(U670/2),Riskregister!$L$5-(Riskregister!$L$5-Riskregister!$K$5)*SQRT((1-U670)/2)))</f>
        <v>385566.33786997618</v>
      </c>
      <c r="W670" s="30">
        <f t="shared" ca="1" si="408"/>
        <v>0.42541817250372804</v>
      </c>
      <c r="X670" s="30">
        <f t="shared" ca="1" si="408"/>
        <v>8.6132789129724108E-2</v>
      </c>
      <c r="Y670" s="30">
        <f ca="1">IF(Riskregister!$E$6="",0,COUNTIF(BG$4:BG$53,"&lt;"&amp;W670)*IF(X670&lt;0.5,Riskregister!$K$6+(Riskregister!$L$6-Riskregister!$K$6)*SQRT(X670/2),Riskregister!$L$6-(Riskregister!$L$6-Riskregister!$K$6)*SQRT((1-X670)/2)))</f>
        <v>573543.99793083686</v>
      </c>
      <c r="Z670" s="30">
        <f t="shared" ca="1" si="409"/>
        <v>6.2514661016255246E-4</v>
      </c>
      <c r="AA670" s="30">
        <f t="shared" ca="1" si="409"/>
        <v>0.70864222523034359</v>
      </c>
      <c r="AB670" s="30">
        <f ca="1">IF(Riskregister!$E$7="",0,COUNTIF(BH$4:BH$53,"&lt;"&amp;Z670)*IF(AA670&lt;0.5,Riskregister!$K$7+(Riskregister!$L$7-Riskregister!$K$7)*SQRT(AA670/2),Riskregister!$L$7-(Riskregister!$L$7-Riskregister!$K$7)*SQRT((1-AA670)/2)))</f>
        <v>0</v>
      </c>
      <c r="AC670" s="30">
        <f t="shared" ca="1" si="410"/>
        <v>0.43703981149015381</v>
      </c>
      <c r="AD670" s="30">
        <f t="shared" ca="1" si="410"/>
        <v>0.14594949321795658</v>
      </c>
      <c r="AE670" s="30">
        <f ca="1">IF(Riskregister!$E$8="",0,COUNTIF(BI$4:BI$53,"&lt;"&amp;AC670)*IF(AD670&lt;0.5,Riskregister!$K$8+(Riskregister!$L$8-Riskregister!$K$8)*SQRT(AD670/2),Riskregister!$L$8-(Riskregister!$L$8-Riskregister!$K$8)*SQRT((1-AD670)/2)))</f>
        <v>3139300.8113197857</v>
      </c>
      <c r="AF670" s="30">
        <f t="shared" ca="1" si="411"/>
        <v>0.17428774873211439</v>
      </c>
      <c r="AG670" s="30">
        <f t="shared" ca="1" si="411"/>
        <v>0.65580523417249603</v>
      </c>
      <c r="AH670" s="30">
        <f>IF(Riskregister!$E$9="",0,COUNTIF(BJ$4:BJ$53,"&lt;"&amp;AF670)*IF(AG670&lt;0.5,Riskregister!$K$9+(Riskregister!$L$9-Riskregister!$K$9)*SQRT(AG670/2),Riskregister!$L$9-(Riskregister!$L$9-Riskregister!$K$9)*SQRT((1-AG670)/2)))</f>
        <v>0</v>
      </c>
      <c r="AI670" s="30">
        <f t="shared" ca="1" si="412"/>
        <v>0.2879845578033009</v>
      </c>
      <c r="AJ670" s="30">
        <f t="shared" ca="1" si="412"/>
        <v>0.57268852920255964</v>
      </c>
      <c r="AK670" s="30">
        <f>IF(Riskregister!$E$10="",0,COUNTIF(BK$4:BK$53,"&lt;"&amp;AI670)*IF(AJ670&lt;0.5,Riskregister!$K$10+(Riskregister!$L$10-Riskregister!$K$10)*SQRT(AJ670/2),Riskregister!$L$10-(Riskregister!$L$10-Riskregister!$K$10)*SQRT((1-AJ670)/2)))</f>
        <v>0</v>
      </c>
      <c r="AL670" s="30">
        <f t="shared" ca="1" si="413"/>
        <v>0.23137593284348146</v>
      </c>
      <c r="AM670" s="30">
        <f t="shared" ca="1" si="413"/>
        <v>0.99956726072257041</v>
      </c>
      <c r="AN670" s="30">
        <f>IF(Riskregister!$E$11="",0,COUNTIF(BL$4:BL$53,"&lt;"&amp;AL670)*IF(AM670&lt;0.5,Riskregister!$K$11+(Riskregister!$L$11-Riskregister!$K$11)*SQRT(AM670/2),Riskregister!$L$11-(Riskregister!$L$11-Riskregister!$K$11)*SQRT((1-AM670)/2)))</f>
        <v>0</v>
      </c>
      <c r="AO670" s="30">
        <f t="shared" ca="1" si="414"/>
        <v>0.34218749864161735</v>
      </c>
      <c r="AP670" s="30">
        <f t="shared" ca="1" si="414"/>
        <v>0.81266707044465336</v>
      </c>
      <c r="AQ670" s="30">
        <f>IF(Riskregister!$E$12="",0,COUNTIF(BM$4:BM$53,"&lt;"&amp;AO670)*IF(AP670&lt;0.5,Riskregister!$K$12+(Riskregister!$L$12-Riskregister!$K$12)*SQRT(AP670/2),Riskregister!$L$12-(Riskregister!$L$12-Riskregister!$K$12)*SQRT((1-AP670)/2)))</f>
        <v>0</v>
      </c>
      <c r="AR670" s="30">
        <f t="shared" ca="1" si="415"/>
        <v>0.12181619890988182</v>
      </c>
      <c r="AS670" s="30">
        <f t="shared" ca="1" si="415"/>
        <v>0.34194460916167269</v>
      </c>
      <c r="AT670" s="30">
        <f>IF(Riskregister!$E$13="",0,COUNTIF(BN$4:BN$53,"&lt;"&amp;AR670)*IF(AS670&lt;0.5,Riskregister!$K$13+(Riskregister!$L$13-Riskregister!$K$13)*SQRT(AS670/2),Riskregister!$L$13-(Riskregister!$L$13-Riskregister!$K$13)*SQRT((1-AS670)/2)))</f>
        <v>0</v>
      </c>
      <c r="AU670" s="30">
        <f t="shared" ca="1" si="416"/>
        <v>3.0913979406356762E-2</v>
      </c>
      <c r="AV670" s="30">
        <f t="shared" ca="1" si="416"/>
        <v>0.66994693651761172</v>
      </c>
      <c r="AW670" s="30">
        <f>IF(Riskregister!$E$14="",0,COUNTIF(BO$4:BO$53,"&lt;"&amp;AU670)*IF(AV670&lt;0.5,Riskregister!$K$14+(Riskregister!$L$14-Riskregister!$K$14)*SQRT(AV670/2),Riskregister!$L$14-(Riskregister!$L$14-Riskregister!$K$14)*SQRT((1-AV670)/2)))</f>
        <v>0</v>
      </c>
      <c r="AX670" s="30">
        <f t="shared" ca="1" si="417"/>
        <v>0.83374815873687791</v>
      </c>
      <c r="AY670" s="30">
        <f t="shared" ca="1" si="417"/>
        <v>0.97683276528828566</v>
      </c>
      <c r="AZ670" s="30">
        <f>IF(Riskregister!$E$15="",0,COUNTIF(BP$4:BP$53,"&lt;"&amp;AX670)*IF(AY670&lt;0.5,Riskregister!$K$15+(Riskregister!$L$15-Riskregister!$K$15)*SQRT(AY670/2),Riskregister!$L$15-(Riskregister!$L$15-Riskregister!$K$15)*SQRT((1-AY670)/2)))</f>
        <v>0</v>
      </c>
      <c r="BA670" s="30">
        <f t="shared" ca="1" si="418"/>
        <v>0.37193632730743043</v>
      </c>
      <c r="BB670" s="30">
        <f t="shared" ca="1" si="418"/>
        <v>0.8907903474029768</v>
      </c>
      <c r="BC670" s="30">
        <f>IF(Riskregister!$E$16="",0,COUNTIF(BQ$4:BQ$53,"&lt;"&amp;BA670)*IF(BB670&lt;0.5,Riskregister!$K$16+(Riskregister!$L$16-Riskregister!$K$16)*SQRT(BB670/2),Riskregister!$L$16-(Riskregister!$L$16-Riskregister!$K$16)*SQRT((1-BB670)/2)))</f>
        <v>0</v>
      </c>
      <c r="BD670" s="30">
        <f t="shared" ca="1" si="406"/>
        <v>4098411.1471205987</v>
      </c>
    </row>
    <row r="671" spans="20:56" x14ac:dyDescent="0.35">
      <c r="T671" s="30">
        <f t="shared" ca="1" si="407"/>
        <v>0.78006071635258378</v>
      </c>
      <c r="U671" s="30">
        <f t="shared" ca="1" si="407"/>
        <v>0.52838929813797963</v>
      </c>
      <c r="V671" s="30">
        <f ca="1">IF(Riskregister!$E$5="",0,COUNTIF(BF$4:BF$53,"&lt;"&amp;T671)*IF(U671&lt;0.5,Riskregister!$K$5+(Riskregister!$L$5-Riskregister!$K$5)*SQRT(U671/2),Riskregister!$L$5-(Riskregister!$L$5-Riskregister!$K$5)*SQRT((1-U671)/2)))</f>
        <v>1907404.6544634015</v>
      </c>
      <c r="W671" s="30">
        <f t="shared" ca="1" si="408"/>
        <v>0.73677128593567431</v>
      </c>
      <c r="X671" s="30">
        <f t="shared" ca="1" si="408"/>
        <v>0.44822169414233848</v>
      </c>
      <c r="Y671" s="30">
        <f ca="1">IF(Riskregister!$E$6="",0,COUNTIF(BG$4:BG$53,"&lt;"&amp;W671)*IF(X671&lt;0.5,Riskregister!$K$6+(Riskregister!$L$6-Riskregister!$K$6)*SQRT(X671/2),Riskregister!$L$6-(Riskregister!$L$6-Riskregister!$K$6)*SQRT((1-X671)/2)))</f>
        <v>3156378.7474854533</v>
      </c>
      <c r="Z671" s="30">
        <f t="shared" ca="1" si="409"/>
        <v>0.64460155587206724</v>
      </c>
      <c r="AA671" s="30">
        <f t="shared" ca="1" si="409"/>
        <v>0.26363620609152616</v>
      </c>
      <c r="AB671" s="30">
        <f ca="1">IF(Riskregister!$E$7="",0,COUNTIF(BH$4:BH$53,"&lt;"&amp;Z671)*IF(AA671&lt;0.5,Riskregister!$K$7+(Riskregister!$L$7-Riskregister!$K$7)*SQRT(AA671/2),Riskregister!$L$7-(Riskregister!$L$7-Riskregister!$K$7)*SQRT((1-AA671)/2)))</f>
        <v>1239515.6904362019</v>
      </c>
      <c r="AC671" s="30">
        <f t="shared" ca="1" si="410"/>
        <v>0.12798467044007511</v>
      </c>
      <c r="AD671" s="30">
        <f t="shared" ca="1" si="410"/>
        <v>0.5075816499533099</v>
      </c>
      <c r="AE671" s="30">
        <f ca="1">IF(Riskregister!$E$8="",0,COUNTIF(BI$4:BI$53,"&lt;"&amp;AC671)*IF(AD671&lt;0.5,Riskregister!$K$8+(Riskregister!$L$8-Riskregister!$K$8)*SQRT(AD671/2),Riskregister!$L$8-(Riskregister!$L$8-Riskregister!$K$8)*SQRT((1-AD671)/2)))</f>
        <v>2667884.9350287854</v>
      </c>
      <c r="AF671" s="30">
        <f t="shared" ca="1" si="411"/>
        <v>0.46840084811043292</v>
      </c>
      <c r="AG671" s="30">
        <f t="shared" ca="1" si="411"/>
        <v>0.90967590655765285</v>
      </c>
      <c r="AH671" s="30">
        <f>IF(Riskregister!$E$9="",0,COUNTIF(BJ$4:BJ$53,"&lt;"&amp;AF671)*IF(AG671&lt;0.5,Riskregister!$K$9+(Riskregister!$L$9-Riskregister!$K$9)*SQRT(AG671/2),Riskregister!$L$9-(Riskregister!$L$9-Riskregister!$K$9)*SQRT((1-AG671)/2)))</f>
        <v>0</v>
      </c>
      <c r="AI671" s="30">
        <f t="shared" ca="1" si="412"/>
        <v>0.29685416790918939</v>
      </c>
      <c r="AJ671" s="30">
        <f t="shared" ca="1" si="412"/>
        <v>0.82412007466965653</v>
      </c>
      <c r="AK671" s="30">
        <f>IF(Riskregister!$E$10="",0,COUNTIF(BK$4:BK$53,"&lt;"&amp;AI671)*IF(AJ671&lt;0.5,Riskregister!$K$10+(Riskregister!$L$10-Riskregister!$K$10)*SQRT(AJ671/2),Riskregister!$L$10-(Riskregister!$L$10-Riskregister!$K$10)*SQRT((1-AJ671)/2)))</f>
        <v>0</v>
      </c>
      <c r="AL671" s="30">
        <f t="shared" ca="1" si="413"/>
        <v>0.61533525559874669</v>
      </c>
      <c r="AM671" s="30">
        <f t="shared" ca="1" si="413"/>
        <v>0.20151877098642101</v>
      </c>
      <c r="AN671" s="30">
        <f>IF(Riskregister!$E$11="",0,COUNTIF(BL$4:BL$53,"&lt;"&amp;AL671)*IF(AM671&lt;0.5,Riskregister!$K$11+(Riskregister!$L$11-Riskregister!$K$11)*SQRT(AM671/2),Riskregister!$L$11-(Riskregister!$L$11-Riskregister!$K$11)*SQRT((1-AM671)/2)))</f>
        <v>0</v>
      </c>
      <c r="AO671" s="30">
        <f t="shared" ca="1" si="414"/>
        <v>0.63431491846547661</v>
      </c>
      <c r="AP671" s="30">
        <f t="shared" ca="1" si="414"/>
        <v>0.6327566107314605</v>
      </c>
      <c r="AQ671" s="30">
        <f>IF(Riskregister!$E$12="",0,COUNTIF(BM$4:BM$53,"&lt;"&amp;AO671)*IF(AP671&lt;0.5,Riskregister!$K$12+(Riskregister!$L$12-Riskregister!$K$12)*SQRT(AP671/2),Riskregister!$L$12-(Riskregister!$L$12-Riskregister!$K$12)*SQRT((1-AP671)/2)))</f>
        <v>0</v>
      </c>
      <c r="AR671" s="30">
        <f t="shared" ca="1" si="415"/>
        <v>0.22914668406969829</v>
      </c>
      <c r="AS671" s="30">
        <f t="shared" ca="1" si="415"/>
        <v>0.6187456459860563</v>
      </c>
      <c r="AT671" s="30">
        <f>IF(Riskregister!$E$13="",0,COUNTIF(BN$4:BN$53,"&lt;"&amp;AR671)*IF(AS671&lt;0.5,Riskregister!$K$13+(Riskregister!$L$13-Riskregister!$K$13)*SQRT(AS671/2),Riskregister!$L$13-(Riskregister!$L$13-Riskregister!$K$13)*SQRT((1-AS671)/2)))</f>
        <v>0</v>
      </c>
      <c r="AU671" s="30">
        <f t="shared" ca="1" si="416"/>
        <v>0.78780959120308625</v>
      </c>
      <c r="AV671" s="30">
        <f t="shared" ca="1" si="416"/>
        <v>0.80692615934320822</v>
      </c>
      <c r="AW671" s="30">
        <f>IF(Riskregister!$E$14="",0,COUNTIF(BO$4:BO$53,"&lt;"&amp;AU671)*IF(AV671&lt;0.5,Riskregister!$K$14+(Riskregister!$L$14-Riskregister!$K$14)*SQRT(AV671/2),Riskregister!$L$14-(Riskregister!$L$14-Riskregister!$K$14)*SQRT((1-AV671)/2)))</f>
        <v>0</v>
      </c>
      <c r="AX671" s="30">
        <f t="shared" ca="1" si="417"/>
        <v>0.37929742714457093</v>
      </c>
      <c r="AY671" s="30">
        <f t="shared" ca="1" si="417"/>
        <v>0.16810464479782861</v>
      </c>
      <c r="AZ671" s="30">
        <f>IF(Riskregister!$E$15="",0,COUNTIF(BP$4:BP$53,"&lt;"&amp;AX671)*IF(AY671&lt;0.5,Riskregister!$K$15+(Riskregister!$L$15-Riskregister!$K$15)*SQRT(AY671/2),Riskregister!$L$15-(Riskregister!$L$15-Riskregister!$K$15)*SQRT((1-AY671)/2)))</f>
        <v>0</v>
      </c>
      <c r="BA671" s="30">
        <f t="shared" ca="1" si="418"/>
        <v>0.29858653766613519</v>
      </c>
      <c r="BB671" s="30">
        <f t="shared" ca="1" si="418"/>
        <v>5.2104341540163412E-3</v>
      </c>
      <c r="BC671" s="30">
        <f>IF(Riskregister!$E$16="",0,COUNTIF(BQ$4:BQ$53,"&lt;"&amp;BA671)*IF(BB671&lt;0.5,Riskregister!$K$16+(Riskregister!$L$16-Riskregister!$K$16)*SQRT(BB671/2),Riskregister!$L$16-(Riskregister!$L$16-Riskregister!$K$16)*SQRT((1-BB671)/2)))</f>
        <v>0</v>
      </c>
      <c r="BD671" s="30">
        <f t="shared" ca="1" si="406"/>
        <v>8971184.0274138413</v>
      </c>
    </row>
    <row r="672" spans="20:56" x14ac:dyDescent="0.35">
      <c r="T672" s="30">
        <f t="shared" ca="1" si="407"/>
        <v>0.82068693686421845</v>
      </c>
      <c r="U672" s="30">
        <f t="shared" ca="1" si="407"/>
        <v>0.3024719159982644</v>
      </c>
      <c r="V672" s="30">
        <f ca="1">IF(Riskregister!$E$5="",0,COUNTIF(BF$4:BF$53,"&lt;"&amp;T672)*IF(U672&lt;0.5,Riskregister!$K$5+(Riskregister!$L$5-Riskregister!$K$5)*SQRT(U672/2),Riskregister!$L$5-(Riskregister!$L$5-Riskregister!$K$5)*SQRT((1-U672)/2)))</f>
        <v>1625004.0213453914</v>
      </c>
      <c r="W672" s="30">
        <f t="shared" ca="1" si="408"/>
        <v>0.16384427073001762</v>
      </c>
      <c r="X672" s="30">
        <f t="shared" ca="1" si="408"/>
        <v>0.78579750370446144</v>
      </c>
      <c r="Y672" s="30">
        <f ca="1">IF(Riskregister!$E$6="",0,COUNTIF(BG$4:BG$53,"&lt;"&amp;W672)*IF(X672&lt;0.5,Riskregister!$K$6+(Riskregister!$L$6-Riskregister!$K$6)*SQRT(X672/2),Riskregister!$L$6-(Riskregister!$L$6-Riskregister!$K$6)*SQRT((1-X672)/2)))</f>
        <v>1410926.1132941195</v>
      </c>
      <c r="Z672" s="30">
        <f t="shared" ca="1" si="409"/>
        <v>0.36358973280530582</v>
      </c>
      <c r="AA672" s="30">
        <f t="shared" ca="1" si="409"/>
        <v>0.34311247022233415</v>
      </c>
      <c r="AB672" s="30">
        <f ca="1">IF(Riskregister!$E$7="",0,COUNTIF(BH$4:BH$53,"&lt;"&amp;Z672)*IF(AA672&lt;0.5,Riskregister!$K$7+(Riskregister!$L$7-Riskregister!$K$7)*SQRT(AA672/2),Riskregister!$L$7-(Riskregister!$L$7-Riskregister!$K$7)*SQRT((1-AA672)/2)))</f>
        <v>974838.58204978926</v>
      </c>
      <c r="AC672" s="30">
        <f t="shared" ca="1" si="410"/>
        <v>0.8246601372943404</v>
      </c>
      <c r="AD672" s="30">
        <f t="shared" ca="1" si="410"/>
        <v>0.49925029251119113</v>
      </c>
      <c r="AE672" s="30">
        <f ca="1">IF(Riskregister!$E$8="",0,COUNTIF(BI$4:BI$53,"&lt;"&amp;AC672)*IF(AD672&lt;0.5,Riskregister!$K$8+(Riskregister!$L$8-Riskregister!$K$8)*SQRT(AD672/2),Riskregister!$L$8-(Riskregister!$L$8-Riskregister!$K$8)*SQRT((1-AD672)/2)))</f>
        <v>10592950.105934648</v>
      </c>
      <c r="AF672" s="30">
        <f t="shared" ca="1" si="411"/>
        <v>0.87292835059991858</v>
      </c>
      <c r="AG672" s="30">
        <f t="shared" ca="1" si="411"/>
        <v>0.2656078293509444</v>
      </c>
      <c r="AH672" s="30">
        <f>IF(Riskregister!$E$9="",0,COUNTIF(BJ$4:BJ$53,"&lt;"&amp;AF672)*IF(AG672&lt;0.5,Riskregister!$K$9+(Riskregister!$L$9-Riskregister!$K$9)*SQRT(AG672/2),Riskregister!$L$9-(Riskregister!$L$9-Riskregister!$K$9)*SQRT((1-AG672)/2)))</f>
        <v>0</v>
      </c>
      <c r="AI672" s="30">
        <f t="shared" ca="1" si="412"/>
        <v>0.42253819369990997</v>
      </c>
      <c r="AJ672" s="30">
        <f t="shared" ca="1" si="412"/>
        <v>0.72335401782500874</v>
      </c>
      <c r="AK672" s="30">
        <f>IF(Riskregister!$E$10="",0,COUNTIF(BK$4:BK$53,"&lt;"&amp;AI672)*IF(AJ672&lt;0.5,Riskregister!$K$10+(Riskregister!$L$10-Riskregister!$K$10)*SQRT(AJ672/2),Riskregister!$L$10-(Riskregister!$L$10-Riskregister!$K$10)*SQRT((1-AJ672)/2)))</f>
        <v>0</v>
      </c>
      <c r="AL672" s="30">
        <f t="shared" ca="1" si="413"/>
        <v>0.69595554569119744</v>
      </c>
      <c r="AM672" s="30">
        <f t="shared" ca="1" si="413"/>
        <v>0.63434015495066343</v>
      </c>
      <c r="AN672" s="30">
        <f>IF(Riskregister!$E$11="",0,COUNTIF(BL$4:BL$53,"&lt;"&amp;AL672)*IF(AM672&lt;0.5,Riskregister!$K$11+(Riskregister!$L$11-Riskregister!$K$11)*SQRT(AM672/2),Riskregister!$L$11-(Riskregister!$L$11-Riskregister!$K$11)*SQRT((1-AM672)/2)))</f>
        <v>0</v>
      </c>
      <c r="AO672" s="30">
        <f t="shared" ca="1" si="414"/>
        <v>0.7163083457589452</v>
      </c>
      <c r="AP672" s="30">
        <f t="shared" ca="1" si="414"/>
        <v>0.45777669988861702</v>
      </c>
      <c r="AQ672" s="30">
        <f>IF(Riskregister!$E$12="",0,COUNTIF(BM$4:BM$53,"&lt;"&amp;AO672)*IF(AP672&lt;0.5,Riskregister!$K$12+(Riskregister!$L$12-Riskregister!$K$12)*SQRT(AP672/2),Riskregister!$L$12-(Riskregister!$L$12-Riskregister!$K$12)*SQRT((1-AP672)/2)))</f>
        <v>0</v>
      </c>
      <c r="AR672" s="30">
        <f t="shared" ca="1" si="415"/>
        <v>0.70346776500177632</v>
      </c>
      <c r="AS672" s="30">
        <f t="shared" ca="1" si="415"/>
        <v>0.507546148885055</v>
      </c>
      <c r="AT672" s="30">
        <f>IF(Riskregister!$E$13="",0,COUNTIF(BN$4:BN$53,"&lt;"&amp;AR672)*IF(AS672&lt;0.5,Riskregister!$K$13+(Riskregister!$L$13-Riskregister!$K$13)*SQRT(AS672/2),Riskregister!$L$13-(Riskregister!$L$13-Riskregister!$K$13)*SQRT((1-AS672)/2)))</f>
        <v>0</v>
      </c>
      <c r="AU672" s="30">
        <f t="shared" ca="1" si="416"/>
        <v>0.5883635815083943</v>
      </c>
      <c r="AV672" s="30">
        <f t="shared" ca="1" si="416"/>
        <v>0.47218349824430794</v>
      </c>
      <c r="AW672" s="30">
        <f>IF(Riskregister!$E$14="",0,COUNTIF(BO$4:BO$53,"&lt;"&amp;AU672)*IF(AV672&lt;0.5,Riskregister!$K$14+(Riskregister!$L$14-Riskregister!$K$14)*SQRT(AV672/2),Riskregister!$L$14-(Riskregister!$L$14-Riskregister!$K$14)*SQRT((1-AV672)/2)))</f>
        <v>0</v>
      </c>
      <c r="AX672" s="30">
        <f t="shared" ca="1" si="417"/>
        <v>0.44360474244440884</v>
      </c>
      <c r="AY672" s="30">
        <f t="shared" ca="1" si="417"/>
        <v>9.5088716430225984E-2</v>
      </c>
      <c r="AZ672" s="30">
        <f>IF(Riskregister!$E$15="",0,COUNTIF(BP$4:BP$53,"&lt;"&amp;AX672)*IF(AY672&lt;0.5,Riskregister!$K$15+(Riskregister!$L$15-Riskregister!$K$15)*SQRT(AY672/2),Riskregister!$L$15-(Riskregister!$L$15-Riskregister!$K$15)*SQRT((1-AY672)/2)))</f>
        <v>0</v>
      </c>
      <c r="BA672" s="30">
        <f t="shared" ca="1" si="418"/>
        <v>0.64308412061072051</v>
      </c>
      <c r="BB672" s="30">
        <f t="shared" ca="1" si="418"/>
        <v>0.68749591361600104</v>
      </c>
      <c r="BC672" s="30">
        <f>IF(Riskregister!$E$16="",0,COUNTIF(BQ$4:BQ$53,"&lt;"&amp;BA672)*IF(BB672&lt;0.5,Riskregister!$K$16+(Riskregister!$L$16-Riskregister!$K$16)*SQRT(BB672/2),Riskregister!$L$16-(Riskregister!$L$16-Riskregister!$K$16)*SQRT((1-BB672)/2)))</f>
        <v>0</v>
      </c>
      <c r="BD672" s="30">
        <f t="shared" ca="1" si="406"/>
        <v>14603718.822623948</v>
      </c>
    </row>
    <row r="673" spans="20:56" x14ac:dyDescent="0.35">
      <c r="T673" s="30">
        <f t="shared" ca="1" si="407"/>
        <v>0.60163220756615421</v>
      </c>
      <c r="U673" s="30">
        <f t="shared" ca="1" si="407"/>
        <v>0.74931210081991939</v>
      </c>
      <c r="V673" s="30">
        <f ca="1">IF(Riskregister!$E$5="",0,COUNTIF(BF$4:BF$53,"&lt;"&amp;T673)*IF(U673&lt;0.5,Riskregister!$K$5+(Riskregister!$L$5-Riskregister!$K$5)*SQRT(U673/2),Riskregister!$L$5-(Riskregister!$L$5-Riskregister!$K$5)*SQRT((1-U673)/2)))</f>
        <v>1762728.9456818781</v>
      </c>
      <c r="W673" s="30">
        <f t="shared" ca="1" si="408"/>
        <v>0.83172772823583541</v>
      </c>
      <c r="X673" s="30">
        <f t="shared" ca="1" si="408"/>
        <v>0.48014999967911032</v>
      </c>
      <c r="Y673" s="30">
        <f ca="1">IF(Riskregister!$E$6="",0,COUNTIF(BG$4:BG$53,"&lt;"&amp;W673)*IF(X673&lt;0.5,Riskregister!$K$6+(Riskregister!$L$6-Riskregister!$K$6)*SQRT(X673/2),Riskregister!$L$6-(Riskregister!$L$6-Riskregister!$K$6)*SQRT((1-X673)/2)))</f>
        <v>3245862.2404277641</v>
      </c>
      <c r="Z673" s="30">
        <f t="shared" ca="1" si="409"/>
        <v>0.73852641904995198</v>
      </c>
      <c r="AA673" s="30">
        <f t="shared" ca="1" si="409"/>
        <v>0.40957662431907649</v>
      </c>
      <c r="AB673" s="30">
        <f ca="1">IF(Riskregister!$E$7="",0,COUNTIF(BH$4:BH$53,"&lt;"&amp;Z673)*IF(AA673&lt;0.5,Riskregister!$K$7+(Riskregister!$L$7-Riskregister!$K$7)*SQRT(AA673/2),Riskregister!$L$7-(Riskregister!$L$7-Riskregister!$K$7)*SQRT((1-AA673)/2)))</f>
        <v>1667099.1939586971</v>
      </c>
      <c r="AC673" s="30">
        <f t="shared" ca="1" si="410"/>
        <v>0.65683753865068173</v>
      </c>
      <c r="AD673" s="30">
        <f t="shared" ca="1" si="410"/>
        <v>0.70144442544206842</v>
      </c>
      <c r="AE673" s="30">
        <f ca="1">IF(Riskregister!$E$8="",0,COUNTIF(BI$4:BI$53,"&lt;"&amp;AC673)*IF(AD673&lt;0.5,Riskregister!$K$8+(Riskregister!$L$8-Riskregister!$K$8)*SQRT(AD673/2),Riskregister!$L$8-(Riskregister!$L$8-Riskregister!$K$8)*SQRT((1-AD673)/2)))</f>
        <v>9552255.7981370687</v>
      </c>
      <c r="AF673" s="30">
        <f t="shared" ca="1" si="411"/>
        <v>0.46079968065800192</v>
      </c>
      <c r="AG673" s="30">
        <f t="shared" ca="1" si="411"/>
        <v>0.32646737774628731</v>
      </c>
      <c r="AH673" s="30">
        <f>IF(Riskregister!$E$9="",0,COUNTIF(BJ$4:BJ$53,"&lt;"&amp;AF673)*IF(AG673&lt;0.5,Riskregister!$K$9+(Riskregister!$L$9-Riskregister!$K$9)*SQRT(AG673/2),Riskregister!$L$9-(Riskregister!$L$9-Riskregister!$K$9)*SQRT((1-AG673)/2)))</f>
        <v>0</v>
      </c>
      <c r="AI673" s="30">
        <f t="shared" ca="1" si="412"/>
        <v>0.31670210970175872</v>
      </c>
      <c r="AJ673" s="30">
        <f t="shared" ca="1" si="412"/>
        <v>0.26618113870607074</v>
      </c>
      <c r="AK673" s="30">
        <f>IF(Riskregister!$E$10="",0,COUNTIF(BK$4:BK$53,"&lt;"&amp;AI673)*IF(AJ673&lt;0.5,Riskregister!$K$10+(Riskregister!$L$10-Riskregister!$K$10)*SQRT(AJ673/2),Riskregister!$L$10-(Riskregister!$L$10-Riskregister!$K$10)*SQRT((1-AJ673)/2)))</f>
        <v>0</v>
      </c>
      <c r="AL673" s="30">
        <f t="shared" ca="1" si="413"/>
        <v>0.66943139537067431</v>
      </c>
      <c r="AM673" s="30">
        <f t="shared" ca="1" si="413"/>
        <v>0.7842647003722113</v>
      </c>
      <c r="AN673" s="30">
        <f>IF(Riskregister!$E$11="",0,COUNTIF(BL$4:BL$53,"&lt;"&amp;AL673)*IF(AM673&lt;0.5,Riskregister!$K$11+(Riskregister!$L$11-Riskregister!$K$11)*SQRT(AM673/2),Riskregister!$L$11-(Riskregister!$L$11-Riskregister!$K$11)*SQRT((1-AM673)/2)))</f>
        <v>0</v>
      </c>
      <c r="AO673" s="30">
        <f t="shared" ca="1" si="414"/>
        <v>0.48158037761192796</v>
      </c>
      <c r="AP673" s="30">
        <f t="shared" ca="1" si="414"/>
        <v>0.87919556963128109</v>
      </c>
      <c r="AQ673" s="30">
        <f>IF(Riskregister!$E$12="",0,COUNTIF(BM$4:BM$53,"&lt;"&amp;AO673)*IF(AP673&lt;0.5,Riskregister!$K$12+(Riskregister!$L$12-Riskregister!$K$12)*SQRT(AP673/2),Riskregister!$L$12-(Riskregister!$L$12-Riskregister!$K$12)*SQRT((1-AP673)/2)))</f>
        <v>0</v>
      </c>
      <c r="AR673" s="30">
        <f t="shared" ca="1" si="415"/>
        <v>0.37141605001734257</v>
      </c>
      <c r="AS673" s="30">
        <f t="shared" ca="1" si="415"/>
        <v>0.30009393062958001</v>
      </c>
      <c r="AT673" s="30">
        <f>IF(Riskregister!$E$13="",0,COUNTIF(BN$4:BN$53,"&lt;"&amp;AR673)*IF(AS673&lt;0.5,Riskregister!$K$13+(Riskregister!$L$13-Riskregister!$K$13)*SQRT(AS673/2),Riskregister!$L$13-(Riskregister!$L$13-Riskregister!$K$13)*SQRT((1-AS673)/2)))</f>
        <v>0</v>
      </c>
      <c r="AU673" s="30">
        <f t="shared" ca="1" si="416"/>
        <v>0.81166134874445295</v>
      </c>
      <c r="AV673" s="30">
        <f t="shared" ca="1" si="416"/>
        <v>0.72107447262075619</v>
      </c>
      <c r="AW673" s="30">
        <f>IF(Riskregister!$E$14="",0,COUNTIF(BO$4:BO$53,"&lt;"&amp;AU673)*IF(AV673&lt;0.5,Riskregister!$K$14+(Riskregister!$L$14-Riskregister!$K$14)*SQRT(AV673/2),Riskregister!$L$14-(Riskregister!$L$14-Riskregister!$K$14)*SQRT((1-AV673)/2)))</f>
        <v>0</v>
      </c>
      <c r="AX673" s="30">
        <f t="shared" ca="1" si="417"/>
        <v>0.65190829765907632</v>
      </c>
      <c r="AY673" s="30">
        <f t="shared" ca="1" si="417"/>
        <v>0.15214482156174713</v>
      </c>
      <c r="AZ673" s="30">
        <f>IF(Riskregister!$E$15="",0,COUNTIF(BP$4:BP$53,"&lt;"&amp;AX673)*IF(AY673&lt;0.5,Riskregister!$K$15+(Riskregister!$L$15-Riskregister!$K$15)*SQRT(AY673/2),Riskregister!$L$15-(Riskregister!$L$15-Riskregister!$K$15)*SQRT((1-AY673)/2)))</f>
        <v>0</v>
      </c>
      <c r="BA673" s="30">
        <f t="shared" ca="1" si="418"/>
        <v>0.69369448384323384</v>
      </c>
      <c r="BB673" s="30">
        <f t="shared" ca="1" si="418"/>
        <v>0.16143767053307478</v>
      </c>
      <c r="BC673" s="30">
        <f>IF(Riskregister!$E$16="",0,COUNTIF(BQ$4:BQ$53,"&lt;"&amp;BA673)*IF(BB673&lt;0.5,Riskregister!$K$16+(Riskregister!$L$16-Riskregister!$K$16)*SQRT(BB673/2),Riskregister!$L$16-(Riskregister!$L$16-Riskregister!$K$16)*SQRT((1-BB673)/2)))</f>
        <v>0</v>
      </c>
      <c r="BD673" s="30">
        <f t="shared" ca="1" si="406"/>
        <v>16227946.178205408</v>
      </c>
    </row>
    <row r="674" spans="20:56" x14ac:dyDescent="0.35">
      <c r="T674" s="30">
        <f t="shared" ca="1" si="407"/>
        <v>0.57182837270827014</v>
      </c>
      <c r="U674" s="30">
        <f t="shared" ca="1" si="407"/>
        <v>0.33761659755848139</v>
      </c>
      <c r="V674" s="30">
        <f ca="1">IF(Riskregister!$E$5="",0,COUNTIF(BF$4:BF$53,"&lt;"&amp;T674)*IF(U674&lt;0.5,Riskregister!$K$5+(Riskregister!$L$5-Riskregister!$K$5)*SQRT(U674/2),Riskregister!$L$5-(Riskregister!$L$5-Riskregister!$K$5)*SQRT((1-U674)/2)))</f>
        <v>1339553.1678282097</v>
      </c>
      <c r="W674" s="30">
        <f t="shared" ca="1" si="408"/>
        <v>0.71482647624120377</v>
      </c>
      <c r="X674" s="30">
        <f t="shared" ca="1" si="408"/>
        <v>0.29242097460875505</v>
      </c>
      <c r="Y674" s="30">
        <f ca="1">IF(Riskregister!$E$6="",0,COUNTIF(BG$4:BG$53,"&lt;"&amp;W674)*IF(X674&lt;0.5,Riskregister!$K$6+(Riskregister!$L$6-Riskregister!$K$6)*SQRT(X674/2),Riskregister!$L$6-(Riskregister!$L$6-Riskregister!$K$6)*SQRT((1-X674)/2)))</f>
        <v>2664823.9173827022</v>
      </c>
      <c r="Z674" s="30">
        <f t="shared" ca="1" si="409"/>
        <v>0.14993232238023613</v>
      </c>
      <c r="AA674" s="30">
        <f t="shared" ca="1" si="409"/>
        <v>2.3092188643002887E-2</v>
      </c>
      <c r="AB674" s="30">
        <f ca="1">IF(Riskregister!$E$7="",0,COUNTIF(BH$4:BH$53,"&lt;"&amp;Z674)*IF(AA674&lt;0.5,Riskregister!$K$7+(Riskregister!$L$7-Riskregister!$K$7)*SQRT(AA674/2),Riskregister!$L$7-(Riskregister!$L$7-Riskregister!$K$7)*SQRT((1-AA674)/2)))</f>
        <v>350433.85546526033</v>
      </c>
      <c r="AC674" s="30">
        <f t="shared" ca="1" si="410"/>
        <v>0.25551648765521706</v>
      </c>
      <c r="AD674" s="30">
        <f t="shared" ca="1" si="410"/>
        <v>0.78930319004510252</v>
      </c>
      <c r="AE674" s="30">
        <f ca="1">IF(Riskregister!$E$8="",0,COUNTIF(BI$4:BI$53,"&lt;"&amp;AC674)*IF(AD674&lt;0.5,Riskregister!$K$8+(Riskregister!$L$8-Riskregister!$K$8)*SQRT(AD674/2),Riskregister!$L$8-(Riskregister!$L$8-Riskregister!$K$8)*SQRT((1-AD674)/2)))</f>
        <v>6949002.6116354391</v>
      </c>
      <c r="AF674" s="30">
        <f t="shared" ca="1" si="411"/>
        <v>0.15129765725268296</v>
      </c>
      <c r="AG674" s="30">
        <f t="shared" ca="1" si="411"/>
        <v>0.82117483294513482</v>
      </c>
      <c r="AH674" s="30">
        <f>IF(Riskregister!$E$9="",0,COUNTIF(BJ$4:BJ$53,"&lt;"&amp;AF674)*IF(AG674&lt;0.5,Riskregister!$K$9+(Riskregister!$L$9-Riskregister!$K$9)*SQRT(AG674/2),Riskregister!$L$9-(Riskregister!$L$9-Riskregister!$K$9)*SQRT((1-AG674)/2)))</f>
        <v>0</v>
      </c>
      <c r="AI674" s="30">
        <f t="shared" ca="1" si="412"/>
        <v>0.94161979618917624</v>
      </c>
      <c r="AJ674" s="30">
        <f t="shared" ca="1" si="412"/>
        <v>3.8419576571571357E-2</v>
      </c>
      <c r="AK674" s="30">
        <f>IF(Riskregister!$E$10="",0,COUNTIF(BK$4:BK$53,"&lt;"&amp;AI674)*IF(AJ674&lt;0.5,Riskregister!$K$10+(Riskregister!$L$10-Riskregister!$K$10)*SQRT(AJ674/2),Riskregister!$L$10-(Riskregister!$L$10-Riskregister!$K$10)*SQRT((1-AJ674)/2)))</f>
        <v>0</v>
      </c>
      <c r="AL674" s="30">
        <f t="shared" ca="1" si="413"/>
        <v>0.55707342452438369</v>
      </c>
      <c r="AM674" s="30">
        <f t="shared" ca="1" si="413"/>
        <v>0.13179146835415845</v>
      </c>
      <c r="AN674" s="30">
        <f>IF(Riskregister!$E$11="",0,COUNTIF(BL$4:BL$53,"&lt;"&amp;AL674)*IF(AM674&lt;0.5,Riskregister!$K$11+(Riskregister!$L$11-Riskregister!$K$11)*SQRT(AM674/2),Riskregister!$L$11-(Riskregister!$L$11-Riskregister!$K$11)*SQRT((1-AM674)/2)))</f>
        <v>0</v>
      </c>
      <c r="AO674" s="30">
        <f t="shared" ca="1" si="414"/>
        <v>0.33838995927339033</v>
      </c>
      <c r="AP674" s="30">
        <f t="shared" ca="1" si="414"/>
        <v>0.38146326212599768</v>
      </c>
      <c r="AQ674" s="30">
        <f>IF(Riskregister!$E$12="",0,COUNTIF(BM$4:BM$53,"&lt;"&amp;AO674)*IF(AP674&lt;0.5,Riskregister!$K$12+(Riskregister!$L$12-Riskregister!$K$12)*SQRT(AP674/2),Riskregister!$L$12-(Riskregister!$L$12-Riskregister!$K$12)*SQRT((1-AP674)/2)))</f>
        <v>0</v>
      </c>
      <c r="AR674" s="30">
        <f t="shared" ca="1" si="415"/>
        <v>0.20450728016620467</v>
      </c>
      <c r="AS674" s="30">
        <f t="shared" ca="1" si="415"/>
        <v>0.46156175480002815</v>
      </c>
      <c r="AT674" s="30">
        <f>IF(Riskregister!$E$13="",0,COUNTIF(BN$4:BN$53,"&lt;"&amp;AR674)*IF(AS674&lt;0.5,Riskregister!$K$13+(Riskregister!$L$13-Riskregister!$K$13)*SQRT(AS674/2),Riskregister!$L$13-(Riskregister!$L$13-Riskregister!$K$13)*SQRT((1-AS674)/2)))</f>
        <v>0</v>
      </c>
      <c r="AU674" s="30">
        <f t="shared" ca="1" si="416"/>
        <v>8.1412899713909082E-2</v>
      </c>
      <c r="AV674" s="30">
        <f t="shared" ca="1" si="416"/>
        <v>0.19014718260144647</v>
      </c>
      <c r="AW674" s="30">
        <f>IF(Riskregister!$E$14="",0,COUNTIF(BO$4:BO$53,"&lt;"&amp;AU674)*IF(AV674&lt;0.5,Riskregister!$K$14+(Riskregister!$L$14-Riskregister!$K$14)*SQRT(AV674/2),Riskregister!$L$14-(Riskregister!$L$14-Riskregister!$K$14)*SQRT((1-AV674)/2)))</f>
        <v>0</v>
      </c>
      <c r="AX674" s="30">
        <f t="shared" ca="1" si="417"/>
        <v>0.3668870968214063</v>
      </c>
      <c r="AY674" s="30">
        <f t="shared" ca="1" si="417"/>
        <v>0.42438386791766747</v>
      </c>
      <c r="AZ674" s="30">
        <f>IF(Riskregister!$E$15="",0,COUNTIF(BP$4:BP$53,"&lt;"&amp;AX674)*IF(AY674&lt;0.5,Riskregister!$K$15+(Riskregister!$L$15-Riskregister!$K$15)*SQRT(AY674/2),Riskregister!$L$15-(Riskregister!$L$15-Riskregister!$K$15)*SQRT((1-AY674)/2)))</f>
        <v>0</v>
      </c>
      <c r="BA674" s="30">
        <f t="shared" ca="1" si="418"/>
        <v>0.36556323530925428</v>
      </c>
      <c r="BB674" s="30">
        <f t="shared" ca="1" si="418"/>
        <v>0.34398158215077501</v>
      </c>
      <c r="BC674" s="30">
        <f>IF(Riskregister!$E$16="",0,COUNTIF(BQ$4:BQ$53,"&lt;"&amp;BA674)*IF(BB674&lt;0.5,Riskregister!$K$16+(Riskregister!$L$16-Riskregister!$K$16)*SQRT(BB674/2),Riskregister!$L$16-(Riskregister!$L$16-Riskregister!$K$16)*SQRT((1-BB674)/2)))</f>
        <v>0</v>
      </c>
      <c r="BD674" s="30">
        <f t="shared" ca="1" si="406"/>
        <v>11303813.55231161</v>
      </c>
    </row>
    <row r="675" spans="20:56" x14ac:dyDescent="0.35">
      <c r="T675" s="30">
        <f t="shared" ca="1" si="407"/>
        <v>0.18620887216156679</v>
      </c>
      <c r="U675" s="30">
        <f t="shared" ca="1" si="407"/>
        <v>0.11210994382733719</v>
      </c>
      <c r="V675" s="30">
        <f ca="1">IF(Riskregister!$E$5="",0,COUNTIF(BF$4:BF$53,"&lt;"&amp;T675)*IF(U675&lt;0.5,Riskregister!$K$5+(Riskregister!$L$5-Riskregister!$K$5)*SQRT(U675/2),Riskregister!$L$5-(Riskregister!$L$5-Riskregister!$K$5)*SQRT((1-U675)/2)))</f>
        <v>513083.38098047802</v>
      </c>
      <c r="W675" s="30">
        <f t="shared" ca="1" si="408"/>
        <v>0.94395056402051369</v>
      </c>
      <c r="X675" s="30">
        <f t="shared" ca="1" si="408"/>
        <v>0.66148418644385298</v>
      </c>
      <c r="Y675" s="30">
        <f ca="1">IF(Riskregister!$E$6="",0,COUNTIF(BG$4:BG$53,"&lt;"&amp;W675)*IF(X675&lt;0.5,Riskregister!$K$6+(Riskregister!$L$6-Riskregister!$K$6)*SQRT(X675/2),Riskregister!$L$6-(Riskregister!$L$6-Riskregister!$K$6)*SQRT((1-X675)/2)))</f>
        <v>5037850.4616789967</v>
      </c>
      <c r="Z675" s="30">
        <f t="shared" ca="1" si="409"/>
        <v>0.64641474276555622</v>
      </c>
      <c r="AA675" s="30">
        <f t="shared" ca="1" si="409"/>
        <v>0.78827235887898239</v>
      </c>
      <c r="AB675" s="30">
        <f ca="1">IF(Riskregister!$E$7="",0,COUNTIF(BH$4:BH$53,"&lt;"&amp;Z675)*IF(AA675&lt;0.5,Riskregister!$K$7+(Riskregister!$L$7-Riskregister!$K$7)*SQRT(AA675/2),Riskregister!$L$7-(Riskregister!$L$7-Riskregister!$K$7)*SQRT((1-AA675)/2)))</f>
        <v>2002850.3384467543</v>
      </c>
      <c r="AC675" s="30">
        <f t="shared" ca="1" si="410"/>
        <v>0.93404374094830112</v>
      </c>
      <c r="AD675" s="30">
        <f t="shared" ca="1" si="410"/>
        <v>0.36087728909306505</v>
      </c>
      <c r="AE675" s="30">
        <f ca="1">IF(Riskregister!$E$8="",0,COUNTIF(BI$4:BI$53,"&lt;"&amp;AC675)*IF(AD675&lt;0.5,Riskregister!$K$8+(Riskregister!$L$8-Riskregister!$K$8)*SQRT(AD675/2),Riskregister!$L$8-(Riskregister!$L$8-Riskregister!$K$8)*SQRT((1-AD675)/2)))</f>
        <v>11482346.490220753</v>
      </c>
      <c r="AF675" s="30">
        <f t="shared" ca="1" si="411"/>
        <v>0.88776637461356556</v>
      </c>
      <c r="AG675" s="30">
        <f t="shared" ca="1" si="411"/>
        <v>6.7248792665333679E-2</v>
      </c>
      <c r="AH675" s="30">
        <f>IF(Riskregister!$E$9="",0,COUNTIF(BJ$4:BJ$53,"&lt;"&amp;AF675)*IF(AG675&lt;0.5,Riskregister!$K$9+(Riskregister!$L$9-Riskregister!$K$9)*SQRT(AG675/2),Riskregister!$L$9-(Riskregister!$L$9-Riskregister!$K$9)*SQRT((1-AG675)/2)))</f>
        <v>0</v>
      </c>
      <c r="AI675" s="30">
        <f t="shared" ca="1" si="412"/>
        <v>3.3384495955877447E-2</v>
      </c>
      <c r="AJ675" s="30">
        <f t="shared" ca="1" si="412"/>
        <v>0.32882743259210934</v>
      </c>
      <c r="AK675" s="30">
        <f>IF(Riskregister!$E$10="",0,COUNTIF(BK$4:BK$53,"&lt;"&amp;AI675)*IF(AJ675&lt;0.5,Riskregister!$K$10+(Riskregister!$L$10-Riskregister!$K$10)*SQRT(AJ675/2),Riskregister!$L$10-(Riskregister!$L$10-Riskregister!$K$10)*SQRT((1-AJ675)/2)))</f>
        <v>0</v>
      </c>
      <c r="AL675" s="30">
        <f t="shared" ca="1" si="413"/>
        <v>0.63586494541483074</v>
      </c>
      <c r="AM675" s="30">
        <f t="shared" ca="1" si="413"/>
        <v>1.7072124539420086E-2</v>
      </c>
      <c r="AN675" s="30">
        <f>IF(Riskregister!$E$11="",0,COUNTIF(BL$4:BL$53,"&lt;"&amp;AL675)*IF(AM675&lt;0.5,Riskregister!$K$11+(Riskregister!$L$11-Riskregister!$K$11)*SQRT(AM675/2),Riskregister!$L$11-(Riskregister!$L$11-Riskregister!$K$11)*SQRT((1-AM675)/2)))</f>
        <v>0</v>
      </c>
      <c r="AO675" s="30">
        <f t="shared" ca="1" si="414"/>
        <v>0.51269703637606323</v>
      </c>
      <c r="AP675" s="30">
        <f t="shared" ca="1" si="414"/>
        <v>0.5735772449173514</v>
      </c>
      <c r="AQ675" s="30">
        <f>IF(Riskregister!$E$12="",0,COUNTIF(BM$4:BM$53,"&lt;"&amp;AO675)*IF(AP675&lt;0.5,Riskregister!$K$12+(Riskregister!$L$12-Riskregister!$K$12)*SQRT(AP675/2),Riskregister!$L$12-(Riskregister!$L$12-Riskregister!$K$12)*SQRT((1-AP675)/2)))</f>
        <v>0</v>
      </c>
      <c r="AR675" s="30">
        <f t="shared" ca="1" si="415"/>
        <v>0.89253477068976772</v>
      </c>
      <c r="AS675" s="30">
        <f t="shared" ca="1" si="415"/>
        <v>0.50038862230174908</v>
      </c>
      <c r="AT675" s="30">
        <f>IF(Riskregister!$E$13="",0,COUNTIF(BN$4:BN$53,"&lt;"&amp;AR675)*IF(AS675&lt;0.5,Riskregister!$K$13+(Riskregister!$L$13-Riskregister!$K$13)*SQRT(AS675/2),Riskregister!$L$13-(Riskregister!$L$13-Riskregister!$K$13)*SQRT((1-AS675)/2)))</f>
        <v>0</v>
      </c>
      <c r="AU675" s="30">
        <f t="shared" ca="1" si="416"/>
        <v>0.99854334849258553</v>
      </c>
      <c r="AV675" s="30">
        <f t="shared" ca="1" si="416"/>
        <v>0.45895946851361535</v>
      </c>
      <c r="AW675" s="30">
        <f>IF(Riskregister!$E$14="",0,COUNTIF(BO$4:BO$53,"&lt;"&amp;AU675)*IF(AV675&lt;0.5,Riskregister!$K$14+(Riskregister!$L$14-Riskregister!$K$14)*SQRT(AV675/2),Riskregister!$L$14-(Riskregister!$L$14-Riskregister!$K$14)*SQRT((1-AV675)/2)))</f>
        <v>0</v>
      </c>
      <c r="AX675" s="30">
        <f t="shared" ca="1" si="417"/>
        <v>4.166264949950016E-2</v>
      </c>
      <c r="AY675" s="30">
        <f t="shared" ca="1" si="417"/>
        <v>0.42316494353721812</v>
      </c>
      <c r="AZ675" s="30">
        <f>IF(Riskregister!$E$15="",0,COUNTIF(BP$4:BP$53,"&lt;"&amp;AX675)*IF(AY675&lt;0.5,Riskregister!$K$15+(Riskregister!$L$15-Riskregister!$K$15)*SQRT(AY675/2),Riskregister!$L$15-(Riskregister!$L$15-Riskregister!$K$15)*SQRT((1-AY675)/2)))</f>
        <v>0</v>
      </c>
      <c r="BA675" s="30">
        <f t="shared" ca="1" si="418"/>
        <v>5.0769383727789719E-2</v>
      </c>
      <c r="BB675" s="30">
        <f t="shared" ca="1" si="418"/>
        <v>0.88566195500256173</v>
      </c>
      <c r="BC675" s="30">
        <f>IF(Riskregister!$E$16="",0,COUNTIF(BQ$4:BQ$53,"&lt;"&amp;BA675)*IF(BB675&lt;0.5,Riskregister!$K$16+(Riskregister!$L$16-Riskregister!$K$16)*SQRT(BB675/2),Riskregister!$L$16-(Riskregister!$L$16-Riskregister!$K$16)*SQRT((1-BB675)/2)))</f>
        <v>0</v>
      </c>
      <c r="BD675" s="30">
        <f t="shared" ca="1" si="406"/>
        <v>19036130.67132698</v>
      </c>
    </row>
    <row r="676" spans="20:56" x14ac:dyDescent="0.35">
      <c r="T676" s="30">
        <f t="shared" ca="1" si="407"/>
        <v>0.33775279070938102</v>
      </c>
      <c r="U676" s="30">
        <f t="shared" ca="1" si="407"/>
        <v>0.25404400217197365</v>
      </c>
      <c r="V676" s="30">
        <f ca="1">IF(Riskregister!$E$5="",0,COUNTIF(BF$4:BF$53,"&lt;"&amp;T676)*IF(U676&lt;0.5,Riskregister!$K$5+(Riskregister!$L$5-Riskregister!$K$5)*SQRT(U676/2),Riskregister!$L$5-(Riskregister!$L$5-Riskregister!$K$5)*SQRT((1-U676)/2)))</f>
        <v>931141.97174972284</v>
      </c>
      <c r="W676" s="30">
        <f t="shared" ca="1" si="408"/>
        <v>0.73410280647671455</v>
      </c>
      <c r="X676" s="30">
        <f t="shared" ca="1" si="408"/>
        <v>2.7625710545836291E-2</v>
      </c>
      <c r="Y676" s="30">
        <f ca="1">IF(Riskregister!$E$6="",0,COUNTIF(BG$4:BG$53,"&lt;"&amp;W676)*IF(X676&lt;0.5,Riskregister!$K$6+(Riskregister!$L$6-Riskregister!$K$6)*SQRT(X676/2),Riskregister!$L$6-(Riskregister!$L$6-Riskregister!$K$6)*SQRT((1-X676)/2)))</f>
        <v>1234651.7625897634</v>
      </c>
      <c r="Z676" s="30">
        <f t="shared" ca="1" si="409"/>
        <v>0.83676624945000222</v>
      </c>
      <c r="AA676" s="30">
        <f t="shared" ca="1" si="409"/>
        <v>0.68652323512477775</v>
      </c>
      <c r="AB676" s="30">
        <f ca="1">IF(Riskregister!$E$7="",0,COUNTIF(BH$4:BH$53,"&lt;"&amp;Z676)*IF(AA676&lt;0.5,Riskregister!$K$7+(Riskregister!$L$7-Riskregister!$K$7)*SQRT(AA676/2),Riskregister!$L$7-(Riskregister!$L$7-Riskregister!$K$7)*SQRT((1-AA676)/2)))</f>
        <v>2352908.7444227682</v>
      </c>
      <c r="AC676" s="30">
        <f t="shared" ca="1" si="410"/>
        <v>0.2964939125674243</v>
      </c>
      <c r="AD676" s="30">
        <f t="shared" ca="1" si="410"/>
        <v>6.3962446599667433E-2</v>
      </c>
      <c r="AE676" s="30">
        <f ca="1">IF(Riskregister!$E$8="",0,COUNTIF(BI$4:BI$53,"&lt;"&amp;AC676)*IF(AD676&lt;0.5,Riskregister!$K$8+(Riskregister!$L$8-Riskregister!$K$8)*SQRT(AD676/2),Riskregister!$L$8-(Riskregister!$L$8-Riskregister!$K$8)*SQRT((1-AD676)/2)))</f>
        <v>2281029.711448702</v>
      </c>
      <c r="AF676" s="30">
        <f t="shared" ca="1" si="411"/>
        <v>0.95958247701705501</v>
      </c>
      <c r="AG676" s="30">
        <f t="shared" ca="1" si="411"/>
        <v>0.96711893585453101</v>
      </c>
      <c r="AH676" s="30">
        <f>IF(Riskregister!$E$9="",0,COUNTIF(BJ$4:BJ$53,"&lt;"&amp;AF676)*IF(AG676&lt;0.5,Riskregister!$K$9+(Riskregister!$L$9-Riskregister!$K$9)*SQRT(AG676/2),Riskregister!$L$9-(Riskregister!$L$9-Riskregister!$K$9)*SQRT((1-AG676)/2)))</f>
        <v>0</v>
      </c>
      <c r="AI676" s="30">
        <f t="shared" ca="1" si="412"/>
        <v>0.64750269602575605</v>
      </c>
      <c r="AJ676" s="30">
        <f t="shared" ca="1" si="412"/>
        <v>0.93996525938330799</v>
      </c>
      <c r="AK676" s="30">
        <f>IF(Riskregister!$E$10="",0,COUNTIF(BK$4:BK$53,"&lt;"&amp;AI676)*IF(AJ676&lt;0.5,Riskregister!$K$10+(Riskregister!$L$10-Riskregister!$K$10)*SQRT(AJ676/2),Riskregister!$L$10-(Riskregister!$L$10-Riskregister!$K$10)*SQRT((1-AJ676)/2)))</f>
        <v>0</v>
      </c>
      <c r="AL676" s="30">
        <f t="shared" ca="1" si="413"/>
        <v>0.2639435265404031</v>
      </c>
      <c r="AM676" s="30">
        <f t="shared" ca="1" si="413"/>
        <v>3.5515628042075309E-2</v>
      </c>
      <c r="AN676" s="30">
        <f>IF(Riskregister!$E$11="",0,COUNTIF(BL$4:BL$53,"&lt;"&amp;AL676)*IF(AM676&lt;0.5,Riskregister!$K$11+(Riskregister!$L$11-Riskregister!$K$11)*SQRT(AM676/2),Riskregister!$L$11-(Riskregister!$L$11-Riskregister!$K$11)*SQRT((1-AM676)/2)))</f>
        <v>0</v>
      </c>
      <c r="AO676" s="30">
        <f t="shared" ca="1" si="414"/>
        <v>0.13975561015064752</v>
      </c>
      <c r="AP676" s="30">
        <f t="shared" ca="1" si="414"/>
        <v>1.0529773348719851E-2</v>
      </c>
      <c r="AQ676" s="30">
        <f>IF(Riskregister!$E$12="",0,COUNTIF(BM$4:BM$53,"&lt;"&amp;AO676)*IF(AP676&lt;0.5,Riskregister!$K$12+(Riskregister!$L$12-Riskregister!$K$12)*SQRT(AP676/2),Riskregister!$L$12-(Riskregister!$L$12-Riskregister!$K$12)*SQRT((1-AP676)/2)))</f>
        <v>0</v>
      </c>
      <c r="AR676" s="30">
        <f t="shared" ca="1" si="415"/>
        <v>0.40934437522132483</v>
      </c>
      <c r="AS676" s="30">
        <f t="shared" ca="1" si="415"/>
        <v>0.48321917004456572</v>
      </c>
      <c r="AT676" s="30">
        <f>IF(Riskregister!$E$13="",0,COUNTIF(BN$4:BN$53,"&lt;"&amp;AR676)*IF(AS676&lt;0.5,Riskregister!$K$13+(Riskregister!$L$13-Riskregister!$K$13)*SQRT(AS676/2),Riskregister!$L$13-(Riskregister!$L$13-Riskregister!$K$13)*SQRT((1-AS676)/2)))</f>
        <v>0</v>
      </c>
      <c r="AU676" s="30">
        <f t="shared" ca="1" si="416"/>
        <v>0.27119359224050754</v>
      </c>
      <c r="AV676" s="30">
        <f t="shared" ca="1" si="416"/>
        <v>0.50870429745206025</v>
      </c>
      <c r="AW676" s="30">
        <f>IF(Riskregister!$E$14="",0,COUNTIF(BO$4:BO$53,"&lt;"&amp;AU676)*IF(AV676&lt;0.5,Riskregister!$K$14+(Riskregister!$L$14-Riskregister!$K$14)*SQRT(AV676/2),Riskregister!$L$14-(Riskregister!$L$14-Riskregister!$K$14)*SQRT((1-AV676)/2)))</f>
        <v>0</v>
      </c>
      <c r="AX676" s="30">
        <f t="shared" ca="1" si="417"/>
        <v>0.70204910773062246</v>
      </c>
      <c r="AY676" s="30">
        <f t="shared" ca="1" si="417"/>
        <v>5.1822712911974267E-2</v>
      </c>
      <c r="AZ676" s="30">
        <f>IF(Riskregister!$E$15="",0,COUNTIF(BP$4:BP$53,"&lt;"&amp;AX676)*IF(AY676&lt;0.5,Riskregister!$K$15+(Riskregister!$L$15-Riskregister!$K$15)*SQRT(AY676/2),Riskregister!$L$15-(Riskregister!$L$15-Riskregister!$K$15)*SQRT((1-AY676)/2)))</f>
        <v>0</v>
      </c>
      <c r="BA676" s="30">
        <f t="shared" ca="1" si="418"/>
        <v>0.33534121047096221</v>
      </c>
      <c r="BB676" s="30">
        <f t="shared" ca="1" si="418"/>
        <v>0.26290151339773804</v>
      </c>
      <c r="BC676" s="30">
        <f>IF(Riskregister!$E$16="",0,COUNTIF(BQ$4:BQ$53,"&lt;"&amp;BA676)*IF(BB676&lt;0.5,Riskregister!$K$16+(Riskregister!$L$16-Riskregister!$K$16)*SQRT(BB676/2),Riskregister!$L$16-(Riskregister!$L$16-Riskregister!$K$16)*SQRT((1-BB676)/2)))</f>
        <v>0</v>
      </c>
      <c r="BD676" s="30">
        <f t="shared" ca="1" si="406"/>
        <v>6799732.1902109561</v>
      </c>
    </row>
    <row r="677" spans="20:56" x14ac:dyDescent="0.35">
      <c r="T677" s="30">
        <f t="shared" ca="1" si="407"/>
        <v>0.29114705913008387</v>
      </c>
      <c r="U677" s="30">
        <f t="shared" ca="1" si="407"/>
        <v>0.38371614343113158</v>
      </c>
      <c r="V677" s="30">
        <f ca="1">IF(Riskregister!$E$5="",0,COUNTIF(BF$4:BF$53,"&lt;"&amp;T677)*IF(U677&lt;0.5,Riskregister!$K$5+(Riskregister!$L$5-Riskregister!$K$5)*SQRT(U677/2),Riskregister!$L$5-(Riskregister!$L$5-Riskregister!$K$5)*SQRT((1-U677)/2)))</f>
        <v>694214.45697692048</v>
      </c>
      <c r="W677" s="30">
        <f t="shared" ca="1" si="408"/>
        <v>0.75779256033305287</v>
      </c>
      <c r="X677" s="30">
        <f t="shared" ca="1" si="408"/>
        <v>0.91225429966207205</v>
      </c>
      <c r="Y677" s="30">
        <f ca="1">IF(Riskregister!$E$6="",0,COUNTIF(BG$4:BG$53,"&lt;"&amp;W677)*IF(X677&lt;0.5,Riskregister!$K$6+(Riskregister!$L$6-Riskregister!$K$6)*SQRT(X677/2),Riskregister!$L$6-(Riskregister!$L$6-Riskregister!$K$6)*SQRT((1-X677)/2)))</f>
        <v>4868924.2682618508</v>
      </c>
      <c r="Z677" s="30">
        <f t="shared" ca="1" si="409"/>
        <v>0.52940482637994479</v>
      </c>
      <c r="AA677" s="30">
        <f t="shared" ca="1" si="409"/>
        <v>9.1599540554675452E-2</v>
      </c>
      <c r="AB677" s="30">
        <f ca="1">IF(Riskregister!$E$7="",0,COUNTIF(BH$4:BH$53,"&lt;"&amp;Z677)*IF(AA677&lt;0.5,Riskregister!$K$7+(Riskregister!$L$7-Riskregister!$K$7)*SQRT(AA677/2),Riskregister!$L$7-(Riskregister!$L$7-Riskregister!$K$7)*SQRT((1-AA677)/2)))</f>
        <v>749418.49864359095</v>
      </c>
      <c r="AC677" s="30">
        <f t="shared" ca="1" si="410"/>
        <v>5.1589913758900874E-2</v>
      </c>
      <c r="AD677" s="30">
        <f t="shared" ca="1" si="410"/>
        <v>0.42212169523135912</v>
      </c>
      <c r="AE677" s="30">
        <f ca="1">IF(Riskregister!$E$8="",0,COUNTIF(BI$4:BI$53,"&lt;"&amp;AC677)*IF(AD677&lt;0.5,Riskregister!$K$8+(Riskregister!$L$8-Riskregister!$K$8)*SQRT(AD677/2),Riskregister!$L$8-(Riskregister!$L$8-Riskregister!$K$8)*SQRT((1-AD677)/2)))</f>
        <v>0</v>
      </c>
      <c r="AF677" s="30">
        <f t="shared" ca="1" si="411"/>
        <v>0.98245574378847211</v>
      </c>
      <c r="AG677" s="30">
        <f t="shared" ca="1" si="411"/>
        <v>0.92086666304869347</v>
      </c>
      <c r="AH677" s="30">
        <f>IF(Riskregister!$E$9="",0,COUNTIF(BJ$4:BJ$53,"&lt;"&amp;AF677)*IF(AG677&lt;0.5,Riskregister!$K$9+(Riskregister!$L$9-Riskregister!$K$9)*SQRT(AG677/2),Riskregister!$L$9-(Riskregister!$L$9-Riskregister!$K$9)*SQRT((1-AG677)/2)))</f>
        <v>0</v>
      </c>
      <c r="AI677" s="30">
        <f t="shared" ca="1" si="412"/>
        <v>0.40740556759205349</v>
      </c>
      <c r="AJ677" s="30">
        <f t="shared" ca="1" si="412"/>
        <v>9.0026412852797444E-2</v>
      </c>
      <c r="AK677" s="30">
        <f>IF(Riskregister!$E$10="",0,COUNTIF(BK$4:BK$53,"&lt;"&amp;AI677)*IF(AJ677&lt;0.5,Riskregister!$K$10+(Riskregister!$L$10-Riskregister!$K$10)*SQRT(AJ677/2),Riskregister!$L$10-(Riskregister!$L$10-Riskregister!$K$10)*SQRT((1-AJ677)/2)))</f>
        <v>0</v>
      </c>
      <c r="AL677" s="30">
        <f t="shared" ca="1" si="413"/>
        <v>0.10883275095879463</v>
      </c>
      <c r="AM677" s="30">
        <f t="shared" ca="1" si="413"/>
        <v>0.37016115924649029</v>
      </c>
      <c r="AN677" s="30">
        <f>IF(Riskregister!$E$11="",0,COUNTIF(BL$4:BL$53,"&lt;"&amp;AL677)*IF(AM677&lt;0.5,Riskregister!$K$11+(Riskregister!$L$11-Riskregister!$K$11)*SQRT(AM677/2),Riskregister!$L$11-(Riskregister!$L$11-Riskregister!$K$11)*SQRT((1-AM677)/2)))</f>
        <v>0</v>
      </c>
      <c r="AO677" s="30">
        <f t="shared" ca="1" si="414"/>
        <v>0.36762315139575508</v>
      </c>
      <c r="AP677" s="30">
        <f t="shared" ca="1" si="414"/>
        <v>0.99930681230299367</v>
      </c>
      <c r="AQ677" s="30">
        <f>IF(Riskregister!$E$12="",0,COUNTIF(BM$4:BM$53,"&lt;"&amp;AO677)*IF(AP677&lt;0.5,Riskregister!$K$12+(Riskregister!$L$12-Riskregister!$K$12)*SQRT(AP677/2),Riskregister!$L$12-(Riskregister!$L$12-Riskregister!$K$12)*SQRT((1-AP677)/2)))</f>
        <v>0</v>
      </c>
      <c r="AR677" s="30">
        <f t="shared" ca="1" si="415"/>
        <v>0.51767075774193927</v>
      </c>
      <c r="AS677" s="30">
        <f t="shared" ca="1" si="415"/>
        <v>0.13771815611554861</v>
      </c>
      <c r="AT677" s="30">
        <f>IF(Riskregister!$E$13="",0,COUNTIF(BN$4:BN$53,"&lt;"&amp;AR677)*IF(AS677&lt;0.5,Riskregister!$K$13+(Riskregister!$L$13-Riskregister!$K$13)*SQRT(AS677/2),Riskregister!$L$13-(Riskregister!$L$13-Riskregister!$K$13)*SQRT((1-AS677)/2)))</f>
        <v>0</v>
      </c>
      <c r="AU677" s="30">
        <f t="shared" ca="1" si="416"/>
        <v>0.8031225841250238</v>
      </c>
      <c r="AV677" s="30">
        <f t="shared" ca="1" si="416"/>
        <v>0.17062706935078775</v>
      </c>
      <c r="AW677" s="30">
        <f>IF(Riskregister!$E$14="",0,COUNTIF(BO$4:BO$53,"&lt;"&amp;AU677)*IF(AV677&lt;0.5,Riskregister!$K$14+(Riskregister!$L$14-Riskregister!$K$14)*SQRT(AV677/2),Riskregister!$L$14-(Riskregister!$L$14-Riskregister!$K$14)*SQRT((1-AV677)/2)))</f>
        <v>0</v>
      </c>
      <c r="AX677" s="30">
        <f t="shared" ca="1" si="417"/>
        <v>0.90033536365162647</v>
      </c>
      <c r="AY677" s="30">
        <f t="shared" ca="1" si="417"/>
        <v>0.9738378434309598</v>
      </c>
      <c r="AZ677" s="30">
        <f>IF(Riskregister!$E$15="",0,COUNTIF(BP$4:BP$53,"&lt;"&amp;AX677)*IF(AY677&lt;0.5,Riskregister!$K$15+(Riskregister!$L$15-Riskregister!$K$15)*SQRT(AY677/2),Riskregister!$L$15-(Riskregister!$L$15-Riskregister!$K$15)*SQRT((1-AY677)/2)))</f>
        <v>0</v>
      </c>
      <c r="BA677" s="30">
        <f t="shared" ca="1" si="418"/>
        <v>0.73754746319615661</v>
      </c>
      <c r="BB677" s="30">
        <f t="shared" ca="1" si="418"/>
        <v>7.7344812267647334E-2</v>
      </c>
      <c r="BC677" s="30">
        <f>IF(Riskregister!$E$16="",0,COUNTIF(BQ$4:BQ$53,"&lt;"&amp;BA677)*IF(BB677&lt;0.5,Riskregister!$K$16+(Riskregister!$L$16-Riskregister!$K$16)*SQRT(BB677/2),Riskregister!$L$16-(Riskregister!$L$16-Riskregister!$K$16)*SQRT((1-BB677)/2)))</f>
        <v>0</v>
      </c>
      <c r="BD677" s="30">
        <f t="shared" ca="1" si="406"/>
        <v>6312557.2238823622</v>
      </c>
    </row>
    <row r="678" spans="20:56" x14ac:dyDescent="0.35">
      <c r="T678" s="30">
        <f t="shared" ca="1" si="407"/>
        <v>0.82929460135080724</v>
      </c>
      <c r="U678" s="30">
        <f t="shared" ca="1" si="407"/>
        <v>0.90523580325067987</v>
      </c>
      <c r="V678" s="30">
        <f ca="1">IF(Riskregister!$E$5="",0,COUNTIF(BF$4:BF$53,"&lt;"&amp;T678)*IF(U678&lt;0.5,Riskregister!$K$5+(Riskregister!$L$5-Riskregister!$K$5)*SQRT(U678/2),Riskregister!$L$5-(Riskregister!$L$5-Riskregister!$K$5)*SQRT((1-U678)/2)))</f>
        <v>2510232.8379508108</v>
      </c>
      <c r="W678" s="30">
        <f t="shared" ca="1" si="408"/>
        <v>0.34802382005696342</v>
      </c>
      <c r="X678" s="30">
        <f t="shared" ca="1" si="408"/>
        <v>0.6229383124998833</v>
      </c>
      <c r="Y678" s="30">
        <f ca="1">IF(Riskregister!$E$6="",0,COUNTIF(BG$4:BG$53,"&lt;"&amp;W678)*IF(X678&lt;0.5,Riskregister!$K$6+(Riskregister!$L$6-Riskregister!$K$6)*SQRT(X678/2),Riskregister!$L$6-(Riskregister!$L$6-Riskregister!$K$6)*SQRT((1-X678)/2)))</f>
        <v>1218437.5048979199</v>
      </c>
      <c r="Z678" s="30">
        <f t="shared" ca="1" si="409"/>
        <v>0.25854509221706845</v>
      </c>
      <c r="AA678" s="30">
        <f t="shared" ca="1" si="409"/>
        <v>0.37166638485022985</v>
      </c>
      <c r="AB678" s="30">
        <f ca="1">IF(Riskregister!$E$7="",0,COUNTIF(BH$4:BH$53,"&lt;"&amp;Z678)*IF(AA678&lt;0.5,Riskregister!$K$7+(Riskregister!$L$7-Riskregister!$K$7)*SQRT(AA678/2),Riskregister!$L$7-(Riskregister!$L$7-Riskregister!$K$7)*SQRT((1-AA678)/2)))</f>
        <v>1004396.5481110809</v>
      </c>
      <c r="AC678" s="30">
        <f t="shared" ca="1" si="410"/>
        <v>0.46737774874820615</v>
      </c>
      <c r="AD678" s="30">
        <f t="shared" ca="1" si="410"/>
        <v>0.87504836417664478</v>
      </c>
      <c r="AE678" s="30">
        <f ca="1">IF(Riskregister!$E$8="",0,COUNTIF(BI$4:BI$53,"&lt;"&amp;AC678)*IF(AD678&lt;0.5,Riskregister!$K$8+(Riskregister!$L$8-Riskregister!$K$8)*SQRT(AD678/2),Riskregister!$L$8-(Riskregister!$L$8-Riskregister!$K$8)*SQRT((1-AD678)/2)))</f>
        <v>7650454.6672439296</v>
      </c>
      <c r="AF678" s="30">
        <f t="shared" ca="1" si="411"/>
        <v>0.2171552650100862</v>
      </c>
      <c r="AG678" s="30">
        <f t="shared" ca="1" si="411"/>
        <v>0.59597740936957244</v>
      </c>
      <c r="AH678" s="30">
        <f>IF(Riskregister!$E$9="",0,COUNTIF(BJ$4:BJ$53,"&lt;"&amp;AF678)*IF(AG678&lt;0.5,Riskregister!$K$9+(Riskregister!$L$9-Riskregister!$K$9)*SQRT(AG678/2),Riskregister!$L$9-(Riskregister!$L$9-Riskregister!$K$9)*SQRT((1-AG678)/2)))</f>
        <v>0</v>
      </c>
      <c r="AI678" s="30">
        <f t="shared" ca="1" si="412"/>
        <v>0.44382321578211481</v>
      </c>
      <c r="AJ678" s="30">
        <f t="shared" ca="1" si="412"/>
        <v>0.8043910586194517</v>
      </c>
      <c r="AK678" s="30">
        <f>IF(Riskregister!$E$10="",0,COUNTIF(BK$4:BK$53,"&lt;"&amp;AI678)*IF(AJ678&lt;0.5,Riskregister!$K$10+(Riskregister!$L$10-Riskregister!$K$10)*SQRT(AJ678/2),Riskregister!$L$10-(Riskregister!$L$10-Riskregister!$K$10)*SQRT((1-AJ678)/2)))</f>
        <v>0</v>
      </c>
      <c r="AL678" s="30">
        <f t="shared" ca="1" si="413"/>
        <v>0.21233578805820186</v>
      </c>
      <c r="AM678" s="30">
        <f t="shared" ca="1" si="413"/>
        <v>0.34746075055612136</v>
      </c>
      <c r="AN678" s="30">
        <f>IF(Riskregister!$E$11="",0,COUNTIF(BL$4:BL$53,"&lt;"&amp;AL678)*IF(AM678&lt;0.5,Riskregister!$K$11+(Riskregister!$L$11-Riskregister!$K$11)*SQRT(AM678/2),Riskregister!$L$11-(Riskregister!$L$11-Riskregister!$K$11)*SQRT((1-AM678)/2)))</f>
        <v>0</v>
      </c>
      <c r="AO678" s="30">
        <f t="shared" ca="1" si="414"/>
        <v>7.6202275361192062E-2</v>
      </c>
      <c r="AP678" s="30">
        <f t="shared" ca="1" si="414"/>
        <v>0.2342440332721718</v>
      </c>
      <c r="AQ678" s="30">
        <f>IF(Riskregister!$E$12="",0,COUNTIF(BM$4:BM$53,"&lt;"&amp;AO678)*IF(AP678&lt;0.5,Riskregister!$K$12+(Riskregister!$L$12-Riskregister!$K$12)*SQRT(AP678/2),Riskregister!$L$12-(Riskregister!$L$12-Riskregister!$K$12)*SQRT((1-AP678)/2)))</f>
        <v>0</v>
      </c>
      <c r="AR678" s="30">
        <f t="shared" ca="1" si="415"/>
        <v>0.57881586673772378</v>
      </c>
      <c r="AS678" s="30">
        <f t="shared" ca="1" si="415"/>
        <v>0.75393757527593619</v>
      </c>
      <c r="AT678" s="30">
        <f>IF(Riskregister!$E$13="",0,COUNTIF(BN$4:BN$53,"&lt;"&amp;AR678)*IF(AS678&lt;0.5,Riskregister!$K$13+(Riskregister!$L$13-Riskregister!$K$13)*SQRT(AS678/2),Riskregister!$L$13-(Riskregister!$L$13-Riskregister!$K$13)*SQRT((1-AS678)/2)))</f>
        <v>0</v>
      </c>
      <c r="AU678" s="30">
        <f t="shared" ca="1" si="416"/>
        <v>0.87658098104852789</v>
      </c>
      <c r="AV678" s="30">
        <f t="shared" ca="1" si="416"/>
        <v>0.58966071170811107</v>
      </c>
      <c r="AW678" s="30">
        <f>IF(Riskregister!$E$14="",0,COUNTIF(BO$4:BO$53,"&lt;"&amp;AU678)*IF(AV678&lt;0.5,Riskregister!$K$14+(Riskregister!$L$14-Riskregister!$K$14)*SQRT(AV678/2),Riskregister!$L$14-(Riskregister!$L$14-Riskregister!$K$14)*SQRT((1-AV678)/2)))</f>
        <v>0</v>
      </c>
      <c r="AX678" s="30">
        <f t="shared" ca="1" si="417"/>
        <v>0.47499802839462035</v>
      </c>
      <c r="AY678" s="30">
        <f t="shared" ca="1" si="417"/>
        <v>0.82078910231573243</v>
      </c>
      <c r="AZ678" s="30">
        <f>IF(Riskregister!$E$15="",0,COUNTIF(BP$4:BP$53,"&lt;"&amp;AX678)*IF(AY678&lt;0.5,Riskregister!$K$15+(Riskregister!$L$15-Riskregister!$K$15)*SQRT(AY678/2),Riskregister!$L$15-(Riskregister!$L$15-Riskregister!$K$15)*SQRT((1-AY678)/2)))</f>
        <v>0</v>
      </c>
      <c r="BA678" s="30">
        <f t="shared" ca="1" si="418"/>
        <v>0.82527088562289885</v>
      </c>
      <c r="BB678" s="30">
        <f t="shared" ca="1" si="418"/>
        <v>0.94969602861229252</v>
      </c>
      <c r="BC678" s="30">
        <f>IF(Riskregister!$E$16="",0,COUNTIF(BQ$4:BQ$53,"&lt;"&amp;BA678)*IF(BB678&lt;0.5,Riskregister!$K$16+(Riskregister!$L$16-Riskregister!$K$16)*SQRT(BB678/2),Riskregister!$L$16-(Riskregister!$L$16-Riskregister!$K$16)*SQRT((1-BB678)/2)))</f>
        <v>0</v>
      </c>
      <c r="BD678" s="30">
        <f t="shared" ca="1" si="406"/>
        <v>12383521.558203742</v>
      </c>
    </row>
    <row r="679" spans="20:56" x14ac:dyDescent="0.35">
      <c r="T679" s="30">
        <f t="shared" ca="1" si="407"/>
        <v>0.92418342105248019</v>
      </c>
      <c r="U679" s="30">
        <f t="shared" ca="1" si="407"/>
        <v>0.48654533743858708</v>
      </c>
      <c r="V679" s="30">
        <f ca="1">IF(Riskregister!$E$5="",0,COUNTIF(BF$4:BF$53,"&lt;"&amp;T679)*IF(U679&lt;0.5,Riskregister!$K$5+(Riskregister!$L$5-Riskregister!$K$5)*SQRT(U679/2),Riskregister!$L$5-(Riskregister!$L$5-Riskregister!$K$5)*SQRT((1-U679)/2)))</f>
        <v>2231712.3394200602</v>
      </c>
      <c r="W679" s="30">
        <f t="shared" ca="1" si="408"/>
        <v>0.24004751638180721</v>
      </c>
      <c r="X679" s="30">
        <f t="shared" ca="1" si="408"/>
        <v>0.16088722365597619</v>
      </c>
      <c r="Y679" s="30">
        <f ca="1">IF(Riskregister!$E$6="",0,COUNTIF(BG$4:BG$53,"&lt;"&amp;W679)*IF(X679&lt;0.5,Riskregister!$K$6+(Riskregister!$L$6-Riskregister!$K$6)*SQRT(X679/2),Riskregister!$L$6-(Riskregister!$L$6-Riskregister!$K$6)*SQRT((1-X679)/2)))</f>
        <v>710526.49522104277</v>
      </c>
      <c r="Z679" s="30">
        <f t="shared" ca="1" si="409"/>
        <v>0.22693930236217474</v>
      </c>
      <c r="AA679" s="30">
        <f t="shared" ca="1" si="409"/>
        <v>0.13705952357596352</v>
      </c>
      <c r="AB679" s="30">
        <f ca="1">IF(Riskregister!$E$7="",0,COUNTIF(BH$4:BH$53,"&lt;"&amp;Z679)*IF(AA679&lt;0.5,Riskregister!$K$7+(Riskregister!$L$7-Riskregister!$K$7)*SQRT(AA679/2),Riskregister!$L$7-(Riskregister!$L$7-Riskregister!$K$7)*SQRT((1-AA679)/2)))</f>
        <v>566494.65631089942</v>
      </c>
      <c r="AC679" s="30">
        <f t="shared" ca="1" si="410"/>
        <v>2.1097324511740179E-2</v>
      </c>
      <c r="AD679" s="30">
        <f t="shared" ca="1" si="410"/>
        <v>0.8205222670340151</v>
      </c>
      <c r="AE679" s="30">
        <f ca="1">IF(Riskregister!$E$8="",0,COUNTIF(BI$4:BI$53,"&lt;"&amp;AC679)*IF(AD679&lt;0.5,Riskregister!$K$8+(Riskregister!$L$8-Riskregister!$K$8)*SQRT(AD679/2),Riskregister!$L$8-(Riskregister!$L$8-Riskregister!$K$8)*SQRT((1-AD679)/2)))</f>
        <v>0</v>
      </c>
      <c r="AF679" s="30">
        <f t="shared" ca="1" si="411"/>
        <v>0.83505056152395096</v>
      </c>
      <c r="AG679" s="30">
        <f t="shared" ca="1" si="411"/>
        <v>0.96300109601700468</v>
      </c>
      <c r="AH679" s="30">
        <f>IF(Riskregister!$E$9="",0,COUNTIF(BJ$4:BJ$53,"&lt;"&amp;AF679)*IF(AG679&lt;0.5,Riskregister!$K$9+(Riskregister!$L$9-Riskregister!$K$9)*SQRT(AG679/2),Riskregister!$L$9-(Riskregister!$L$9-Riskregister!$K$9)*SQRT((1-AG679)/2)))</f>
        <v>0</v>
      </c>
      <c r="AI679" s="30">
        <f t="shared" ca="1" si="412"/>
        <v>3.6733788191122052E-2</v>
      </c>
      <c r="AJ679" s="30">
        <f t="shared" ca="1" si="412"/>
        <v>0.2671209482699971</v>
      </c>
      <c r="AK679" s="30">
        <f>IF(Riskregister!$E$10="",0,COUNTIF(BK$4:BK$53,"&lt;"&amp;AI679)*IF(AJ679&lt;0.5,Riskregister!$K$10+(Riskregister!$L$10-Riskregister!$K$10)*SQRT(AJ679/2),Riskregister!$L$10-(Riskregister!$L$10-Riskregister!$K$10)*SQRT((1-AJ679)/2)))</f>
        <v>0</v>
      </c>
      <c r="AL679" s="30">
        <f t="shared" ca="1" si="413"/>
        <v>5.9699579788843549E-2</v>
      </c>
      <c r="AM679" s="30">
        <f t="shared" ca="1" si="413"/>
        <v>0.78562962726973951</v>
      </c>
      <c r="AN679" s="30">
        <f>IF(Riskregister!$E$11="",0,COUNTIF(BL$4:BL$53,"&lt;"&amp;AL679)*IF(AM679&lt;0.5,Riskregister!$K$11+(Riskregister!$L$11-Riskregister!$K$11)*SQRT(AM679/2),Riskregister!$L$11-(Riskregister!$L$11-Riskregister!$K$11)*SQRT((1-AM679)/2)))</f>
        <v>0</v>
      </c>
      <c r="AO679" s="30">
        <f t="shared" ca="1" si="414"/>
        <v>0.28450767476278649</v>
      </c>
      <c r="AP679" s="30">
        <f t="shared" ca="1" si="414"/>
        <v>0.90098643413305979</v>
      </c>
      <c r="AQ679" s="30">
        <f>IF(Riskregister!$E$12="",0,COUNTIF(BM$4:BM$53,"&lt;"&amp;AO679)*IF(AP679&lt;0.5,Riskregister!$K$12+(Riskregister!$L$12-Riskregister!$K$12)*SQRT(AP679/2),Riskregister!$L$12-(Riskregister!$L$12-Riskregister!$K$12)*SQRT((1-AP679)/2)))</f>
        <v>0</v>
      </c>
      <c r="AR679" s="30">
        <f t="shared" ca="1" si="415"/>
        <v>0.94618167877429615</v>
      </c>
      <c r="AS679" s="30">
        <f t="shared" ca="1" si="415"/>
        <v>0.21743294626968745</v>
      </c>
      <c r="AT679" s="30">
        <f>IF(Riskregister!$E$13="",0,COUNTIF(BN$4:BN$53,"&lt;"&amp;AR679)*IF(AS679&lt;0.5,Riskregister!$K$13+(Riskregister!$L$13-Riskregister!$K$13)*SQRT(AS679/2),Riskregister!$L$13-(Riskregister!$L$13-Riskregister!$K$13)*SQRT((1-AS679)/2)))</f>
        <v>0</v>
      </c>
      <c r="AU679" s="30">
        <f t="shared" ca="1" si="416"/>
        <v>0.89864841394373762</v>
      </c>
      <c r="AV679" s="30">
        <f t="shared" ca="1" si="416"/>
        <v>6.9665776837101179E-3</v>
      </c>
      <c r="AW679" s="30">
        <f>IF(Riskregister!$E$14="",0,COUNTIF(BO$4:BO$53,"&lt;"&amp;AU679)*IF(AV679&lt;0.5,Riskregister!$K$14+(Riskregister!$L$14-Riskregister!$K$14)*SQRT(AV679/2),Riskregister!$L$14-(Riskregister!$L$14-Riskregister!$K$14)*SQRT((1-AV679)/2)))</f>
        <v>0</v>
      </c>
      <c r="AX679" s="30">
        <f t="shared" ca="1" si="417"/>
        <v>0.77150593192589401</v>
      </c>
      <c r="AY679" s="30">
        <f t="shared" ca="1" si="417"/>
        <v>0.65312507197540715</v>
      </c>
      <c r="AZ679" s="30">
        <f>IF(Riskregister!$E$15="",0,COUNTIF(BP$4:BP$53,"&lt;"&amp;AX679)*IF(AY679&lt;0.5,Riskregister!$K$15+(Riskregister!$L$15-Riskregister!$K$15)*SQRT(AY679/2),Riskregister!$L$15-(Riskregister!$L$15-Riskregister!$K$15)*SQRT((1-AY679)/2)))</f>
        <v>0</v>
      </c>
      <c r="BA679" s="30">
        <f t="shared" ca="1" si="418"/>
        <v>0.10859036730785521</v>
      </c>
      <c r="BB679" s="30">
        <f t="shared" ca="1" si="418"/>
        <v>0.10314614095099195</v>
      </c>
      <c r="BC679" s="30">
        <f>IF(Riskregister!$E$16="",0,COUNTIF(BQ$4:BQ$53,"&lt;"&amp;BA679)*IF(BB679&lt;0.5,Riskregister!$K$16+(Riskregister!$L$16-Riskregister!$K$16)*SQRT(BB679/2),Riskregister!$L$16-(Riskregister!$L$16-Riskregister!$K$16)*SQRT((1-BB679)/2)))</f>
        <v>0</v>
      </c>
      <c r="BD679" s="30">
        <f t="shared" ca="1" si="406"/>
        <v>3508733.4909520019</v>
      </c>
    </row>
    <row r="680" spans="20:56" x14ac:dyDescent="0.35">
      <c r="T680" s="30">
        <f t="shared" ca="1" si="407"/>
        <v>0.5325387805185422</v>
      </c>
      <c r="U680" s="30">
        <f t="shared" ca="1" si="407"/>
        <v>0.88916697046431936</v>
      </c>
      <c r="V680" s="30">
        <f ca="1">IF(Riskregister!$E$5="",0,COUNTIF(BF$4:BF$53,"&lt;"&amp;T680)*IF(U680&lt;0.5,Riskregister!$K$5+(Riskregister!$L$5-Riskregister!$K$5)*SQRT(U680/2),Riskregister!$L$5-(Riskregister!$L$5-Riskregister!$K$5)*SQRT((1-U680)/2)))</f>
        <v>1976267.1739789296</v>
      </c>
      <c r="W680" s="30">
        <f t="shared" ca="1" si="408"/>
        <v>0.19358005310067061</v>
      </c>
      <c r="X680" s="30">
        <f t="shared" ca="1" si="408"/>
        <v>0.6453237126625474</v>
      </c>
      <c r="Y680" s="30">
        <f ca="1">IF(Riskregister!$E$6="",0,COUNTIF(BG$4:BG$53,"&lt;"&amp;W680)*IF(X680&lt;0.5,Riskregister!$K$6+(Riskregister!$L$6-Riskregister!$K$6)*SQRT(X680/2),Riskregister!$L$6-(Riskregister!$L$6-Riskregister!$K$6)*SQRT((1-X680)/2)))</f>
        <v>1241992.3578969184</v>
      </c>
      <c r="Z680" s="30">
        <f t="shared" ca="1" si="409"/>
        <v>0.23107526754219621</v>
      </c>
      <c r="AA680" s="30">
        <f t="shared" ca="1" si="409"/>
        <v>0.62157505441184557</v>
      </c>
      <c r="AB680" s="30">
        <f ca="1">IF(Riskregister!$E$7="",0,COUNTIF(BH$4:BH$53,"&lt;"&amp;Z680)*IF(AA680&lt;0.5,Riskregister!$K$7+(Riskregister!$L$7-Riskregister!$K$7)*SQRT(AA680/2),Riskregister!$L$7-(Riskregister!$L$7-Riskregister!$K$7)*SQRT((1-AA680)/2)))</f>
        <v>991020.15905582602</v>
      </c>
      <c r="AC680" s="30">
        <f t="shared" ca="1" si="410"/>
        <v>0.99818213129009936</v>
      </c>
      <c r="AD680" s="30">
        <f t="shared" ca="1" si="410"/>
        <v>4.2656524531105244E-2</v>
      </c>
      <c r="AE680" s="30">
        <f ca="1">IF(Riskregister!$E$8="",0,COUNTIF(BI$4:BI$53,"&lt;"&amp;AC680)*IF(AD680&lt;0.5,Riskregister!$K$8+(Riskregister!$L$8-Riskregister!$K$8)*SQRT(AD680/2),Riskregister!$L$8-(Riskregister!$L$8-Riskregister!$K$8)*SQRT((1-AD680)/2)))</f>
        <v>8877576.0933500975</v>
      </c>
      <c r="AF680" s="30">
        <f t="shared" ca="1" si="411"/>
        <v>0.67140678540760679</v>
      </c>
      <c r="AG680" s="30">
        <f t="shared" ca="1" si="411"/>
        <v>0.44232432035361724</v>
      </c>
      <c r="AH680" s="30">
        <f>IF(Riskregister!$E$9="",0,COUNTIF(BJ$4:BJ$53,"&lt;"&amp;AF680)*IF(AG680&lt;0.5,Riskregister!$K$9+(Riskregister!$L$9-Riskregister!$K$9)*SQRT(AG680/2),Riskregister!$L$9-(Riskregister!$L$9-Riskregister!$K$9)*SQRT((1-AG680)/2)))</f>
        <v>0</v>
      </c>
      <c r="AI680" s="30">
        <f t="shared" ca="1" si="412"/>
        <v>0.81735275678853792</v>
      </c>
      <c r="AJ680" s="30">
        <f t="shared" ca="1" si="412"/>
        <v>0.31847218576451974</v>
      </c>
      <c r="AK680" s="30">
        <f>IF(Riskregister!$E$10="",0,COUNTIF(BK$4:BK$53,"&lt;"&amp;AI680)*IF(AJ680&lt;0.5,Riskregister!$K$10+(Riskregister!$L$10-Riskregister!$K$10)*SQRT(AJ680/2),Riskregister!$L$10-(Riskregister!$L$10-Riskregister!$K$10)*SQRT((1-AJ680)/2)))</f>
        <v>0</v>
      </c>
      <c r="AL680" s="30">
        <f t="shared" ca="1" si="413"/>
        <v>0.24837153188047045</v>
      </c>
      <c r="AM680" s="30">
        <f t="shared" ca="1" si="413"/>
        <v>0.49728760618376466</v>
      </c>
      <c r="AN680" s="30">
        <f>IF(Riskregister!$E$11="",0,COUNTIF(BL$4:BL$53,"&lt;"&amp;AL680)*IF(AM680&lt;0.5,Riskregister!$K$11+(Riskregister!$L$11-Riskregister!$K$11)*SQRT(AM680/2),Riskregister!$L$11-(Riskregister!$L$11-Riskregister!$K$11)*SQRT((1-AM680)/2)))</f>
        <v>0</v>
      </c>
      <c r="AO680" s="30">
        <f t="shared" ca="1" si="414"/>
        <v>0.97211150140972558</v>
      </c>
      <c r="AP680" s="30">
        <f t="shared" ca="1" si="414"/>
        <v>0.53557982564956697</v>
      </c>
      <c r="AQ680" s="30">
        <f>IF(Riskregister!$E$12="",0,COUNTIF(BM$4:BM$53,"&lt;"&amp;AO680)*IF(AP680&lt;0.5,Riskregister!$K$12+(Riskregister!$L$12-Riskregister!$K$12)*SQRT(AP680/2),Riskregister!$L$12-(Riskregister!$L$12-Riskregister!$K$12)*SQRT((1-AP680)/2)))</f>
        <v>0</v>
      </c>
      <c r="AR680" s="30">
        <f t="shared" ca="1" si="415"/>
        <v>0.38111102356816462</v>
      </c>
      <c r="AS680" s="30">
        <f t="shared" ca="1" si="415"/>
        <v>0.11406123933551393</v>
      </c>
      <c r="AT680" s="30">
        <f>IF(Riskregister!$E$13="",0,COUNTIF(BN$4:BN$53,"&lt;"&amp;AR680)*IF(AS680&lt;0.5,Riskregister!$K$13+(Riskregister!$L$13-Riskregister!$K$13)*SQRT(AS680/2),Riskregister!$L$13-(Riskregister!$L$13-Riskregister!$K$13)*SQRT((1-AS680)/2)))</f>
        <v>0</v>
      </c>
      <c r="AU680" s="30">
        <f t="shared" ca="1" si="416"/>
        <v>0.37944571943060912</v>
      </c>
      <c r="AV680" s="30">
        <f t="shared" ca="1" si="416"/>
        <v>0.9426726446278918</v>
      </c>
      <c r="AW680" s="30">
        <f>IF(Riskregister!$E$14="",0,COUNTIF(BO$4:BO$53,"&lt;"&amp;AU680)*IF(AV680&lt;0.5,Riskregister!$K$14+(Riskregister!$L$14-Riskregister!$K$14)*SQRT(AV680/2),Riskregister!$L$14-(Riskregister!$L$14-Riskregister!$K$14)*SQRT((1-AV680)/2)))</f>
        <v>0</v>
      </c>
      <c r="AX680" s="30">
        <f t="shared" ca="1" si="417"/>
        <v>0.3191196565908675</v>
      </c>
      <c r="AY680" s="30">
        <f t="shared" ca="1" si="417"/>
        <v>0.64878481615792205</v>
      </c>
      <c r="AZ680" s="30">
        <f>IF(Riskregister!$E$15="",0,COUNTIF(BP$4:BP$53,"&lt;"&amp;AX680)*IF(AY680&lt;0.5,Riskregister!$K$15+(Riskregister!$L$15-Riskregister!$K$15)*SQRT(AY680/2),Riskregister!$L$15-(Riskregister!$L$15-Riskregister!$K$15)*SQRT((1-AY680)/2)))</f>
        <v>0</v>
      </c>
      <c r="BA680" s="30">
        <f t="shared" ca="1" si="418"/>
        <v>0.69445345894430788</v>
      </c>
      <c r="BB680" s="30">
        <f t="shared" ca="1" si="418"/>
        <v>0.91594060240512187</v>
      </c>
      <c r="BC680" s="30">
        <f>IF(Riskregister!$E$16="",0,COUNTIF(BQ$4:BQ$53,"&lt;"&amp;BA680)*IF(BB680&lt;0.5,Riskregister!$K$16+(Riskregister!$L$16-Riskregister!$K$16)*SQRT(BB680/2),Riskregister!$L$16-(Riskregister!$L$16-Riskregister!$K$16)*SQRT((1-BB680)/2)))</f>
        <v>0</v>
      </c>
      <c r="BD680" s="30">
        <f t="shared" ca="1" si="406"/>
        <v>13086855.784281772</v>
      </c>
    </row>
    <row r="681" spans="20:56" x14ac:dyDescent="0.35">
      <c r="T681" s="30">
        <f t="shared" ca="1" si="407"/>
        <v>0.17130828020240385</v>
      </c>
      <c r="U681" s="30">
        <f t="shared" ca="1" si="407"/>
        <v>0.77491052484224532</v>
      </c>
      <c r="V681" s="30">
        <f ca="1">IF(Riskregister!$E$5="",0,COUNTIF(BF$4:BF$53,"&lt;"&amp;T681)*IF(U681&lt;0.5,Riskregister!$K$5+(Riskregister!$L$5-Riskregister!$K$5)*SQRT(U681/2),Riskregister!$L$5-(Riskregister!$L$5-Riskregister!$K$5)*SQRT((1-U681)/2)))</f>
        <v>898070.80724300502</v>
      </c>
      <c r="W681" s="30">
        <f t="shared" ca="1" si="408"/>
        <v>0.68923395534447718</v>
      </c>
      <c r="X681" s="30">
        <f t="shared" ca="1" si="408"/>
        <v>0.82370084790991582</v>
      </c>
      <c r="Y681" s="30">
        <f ca="1">IF(Riskregister!$E$6="",0,COUNTIF(BG$4:BG$53,"&lt;"&amp;W681)*IF(X681&lt;0.5,Riskregister!$K$6+(Riskregister!$L$6-Riskregister!$K$6)*SQRT(X681/2),Riskregister!$L$6-(Riskregister!$L$6-Riskregister!$K$6)*SQRT((1-X681)/2)))</f>
        <v>2931160.2058569556</v>
      </c>
      <c r="Z681" s="30">
        <f t="shared" ca="1" si="409"/>
        <v>0.92548306319884555</v>
      </c>
      <c r="AA681" s="30">
        <f t="shared" ca="1" si="409"/>
        <v>0.53583289620646568</v>
      </c>
      <c r="AB681" s="30">
        <f ca="1">IF(Riskregister!$E$7="",0,COUNTIF(BH$4:BH$53,"&lt;"&amp;Z681)*IF(AA681&lt;0.5,Riskregister!$K$7+(Riskregister!$L$7-Riskregister!$K$7)*SQRT(AA681/2),Riskregister!$L$7-(Riskregister!$L$7-Riskregister!$K$7)*SQRT((1-AA681)/2)))</f>
        <v>2313873.2222233708</v>
      </c>
      <c r="AC681" s="30">
        <f t="shared" ca="1" si="410"/>
        <v>0.30307120743881133</v>
      </c>
      <c r="AD681" s="30">
        <f t="shared" ca="1" si="410"/>
        <v>2.5915026171851485E-2</v>
      </c>
      <c r="AE681" s="30">
        <f ca="1">IF(Riskregister!$E$8="",0,COUNTIF(BI$4:BI$53,"&lt;"&amp;AC681)*IF(AD681&lt;0.5,Riskregister!$K$8+(Riskregister!$L$8-Riskregister!$K$8)*SQRT(AD681/2),Riskregister!$L$8-(Riskregister!$L$8-Riskregister!$K$8)*SQRT((1-AD681)/2)))</f>
        <v>1670012.0823020639</v>
      </c>
      <c r="AF681" s="30">
        <f t="shared" ca="1" si="411"/>
        <v>0.7222216219259241</v>
      </c>
      <c r="AG681" s="30">
        <f t="shared" ca="1" si="411"/>
        <v>0.83558939425310508</v>
      </c>
      <c r="AH681" s="30">
        <f>IF(Riskregister!$E$9="",0,COUNTIF(BJ$4:BJ$53,"&lt;"&amp;AF681)*IF(AG681&lt;0.5,Riskregister!$K$9+(Riskregister!$L$9-Riskregister!$K$9)*SQRT(AG681/2),Riskregister!$L$9-(Riskregister!$L$9-Riskregister!$K$9)*SQRT((1-AG681)/2)))</f>
        <v>0</v>
      </c>
      <c r="AI681" s="30">
        <f t="shared" ca="1" si="412"/>
        <v>0.56788421316552162</v>
      </c>
      <c r="AJ681" s="30">
        <f t="shared" ca="1" si="412"/>
        <v>0.6694436084171268</v>
      </c>
      <c r="AK681" s="30">
        <f>IF(Riskregister!$E$10="",0,COUNTIF(BK$4:BK$53,"&lt;"&amp;AI681)*IF(AJ681&lt;0.5,Riskregister!$K$10+(Riskregister!$L$10-Riskregister!$K$10)*SQRT(AJ681/2),Riskregister!$L$10-(Riskregister!$L$10-Riskregister!$K$10)*SQRT((1-AJ681)/2)))</f>
        <v>0</v>
      </c>
      <c r="AL681" s="30">
        <f t="shared" ca="1" si="413"/>
        <v>0.20190105568526506</v>
      </c>
      <c r="AM681" s="30">
        <f t="shared" ca="1" si="413"/>
        <v>3.1314857482845682E-2</v>
      </c>
      <c r="AN681" s="30">
        <f>IF(Riskregister!$E$11="",0,COUNTIF(BL$4:BL$53,"&lt;"&amp;AL681)*IF(AM681&lt;0.5,Riskregister!$K$11+(Riskregister!$L$11-Riskregister!$K$11)*SQRT(AM681/2),Riskregister!$L$11-(Riskregister!$L$11-Riskregister!$K$11)*SQRT((1-AM681)/2)))</f>
        <v>0</v>
      </c>
      <c r="AO681" s="30">
        <f t="shared" ca="1" si="414"/>
        <v>0.65890259833318365</v>
      </c>
      <c r="AP681" s="30">
        <f t="shared" ca="1" si="414"/>
        <v>0.46511405940805062</v>
      </c>
      <c r="AQ681" s="30">
        <f>IF(Riskregister!$E$12="",0,COUNTIF(BM$4:BM$53,"&lt;"&amp;AO681)*IF(AP681&lt;0.5,Riskregister!$K$12+(Riskregister!$L$12-Riskregister!$K$12)*SQRT(AP681/2),Riskregister!$L$12-(Riskregister!$L$12-Riskregister!$K$12)*SQRT((1-AP681)/2)))</f>
        <v>0</v>
      </c>
      <c r="AR681" s="30">
        <f t="shared" ca="1" si="415"/>
        <v>0.36527548646090702</v>
      </c>
      <c r="AS681" s="30">
        <f t="shared" ca="1" si="415"/>
        <v>0.39193658309101476</v>
      </c>
      <c r="AT681" s="30">
        <f>IF(Riskregister!$E$13="",0,COUNTIF(BN$4:BN$53,"&lt;"&amp;AR681)*IF(AS681&lt;0.5,Riskregister!$K$13+(Riskregister!$L$13-Riskregister!$K$13)*SQRT(AS681/2),Riskregister!$L$13-(Riskregister!$L$13-Riskregister!$K$13)*SQRT((1-AS681)/2)))</f>
        <v>0</v>
      </c>
      <c r="AU681" s="30">
        <f t="shared" ca="1" si="416"/>
        <v>0.69425340341087438</v>
      </c>
      <c r="AV681" s="30">
        <f t="shared" ca="1" si="416"/>
        <v>0.68988394407937426</v>
      </c>
      <c r="AW681" s="30">
        <f>IF(Riskregister!$E$14="",0,COUNTIF(BO$4:BO$53,"&lt;"&amp;AU681)*IF(AV681&lt;0.5,Riskregister!$K$14+(Riskregister!$L$14-Riskregister!$K$14)*SQRT(AV681/2),Riskregister!$L$14-(Riskregister!$L$14-Riskregister!$K$14)*SQRT((1-AV681)/2)))</f>
        <v>0</v>
      </c>
      <c r="AX681" s="30">
        <f t="shared" ca="1" si="417"/>
        <v>0.26876693981279165</v>
      </c>
      <c r="AY681" s="30">
        <f t="shared" ca="1" si="417"/>
        <v>0.15921416172131753</v>
      </c>
      <c r="AZ681" s="30">
        <f>IF(Riskregister!$E$15="",0,COUNTIF(BP$4:BP$53,"&lt;"&amp;AX681)*IF(AY681&lt;0.5,Riskregister!$K$15+(Riskregister!$L$15-Riskregister!$K$15)*SQRT(AY681/2),Riskregister!$L$15-(Riskregister!$L$15-Riskregister!$K$15)*SQRT((1-AY681)/2)))</f>
        <v>0</v>
      </c>
      <c r="BA681" s="30">
        <f t="shared" ca="1" si="418"/>
        <v>0.90589578653085134</v>
      </c>
      <c r="BB681" s="30">
        <f t="shared" ca="1" si="418"/>
        <v>0.80086014181878784</v>
      </c>
      <c r="BC681" s="30">
        <f>IF(Riskregister!$E$16="",0,COUNTIF(BQ$4:BQ$53,"&lt;"&amp;BA681)*IF(BB681&lt;0.5,Riskregister!$K$16+(Riskregister!$L$16-Riskregister!$K$16)*SQRT(BB681/2),Riskregister!$L$16-(Riskregister!$L$16-Riskregister!$K$16)*SQRT((1-BB681)/2)))</f>
        <v>0</v>
      </c>
      <c r="BD681" s="30">
        <f t="shared" ca="1" si="406"/>
        <v>7813116.317625395</v>
      </c>
    </row>
    <row r="682" spans="20:56" x14ac:dyDescent="0.35">
      <c r="T682" s="30">
        <f t="shared" ca="1" si="407"/>
        <v>0.64752998045486665</v>
      </c>
      <c r="U682" s="30">
        <f t="shared" ca="1" si="407"/>
        <v>0.32308723229569669</v>
      </c>
      <c r="V682" s="30">
        <f ca="1">IF(Riskregister!$E$5="",0,COUNTIF(BF$4:BF$53,"&lt;"&amp;T682)*IF(U682&lt;0.5,Riskregister!$K$5+(Riskregister!$L$5-Riskregister!$K$5)*SQRT(U682/2),Riskregister!$L$5-(Riskregister!$L$5-Riskregister!$K$5)*SQRT((1-U682)/2)))</f>
        <v>1323464.7996406103</v>
      </c>
      <c r="W682" s="30">
        <f t="shared" ca="1" si="408"/>
        <v>0.14731486440101105</v>
      </c>
      <c r="X682" s="30">
        <f t="shared" ca="1" si="408"/>
        <v>0.45706318130928303</v>
      </c>
      <c r="Y682" s="30">
        <f ca="1">IF(Riskregister!$E$6="",0,COUNTIF(BG$4:BG$53,"&lt;"&amp;W682)*IF(X682&lt;0.5,Riskregister!$K$6+(Riskregister!$L$6-Riskregister!$K$6)*SQRT(X682/2),Riskregister!$L$6-(Riskregister!$L$6-Riskregister!$K$6)*SQRT((1-X682)/2)))</f>
        <v>1060489.6011696123</v>
      </c>
      <c r="Z682" s="30">
        <f t="shared" ca="1" si="409"/>
        <v>3.7618109748929207E-3</v>
      </c>
      <c r="AA682" s="30">
        <f t="shared" ca="1" si="409"/>
        <v>0.8612364002653804</v>
      </c>
      <c r="AB682" s="30">
        <f ca="1">IF(Riskregister!$E$7="",0,COUNTIF(BH$4:BH$53,"&lt;"&amp;Z682)*IF(AA682&lt;0.5,Riskregister!$K$7+(Riskregister!$L$7-Riskregister!$K$7)*SQRT(AA682/2),Riskregister!$L$7-(Riskregister!$L$7-Riskregister!$K$7)*SQRT((1-AA682)/2)))</f>
        <v>307808.5118693409</v>
      </c>
      <c r="AC682" s="30">
        <f t="shared" ca="1" si="410"/>
        <v>0.88746588302393126</v>
      </c>
      <c r="AD682" s="30">
        <f t="shared" ca="1" si="410"/>
        <v>0.31525750457926738</v>
      </c>
      <c r="AE682" s="30">
        <f ca="1">IF(Riskregister!$E$8="",0,COUNTIF(BI$4:BI$53,"&lt;"&amp;AC682)*IF(AD682&lt;0.5,Riskregister!$K$8+(Riskregister!$L$8-Riskregister!$K$8)*SQRT(AD682/2),Riskregister!$L$8-(Riskregister!$L$8-Riskregister!$K$8)*SQRT((1-AD682)/2)))</f>
        <v>10830084.589753203</v>
      </c>
      <c r="AF682" s="30">
        <f t="shared" ca="1" si="411"/>
        <v>0.5643244136025779</v>
      </c>
      <c r="AG682" s="30">
        <f t="shared" ca="1" si="411"/>
        <v>0.98646069980991968</v>
      </c>
      <c r="AH682" s="30">
        <f>IF(Riskregister!$E$9="",0,COUNTIF(BJ$4:BJ$53,"&lt;"&amp;AF682)*IF(AG682&lt;0.5,Riskregister!$K$9+(Riskregister!$L$9-Riskregister!$K$9)*SQRT(AG682/2),Riskregister!$L$9-(Riskregister!$L$9-Riskregister!$K$9)*SQRT((1-AG682)/2)))</f>
        <v>0</v>
      </c>
      <c r="AI682" s="30">
        <f t="shared" ca="1" si="412"/>
        <v>0.82961779848475414</v>
      </c>
      <c r="AJ682" s="30">
        <f t="shared" ca="1" si="412"/>
        <v>0.58850293009126697</v>
      </c>
      <c r="AK682" s="30">
        <f>IF(Riskregister!$E$10="",0,COUNTIF(BK$4:BK$53,"&lt;"&amp;AI682)*IF(AJ682&lt;0.5,Riskregister!$K$10+(Riskregister!$L$10-Riskregister!$K$10)*SQRT(AJ682/2),Riskregister!$L$10-(Riskregister!$L$10-Riskregister!$K$10)*SQRT((1-AJ682)/2)))</f>
        <v>0</v>
      </c>
      <c r="AL682" s="30">
        <f t="shared" ca="1" si="413"/>
        <v>0.78525133161939686</v>
      </c>
      <c r="AM682" s="30">
        <f t="shared" ca="1" si="413"/>
        <v>0.77304782047909393</v>
      </c>
      <c r="AN682" s="30">
        <f>IF(Riskregister!$E$11="",0,COUNTIF(BL$4:BL$53,"&lt;"&amp;AL682)*IF(AM682&lt;0.5,Riskregister!$K$11+(Riskregister!$L$11-Riskregister!$K$11)*SQRT(AM682/2),Riskregister!$L$11-(Riskregister!$L$11-Riskregister!$K$11)*SQRT((1-AM682)/2)))</f>
        <v>0</v>
      </c>
      <c r="AO682" s="30">
        <f t="shared" ca="1" si="414"/>
        <v>0.64450179571930177</v>
      </c>
      <c r="AP682" s="30">
        <f t="shared" ca="1" si="414"/>
        <v>0.88267078777169761</v>
      </c>
      <c r="AQ682" s="30">
        <f>IF(Riskregister!$E$12="",0,COUNTIF(BM$4:BM$53,"&lt;"&amp;AO682)*IF(AP682&lt;0.5,Riskregister!$K$12+(Riskregister!$L$12-Riskregister!$K$12)*SQRT(AP682/2),Riskregister!$L$12-(Riskregister!$L$12-Riskregister!$K$12)*SQRT((1-AP682)/2)))</f>
        <v>0</v>
      </c>
      <c r="AR682" s="30">
        <f t="shared" ca="1" si="415"/>
        <v>0.64300028177340662</v>
      </c>
      <c r="AS682" s="30">
        <f t="shared" ca="1" si="415"/>
        <v>0.95199998686446829</v>
      </c>
      <c r="AT682" s="30">
        <f>IF(Riskregister!$E$13="",0,COUNTIF(BN$4:BN$53,"&lt;"&amp;AR682)*IF(AS682&lt;0.5,Riskregister!$K$13+(Riskregister!$L$13-Riskregister!$K$13)*SQRT(AS682/2),Riskregister!$L$13-(Riskregister!$L$13-Riskregister!$K$13)*SQRT((1-AS682)/2)))</f>
        <v>0</v>
      </c>
      <c r="AU682" s="30">
        <f t="shared" ca="1" si="416"/>
        <v>0.8247416933336349</v>
      </c>
      <c r="AV682" s="30">
        <f t="shared" ca="1" si="416"/>
        <v>0.28019505429182368</v>
      </c>
      <c r="AW682" s="30">
        <f>IF(Riskregister!$E$14="",0,COUNTIF(BO$4:BO$53,"&lt;"&amp;AU682)*IF(AV682&lt;0.5,Riskregister!$K$14+(Riskregister!$L$14-Riskregister!$K$14)*SQRT(AV682/2),Riskregister!$L$14-(Riskregister!$L$14-Riskregister!$K$14)*SQRT((1-AV682)/2)))</f>
        <v>0</v>
      </c>
      <c r="AX682" s="30">
        <f t="shared" ca="1" si="417"/>
        <v>0.92978295551979706</v>
      </c>
      <c r="AY682" s="30">
        <f t="shared" ca="1" si="417"/>
        <v>0.91758112260527647</v>
      </c>
      <c r="AZ682" s="30">
        <f>IF(Riskregister!$E$15="",0,COUNTIF(BP$4:BP$53,"&lt;"&amp;AX682)*IF(AY682&lt;0.5,Riskregister!$K$15+(Riskregister!$L$15-Riskregister!$K$15)*SQRT(AY682/2),Riskregister!$L$15-(Riskregister!$L$15-Riskregister!$K$15)*SQRT((1-AY682)/2)))</f>
        <v>0</v>
      </c>
      <c r="BA682" s="30">
        <f t="shared" ca="1" si="418"/>
        <v>2.183130896361174E-2</v>
      </c>
      <c r="BB682" s="30">
        <f t="shared" ca="1" si="418"/>
        <v>0.26154529452454667</v>
      </c>
      <c r="BC682" s="30">
        <f>IF(Riskregister!$E$16="",0,COUNTIF(BQ$4:BQ$53,"&lt;"&amp;BA682)*IF(BB682&lt;0.5,Riskregister!$K$16+(Riskregister!$L$16-Riskregister!$K$16)*SQRT(BB682/2),Riskregister!$L$16-(Riskregister!$L$16-Riskregister!$K$16)*SQRT((1-BB682)/2)))</f>
        <v>0</v>
      </c>
      <c r="BD682" s="30">
        <f t="shared" ca="1" si="406"/>
        <v>13521847.502432767</v>
      </c>
    </row>
    <row r="683" spans="20:56" x14ac:dyDescent="0.35">
      <c r="T683" s="30">
        <f t="shared" ca="1" si="407"/>
        <v>0.24997348176616419</v>
      </c>
      <c r="U683" s="30">
        <f t="shared" ca="1" si="407"/>
        <v>0.72085512140603036</v>
      </c>
      <c r="V683" s="30">
        <f ca="1">IF(Riskregister!$E$5="",0,COUNTIF(BF$4:BF$53,"&lt;"&amp;T683)*IF(U683&lt;0.5,Riskregister!$K$5+(Riskregister!$L$5-Riskregister!$K$5)*SQRT(U683/2),Riskregister!$L$5-(Riskregister!$L$5-Riskregister!$K$5)*SQRT((1-U683)/2)))</f>
        <v>863765.44521635235</v>
      </c>
      <c r="W683" s="30">
        <f t="shared" ca="1" si="408"/>
        <v>0.6803981564778111</v>
      </c>
      <c r="X683" s="30">
        <f t="shared" ca="1" si="408"/>
        <v>0.50512978725847746</v>
      </c>
      <c r="Y683" s="30">
        <f ca="1">IF(Riskregister!$E$6="",0,COUNTIF(BG$4:BG$53,"&lt;"&amp;W683)*IF(X683&lt;0.5,Riskregister!$K$6+(Riskregister!$L$6-Riskregister!$K$6)*SQRT(X683/2),Riskregister!$L$6-(Riskregister!$L$6-Riskregister!$K$6)*SQRT((1-X683)/2)))</f>
        <v>2209257.4225855172</v>
      </c>
      <c r="Z683" s="30">
        <f t="shared" ca="1" si="409"/>
        <v>0.43329521144744398</v>
      </c>
      <c r="AA683" s="30">
        <f t="shared" ca="1" si="409"/>
        <v>0.89140126345819548</v>
      </c>
      <c r="AB683" s="30">
        <f ca="1">IF(Riskregister!$E$7="",0,COUNTIF(BH$4:BH$53,"&lt;"&amp;Z683)*IF(AA683&lt;0.5,Riskregister!$K$7+(Riskregister!$L$7-Riskregister!$K$7)*SQRT(AA683/2),Riskregister!$L$7-(Riskregister!$L$7-Riskregister!$K$7)*SQRT((1-AA683)/2)))</f>
        <v>1910653.2782630716</v>
      </c>
      <c r="AC683" s="30">
        <f t="shared" ca="1" si="410"/>
        <v>0.42041823436801062</v>
      </c>
      <c r="AD683" s="30">
        <f t="shared" ca="1" si="410"/>
        <v>0.28448885416134084</v>
      </c>
      <c r="AE683" s="30">
        <f ca="1">IF(Riskregister!$E$8="",0,COUNTIF(BI$4:BI$53,"&lt;"&amp;AC683)*IF(AD683&lt;0.5,Riskregister!$K$8+(Riskregister!$L$8-Riskregister!$K$8)*SQRT(AD683/2),Riskregister!$L$8-(Riskregister!$L$8-Riskregister!$K$8)*SQRT((1-AD683)/2)))</f>
        <v>4145238.7193034035</v>
      </c>
      <c r="AF683" s="30">
        <f t="shared" ca="1" si="411"/>
        <v>0.4557152698334842</v>
      </c>
      <c r="AG683" s="30">
        <f t="shared" ca="1" si="411"/>
        <v>0.51019187753041229</v>
      </c>
      <c r="AH683" s="30">
        <f>IF(Riskregister!$E$9="",0,COUNTIF(BJ$4:BJ$53,"&lt;"&amp;AF683)*IF(AG683&lt;0.5,Riskregister!$K$9+(Riskregister!$L$9-Riskregister!$K$9)*SQRT(AG683/2),Riskregister!$L$9-(Riskregister!$L$9-Riskregister!$K$9)*SQRT((1-AG683)/2)))</f>
        <v>0</v>
      </c>
      <c r="AI683" s="30">
        <f t="shared" ca="1" si="412"/>
        <v>0.48501770889479223</v>
      </c>
      <c r="AJ683" s="30">
        <f t="shared" ca="1" si="412"/>
        <v>0.24388880398132573</v>
      </c>
      <c r="AK683" s="30">
        <f>IF(Riskregister!$E$10="",0,COUNTIF(BK$4:BK$53,"&lt;"&amp;AI683)*IF(AJ683&lt;0.5,Riskregister!$K$10+(Riskregister!$L$10-Riskregister!$K$10)*SQRT(AJ683/2),Riskregister!$L$10-(Riskregister!$L$10-Riskregister!$K$10)*SQRT((1-AJ683)/2)))</f>
        <v>0</v>
      </c>
      <c r="AL683" s="30">
        <f t="shared" ca="1" si="413"/>
        <v>2.208849607447938E-2</v>
      </c>
      <c r="AM683" s="30">
        <f t="shared" ca="1" si="413"/>
        <v>0.43490046352148315</v>
      </c>
      <c r="AN683" s="30">
        <f>IF(Riskregister!$E$11="",0,COUNTIF(BL$4:BL$53,"&lt;"&amp;AL683)*IF(AM683&lt;0.5,Riskregister!$K$11+(Riskregister!$L$11-Riskregister!$K$11)*SQRT(AM683/2),Riskregister!$L$11-(Riskregister!$L$11-Riskregister!$K$11)*SQRT((1-AM683)/2)))</f>
        <v>0</v>
      </c>
      <c r="AO683" s="30">
        <f t="shared" ca="1" si="414"/>
        <v>0.93601815594228721</v>
      </c>
      <c r="AP683" s="30">
        <f t="shared" ca="1" si="414"/>
        <v>0.96838948133401304</v>
      </c>
      <c r="AQ683" s="30">
        <f>IF(Riskregister!$E$12="",0,COUNTIF(BM$4:BM$53,"&lt;"&amp;AO683)*IF(AP683&lt;0.5,Riskregister!$K$12+(Riskregister!$L$12-Riskregister!$K$12)*SQRT(AP683/2),Riskregister!$L$12-(Riskregister!$L$12-Riskregister!$K$12)*SQRT((1-AP683)/2)))</f>
        <v>0</v>
      </c>
      <c r="AR683" s="30">
        <f t="shared" ca="1" si="415"/>
        <v>0.80086402748047092</v>
      </c>
      <c r="AS683" s="30">
        <f t="shared" ca="1" si="415"/>
        <v>0.952754763534849</v>
      </c>
      <c r="AT683" s="30">
        <f>IF(Riskregister!$E$13="",0,COUNTIF(BN$4:BN$53,"&lt;"&amp;AR683)*IF(AS683&lt;0.5,Riskregister!$K$13+(Riskregister!$L$13-Riskregister!$K$13)*SQRT(AS683/2),Riskregister!$L$13-(Riskregister!$L$13-Riskregister!$K$13)*SQRT((1-AS683)/2)))</f>
        <v>0</v>
      </c>
      <c r="AU683" s="30">
        <f t="shared" ca="1" si="416"/>
        <v>0.83753351256568165</v>
      </c>
      <c r="AV683" s="30">
        <f t="shared" ca="1" si="416"/>
        <v>0.68677782273935983</v>
      </c>
      <c r="AW683" s="30">
        <f>IF(Riskregister!$E$14="",0,COUNTIF(BO$4:BO$53,"&lt;"&amp;AU683)*IF(AV683&lt;0.5,Riskregister!$K$14+(Riskregister!$L$14-Riskregister!$K$14)*SQRT(AV683/2),Riskregister!$L$14-(Riskregister!$L$14-Riskregister!$K$14)*SQRT((1-AV683)/2)))</f>
        <v>0</v>
      </c>
      <c r="AX683" s="30">
        <f t="shared" ca="1" si="417"/>
        <v>0.40244042576436767</v>
      </c>
      <c r="AY683" s="30">
        <f t="shared" ca="1" si="417"/>
        <v>0.75117083144816355</v>
      </c>
      <c r="AZ683" s="30">
        <f>IF(Riskregister!$E$15="",0,COUNTIF(BP$4:BP$53,"&lt;"&amp;AX683)*IF(AY683&lt;0.5,Riskregister!$K$15+(Riskregister!$L$15-Riskregister!$K$15)*SQRT(AY683/2),Riskregister!$L$15-(Riskregister!$L$15-Riskregister!$K$15)*SQRT((1-AY683)/2)))</f>
        <v>0</v>
      </c>
      <c r="BA683" s="30">
        <f t="shared" ca="1" si="418"/>
        <v>0.12681531221499842</v>
      </c>
      <c r="BB683" s="30">
        <f t="shared" ca="1" si="418"/>
        <v>0.55835721518534576</v>
      </c>
      <c r="BC683" s="30">
        <f>IF(Riskregister!$E$16="",0,COUNTIF(BQ$4:BQ$53,"&lt;"&amp;BA683)*IF(BB683&lt;0.5,Riskregister!$K$16+(Riskregister!$L$16-Riskregister!$K$16)*SQRT(BB683/2),Riskregister!$L$16-(Riskregister!$L$16-Riskregister!$K$16)*SQRT((1-BB683)/2)))</f>
        <v>0</v>
      </c>
      <c r="BD683" s="30">
        <f t="shared" ca="1" si="406"/>
        <v>9128914.8653683439</v>
      </c>
    </row>
    <row r="684" spans="20:56" x14ac:dyDescent="0.35">
      <c r="T684" s="30">
        <f t="shared" ref="T684:U703" ca="1" si="419">RAND()</f>
        <v>0.23948751061684292</v>
      </c>
      <c r="U684" s="30">
        <f t="shared" ca="1" si="419"/>
        <v>0.77055699594911942</v>
      </c>
      <c r="V684" s="30">
        <f ca="1">IF(Riskregister!$E$5="",0,COUNTIF(BF$4:BF$53,"&lt;"&amp;T684)*IF(U684&lt;0.5,Riskregister!$K$5+(Riskregister!$L$5-Riskregister!$K$5)*SQRT(U684/2),Riskregister!$L$5-(Riskregister!$L$5-Riskregister!$K$5)*SQRT((1-U684)/2)))</f>
        <v>895164.93534928327</v>
      </c>
      <c r="W684" s="30">
        <f t="shared" ref="W684:X703" ca="1" si="420">RAND()</f>
        <v>0.50554701864576213</v>
      </c>
      <c r="X684" s="30">
        <f t="shared" ca="1" si="420"/>
        <v>0.67944987483155461</v>
      </c>
      <c r="Y684" s="30">
        <f ca="1">IF(Riskregister!$E$6="",0,COUNTIF(BG$4:BG$53,"&lt;"&amp;W684)*IF(X684&lt;0.5,Riskregister!$K$6+(Riskregister!$L$6-Riskregister!$K$6)*SQRT(X684/2),Riskregister!$L$6-(Riskregister!$L$6-Riskregister!$K$6)*SQRT((1-X684)/2)))</f>
        <v>2558762.7498945477</v>
      </c>
      <c r="Z684" s="30">
        <f t="shared" ref="Z684:AA703" ca="1" si="421">RAND()</f>
        <v>9.7974602034162306E-2</v>
      </c>
      <c r="AA684" s="30">
        <f t="shared" ca="1" si="421"/>
        <v>0.25557178602691033</v>
      </c>
      <c r="AB684" s="30">
        <f ca="1">IF(Riskregister!$E$7="",0,COUNTIF(BH$4:BH$53,"&lt;"&amp;Z684)*IF(AA684&lt;0.5,Riskregister!$K$7+(Riskregister!$L$7-Riskregister!$K$7)*SQRT(AA684/2),Riskregister!$L$7-(Riskregister!$L$7-Riskregister!$K$7)*SQRT((1-AA684)/2)))</f>
        <v>525345.1039341453</v>
      </c>
      <c r="AC684" s="30">
        <f t="shared" ref="AC684:AD703" ca="1" si="422">RAND()</f>
        <v>6.2134935771340993E-2</v>
      </c>
      <c r="AD684" s="30">
        <f t="shared" ca="1" si="422"/>
        <v>0.10366399087491607</v>
      </c>
      <c r="AE684" s="30">
        <f ca="1">IF(Riskregister!$E$8="",0,COUNTIF(BI$4:BI$53,"&lt;"&amp;AC684)*IF(AD684&lt;0.5,Riskregister!$K$8+(Riskregister!$L$8-Riskregister!$K$8)*SQRT(AD684/2),Riskregister!$L$8-(Riskregister!$L$8-Riskregister!$K$8)*SQRT((1-AD684)/2)))</f>
        <v>1370032.1393366873</v>
      </c>
      <c r="AF684" s="30">
        <f t="shared" ref="AF684:AG703" ca="1" si="423">RAND()</f>
        <v>0.54608129363102309</v>
      </c>
      <c r="AG684" s="30">
        <f t="shared" ca="1" si="423"/>
        <v>3.1274947643228468E-2</v>
      </c>
      <c r="AH684" s="30">
        <f>IF(Riskregister!$E$9="",0,COUNTIF(BJ$4:BJ$53,"&lt;"&amp;AF684)*IF(AG684&lt;0.5,Riskregister!$K$9+(Riskregister!$L$9-Riskregister!$K$9)*SQRT(AG684/2),Riskregister!$L$9-(Riskregister!$L$9-Riskregister!$K$9)*SQRT((1-AG684)/2)))</f>
        <v>0</v>
      </c>
      <c r="AI684" s="30">
        <f t="shared" ref="AI684:AJ703" ca="1" si="424">RAND()</f>
        <v>0.24004774509048044</v>
      </c>
      <c r="AJ684" s="30">
        <f t="shared" ca="1" si="424"/>
        <v>0.79839634691855188</v>
      </c>
      <c r="AK684" s="30">
        <f>IF(Riskregister!$E$10="",0,COUNTIF(BK$4:BK$53,"&lt;"&amp;AI684)*IF(AJ684&lt;0.5,Riskregister!$K$10+(Riskregister!$L$10-Riskregister!$K$10)*SQRT(AJ684/2),Riskregister!$L$10-(Riskregister!$L$10-Riskregister!$K$10)*SQRT((1-AJ684)/2)))</f>
        <v>0</v>
      </c>
      <c r="AL684" s="30">
        <f t="shared" ref="AL684:AM703" ca="1" si="425">RAND()</f>
        <v>0.42365304576802676</v>
      </c>
      <c r="AM684" s="30">
        <f t="shared" ca="1" si="425"/>
        <v>0.70119799273427741</v>
      </c>
      <c r="AN684" s="30">
        <f>IF(Riskregister!$E$11="",0,COUNTIF(BL$4:BL$53,"&lt;"&amp;AL684)*IF(AM684&lt;0.5,Riskregister!$K$11+(Riskregister!$L$11-Riskregister!$K$11)*SQRT(AM684/2),Riskregister!$L$11-(Riskregister!$L$11-Riskregister!$K$11)*SQRT((1-AM684)/2)))</f>
        <v>0</v>
      </c>
      <c r="AO684" s="30">
        <f t="shared" ref="AO684:AP703" ca="1" si="426">RAND()</f>
        <v>0.97776717623771425</v>
      </c>
      <c r="AP684" s="30">
        <f t="shared" ca="1" si="426"/>
        <v>0.40421238490221911</v>
      </c>
      <c r="AQ684" s="30">
        <f>IF(Riskregister!$E$12="",0,COUNTIF(BM$4:BM$53,"&lt;"&amp;AO684)*IF(AP684&lt;0.5,Riskregister!$K$12+(Riskregister!$L$12-Riskregister!$K$12)*SQRT(AP684/2),Riskregister!$L$12-(Riskregister!$L$12-Riskregister!$K$12)*SQRT((1-AP684)/2)))</f>
        <v>0</v>
      </c>
      <c r="AR684" s="30">
        <f t="shared" ref="AR684:AS703" ca="1" si="427">RAND()</f>
        <v>0.97437712408069188</v>
      </c>
      <c r="AS684" s="30">
        <f t="shared" ca="1" si="427"/>
        <v>0.80933391537277921</v>
      </c>
      <c r="AT684" s="30">
        <f>IF(Riskregister!$E$13="",0,COUNTIF(BN$4:BN$53,"&lt;"&amp;AR684)*IF(AS684&lt;0.5,Riskregister!$K$13+(Riskregister!$L$13-Riskregister!$K$13)*SQRT(AS684/2),Riskregister!$L$13-(Riskregister!$L$13-Riskregister!$K$13)*SQRT((1-AS684)/2)))</f>
        <v>0</v>
      </c>
      <c r="AU684" s="30">
        <f t="shared" ref="AU684:AV703" ca="1" si="428">RAND()</f>
        <v>0.98470942926174254</v>
      </c>
      <c r="AV684" s="30">
        <f t="shared" ca="1" si="428"/>
        <v>0.20922027373652297</v>
      </c>
      <c r="AW684" s="30">
        <f>IF(Riskregister!$E$14="",0,COUNTIF(BO$4:BO$53,"&lt;"&amp;AU684)*IF(AV684&lt;0.5,Riskregister!$K$14+(Riskregister!$L$14-Riskregister!$K$14)*SQRT(AV684/2),Riskregister!$L$14-(Riskregister!$L$14-Riskregister!$K$14)*SQRT((1-AV684)/2)))</f>
        <v>0</v>
      </c>
      <c r="AX684" s="30">
        <f t="shared" ref="AX684:AY703" ca="1" si="429">RAND()</f>
        <v>0.49185396048037866</v>
      </c>
      <c r="AY684" s="30">
        <f t="shared" ca="1" si="429"/>
        <v>0.36590098897296441</v>
      </c>
      <c r="AZ684" s="30">
        <f>IF(Riskregister!$E$15="",0,COUNTIF(BP$4:BP$53,"&lt;"&amp;AX684)*IF(AY684&lt;0.5,Riskregister!$K$15+(Riskregister!$L$15-Riskregister!$K$15)*SQRT(AY684/2),Riskregister!$L$15-(Riskregister!$L$15-Riskregister!$K$15)*SQRT((1-AY684)/2)))</f>
        <v>0</v>
      </c>
      <c r="BA684" s="30">
        <f t="shared" ref="BA684:BB703" ca="1" si="430">RAND()</f>
        <v>0.10288986583832371</v>
      </c>
      <c r="BB684" s="30">
        <f t="shared" ca="1" si="430"/>
        <v>7.6743190097174896E-2</v>
      </c>
      <c r="BC684" s="30">
        <f>IF(Riskregister!$E$16="",0,COUNTIF(BQ$4:BQ$53,"&lt;"&amp;BA684)*IF(BB684&lt;0.5,Riskregister!$K$16+(Riskregister!$L$16-Riskregister!$K$16)*SQRT(BB684/2),Riskregister!$L$16-(Riskregister!$L$16-Riskregister!$K$16)*SQRT((1-BB684)/2)))</f>
        <v>0</v>
      </c>
      <c r="BD684" s="30">
        <f t="shared" ca="1" si="406"/>
        <v>5349304.9285146641</v>
      </c>
    </row>
    <row r="685" spans="20:56" x14ac:dyDescent="0.35">
      <c r="T685" s="30">
        <f t="shared" ca="1" si="419"/>
        <v>0.9223919356617184</v>
      </c>
      <c r="U685" s="30">
        <f t="shared" ca="1" si="419"/>
        <v>0.46965002143511525</v>
      </c>
      <c r="V685" s="30">
        <f ca="1">IF(Riskregister!$E$5="",0,COUNTIF(BF$4:BF$53,"&lt;"&amp;T685)*IF(U685&lt;0.5,Riskregister!$K$5+(Riskregister!$L$5-Riskregister!$K$5)*SQRT(U685/2),Riskregister!$L$5-(Riskregister!$L$5-Riskregister!$K$5)*SQRT((1-U685)/2)))</f>
        <v>2208386.1540581188</v>
      </c>
      <c r="W685" s="30">
        <f t="shared" ca="1" si="420"/>
        <v>8.8250747176653932E-2</v>
      </c>
      <c r="X685" s="30">
        <f t="shared" ca="1" si="420"/>
        <v>0.89732881784756569</v>
      </c>
      <c r="Y685" s="30">
        <f ca="1">IF(Riskregister!$E$6="",0,COUNTIF(BG$4:BG$53,"&lt;"&amp;W685)*IF(X685&lt;0.5,Riskregister!$K$6+(Riskregister!$L$6-Riskregister!$K$6)*SQRT(X685/2),Riskregister!$L$6-(Riskregister!$L$6-Riskregister!$K$6)*SQRT((1-X685)/2)))</f>
        <v>0</v>
      </c>
      <c r="Z685" s="30">
        <f t="shared" ca="1" si="421"/>
        <v>0.76336820294567787</v>
      </c>
      <c r="AA685" s="30">
        <f t="shared" ca="1" si="421"/>
        <v>0.4412553470453523</v>
      </c>
      <c r="AB685" s="30">
        <f ca="1">IF(Riskregister!$E$7="",0,COUNTIF(BH$4:BH$53,"&lt;"&amp;Z685)*IF(AA685&lt;0.5,Riskregister!$K$7+(Riskregister!$L$7-Riskregister!$K$7)*SQRT(AA685/2),Riskregister!$L$7-(Riskregister!$L$7-Riskregister!$K$7)*SQRT((1-AA685)/2)))</f>
        <v>1715188.5645859994</v>
      </c>
      <c r="AC685" s="30">
        <f t="shared" ca="1" si="422"/>
        <v>0.298731749853964</v>
      </c>
      <c r="AD685" s="30">
        <f t="shared" ca="1" si="422"/>
        <v>0.48113818830951782</v>
      </c>
      <c r="AE685" s="30">
        <f ca="1">IF(Riskregister!$E$8="",0,COUNTIF(BI$4:BI$53,"&lt;"&amp;AC685)*IF(AD685&lt;0.5,Riskregister!$K$8+(Riskregister!$L$8-Riskregister!$K$8)*SQRT(AD685/2),Riskregister!$L$8-(Riskregister!$L$8-Riskregister!$K$8)*SQRT((1-AD685)/2)))</f>
        <v>5210497.2789835259</v>
      </c>
      <c r="AF685" s="30">
        <f t="shared" ca="1" si="423"/>
        <v>0.22786237811806331</v>
      </c>
      <c r="AG685" s="30">
        <f t="shared" ca="1" si="423"/>
        <v>0.87993909692510053</v>
      </c>
      <c r="AH685" s="30">
        <f>IF(Riskregister!$E$9="",0,COUNTIF(BJ$4:BJ$53,"&lt;"&amp;AF685)*IF(AG685&lt;0.5,Riskregister!$K$9+(Riskregister!$L$9-Riskregister!$K$9)*SQRT(AG685/2),Riskregister!$L$9-(Riskregister!$L$9-Riskregister!$K$9)*SQRT((1-AG685)/2)))</f>
        <v>0</v>
      </c>
      <c r="AI685" s="30">
        <f t="shared" ca="1" si="424"/>
        <v>0.9720476078895478</v>
      </c>
      <c r="AJ685" s="30">
        <f t="shared" ca="1" si="424"/>
        <v>0.10216676432924132</v>
      </c>
      <c r="AK685" s="30">
        <f>IF(Riskregister!$E$10="",0,COUNTIF(BK$4:BK$53,"&lt;"&amp;AI685)*IF(AJ685&lt;0.5,Riskregister!$K$10+(Riskregister!$L$10-Riskregister!$K$10)*SQRT(AJ685/2),Riskregister!$L$10-(Riskregister!$L$10-Riskregister!$K$10)*SQRT((1-AJ685)/2)))</f>
        <v>0</v>
      </c>
      <c r="AL685" s="30">
        <f t="shared" ca="1" si="425"/>
        <v>0.73843744654100163</v>
      </c>
      <c r="AM685" s="30">
        <f t="shared" ca="1" si="425"/>
        <v>0.26183540226291346</v>
      </c>
      <c r="AN685" s="30">
        <f>IF(Riskregister!$E$11="",0,COUNTIF(BL$4:BL$53,"&lt;"&amp;AL685)*IF(AM685&lt;0.5,Riskregister!$K$11+(Riskregister!$L$11-Riskregister!$K$11)*SQRT(AM685/2),Riskregister!$L$11-(Riskregister!$L$11-Riskregister!$K$11)*SQRT((1-AM685)/2)))</f>
        <v>0</v>
      </c>
      <c r="AO685" s="30">
        <f t="shared" ca="1" si="426"/>
        <v>0.43337270282563323</v>
      </c>
      <c r="AP685" s="30">
        <f t="shared" ca="1" si="426"/>
        <v>0.52253130807683335</v>
      </c>
      <c r="AQ685" s="30">
        <f>IF(Riskregister!$E$12="",0,COUNTIF(BM$4:BM$53,"&lt;"&amp;AO685)*IF(AP685&lt;0.5,Riskregister!$K$12+(Riskregister!$L$12-Riskregister!$K$12)*SQRT(AP685/2),Riskregister!$L$12-(Riskregister!$L$12-Riskregister!$K$12)*SQRT((1-AP685)/2)))</f>
        <v>0</v>
      </c>
      <c r="AR685" s="30">
        <f t="shared" ca="1" si="427"/>
        <v>0.53767686657302793</v>
      </c>
      <c r="AS685" s="30">
        <f t="shared" ca="1" si="427"/>
        <v>0.21063416302745952</v>
      </c>
      <c r="AT685" s="30">
        <f>IF(Riskregister!$E$13="",0,COUNTIF(BN$4:BN$53,"&lt;"&amp;AR685)*IF(AS685&lt;0.5,Riskregister!$K$13+(Riskregister!$L$13-Riskregister!$K$13)*SQRT(AS685/2),Riskregister!$L$13-(Riskregister!$L$13-Riskregister!$K$13)*SQRT((1-AS685)/2)))</f>
        <v>0</v>
      </c>
      <c r="AU685" s="30">
        <f t="shared" ca="1" si="428"/>
        <v>0.53273339573754219</v>
      </c>
      <c r="AV685" s="30">
        <f t="shared" ca="1" si="428"/>
        <v>0.42778470053577988</v>
      </c>
      <c r="AW685" s="30">
        <f>IF(Riskregister!$E$14="",0,COUNTIF(BO$4:BO$53,"&lt;"&amp;AU685)*IF(AV685&lt;0.5,Riskregister!$K$14+(Riskregister!$L$14-Riskregister!$K$14)*SQRT(AV685/2),Riskregister!$L$14-(Riskregister!$L$14-Riskregister!$K$14)*SQRT((1-AV685)/2)))</f>
        <v>0</v>
      </c>
      <c r="AX685" s="30">
        <f t="shared" ca="1" si="429"/>
        <v>0.36811198522578259</v>
      </c>
      <c r="AY685" s="30">
        <f t="shared" ca="1" si="429"/>
        <v>0.81570105737856569</v>
      </c>
      <c r="AZ685" s="30">
        <f>IF(Riskregister!$E$15="",0,COUNTIF(BP$4:BP$53,"&lt;"&amp;AX685)*IF(AY685&lt;0.5,Riskregister!$K$15+(Riskregister!$L$15-Riskregister!$K$15)*SQRT(AY685/2),Riskregister!$L$15-(Riskregister!$L$15-Riskregister!$K$15)*SQRT((1-AY685)/2)))</f>
        <v>0</v>
      </c>
      <c r="BA685" s="30">
        <f t="shared" ca="1" si="430"/>
        <v>0.31600210748467739</v>
      </c>
      <c r="BB685" s="30">
        <f t="shared" ca="1" si="430"/>
        <v>0.51515338542400624</v>
      </c>
      <c r="BC685" s="30">
        <f>IF(Riskregister!$E$16="",0,COUNTIF(BQ$4:BQ$53,"&lt;"&amp;BA685)*IF(BB685&lt;0.5,Riskregister!$K$16+(Riskregister!$L$16-Riskregister!$K$16)*SQRT(BB685/2),Riskregister!$L$16-(Riskregister!$L$16-Riskregister!$K$16)*SQRT((1-BB685)/2)))</f>
        <v>0</v>
      </c>
      <c r="BD685" s="30">
        <f t="shared" ca="1" si="406"/>
        <v>9134071.9976276439</v>
      </c>
    </row>
    <row r="686" spans="20:56" x14ac:dyDescent="0.35">
      <c r="T686" s="30">
        <f t="shared" ca="1" si="419"/>
        <v>0.33293200400463896</v>
      </c>
      <c r="U686" s="30">
        <f t="shared" ca="1" si="419"/>
        <v>0.1313287295763228</v>
      </c>
      <c r="V686" s="30">
        <f ca="1">IF(Riskregister!$E$5="",0,COUNTIF(BF$4:BF$53,"&lt;"&amp;T686)*IF(U686&lt;0.5,Riskregister!$K$5+(Riskregister!$L$5-Riskregister!$K$5)*SQRT(U686/2),Riskregister!$L$5-(Riskregister!$L$5-Riskregister!$K$5)*SQRT((1-U686)/2)))</f>
        <v>795938.29627033812</v>
      </c>
      <c r="W686" s="30">
        <f t="shared" ca="1" si="420"/>
        <v>0.78465247631520196</v>
      </c>
      <c r="X686" s="30">
        <f t="shared" ca="1" si="420"/>
        <v>0.24172654702448826</v>
      </c>
      <c r="Y686" s="30">
        <f ca="1">IF(Riskregister!$E$6="",0,COUNTIF(BG$4:BG$53,"&lt;"&amp;W686)*IF(X686&lt;0.5,Riskregister!$K$6+(Riskregister!$L$6-Riskregister!$K$6)*SQRT(X686/2),Riskregister!$L$6-(Riskregister!$L$6-Riskregister!$K$6)*SQRT((1-X686)/2)))</f>
        <v>2477331.3654272757</v>
      </c>
      <c r="Z686" s="30">
        <f t="shared" ca="1" si="421"/>
        <v>0.82617761922853805</v>
      </c>
      <c r="AA686" s="30">
        <f t="shared" ca="1" si="421"/>
        <v>0.69721313571840593</v>
      </c>
      <c r="AB686" s="30">
        <f ca="1">IF(Riskregister!$E$7="",0,COUNTIF(BH$4:BH$53,"&lt;"&amp;Z686)*IF(AA686&lt;0.5,Riskregister!$K$7+(Riskregister!$L$7-Riskregister!$K$7)*SQRT(AA686/2),Riskregister!$L$7-(Riskregister!$L$7-Riskregister!$K$7)*SQRT((1-AA686)/2)))</f>
        <v>2374356.7687058933</v>
      </c>
      <c r="AC686" s="30">
        <f t="shared" ca="1" si="422"/>
        <v>0.63692134332846773</v>
      </c>
      <c r="AD686" s="30">
        <f t="shared" ca="1" si="422"/>
        <v>0.83298933016101573</v>
      </c>
      <c r="AE686" s="30">
        <f ca="1">IF(Riskregister!$E$8="",0,COUNTIF(BI$4:BI$53,"&lt;"&amp;AC686)*IF(AD686&lt;0.5,Riskregister!$K$8+(Riskregister!$L$8-Riskregister!$K$8)*SQRT(AD686/2),Riskregister!$L$8-(Riskregister!$L$8-Riskregister!$K$8)*SQRT((1-AD686)/2)))</f>
        <v>10925482.159157451</v>
      </c>
      <c r="AF686" s="30">
        <f t="shared" ca="1" si="423"/>
        <v>0.77303245506755547</v>
      </c>
      <c r="AG686" s="30">
        <f t="shared" ca="1" si="423"/>
        <v>0.12685936202461257</v>
      </c>
      <c r="AH686" s="30">
        <f>IF(Riskregister!$E$9="",0,COUNTIF(BJ$4:BJ$53,"&lt;"&amp;AF686)*IF(AG686&lt;0.5,Riskregister!$K$9+(Riskregister!$L$9-Riskregister!$K$9)*SQRT(AG686/2),Riskregister!$L$9-(Riskregister!$L$9-Riskregister!$K$9)*SQRT((1-AG686)/2)))</f>
        <v>0</v>
      </c>
      <c r="AI686" s="30">
        <f t="shared" ca="1" si="424"/>
        <v>0.57161388536185931</v>
      </c>
      <c r="AJ686" s="30">
        <f t="shared" ca="1" si="424"/>
        <v>0.81007138517354138</v>
      </c>
      <c r="AK686" s="30">
        <f>IF(Riskregister!$E$10="",0,COUNTIF(BK$4:BK$53,"&lt;"&amp;AI686)*IF(AJ686&lt;0.5,Riskregister!$K$10+(Riskregister!$L$10-Riskregister!$K$10)*SQRT(AJ686/2),Riskregister!$L$10-(Riskregister!$L$10-Riskregister!$K$10)*SQRT((1-AJ686)/2)))</f>
        <v>0</v>
      </c>
      <c r="AL686" s="30">
        <f t="shared" ca="1" si="425"/>
        <v>0.96867657373920568</v>
      </c>
      <c r="AM686" s="30">
        <f t="shared" ca="1" si="425"/>
        <v>0.62702550546596647</v>
      </c>
      <c r="AN686" s="30">
        <f>IF(Riskregister!$E$11="",0,COUNTIF(BL$4:BL$53,"&lt;"&amp;AL686)*IF(AM686&lt;0.5,Riskregister!$K$11+(Riskregister!$L$11-Riskregister!$K$11)*SQRT(AM686/2),Riskregister!$L$11-(Riskregister!$L$11-Riskregister!$K$11)*SQRT((1-AM686)/2)))</f>
        <v>0</v>
      </c>
      <c r="AO686" s="30">
        <f t="shared" ca="1" si="426"/>
        <v>0.62552109877496598</v>
      </c>
      <c r="AP686" s="30">
        <f t="shared" ca="1" si="426"/>
        <v>0.97175251272662355</v>
      </c>
      <c r="AQ686" s="30">
        <f>IF(Riskregister!$E$12="",0,COUNTIF(BM$4:BM$53,"&lt;"&amp;AO686)*IF(AP686&lt;0.5,Riskregister!$K$12+(Riskregister!$L$12-Riskregister!$K$12)*SQRT(AP686/2),Riskregister!$L$12-(Riskregister!$L$12-Riskregister!$K$12)*SQRT((1-AP686)/2)))</f>
        <v>0</v>
      </c>
      <c r="AR686" s="30">
        <f t="shared" ca="1" si="427"/>
        <v>0.83364491351577708</v>
      </c>
      <c r="AS686" s="30">
        <f t="shared" ca="1" si="427"/>
        <v>0.92023197710355997</v>
      </c>
      <c r="AT686" s="30">
        <f>IF(Riskregister!$E$13="",0,COUNTIF(BN$4:BN$53,"&lt;"&amp;AR686)*IF(AS686&lt;0.5,Riskregister!$K$13+(Riskregister!$L$13-Riskregister!$K$13)*SQRT(AS686/2),Riskregister!$L$13-(Riskregister!$L$13-Riskregister!$K$13)*SQRT((1-AS686)/2)))</f>
        <v>0</v>
      </c>
      <c r="AU686" s="30">
        <f t="shared" ca="1" si="428"/>
        <v>1.0205433640118056E-2</v>
      </c>
      <c r="AV686" s="30">
        <f t="shared" ca="1" si="428"/>
        <v>0.80989020454694094</v>
      </c>
      <c r="AW686" s="30">
        <f>IF(Riskregister!$E$14="",0,COUNTIF(BO$4:BO$53,"&lt;"&amp;AU686)*IF(AV686&lt;0.5,Riskregister!$K$14+(Riskregister!$L$14-Riskregister!$K$14)*SQRT(AV686/2),Riskregister!$L$14-(Riskregister!$L$14-Riskregister!$K$14)*SQRT((1-AV686)/2)))</f>
        <v>0</v>
      </c>
      <c r="AX686" s="30">
        <f t="shared" ca="1" si="429"/>
        <v>0.67309904954574085</v>
      </c>
      <c r="AY686" s="30">
        <f t="shared" ca="1" si="429"/>
        <v>5.4492417805217741E-2</v>
      </c>
      <c r="AZ686" s="30">
        <f>IF(Riskregister!$E$15="",0,COUNTIF(BP$4:BP$53,"&lt;"&amp;AX686)*IF(AY686&lt;0.5,Riskregister!$K$15+(Riskregister!$L$15-Riskregister!$K$15)*SQRT(AY686/2),Riskregister!$L$15-(Riskregister!$L$15-Riskregister!$K$15)*SQRT((1-AY686)/2)))</f>
        <v>0</v>
      </c>
      <c r="BA686" s="30">
        <f t="shared" ca="1" si="430"/>
        <v>0.74008693592270114</v>
      </c>
      <c r="BB686" s="30">
        <f t="shared" ca="1" si="430"/>
        <v>0.76386609423588547</v>
      </c>
      <c r="BC686" s="30">
        <f>IF(Riskregister!$E$16="",0,COUNTIF(BQ$4:BQ$53,"&lt;"&amp;BA686)*IF(BB686&lt;0.5,Riskregister!$K$16+(Riskregister!$L$16-Riskregister!$K$16)*SQRT(BB686/2),Riskregister!$L$16-(Riskregister!$L$16-Riskregister!$K$16)*SQRT((1-BB686)/2)))</f>
        <v>0</v>
      </c>
      <c r="BD686" s="30">
        <f t="shared" ca="1" si="406"/>
        <v>16573108.589560959</v>
      </c>
    </row>
    <row r="687" spans="20:56" x14ac:dyDescent="0.35">
      <c r="T687" s="30">
        <f t="shared" ca="1" si="419"/>
        <v>0.67656679695868049</v>
      </c>
      <c r="U687" s="30">
        <f t="shared" ca="1" si="419"/>
        <v>0.91802800210896707</v>
      </c>
      <c r="V687" s="30">
        <f ca="1">IF(Riskregister!$E$5="",0,COUNTIF(BF$4:BF$53,"&lt;"&amp;T687)*IF(U687&lt;0.5,Riskregister!$K$5+(Riskregister!$L$5-Riskregister!$K$5)*SQRT(U687/2),Riskregister!$L$5-(Riskregister!$L$5-Riskregister!$K$5)*SQRT((1-U687)/2)))</f>
        <v>2035590.0158016067</v>
      </c>
      <c r="W687" s="30">
        <f t="shared" ca="1" si="420"/>
        <v>0.74201726010749003</v>
      </c>
      <c r="X687" s="30">
        <f t="shared" ca="1" si="420"/>
        <v>0.56340071593513974</v>
      </c>
      <c r="Y687" s="30">
        <f ca="1">IF(Riskregister!$E$6="",0,COUNTIF(BG$4:BG$53,"&lt;"&amp;W687)*IF(X687&lt;0.5,Riskregister!$K$6+(Riskregister!$L$6-Riskregister!$K$6)*SQRT(X687/2),Riskregister!$L$6-(Riskregister!$L$6-Riskregister!$K$6)*SQRT((1-X687)/2)))</f>
        <v>3476982.4491958721</v>
      </c>
      <c r="Z687" s="30">
        <f t="shared" ca="1" si="421"/>
        <v>0.42658671745876109</v>
      </c>
      <c r="AA687" s="30">
        <f t="shared" ca="1" si="421"/>
        <v>0.42261131161369092</v>
      </c>
      <c r="AB687" s="30">
        <f ca="1">IF(Riskregister!$E$7="",0,COUNTIF(BH$4:BH$53,"&lt;"&amp;Z687)*IF(AA687&lt;0.5,Riskregister!$K$7+(Riskregister!$L$7-Riskregister!$K$7)*SQRT(AA687/2),Riskregister!$L$7-(Riskregister!$L$7-Riskregister!$K$7)*SQRT((1-AA687)/2)))</f>
        <v>1265327.8935720176</v>
      </c>
      <c r="AC687" s="30">
        <f t="shared" ca="1" si="422"/>
        <v>0.90661287031913718</v>
      </c>
      <c r="AD687" s="30">
        <f t="shared" ca="1" si="422"/>
        <v>0.52114555011834052</v>
      </c>
      <c r="AE687" s="30">
        <f ca="1">IF(Riskregister!$E$8="",0,COUNTIF(BI$4:BI$53,"&lt;"&amp;AC687)*IF(AD687&lt;0.5,Riskregister!$K$8+(Riskregister!$L$8-Riskregister!$K$8)*SQRT(AD687/2),Riskregister!$L$8-(Riskregister!$L$8-Riskregister!$K$8)*SQRT((1-AD687)/2)))</f>
        <v>13501144.188504091</v>
      </c>
      <c r="AF687" s="30">
        <f t="shared" ca="1" si="423"/>
        <v>0.40592139307128883</v>
      </c>
      <c r="AG687" s="30">
        <f t="shared" ca="1" si="423"/>
        <v>0.17047847809278149</v>
      </c>
      <c r="AH687" s="30">
        <f>IF(Riskregister!$E$9="",0,COUNTIF(BJ$4:BJ$53,"&lt;"&amp;AF687)*IF(AG687&lt;0.5,Riskregister!$K$9+(Riskregister!$L$9-Riskregister!$K$9)*SQRT(AG687/2),Riskregister!$L$9-(Riskregister!$L$9-Riskregister!$K$9)*SQRT((1-AG687)/2)))</f>
        <v>0</v>
      </c>
      <c r="AI687" s="30">
        <f t="shared" ca="1" si="424"/>
        <v>0.40517050268720489</v>
      </c>
      <c r="AJ687" s="30">
        <f t="shared" ca="1" si="424"/>
        <v>0.9075787203989587</v>
      </c>
      <c r="AK687" s="30">
        <f>IF(Riskregister!$E$10="",0,COUNTIF(BK$4:BK$53,"&lt;"&amp;AI687)*IF(AJ687&lt;0.5,Riskregister!$K$10+(Riskregister!$L$10-Riskregister!$K$10)*SQRT(AJ687/2),Riskregister!$L$10-(Riskregister!$L$10-Riskregister!$K$10)*SQRT((1-AJ687)/2)))</f>
        <v>0</v>
      </c>
      <c r="AL687" s="30">
        <f t="shared" ca="1" si="425"/>
        <v>0.19174690615850953</v>
      </c>
      <c r="AM687" s="30">
        <f t="shared" ca="1" si="425"/>
        <v>0.65400878191613709</v>
      </c>
      <c r="AN687" s="30">
        <f>IF(Riskregister!$E$11="",0,COUNTIF(BL$4:BL$53,"&lt;"&amp;AL687)*IF(AM687&lt;0.5,Riskregister!$K$11+(Riskregister!$L$11-Riskregister!$K$11)*SQRT(AM687/2),Riskregister!$L$11-(Riskregister!$L$11-Riskregister!$K$11)*SQRT((1-AM687)/2)))</f>
        <v>0</v>
      </c>
      <c r="AO687" s="30">
        <f t="shared" ca="1" si="426"/>
        <v>0.78559833513641775</v>
      </c>
      <c r="AP687" s="30">
        <f t="shared" ca="1" si="426"/>
        <v>0.3850534544049099</v>
      </c>
      <c r="AQ687" s="30">
        <f>IF(Riskregister!$E$12="",0,COUNTIF(BM$4:BM$53,"&lt;"&amp;AO687)*IF(AP687&lt;0.5,Riskregister!$K$12+(Riskregister!$L$12-Riskregister!$K$12)*SQRT(AP687/2),Riskregister!$L$12-(Riskregister!$L$12-Riskregister!$K$12)*SQRT((1-AP687)/2)))</f>
        <v>0</v>
      </c>
      <c r="AR687" s="30">
        <f t="shared" ca="1" si="427"/>
        <v>0.87732748069514799</v>
      </c>
      <c r="AS687" s="30">
        <f t="shared" ca="1" si="427"/>
        <v>0.90950685777232465</v>
      </c>
      <c r="AT687" s="30">
        <f>IF(Riskregister!$E$13="",0,COUNTIF(BN$4:BN$53,"&lt;"&amp;AR687)*IF(AS687&lt;0.5,Riskregister!$K$13+(Riskregister!$L$13-Riskregister!$K$13)*SQRT(AS687/2),Riskregister!$L$13-(Riskregister!$L$13-Riskregister!$K$13)*SQRT((1-AS687)/2)))</f>
        <v>0</v>
      </c>
      <c r="AU687" s="30">
        <f t="shared" ca="1" si="428"/>
        <v>0.82454086772816981</v>
      </c>
      <c r="AV687" s="30">
        <f t="shared" ca="1" si="428"/>
        <v>0.85791215461693593</v>
      </c>
      <c r="AW687" s="30">
        <f>IF(Riskregister!$E$14="",0,COUNTIF(BO$4:BO$53,"&lt;"&amp;AU687)*IF(AV687&lt;0.5,Riskregister!$K$14+(Riskregister!$L$14-Riskregister!$K$14)*SQRT(AV687/2),Riskregister!$L$14-(Riskregister!$L$14-Riskregister!$K$14)*SQRT((1-AV687)/2)))</f>
        <v>0</v>
      </c>
      <c r="AX687" s="30">
        <f t="shared" ca="1" si="429"/>
        <v>0.45838921416535117</v>
      </c>
      <c r="AY687" s="30">
        <f t="shared" ca="1" si="429"/>
        <v>0.50320572294353627</v>
      </c>
      <c r="AZ687" s="30">
        <f>IF(Riskregister!$E$15="",0,COUNTIF(BP$4:BP$53,"&lt;"&amp;AX687)*IF(AY687&lt;0.5,Riskregister!$K$15+(Riskregister!$L$15-Riskregister!$K$15)*SQRT(AY687/2),Riskregister!$L$15-(Riskregister!$L$15-Riskregister!$K$15)*SQRT((1-AY687)/2)))</f>
        <v>0</v>
      </c>
      <c r="BA687" s="30">
        <f t="shared" ca="1" si="430"/>
        <v>0.47445285971874651</v>
      </c>
      <c r="BB687" s="30">
        <f t="shared" ca="1" si="430"/>
        <v>0.23583550501578021</v>
      </c>
      <c r="BC687" s="30">
        <f>IF(Riskregister!$E$16="",0,COUNTIF(BQ$4:BQ$53,"&lt;"&amp;BA687)*IF(BB687&lt;0.5,Riskregister!$K$16+(Riskregister!$L$16-Riskregister!$K$16)*SQRT(BB687/2),Riskregister!$L$16-(Riskregister!$L$16-Riskregister!$K$16)*SQRT((1-BB687)/2)))</f>
        <v>0</v>
      </c>
      <c r="BD687" s="30">
        <f t="shared" ca="1" si="406"/>
        <v>20279044.547073588</v>
      </c>
    </row>
    <row r="688" spans="20:56" x14ac:dyDescent="0.35">
      <c r="T688" s="30">
        <f t="shared" ca="1" si="419"/>
        <v>0.40623577256248522</v>
      </c>
      <c r="U688" s="30">
        <f t="shared" ca="1" si="419"/>
        <v>0.64234255484800162</v>
      </c>
      <c r="V688" s="30">
        <f ca="1">IF(Riskregister!$E$5="",0,COUNTIF(BF$4:BF$53,"&lt;"&amp;T688)*IF(U688&lt;0.5,Riskregister!$K$5+(Riskregister!$L$5-Riskregister!$K$5)*SQRT(U688/2),Riskregister!$L$5-(Riskregister!$L$5-Riskregister!$K$5)*SQRT((1-U688)/2)))</f>
        <v>1229110.0395919029</v>
      </c>
      <c r="W688" s="30">
        <f t="shared" ca="1" si="420"/>
        <v>7.2342756350662119E-2</v>
      </c>
      <c r="X688" s="30">
        <f t="shared" ca="1" si="420"/>
        <v>0.40813592960290368</v>
      </c>
      <c r="Y688" s="30">
        <f ca="1">IF(Riskregister!$E$6="",0,COUNTIF(BG$4:BG$53,"&lt;"&amp;W688)*IF(X688&lt;0.5,Riskregister!$K$6+(Riskregister!$L$6-Riskregister!$K$6)*SQRT(X688/2),Riskregister!$L$6-(Riskregister!$L$6-Riskregister!$K$6)*SQRT((1-X688)/2)))</f>
        <v>0</v>
      </c>
      <c r="Z688" s="30">
        <f t="shared" ca="1" si="421"/>
        <v>0.24064294444446721</v>
      </c>
      <c r="AA688" s="30">
        <f t="shared" ca="1" si="421"/>
        <v>0.2821403041881505</v>
      </c>
      <c r="AB688" s="30">
        <f ca="1">IF(Riskregister!$E$7="",0,COUNTIF(BH$4:BH$53,"&lt;"&amp;Z688)*IF(AA688&lt;0.5,Riskregister!$K$7+(Riskregister!$L$7-Riskregister!$K$7)*SQRT(AA688/2),Riskregister!$L$7-(Riskregister!$L$7-Riskregister!$K$7)*SQRT((1-AA688)/2)))</f>
        <v>725830.29401546228</v>
      </c>
      <c r="AC688" s="30">
        <f t="shared" ca="1" si="422"/>
        <v>1.7517786546532799E-2</v>
      </c>
      <c r="AD688" s="30">
        <f t="shared" ca="1" si="422"/>
        <v>0.40460318388309768</v>
      </c>
      <c r="AE688" s="30">
        <f ca="1">IF(Riskregister!$E$8="",0,COUNTIF(BI$4:BI$53,"&lt;"&amp;AC688)*IF(AD688&lt;0.5,Riskregister!$K$8+(Riskregister!$L$8-Riskregister!$K$8)*SQRT(AD688/2),Riskregister!$L$8-(Riskregister!$L$8-Riskregister!$K$8)*SQRT((1-AD688)/2)))</f>
        <v>0</v>
      </c>
      <c r="AF688" s="30">
        <f t="shared" ca="1" si="423"/>
        <v>0.473995178814556</v>
      </c>
      <c r="AG688" s="30">
        <f t="shared" ca="1" si="423"/>
        <v>0.31016268610310227</v>
      </c>
      <c r="AH688" s="30">
        <f>IF(Riskregister!$E$9="",0,COUNTIF(BJ$4:BJ$53,"&lt;"&amp;AF688)*IF(AG688&lt;0.5,Riskregister!$K$9+(Riskregister!$L$9-Riskregister!$K$9)*SQRT(AG688/2),Riskregister!$L$9-(Riskregister!$L$9-Riskregister!$K$9)*SQRT((1-AG688)/2)))</f>
        <v>0</v>
      </c>
      <c r="AI688" s="30">
        <f t="shared" ca="1" si="424"/>
        <v>8.0940335845772982E-2</v>
      </c>
      <c r="AJ688" s="30">
        <f t="shared" ca="1" si="424"/>
        <v>0.25571903329213208</v>
      </c>
      <c r="AK688" s="30">
        <f>IF(Riskregister!$E$10="",0,COUNTIF(BK$4:BK$53,"&lt;"&amp;AI688)*IF(AJ688&lt;0.5,Riskregister!$K$10+(Riskregister!$L$10-Riskregister!$K$10)*SQRT(AJ688/2),Riskregister!$L$10-(Riskregister!$L$10-Riskregister!$K$10)*SQRT((1-AJ688)/2)))</f>
        <v>0</v>
      </c>
      <c r="AL688" s="30">
        <f t="shared" ca="1" si="425"/>
        <v>0.60207758033076997</v>
      </c>
      <c r="AM688" s="30">
        <f t="shared" ca="1" si="425"/>
        <v>0.35849460009286716</v>
      </c>
      <c r="AN688" s="30">
        <f>IF(Riskregister!$E$11="",0,COUNTIF(BL$4:BL$53,"&lt;"&amp;AL688)*IF(AM688&lt;0.5,Riskregister!$K$11+(Riskregister!$L$11-Riskregister!$K$11)*SQRT(AM688/2),Riskregister!$L$11-(Riskregister!$L$11-Riskregister!$K$11)*SQRT((1-AM688)/2)))</f>
        <v>0</v>
      </c>
      <c r="AO688" s="30">
        <f t="shared" ca="1" si="426"/>
        <v>0.77108433105007779</v>
      </c>
      <c r="AP688" s="30">
        <f t="shared" ca="1" si="426"/>
        <v>0.43447693972691515</v>
      </c>
      <c r="AQ688" s="30">
        <f>IF(Riskregister!$E$12="",0,COUNTIF(BM$4:BM$53,"&lt;"&amp;AO688)*IF(AP688&lt;0.5,Riskregister!$K$12+(Riskregister!$L$12-Riskregister!$K$12)*SQRT(AP688/2),Riskregister!$L$12-(Riskregister!$L$12-Riskregister!$K$12)*SQRT((1-AP688)/2)))</f>
        <v>0</v>
      </c>
      <c r="AR688" s="30">
        <f t="shared" ca="1" si="427"/>
        <v>0.23465281068808941</v>
      </c>
      <c r="AS688" s="30">
        <f t="shared" ca="1" si="427"/>
        <v>0.69923720939842549</v>
      </c>
      <c r="AT688" s="30">
        <f>IF(Riskregister!$E$13="",0,COUNTIF(BN$4:BN$53,"&lt;"&amp;AR688)*IF(AS688&lt;0.5,Riskregister!$K$13+(Riskregister!$L$13-Riskregister!$K$13)*SQRT(AS688/2),Riskregister!$L$13-(Riskregister!$L$13-Riskregister!$K$13)*SQRT((1-AS688)/2)))</f>
        <v>0</v>
      </c>
      <c r="AU688" s="30">
        <f t="shared" ca="1" si="428"/>
        <v>0.13396351974387233</v>
      </c>
      <c r="AV688" s="30">
        <f t="shared" ca="1" si="428"/>
        <v>0.65704753155550311</v>
      </c>
      <c r="AW688" s="30">
        <f>IF(Riskregister!$E$14="",0,COUNTIF(BO$4:BO$53,"&lt;"&amp;AU688)*IF(AV688&lt;0.5,Riskregister!$K$14+(Riskregister!$L$14-Riskregister!$K$14)*SQRT(AV688/2),Riskregister!$L$14-(Riskregister!$L$14-Riskregister!$K$14)*SQRT((1-AV688)/2)))</f>
        <v>0</v>
      </c>
      <c r="AX688" s="30">
        <f t="shared" ca="1" si="429"/>
        <v>0.40189942760192332</v>
      </c>
      <c r="AY688" s="30">
        <f t="shared" ca="1" si="429"/>
        <v>0.90790895985225029</v>
      </c>
      <c r="AZ688" s="30">
        <f>IF(Riskregister!$E$15="",0,COUNTIF(BP$4:BP$53,"&lt;"&amp;AX688)*IF(AY688&lt;0.5,Riskregister!$K$15+(Riskregister!$L$15-Riskregister!$K$15)*SQRT(AY688/2),Riskregister!$L$15-(Riskregister!$L$15-Riskregister!$K$15)*SQRT((1-AY688)/2)))</f>
        <v>0</v>
      </c>
      <c r="BA688" s="30">
        <f t="shared" ca="1" si="430"/>
        <v>0.30874112152444111</v>
      </c>
      <c r="BB688" s="30">
        <f t="shared" ca="1" si="430"/>
        <v>0.21683267983859411</v>
      </c>
      <c r="BC688" s="30">
        <f>IF(Riskregister!$E$16="",0,COUNTIF(BQ$4:BQ$53,"&lt;"&amp;BA688)*IF(BB688&lt;0.5,Riskregister!$K$16+(Riskregister!$L$16-Riskregister!$K$16)*SQRT(BB688/2),Riskregister!$L$16-(Riskregister!$L$16-Riskregister!$K$16)*SQRT((1-BB688)/2)))</f>
        <v>0</v>
      </c>
      <c r="BD688" s="30">
        <f t="shared" ca="1" si="406"/>
        <v>1954940.3336073651</v>
      </c>
    </row>
    <row r="689" spans="20:56" x14ac:dyDescent="0.35">
      <c r="T689" s="30">
        <f t="shared" ca="1" si="419"/>
        <v>9.2155567857273191E-2</v>
      </c>
      <c r="U689" s="30">
        <f t="shared" ca="1" si="419"/>
        <v>0.56096250692002736</v>
      </c>
      <c r="V689" s="30">
        <f ca="1">IF(Riskregister!$E$5="",0,COUNTIF(BF$4:BF$53,"&lt;"&amp;T689)*IF(U689&lt;0.5,Riskregister!$K$5+(Riskregister!$L$5-Riskregister!$K$5)*SQRT(U689/2),Riskregister!$L$5-(Riskregister!$L$5-Riskregister!$K$5)*SQRT((1-U689)/2)))</f>
        <v>389162.27525808569</v>
      </c>
      <c r="W689" s="30">
        <f t="shared" ca="1" si="420"/>
        <v>0.24494285438590568</v>
      </c>
      <c r="X689" s="30">
        <f t="shared" ca="1" si="420"/>
        <v>4.024603967107343E-2</v>
      </c>
      <c r="Y689" s="30">
        <f ca="1">IF(Riskregister!$E$6="",0,COUNTIF(BG$4:BG$53,"&lt;"&amp;W689)*IF(X689&lt;0.5,Riskregister!$K$6+(Riskregister!$L$6-Riskregister!$K$6)*SQRT(X689/2),Riskregister!$L$6-(Riskregister!$L$6-Riskregister!$K$6)*SQRT((1-X689)/2)))</f>
        <v>455340.13446213066</v>
      </c>
      <c r="Z689" s="30">
        <f t="shared" ca="1" si="421"/>
        <v>0.68450996400234432</v>
      </c>
      <c r="AA689" s="30">
        <f t="shared" ca="1" si="421"/>
        <v>0.78072128243165217</v>
      </c>
      <c r="AB689" s="30">
        <f ca="1">IF(Riskregister!$E$7="",0,COUNTIF(BH$4:BH$53,"&lt;"&amp;Z689)*IF(AA689&lt;0.5,Riskregister!$K$7+(Riskregister!$L$7-Riskregister!$K$7)*SQRT(AA689/2),Riskregister!$L$7-(Riskregister!$L$7-Riskregister!$K$7)*SQRT((1-AA689)/2)))</f>
        <v>1988760.0533122127</v>
      </c>
      <c r="AC689" s="30">
        <f t="shared" ca="1" si="422"/>
        <v>0.48469534434889283</v>
      </c>
      <c r="AD689" s="30">
        <f t="shared" ca="1" si="422"/>
        <v>0.66825596149294086</v>
      </c>
      <c r="AE689" s="30">
        <f ca="1">IF(Riskregister!$E$8="",0,COUNTIF(BI$4:BI$53,"&lt;"&amp;AC689)*IF(AD689&lt;0.5,Riskregister!$K$8+(Riskregister!$L$8-Riskregister!$K$8)*SQRT(AD689/2),Riskregister!$L$8-(Riskregister!$L$8-Riskregister!$K$8)*SQRT((1-AD689)/2)))</f>
        <v>9257438.1894668117</v>
      </c>
      <c r="AF689" s="30">
        <f t="shared" ca="1" si="423"/>
        <v>0.21051913300584968</v>
      </c>
      <c r="AG689" s="30">
        <f t="shared" ca="1" si="423"/>
        <v>0.22682998856967884</v>
      </c>
      <c r="AH689" s="30">
        <f>IF(Riskregister!$E$9="",0,COUNTIF(BJ$4:BJ$53,"&lt;"&amp;AF689)*IF(AG689&lt;0.5,Riskregister!$K$9+(Riskregister!$L$9-Riskregister!$K$9)*SQRT(AG689/2),Riskregister!$L$9-(Riskregister!$L$9-Riskregister!$K$9)*SQRT((1-AG689)/2)))</f>
        <v>0</v>
      </c>
      <c r="AI689" s="30">
        <f t="shared" ca="1" si="424"/>
        <v>0.99375301854674081</v>
      </c>
      <c r="AJ689" s="30">
        <f t="shared" ca="1" si="424"/>
        <v>0.44048780119819675</v>
      </c>
      <c r="AK689" s="30">
        <f>IF(Riskregister!$E$10="",0,COUNTIF(BK$4:BK$53,"&lt;"&amp;AI689)*IF(AJ689&lt;0.5,Riskregister!$K$10+(Riskregister!$L$10-Riskregister!$K$10)*SQRT(AJ689/2),Riskregister!$L$10-(Riskregister!$L$10-Riskregister!$K$10)*SQRT((1-AJ689)/2)))</f>
        <v>0</v>
      </c>
      <c r="AL689" s="30">
        <f t="shared" ca="1" si="425"/>
        <v>0.33802391732411796</v>
      </c>
      <c r="AM689" s="30">
        <f t="shared" ca="1" si="425"/>
        <v>0.97068069722323036</v>
      </c>
      <c r="AN689" s="30">
        <f>IF(Riskregister!$E$11="",0,COUNTIF(BL$4:BL$53,"&lt;"&amp;AL689)*IF(AM689&lt;0.5,Riskregister!$K$11+(Riskregister!$L$11-Riskregister!$K$11)*SQRT(AM689/2),Riskregister!$L$11-(Riskregister!$L$11-Riskregister!$K$11)*SQRT((1-AM689)/2)))</f>
        <v>0</v>
      </c>
      <c r="AO689" s="30">
        <f t="shared" ca="1" si="426"/>
        <v>0.4716432210621363</v>
      </c>
      <c r="AP689" s="30">
        <f t="shared" ca="1" si="426"/>
        <v>0.72101964413157427</v>
      </c>
      <c r="AQ689" s="30">
        <f>IF(Riskregister!$E$12="",0,COUNTIF(BM$4:BM$53,"&lt;"&amp;AO689)*IF(AP689&lt;0.5,Riskregister!$K$12+(Riskregister!$L$12-Riskregister!$K$12)*SQRT(AP689/2),Riskregister!$L$12-(Riskregister!$L$12-Riskregister!$K$12)*SQRT((1-AP689)/2)))</f>
        <v>0</v>
      </c>
      <c r="AR689" s="30">
        <f t="shared" ca="1" si="427"/>
        <v>0.67897431525969976</v>
      </c>
      <c r="AS689" s="30">
        <f t="shared" ca="1" si="427"/>
        <v>0.19377218321729139</v>
      </c>
      <c r="AT689" s="30">
        <f>IF(Riskregister!$E$13="",0,COUNTIF(BN$4:BN$53,"&lt;"&amp;AR689)*IF(AS689&lt;0.5,Riskregister!$K$13+(Riskregister!$L$13-Riskregister!$K$13)*SQRT(AS689/2),Riskregister!$L$13-(Riskregister!$L$13-Riskregister!$K$13)*SQRT((1-AS689)/2)))</f>
        <v>0</v>
      </c>
      <c r="AU689" s="30">
        <f t="shared" ca="1" si="428"/>
        <v>0.88651083318936996</v>
      </c>
      <c r="AV689" s="30">
        <f t="shared" ca="1" si="428"/>
        <v>5.7697907490551481E-3</v>
      </c>
      <c r="AW689" s="30">
        <f>IF(Riskregister!$E$14="",0,COUNTIF(BO$4:BO$53,"&lt;"&amp;AU689)*IF(AV689&lt;0.5,Riskregister!$K$14+(Riskregister!$L$14-Riskregister!$K$14)*SQRT(AV689/2),Riskregister!$L$14-(Riskregister!$L$14-Riskregister!$K$14)*SQRT((1-AV689)/2)))</f>
        <v>0</v>
      </c>
      <c r="AX689" s="30">
        <f t="shared" ca="1" si="429"/>
        <v>0.12580305745724008</v>
      </c>
      <c r="AY689" s="30">
        <f t="shared" ca="1" si="429"/>
        <v>5.8278012073035956E-2</v>
      </c>
      <c r="AZ689" s="30">
        <f>IF(Riskregister!$E$15="",0,COUNTIF(BP$4:BP$53,"&lt;"&amp;AX689)*IF(AY689&lt;0.5,Riskregister!$K$15+(Riskregister!$L$15-Riskregister!$K$15)*SQRT(AY689/2),Riskregister!$L$15-(Riskregister!$L$15-Riskregister!$K$15)*SQRT((1-AY689)/2)))</f>
        <v>0</v>
      </c>
      <c r="BA689" s="30">
        <f t="shared" ca="1" si="430"/>
        <v>0.75785340853817695</v>
      </c>
      <c r="BB689" s="30">
        <f t="shared" ca="1" si="430"/>
        <v>4.2175908147614627E-2</v>
      </c>
      <c r="BC689" s="30">
        <f>IF(Riskregister!$E$16="",0,COUNTIF(BQ$4:BQ$53,"&lt;"&amp;BA689)*IF(BB689&lt;0.5,Riskregister!$K$16+(Riskregister!$L$16-Riskregister!$K$16)*SQRT(BB689/2),Riskregister!$L$16-(Riskregister!$L$16-Riskregister!$K$16)*SQRT((1-BB689)/2)))</f>
        <v>0</v>
      </c>
      <c r="BD689" s="30">
        <f t="shared" ca="1" si="406"/>
        <v>12090700.65249924</v>
      </c>
    </row>
    <row r="690" spans="20:56" x14ac:dyDescent="0.35">
      <c r="T690" s="30">
        <f t="shared" ca="1" si="419"/>
        <v>0.18590687098011138</v>
      </c>
      <c r="U690" s="30">
        <f t="shared" ca="1" si="419"/>
        <v>0.12727824034918833</v>
      </c>
      <c r="V690" s="30">
        <f ca="1">IF(Riskregister!$E$5="",0,COUNTIF(BF$4:BF$53,"&lt;"&amp;T690)*IF(U690&lt;0.5,Riskregister!$K$5+(Riskregister!$L$5-Riskregister!$K$5)*SQRT(U690/2),Riskregister!$L$5-(Riskregister!$L$5-Riskregister!$K$5)*SQRT((1-U690)/2)))</f>
        <v>527041.15781377896</v>
      </c>
      <c r="W690" s="30">
        <f t="shared" ca="1" si="420"/>
        <v>0.28843539699437748</v>
      </c>
      <c r="X690" s="30">
        <f t="shared" ca="1" si="420"/>
        <v>0.53316483281152072</v>
      </c>
      <c r="Y690" s="30">
        <f ca="1">IF(Riskregister!$E$6="",0,COUNTIF(BG$4:BG$53,"&lt;"&amp;W690)*IF(X690&lt;0.5,Riskregister!$K$6+(Riskregister!$L$6-Riskregister!$K$6)*SQRT(X690/2),Riskregister!$L$6-(Riskregister!$L$6-Riskregister!$K$6)*SQRT((1-X690)/2)))</f>
        <v>1130360.4362465236</v>
      </c>
      <c r="Z690" s="30">
        <f t="shared" ca="1" si="421"/>
        <v>0.22197045477862909</v>
      </c>
      <c r="AA690" s="30">
        <f t="shared" ca="1" si="421"/>
        <v>0.11190829054404439</v>
      </c>
      <c r="AB690" s="30">
        <f ca="1">IF(Riskregister!$E$7="",0,COUNTIF(BH$4:BH$53,"&lt;"&amp;Z690)*IF(AA690&lt;0.5,Riskregister!$K$7+(Riskregister!$L$7-Riskregister!$K$7)*SQRT(AA690/2),Riskregister!$L$7-(Riskregister!$L$7-Riskregister!$K$7)*SQRT((1-AA690)/2)))</f>
        <v>531164.79996093106</v>
      </c>
      <c r="AC690" s="30">
        <f t="shared" ca="1" si="422"/>
        <v>0.95274185020483504</v>
      </c>
      <c r="AD690" s="30">
        <f t="shared" ca="1" si="422"/>
        <v>0.86787932849442229</v>
      </c>
      <c r="AE690" s="30">
        <f ca="1">IF(Riskregister!$E$8="",0,COUNTIF(BI$4:BI$53,"&lt;"&amp;AC690)*IF(AD690&lt;0.5,Riskregister!$K$8+(Riskregister!$L$8-Riskregister!$K$8)*SQRT(AD690/2),Riskregister!$L$8-(Riskregister!$L$8-Riskregister!$K$8)*SQRT((1-AD690)/2)))</f>
        <v>22751978.104058474</v>
      </c>
      <c r="AF690" s="30">
        <f t="shared" ca="1" si="423"/>
        <v>0.90173323057045063</v>
      </c>
      <c r="AG690" s="30">
        <f t="shared" ca="1" si="423"/>
        <v>0.18487885511362978</v>
      </c>
      <c r="AH690" s="30">
        <f>IF(Riskregister!$E$9="",0,COUNTIF(BJ$4:BJ$53,"&lt;"&amp;AF690)*IF(AG690&lt;0.5,Riskregister!$K$9+(Riskregister!$L$9-Riskregister!$K$9)*SQRT(AG690/2),Riskregister!$L$9-(Riskregister!$L$9-Riskregister!$K$9)*SQRT((1-AG690)/2)))</f>
        <v>0</v>
      </c>
      <c r="AI690" s="30">
        <f t="shared" ca="1" si="424"/>
        <v>0.74615586513430798</v>
      </c>
      <c r="AJ690" s="30">
        <f t="shared" ca="1" si="424"/>
        <v>0.30479988328540419</v>
      </c>
      <c r="AK690" s="30">
        <f>IF(Riskregister!$E$10="",0,COUNTIF(BK$4:BK$53,"&lt;"&amp;AI690)*IF(AJ690&lt;0.5,Riskregister!$K$10+(Riskregister!$L$10-Riskregister!$K$10)*SQRT(AJ690/2),Riskregister!$L$10-(Riskregister!$L$10-Riskregister!$K$10)*SQRT((1-AJ690)/2)))</f>
        <v>0</v>
      </c>
      <c r="AL690" s="30">
        <f t="shared" ca="1" si="425"/>
        <v>0.63637246552955429</v>
      </c>
      <c r="AM690" s="30">
        <f t="shared" ca="1" si="425"/>
        <v>0.82761980142844238</v>
      </c>
      <c r="AN690" s="30">
        <f>IF(Riskregister!$E$11="",0,COUNTIF(BL$4:BL$53,"&lt;"&amp;AL690)*IF(AM690&lt;0.5,Riskregister!$K$11+(Riskregister!$L$11-Riskregister!$K$11)*SQRT(AM690/2),Riskregister!$L$11-(Riskregister!$L$11-Riskregister!$K$11)*SQRT((1-AM690)/2)))</f>
        <v>0</v>
      </c>
      <c r="AO690" s="30">
        <f t="shared" ca="1" si="426"/>
        <v>0.94517169520007827</v>
      </c>
      <c r="AP690" s="30">
        <f t="shared" ca="1" si="426"/>
        <v>0.84496864391472815</v>
      </c>
      <c r="AQ690" s="30">
        <f>IF(Riskregister!$E$12="",0,COUNTIF(BM$4:BM$53,"&lt;"&amp;AO690)*IF(AP690&lt;0.5,Riskregister!$K$12+(Riskregister!$L$12-Riskregister!$K$12)*SQRT(AP690/2),Riskregister!$L$12-(Riskregister!$L$12-Riskregister!$K$12)*SQRT((1-AP690)/2)))</f>
        <v>0</v>
      </c>
      <c r="AR690" s="30">
        <f t="shared" ca="1" si="427"/>
        <v>0.40906834824572447</v>
      </c>
      <c r="AS690" s="30">
        <f t="shared" ca="1" si="427"/>
        <v>0.95476889238940232</v>
      </c>
      <c r="AT690" s="30">
        <f>IF(Riskregister!$E$13="",0,COUNTIF(BN$4:BN$53,"&lt;"&amp;AR690)*IF(AS690&lt;0.5,Riskregister!$K$13+(Riskregister!$L$13-Riskregister!$K$13)*SQRT(AS690/2),Riskregister!$L$13-(Riskregister!$L$13-Riskregister!$K$13)*SQRT((1-AS690)/2)))</f>
        <v>0</v>
      </c>
      <c r="AU690" s="30">
        <f t="shared" ca="1" si="428"/>
        <v>8.8854336590441396E-2</v>
      </c>
      <c r="AV690" s="30">
        <f t="shared" ca="1" si="428"/>
        <v>0.53525229734936286</v>
      </c>
      <c r="AW690" s="30">
        <f>IF(Riskregister!$E$14="",0,COUNTIF(BO$4:BO$53,"&lt;"&amp;AU690)*IF(AV690&lt;0.5,Riskregister!$K$14+(Riskregister!$L$14-Riskregister!$K$14)*SQRT(AV690/2),Riskregister!$L$14-(Riskregister!$L$14-Riskregister!$K$14)*SQRT((1-AV690)/2)))</f>
        <v>0</v>
      </c>
      <c r="AX690" s="30">
        <f t="shared" ca="1" si="429"/>
        <v>0.52292298679471361</v>
      </c>
      <c r="AY690" s="30">
        <f t="shared" ca="1" si="429"/>
        <v>0.47343119323234684</v>
      </c>
      <c r="AZ690" s="30">
        <f>IF(Riskregister!$E$15="",0,COUNTIF(BP$4:BP$53,"&lt;"&amp;AX690)*IF(AY690&lt;0.5,Riskregister!$K$15+(Riskregister!$L$15-Riskregister!$K$15)*SQRT(AY690/2),Riskregister!$L$15-(Riskregister!$L$15-Riskregister!$K$15)*SQRT((1-AY690)/2)))</f>
        <v>0</v>
      </c>
      <c r="BA690" s="30">
        <f t="shared" ca="1" si="430"/>
        <v>1.8154214231225207E-2</v>
      </c>
      <c r="BB690" s="30">
        <f t="shared" ca="1" si="430"/>
        <v>0.21718426205045016</v>
      </c>
      <c r="BC690" s="30">
        <f>IF(Riskregister!$E$16="",0,COUNTIF(BQ$4:BQ$53,"&lt;"&amp;BA690)*IF(BB690&lt;0.5,Riskregister!$K$16+(Riskregister!$L$16-Riskregister!$K$16)*SQRT(BB690/2),Riskregister!$L$16-(Riskregister!$L$16-Riskregister!$K$16)*SQRT((1-BB690)/2)))</f>
        <v>0</v>
      </c>
      <c r="BD690" s="30">
        <f t="shared" ca="1" si="406"/>
        <v>24940544.49807971</v>
      </c>
    </row>
    <row r="691" spans="20:56" x14ac:dyDescent="0.35">
      <c r="T691" s="30">
        <f t="shared" ca="1" si="419"/>
        <v>0.47360202498814485</v>
      </c>
      <c r="U691" s="30">
        <f t="shared" ca="1" si="419"/>
        <v>0.64465311669842262</v>
      </c>
      <c r="V691" s="30">
        <f ca="1">IF(Riskregister!$E$5="",0,COUNTIF(BF$4:BF$53,"&lt;"&amp;T691)*IF(U691&lt;0.5,Riskregister!$K$5+(Riskregister!$L$5-Riskregister!$K$5)*SQRT(U691/2),Riskregister!$L$5-(Riskregister!$L$5-Riskregister!$K$5)*SQRT((1-U691)/2)))</f>
        <v>1230957.0777098071</v>
      </c>
      <c r="W691" s="30">
        <f t="shared" ca="1" si="420"/>
        <v>0.7228204710933841</v>
      </c>
      <c r="X691" s="30">
        <f t="shared" ca="1" si="420"/>
        <v>0.52977089138346189</v>
      </c>
      <c r="Y691" s="30">
        <f ca="1">IF(Riskregister!$E$6="",0,COUNTIF(BG$4:BG$53,"&lt;"&amp;W691)*IF(X691&lt;0.5,Riskregister!$K$6+(Riskregister!$L$6-Riskregister!$K$6)*SQRT(X691/2),Riskregister!$L$6-(Riskregister!$L$6-Riskregister!$K$6)*SQRT((1-X691)/2)))</f>
        <v>3381614.9244946558</v>
      </c>
      <c r="Z691" s="30">
        <f t="shared" ca="1" si="421"/>
        <v>0.26522958547324982</v>
      </c>
      <c r="AA691" s="30">
        <f t="shared" ca="1" si="421"/>
        <v>0.32918176416511169</v>
      </c>
      <c r="AB691" s="30">
        <f ca="1">IF(Riskregister!$E$7="",0,COUNTIF(BH$4:BH$53,"&lt;"&amp;Z691)*IF(AA691&lt;0.5,Riskregister!$K$7+(Riskregister!$L$7-Riskregister!$K$7)*SQRT(AA691/2),Riskregister!$L$7-(Riskregister!$L$7-Riskregister!$K$7)*SQRT((1-AA691)/2)))</f>
        <v>959971.53208972199</v>
      </c>
      <c r="AC691" s="30">
        <f t="shared" ca="1" si="422"/>
        <v>0.88835970345058002</v>
      </c>
      <c r="AD691" s="30">
        <f t="shared" ca="1" si="422"/>
        <v>0.15419332842805611</v>
      </c>
      <c r="AE691" s="30">
        <f ca="1">IF(Riskregister!$E$8="",0,COUNTIF(BI$4:BI$53,"&lt;"&amp;AC691)*IF(AD691&lt;0.5,Riskregister!$K$8+(Riskregister!$L$8-Riskregister!$K$8)*SQRT(AD691/2),Riskregister!$L$8-(Riskregister!$L$8-Riskregister!$K$8)*SQRT((1-AD691)/2)))</f>
        <v>8025077.226531269</v>
      </c>
      <c r="AF691" s="30">
        <f t="shared" ca="1" si="423"/>
        <v>0.49692909374996286</v>
      </c>
      <c r="AG691" s="30">
        <f t="shared" ca="1" si="423"/>
        <v>6.1101005926925689E-3</v>
      </c>
      <c r="AH691" s="30">
        <f>IF(Riskregister!$E$9="",0,COUNTIF(BJ$4:BJ$53,"&lt;"&amp;AF691)*IF(AG691&lt;0.5,Riskregister!$K$9+(Riskregister!$L$9-Riskregister!$K$9)*SQRT(AG691/2),Riskregister!$L$9-(Riskregister!$L$9-Riskregister!$K$9)*SQRT((1-AG691)/2)))</f>
        <v>0</v>
      </c>
      <c r="AI691" s="30">
        <f t="shared" ca="1" si="424"/>
        <v>0.67169193124185267</v>
      </c>
      <c r="AJ691" s="30">
        <f t="shared" ca="1" si="424"/>
        <v>0.53889172348989489</v>
      </c>
      <c r="AK691" s="30">
        <f>IF(Riskregister!$E$10="",0,COUNTIF(BK$4:BK$53,"&lt;"&amp;AI691)*IF(AJ691&lt;0.5,Riskregister!$K$10+(Riskregister!$L$10-Riskregister!$K$10)*SQRT(AJ691/2),Riskregister!$L$10-(Riskregister!$L$10-Riskregister!$K$10)*SQRT((1-AJ691)/2)))</f>
        <v>0</v>
      </c>
      <c r="AL691" s="30">
        <f t="shared" ca="1" si="425"/>
        <v>0.3014675525297279</v>
      </c>
      <c r="AM691" s="30">
        <f t="shared" ca="1" si="425"/>
        <v>0.94511309901838658</v>
      </c>
      <c r="AN691" s="30">
        <f>IF(Riskregister!$E$11="",0,COUNTIF(BL$4:BL$53,"&lt;"&amp;AL691)*IF(AM691&lt;0.5,Riskregister!$K$11+(Riskregister!$L$11-Riskregister!$K$11)*SQRT(AM691/2),Riskregister!$L$11-(Riskregister!$L$11-Riskregister!$K$11)*SQRT((1-AM691)/2)))</f>
        <v>0</v>
      </c>
      <c r="AO691" s="30">
        <f t="shared" ca="1" si="426"/>
        <v>0.61432982214565524</v>
      </c>
      <c r="AP691" s="30">
        <f t="shared" ca="1" si="426"/>
        <v>0.31157714772008571</v>
      </c>
      <c r="AQ691" s="30">
        <f>IF(Riskregister!$E$12="",0,COUNTIF(BM$4:BM$53,"&lt;"&amp;AO691)*IF(AP691&lt;0.5,Riskregister!$K$12+(Riskregister!$L$12-Riskregister!$K$12)*SQRT(AP691/2),Riskregister!$L$12-(Riskregister!$L$12-Riskregister!$K$12)*SQRT((1-AP691)/2)))</f>
        <v>0</v>
      </c>
      <c r="AR691" s="30">
        <f t="shared" ca="1" si="427"/>
        <v>0.78303432746352286</v>
      </c>
      <c r="AS691" s="30">
        <f t="shared" ca="1" si="427"/>
        <v>0.45574906752983968</v>
      </c>
      <c r="AT691" s="30">
        <f>IF(Riskregister!$E$13="",0,COUNTIF(BN$4:BN$53,"&lt;"&amp;AR691)*IF(AS691&lt;0.5,Riskregister!$K$13+(Riskregister!$L$13-Riskregister!$K$13)*SQRT(AS691/2),Riskregister!$L$13-(Riskregister!$L$13-Riskregister!$K$13)*SQRT((1-AS691)/2)))</f>
        <v>0</v>
      </c>
      <c r="AU691" s="30">
        <f t="shared" ca="1" si="428"/>
        <v>0.75276502116538346</v>
      </c>
      <c r="AV691" s="30">
        <f t="shared" ca="1" si="428"/>
        <v>0.52683739451393263</v>
      </c>
      <c r="AW691" s="30">
        <f>IF(Riskregister!$E$14="",0,COUNTIF(BO$4:BO$53,"&lt;"&amp;AU691)*IF(AV691&lt;0.5,Riskregister!$K$14+(Riskregister!$L$14-Riskregister!$K$14)*SQRT(AV691/2),Riskregister!$L$14-(Riskregister!$L$14-Riskregister!$K$14)*SQRT((1-AV691)/2)))</f>
        <v>0</v>
      </c>
      <c r="AX691" s="30">
        <f t="shared" ca="1" si="429"/>
        <v>0.69322865348591201</v>
      </c>
      <c r="AY691" s="30">
        <f t="shared" ca="1" si="429"/>
        <v>0.25539414412447392</v>
      </c>
      <c r="AZ691" s="30">
        <f>IF(Riskregister!$E$15="",0,COUNTIF(BP$4:BP$53,"&lt;"&amp;AX691)*IF(AY691&lt;0.5,Riskregister!$K$15+(Riskregister!$L$15-Riskregister!$K$15)*SQRT(AY691/2),Riskregister!$L$15-(Riskregister!$L$15-Riskregister!$K$15)*SQRT((1-AY691)/2)))</f>
        <v>0</v>
      </c>
      <c r="BA691" s="30">
        <f t="shared" ca="1" si="430"/>
        <v>0.34167053839932215</v>
      </c>
      <c r="BB691" s="30">
        <f t="shared" ca="1" si="430"/>
        <v>0.47887381301417398</v>
      </c>
      <c r="BC691" s="30">
        <f>IF(Riskregister!$E$16="",0,COUNTIF(BQ$4:BQ$53,"&lt;"&amp;BA691)*IF(BB691&lt;0.5,Riskregister!$K$16+(Riskregister!$L$16-Riskregister!$K$16)*SQRT(BB691/2),Riskregister!$L$16-(Riskregister!$L$16-Riskregister!$K$16)*SQRT((1-BB691)/2)))</f>
        <v>0</v>
      </c>
      <c r="BD691" s="30">
        <f t="shared" ca="1" si="406"/>
        <v>13597620.760825455</v>
      </c>
    </row>
    <row r="692" spans="20:56" x14ac:dyDescent="0.35">
      <c r="T692" s="30">
        <f t="shared" ca="1" si="419"/>
        <v>9.5172822938751733E-2</v>
      </c>
      <c r="U692" s="30">
        <f t="shared" ca="1" si="419"/>
        <v>0.33558874863613186</v>
      </c>
      <c r="V692" s="30">
        <f ca="1">IF(Riskregister!$E$5="",0,COUNTIF(BF$4:BF$53,"&lt;"&amp;T692)*IF(U692&lt;0.5,Riskregister!$K$5+(Riskregister!$L$5-Riskregister!$K$5)*SQRT(U692/2),Riskregister!$L$5-(Riskregister!$L$5-Riskregister!$K$5)*SQRT((1-U692)/2)))</f>
        <v>334332.20228546165</v>
      </c>
      <c r="W692" s="30">
        <f t="shared" ca="1" si="420"/>
        <v>0.77765332236076856</v>
      </c>
      <c r="X692" s="30">
        <f t="shared" ca="1" si="420"/>
        <v>0.41888795833103942</v>
      </c>
      <c r="Y692" s="30">
        <f ca="1">IF(Riskregister!$E$6="",0,COUNTIF(BG$4:BG$53,"&lt;"&amp;W692)*IF(X692&lt;0.5,Riskregister!$K$6+(Riskregister!$L$6-Riskregister!$K$6)*SQRT(X692/2),Riskregister!$L$6-(Riskregister!$L$6-Riskregister!$K$6)*SQRT((1-X692)/2)))</f>
        <v>3071312.6941903881</v>
      </c>
      <c r="Z692" s="30">
        <f t="shared" ca="1" si="421"/>
        <v>0.44010578544454981</v>
      </c>
      <c r="AA692" s="30">
        <f t="shared" ca="1" si="421"/>
        <v>0.33677209888308057</v>
      </c>
      <c r="AB692" s="30">
        <f ca="1">IF(Riskregister!$E$7="",0,COUNTIF(BH$4:BH$53,"&lt;"&amp;Z692)*IF(AA692&lt;0.5,Riskregister!$K$7+(Riskregister!$L$7-Riskregister!$K$7)*SQRT(AA692/2),Riskregister!$L$7-(Riskregister!$L$7-Riskregister!$K$7)*SQRT((1-AA692)/2)))</f>
        <v>1161732.2542630006</v>
      </c>
      <c r="AC692" s="30">
        <f t="shared" ca="1" si="422"/>
        <v>0.98566668838332716</v>
      </c>
      <c r="AD692" s="30">
        <f t="shared" ca="1" si="422"/>
        <v>0.94997779820778594</v>
      </c>
      <c r="AE692" s="30">
        <f ca="1">IF(Riskregister!$E$8="",0,COUNTIF(BI$4:BI$53,"&lt;"&amp;AC692)*IF(AD692&lt;0.5,Riskregister!$K$8+(Riskregister!$L$8-Riskregister!$K$8)*SQRT(AD692/2),Riskregister!$L$8-(Riskregister!$L$8-Riskregister!$K$8)*SQRT((1-AD692)/2)))</f>
        <v>29796898.451792888</v>
      </c>
      <c r="AF692" s="30">
        <f t="shared" ca="1" si="423"/>
        <v>0.89533939721904743</v>
      </c>
      <c r="AG692" s="30">
        <f t="shared" ca="1" si="423"/>
        <v>0.5010935804502844</v>
      </c>
      <c r="AH692" s="30">
        <f>IF(Riskregister!$E$9="",0,COUNTIF(BJ$4:BJ$53,"&lt;"&amp;AF692)*IF(AG692&lt;0.5,Riskregister!$K$9+(Riskregister!$L$9-Riskregister!$K$9)*SQRT(AG692/2),Riskregister!$L$9-(Riskregister!$L$9-Riskregister!$K$9)*SQRT((1-AG692)/2)))</f>
        <v>0</v>
      </c>
      <c r="AI692" s="30">
        <f t="shared" ca="1" si="424"/>
        <v>0.27153947791581867</v>
      </c>
      <c r="AJ692" s="30">
        <f t="shared" ca="1" si="424"/>
        <v>0.82066048684747051</v>
      </c>
      <c r="AK692" s="30">
        <f>IF(Riskregister!$E$10="",0,COUNTIF(BK$4:BK$53,"&lt;"&amp;AI692)*IF(AJ692&lt;0.5,Riskregister!$K$10+(Riskregister!$L$10-Riskregister!$K$10)*SQRT(AJ692/2),Riskregister!$L$10-(Riskregister!$L$10-Riskregister!$K$10)*SQRT((1-AJ692)/2)))</f>
        <v>0</v>
      </c>
      <c r="AL692" s="30">
        <f t="shared" ca="1" si="425"/>
        <v>5.4249065099181593E-2</v>
      </c>
      <c r="AM692" s="30">
        <f t="shared" ca="1" si="425"/>
        <v>0.18738890806116337</v>
      </c>
      <c r="AN692" s="30">
        <f>IF(Riskregister!$E$11="",0,COUNTIF(BL$4:BL$53,"&lt;"&amp;AL692)*IF(AM692&lt;0.5,Riskregister!$K$11+(Riskregister!$L$11-Riskregister!$K$11)*SQRT(AM692/2),Riskregister!$L$11-(Riskregister!$L$11-Riskregister!$K$11)*SQRT((1-AM692)/2)))</f>
        <v>0</v>
      </c>
      <c r="AO692" s="30">
        <f t="shared" ca="1" si="426"/>
        <v>0.48198933150550405</v>
      </c>
      <c r="AP692" s="30">
        <f t="shared" ca="1" si="426"/>
        <v>0.93533321590902407</v>
      </c>
      <c r="AQ692" s="30">
        <f>IF(Riskregister!$E$12="",0,COUNTIF(BM$4:BM$53,"&lt;"&amp;AO692)*IF(AP692&lt;0.5,Riskregister!$K$12+(Riskregister!$L$12-Riskregister!$K$12)*SQRT(AP692/2),Riskregister!$L$12-(Riskregister!$L$12-Riskregister!$K$12)*SQRT((1-AP692)/2)))</f>
        <v>0</v>
      </c>
      <c r="AR692" s="30">
        <f t="shared" ca="1" si="427"/>
        <v>0.26596784717212418</v>
      </c>
      <c r="AS692" s="30">
        <f t="shared" ca="1" si="427"/>
        <v>0.79893929594505941</v>
      </c>
      <c r="AT692" s="30">
        <f>IF(Riskregister!$E$13="",0,COUNTIF(BN$4:BN$53,"&lt;"&amp;AR692)*IF(AS692&lt;0.5,Riskregister!$K$13+(Riskregister!$L$13-Riskregister!$K$13)*SQRT(AS692/2),Riskregister!$L$13-(Riskregister!$L$13-Riskregister!$K$13)*SQRT((1-AS692)/2)))</f>
        <v>0</v>
      </c>
      <c r="AU692" s="30">
        <f t="shared" ca="1" si="428"/>
        <v>0.49207153819698146</v>
      </c>
      <c r="AV692" s="30">
        <f t="shared" ca="1" si="428"/>
        <v>0.13711180693142422</v>
      </c>
      <c r="AW692" s="30">
        <f>IF(Riskregister!$E$14="",0,COUNTIF(BO$4:BO$53,"&lt;"&amp;AU692)*IF(AV692&lt;0.5,Riskregister!$K$14+(Riskregister!$L$14-Riskregister!$K$14)*SQRT(AV692/2),Riskregister!$L$14-(Riskregister!$L$14-Riskregister!$K$14)*SQRT((1-AV692)/2)))</f>
        <v>0</v>
      </c>
      <c r="AX692" s="30">
        <f t="shared" ca="1" si="429"/>
        <v>4.4328128990721583E-3</v>
      </c>
      <c r="AY692" s="30">
        <f t="shared" ca="1" si="429"/>
        <v>0.28423882026711134</v>
      </c>
      <c r="AZ692" s="30">
        <f>IF(Riskregister!$E$15="",0,COUNTIF(BP$4:BP$53,"&lt;"&amp;AX692)*IF(AY692&lt;0.5,Riskregister!$K$15+(Riskregister!$L$15-Riskregister!$K$15)*SQRT(AY692/2),Riskregister!$L$15-(Riskregister!$L$15-Riskregister!$K$15)*SQRT((1-AY692)/2)))</f>
        <v>0</v>
      </c>
      <c r="BA692" s="30">
        <f t="shared" ca="1" si="430"/>
        <v>0.98283799148027196</v>
      </c>
      <c r="BB692" s="30">
        <f t="shared" ca="1" si="430"/>
        <v>0.11886349010971853</v>
      </c>
      <c r="BC692" s="30">
        <f>IF(Riskregister!$E$16="",0,COUNTIF(BQ$4:BQ$53,"&lt;"&amp;BA692)*IF(BB692&lt;0.5,Riskregister!$K$16+(Riskregister!$L$16-Riskregister!$K$16)*SQRT(BB692/2),Riskregister!$L$16-(Riskregister!$L$16-Riskregister!$K$16)*SQRT((1-BB692)/2)))</f>
        <v>0</v>
      </c>
      <c r="BD692" s="30">
        <f t="shared" ca="1" si="406"/>
        <v>34364275.602531739</v>
      </c>
    </row>
    <row r="693" spans="20:56" x14ac:dyDescent="0.35">
      <c r="T693" s="30">
        <f t="shared" ca="1" si="419"/>
        <v>0.29077869731571693</v>
      </c>
      <c r="U693" s="30">
        <f t="shared" ca="1" si="419"/>
        <v>7.878513215553884E-3</v>
      </c>
      <c r="V693" s="30">
        <f ca="1">IF(Riskregister!$E$5="",0,COUNTIF(BF$4:BF$53,"&lt;"&amp;T693)*IF(U693&lt;0.5,Riskregister!$K$5+(Riskregister!$L$5-Riskregister!$K$5)*SQRT(U693/2),Riskregister!$L$5-(Riskregister!$L$5-Riskregister!$K$5)*SQRT((1-U693)/2)))</f>
        <v>356487.14767360204</v>
      </c>
      <c r="W693" s="30">
        <f t="shared" ca="1" si="420"/>
        <v>0.79985014804188892</v>
      </c>
      <c r="X693" s="30">
        <f t="shared" ca="1" si="420"/>
        <v>0.25554845844447727</v>
      </c>
      <c r="Y693" s="30">
        <f ca="1">IF(Riskregister!$E$6="",0,COUNTIF(BG$4:BG$53,"&lt;"&amp;W693)*IF(X693&lt;0.5,Riskregister!$K$6+(Riskregister!$L$6-Riskregister!$K$6)*SQRT(X693/2),Riskregister!$L$6-(Riskregister!$L$6-Riskregister!$K$6)*SQRT((1-X693)/2)))</f>
        <v>2530258.1496060258</v>
      </c>
      <c r="Z693" s="30">
        <f t="shared" ca="1" si="421"/>
        <v>5.8357111479160673E-2</v>
      </c>
      <c r="AA693" s="30">
        <f t="shared" ca="1" si="421"/>
        <v>0.390832771784695</v>
      </c>
      <c r="AB693" s="30">
        <f ca="1">IF(Riskregister!$E$7="",0,COUNTIF(BH$4:BH$53,"&lt;"&amp;Z693)*IF(AA693&lt;0.5,Riskregister!$K$7+(Riskregister!$L$7-Riskregister!$K$7)*SQRT(AA693/2),Riskregister!$L$7-(Riskregister!$L$7-Riskregister!$K$7)*SQRT((1-AA693)/2)))</f>
        <v>614162.21889153484</v>
      </c>
      <c r="AC693" s="30">
        <f t="shared" ca="1" si="422"/>
        <v>0.50804244722167535</v>
      </c>
      <c r="AD693" s="30">
        <f t="shared" ca="1" si="422"/>
        <v>0.5122087127370093</v>
      </c>
      <c r="AE693" s="30">
        <f ca="1">IF(Riskregister!$E$8="",0,COUNTIF(BI$4:BI$53,"&lt;"&amp;AC693)*IF(AD693&lt;0.5,Riskregister!$K$8+(Riskregister!$L$8-Riskregister!$K$8)*SQRT(AD693/2),Riskregister!$L$8-(Riskregister!$L$8-Riskregister!$K$8)*SQRT((1-AD693)/2)))</f>
        <v>8036603.3496304695</v>
      </c>
      <c r="AF693" s="30">
        <f t="shared" ca="1" si="423"/>
        <v>0.17557141579550284</v>
      </c>
      <c r="AG693" s="30">
        <f t="shared" ca="1" si="423"/>
        <v>1.9187009306142699E-2</v>
      </c>
      <c r="AH693" s="30">
        <f>IF(Riskregister!$E$9="",0,COUNTIF(BJ$4:BJ$53,"&lt;"&amp;AF693)*IF(AG693&lt;0.5,Riskregister!$K$9+(Riskregister!$L$9-Riskregister!$K$9)*SQRT(AG693/2),Riskregister!$L$9-(Riskregister!$L$9-Riskregister!$K$9)*SQRT((1-AG693)/2)))</f>
        <v>0</v>
      </c>
      <c r="AI693" s="30">
        <f t="shared" ca="1" si="424"/>
        <v>7.9509335611373744E-2</v>
      </c>
      <c r="AJ693" s="30">
        <f t="shared" ca="1" si="424"/>
        <v>0.78024633287075795</v>
      </c>
      <c r="AK693" s="30">
        <f>IF(Riskregister!$E$10="",0,COUNTIF(BK$4:BK$53,"&lt;"&amp;AI693)*IF(AJ693&lt;0.5,Riskregister!$K$10+(Riskregister!$L$10-Riskregister!$K$10)*SQRT(AJ693/2),Riskregister!$L$10-(Riskregister!$L$10-Riskregister!$K$10)*SQRT((1-AJ693)/2)))</f>
        <v>0</v>
      </c>
      <c r="AL693" s="30">
        <f t="shared" ca="1" si="425"/>
        <v>0.26712842364159728</v>
      </c>
      <c r="AM693" s="30">
        <f t="shared" ca="1" si="425"/>
        <v>0.62407232252439515</v>
      </c>
      <c r="AN693" s="30">
        <f>IF(Riskregister!$E$11="",0,COUNTIF(BL$4:BL$53,"&lt;"&amp;AL693)*IF(AM693&lt;0.5,Riskregister!$K$11+(Riskregister!$L$11-Riskregister!$K$11)*SQRT(AM693/2),Riskregister!$L$11-(Riskregister!$L$11-Riskregister!$K$11)*SQRT((1-AM693)/2)))</f>
        <v>0</v>
      </c>
      <c r="AO693" s="30">
        <f t="shared" ca="1" si="426"/>
        <v>0.79117007009441287</v>
      </c>
      <c r="AP693" s="30">
        <f t="shared" ca="1" si="426"/>
        <v>0.89866821633200444</v>
      </c>
      <c r="AQ693" s="30">
        <f>IF(Riskregister!$E$12="",0,COUNTIF(BM$4:BM$53,"&lt;"&amp;AO693)*IF(AP693&lt;0.5,Riskregister!$K$12+(Riskregister!$L$12-Riskregister!$K$12)*SQRT(AP693/2),Riskregister!$L$12-(Riskregister!$L$12-Riskregister!$K$12)*SQRT((1-AP693)/2)))</f>
        <v>0</v>
      </c>
      <c r="AR693" s="30">
        <f t="shared" ca="1" si="427"/>
        <v>0.83608453867207233</v>
      </c>
      <c r="AS693" s="30">
        <f t="shared" ca="1" si="427"/>
        <v>0.61179907848936255</v>
      </c>
      <c r="AT693" s="30">
        <f>IF(Riskregister!$E$13="",0,COUNTIF(BN$4:BN$53,"&lt;"&amp;AR693)*IF(AS693&lt;0.5,Riskregister!$K$13+(Riskregister!$L$13-Riskregister!$K$13)*SQRT(AS693/2),Riskregister!$L$13-(Riskregister!$L$13-Riskregister!$K$13)*SQRT((1-AS693)/2)))</f>
        <v>0</v>
      </c>
      <c r="AU693" s="30">
        <f t="shared" ca="1" si="428"/>
        <v>0.59772981999606778</v>
      </c>
      <c r="AV693" s="30">
        <f t="shared" ca="1" si="428"/>
        <v>0.19807986610462824</v>
      </c>
      <c r="AW693" s="30">
        <f>IF(Riskregister!$E$14="",0,COUNTIF(BO$4:BO$53,"&lt;"&amp;AU693)*IF(AV693&lt;0.5,Riskregister!$K$14+(Riskregister!$L$14-Riskregister!$K$14)*SQRT(AV693/2),Riskregister!$L$14-(Riskregister!$L$14-Riskregister!$K$14)*SQRT((1-AV693)/2)))</f>
        <v>0</v>
      </c>
      <c r="AX693" s="30">
        <f t="shared" ca="1" si="429"/>
        <v>0.94398253644093955</v>
      </c>
      <c r="AY693" s="30">
        <f t="shared" ca="1" si="429"/>
        <v>0.20681095276166872</v>
      </c>
      <c r="AZ693" s="30">
        <f>IF(Riskregister!$E$15="",0,COUNTIF(BP$4:BP$53,"&lt;"&amp;AX693)*IF(AY693&lt;0.5,Riskregister!$K$15+(Riskregister!$L$15-Riskregister!$K$15)*SQRT(AY693/2),Riskregister!$L$15-(Riskregister!$L$15-Riskregister!$K$15)*SQRT((1-AY693)/2)))</f>
        <v>0</v>
      </c>
      <c r="BA693" s="30">
        <f t="shared" ca="1" si="430"/>
        <v>0.92911174360883531</v>
      </c>
      <c r="BB693" s="30">
        <f t="shared" ca="1" si="430"/>
        <v>0.38438292355196668</v>
      </c>
      <c r="BC693" s="30">
        <f>IF(Riskregister!$E$16="",0,COUNTIF(BQ$4:BQ$53,"&lt;"&amp;BA693)*IF(BB693&lt;0.5,Riskregister!$K$16+(Riskregister!$L$16-Riskregister!$K$16)*SQRT(BB693/2),Riskregister!$L$16-(Riskregister!$L$16-Riskregister!$K$16)*SQRT((1-BB693)/2)))</f>
        <v>0</v>
      </c>
      <c r="BD693" s="30">
        <f t="shared" ca="1" si="406"/>
        <v>11537510.865801632</v>
      </c>
    </row>
    <row r="694" spans="20:56" x14ac:dyDescent="0.35">
      <c r="T694" s="30">
        <f t="shared" ca="1" si="419"/>
        <v>0.48936028738072024</v>
      </c>
      <c r="U694" s="30">
        <f t="shared" ca="1" si="419"/>
        <v>0.76392935367525361</v>
      </c>
      <c r="V694" s="30">
        <f ca="1">IF(Riskregister!$E$5="",0,COUNTIF(BF$4:BF$53,"&lt;"&amp;T694)*IF(U694&lt;0.5,Riskregister!$K$5+(Riskregister!$L$5-Riskregister!$K$5)*SQRT(U694/2),Riskregister!$L$5-(Riskregister!$L$5-Riskregister!$K$5)*SQRT((1-U694)/2)))</f>
        <v>1336190.3661377598</v>
      </c>
      <c r="W694" s="30">
        <f t="shared" ca="1" si="420"/>
        <v>0.27595872518375308</v>
      </c>
      <c r="X694" s="30">
        <f t="shared" ca="1" si="420"/>
        <v>0.63014338419366145</v>
      </c>
      <c r="Y694" s="30">
        <f ca="1">IF(Riskregister!$E$6="",0,COUNTIF(BG$4:BG$53,"&lt;"&amp;W694)*IF(X694&lt;0.5,Riskregister!$K$6+(Riskregister!$L$6-Riskregister!$K$6)*SQRT(X694/2),Riskregister!$L$6-(Riskregister!$L$6-Riskregister!$K$6)*SQRT((1-X694)/2)))</f>
        <v>1225940.7531679063</v>
      </c>
      <c r="Z694" s="30">
        <f t="shared" ca="1" si="421"/>
        <v>9.8271090014551254E-2</v>
      </c>
      <c r="AA694" s="30">
        <f t="shared" ca="1" si="421"/>
        <v>0.38446970564181637</v>
      </c>
      <c r="AB694" s="30">
        <f ca="1">IF(Riskregister!$E$7="",0,COUNTIF(BH$4:BH$53,"&lt;"&amp;Z694)*IF(AA694&lt;0.5,Riskregister!$K$7+(Riskregister!$L$7-Riskregister!$K$7)*SQRT(AA694/2),Riskregister!$L$7-(Riskregister!$L$7-Riskregister!$K$7)*SQRT((1-AA694)/2)))</f>
        <v>610368.24959487736</v>
      </c>
      <c r="AC694" s="30">
        <f t="shared" ca="1" si="422"/>
        <v>0.87922078948667393</v>
      </c>
      <c r="AD694" s="30">
        <f t="shared" ca="1" si="422"/>
        <v>5.7972686001394713E-2</v>
      </c>
      <c r="AE694" s="30">
        <f ca="1">IF(Riskregister!$E$8="",0,COUNTIF(BI$4:BI$53,"&lt;"&amp;AC694)*IF(AD694&lt;0.5,Riskregister!$K$8+(Riskregister!$L$8-Riskregister!$K$8)*SQRT(AD694/2),Riskregister!$L$8-(Riskregister!$L$8-Riskregister!$K$8)*SQRT((1-AD694)/2)))</f>
        <v>5500963.3742556442</v>
      </c>
      <c r="AF694" s="30">
        <f t="shared" ca="1" si="423"/>
        <v>0.11795741619301203</v>
      </c>
      <c r="AG694" s="30">
        <f t="shared" ca="1" si="423"/>
        <v>0.31012814255618704</v>
      </c>
      <c r="AH694" s="30">
        <f>IF(Riskregister!$E$9="",0,COUNTIF(BJ$4:BJ$53,"&lt;"&amp;AF694)*IF(AG694&lt;0.5,Riskregister!$K$9+(Riskregister!$L$9-Riskregister!$K$9)*SQRT(AG694/2),Riskregister!$L$9-(Riskregister!$L$9-Riskregister!$K$9)*SQRT((1-AG694)/2)))</f>
        <v>0</v>
      </c>
      <c r="AI694" s="30">
        <f t="shared" ca="1" si="424"/>
        <v>2.4527537264585564E-2</v>
      </c>
      <c r="AJ694" s="30">
        <f t="shared" ca="1" si="424"/>
        <v>0.61319276645533127</v>
      </c>
      <c r="AK694" s="30">
        <f>IF(Riskregister!$E$10="",0,COUNTIF(BK$4:BK$53,"&lt;"&amp;AI694)*IF(AJ694&lt;0.5,Riskregister!$K$10+(Riskregister!$L$10-Riskregister!$K$10)*SQRT(AJ694/2),Riskregister!$L$10-(Riskregister!$L$10-Riskregister!$K$10)*SQRT((1-AJ694)/2)))</f>
        <v>0</v>
      </c>
      <c r="AL694" s="30">
        <f t="shared" ca="1" si="425"/>
        <v>0.83070768105522286</v>
      </c>
      <c r="AM694" s="30">
        <f t="shared" ca="1" si="425"/>
        <v>0.29967350513176749</v>
      </c>
      <c r="AN694" s="30">
        <f>IF(Riskregister!$E$11="",0,COUNTIF(BL$4:BL$53,"&lt;"&amp;AL694)*IF(AM694&lt;0.5,Riskregister!$K$11+(Riskregister!$L$11-Riskregister!$K$11)*SQRT(AM694/2),Riskregister!$L$11-(Riskregister!$L$11-Riskregister!$K$11)*SQRT((1-AM694)/2)))</f>
        <v>0</v>
      </c>
      <c r="AO694" s="30">
        <f t="shared" ca="1" si="426"/>
        <v>0.69009293795305993</v>
      </c>
      <c r="AP694" s="30">
        <f t="shared" ca="1" si="426"/>
        <v>0.72978803340617138</v>
      </c>
      <c r="AQ694" s="30">
        <f>IF(Riskregister!$E$12="",0,COUNTIF(BM$4:BM$53,"&lt;"&amp;AO694)*IF(AP694&lt;0.5,Riskregister!$K$12+(Riskregister!$L$12-Riskregister!$K$12)*SQRT(AP694/2),Riskregister!$L$12-(Riskregister!$L$12-Riskregister!$K$12)*SQRT((1-AP694)/2)))</f>
        <v>0</v>
      </c>
      <c r="AR694" s="30">
        <f t="shared" ca="1" si="427"/>
        <v>0.88672614155072504</v>
      </c>
      <c r="AS694" s="30">
        <f t="shared" ca="1" si="427"/>
        <v>0.5770922441525661</v>
      </c>
      <c r="AT694" s="30">
        <f>IF(Riskregister!$E$13="",0,COUNTIF(BN$4:BN$53,"&lt;"&amp;AR694)*IF(AS694&lt;0.5,Riskregister!$K$13+(Riskregister!$L$13-Riskregister!$K$13)*SQRT(AS694/2),Riskregister!$L$13-(Riskregister!$L$13-Riskregister!$K$13)*SQRT((1-AS694)/2)))</f>
        <v>0</v>
      </c>
      <c r="AU694" s="30">
        <f t="shared" ca="1" si="428"/>
        <v>9.636193508276214E-2</v>
      </c>
      <c r="AV694" s="30">
        <f t="shared" ca="1" si="428"/>
        <v>0.38293372082573718</v>
      </c>
      <c r="AW694" s="30">
        <f>IF(Riskregister!$E$14="",0,COUNTIF(BO$4:BO$53,"&lt;"&amp;AU694)*IF(AV694&lt;0.5,Riskregister!$K$14+(Riskregister!$L$14-Riskregister!$K$14)*SQRT(AV694/2),Riskregister!$L$14-(Riskregister!$L$14-Riskregister!$K$14)*SQRT((1-AV694)/2)))</f>
        <v>0</v>
      </c>
      <c r="AX694" s="30">
        <f t="shared" ca="1" si="429"/>
        <v>0.15536089530936736</v>
      </c>
      <c r="AY694" s="30">
        <f t="shared" ca="1" si="429"/>
        <v>0.20098800086848545</v>
      </c>
      <c r="AZ694" s="30">
        <f>IF(Riskregister!$E$15="",0,COUNTIF(BP$4:BP$53,"&lt;"&amp;AX694)*IF(AY694&lt;0.5,Riskregister!$K$15+(Riskregister!$L$15-Riskregister!$K$15)*SQRT(AY694/2),Riskregister!$L$15-(Riskregister!$L$15-Riskregister!$K$15)*SQRT((1-AY694)/2)))</f>
        <v>0</v>
      </c>
      <c r="BA694" s="30">
        <f t="shared" ca="1" si="430"/>
        <v>0.75523832615108333</v>
      </c>
      <c r="BB694" s="30">
        <f t="shared" ca="1" si="430"/>
        <v>0.13026521806947788</v>
      </c>
      <c r="BC694" s="30">
        <f>IF(Riskregister!$E$16="",0,COUNTIF(BQ$4:BQ$53,"&lt;"&amp;BA694)*IF(BB694&lt;0.5,Riskregister!$K$16+(Riskregister!$L$16-Riskregister!$K$16)*SQRT(BB694/2),Riskregister!$L$16-(Riskregister!$L$16-Riskregister!$K$16)*SQRT((1-BB694)/2)))</f>
        <v>0</v>
      </c>
      <c r="BD694" s="30">
        <f t="shared" ca="1" si="406"/>
        <v>8673462.7431561872</v>
      </c>
    </row>
    <row r="695" spans="20:56" x14ac:dyDescent="0.35">
      <c r="T695" s="30">
        <f t="shared" ca="1" si="419"/>
        <v>0.51935735881983691</v>
      </c>
      <c r="U695" s="30">
        <f t="shared" ca="1" si="419"/>
        <v>0.10966976626710323</v>
      </c>
      <c r="V695" s="30">
        <f ca="1">IF(Riskregister!$E$5="",0,COUNTIF(BF$4:BF$53,"&lt;"&amp;T695)*IF(U695&lt;0.5,Riskregister!$K$5+(Riskregister!$L$5-Riskregister!$K$5)*SQRT(U695/2),Riskregister!$L$5-(Riskregister!$L$5-Riskregister!$K$5)*SQRT((1-U695)/2)))</f>
        <v>1021503.2874755631</v>
      </c>
      <c r="W695" s="30">
        <f t="shared" ca="1" si="420"/>
        <v>0.70643332288290284</v>
      </c>
      <c r="X695" s="30">
        <f t="shared" ca="1" si="420"/>
        <v>0.11729768239137928</v>
      </c>
      <c r="Y695" s="30">
        <f ca="1">IF(Riskregister!$E$6="",0,COUNTIF(BG$4:BG$53,"&lt;"&amp;W695)*IF(X695&lt;0.5,Riskregister!$K$6+(Riskregister!$L$6-Riskregister!$K$6)*SQRT(X695/2),Riskregister!$L$6-(Riskregister!$L$6-Riskregister!$K$6)*SQRT((1-X695)/2)))</f>
        <v>1907746.2327478942</v>
      </c>
      <c r="Z695" s="30">
        <f t="shared" ca="1" si="421"/>
        <v>0.206495577074577</v>
      </c>
      <c r="AA695" s="30">
        <f t="shared" ca="1" si="421"/>
        <v>0.94568396449801251</v>
      </c>
      <c r="AB695" s="30">
        <f ca="1">IF(Riskregister!$E$7="",0,COUNTIF(BH$4:BH$53,"&lt;"&amp;Z695)*IF(AA695&lt;0.5,Riskregister!$K$7+(Riskregister!$L$7-Riskregister!$K$7)*SQRT(AA695/2),Riskregister!$L$7-(Riskregister!$L$7-Riskregister!$K$7)*SQRT((1-AA695)/2)))</f>
        <v>1369284.3421179487</v>
      </c>
      <c r="AC695" s="30">
        <f t="shared" ca="1" si="422"/>
        <v>0.10228573547035413</v>
      </c>
      <c r="AD695" s="30">
        <f t="shared" ca="1" si="422"/>
        <v>0.2022616020544854</v>
      </c>
      <c r="AE695" s="30">
        <f ca="1">IF(Riskregister!$E$8="",0,COUNTIF(BI$4:BI$53,"&lt;"&amp;AC695)*IF(AD695&lt;0.5,Riskregister!$K$8+(Riskregister!$L$8-Riskregister!$K$8)*SQRT(AD695/2),Riskregister!$L$8-(Riskregister!$L$8-Riskregister!$K$8)*SQRT((1-AD695)/2)))</f>
        <v>1794650.2583185779</v>
      </c>
      <c r="AF695" s="30">
        <f t="shared" ca="1" si="423"/>
        <v>0.93335491526123127</v>
      </c>
      <c r="AG695" s="30">
        <f t="shared" ca="1" si="423"/>
        <v>0.36837124309701363</v>
      </c>
      <c r="AH695" s="30">
        <f>IF(Riskregister!$E$9="",0,COUNTIF(BJ$4:BJ$53,"&lt;"&amp;AF695)*IF(AG695&lt;0.5,Riskregister!$K$9+(Riskregister!$L$9-Riskregister!$K$9)*SQRT(AG695/2),Riskregister!$L$9-(Riskregister!$L$9-Riskregister!$K$9)*SQRT((1-AG695)/2)))</f>
        <v>0</v>
      </c>
      <c r="AI695" s="30">
        <f t="shared" ca="1" si="424"/>
        <v>0.10790871821073134</v>
      </c>
      <c r="AJ695" s="30">
        <f t="shared" ca="1" si="424"/>
        <v>0.4501641007220698</v>
      </c>
      <c r="AK695" s="30">
        <f>IF(Riskregister!$E$10="",0,COUNTIF(BK$4:BK$53,"&lt;"&amp;AI695)*IF(AJ695&lt;0.5,Riskregister!$K$10+(Riskregister!$L$10-Riskregister!$K$10)*SQRT(AJ695/2),Riskregister!$L$10-(Riskregister!$L$10-Riskregister!$K$10)*SQRT((1-AJ695)/2)))</f>
        <v>0</v>
      </c>
      <c r="AL695" s="30">
        <f t="shared" ca="1" si="425"/>
        <v>0.63973667772800247</v>
      </c>
      <c r="AM695" s="30">
        <f t="shared" ca="1" si="425"/>
        <v>7.4602545733264636E-2</v>
      </c>
      <c r="AN695" s="30">
        <f>IF(Riskregister!$E$11="",0,COUNTIF(BL$4:BL$53,"&lt;"&amp;AL695)*IF(AM695&lt;0.5,Riskregister!$K$11+(Riskregister!$L$11-Riskregister!$K$11)*SQRT(AM695/2),Riskregister!$L$11-(Riskregister!$L$11-Riskregister!$K$11)*SQRT((1-AM695)/2)))</f>
        <v>0</v>
      </c>
      <c r="AO695" s="30">
        <f t="shared" ca="1" si="426"/>
        <v>0.16066304803649567</v>
      </c>
      <c r="AP695" s="30">
        <f t="shared" ca="1" si="426"/>
        <v>1.3584003395016531E-2</v>
      </c>
      <c r="AQ695" s="30">
        <f>IF(Riskregister!$E$12="",0,COUNTIF(BM$4:BM$53,"&lt;"&amp;AO695)*IF(AP695&lt;0.5,Riskregister!$K$12+(Riskregister!$L$12-Riskregister!$K$12)*SQRT(AP695/2),Riskregister!$L$12-(Riskregister!$L$12-Riskregister!$K$12)*SQRT((1-AP695)/2)))</f>
        <v>0</v>
      </c>
      <c r="AR695" s="30">
        <f t="shared" ca="1" si="427"/>
        <v>0.1859145920842824</v>
      </c>
      <c r="AS695" s="30">
        <f t="shared" ca="1" si="427"/>
        <v>0.19260834890383949</v>
      </c>
      <c r="AT695" s="30">
        <f>IF(Riskregister!$E$13="",0,COUNTIF(BN$4:BN$53,"&lt;"&amp;AR695)*IF(AS695&lt;0.5,Riskregister!$K$13+(Riskregister!$L$13-Riskregister!$K$13)*SQRT(AS695/2),Riskregister!$L$13-(Riskregister!$L$13-Riskregister!$K$13)*SQRT((1-AS695)/2)))</f>
        <v>0</v>
      </c>
      <c r="AU695" s="30">
        <f t="shared" ca="1" si="428"/>
        <v>0.49345570818660256</v>
      </c>
      <c r="AV695" s="30">
        <f t="shared" ca="1" si="428"/>
        <v>0.81169318089269926</v>
      </c>
      <c r="AW695" s="30">
        <f>IF(Riskregister!$E$14="",0,COUNTIF(BO$4:BO$53,"&lt;"&amp;AU695)*IF(AV695&lt;0.5,Riskregister!$K$14+(Riskregister!$L$14-Riskregister!$K$14)*SQRT(AV695/2),Riskregister!$L$14-(Riskregister!$L$14-Riskregister!$K$14)*SQRT((1-AV695)/2)))</f>
        <v>0</v>
      </c>
      <c r="AX695" s="30">
        <f t="shared" ca="1" si="429"/>
        <v>0.52505901354367668</v>
      </c>
      <c r="AY695" s="30">
        <f t="shared" ca="1" si="429"/>
        <v>6.029890362159851E-2</v>
      </c>
      <c r="AZ695" s="30">
        <f>IF(Riskregister!$E$15="",0,COUNTIF(BP$4:BP$53,"&lt;"&amp;AX695)*IF(AY695&lt;0.5,Riskregister!$K$15+(Riskregister!$L$15-Riskregister!$K$15)*SQRT(AY695/2),Riskregister!$L$15-(Riskregister!$L$15-Riskregister!$K$15)*SQRT((1-AY695)/2)))</f>
        <v>0</v>
      </c>
      <c r="BA695" s="30">
        <f t="shared" ca="1" si="430"/>
        <v>0.66350792536537151</v>
      </c>
      <c r="BB695" s="30">
        <f t="shared" ca="1" si="430"/>
        <v>0.3067249104448988</v>
      </c>
      <c r="BC695" s="30">
        <f>IF(Riskregister!$E$16="",0,COUNTIF(BQ$4:BQ$53,"&lt;"&amp;BA695)*IF(BB695&lt;0.5,Riskregister!$K$16+(Riskregister!$L$16-Riskregister!$K$16)*SQRT(BB695/2),Riskregister!$L$16-(Riskregister!$L$16-Riskregister!$K$16)*SQRT((1-BB695)/2)))</f>
        <v>0</v>
      </c>
      <c r="BD695" s="30">
        <f t="shared" ca="1" si="406"/>
        <v>6093184.1206599837</v>
      </c>
    </row>
    <row r="696" spans="20:56" x14ac:dyDescent="0.35">
      <c r="T696" s="30">
        <f t="shared" ca="1" si="419"/>
        <v>0.25345240005852099</v>
      </c>
      <c r="U696" s="30">
        <f t="shared" ca="1" si="419"/>
        <v>0.67087197473275317</v>
      </c>
      <c r="V696" s="30">
        <f ca="1">IF(Riskregister!$E$5="",0,COUNTIF(BF$4:BF$53,"&lt;"&amp;T696)*IF(U696&lt;0.5,Riskregister!$K$5+(Riskregister!$L$5-Riskregister!$K$5)*SQRT(U696/2),Riskregister!$L$5-(Riskregister!$L$5-Riskregister!$K$5)*SQRT((1-U696)/2)))</f>
        <v>834901.58828990371</v>
      </c>
      <c r="W696" s="30">
        <f t="shared" ca="1" si="420"/>
        <v>0.12458517912596712</v>
      </c>
      <c r="X696" s="30">
        <f t="shared" ca="1" si="420"/>
        <v>0.97848383050721499</v>
      </c>
      <c r="Y696" s="30">
        <f ca="1">IF(Riskregister!$E$6="",0,COUNTIF(BG$4:BG$53,"&lt;"&amp;W696)*IF(X696&lt;0.5,Riskregister!$K$6+(Riskregister!$L$6-Riskregister!$K$6)*SQRT(X696/2),Riskregister!$L$6-(Riskregister!$L$6-Riskregister!$K$6)*SQRT((1-X696)/2)))</f>
        <v>0</v>
      </c>
      <c r="Z696" s="30">
        <f t="shared" ca="1" si="421"/>
        <v>0.91258549448310256</v>
      </c>
      <c r="AA696" s="30">
        <f t="shared" ca="1" si="421"/>
        <v>6.4172047938398924E-3</v>
      </c>
      <c r="AB696" s="30">
        <f ca="1">IF(Riskregister!$E$7="",0,COUNTIF(BH$4:BH$53,"&lt;"&amp;Z696)*IF(AA696&lt;0.5,Riskregister!$K$7+(Riskregister!$L$7-Riskregister!$K$7)*SQRT(AA696/2),Riskregister!$L$7-(Riskregister!$L$7-Riskregister!$K$7)*SQRT((1-AA696)/2)))</f>
        <v>698255.84319830115</v>
      </c>
      <c r="AC696" s="30">
        <f t="shared" ca="1" si="422"/>
        <v>0.8789525385963346</v>
      </c>
      <c r="AD696" s="30">
        <f t="shared" ca="1" si="422"/>
        <v>0.88239588560783455</v>
      </c>
      <c r="AE696" s="30">
        <f ca="1">IF(Riskregister!$E$8="",0,COUNTIF(BI$4:BI$53,"&lt;"&amp;AC696)*IF(AD696&lt;0.5,Riskregister!$K$8+(Riskregister!$L$8-Riskregister!$K$8)*SQRT(AD696/2),Riskregister!$L$8-(Riskregister!$L$8-Riskregister!$K$8)*SQRT((1-AD696)/2)))</f>
        <v>19301453.16009979</v>
      </c>
      <c r="AF696" s="30">
        <f t="shared" ca="1" si="423"/>
        <v>0.24855299269952202</v>
      </c>
      <c r="AG696" s="30">
        <f t="shared" ca="1" si="423"/>
        <v>0.94469002936601998</v>
      </c>
      <c r="AH696" s="30">
        <f>IF(Riskregister!$E$9="",0,COUNTIF(BJ$4:BJ$53,"&lt;"&amp;AF696)*IF(AG696&lt;0.5,Riskregister!$K$9+(Riskregister!$L$9-Riskregister!$K$9)*SQRT(AG696/2),Riskregister!$L$9-(Riskregister!$L$9-Riskregister!$K$9)*SQRT((1-AG696)/2)))</f>
        <v>0</v>
      </c>
      <c r="AI696" s="30">
        <f t="shared" ca="1" si="424"/>
        <v>0.55324247040193308</v>
      </c>
      <c r="AJ696" s="30">
        <f t="shared" ca="1" si="424"/>
        <v>0.51353240036529979</v>
      </c>
      <c r="AK696" s="30">
        <f>IF(Riskregister!$E$10="",0,COUNTIF(BK$4:BK$53,"&lt;"&amp;AI696)*IF(AJ696&lt;0.5,Riskregister!$K$10+(Riskregister!$L$10-Riskregister!$K$10)*SQRT(AJ696/2),Riskregister!$L$10-(Riskregister!$L$10-Riskregister!$K$10)*SQRT((1-AJ696)/2)))</f>
        <v>0</v>
      </c>
      <c r="AL696" s="30">
        <f t="shared" ca="1" si="425"/>
        <v>0.25679504779288431</v>
      </c>
      <c r="AM696" s="30">
        <f t="shared" ca="1" si="425"/>
        <v>0.59495287634671257</v>
      </c>
      <c r="AN696" s="30">
        <f>IF(Riskregister!$E$11="",0,COUNTIF(BL$4:BL$53,"&lt;"&amp;AL696)*IF(AM696&lt;0.5,Riskregister!$K$11+(Riskregister!$L$11-Riskregister!$K$11)*SQRT(AM696/2),Riskregister!$L$11-(Riskregister!$L$11-Riskregister!$K$11)*SQRT((1-AM696)/2)))</f>
        <v>0</v>
      </c>
      <c r="AO696" s="30">
        <f t="shared" ca="1" si="426"/>
        <v>0.85144488849256361</v>
      </c>
      <c r="AP696" s="30">
        <f t="shared" ca="1" si="426"/>
        <v>0.43438634635762052</v>
      </c>
      <c r="AQ696" s="30">
        <f>IF(Riskregister!$E$12="",0,COUNTIF(BM$4:BM$53,"&lt;"&amp;AO696)*IF(AP696&lt;0.5,Riskregister!$K$12+(Riskregister!$L$12-Riskregister!$K$12)*SQRT(AP696/2),Riskregister!$L$12-(Riskregister!$L$12-Riskregister!$K$12)*SQRT((1-AP696)/2)))</f>
        <v>0</v>
      </c>
      <c r="AR696" s="30">
        <f t="shared" ca="1" si="427"/>
        <v>7.174528831698801E-2</v>
      </c>
      <c r="AS696" s="30">
        <f t="shared" ca="1" si="427"/>
        <v>0.33842549133386335</v>
      </c>
      <c r="AT696" s="30">
        <f>IF(Riskregister!$E$13="",0,COUNTIF(BN$4:BN$53,"&lt;"&amp;AR696)*IF(AS696&lt;0.5,Riskregister!$K$13+(Riskregister!$L$13-Riskregister!$K$13)*SQRT(AS696/2),Riskregister!$L$13-(Riskregister!$L$13-Riskregister!$K$13)*SQRT((1-AS696)/2)))</f>
        <v>0</v>
      </c>
      <c r="AU696" s="30">
        <f t="shared" ca="1" si="428"/>
        <v>8.3657399046354386E-2</v>
      </c>
      <c r="AV696" s="30">
        <f t="shared" ca="1" si="428"/>
        <v>0.29928335682133023</v>
      </c>
      <c r="AW696" s="30">
        <f>IF(Riskregister!$E$14="",0,COUNTIF(BO$4:BO$53,"&lt;"&amp;AU696)*IF(AV696&lt;0.5,Riskregister!$K$14+(Riskregister!$L$14-Riskregister!$K$14)*SQRT(AV696/2),Riskregister!$L$14-(Riskregister!$L$14-Riskregister!$K$14)*SQRT((1-AV696)/2)))</f>
        <v>0</v>
      </c>
      <c r="AX696" s="30">
        <f t="shared" ca="1" si="429"/>
        <v>0.72892608831238581</v>
      </c>
      <c r="AY696" s="30">
        <f t="shared" ca="1" si="429"/>
        <v>0.16945187465532718</v>
      </c>
      <c r="AZ696" s="30">
        <f>IF(Riskregister!$E$15="",0,COUNTIF(BP$4:BP$53,"&lt;"&amp;AX696)*IF(AY696&lt;0.5,Riskregister!$K$15+(Riskregister!$L$15-Riskregister!$K$15)*SQRT(AY696/2),Riskregister!$L$15-(Riskregister!$L$15-Riskregister!$K$15)*SQRT((1-AY696)/2)))</f>
        <v>0</v>
      </c>
      <c r="BA696" s="30">
        <f t="shared" ca="1" si="430"/>
        <v>0.82341791777662066</v>
      </c>
      <c r="BB696" s="30">
        <f t="shared" ca="1" si="430"/>
        <v>0.22049211670549518</v>
      </c>
      <c r="BC696" s="30">
        <f>IF(Riskregister!$E$16="",0,COUNTIF(BQ$4:BQ$53,"&lt;"&amp;BA696)*IF(BB696&lt;0.5,Riskregister!$K$16+(Riskregister!$L$16-Riskregister!$K$16)*SQRT(BB696/2),Riskregister!$L$16-(Riskregister!$L$16-Riskregister!$K$16)*SQRT((1-BB696)/2)))</f>
        <v>0</v>
      </c>
      <c r="BD696" s="30">
        <f t="shared" ca="1" si="406"/>
        <v>20834610.591587994</v>
      </c>
    </row>
    <row r="697" spans="20:56" x14ac:dyDescent="0.35">
      <c r="T697" s="30">
        <f t="shared" ca="1" si="419"/>
        <v>0.28744718703548466</v>
      </c>
      <c r="U697" s="30">
        <f t="shared" ca="1" si="419"/>
        <v>0.56449634714648433</v>
      </c>
      <c r="V697" s="30">
        <f ca="1">IF(Riskregister!$E$5="",0,COUNTIF(BF$4:BF$53,"&lt;"&amp;T697)*IF(U697&lt;0.5,Riskregister!$K$5+(Riskregister!$L$5-Riskregister!$K$5)*SQRT(U697/2),Riskregister!$L$5-(Riskregister!$L$5-Riskregister!$K$5)*SQRT((1-U697)/2)))</f>
        <v>780025.02526260703</v>
      </c>
      <c r="W697" s="30">
        <f t="shared" ca="1" si="420"/>
        <v>0.43922149923031328</v>
      </c>
      <c r="X697" s="30">
        <f t="shared" ca="1" si="420"/>
        <v>0.60592687518177424</v>
      </c>
      <c r="Y697" s="30">
        <f ca="1">IF(Riskregister!$E$6="",0,COUNTIF(BG$4:BG$53,"&lt;"&amp;W697)*IF(X697&lt;0.5,Riskregister!$K$6+(Riskregister!$L$6-Riskregister!$K$6)*SQRT(X697/2),Riskregister!$L$6-(Riskregister!$L$6-Riskregister!$K$6)*SQRT((1-X697)/2)))</f>
        <v>2402003.1762165157</v>
      </c>
      <c r="Z697" s="30">
        <f t="shared" ca="1" si="421"/>
        <v>0.61464601150491982</v>
      </c>
      <c r="AA697" s="30">
        <f t="shared" ca="1" si="421"/>
        <v>0.9772517212556755</v>
      </c>
      <c r="AB697" s="30">
        <f ca="1">IF(Riskregister!$E$7="",0,COUNTIF(BH$4:BH$53,"&lt;"&amp;Z697)*IF(AA697&lt;0.5,Riskregister!$K$7+(Riskregister!$L$7-Riskregister!$K$7)*SQRT(AA697/2),Riskregister!$L$7-(Riskregister!$L$7-Riskregister!$K$7)*SQRT((1-AA697)/2)))</f>
        <v>2538708.4548221971</v>
      </c>
      <c r="AC697" s="30">
        <f t="shared" ca="1" si="422"/>
        <v>0.60308263458771449</v>
      </c>
      <c r="AD697" s="30">
        <f t="shared" ca="1" si="422"/>
        <v>0.39828486114130346</v>
      </c>
      <c r="AE697" s="30">
        <f ca="1">IF(Riskregister!$E$8="",0,COUNTIF(BI$4:BI$53,"&lt;"&amp;AC697)*IF(AD697&lt;0.5,Riskregister!$K$8+(Riskregister!$L$8-Riskregister!$K$8)*SQRT(AD697/2),Riskregister!$L$8-(Riskregister!$L$8-Riskregister!$K$8)*SQRT((1-AD697)/2)))</f>
        <v>7192178.2096306896</v>
      </c>
      <c r="AF697" s="30">
        <f t="shared" ca="1" si="423"/>
        <v>0.36067943798800772</v>
      </c>
      <c r="AG697" s="30">
        <f t="shared" ca="1" si="423"/>
        <v>0.81562023014473928</v>
      </c>
      <c r="AH697" s="30">
        <f>IF(Riskregister!$E$9="",0,COUNTIF(BJ$4:BJ$53,"&lt;"&amp;AF697)*IF(AG697&lt;0.5,Riskregister!$K$9+(Riskregister!$L$9-Riskregister!$K$9)*SQRT(AG697/2),Riskregister!$L$9-(Riskregister!$L$9-Riskregister!$K$9)*SQRT((1-AG697)/2)))</f>
        <v>0</v>
      </c>
      <c r="AI697" s="30">
        <f t="shared" ca="1" si="424"/>
        <v>0.95881644548929135</v>
      </c>
      <c r="AJ697" s="30">
        <f t="shared" ca="1" si="424"/>
        <v>0.48434912923872986</v>
      </c>
      <c r="AK697" s="30">
        <f>IF(Riskregister!$E$10="",0,COUNTIF(BK$4:BK$53,"&lt;"&amp;AI697)*IF(AJ697&lt;0.5,Riskregister!$K$10+(Riskregister!$L$10-Riskregister!$K$10)*SQRT(AJ697/2),Riskregister!$L$10-(Riskregister!$L$10-Riskregister!$K$10)*SQRT((1-AJ697)/2)))</f>
        <v>0</v>
      </c>
      <c r="AL697" s="30">
        <f t="shared" ca="1" si="425"/>
        <v>5.6454230715057285E-2</v>
      </c>
      <c r="AM697" s="30">
        <f t="shared" ca="1" si="425"/>
        <v>4.043179690888854E-3</v>
      </c>
      <c r="AN697" s="30">
        <f>IF(Riskregister!$E$11="",0,COUNTIF(BL$4:BL$53,"&lt;"&amp;AL697)*IF(AM697&lt;0.5,Riskregister!$K$11+(Riskregister!$L$11-Riskregister!$K$11)*SQRT(AM697/2),Riskregister!$L$11-(Riskregister!$L$11-Riskregister!$K$11)*SQRT((1-AM697)/2)))</f>
        <v>0</v>
      </c>
      <c r="AO697" s="30">
        <f t="shared" ca="1" si="426"/>
        <v>8.4325169481876294E-2</v>
      </c>
      <c r="AP697" s="30">
        <f t="shared" ca="1" si="426"/>
        <v>0.37785903729924597</v>
      </c>
      <c r="AQ697" s="30">
        <f>IF(Riskregister!$E$12="",0,COUNTIF(BM$4:BM$53,"&lt;"&amp;AO697)*IF(AP697&lt;0.5,Riskregister!$K$12+(Riskregister!$L$12-Riskregister!$K$12)*SQRT(AP697/2),Riskregister!$L$12-(Riskregister!$L$12-Riskregister!$K$12)*SQRT((1-AP697)/2)))</f>
        <v>0</v>
      </c>
      <c r="AR697" s="30">
        <f t="shared" ca="1" si="427"/>
        <v>0.76362366358369382</v>
      </c>
      <c r="AS697" s="30">
        <f t="shared" ca="1" si="427"/>
        <v>0.80060370913705814</v>
      </c>
      <c r="AT697" s="30">
        <f>IF(Riskregister!$E$13="",0,COUNTIF(BN$4:BN$53,"&lt;"&amp;AR697)*IF(AS697&lt;0.5,Riskregister!$K$13+(Riskregister!$L$13-Riskregister!$K$13)*SQRT(AS697/2),Riskregister!$L$13-(Riskregister!$L$13-Riskregister!$K$13)*SQRT((1-AS697)/2)))</f>
        <v>0</v>
      </c>
      <c r="AU697" s="30">
        <f t="shared" ca="1" si="428"/>
        <v>0.46706611756774841</v>
      </c>
      <c r="AV697" s="30">
        <f t="shared" ca="1" si="428"/>
        <v>0.45583100105696939</v>
      </c>
      <c r="AW697" s="30">
        <f>IF(Riskregister!$E$14="",0,COUNTIF(BO$4:BO$53,"&lt;"&amp;AU697)*IF(AV697&lt;0.5,Riskregister!$K$14+(Riskregister!$L$14-Riskregister!$K$14)*SQRT(AV697/2),Riskregister!$L$14-(Riskregister!$L$14-Riskregister!$K$14)*SQRT((1-AV697)/2)))</f>
        <v>0</v>
      </c>
      <c r="AX697" s="30">
        <f t="shared" ca="1" si="429"/>
        <v>3.6565943528971911E-2</v>
      </c>
      <c r="AY697" s="30">
        <f t="shared" ca="1" si="429"/>
        <v>0.19536556486709111</v>
      </c>
      <c r="AZ697" s="30">
        <f>IF(Riskregister!$E$15="",0,COUNTIF(BP$4:BP$53,"&lt;"&amp;AX697)*IF(AY697&lt;0.5,Riskregister!$K$15+(Riskregister!$L$15-Riskregister!$K$15)*SQRT(AY697/2),Riskregister!$L$15-(Riskregister!$L$15-Riskregister!$K$15)*SQRT((1-AY697)/2)))</f>
        <v>0</v>
      </c>
      <c r="BA697" s="30">
        <f t="shared" ca="1" si="430"/>
        <v>0.24987047496705783</v>
      </c>
      <c r="BB697" s="30">
        <f t="shared" ca="1" si="430"/>
        <v>0.47641586245685674</v>
      </c>
      <c r="BC697" s="30">
        <f>IF(Riskregister!$E$16="",0,COUNTIF(BQ$4:BQ$53,"&lt;"&amp;BA697)*IF(BB697&lt;0.5,Riskregister!$K$16+(Riskregister!$L$16-Riskregister!$K$16)*SQRT(BB697/2),Riskregister!$L$16-(Riskregister!$L$16-Riskregister!$K$16)*SQRT((1-BB697)/2)))</f>
        <v>0</v>
      </c>
      <c r="BD697" s="30">
        <f t="shared" ca="1" si="406"/>
        <v>12912914.86593201</v>
      </c>
    </row>
    <row r="698" spans="20:56" x14ac:dyDescent="0.35">
      <c r="T698" s="30">
        <f t="shared" ca="1" si="419"/>
        <v>0.16534240758956897</v>
      </c>
      <c r="U698" s="30">
        <f t="shared" ca="1" si="419"/>
        <v>3.8653059906442189E-2</v>
      </c>
      <c r="V698" s="30">
        <f ca="1">IF(Riskregister!$E$5="",0,COUNTIF(BF$4:BF$53,"&lt;"&amp;T698)*IF(U698&lt;0.5,Riskregister!$K$5+(Riskregister!$L$5-Riskregister!$K$5)*SQRT(U698/2),Riskregister!$L$5-(Riskregister!$L$5-Riskregister!$K$5)*SQRT((1-U698)/2)))</f>
        <v>425117.90144543303</v>
      </c>
      <c r="W698" s="30">
        <f t="shared" ca="1" si="420"/>
        <v>0.61380807827420369</v>
      </c>
      <c r="X698" s="30">
        <f t="shared" ca="1" si="420"/>
        <v>0.673015781105332</v>
      </c>
      <c r="Y698" s="30">
        <f ca="1">IF(Riskregister!$E$6="",0,COUNTIF(BG$4:BG$53,"&lt;"&amp;W698)*IF(X698&lt;0.5,Riskregister!$K$6+(Riskregister!$L$6-Riskregister!$K$6)*SQRT(X698/2),Riskregister!$L$6-(Riskregister!$L$6-Riskregister!$K$6)*SQRT((1-X698)/2)))</f>
        <v>2544370.3292260598</v>
      </c>
      <c r="Z698" s="30">
        <f t="shared" ca="1" si="421"/>
        <v>0.50277392248736064</v>
      </c>
      <c r="AA698" s="30">
        <f t="shared" ca="1" si="421"/>
        <v>0.57004875398305832</v>
      </c>
      <c r="AB698" s="30">
        <f ca="1">IF(Riskregister!$E$7="",0,COUNTIF(BH$4:BH$53,"&lt;"&amp;Z698)*IF(AA698&lt;0.5,Riskregister!$K$7+(Riskregister!$L$7-Riskregister!$K$7)*SQRT(AA698/2),Riskregister!$L$7-(Riskregister!$L$7-Riskregister!$K$7)*SQRT((1-AA698)/2)))</f>
        <v>1426325.2609483204</v>
      </c>
      <c r="AC698" s="30">
        <f t="shared" ca="1" si="422"/>
        <v>0.57165273932299765</v>
      </c>
      <c r="AD698" s="30">
        <f t="shared" ca="1" si="422"/>
        <v>0.72826011800884571</v>
      </c>
      <c r="AE698" s="30">
        <f ca="1">IF(Riskregister!$E$8="",0,COUNTIF(BI$4:BI$53,"&lt;"&amp;AC698)*IF(AD698&lt;0.5,Riskregister!$K$8+(Riskregister!$L$8-Riskregister!$K$8)*SQRT(AD698/2),Riskregister!$L$8-(Riskregister!$L$8-Riskregister!$K$8)*SQRT((1-AD698)/2)))</f>
        <v>9802663.8583471738</v>
      </c>
      <c r="AF698" s="30">
        <f t="shared" ca="1" si="423"/>
        <v>1.8251544327003377E-2</v>
      </c>
      <c r="AG698" s="30">
        <f t="shared" ca="1" si="423"/>
        <v>0.29804396897380048</v>
      </c>
      <c r="AH698" s="30">
        <f>IF(Riskregister!$E$9="",0,COUNTIF(BJ$4:BJ$53,"&lt;"&amp;AF698)*IF(AG698&lt;0.5,Riskregister!$K$9+(Riskregister!$L$9-Riskregister!$K$9)*SQRT(AG698/2),Riskregister!$L$9-(Riskregister!$L$9-Riskregister!$K$9)*SQRT((1-AG698)/2)))</f>
        <v>0</v>
      </c>
      <c r="AI698" s="30">
        <f t="shared" ca="1" si="424"/>
        <v>0.10433718017333959</v>
      </c>
      <c r="AJ698" s="30">
        <f t="shared" ca="1" si="424"/>
        <v>0.57534364126689286</v>
      </c>
      <c r="AK698" s="30">
        <f>IF(Riskregister!$E$10="",0,COUNTIF(BK$4:BK$53,"&lt;"&amp;AI698)*IF(AJ698&lt;0.5,Riskregister!$K$10+(Riskregister!$L$10-Riskregister!$K$10)*SQRT(AJ698/2),Riskregister!$L$10-(Riskregister!$L$10-Riskregister!$K$10)*SQRT((1-AJ698)/2)))</f>
        <v>0</v>
      </c>
      <c r="AL698" s="30">
        <f t="shared" ca="1" si="425"/>
        <v>0.7632962768428796</v>
      </c>
      <c r="AM698" s="30">
        <f t="shared" ca="1" si="425"/>
        <v>0.3436278130641256</v>
      </c>
      <c r="AN698" s="30">
        <f>IF(Riskregister!$E$11="",0,COUNTIF(BL$4:BL$53,"&lt;"&amp;AL698)*IF(AM698&lt;0.5,Riskregister!$K$11+(Riskregister!$L$11-Riskregister!$K$11)*SQRT(AM698/2),Riskregister!$L$11-(Riskregister!$L$11-Riskregister!$K$11)*SQRT((1-AM698)/2)))</f>
        <v>0</v>
      </c>
      <c r="AO698" s="30">
        <f t="shared" ca="1" si="426"/>
        <v>6.2272240132066781E-2</v>
      </c>
      <c r="AP698" s="30">
        <f t="shared" ca="1" si="426"/>
        <v>0.68944848879885012</v>
      </c>
      <c r="AQ698" s="30">
        <f>IF(Riskregister!$E$12="",0,COUNTIF(BM$4:BM$53,"&lt;"&amp;AO698)*IF(AP698&lt;0.5,Riskregister!$K$12+(Riskregister!$L$12-Riskregister!$K$12)*SQRT(AP698/2),Riskregister!$L$12-(Riskregister!$L$12-Riskregister!$K$12)*SQRT((1-AP698)/2)))</f>
        <v>0</v>
      </c>
      <c r="AR698" s="30">
        <f t="shared" ca="1" si="427"/>
        <v>0.10357723406763375</v>
      </c>
      <c r="AS698" s="30">
        <f t="shared" ca="1" si="427"/>
        <v>0.8747337361613482</v>
      </c>
      <c r="AT698" s="30">
        <f>IF(Riskregister!$E$13="",0,COUNTIF(BN$4:BN$53,"&lt;"&amp;AR698)*IF(AS698&lt;0.5,Riskregister!$K$13+(Riskregister!$L$13-Riskregister!$K$13)*SQRT(AS698/2),Riskregister!$L$13-(Riskregister!$L$13-Riskregister!$K$13)*SQRT((1-AS698)/2)))</f>
        <v>0</v>
      </c>
      <c r="AU698" s="30">
        <f t="shared" ca="1" si="428"/>
        <v>0.84124866045218183</v>
      </c>
      <c r="AV698" s="30">
        <f t="shared" ca="1" si="428"/>
        <v>0.54979386156213073</v>
      </c>
      <c r="AW698" s="30">
        <f>IF(Riskregister!$E$14="",0,COUNTIF(BO$4:BO$53,"&lt;"&amp;AU698)*IF(AV698&lt;0.5,Riskregister!$K$14+(Riskregister!$L$14-Riskregister!$K$14)*SQRT(AV698/2),Riskregister!$L$14-(Riskregister!$L$14-Riskregister!$K$14)*SQRT((1-AV698)/2)))</f>
        <v>0</v>
      </c>
      <c r="AX698" s="30">
        <f t="shared" ca="1" si="429"/>
        <v>0.26055017980776551</v>
      </c>
      <c r="AY698" s="30">
        <f t="shared" ca="1" si="429"/>
        <v>0.31460849180454498</v>
      </c>
      <c r="AZ698" s="30">
        <f>IF(Riskregister!$E$15="",0,COUNTIF(BP$4:BP$53,"&lt;"&amp;AX698)*IF(AY698&lt;0.5,Riskregister!$K$15+(Riskregister!$L$15-Riskregister!$K$15)*SQRT(AY698/2),Riskregister!$L$15-(Riskregister!$L$15-Riskregister!$K$15)*SQRT((1-AY698)/2)))</f>
        <v>0</v>
      </c>
      <c r="BA698" s="30">
        <f t="shared" ca="1" si="430"/>
        <v>0.94207882426933476</v>
      </c>
      <c r="BB698" s="30">
        <f t="shared" ca="1" si="430"/>
        <v>0.95524814143314651</v>
      </c>
      <c r="BC698" s="30">
        <f>IF(Riskregister!$E$16="",0,COUNTIF(BQ$4:BQ$53,"&lt;"&amp;BA698)*IF(BB698&lt;0.5,Riskregister!$K$16+(Riskregister!$L$16-Riskregister!$K$16)*SQRT(BB698/2),Riskregister!$L$16-(Riskregister!$L$16-Riskregister!$K$16)*SQRT((1-BB698)/2)))</f>
        <v>0</v>
      </c>
      <c r="BD698" s="30">
        <f t="shared" ca="1" si="406"/>
        <v>14198477.349966988</v>
      </c>
    </row>
    <row r="699" spans="20:56" x14ac:dyDescent="0.35">
      <c r="T699" s="30">
        <f t="shared" ca="1" si="419"/>
        <v>0.7420022725155494</v>
      </c>
      <c r="U699" s="30">
        <f t="shared" ca="1" si="419"/>
        <v>0.74175321926248372</v>
      </c>
      <c r="V699" s="30">
        <f ca="1">IF(Riskregister!$E$5="",0,COUNTIF(BF$4:BF$53,"&lt;"&amp;T699)*IF(U699&lt;0.5,Riskregister!$K$5+(Riskregister!$L$5-Riskregister!$K$5)*SQRT(U699/2),Riskregister!$L$5-(Riskregister!$L$5-Riskregister!$K$5)*SQRT((1-U699)/2)))</f>
        <v>2191490.7769593233</v>
      </c>
      <c r="W699" s="30">
        <f t="shared" ca="1" si="420"/>
        <v>0.27532152409656041</v>
      </c>
      <c r="X699" s="30">
        <f t="shared" ca="1" si="420"/>
        <v>0.85727652052374093</v>
      </c>
      <c r="Y699" s="30">
        <f ca="1">IF(Riskregister!$E$6="",0,COUNTIF(BG$4:BG$53,"&lt;"&amp;W699)*IF(X699&lt;0.5,Riskregister!$K$6+(Riskregister!$L$6-Riskregister!$K$6)*SQRT(X699/2),Riskregister!$L$6-(Riskregister!$L$6-Riskregister!$K$6)*SQRT((1-X699)/2)))</f>
        <v>1519154.8723845279</v>
      </c>
      <c r="Z699" s="30">
        <f t="shared" ca="1" si="421"/>
        <v>0.18414724713766339</v>
      </c>
      <c r="AA699" s="30">
        <f t="shared" ca="1" si="421"/>
        <v>0.22452126964813901</v>
      </c>
      <c r="AB699" s="30">
        <f ca="1">IF(Riskregister!$E$7="",0,COUNTIF(BH$4:BH$53,"&lt;"&amp;Z699)*IF(AA699&lt;0.5,Riskregister!$K$7+(Riskregister!$L$7-Riskregister!$K$7)*SQRT(AA699/2),Riskregister!$L$7-(Riskregister!$L$7-Riskregister!$K$7)*SQRT((1-AA699)/2)))</f>
        <v>669074.4549164623</v>
      </c>
      <c r="AC699" s="30">
        <f t="shared" ca="1" si="422"/>
        <v>0.79587488765603964</v>
      </c>
      <c r="AD699" s="30">
        <f t="shared" ca="1" si="422"/>
        <v>0.87053079232713959</v>
      </c>
      <c r="AE699" s="30">
        <f ca="1">IF(Riskregister!$E$8="",0,COUNTIF(BI$4:BI$53,"&lt;"&amp;AC699)*IF(AD699&lt;0.5,Riskregister!$K$8+(Riskregister!$L$8-Riskregister!$K$8)*SQRT(AD699/2),Riskregister!$L$8-(Riskregister!$L$8-Riskregister!$K$8)*SQRT((1-AD699)/2)))</f>
        <v>15216716.778200574</v>
      </c>
      <c r="AF699" s="30">
        <f t="shared" ca="1" si="423"/>
        <v>0.19008229914493058</v>
      </c>
      <c r="AG699" s="30">
        <f t="shared" ca="1" si="423"/>
        <v>0.11556275689517392</v>
      </c>
      <c r="AH699" s="30">
        <f>IF(Riskregister!$E$9="",0,COUNTIF(BJ$4:BJ$53,"&lt;"&amp;AF699)*IF(AG699&lt;0.5,Riskregister!$K$9+(Riskregister!$L$9-Riskregister!$K$9)*SQRT(AG699/2),Riskregister!$L$9-(Riskregister!$L$9-Riskregister!$K$9)*SQRT((1-AG699)/2)))</f>
        <v>0</v>
      </c>
      <c r="AI699" s="30">
        <f t="shared" ca="1" si="424"/>
        <v>0.33918432276639732</v>
      </c>
      <c r="AJ699" s="30">
        <f t="shared" ca="1" si="424"/>
        <v>0.86399762821352599</v>
      </c>
      <c r="AK699" s="30">
        <f>IF(Riskregister!$E$10="",0,COUNTIF(BK$4:BK$53,"&lt;"&amp;AI699)*IF(AJ699&lt;0.5,Riskregister!$K$10+(Riskregister!$L$10-Riskregister!$K$10)*SQRT(AJ699/2),Riskregister!$L$10-(Riskregister!$L$10-Riskregister!$K$10)*SQRT((1-AJ699)/2)))</f>
        <v>0</v>
      </c>
      <c r="AL699" s="30">
        <f t="shared" ca="1" si="425"/>
        <v>0.25636096214508108</v>
      </c>
      <c r="AM699" s="30">
        <f t="shared" ca="1" si="425"/>
        <v>0.5272717041955064</v>
      </c>
      <c r="AN699" s="30">
        <f>IF(Riskregister!$E$11="",0,COUNTIF(BL$4:BL$53,"&lt;"&amp;AL699)*IF(AM699&lt;0.5,Riskregister!$K$11+(Riskregister!$L$11-Riskregister!$K$11)*SQRT(AM699/2),Riskregister!$L$11-(Riskregister!$L$11-Riskregister!$K$11)*SQRT((1-AM699)/2)))</f>
        <v>0</v>
      </c>
      <c r="AO699" s="30">
        <f t="shared" ca="1" si="426"/>
        <v>4.3564109575336962E-2</v>
      </c>
      <c r="AP699" s="30">
        <f t="shared" ca="1" si="426"/>
        <v>0.10782338892954813</v>
      </c>
      <c r="AQ699" s="30">
        <f>IF(Riskregister!$E$12="",0,COUNTIF(BM$4:BM$53,"&lt;"&amp;AO699)*IF(AP699&lt;0.5,Riskregister!$K$12+(Riskregister!$L$12-Riskregister!$K$12)*SQRT(AP699/2),Riskregister!$L$12-(Riskregister!$L$12-Riskregister!$K$12)*SQRT((1-AP699)/2)))</f>
        <v>0</v>
      </c>
      <c r="AR699" s="30">
        <f t="shared" ca="1" si="427"/>
        <v>0.35043742854502991</v>
      </c>
      <c r="AS699" s="30">
        <f t="shared" ca="1" si="427"/>
        <v>0.39480725133165095</v>
      </c>
      <c r="AT699" s="30">
        <f>IF(Riskregister!$E$13="",0,COUNTIF(BN$4:BN$53,"&lt;"&amp;AR699)*IF(AS699&lt;0.5,Riskregister!$K$13+(Riskregister!$L$13-Riskregister!$K$13)*SQRT(AS699/2),Riskregister!$L$13-(Riskregister!$L$13-Riskregister!$K$13)*SQRT((1-AS699)/2)))</f>
        <v>0</v>
      </c>
      <c r="AU699" s="30">
        <f t="shared" ca="1" si="428"/>
        <v>0.8892649132309316</v>
      </c>
      <c r="AV699" s="30">
        <f t="shared" ca="1" si="428"/>
        <v>0.58081093404322004</v>
      </c>
      <c r="AW699" s="30">
        <f>IF(Riskregister!$E$14="",0,COUNTIF(BO$4:BO$53,"&lt;"&amp;AU699)*IF(AV699&lt;0.5,Riskregister!$K$14+(Riskregister!$L$14-Riskregister!$K$14)*SQRT(AV699/2),Riskregister!$L$14-(Riskregister!$L$14-Riskregister!$K$14)*SQRT((1-AV699)/2)))</f>
        <v>0</v>
      </c>
      <c r="AX699" s="30">
        <f t="shared" ca="1" si="429"/>
        <v>4.3712568712155231E-2</v>
      </c>
      <c r="AY699" s="30">
        <f t="shared" ca="1" si="429"/>
        <v>0.37165652716299524</v>
      </c>
      <c r="AZ699" s="30">
        <f>IF(Riskregister!$E$15="",0,COUNTIF(BP$4:BP$53,"&lt;"&amp;AX699)*IF(AY699&lt;0.5,Riskregister!$K$15+(Riskregister!$L$15-Riskregister!$K$15)*SQRT(AY699/2),Riskregister!$L$15-(Riskregister!$L$15-Riskregister!$K$15)*SQRT((1-AY699)/2)))</f>
        <v>0</v>
      </c>
      <c r="BA699" s="30">
        <f t="shared" ca="1" si="430"/>
        <v>0.36385878430397456</v>
      </c>
      <c r="BB699" s="30">
        <f t="shared" ca="1" si="430"/>
        <v>0.82653055653115137</v>
      </c>
      <c r="BC699" s="30">
        <f>IF(Riskregister!$E$16="",0,COUNTIF(BQ$4:BQ$53,"&lt;"&amp;BA699)*IF(BB699&lt;0.5,Riskregister!$K$16+(Riskregister!$L$16-Riskregister!$K$16)*SQRT(BB699/2),Riskregister!$L$16-(Riskregister!$L$16-Riskregister!$K$16)*SQRT((1-BB699)/2)))</f>
        <v>0</v>
      </c>
      <c r="BD699" s="30">
        <f t="shared" ca="1" si="406"/>
        <v>19596436.882460888</v>
      </c>
    </row>
    <row r="700" spans="20:56" x14ac:dyDescent="0.35">
      <c r="T700" s="30">
        <f t="shared" ca="1" si="419"/>
        <v>0.13038287543775162</v>
      </c>
      <c r="U700" s="30">
        <f t="shared" ca="1" si="419"/>
        <v>0.5683543478335642</v>
      </c>
      <c r="V700" s="30">
        <f ca="1">IF(Riskregister!$E$5="",0,COUNTIF(BF$4:BF$53,"&lt;"&amp;T700)*IF(U700&lt;0.5,Riskregister!$K$5+(Riskregister!$L$5-Riskregister!$K$5)*SQRT(U700/2),Riskregister!$L$5-(Riskregister!$L$5-Riskregister!$K$5)*SQRT((1-U700)/2)))</f>
        <v>781889.38170932978</v>
      </c>
      <c r="W700" s="30">
        <f t="shared" ca="1" si="420"/>
        <v>0.90674151499607125</v>
      </c>
      <c r="X700" s="30">
        <f t="shared" ca="1" si="420"/>
        <v>0.54509712717847203</v>
      </c>
      <c r="Y700" s="30">
        <f ca="1">IF(Riskregister!$E$6="",0,COUNTIF(BG$4:BG$53,"&lt;"&amp;W700)*IF(X700&lt;0.5,Riskregister!$K$6+(Riskregister!$L$6-Riskregister!$K$6)*SQRT(X700/2),Riskregister!$L$6-(Riskregister!$L$6-Riskregister!$K$6)*SQRT((1-X700)/2)))</f>
        <v>4566185.4354764577</v>
      </c>
      <c r="Z700" s="30">
        <f t="shared" ca="1" si="421"/>
        <v>0.74798882284333079</v>
      </c>
      <c r="AA700" s="30">
        <f t="shared" ca="1" si="421"/>
        <v>0.94470648433732707</v>
      </c>
      <c r="AB700" s="30">
        <f ca="1">IF(Riskregister!$E$7="",0,COUNTIF(BH$4:BH$53,"&lt;"&amp;Z700)*IF(AA700&lt;0.5,Riskregister!$K$7+(Riskregister!$L$7-Riskregister!$K$7)*SQRT(AA700/2),Riskregister!$L$7-(Riskregister!$L$7-Riskregister!$K$7)*SQRT((1-AA700)/2)))</f>
        <v>2734435.2017198056</v>
      </c>
      <c r="AC700" s="30">
        <f t="shared" ca="1" si="422"/>
        <v>0.72394860962515295</v>
      </c>
      <c r="AD700" s="30">
        <f t="shared" ca="1" si="422"/>
        <v>0.91998347030175465</v>
      </c>
      <c r="AE700" s="30">
        <f ca="1">IF(Riskregister!$E$8="",0,COUNTIF(BI$4:BI$53,"&lt;"&amp;AC700)*IF(AD700&lt;0.5,Riskregister!$K$8+(Riskregister!$L$8-Riskregister!$K$8)*SQRT(AD700/2),Riskregister!$L$8-(Riskregister!$L$8-Riskregister!$K$8)*SQRT((1-AD700)/2)))</f>
        <v>16239611.572154557</v>
      </c>
      <c r="AF700" s="30">
        <f t="shared" ca="1" si="423"/>
        <v>0.1534643943457813</v>
      </c>
      <c r="AG700" s="30">
        <f t="shared" ca="1" si="423"/>
        <v>0.31627717326912075</v>
      </c>
      <c r="AH700" s="30">
        <f>IF(Riskregister!$E$9="",0,COUNTIF(BJ$4:BJ$53,"&lt;"&amp;AF700)*IF(AG700&lt;0.5,Riskregister!$K$9+(Riskregister!$L$9-Riskregister!$K$9)*SQRT(AG700/2),Riskregister!$L$9-(Riskregister!$L$9-Riskregister!$K$9)*SQRT((1-AG700)/2)))</f>
        <v>0</v>
      </c>
      <c r="AI700" s="30">
        <f t="shared" ca="1" si="424"/>
        <v>0.73460824709778472</v>
      </c>
      <c r="AJ700" s="30">
        <f t="shared" ca="1" si="424"/>
        <v>0.2081512041013911</v>
      </c>
      <c r="AK700" s="30">
        <f>IF(Riskregister!$E$10="",0,COUNTIF(BK$4:BK$53,"&lt;"&amp;AI700)*IF(AJ700&lt;0.5,Riskregister!$K$10+(Riskregister!$L$10-Riskregister!$K$10)*SQRT(AJ700/2),Riskregister!$L$10-(Riskregister!$L$10-Riskregister!$K$10)*SQRT((1-AJ700)/2)))</f>
        <v>0</v>
      </c>
      <c r="AL700" s="30">
        <f t="shared" ca="1" si="425"/>
        <v>0.45323045790150707</v>
      </c>
      <c r="AM700" s="30">
        <f t="shared" ca="1" si="425"/>
        <v>0.89297789472574807</v>
      </c>
      <c r="AN700" s="30">
        <f>IF(Riskregister!$E$11="",0,COUNTIF(BL$4:BL$53,"&lt;"&amp;AL700)*IF(AM700&lt;0.5,Riskregister!$K$11+(Riskregister!$L$11-Riskregister!$K$11)*SQRT(AM700/2),Riskregister!$L$11-(Riskregister!$L$11-Riskregister!$K$11)*SQRT((1-AM700)/2)))</f>
        <v>0</v>
      </c>
      <c r="AO700" s="30">
        <f t="shared" ca="1" si="426"/>
        <v>0.80187586336311423</v>
      </c>
      <c r="AP700" s="30">
        <f t="shared" ca="1" si="426"/>
        <v>0.67809334462755932</v>
      </c>
      <c r="AQ700" s="30">
        <f>IF(Riskregister!$E$12="",0,COUNTIF(BM$4:BM$53,"&lt;"&amp;AO700)*IF(AP700&lt;0.5,Riskregister!$K$12+(Riskregister!$L$12-Riskregister!$K$12)*SQRT(AP700/2),Riskregister!$L$12-(Riskregister!$L$12-Riskregister!$K$12)*SQRT((1-AP700)/2)))</f>
        <v>0</v>
      </c>
      <c r="AR700" s="30">
        <f t="shared" ca="1" si="427"/>
        <v>7.5455862942411356E-2</v>
      </c>
      <c r="AS700" s="30">
        <f t="shared" ca="1" si="427"/>
        <v>0.30855613046981523</v>
      </c>
      <c r="AT700" s="30">
        <f>IF(Riskregister!$E$13="",0,COUNTIF(BN$4:BN$53,"&lt;"&amp;AR700)*IF(AS700&lt;0.5,Riskregister!$K$13+(Riskregister!$L$13-Riskregister!$K$13)*SQRT(AS700/2),Riskregister!$L$13-(Riskregister!$L$13-Riskregister!$K$13)*SQRT((1-AS700)/2)))</f>
        <v>0</v>
      </c>
      <c r="AU700" s="30">
        <f t="shared" ca="1" si="428"/>
        <v>0.29068297895133843</v>
      </c>
      <c r="AV700" s="30">
        <f t="shared" ca="1" si="428"/>
        <v>2.8398218979320267E-2</v>
      </c>
      <c r="AW700" s="30">
        <f>IF(Riskregister!$E$14="",0,COUNTIF(BO$4:BO$53,"&lt;"&amp;AU700)*IF(AV700&lt;0.5,Riskregister!$K$14+(Riskregister!$L$14-Riskregister!$K$14)*SQRT(AV700/2),Riskregister!$L$14-(Riskregister!$L$14-Riskregister!$K$14)*SQRT((1-AV700)/2)))</f>
        <v>0</v>
      </c>
      <c r="AX700" s="30">
        <f t="shared" ca="1" si="429"/>
        <v>0.98990343999923425</v>
      </c>
      <c r="AY700" s="30">
        <f t="shared" ca="1" si="429"/>
        <v>0.7550381357533763</v>
      </c>
      <c r="AZ700" s="30">
        <f>IF(Riskregister!$E$15="",0,COUNTIF(BP$4:BP$53,"&lt;"&amp;AX700)*IF(AY700&lt;0.5,Riskregister!$K$15+(Riskregister!$L$15-Riskregister!$K$15)*SQRT(AY700/2),Riskregister!$L$15-(Riskregister!$L$15-Riskregister!$K$15)*SQRT((1-AY700)/2)))</f>
        <v>0</v>
      </c>
      <c r="BA700" s="30">
        <f t="shared" ca="1" si="430"/>
        <v>0.32013562163447262</v>
      </c>
      <c r="BB700" s="30">
        <f t="shared" ca="1" si="430"/>
        <v>0.38995864315307971</v>
      </c>
      <c r="BC700" s="30">
        <f>IF(Riskregister!$E$16="",0,COUNTIF(BQ$4:BQ$53,"&lt;"&amp;BA700)*IF(BB700&lt;0.5,Riskregister!$K$16+(Riskregister!$L$16-Riskregister!$K$16)*SQRT(BB700/2),Riskregister!$L$16-(Riskregister!$L$16-Riskregister!$K$16)*SQRT((1-BB700)/2)))</f>
        <v>0</v>
      </c>
      <c r="BD700" s="30">
        <f t="shared" ca="1" si="406"/>
        <v>24322121.59106015</v>
      </c>
    </row>
    <row r="701" spans="20:56" x14ac:dyDescent="0.35">
      <c r="T701" s="30">
        <f t="shared" ca="1" si="419"/>
        <v>0.45138101405226982</v>
      </c>
      <c r="U701" s="30">
        <f t="shared" ca="1" si="419"/>
        <v>8.199989988901224E-2</v>
      </c>
      <c r="V701" s="30">
        <f ca="1">IF(Riskregister!$E$5="",0,COUNTIF(BF$4:BF$53,"&lt;"&amp;T701)*IF(U701&lt;0.5,Riskregister!$K$5+(Riskregister!$L$5-Riskregister!$K$5)*SQRT(U701/2),Riskregister!$L$5-(Riskregister!$L$5-Riskregister!$K$5)*SQRT((1-U701)/2)))</f>
        <v>723353.99900835985</v>
      </c>
      <c r="W701" s="30">
        <f t="shared" ca="1" si="420"/>
        <v>0.39871251898989446</v>
      </c>
      <c r="X701" s="30">
        <f t="shared" ca="1" si="420"/>
        <v>0.40660705911315331</v>
      </c>
      <c r="Y701" s="30">
        <f ca="1">IF(Riskregister!$E$6="",0,COUNTIF(BG$4:BG$53,"&lt;"&amp;W701)*IF(X701&lt;0.5,Riskregister!$K$6+(Riskregister!$L$6-Riskregister!$K$6)*SQRT(X701/2),Riskregister!$L$6-(Riskregister!$L$6-Riskregister!$K$6)*SQRT((1-X701)/2)))</f>
        <v>1011605.4680467034</v>
      </c>
      <c r="Z701" s="30">
        <f t="shared" ca="1" si="421"/>
        <v>0.78015215552622064</v>
      </c>
      <c r="AA701" s="30">
        <f t="shared" ca="1" si="421"/>
        <v>0.78044077340550755</v>
      </c>
      <c r="AB701" s="30">
        <f ca="1">IF(Riskregister!$E$7="",0,COUNTIF(BH$4:BH$53,"&lt;"&amp;Z701)*IF(AA701&lt;0.5,Riskregister!$K$7+(Riskregister!$L$7-Riskregister!$K$7)*SQRT(AA701/2),Riskregister!$L$7-(Riskregister!$L$7-Riskregister!$K$7)*SQRT((1-AA701)/2)))</f>
        <v>2272275.8124041334</v>
      </c>
      <c r="AC701" s="30">
        <f t="shared" ca="1" si="422"/>
        <v>0.28149623666997869</v>
      </c>
      <c r="AD701" s="30">
        <f t="shared" ca="1" si="422"/>
        <v>0.47406307743366161</v>
      </c>
      <c r="AE701" s="30">
        <f ca="1">IF(Riskregister!$E$8="",0,COUNTIF(BI$4:BI$53,"&lt;"&amp;AC701)*IF(AD701&lt;0.5,Riskregister!$K$8+(Riskregister!$L$8-Riskregister!$K$8)*SQRT(AD701/2),Riskregister!$L$8-(Riskregister!$L$8-Riskregister!$K$8)*SQRT((1-AD701)/2)))</f>
        <v>5176473.1793182371</v>
      </c>
      <c r="AF701" s="30">
        <f t="shared" ca="1" si="423"/>
        <v>0.38161608085907917</v>
      </c>
      <c r="AG701" s="30">
        <f t="shared" ca="1" si="423"/>
        <v>0.67163621955926522</v>
      </c>
      <c r="AH701" s="30">
        <f>IF(Riskregister!$E$9="",0,COUNTIF(BJ$4:BJ$53,"&lt;"&amp;AF701)*IF(AG701&lt;0.5,Riskregister!$K$9+(Riskregister!$L$9-Riskregister!$K$9)*SQRT(AG701/2),Riskregister!$L$9-(Riskregister!$L$9-Riskregister!$K$9)*SQRT((1-AG701)/2)))</f>
        <v>0</v>
      </c>
      <c r="AI701" s="30">
        <f t="shared" ca="1" si="424"/>
        <v>0.65823779902963864</v>
      </c>
      <c r="AJ701" s="30">
        <f t="shared" ca="1" si="424"/>
        <v>0.98895644310900777</v>
      </c>
      <c r="AK701" s="30">
        <f>IF(Riskregister!$E$10="",0,COUNTIF(BK$4:BK$53,"&lt;"&amp;AI701)*IF(AJ701&lt;0.5,Riskregister!$K$10+(Riskregister!$L$10-Riskregister!$K$10)*SQRT(AJ701/2),Riskregister!$L$10-(Riskregister!$L$10-Riskregister!$K$10)*SQRT((1-AJ701)/2)))</f>
        <v>0</v>
      </c>
      <c r="AL701" s="30">
        <f t="shared" ca="1" si="425"/>
        <v>0.20792409487486097</v>
      </c>
      <c r="AM701" s="30">
        <f t="shared" ca="1" si="425"/>
        <v>7.3265652948208526E-2</v>
      </c>
      <c r="AN701" s="30">
        <f>IF(Riskregister!$E$11="",0,COUNTIF(BL$4:BL$53,"&lt;"&amp;AL701)*IF(AM701&lt;0.5,Riskregister!$K$11+(Riskregister!$L$11-Riskregister!$K$11)*SQRT(AM701/2),Riskregister!$L$11-(Riskregister!$L$11-Riskregister!$K$11)*SQRT((1-AM701)/2)))</f>
        <v>0</v>
      </c>
      <c r="AO701" s="30">
        <f t="shared" ca="1" si="426"/>
        <v>0.87557022910915538</v>
      </c>
      <c r="AP701" s="30">
        <f t="shared" ca="1" si="426"/>
        <v>0.94338530362543505</v>
      </c>
      <c r="AQ701" s="30">
        <f>IF(Riskregister!$E$12="",0,COUNTIF(BM$4:BM$53,"&lt;"&amp;AO701)*IF(AP701&lt;0.5,Riskregister!$K$12+(Riskregister!$L$12-Riskregister!$K$12)*SQRT(AP701/2),Riskregister!$L$12-(Riskregister!$L$12-Riskregister!$K$12)*SQRT((1-AP701)/2)))</f>
        <v>0</v>
      </c>
      <c r="AR701" s="30">
        <f t="shared" ca="1" si="427"/>
        <v>9.2193273125316999E-2</v>
      </c>
      <c r="AS701" s="30">
        <f t="shared" ca="1" si="427"/>
        <v>0.28630951606508437</v>
      </c>
      <c r="AT701" s="30">
        <f>IF(Riskregister!$E$13="",0,COUNTIF(BN$4:BN$53,"&lt;"&amp;AR701)*IF(AS701&lt;0.5,Riskregister!$K$13+(Riskregister!$L$13-Riskregister!$K$13)*SQRT(AS701/2),Riskregister!$L$13-(Riskregister!$L$13-Riskregister!$K$13)*SQRT((1-AS701)/2)))</f>
        <v>0</v>
      </c>
      <c r="AU701" s="30">
        <f t="shared" ca="1" si="428"/>
        <v>0.57757795434364079</v>
      </c>
      <c r="AV701" s="30">
        <f t="shared" ca="1" si="428"/>
        <v>0.61845284142153423</v>
      </c>
      <c r="AW701" s="30">
        <f>IF(Riskregister!$E$14="",0,COUNTIF(BO$4:BO$53,"&lt;"&amp;AU701)*IF(AV701&lt;0.5,Riskregister!$K$14+(Riskregister!$L$14-Riskregister!$K$14)*SQRT(AV701/2),Riskregister!$L$14-(Riskregister!$L$14-Riskregister!$K$14)*SQRT((1-AV701)/2)))</f>
        <v>0</v>
      </c>
      <c r="AX701" s="30">
        <f t="shared" ca="1" si="429"/>
        <v>0.93234134075141484</v>
      </c>
      <c r="AY701" s="30">
        <f t="shared" ca="1" si="429"/>
        <v>0.56514830230910251</v>
      </c>
      <c r="AZ701" s="30">
        <f>IF(Riskregister!$E$15="",0,COUNTIF(BP$4:BP$53,"&lt;"&amp;AX701)*IF(AY701&lt;0.5,Riskregister!$K$15+(Riskregister!$L$15-Riskregister!$K$15)*SQRT(AY701/2),Riskregister!$L$15-(Riskregister!$L$15-Riskregister!$K$15)*SQRT((1-AY701)/2)))</f>
        <v>0</v>
      </c>
      <c r="BA701" s="30">
        <f t="shared" ca="1" si="430"/>
        <v>0.61935373140671135</v>
      </c>
      <c r="BB701" s="30">
        <f t="shared" ca="1" si="430"/>
        <v>0.28216953305097559</v>
      </c>
      <c r="BC701" s="30">
        <f>IF(Riskregister!$E$16="",0,COUNTIF(BQ$4:BQ$53,"&lt;"&amp;BA701)*IF(BB701&lt;0.5,Riskregister!$K$16+(Riskregister!$L$16-Riskregister!$K$16)*SQRT(BB701/2),Riskregister!$L$16-(Riskregister!$L$16-Riskregister!$K$16)*SQRT((1-BB701)/2)))</f>
        <v>0</v>
      </c>
      <c r="BD701" s="30">
        <f t="shared" ca="1" si="406"/>
        <v>9183708.4587774333</v>
      </c>
    </row>
    <row r="702" spans="20:56" x14ac:dyDescent="0.35">
      <c r="T702" s="30">
        <f t="shared" ca="1" si="419"/>
        <v>0.89889295827036952</v>
      </c>
      <c r="U702" s="30">
        <f t="shared" ca="1" si="419"/>
        <v>0.70596035288587378</v>
      </c>
      <c r="V702" s="30">
        <f ca="1">IF(Riskregister!$E$5="",0,COUNTIF(BF$4:BF$53,"&lt;"&amp;T702)*IF(U702&lt;0.5,Riskregister!$K$5+(Riskregister!$L$5-Riskregister!$K$5)*SQRT(U702/2),Riskregister!$L$5-(Riskregister!$L$5-Riskregister!$K$5)*SQRT((1-U702)/2)))</f>
        <v>2564734.5684651737</v>
      </c>
      <c r="W702" s="30">
        <f t="shared" ca="1" si="420"/>
        <v>0.94501893732233899</v>
      </c>
      <c r="X702" s="30">
        <f t="shared" ca="1" si="420"/>
        <v>0.18880823658056667</v>
      </c>
      <c r="Y702" s="30">
        <f ca="1">IF(Riskregister!$E$6="",0,COUNTIF(BG$4:BG$53,"&lt;"&amp;W702)*IF(X702&lt;0.5,Riskregister!$K$6+(Riskregister!$L$6-Riskregister!$K$6)*SQRT(X702/2),Riskregister!$L$6-(Riskregister!$L$6-Riskregister!$K$6)*SQRT((1-X702)/2)))</f>
        <v>3012218.2288753269</v>
      </c>
      <c r="Z702" s="30">
        <f t="shared" ca="1" si="421"/>
        <v>0.56935548541198477</v>
      </c>
      <c r="AA702" s="30">
        <f t="shared" ca="1" si="421"/>
        <v>0.73779679208667137</v>
      </c>
      <c r="AB702" s="30">
        <f ca="1">IF(Riskregister!$E$7="",0,COUNTIF(BH$4:BH$53,"&lt;"&amp;Z702)*IF(AA702&lt;0.5,Riskregister!$K$7+(Riskregister!$L$7-Riskregister!$K$7)*SQRT(AA702/2),Riskregister!$L$7-(Riskregister!$L$7-Riskregister!$K$7)*SQRT((1-AA702)/2)))</f>
        <v>1912905.0909007103</v>
      </c>
      <c r="AC702" s="30">
        <f t="shared" ca="1" si="422"/>
        <v>0.81438640658234773</v>
      </c>
      <c r="AD702" s="30">
        <f t="shared" ca="1" si="422"/>
        <v>0.13836362117526591</v>
      </c>
      <c r="AE702" s="30">
        <f ca="1">IF(Riskregister!$E$8="",0,COUNTIF(BI$4:BI$53,"&lt;"&amp;AC702)*IF(AD702&lt;0.5,Riskregister!$K$8+(Riskregister!$L$8-Riskregister!$K$8)*SQRT(AD702/2),Riskregister!$L$8-(Riskregister!$L$8-Riskregister!$K$8)*SQRT((1-AD702)/2)))</f>
        <v>6144857.8477134192</v>
      </c>
      <c r="AF702" s="30">
        <f t="shared" ca="1" si="423"/>
        <v>0.51826445269472232</v>
      </c>
      <c r="AG702" s="30">
        <f t="shared" ca="1" si="423"/>
        <v>0.23972841461047811</v>
      </c>
      <c r="AH702" s="30">
        <f>IF(Riskregister!$E$9="",0,COUNTIF(BJ$4:BJ$53,"&lt;"&amp;AF702)*IF(AG702&lt;0.5,Riskregister!$K$9+(Riskregister!$L$9-Riskregister!$K$9)*SQRT(AG702/2),Riskregister!$L$9-(Riskregister!$L$9-Riskregister!$K$9)*SQRT((1-AG702)/2)))</f>
        <v>0</v>
      </c>
      <c r="AI702" s="30">
        <f t="shared" ca="1" si="424"/>
        <v>0.70187956689253417</v>
      </c>
      <c r="AJ702" s="30">
        <f t="shared" ca="1" si="424"/>
        <v>0.56569892035128311</v>
      </c>
      <c r="AK702" s="30">
        <f>IF(Riskregister!$E$10="",0,COUNTIF(BK$4:BK$53,"&lt;"&amp;AI702)*IF(AJ702&lt;0.5,Riskregister!$K$10+(Riskregister!$L$10-Riskregister!$K$10)*SQRT(AJ702/2),Riskregister!$L$10-(Riskregister!$L$10-Riskregister!$K$10)*SQRT((1-AJ702)/2)))</f>
        <v>0</v>
      </c>
      <c r="AL702" s="30">
        <f t="shared" ca="1" si="425"/>
        <v>0.81159049215811174</v>
      </c>
      <c r="AM702" s="30">
        <f t="shared" ca="1" si="425"/>
        <v>0.5837720870635259</v>
      </c>
      <c r="AN702" s="30">
        <f>IF(Riskregister!$E$11="",0,COUNTIF(BL$4:BL$53,"&lt;"&amp;AL702)*IF(AM702&lt;0.5,Riskregister!$K$11+(Riskregister!$L$11-Riskregister!$K$11)*SQRT(AM702/2),Riskregister!$L$11-(Riskregister!$L$11-Riskregister!$K$11)*SQRT((1-AM702)/2)))</f>
        <v>0</v>
      </c>
      <c r="AO702" s="30">
        <f t="shared" ca="1" si="426"/>
        <v>2.3681515533473974E-2</v>
      </c>
      <c r="AP702" s="30">
        <f t="shared" ca="1" si="426"/>
        <v>0.82758727175829672</v>
      </c>
      <c r="AQ702" s="30">
        <f>IF(Riskregister!$E$12="",0,COUNTIF(BM$4:BM$53,"&lt;"&amp;AO702)*IF(AP702&lt;0.5,Riskregister!$K$12+(Riskregister!$L$12-Riskregister!$K$12)*SQRT(AP702/2),Riskregister!$L$12-(Riskregister!$L$12-Riskregister!$K$12)*SQRT((1-AP702)/2)))</f>
        <v>0</v>
      </c>
      <c r="AR702" s="30">
        <f t="shared" ca="1" si="427"/>
        <v>0.18894530310705271</v>
      </c>
      <c r="AS702" s="30">
        <f t="shared" ca="1" si="427"/>
        <v>0.44653371470562331</v>
      </c>
      <c r="AT702" s="30">
        <f>IF(Riskregister!$E$13="",0,COUNTIF(BN$4:BN$53,"&lt;"&amp;AR702)*IF(AS702&lt;0.5,Riskregister!$K$13+(Riskregister!$L$13-Riskregister!$K$13)*SQRT(AS702/2),Riskregister!$L$13-(Riskregister!$L$13-Riskregister!$K$13)*SQRT((1-AS702)/2)))</f>
        <v>0</v>
      </c>
      <c r="AU702" s="30">
        <f t="shared" ca="1" si="428"/>
        <v>0.73517964840063232</v>
      </c>
      <c r="AV702" s="30">
        <f t="shared" ca="1" si="428"/>
        <v>0.56171777186735927</v>
      </c>
      <c r="AW702" s="30">
        <f>IF(Riskregister!$E$14="",0,COUNTIF(BO$4:BO$53,"&lt;"&amp;AU702)*IF(AV702&lt;0.5,Riskregister!$K$14+(Riskregister!$L$14-Riskregister!$K$14)*SQRT(AV702/2),Riskregister!$L$14-(Riskregister!$L$14-Riskregister!$K$14)*SQRT((1-AV702)/2)))</f>
        <v>0</v>
      </c>
      <c r="AX702" s="30">
        <f t="shared" ca="1" si="429"/>
        <v>0.93148589168224527</v>
      </c>
      <c r="AY702" s="30">
        <f t="shared" ca="1" si="429"/>
        <v>0.17987076979185124</v>
      </c>
      <c r="AZ702" s="30">
        <f>IF(Riskregister!$E$15="",0,COUNTIF(BP$4:BP$53,"&lt;"&amp;AX702)*IF(AY702&lt;0.5,Riskregister!$K$15+(Riskregister!$L$15-Riskregister!$K$15)*SQRT(AY702/2),Riskregister!$L$15-(Riskregister!$L$15-Riskregister!$K$15)*SQRT((1-AY702)/2)))</f>
        <v>0</v>
      </c>
      <c r="BA702" s="30">
        <f t="shared" ca="1" si="430"/>
        <v>0.82372132022549982</v>
      </c>
      <c r="BB702" s="30">
        <f t="shared" ca="1" si="430"/>
        <v>0.8646865775060788</v>
      </c>
      <c r="BC702" s="30">
        <f>IF(Riskregister!$E$16="",0,COUNTIF(BQ$4:BQ$53,"&lt;"&amp;BA702)*IF(BB702&lt;0.5,Riskregister!$K$16+(Riskregister!$L$16-Riskregister!$K$16)*SQRT(BB702/2),Riskregister!$L$16-(Riskregister!$L$16-Riskregister!$K$16)*SQRT((1-BB702)/2)))</f>
        <v>0</v>
      </c>
      <c r="BD702" s="30">
        <f t="shared" ca="1" si="406"/>
        <v>13634715.735954631</v>
      </c>
    </row>
    <row r="703" spans="20:56" x14ac:dyDescent="0.35">
      <c r="T703" s="30">
        <f t="shared" ca="1" si="419"/>
        <v>0.59897584804397397</v>
      </c>
      <c r="U703" s="30">
        <f t="shared" ca="1" si="419"/>
        <v>0.19613745396506499</v>
      </c>
      <c r="V703" s="30">
        <f ca="1">IF(Riskregister!$E$5="",0,COUNTIF(BF$4:BF$53,"&lt;"&amp;T703)*IF(U703&lt;0.5,Riskregister!$K$5+(Riskregister!$L$5-Riskregister!$K$5)*SQRT(U703/2),Riskregister!$L$5-(Riskregister!$L$5-Riskregister!$K$5)*SQRT((1-U703)/2)))</f>
        <v>1163686.6819638419</v>
      </c>
      <c r="W703" s="30">
        <f t="shared" ca="1" si="420"/>
        <v>0.59818902279675679</v>
      </c>
      <c r="X703" s="30">
        <f t="shared" ca="1" si="420"/>
        <v>8.7983931578986097E-2</v>
      </c>
      <c r="Y703" s="30">
        <f ca="1">IF(Riskregister!$E$6="",0,COUNTIF(BG$4:BG$53,"&lt;"&amp;W703)*IF(X703&lt;0.5,Riskregister!$K$6+(Riskregister!$L$6-Riskregister!$K$6)*SQRT(X703/2),Riskregister!$L$6-(Riskregister!$L$6-Riskregister!$K$6)*SQRT((1-X703)/2)))</f>
        <v>1155073.4246626813</v>
      </c>
      <c r="Z703" s="30">
        <f t="shared" ca="1" si="421"/>
        <v>0.23989695642126108</v>
      </c>
      <c r="AA703" s="30">
        <f t="shared" ca="1" si="421"/>
        <v>6.9158121278279805E-2</v>
      </c>
      <c r="AB703" s="30">
        <f ca="1">IF(Riskregister!$E$7="",0,COUNTIF(BH$4:BH$53,"&lt;"&amp;Z703)*IF(AA703&lt;0.5,Riskregister!$K$7+(Riskregister!$L$7-Riskregister!$K$7)*SQRT(AA703/2),Riskregister!$L$7-(Riskregister!$L$7-Riskregister!$K$7)*SQRT((1-AA703)/2)))</f>
        <v>460336.2419117135</v>
      </c>
      <c r="AC703" s="30">
        <f t="shared" ca="1" si="422"/>
        <v>0.31120943063443829</v>
      </c>
      <c r="AD703" s="30">
        <f t="shared" ca="1" si="422"/>
        <v>0.46054971261864741</v>
      </c>
      <c r="AE703" s="30">
        <f ca="1">IF(Riskregister!$E$8="",0,COUNTIF(BI$4:BI$53,"&lt;"&amp;AC703)*IF(AD703&lt;0.5,Riskregister!$K$8+(Riskregister!$L$8-Riskregister!$K$8)*SQRT(AD703/2),Riskregister!$L$8-(Riskregister!$L$8-Riskregister!$K$8)*SQRT((1-AD703)/2)))</f>
        <v>5110774.4682583986</v>
      </c>
      <c r="AF703" s="30">
        <f t="shared" ca="1" si="423"/>
        <v>0.82789452412644637</v>
      </c>
      <c r="AG703" s="30">
        <f t="shared" ca="1" si="423"/>
        <v>0.47805748609044374</v>
      </c>
      <c r="AH703" s="30">
        <f>IF(Riskregister!$E$9="",0,COUNTIF(BJ$4:BJ$53,"&lt;"&amp;AF703)*IF(AG703&lt;0.5,Riskregister!$K$9+(Riskregister!$L$9-Riskregister!$K$9)*SQRT(AG703/2),Riskregister!$L$9-(Riskregister!$L$9-Riskregister!$K$9)*SQRT((1-AG703)/2)))</f>
        <v>0</v>
      </c>
      <c r="AI703" s="30">
        <f t="shared" ca="1" si="424"/>
        <v>0.81448636180637879</v>
      </c>
      <c r="AJ703" s="30">
        <f t="shared" ca="1" si="424"/>
        <v>0.47343519123852462</v>
      </c>
      <c r="AK703" s="30">
        <f>IF(Riskregister!$E$10="",0,COUNTIF(BK$4:BK$53,"&lt;"&amp;AI703)*IF(AJ703&lt;0.5,Riskregister!$K$10+(Riskregister!$L$10-Riskregister!$K$10)*SQRT(AJ703/2),Riskregister!$L$10-(Riskregister!$L$10-Riskregister!$K$10)*SQRT((1-AJ703)/2)))</f>
        <v>0</v>
      </c>
      <c r="AL703" s="30">
        <f t="shared" ca="1" si="425"/>
        <v>0.11921361053385193</v>
      </c>
      <c r="AM703" s="30">
        <f t="shared" ca="1" si="425"/>
        <v>0.65106070916637093</v>
      </c>
      <c r="AN703" s="30">
        <f>IF(Riskregister!$E$11="",0,COUNTIF(BL$4:BL$53,"&lt;"&amp;AL703)*IF(AM703&lt;0.5,Riskregister!$K$11+(Riskregister!$L$11-Riskregister!$K$11)*SQRT(AM703/2),Riskregister!$L$11-(Riskregister!$L$11-Riskregister!$K$11)*SQRT((1-AM703)/2)))</f>
        <v>0</v>
      </c>
      <c r="AO703" s="30">
        <f t="shared" ca="1" si="426"/>
        <v>0.68475335294729667</v>
      </c>
      <c r="AP703" s="30">
        <f t="shared" ca="1" si="426"/>
        <v>0.71759887345360296</v>
      </c>
      <c r="AQ703" s="30">
        <f>IF(Riskregister!$E$12="",0,COUNTIF(BM$4:BM$53,"&lt;"&amp;AO703)*IF(AP703&lt;0.5,Riskregister!$K$12+(Riskregister!$L$12-Riskregister!$K$12)*SQRT(AP703/2),Riskregister!$L$12-(Riskregister!$L$12-Riskregister!$K$12)*SQRT((1-AP703)/2)))</f>
        <v>0</v>
      </c>
      <c r="AR703" s="30">
        <f t="shared" ca="1" si="427"/>
        <v>0.8011236979439551</v>
      </c>
      <c r="AS703" s="30">
        <f t="shared" ca="1" si="427"/>
        <v>0.16730188837572035</v>
      </c>
      <c r="AT703" s="30">
        <f>IF(Riskregister!$E$13="",0,COUNTIF(BN$4:BN$53,"&lt;"&amp;AR703)*IF(AS703&lt;0.5,Riskregister!$K$13+(Riskregister!$L$13-Riskregister!$K$13)*SQRT(AS703/2),Riskregister!$L$13-(Riskregister!$L$13-Riskregister!$K$13)*SQRT((1-AS703)/2)))</f>
        <v>0</v>
      </c>
      <c r="AU703" s="30">
        <f t="shared" ca="1" si="428"/>
        <v>1.645705048684698E-2</v>
      </c>
      <c r="AV703" s="30">
        <f t="shared" ca="1" si="428"/>
        <v>0.32430177717120523</v>
      </c>
      <c r="AW703" s="30">
        <f>IF(Riskregister!$E$14="",0,COUNTIF(BO$4:BO$53,"&lt;"&amp;AU703)*IF(AV703&lt;0.5,Riskregister!$K$14+(Riskregister!$L$14-Riskregister!$K$14)*SQRT(AV703/2),Riskregister!$L$14-(Riskregister!$L$14-Riskregister!$K$14)*SQRT((1-AV703)/2)))</f>
        <v>0</v>
      </c>
      <c r="AX703" s="30">
        <f t="shared" ca="1" si="429"/>
        <v>0.59359169391692612</v>
      </c>
      <c r="AY703" s="30">
        <f t="shared" ca="1" si="429"/>
        <v>0.45915887482756101</v>
      </c>
      <c r="AZ703" s="30">
        <f>IF(Riskregister!$E$15="",0,COUNTIF(BP$4:BP$53,"&lt;"&amp;AX703)*IF(AY703&lt;0.5,Riskregister!$K$15+(Riskregister!$L$15-Riskregister!$K$15)*SQRT(AY703/2),Riskregister!$L$15-(Riskregister!$L$15-Riskregister!$K$15)*SQRT((1-AY703)/2)))</f>
        <v>0</v>
      </c>
      <c r="BA703" s="30">
        <f t="shared" ca="1" si="430"/>
        <v>0.90818393760206739</v>
      </c>
      <c r="BB703" s="30">
        <f t="shared" ca="1" si="430"/>
        <v>5.4663185608335718E-2</v>
      </c>
      <c r="BC703" s="30">
        <f>IF(Riskregister!$E$16="",0,COUNTIF(BQ$4:BQ$53,"&lt;"&amp;BA703)*IF(BB703&lt;0.5,Riskregister!$K$16+(Riskregister!$L$16-Riskregister!$K$16)*SQRT(BB703/2),Riskregister!$L$16-(Riskregister!$L$16-Riskregister!$K$16)*SQRT((1-BB703)/2)))</f>
        <v>0</v>
      </c>
      <c r="BD703" s="30">
        <f t="shared" ca="1" si="406"/>
        <v>7889870.8167966353</v>
      </c>
    </row>
    <row r="704" spans="20:56" x14ac:dyDescent="0.35">
      <c r="T704" s="30">
        <f t="shared" ref="T704:U723" ca="1" si="431">RAND()</f>
        <v>0.30911232147517054</v>
      </c>
      <c r="U704" s="30">
        <f t="shared" ca="1" si="431"/>
        <v>0.14446847833294763</v>
      </c>
      <c r="V704" s="30">
        <f ca="1">IF(Riskregister!$E$5="",0,COUNTIF(BF$4:BF$53,"&lt;"&amp;T704)*IF(U704&lt;0.5,Riskregister!$K$5+(Riskregister!$L$5-Riskregister!$K$5)*SQRT(U704/2),Riskregister!$L$5-(Riskregister!$L$5-Riskregister!$K$5)*SQRT((1-U704)/2)))</f>
        <v>812831.78041745257</v>
      </c>
      <c r="W704" s="30">
        <f t="shared" ref="W704:X723" ca="1" si="432">RAND()</f>
        <v>6.6412820984946719E-2</v>
      </c>
      <c r="X704" s="30">
        <f t="shared" ca="1" si="432"/>
        <v>0.49876205085502212</v>
      </c>
      <c r="Y704" s="30">
        <f ca="1">IF(Riskregister!$E$6="",0,COUNTIF(BG$4:BG$53,"&lt;"&amp;W704)*IF(X704&lt;0.5,Riskregister!$K$6+(Riskregister!$L$6-Riskregister!$K$6)*SQRT(X704/2),Riskregister!$L$6-(Riskregister!$L$6-Riskregister!$K$6)*SQRT((1-X704)/2)))</f>
        <v>0</v>
      </c>
      <c r="Z704" s="30">
        <f t="shared" ref="Z704:AA723" ca="1" si="433">RAND()</f>
        <v>0.791294109736567</v>
      </c>
      <c r="AA704" s="30">
        <f t="shared" ca="1" si="433"/>
        <v>0.40659385739839538</v>
      </c>
      <c r="AB704" s="30">
        <f ca="1">IF(Riskregister!$E$7="",0,COUNTIF(BH$4:BH$53,"&lt;"&amp;Z704)*IF(AA704&lt;0.5,Riskregister!$K$7+(Riskregister!$L$7-Riskregister!$K$7)*SQRT(AA704/2),Riskregister!$L$7-(Riskregister!$L$7-Riskregister!$K$7)*SQRT((1-AA704)/2)))</f>
        <v>1662476.8991952722</v>
      </c>
      <c r="AC704" s="30">
        <f t="shared" ref="AC704:AD723" ca="1" si="434">RAND()</f>
        <v>0.63226067093582661</v>
      </c>
      <c r="AD704" s="30">
        <f t="shared" ca="1" si="434"/>
        <v>0.28968785242423678</v>
      </c>
      <c r="AE704" s="30">
        <f ca="1">IF(Riskregister!$E$8="",0,COUNTIF(BI$4:BI$53,"&lt;"&amp;AC704)*IF(AD704&lt;0.5,Riskregister!$K$8+(Riskregister!$L$8-Riskregister!$K$8)*SQRT(AD704/2),Riskregister!$L$8-(Riskregister!$L$8-Riskregister!$K$8)*SQRT((1-AD704)/2)))</f>
        <v>6266229.6792283552</v>
      </c>
      <c r="AF704" s="30">
        <f t="shared" ref="AF704:AG723" ca="1" si="435">RAND()</f>
        <v>0.96781523298841965</v>
      </c>
      <c r="AG704" s="30">
        <f t="shared" ca="1" si="435"/>
        <v>0.86436516217768034</v>
      </c>
      <c r="AH704" s="30">
        <f>IF(Riskregister!$E$9="",0,COUNTIF(BJ$4:BJ$53,"&lt;"&amp;AF704)*IF(AG704&lt;0.5,Riskregister!$K$9+(Riskregister!$L$9-Riskregister!$K$9)*SQRT(AG704/2),Riskregister!$L$9-(Riskregister!$L$9-Riskregister!$K$9)*SQRT((1-AG704)/2)))</f>
        <v>0</v>
      </c>
      <c r="AI704" s="30">
        <f t="shared" ref="AI704:AJ723" ca="1" si="436">RAND()</f>
        <v>0.76149085085833512</v>
      </c>
      <c r="AJ704" s="30">
        <f t="shared" ca="1" si="436"/>
        <v>0.17211284580887409</v>
      </c>
      <c r="AK704" s="30">
        <f>IF(Riskregister!$E$10="",0,COUNTIF(BK$4:BK$53,"&lt;"&amp;AI704)*IF(AJ704&lt;0.5,Riskregister!$K$10+(Riskregister!$L$10-Riskregister!$K$10)*SQRT(AJ704/2),Riskregister!$L$10-(Riskregister!$L$10-Riskregister!$K$10)*SQRT((1-AJ704)/2)))</f>
        <v>0</v>
      </c>
      <c r="AL704" s="30">
        <f t="shared" ref="AL704:AM723" ca="1" si="437">RAND()</f>
        <v>0.75387539403348514</v>
      </c>
      <c r="AM704" s="30">
        <f t="shared" ca="1" si="437"/>
        <v>0.6536977086589516</v>
      </c>
      <c r="AN704" s="30">
        <f>IF(Riskregister!$E$11="",0,COUNTIF(BL$4:BL$53,"&lt;"&amp;AL704)*IF(AM704&lt;0.5,Riskregister!$K$11+(Riskregister!$L$11-Riskregister!$K$11)*SQRT(AM704/2),Riskregister!$L$11-(Riskregister!$L$11-Riskregister!$K$11)*SQRT((1-AM704)/2)))</f>
        <v>0</v>
      </c>
      <c r="AO704" s="30">
        <f t="shared" ref="AO704:AP723" ca="1" si="438">RAND()</f>
        <v>0.95137920914065754</v>
      </c>
      <c r="AP704" s="30">
        <f t="shared" ca="1" si="438"/>
        <v>0.84122260997929155</v>
      </c>
      <c r="AQ704" s="30">
        <f>IF(Riskregister!$E$12="",0,COUNTIF(BM$4:BM$53,"&lt;"&amp;AO704)*IF(AP704&lt;0.5,Riskregister!$K$12+(Riskregister!$L$12-Riskregister!$K$12)*SQRT(AP704/2),Riskregister!$L$12-(Riskregister!$L$12-Riskregister!$K$12)*SQRT((1-AP704)/2)))</f>
        <v>0</v>
      </c>
      <c r="AR704" s="30">
        <f t="shared" ref="AR704:AS723" ca="1" si="439">RAND()</f>
        <v>0.44664610935864379</v>
      </c>
      <c r="AS704" s="30">
        <f t="shared" ca="1" si="439"/>
        <v>0.71504129637025993</v>
      </c>
      <c r="AT704" s="30">
        <f>IF(Riskregister!$E$13="",0,COUNTIF(BN$4:BN$53,"&lt;"&amp;AR704)*IF(AS704&lt;0.5,Riskregister!$K$13+(Riskregister!$L$13-Riskregister!$K$13)*SQRT(AS704/2),Riskregister!$L$13-(Riskregister!$L$13-Riskregister!$K$13)*SQRT((1-AS704)/2)))</f>
        <v>0</v>
      </c>
      <c r="AU704" s="30">
        <f t="shared" ref="AU704:AV723" ca="1" si="440">RAND()</f>
        <v>0.36057489180071833</v>
      </c>
      <c r="AV704" s="30">
        <f t="shared" ca="1" si="440"/>
        <v>0.43200661484478575</v>
      </c>
      <c r="AW704" s="30">
        <f>IF(Riskregister!$E$14="",0,COUNTIF(BO$4:BO$53,"&lt;"&amp;AU704)*IF(AV704&lt;0.5,Riskregister!$K$14+(Riskregister!$L$14-Riskregister!$K$14)*SQRT(AV704/2),Riskregister!$L$14-(Riskregister!$L$14-Riskregister!$K$14)*SQRT((1-AV704)/2)))</f>
        <v>0</v>
      </c>
      <c r="AX704" s="30">
        <f t="shared" ref="AX704:AY723" ca="1" si="441">RAND()</f>
        <v>0.84398561785761328</v>
      </c>
      <c r="AY704" s="30">
        <f t="shared" ca="1" si="441"/>
        <v>0.13995023091529446</v>
      </c>
      <c r="AZ704" s="30">
        <f>IF(Riskregister!$E$15="",0,COUNTIF(BP$4:BP$53,"&lt;"&amp;AX704)*IF(AY704&lt;0.5,Riskregister!$K$15+(Riskregister!$L$15-Riskregister!$K$15)*SQRT(AY704/2),Riskregister!$L$15-(Riskregister!$L$15-Riskregister!$K$15)*SQRT((1-AY704)/2)))</f>
        <v>0</v>
      </c>
      <c r="BA704" s="30">
        <f t="shared" ref="BA704:BB723" ca="1" si="442">RAND()</f>
        <v>0.67916978680577966</v>
      </c>
      <c r="BB704" s="30">
        <f t="shared" ca="1" si="442"/>
        <v>9.8009110861178472E-2</v>
      </c>
      <c r="BC704" s="30">
        <f>IF(Riskregister!$E$16="",0,COUNTIF(BQ$4:BQ$53,"&lt;"&amp;BA704)*IF(BB704&lt;0.5,Riskregister!$K$16+(Riskregister!$L$16-Riskregister!$K$16)*SQRT(BB704/2),Riskregister!$L$16-(Riskregister!$L$16-Riskregister!$K$16)*SQRT((1-BB704)/2)))</f>
        <v>0</v>
      </c>
      <c r="BD704" s="30">
        <f t="shared" ca="1" si="406"/>
        <v>8741538.3588410802</v>
      </c>
    </row>
    <row r="705" spans="20:56" x14ac:dyDescent="0.35">
      <c r="T705" s="30">
        <f t="shared" ca="1" si="431"/>
        <v>5.4480049338338277E-2</v>
      </c>
      <c r="U705" s="30">
        <f t="shared" ca="1" si="431"/>
        <v>0.14351274830241556</v>
      </c>
      <c r="V705" s="30">
        <f ca="1">IF(Riskregister!$E$5="",0,COUNTIF(BF$4:BF$53,"&lt;"&amp;T705)*IF(U705&lt;0.5,Riskregister!$K$5+(Riskregister!$L$5-Riskregister!$K$5)*SQRT(U705/2),Riskregister!$L$5-(Riskregister!$L$5-Riskregister!$K$5)*SQRT((1-U705)/2)))</f>
        <v>270543.2111967305</v>
      </c>
      <c r="W705" s="30">
        <f t="shared" ca="1" si="432"/>
        <v>0.72190092197136757</v>
      </c>
      <c r="X705" s="30">
        <f t="shared" ca="1" si="432"/>
        <v>0.92503934975731961</v>
      </c>
      <c r="Y705" s="30">
        <f ca="1">IF(Riskregister!$E$6="",0,COUNTIF(BG$4:BG$53,"&lt;"&amp;W705)*IF(X705&lt;0.5,Riskregister!$K$6+(Riskregister!$L$6-Riskregister!$K$6)*SQRT(X705/2),Riskregister!$L$6-(Riskregister!$L$6-Riskregister!$K$6)*SQRT((1-X705)/2)))</f>
        <v>4954568.8542336803</v>
      </c>
      <c r="Z705" s="30">
        <f t="shared" ca="1" si="433"/>
        <v>0.59006722455890281</v>
      </c>
      <c r="AA705" s="30">
        <f t="shared" ca="1" si="433"/>
        <v>0.33233365102713208</v>
      </c>
      <c r="AB705" s="30">
        <f ca="1">IF(Riskregister!$E$7="",0,COUNTIF(BH$4:BH$53,"&lt;"&amp;Z705)*IF(AA705&lt;0.5,Riskregister!$K$7+(Riskregister!$L$7-Riskregister!$K$7)*SQRT(AA705/2),Riskregister!$L$7-(Riskregister!$L$7-Riskregister!$K$7)*SQRT((1-AA705)/2)))</f>
        <v>1348707.3496000618</v>
      </c>
      <c r="AC705" s="30">
        <f t="shared" ca="1" si="434"/>
        <v>0.47101627411537672</v>
      </c>
      <c r="AD705" s="30">
        <f t="shared" ca="1" si="434"/>
        <v>0.32564113144334395</v>
      </c>
      <c r="AE705" s="30">
        <f ca="1">IF(Riskregister!$E$8="",0,COUNTIF(BI$4:BI$53,"&lt;"&amp;AC705)*IF(AD705&lt;0.5,Riskregister!$K$8+(Riskregister!$L$8-Riskregister!$K$8)*SQRT(AD705/2),Riskregister!$L$8-(Riskregister!$L$8-Riskregister!$K$8)*SQRT((1-AD705)/2)))</f>
        <v>6589495.2914230982</v>
      </c>
      <c r="AF705" s="30">
        <f t="shared" ca="1" si="435"/>
        <v>0.76050791788576222</v>
      </c>
      <c r="AG705" s="30">
        <f t="shared" ca="1" si="435"/>
        <v>0.11797326165900446</v>
      </c>
      <c r="AH705" s="30">
        <f>IF(Riskregister!$E$9="",0,COUNTIF(BJ$4:BJ$53,"&lt;"&amp;AF705)*IF(AG705&lt;0.5,Riskregister!$K$9+(Riskregister!$L$9-Riskregister!$K$9)*SQRT(AG705/2),Riskregister!$L$9-(Riskregister!$L$9-Riskregister!$K$9)*SQRT((1-AG705)/2)))</f>
        <v>0</v>
      </c>
      <c r="AI705" s="30">
        <f t="shared" ca="1" si="436"/>
        <v>0.88302811468830422</v>
      </c>
      <c r="AJ705" s="30">
        <f t="shared" ca="1" si="436"/>
        <v>0.99946083161545141</v>
      </c>
      <c r="AK705" s="30">
        <f>IF(Riskregister!$E$10="",0,COUNTIF(BK$4:BK$53,"&lt;"&amp;AI705)*IF(AJ705&lt;0.5,Riskregister!$K$10+(Riskregister!$L$10-Riskregister!$K$10)*SQRT(AJ705/2),Riskregister!$L$10-(Riskregister!$L$10-Riskregister!$K$10)*SQRT((1-AJ705)/2)))</f>
        <v>0</v>
      </c>
      <c r="AL705" s="30">
        <f t="shared" ca="1" si="437"/>
        <v>0.70908737817038425</v>
      </c>
      <c r="AM705" s="30">
        <f t="shared" ca="1" si="437"/>
        <v>0.15036426564886063</v>
      </c>
      <c r="AN705" s="30">
        <f>IF(Riskregister!$E$11="",0,COUNTIF(BL$4:BL$53,"&lt;"&amp;AL705)*IF(AM705&lt;0.5,Riskregister!$K$11+(Riskregister!$L$11-Riskregister!$K$11)*SQRT(AM705/2),Riskregister!$L$11-(Riskregister!$L$11-Riskregister!$K$11)*SQRT((1-AM705)/2)))</f>
        <v>0</v>
      </c>
      <c r="AO705" s="30">
        <f t="shared" ca="1" si="438"/>
        <v>6.6132987963711809E-2</v>
      </c>
      <c r="AP705" s="30">
        <f t="shared" ca="1" si="438"/>
        <v>0.55540779662071871</v>
      </c>
      <c r="AQ705" s="30">
        <f>IF(Riskregister!$E$12="",0,COUNTIF(BM$4:BM$53,"&lt;"&amp;AO705)*IF(AP705&lt;0.5,Riskregister!$K$12+(Riskregister!$L$12-Riskregister!$K$12)*SQRT(AP705/2),Riskregister!$L$12-(Riskregister!$L$12-Riskregister!$K$12)*SQRT((1-AP705)/2)))</f>
        <v>0</v>
      </c>
      <c r="AR705" s="30">
        <f t="shared" ca="1" si="439"/>
        <v>0.47876622279166847</v>
      </c>
      <c r="AS705" s="30">
        <f t="shared" ca="1" si="439"/>
        <v>0.60172313764846919</v>
      </c>
      <c r="AT705" s="30">
        <f>IF(Riskregister!$E$13="",0,COUNTIF(BN$4:BN$53,"&lt;"&amp;AR705)*IF(AS705&lt;0.5,Riskregister!$K$13+(Riskregister!$L$13-Riskregister!$K$13)*SQRT(AS705/2),Riskregister!$L$13-(Riskregister!$L$13-Riskregister!$K$13)*SQRT((1-AS705)/2)))</f>
        <v>0</v>
      </c>
      <c r="AU705" s="30">
        <f t="shared" ca="1" si="440"/>
        <v>0.82834224666366196</v>
      </c>
      <c r="AV705" s="30">
        <f t="shared" ca="1" si="440"/>
        <v>0.12939948458356654</v>
      </c>
      <c r="AW705" s="30">
        <f>IF(Riskregister!$E$14="",0,COUNTIF(BO$4:BO$53,"&lt;"&amp;AU705)*IF(AV705&lt;0.5,Riskregister!$K$14+(Riskregister!$L$14-Riskregister!$K$14)*SQRT(AV705/2),Riskregister!$L$14-(Riskregister!$L$14-Riskregister!$K$14)*SQRT((1-AV705)/2)))</f>
        <v>0</v>
      </c>
      <c r="AX705" s="30">
        <f t="shared" ca="1" si="441"/>
        <v>0.60978058436449301</v>
      </c>
      <c r="AY705" s="30">
        <f t="shared" ca="1" si="441"/>
        <v>0.53223313700704278</v>
      </c>
      <c r="AZ705" s="30">
        <f>IF(Riskregister!$E$15="",0,COUNTIF(BP$4:BP$53,"&lt;"&amp;AX705)*IF(AY705&lt;0.5,Riskregister!$K$15+(Riskregister!$L$15-Riskregister!$K$15)*SQRT(AY705/2),Riskregister!$L$15-(Riskregister!$L$15-Riskregister!$K$15)*SQRT((1-AY705)/2)))</f>
        <v>0</v>
      </c>
      <c r="BA705" s="30">
        <f t="shared" ca="1" si="442"/>
        <v>0.19230351181596339</v>
      </c>
      <c r="BB705" s="30">
        <f t="shared" ca="1" si="442"/>
        <v>0.51302162448080846</v>
      </c>
      <c r="BC705" s="30">
        <f>IF(Riskregister!$E$16="",0,COUNTIF(BQ$4:BQ$53,"&lt;"&amp;BA705)*IF(BB705&lt;0.5,Riskregister!$K$16+(Riskregister!$L$16-Riskregister!$K$16)*SQRT(BB705/2),Riskregister!$L$16-(Riskregister!$L$16-Riskregister!$K$16)*SQRT((1-BB705)/2)))</f>
        <v>0</v>
      </c>
      <c r="BD705" s="30">
        <f t="shared" ca="1" si="406"/>
        <v>13163314.706453571</v>
      </c>
    </row>
    <row r="706" spans="20:56" x14ac:dyDescent="0.35">
      <c r="T706" s="30">
        <f t="shared" ca="1" si="431"/>
        <v>0.61701221641379489</v>
      </c>
      <c r="U706" s="30">
        <f t="shared" ca="1" si="431"/>
        <v>9.8648727411888126E-2</v>
      </c>
      <c r="V706" s="30">
        <f ca="1">IF(Riskregister!$E$5="",0,COUNTIF(BF$4:BF$53,"&lt;"&amp;T706)*IF(U706&lt;0.5,Riskregister!$K$5+(Riskregister!$L$5-Riskregister!$K$5)*SQRT(U706/2),Riskregister!$L$5-(Riskregister!$L$5-Riskregister!$K$5)*SQRT((1-U706)/2)))</f>
        <v>999763.60315473785</v>
      </c>
      <c r="W706" s="30">
        <f t="shared" ca="1" si="432"/>
        <v>0.73593247044677246</v>
      </c>
      <c r="X706" s="30">
        <f t="shared" ca="1" si="432"/>
        <v>0.47813629663944279</v>
      </c>
      <c r="Y706" s="30">
        <f ca="1">IF(Riskregister!$E$6="",0,COUNTIF(BG$4:BG$53,"&lt;"&amp;W706)*IF(X706&lt;0.5,Riskregister!$K$6+(Riskregister!$L$6-Riskregister!$K$6)*SQRT(X706/2),Riskregister!$L$6-(Riskregister!$L$6-Riskregister!$K$6)*SQRT((1-X706)/2)))</f>
        <v>3240308.1647798382</v>
      </c>
      <c r="Z706" s="30">
        <f t="shared" ca="1" si="433"/>
        <v>0.11543261088995171</v>
      </c>
      <c r="AA706" s="30">
        <f t="shared" ca="1" si="433"/>
        <v>9.56202817495857E-2</v>
      </c>
      <c r="AB706" s="30">
        <f ca="1">IF(Riskregister!$E$7="",0,COUNTIF(BH$4:BH$53,"&lt;"&amp;Z706)*IF(AA706&lt;0.5,Riskregister!$K$7+(Riskregister!$L$7-Riskregister!$K$7)*SQRT(AA706/2),Riskregister!$L$7-(Riskregister!$L$7-Riskregister!$K$7)*SQRT((1-AA706)/2)))</f>
        <v>379588.06657676946</v>
      </c>
      <c r="AC706" s="30">
        <f t="shared" ca="1" si="434"/>
        <v>0.61808020018594034</v>
      </c>
      <c r="AD706" s="30">
        <f t="shared" ca="1" si="434"/>
        <v>0.91210547927090546</v>
      </c>
      <c r="AE706" s="30">
        <f ca="1">IF(Riskregister!$E$8="",0,COUNTIF(BI$4:BI$53,"&lt;"&amp;AC706)*IF(AD706&lt;0.5,Riskregister!$K$8+(Riskregister!$L$8-Riskregister!$K$8)*SQRT(AD706/2),Riskregister!$L$8-(Riskregister!$L$8-Riskregister!$K$8)*SQRT((1-AD706)/2)))</f>
        <v>12044132.135382969</v>
      </c>
      <c r="AF706" s="30">
        <f t="shared" ca="1" si="435"/>
        <v>8.1035221259623258E-2</v>
      </c>
      <c r="AG706" s="30">
        <f t="shared" ca="1" si="435"/>
        <v>0.81229665545499441</v>
      </c>
      <c r="AH706" s="30">
        <f>IF(Riskregister!$E$9="",0,COUNTIF(BJ$4:BJ$53,"&lt;"&amp;AF706)*IF(AG706&lt;0.5,Riskregister!$K$9+(Riskregister!$L$9-Riskregister!$K$9)*SQRT(AG706/2),Riskregister!$L$9-(Riskregister!$L$9-Riskregister!$K$9)*SQRT((1-AG706)/2)))</f>
        <v>0</v>
      </c>
      <c r="AI706" s="30">
        <f t="shared" ca="1" si="436"/>
        <v>0.87976168691427459</v>
      </c>
      <c r="AJ706" s="30">
        <f t="shared" ca="1" si="436"/>
        <v>6.5331380260876926E-2</v>
      </c>
      <c r="AK706" s="30">
        <f>IF(Riskregister!$E$10="",0,COUNTIF(BK$4:BK$53,"&lt;"&amp;AI706)*IF(AJ706&lt;0.5,Riskregister!$K$10+(Riskregister!$L$10-Riskregister!$K$10)*SQRT(AJ706/2),Riskregister!$L$10-(Riskregister!$L$10-Riskregister!$K$10)*SQRT((1-AJ706)/2)))</f>
        <v>0</v>
      </c>
      <c r="AL706" s="30">
        <f t="shared" ca="1" si="437"/>
        <v>0.6345815421259513</v>
      </c>
      <c r="AM706" s="30">
        <f t="shared" ca="1" si="437"/>
        <v>0.18093266169716937</v>
      </c>
      <c r="AN706" s="30">
        <f>IF(Riskregister!$E$11="",0,COUNTIF(BL$4:BL$53,"&lt;"&amp;AL706)*IF(AM706&lt;0.5,Riskregister!$K$11+(Riskregister!$L$11-Riskregister!$K$11)*SQRT(AM706/2),Riskregister!$L$11-(Riskregister!$L$11-Riskregister!$K$11)*SQRT((1-AM706)/2)))</f>
        <v>0</v>
      </c>
      <c r="AO706" s="30">
        <f t="shared" ca="1" si="438"/>
        <v>0.88038759982498149</v>
      </c>
      <c r="AP706" s="30">
        <f t="shared" ca="1" si="438"/>
        <v>0.45933924314158325</v>
      </c>
      <c r="AQ706" s="30">
        <f>IF(Riskregister!$E$12="",0,COUNTIF(BM$4:BM$53,"&lt;"&amp;AO706)*IF(AP706&lt;0.5,Riskregister!$K$12+(Riskregister!$L$12-Riskregister!$K$12)*SQRT(AP706/2),Riskregister!$L$12-(Riskregister!$L$12-Riskregister!$K$12)*SQRT((1-AP706)/2)))</f>
        <v>0</v>
      </c>
      <c r="AR706" s="30">
        <f t="shared" ca="1" si="439"/>
        <v>0.28474925239756732</v>
      </c>
      <c r="AS706" s="30">
        <f t="shared" ca="1" si="439"/>
        <v>0.21339206091416418</v>
      </c>
      <c r="AT706" s="30">
        <f>IF(Riskregister!$E$13="",0,COUNTIF(BN$4:BN$53,"&lt;"&amp;AR706)*IF(AS706&lt;0.5,Riskregister!$K$13+(Riskregister!$L$13-Riskregister!$K$13)*SQRT(AS706/2),Riskregister!$L$13-(Riskregister!$L$13-Riskregister!$K$13)*SQRT((1-AS706)/2)))</f>
        <v>0</v>
      </c>
      <c r="AU706" s="30">
        <f t="shared" ca="1" si="440"/>
        <v>0.84544307292675025</v>
      </c>
      <c r="AV706" s="30">
        <f t="shared" ca="1" si="440"/>
        <v>0.47935174252754964</v>
      </c>
      <c r="AW706" s="30">
        <f>IF(Riskregister!$E$14="",0,COUNTIF(BO$4:BO$53,"&lt;"&amp;AU706)*IF(AV706&lt;0.5,Riskregister!$K$14+(Riskregister!$L$14-Riskregister!$K$14)*SQRT(AV706/2),Riskregister!$L$14-(Riskregister!$L$14-Riskregister!$K$14)*SQRT((1-AV706)/2)))</f>
        <v>0</v>
      </c>
      <c r="AX706" s="30">
        <f t="shared" ca="1" si="441"/>
        <v>0.92083469352769576</v>
      </c>
      <c r="AY706" s="30">
        <f t="shared" ca="1" si="441"/>
        <v>0.11202601580089511</v>
      </c>
      <c r="AZ706" s="30">
        <f>IF(Riskregister!$E$15="",0,COUNTIF(BP$4:BP$53,"&lt;"&amp;AX706)*IF(AY706&lt;0.5,Riskregister!$K$15+(Riskregister!$L$15-Riskregister!$K$15)*SQRT(AY706/2),Riskregister!$L$15-(Riskregister!$L$15-Riskregister!$K$15)*SQRT((1-AY706)/2)))</f>
        <v>0</v>
      </c>
      <c r="BA706" s="30">
        <f t="shared" ca="1" si="442"/>
        <v>6.0399161652311184E-2</v>
      </c>
      <c r="BB706" s="30">
        <f t="shared" ca="1" si="442"/>
        <v>0.21047247299009653</v>
      </c>
      <c r="BC706" s="30">
        <f>IF(Riskregister!$E$16="",0,COUNTIF(BQ$4:BQ$53,"&lt;"&amp;BA706)*IF(BB706&lt;0.5,Riskregister!$K$16+(Riskregister!$L$16-Riskregister!$K$16)*SQRT(BB706/2),Riskregister!$L$16-(Riskregister!$L$16-Riskregister!$K$16)*SQRT((1-BB706)/2)))</f>
        <v>0</v>
      </c>
      <c r="BD706" s="30">
        <f t="shared" ca="1" si="406"/>
        <v>16663791.969894314</v>
      </c>
    </row>
    <row r="707" spans="20:56" x14ac:dyDescent="0.35">
      <c r="T707" s="30">
        <f t="shared" ca="1" si="431"/>
        <v>1.6377452272808735E-2</v>
      </c>
      <c r="U707" s="30">
        <f t="shared" ca="1" si="431"/>
        <v>0.74871421051387976</v>
      </c>
      <c r="V707" s="30">
        <f ca="1">IF(Riskregister!$E$5="",0,COUNTIF(BF$4:BF$53,"&lt;"&amp;T707)*IF(U707&lt;0.5,Riskregister!$K$5+(Riskregister!$L$5-Riskregister!$K$5)*SQRT(U707/2),Riskregister!$L$5-(Riskregister!$L$5-Riskregister!$K$5)*SQRT((1-U707)/2)))</f>
        <v>0</v>
      </c>
      <c r="W707" s="30">
        <f t="shared" ca="1" si="432"/>
        <v>0.79951016595194102</v>
      </c>
      <c r="X707" s="30">
        <f t="shared" ca="1" si="432"/>
        <v>0.78662041307695518</v>
      </c>
      <c r="Y707" s="30">
        <f ca="1">IF(Riskregister!$E$6="",0,COUNTIF(BG$4:BG$53,"&lt;"&amp;W707)*IF(X707&lt;0.5,Riskregister!$K$6+(Riskregister!$L$6-Riskregister!$K$6)*SQRT(X707/2),Riskregister!$L$6-(Riskregister!$L$6-Riskregister!$K$6)*SQRT((1-X707)/2)))</f>
        <v>4236176.205700242</v>
      </c>
      <c r="Z707" s="30">
        <f t="shared" ca="1" si="433"/>
        <v>0.79810433883124643</v>
      </c>
      <c r="AA707" s="30">
        <f t="shared" ca="1" si="433"/>
        <v>0.79375713964808414</v>
      </c>
      <c r="AB707" s="30">
        <f ca="1">IF(Riskregister!$E$7="",0,COUNTIF(BH$4:BH$53,"&lt;"&amp;Z707)*IF(AA707&lt;0.5,Riskregister!$K$7+(Riskregister!$L$7-Riskregister!$K$7)*SQRT(AA707/2),Riskregister!$L$7-(Riskregister!$L$7-Riskregister!$K$7)*SQRT((1-AA707)/2)))</f>
        <v>2300849.282611914</v>
      </c>
      <c r="AC707" s="30">
        <f t="shared" ca="1" si="434"/>
        <v>0.82645804222552499</v>
      </c>
      <c r="AD707" s="30">
        <f t="shared" ca="1" si="434"/>
        <v>0.12701611368161803</v>
      </c>
      <c r="AE707" s="30">
        <f ca="1">IF(Riskregister!$E$8="",0,COUNTIF(BI$4:BI$53,"&lt;"&amp;AC707)*IF(AD707&lt;0.5,Riskregister!$K$8+(Riskregister!$L$8-Riskregister!$K$8)*SQRT(AD707/2),Riskregister!$L$8-(Riskregister!$L$8-Riskregister!$K$8)*SQRT((1-AD707)/2)))</f>
        <v>5937751.324184875</v>
      </c>
      <c r="AF707" s="30">
        <f t="shared" ca="1" si="435"/>
        <v>0.55223676164998914</v>
      </c>
      <c r="AG707" s="30">
        <f t="shared" ca="1" si="435"/>
        <v>0.43691490468552885</v>
      </c>
      <c r="AH707" s="30">
        <f>IF(Riskregister!$E$9="",0,COUNTIF(BJ$4:BJ$53,"&lt;"&amp;AF707)*IF(AG707&lt;0.5,Riskregister!$K$9+(Riskregister!$L$9-Riskregister!$K$9)*SQRT(AG707/2),Riskregister!$L$9-(Riskregister!$L$9-Riskregister!$K$9)*SQRT((1-AG707)/2)))</f>
        <v>0</v>
      </c>
      <c r="AI707" s="30">
        <f t="shared" ca="1" si="436"/>
        <v>0.91902740449905818</v>
      </c>
      <c r="AJ707" s="30">
        <f t="shared" ca="1" si="436"/>
        <v>0.18423129976856722</v>
      </c>
      <c r="AK707" s="30">
        <f>IF(Riskregister!$E$10="",0,COUNTIF(BK$4:BK$53,"&lt;"&amp;AI707)*IF(AJ707&lt;0.5,Riskregister!$K$10+(Riskregister!$L$10-Riskregister!$K$10)*SQRT(AJ707/2),Riskregister!$L$10-(Riskregister!$L$10-Riskregister!$K$10)*SQRT((1-AJ707)/2)))</f>
        <v>0</v>
      </c>
      <c r="AL707" s="30">
        <f t="shared" ca="1" si="437"/>
        <v>0.19249705875687495</v>
      </c>
      <c r="AM707" s="30">
        <f t="shared" ca="1" si="437"/>
        <v>0.43164056599089051</v>
      </c>
      <c r="AN707" s="30">
        <f>IF(Riskregister!$E$11="",0,COUNTIF(BL$4:BL$53,"&lt;"&amp;AL707)*IF(AM707&lt;0.5,Riskregister!$K$11+(Riskregister!$L$11-Riskregister!$K$11)*SQRT(AM707/2),Riskregister!$L$11-(Riskregister!$L$11-Riskregister!$K$11)*SQRT((1-AM707)/2)))</f>
        <v>0</v>
      </c>
      <c r="AO707" s="30">
        <f t="shared" ca="1" si="438"/>
        <v>1.6211275964148952E-2</v>
      </c>
      <c r="AP707" s="30">
        <f t="shared" ca="1" si="438"/>
        <v>0.54527010823625088</v>
      </c>
      <c r="AQ707" s="30">
        <f>IF(Riskregister!$E$12="",0,COUNTIF(BM$4:BM$53,"&lt;"&amp;AO707)*IF(AP707&lt;0.5,Riskregister!$K$12+(Riskregister!$L$12-Riskregister!$K$12)*SQRT(AP707/2),Riskregister!$L$12-(Riskregister!$L$12-Riskregister!$K$12)*SQRT((1-AP707)/2)))</f>
        <v>0</v>
      </c>
      <c r="AR707" s="30">
        <f t="shared" ca="1" si="439"/>
        <v>0.80662267661269993</v>
      </c>
      <c r="AS707" s="30">
        <f t="shared" ca="1" si="439"/>
        <v>0.90487927032567839</v>
      </c>
      <c r="AT707" s="30">
        <f>IF(Riskregister!$E$13="",0,COUNTIF(BN$4:BN$53,"&lt;"&amp;AR707)*IF(AS707&lt;0.5,Riskregister!$K$13+(Riskregister!$L$13-Riskregister!$K$13)*SQRT(AS707/2),Riskregister!$L$13-(Riskregister!$L$13-Riskregister!$K$13)*SQRT((1-AS707)/2)))</f>
        <v>0</v>
      </c>
      <c r="AU707" s="30">
        <f t="shared" ca="1" si="440"/>
        <v>0.56220810097270724</v>
      </c>
      <c r="AV707" s="30">
        <f t="shared" ca="1" si="440"/>
        <v>0.15720639674952253</v>
      </c>
      <c r="AW707" s="30">
        <f>IF(Riskregister!$E$14="",0,COUNTIF(BO$4:BO$53,"&lt;"&amp;AU707)*IF(AV707&lt;0.5,Riskregister!$K$14+(Riskregister!$L$14-Riskregister!$K$14)*SQRT(AV707/2),Riskregister!$L$14-(Riskregister!$L$14-Riskregister!$K$14)*SQRT((1-AV707)/2)))</f>
        <v>0</v>
      </c>
      <c r="AX707" s="30">
        <f t="shared" ca="1" si="441"/>
        <v>0.64198980638709358</v>
      </c>
      <c r="AY707" s="30">
        <f t="shared" ca="1" si="441"/>
        <v>0.8386199047314884</v>
      </c>
      <c r="AZ707" s="30">
        <f>IF(Riskregister!$E$15="",0,COUNTIF(BP$4:BP$53,"&lt;"&amp;AX707)*IF(AY707&lt;0.5,Riskregister!$K$15+(Riskregister!$L$15-Riskregister!$K$15)*SQRT(AY707/2),Riskregister!$L$15-(Riskregister!$L$15-Riskregister!$K$15)*SQRT((1-AY707)/2)))</f>
        <v>0</v>
      </c>
      <c r="BA707" s="30">
        <f t="shared" ca="1" si="442"/>
        <v>0.38361484625095688</v>
      </c>
      <c r="BB707" s="30">
        <f t="shared" ca="1" si="442"/>
        <v>0.9966289192177219</v>
      </c>
      <c r="BC707" s="30">
        <f>IF(Riskregister!$E$16="",0,COUNTIF(BQ$4:BQ$53,"&lt;"&amp;BA707)*IF(BB707&lt;0.5,Riskregister!$K$16+(Riskregister!$L$16-Riskregister!$K$16)*SQRT(BB707/2),Riskregister!$L$16-(Riskregister!$L$16-Riskregister!$K$16)*SQRT((1-BB707)/2)))</f>
        <v>0</v>
      </c>
      <c r="BD707" s="30">
        <f t="shared" ca="1" si="406"/>
        <v>12474776.812497031</v>
      </c>
    </row>
    <row r="708" spans="20:56" x14ac:dyDescent="0.35">
      <c r="T708" s="30">
        <f t="shared" ca="1" si="431"/>
        <v>0.26341351879718233</v>
      </c>
      <c r="U708" s="30">
        <f t="shared" ca="1" si="431"/>
        <v>0.2177411115995983</v>
      </c>
      <c r="V708" s="30">
        <f ca="1">IF(Riskregister!$E$5="",0,COUNTIF(BF$4:BF$53,"&lt;"&amp;T708)*IF(U708&lt;0.5,Riskregister!$K$5+(Riskregister!$L$5-Riskregister!$K$5)*SQRT(U708/2),Riskregister!$L$5-(Riskregister!$L$5-Riskregister!$K$5)*SQRT((1-U708)/2)))</f>
        <v>596959.84610353853</v>
      </c>
      <c r="W708" s="30">
        <f t="shared" ca="1" si="432"/>
        <v>0.46795247040689669</v>
      </c>
      <c r="X708" s="30">
        <f t="shared" ca="1" si="432"/>
        <v>0.13017017402374076</v>
      </c>
      <c r="Y708" s="30">
        <f ca="1">IF(Riskregister!$E$6="",0,COUNTIF(BG$4:BG$53,"&lt;"&amp;W708)*IF(X708&lt;0.5,Riskregister!$K$6+(Riskregister!$L$6-Riskregister!$K$6)*SQRT(X708/2),Riskregister!$L$6-(Riskregister!$L$6-Riskregister!$K$6)*SQRT((1-X708)/2)))</f>
        <v>1318424.0456748942</v>
      </c>
      <c r="Z708" s="30">
        <f t="shared" ca="1" si="433"/>
        <v>0.31969854756587313</v>
      </c>
      <c r="AA708" s="30">
        <f t="shared" ca="1" si="433"/>
        <v>0.77540465419437321</v>
      </c>
      <c r="AB708" s="30">
        <f ca="1">IF(Riskregister!$E$7="",0,COUNTIF(BH$4:BH$53,"&lt;"&amp;Z708)*IF(AA708&lt;0.5,Riskregister!$K$7+(Riskregister!$L$7-Riskregister!$K$7)*SQRT(AA708/2),Riskregister!$L$7-(Riskregister!$L$7-Riskregister!$K$7)*SQRT((1-AA708)/2)))</f>
        <v>1413560.2134363102</v>
      </c>
      <c r="AC708" s="30">
        <f t="shared" ca="1" si="434"/>
        <v>0.46929029734326044</v>
      </c>
      <c r="AD708" s="30">
        <f t="shared" ca="1" si="434"/>
        <v>0.87085982845474319</v>
      </c>
      <c r="AE708" s="30">
        <f ca="1">IF(Riskregister!$E$8="",0,COUNTIF(BI$4:BI$53,"&lt;"&amp;AC708)*IF(AD708&lt;0.5,Riskregister!$K$8+(Riskregister!$L$8-Riskregister!$K$8)*SQRT(AD708/2),Riskregister!$L$8-(Riskregister!$L$8-Riskregister!$K$8)*SQRT((1-AD708)/2)))</f>
        <v>7611399.4099327857</v>
      </c>
      <c r="AF708" s="30">
        <f t="shared" ca="1" si="435"/>
        <v>0.5982276238574642</v>
      </c>
      <c r="AG708" s="30">
        <f t="shared" ca="1" si="435"/>
        <v>0.34128191222238757</v>
      </c>
      <c r="AH708" s="30">
        <f>IF(Riskregister!$E$9="",0,COUNTIF(BJ$4:BJ$53,"&lt;"&amp;AF708)*IF(AG708&lt;0.5,Riskregister!$K$9+(Riskregister!$L$9-Riskregister!$K$9)*SQRT(AG708/2),Riskregister!$L$9-(Riskregister!$L$9-Riskregister!$K$9)*SQRT((1-AG708)/2)))</f>
        <v>0</v>
      </c>
      <c r="AI708" s="30">
        <f t="shared" ca="1" si="436"/>
        <v>0.1183824207146722</v>
      </c>
      <c r="AJ708" s="30">
        <f t="shared" ca="1" si="436"/>
        <v>8.31668632279432E-2</v>
      </c>
      <c r="AK708" s="30">
        <f>IF(Riskregister!$E$10="",0,COUNTIF(BK$4:BK$53,"&lt;"&amp;AI708)*IF(AJ708&lt;0.5,Riskregister!$K$10+(Riskregister!$L$10-Riskregister!$K$10)*SQRT(AJ708/2),Riskregister!$L$10-(Riskregister!$L$10-Riskregister!$K$10)*SQRT((1-AJ708)/2)))</f>
        <v>0</v>
      </c>
      <c r="AL708" s="30">
        <f t="shared" ca="1" si="437"/>
        <v>6.4921898773624531E-2</v>
      </c>
      <c r="AM708" s="30">
        <f t="shared" ca="1" si="437"/>
        <v>0.87585894307421774</v>
      </c>
      <c r="AN708" s="30">
        <f>IF(Riskregister!$E$11="",0,COUNTIF(BL$4:BL$53,"&lt;"&amp;AL708)*IF(AM708&lt;0.5,Riskregister!$K$11+(Riskregister!$L$11-Riskregister!$K$11)*SQRT(AM708/2),Riskregister!$L$11-(Riskregister!$L$11-Riskregister!$K$11)*SQRT((1-AM708)/2)))</f>
        <v>0</v>
      </c>
      <c r="AO708" s="30">
        <f t="shared" ca="1" si="438"/>
        <v>0.89149974936855925</v>
      </c>
      <c r="AP708" s="30">
        <f t="shared" ca="1" si="438"/>
        <v>0.56865407880779562</v>
      </c>
      <c r="AQ708" s="30">
        <f>IF(Riskregister!$E$12="",0,COUNTIF(BM$4:BM$53,"&lt;"&amp;AO708)*IF(AP708&lt;0.5,Riskregister!$K$12+(Riskregister!$L$12-Riskregister!$K$12)*SQRT(AP708/2),Riskregister!$L$12-(Riskregister!$L$12-Riskregister!$K$12)*SQRT((1-AP708)/2)))</f>
        <v>0</v>
      </c>
      <c r="AR708" s="30">
        <f t="shared" ca="1" si="439"/>
        <v>0.71923392931963737</v>
      </c>
      <c r="AS708" s="30">
        <f t="shared" ca="1" si="439"/>
        <v>0.61556691950525433</v>
      </c>
      <c r="AT708" s="30">
        <f>IF(Riskregister!$E$13="",0,COUNTIF(BN$4:BN$53,"&lt;"&amp;AR708)*IF(AS708&lt;0.5,Riskregister!$K$13+(Riskregister!$L$13-Riskregister!$K$13)*SQRT(AS708/2),Riskregister!$L$13-(Riskregister!$L$13-Riskregister!$K$13)*SQRT((1-AS708)/2)))</f>
        <v>0</v>
      </c>
      <c r="AU708" s="30">
        <f t="shared" ca="1" si="440"/>
        <v>4.6408803807470034E-2</v>
      </c>
      <c r="AV708" s="30">
        <f t="shared" ca="1" si="440"/>
        <v>0.6868158976562041</v>
      </c>
      <c r="AW708" s="30">
        <f>IF(Riskregister!$E$14="",0,COUNTIF(BO$4:BO$53,"&lt;"&amp;AU708)*IF(AV708&lt;0.5,Riskregister!$K$14+(Riskregister!$L$14-Riskregister!$K$14)*SQRT(AV708/2),Riskregister!$L$14-(Riskregister!$L$14-Riskregister!$K$14)*SQRT((1-AV708)/2)))</f>
        <v>0</v>
      </c>
      <c r="AX708" s="30">
        <f t="shared" ca="1" si="441"/>
        <v>0.9776808185716076</v>
      </c>
      <c r="AY708" s="30">
        <f t="shared" ca="1" si="441"/>
        <v>0.70197147034570184</v>
      </c>
      <c r="AZ708" s="30">
        <f>IF(Riskregister!$E$15="",0,COUNTIF(BP$4:BP$53,"&lt;"&amp;AX708)*IF(AY708&lt;0.5,Riskregister!$K$15+(Riskregister!$L$15-Riskregister!$K$15)*SQRT(AY708/2),Riskregister!$L$15-(Riskregister!$L$15-Riskregister!$K$15)*SQRT((1-AY708)/2)))</f>
        <v>0</v>
      </c>
      <c r="BA708" s="30">
        <f t="shared" ca="1" si="442"/>
        <v>0.60230122874729408</v>
      </c>
      <c r="BB708" s="30">
        <f t="shared" ca="1" si="442"/>
        <v>0.39877499677851658</v>
      </c>
      <c r="BC708" s="30">
        <f>IF(Riskregister!$E$16="",0,COUNTIF(BQ$4:BQ$53,"&lt;"&amp;BA708)*IF(BB708&lt;0.5,Riskregister!$K$16+(Riskregister!$L$16-Riskregister!$K$16)*SQRT(BB708/2),Riskregister!$L$16-(Riskregister!$L$16-Riskregister!$K$16)*SQRT((1-BB708)/2)))</f>
        <v>0</v>
      </c>
      <c r="BD708" s="30">
        <f t="shared" ref="BD708:BD771" ca="1" si="443">V708+Y708+AB708+AE708+AH708+AK708+AN708+AQ708+AT708+AW708+AZ708+BC708</f>
        <v>10940343.51514753</v>
      </c>
    </row>
    <row r="709" spans="20:56" x14ac:dyDescent="0.35">
      <c r="T709" s="30">
        <f t="shared" ca="1" si="431"/>
        <v>0.86410841349040335</v>
      </c>
      <c r="U709" s="30">
        <f t="shared" ca="1" si="431"/>
        <v>0.32703157428766705</v>
      </c>
      <c r="V709" s="30">
        <f ca="1">IF(Riskregister!$E$5="",0,COUNTIF(BF$4:BF$53,"&lt;"&amp;T709)*IF(U709&lt;0.5,Riskregister!$K$5+(Riskregister!$L$5-Riskregister!$K$5)*SQRT(U709/2),Riskregister!$L$5-(Riskregister!$L$5-Riskregister!$K$5)*SQRT((1-U709)/2)))</f>
        <v>1991801.3043949648</v>
      </c>
      <c r="W709" s="30">
        <f t="shared" ca="1" si="432"/>
        <v>0.43905664408099654</v>
      </c>
      <c r="X709" s="30">
        <f t="shared" ca="1" si="432"/>
        <v>0.43089044306768098</v>
      </c>
      <c r="Y709" s="30">
        <f ca="1">IF(Riskregister!$E$6="",0,COUNTIF(BG$4:BG$53,"&lt;"&amp;W709)*IF(X709&lt;0.5,Riskregister!$K$6+(Riskregister!$L$6-Riskregister!$K$6)*SQRT(X709/2),Riskregister!$L$6-(Riskregister!$L$6-Riskregister!$K$6)*SQRT((1-X709)/2)))</f>
        <v>2070978.7763698774</v>
      </c>
      <c r="Z709" s="30">
        <f t="shared" ca="1" si="433"/>
        <v>0.91051763876127256</v>
      </c>
      <c r="AA709" s="30">
        <f t="shared" ca="1" si="433"/>
        <v>0.12113589485740328</v>
      </c>
      <c r="AB709" s="30">
        <f ca="1">IF(Riskregister!$E$7="",0,COUNTIF(BH$4:BH$53,"&lt;"&amp;Z709)*IF(AA709&lt;0.5,Riskregister!$K$7+(Riskregister!$L$7-Riskregister!$K$7)*SQRT(AA709/2),Riskregister!$L$7-(Riskregister!$L$7-Riskregister!$K$7)*SQRT((1-AA709)/2)))</f>
        <v>1361369.4654453425</v>
      </c>
      <c r="AC709" s="30">
        <f t="shared" ca="1" si="434"/>
        <v>0.3986737101936455</v>
      </c>
      <c r="AD709" s="30">
        <f t="shared" ca="1" si="434"/>
        <v>0.78026220189647244</v>
      </c>
      <c r="AE709" s="30">
        <f ca="1">IF(Riskregister!$E$8="",0,COUNTIF(BI$4:BI$53,"&lt;"&amp;AC709)*IF(AD709&lt;0.5,Riskregister!$K$8+(Riskregister!$L$8-Riskregister!$K$8)*SQRT(AD709/2),Riskregister!$L$8-(Riskregister!$L$8-Riskregister!$K$8)*SQRT((1-AD709)/2)))</f>
        <v>6884231.0868400633</v>
      </c>
      <c r="AF709" s="30">
        <f t="shared" ca="1" si="435"/>
        <v>0.78475045420805145</v>
      </c>
      <c r="AG709" s="30">
        <f t="shared" ca="1" si="435"/>
        <v>0.42408480356403333</v>
      </c>
      <c r="AH709" s="30">
        <f>IF(Riskregister!$E$9="",0,COUNTIF(BJ$4:BJ$53,"&lt;"&amp;AF709)*IF(AG709&lt;0.5,Riskregister!$K$9+(Riskregister!$L$9-Riskregister!$K$9)*SQRT(AG709/2),Riskregister!$L$9-(Riskregister!$L$9-Riskregister!$K$9)*SQRT((1-AG709)/2)))</f>
        <v>0</v>
      </c>
      <c r="AI709" s="30">
        <f t="shared" ca="1" si="436"/>
        <v>0.94308021733735592</v>
      </c>
      <c r="AJ709" s="30">
        <f t="shared" ca="1" si="436"/>
        <v>0.73399218798966381</v>
      </c>
      <c r="AK709" s="30">
        <f>IF(Riskregister!$E$10="",0,COUNTIF(BK$4:BK$53,"&lt;"&amp;AI709)*IF(AJ709&lt;0.5,Riskregister!$K$10+(Riskregister!$L$10-Riskregister!$K$10)*SQRT(AJ709/2),Riskregister!$L$10-(Riskregister!$L$10-Riskregister!$K$10)*SQRT((1-AJ709)/2)))</f>
        <v>0</v>
      </c>
      <c r="AL709" s="30">
        <f t="shared" ca="1" si="437"/>
        <v>0.16642315067460278</v>
      </c>
      <c r="AM709" s="30">
        <f t="shared" ca="1" si="437"/>
        <v>0.96538484457343332</v>
      </c>
      <c r="AN709" s="30">
        <f>IF(Riskregister!$E$11="",0,COUNTIF(BL$4:BL$53,"&lt;"&amp;AL709)*IF(AM709&lt;0.5,Riskregister!$K$11+(Riskregister!$L$11-Riskregister!$K$11)*SQRT(AM709/2),Riskregister!$L$11-(Riskregister!$L$11-Riskregister!$K$11)*SQRT((1-AM709)/2)))</f>
        <v>0</v>
      </c>
      <c r="AO709" s="30">
        <f t="shared" ca="1" si="438"/>
        <v>0.29533447884181852</v>
      </c>
      <c r="AP709" s="30">
        <f t="shared" ca="1" si="438"/>
        <v>0.27070117613299338</v>
      </c>
      <c r="AQ709" s="30">
        <f>IF(Riskregister!$E$12="",0,COUNTIF(BM$4:BM$53,"&lt;"&amp;AO709)*IF(AP709&lt;0.5,Riskregister!$K$12+(Riskregister!$L$12-Riskregister!$K$12)*SQRT(AP709/2),Riskregister!$L$12-(Riskregister!$L$12-Riskregister!$K$12)*SQRT((1-AP709)/2)))</f>
        <v>0</v>
      </c>
      <c r="AR709" s="30">
        <f t="shared" ca="1" si="439"/>
        <v>9.8802304546498965E-2</v>
      </c>
      <c r="AS709" s="30">
        <f t="shared" ca="1" si="439"/>
        <v>0.72062586061480505</v>
      </c>
      <c r="AT709" s="30">
        <f>IF(Riskregister!$E$13="",0,COUNTIF(BN$4:BN$53,"&lt;"&amp;AR709)*IF(AS709&lt;0.5,Riskregister!$K$13+(Riskregister!$L$13-Riskregister!$K$13)*SQRT(AS709/2),Riskregister!$L$13-(Riskregister!$L$13-Riskregister!$K$13)*SQRT((1-AS709)/2)))</f>
        <v>0</v>
      </c>
      <c r="AU709" s="30">
        <f t="shared" ca="1" si="440"/>
        <v>0.33124002587739909</v>
      </c>
      <c r="AV709" s="30">
        <f t="shared" ca="1" si="440"/>
        <v>0.59082572649281206</v>
      </c>
      <c r="AW709" s="30">
        <f>IF(Riskregister!$E$14="",0,COUNTIF(BO$4:BO$53,"&lt;"&amp;AU709)*IF(AV709&lt;0.5,Riskregister!$K$14+(Riskregister!$L$14-Riskregister!$K$14)*SQRT(AV709/2),Riskregister!$L$14-(Riskregister!$L$14-Riskregister!$K$14)*SQRT((1-AV709)/2)))</f>
        <v>0</v>
      </c>
      <c r="AX709" s="30">
        <f t="shared" ca="1" si="441"/>
        <v>0.77839100835717379</v>
      </c>
      <c r="AY709" s="30">
        <f t="shared" ca="1" si="441"/>
        <v>0.35834851049318572</v>
      </c>
      <c r="AZ709" s="30">
        <f>IF(Riskregister!$E$15="",0,COUNTIF(BP$4:BP$53,"&lt;"&amp;AX709)*IF(AY709&lt;0.5,Riskregister!$K$15+(Riskregister!$L$15-Riskregister!$K$15)*SQRT(AY709/2),Riskregister!$L$15-(Riskregister!$L$15-Riskregister!$K$15)*SQRT((1-AY709)/2)))</f>
        <v>0</v>
      </c>
      <c r="BA709" s="30">
        <f t="shared" ca="1" si="442"/>
        <v>0.95931505782591509</v>
      </c>
      <c r="BB709" s="30">
        <f t="shared" ca="1" si="442"/>
        <v>0.83887770108021997</v>
      </c>
      <c r="BC709" s="30">
        <f>IF(Riskregister!$E$16="",0,COUNTIF(BQ$4:BQ$53,"&lt;"&amp;BA709)*IF(BB709&lt;0.5,Riskregister!$K$16+(Riskregister!$L$16-Riskregister!$K$16)*SQRT(BB709/2),Riskregister!$L$16-(Riskregister!$L$16-Riskregister!$K$16)*SQRT((1-BB709)/2)))</f>
        <v>0</v>
      </c>
      <c r="BD709" s="30">
        <f t="shared" ca="1" si="443"/>
        <v>12308380.633050248</v>
      </c>
    </row>
    <row r="710" spans="20:56" x14ac:dyDescent="0.35">
      <c r="T710" s="30">
        <f t="shared" ca="1" si="431"/>
        <v>0.65009349959382712</v>
      </c>
      <c r="U710" s="30">
        <f t="shared" ca="1" si="431"/>
        <v>0.12900876836401998</v>
      </c>
      <c r="V710" s="30">
        <f ca="1">IF(Riskregister!$E$5="",0,COUNTIF(BF$4:BF$53,"&lt;"&amp;T710)*IF(U710&lt;0.5,Riskregister!$K$5+(Riskregister!$L$5-Riskregister!$K$5)*SQRT(U710/2),Riskregister!$L$5-(Riskregister!$L$5-Riskregister!$K$5)*SQRT((1-U710)/2)))</f>
        <v>1057158.8397370353</v>
      </c>
      <c r="W710" s="30">
        <f t="shared" ca="1" si="432"/>
        <v>0.39545421130076042</v>
      </c>
      <c r="X710" s="30">
        <f t="shared" ca="1" si="432"/>
        <v>0.99600610251150257</v>
      </c>
      <c r="Y710" s="30">
        <f ca="1">IF(Riskregister!$E$6="",0,COUNTIF(BG$4:BG$53,"&lt;"&amp;W710)*IF(X710&lt;0.5,Riskregister!$K$6+(Riskregister!$L$6-Riskregister!$K$6)*SQRT(X710/2),Riskregister!$L$6-(Riskregister!$L$6-Riskregister!$K$6)*SQRT((1-X710)/2)))</f>
        <v>1919562.9815858032</v>
      </c>
      <c r="Z710" s="30">
        <f t="shared" ca="1" si="433"/>
        <v>0.6439320595727539</v>
      </c>
      <c r="AA710" s="30">
        <f t="shared" ca="1" si="433"/>
        <v>0.44876217347850711</v>
      </c>
      <c r="AB710" s="30">
        <f ca="1">IF(Riskregister!$E$7="",0,COUNTIF(BH$4:BH$53,"&lt;"&amp;Z710)*IF(AA710&lt;0.5,Riskregister!$K$7+(Riskregister!$L$7-Riskregister!$K$7)*SQRT(AA710/2),Riskregister!$L$7-(Riskregister!$L$7-Riskregister!$K$7)*SQRT((1-AA710)/2)))</f>
        <v>1510537.5793796466</v>
      </c>
      <c r="AC710" s="30">
        <f t="shared" ca="1" si="434"/>
        <v>0.15188709490250329</v>
      </c>
      <c r="AD710" s="30">
        <f t="shared" ca="1" si="434"/>
        <v>0.11705569763345414</v>
      </c>
      <c r="AE710" s="30">
        <f ca="1">IF(Riskregister!$E$8="",0,COUNTIF(BI$4:BI$53,"&lt;"&amp;AC710)*IF(AD710&lt;0.5,Riskregister!$K$8+(Riskregister!$L$8-Riskregister!$K$8)*SQRT(AD710/2),Riskregister!$L$8-(Riskregister!$L$8-Riskregister!$K$8)*SQRT((1-AD710)/2)))</f>
        <v>1437048.8909283984</v>
      </c>
      <c r="AF710" s="30">
        <f t="shared" ca="1" si="435"/>
        <v>0.41043724153297945</v>
      </c>
      <c r="AG710" s="30">
        <f t="shared" ca="1" si="435"/>
        <v>0.77622400403400749</v>
      </c>
      <c r="AH710" s="30">
        <f>IF(Riskregister!$E$9="",0,COUNTIF(BJ$4:BJ$53,"&lt;"&amp;AF710)*IF(AG710&lt;0.5,Riskregister!$K$9+(Riskregister!$L$9-Riskregister!$K$9)*SQRT(AG710/2),Riskregister!$L$9-(Riskregister!$L$9-Riskregister!$K$9)*SQRT((1-AG710)/2)))</f>
        <v>0</v>
      </c>
      <c r="AI710" s="30">
        <f t="shared" ca="1" si="436"/>
        <v>0.99061258429989374</v>
      </c>
      <c r="AJ710" s="30">
        <f t="shared" ca="1" si="436"/>
        <v>0.64722364334906357</v>
      </c>
      <c r="AK710" s="30">
        <f>IF(Riskregister!$E$10="",0,COUNTIF(BK$4:BK$53,"&lt;"&amp;AI710)*IF(AJ710&lt;0.5,Riskregister!$K$10+(Riskregister!$L$10-Riskregister!$K$10)*SQRT(AJ710/2),Riskregister!$L$10-(Riskregister!$L$10-Riskregister!$K$10)*SQRT((1-AJ710)/2)))</f>
        <v>0</v>
      </c>
      <c r="AL710" s="30">
        <f t="shared" ca="1" si="437"/>
        <v>0.97855148072468356</v>
      </c>
      <c r="AM710" s="30">
        <f t="shared" ca="1" si="437"/>
        <v>0.35241367438356508</v>
      </c>
      <c r="AN710" s="30">
        <f>IF(Riskregister!$E$11="",0,COUNTIF(BL$4:BL$53,"&lt;"&amp;AL710)*IF(AM710&lt;0.5,Riskregister!$K$11+(Riskregister!$L$11-Riskregister!$K$11)*SQRT(AM710/2),Riskregister!$L$11-(Riskregister!$L$11-Riskregister!$K$11)*SQRT((1-AM710)/2)))</f>
        <v>0</v>
      </c>
      <c r="AO710" s="30">
        <f t="shared" ca="1" si="438"/>
        <v>0.27492674199581191</v>
      </c>
      <c r="AP710" s="30">
        <f t="shared" ca="1" si="438"/>
        <v>0.32492760878827975</v>
      </c>
      <c r="AQ710" s="30">
        <f>IF(Riskregister!$E$12="",0,COUNTIF(BM$4:BM$53,"&lt;"&amp;AO710)*IF(AP710&lt;0.5,Riskregister!$K$12+(Riskregister!$L$12-Riskregister!$K$12)*SQRT(AP710/2),Riskregister!$L$12-(Riskregister!$L$12-Riskregister!$K$12)*SQRT((1-AP710)/2)))</f>
        <v>0</v>
      </c>
      <c r="AR710" s="30">
        <f t="shared" ca="1" si="439"/>
        <v>0.29655275935689385</v>
      </c>
      <c r="AS710" s="30">
        <f t="shared" ca="1" si="439"/>
        <v>9.2559287317890093E-2</v>
      </c>
      <c r="AT710" s="30">
        <f>IF(Riskregister!$E$13="",0,COUNTIF(BN$4:BN$53,"&lt;"&amp;AR710)*IF(AS710&lt;0.5,Riskregister!$K$13+(Riskregister!$L$13-Riskregister!$K$13)*SQRT(AS710/2),Riskregister!$L$13-(Riskregister!$L$13-Riskregister!$K$13)*SQRT((1-AS710)/2)))</f>
        <v>0</v>
      </c>
      <c r="AU710" s="30">
        <f t="shared" ca="1" si="440"/>
        <v>0.45218816500090098</v>
      </c>
      <c r="AV710" s="30">
        <f t="shared" ca="1" si="440"/>
        <v>0.7261111706684612</v>
      </c>
      <c r="AW710" s="30">
        <f>IF(Riskregister!$E$14="",0,COUNTIF(BO$4:BO$53,"&lt;"&amp;AU710)*IF(AV710&lt;0.5,Riskregister!$K$14+(Riskregister!$L$14-Riskregister!$K$14)*SQRT(AV710/2),Riskregister!$L$14-(Riskregister!$L$14-Riskregister!$K$14)*SQRT((1-AV710)/2)))</f>
        <v>0</v>
      </c>
      <c r="AX710" s="30">
        <f t="shared" ca="1" si="441"/>
        <v>1.6730184683728333E-2</v>
      </c>
      <c r="AY710" s="30">
        <f t="shared" ca="1" si="441"/>
        <v>0.84346457333481673</v>
      </c>
      <c r="AZ710" s="30">
        <f>IF(Riskregister!$E$15="",0,COUNTIF(BP$4:BP$53,"&lt;"&amp;AX710)*IF(AY710&lt;0.5,Riskregister!$K$15+(Riskregister!$L$15-Riskregister!$K$15)*SQRT(AY710/2),Riskregister!$L$15-(Riskregister!$L$15-Riskregister!$K$15)*SQRT((1-AY710)/2)))</f>
        <v>0</v>
      </c>
      <c r="BA710" s="30">
        <f t="shared" ca="1" si="442"/>
        <v>0.4963192755642698</v>
      </c>
      <c r="BB710" s="30">
        <f t="shared" ca="1" si="442"/>
        <v>0.36375803145724683</v>
      </c>
      <c r="BC710" s="30">
        <f>IF(Riskregister!$E$16="",0,COUNTIF(BQ$4:BQ$53,"&lt;"&amp;BA710)*IF(BB710&lt;0.5,Riskregister!$K$16+(Riskregister!$L$16-Riskregister!$K$16)*SQRT(BB710/2),Riskregister!$L$16-(Riskregister!$L$16-Riskregister!$K$16)*SQRT((1-BB710)/2)))</f>
        <v>0</v>
      </c>
      <c r="BD710" s="30">
        <f t="shared" ca="1" si="443"/>
        <v>5924308.2916308846</v>
      </c>
    </row>
    <row r="711" spans="20:56" x14ac:dyDescent="0.35">
      <c r="T711" s="30">
        <f t="shared" ca="1" si="431"/>
        <v>0.47030369101385217</v>
      </c>
      <c r="U711" s="30">
        <f t="shared" ca="1" si="431"/>
        <v>0.33659384765120903</v>
      </c>
      <c r="V711" s="30">
        <f ca="1">IF(Riskregister!$E$5="",0,COUNTIF(BF$4:BF$53,"&lt;"&amp;T711)*IF(U711&lt;0.5,Riskregister!$K$5+(Riskregister!$L$5-Riskregister!$K$5)*SQRT(U711/2),Riskregister!$L$5-(Riskregister!$L$5-Riskregister!$K$5)*SQRT((1-U711)/2)))</f>
        <v>1003824.1089661629</v>
      </c>
      <c r="W711" s="30">
        <f t="shared" ca="1" si="432"/>
        <v>0.47265339170129284</v>
      </c>
      <c r="X711" s="30">
        <f t="shared" ca="1" si="432"/>
        <v>0.87868168360709376</v>
      </c>
      <c r="Y711" s="30">
        <f ca="1">IF(Riskregister!$E$6="",0,COUNTIF(BG$4:BG$53,"&lt;"&amp;W711)*IF(X711&lt;0.5,Riskregister!$K$6+(Riskregister!$L$6-Riskregister!$K$6)*SQRT(X711/2),Riskregister!$L$6-(Riskregister!$L$6-Riskregister!$K$6)*SQRT((1-X711)/2)))</f>
        <v>3113353.1197674959</v>
      </c>
      <c r="Z711" s="30">
        <f t="shared" ca="1" si="433"/>
        <v>0.18723164105435464</v>
      </c>
      <c r="AA711" s="30">
        <f t="shared" ca="1" si="433"/>
        <v>0.54257596244960815</v>
      </c>
      <c r="AB711" s="30">
        <f ca="1">IF(Riskregister!$E$7="",0,COUNTIF(BH$4:BH$53,"&lt;"&amp;Z711)*IF(AA711&lt;0.5,Riskregister!$K$7+(Riskregister!$L$7-Riskregister!$K$7)*SQRT(AA711/2),Riskregister!$L$7-(Riskregister!$L$7-Riskregister!$K$7)*SQRT((1-AA711)/2)))</f>
        <v>930466.164559711</v>
      </c>
      <c r="AC711" s="30">
        <f t="shared" ca="1" si="434"/>
        <v>0.20297724513220161</v>
      </c>
      <c r="AD711" s="30">
        <f t="shared" ca="1" si="434"/>
        <v>0.30823684676509078</v>
      </c>
      <c r="AE711" s="30">
        <f ca="1">IF(Riskregister!$E$8="",0,COUNTIF(BI$4:BI$53,"&lt;"&amp;AC711)*IF(AD711&lt;0.5,Riskregister!$K$8+(Riskregister!$L$8-Riskregister!$K$8)*SQRT(AD711/2),Riskregister!$L$8-(Riskregister!$L$8-Riskregister!$K$8)*SQRT((1-AD711)/2)))</f>
        <v>2145122.210727633</v>
      </c>
      <c r="AF711" s="30">
        <f t="shared" ca="1" si="435"/>
        <v>0.58406472759630657</v>
      </c>
      <c r="AG711" s="30">
        <f t="shared" ca="1" si="435"/>
        <v>0.16366983591681117</v>
      </c>
      <c r="AH711" s="30">
        <f>IF(Riskregister!$E$9="",0,COUNTIF(BJ$4:BJ$53,"&lt;"&amp;AF711)*IF(AG711&lt;0.5,Riskregister!$K$9+(Riskregister!$L$9-Riskregister!$K$9)*SQRT(AG711/2),Riskregister!$L$9-(Riskregister!$L$9-Riskregister!$K$9)*SQRT((1-AG711)/2)))</f>
        <v>0</v>
      </c>
      <c r="AI711" s="30">
        <f t="shared" ca="1" si="436"/>
        <v>0.61994403149232957</v>
      </c>
      <c r="AJ711" s="30">
        <f t="shared" ca="1" si="436"/>
        <v>0.5941071980669046</v>
      </c>
      <c r="AK711" s="30">
        <f>IF(Riskregister!$E$10="",0,COUNTIF(BK$4:BK$53,"&lt;"&amp;AI711)*IF(AJ711&lt;0.5,Riskregister!$K$10+(Riskregister!$L$10-Riskregister!$K$10)*SQRT(AJ711/2),Riskregister!$L$10-(Riskregister!$L$10-Riskregister!$K$10)*SQRT((1-AJ711)/2)))</f>
        <v>0</v>
      </c>
      <c r="AL711" s="30">
        <f t="shared" ca="1" si="437"/>
        <v>0.76893527243182502</v>
      </c>
      <c r="AM711" s="30">
        <f t="shared" ca="1" si="437"/>
        <v>0.86426257948722507</v>
      </c>
      <c r="AN711" s="30">
        <f>IF(Riskregister!$E$11="",0,COUNTIF(BL$4:BL$53,"&lt;"&amp;AL711)*IF(AM711&lt;0.5,Riskregister!$K$11+(Riskregister!$L$11-Riskregister!$K$11)*SQRT(AM711/2),Riskregister!$L$11-(Riskregister!$L$11-Riskregister!$K$11)*SQRT((1-AM711)/2)))</f>
        <v>0</v>
      </c>
      <c r="AO711" s="30">
        <f t="shared" ca="1" si="438"/>
        <v>0.5116549573949063</v>
      </c>
      <c r="AP711" s="30">
        <f t="shared" ca="1" si="438"/>
        <v>0.84890727564266444</v>
      </c>
      <c r="AQ711" s="30">
        <f>IF(Riskregister!$E$12="",0,COUNTIF(BM$4:BM$53,"&lt;"&amp;AO711)*IF(AP711&lt;0.5,Riskregister!$K$12+(Riskregister!$L$12-Riskregister!$K$12)*SQRT(AP711/2),Riskregister!$L$12-(Riskregister!$L$12-Riskregister!$K$12)*SQRT((1-AP711)/2)))</f>
        <v>0</v>
      </c>
      <c r="AR711" s="30">
        <f t="shared" ca="1" si="439"/>
        <v>0.34731833002018486</v>
      </c>
      <c r="AS711" s="30">
        <f t="shared" ca="1" si="439"/>
        <v>0.10359905368499955</v>
      </c>
      <c r="AT711" s="30">
        <f>IF(Riskregister!$E$13="",0,COUNTIF(BN$4:BN$53,"&lt;"&amp;AR711)*IF(AS711&lt;0.5,Riskregister!$K$13+(Riskregister!$L$13-Riskregister!$K$13)*SQRT(AS711/2),Riskregister!$L$13-(Riskregister!$L$13-Riskregister!$K$13)*SQRT((1-AS711)/2)))</f>
        <v>0</v>
      </c>
      <c r="AU711" s="30">
        <f t="shared" ca="1" si="440"/>
        <v>0.68073014291258216</v>
      </c>
      <c r="AV711" s="30">
        <f t="shared" ca="1" si="440"/>
        <v>0.6871180144193666</v>
      </c>
      <c r="AW711" s="30">
        <f>IF(Riskregister!$E$14="",0,COUNTIF(BO$4:BO$53,"&lt;"&amp;AU711)*IF(AV711&lt;0.5,Riskregister!$K$14+(Riskregister!$L$14-Riskregister!$K$14)*SQRT(AV711/2),Riskregister!$L$14-(Riskregister!$L$14-Riskregister!$K$14)*SQRT((1-AV711)/2)))</f>
        <v>0</v>
      </c>
      <c r="AX711" s="30">
        <f t="shared" ca="1" si="441"/>
        <v>5.4989159129644749E-3</v>
      </c>
      <c r="AY711" s="30">
        <f t="shared" ca="1" si="441"/>
        <v>0.37208564522418819</v>
      </c>
      <c r="AZ711" s="30">
        <f>IF(Riskregister!$E$15="",0,COUNTIF(BP$4:BP$53,"&lt;"&amp;AX711)*IF(AY711&lt;0.5,Riskregister!$K$15+(Riskregister!$L$15-Riskregister!$K$15)*SQRT(AY711/2),Riskregister!$L$15-(Riskregister!$L$15-Riskregister!$K$15)*SQRT((1-AY711)/2)))</f>
        <v>0</v>
      </c>
      <c r="BA711" s="30">
        <f t="shared" ca="1" si="442"/>
        <v>0.74079299166713364</v>
      </c>
      <c r="BB711" s="30">
        <f t="shared" ca="1" si="442"/>
        <v>8.9105811542459223E-2</v>
      </c>
      <c r="BC711" s="30">
        <f>IF(Riskregister!$E$16="",0,COUNTIF(BQ$4:BQ$53,"&lt;"&amp;BA711)*IF(BB711&lt;0.5,Riskregister!$K$16+(Riskregister!$L$16-Riskregister!$K$16)*SQRT(BB711/2),Riskregister!$L$16-(Riskregister!$L$16-Riskregister!$K$16)*SQRT((1-BB711)/2)))</f>
        <v>0</v>
      </c>
      <c r="BD711" s="30">
        <f t="shared" ca="1" si="443"/>
        <v>7192765.6040210025</v>
      </c>
    </row>
    <row r="712" spans="20:56" x14ac:dyDescent="0.35">
      <c r="T712" s="30">
        <f t="shared" ca="1" si="431"/>
        <v>0.90876356475085296</v>
      </c>
      <c r="U712" s="30">
        <f t="shared" ca="1" si="431"/>
        <v>9.7226658042320002E-2</v>
      </c>
      <c r="V712" s="30">
        <f ca="1">IF(Riskregister!$E$5="",0,COUNTIF(BF$4:BF$53,"&lt;"&amp;T712)*IF(U712&lt;0.5,Riskregister!$K$5+(Riskregister!$L$5-Riskregister!$K$5)*SQRT(U712/2),Riskregister!$L$5-(Riskregister!$L$5-Riskregister!$K$5)*SQRT((1-U712)/2)))</f>
        <v>1495307.6251521194</v>
      </c>
      <c r="W712" s="30">
        <f t="shared" ca="1" si="432"/>
        <v>0.59193958609422415</v>
      </c>
      <c r="X712" s="30">
        <f t="shared" ca="1" si="432"/>
        <v>0.53975436657261755</v>
      </c>
      <c r="Y712" s="30">
        <f ca="1">IF(Riskregister!$E$6="",0,COUNTIF(BG$4:BG$53,"&lt;"&amp;W712)*IF(X712&lt;0.5,Riskregister!$K$6+(Riskregister!$L$6-Riskregister!$K$6)*SQRT(X712/2),Riskregister!$L$6-(Riskregister!$L$6-Riskregister!$K$6)*SQRT((1-X712)/2)))</f>
        <v>2273039.7501362581</v>
      </c>
      <c r="Z712" s="30">
        <f t="shared" ca="1" si="433"/>
        <v>0.69194237833651306</v>
      </c>
      <c r="AA712" s="30">
        <f t="shared" ca="1" si="433"/>
        <v>0.95067370236454718</v>
      </c>
      <c r="AB712" s="30">
        <f ca="1">IF(Riskregister!$E$7="",0,COUNTIF(BH$4:BH$53,"&lt;"&amp;Z712)*IF(AA712&lt;0.5,Riskregister!$K$7+(Riskregister!$L$7-Riskregister!$K$7)*SQRT(AA712/2),Riskregister!$L$7-(Riskregister!$L$7-Riskregister!$K$7)*SQRT((1-AA712)/2)))</f>
        <v>2415239.6190115167</v>
      </c>
      <c r="AC712" s="30">
        <f t="shared" ca="1" si="434"/>
        <v>0.85851173683188142</v>
      </c>
      <c r="AD712" s="30">
        <f t="shared" ca="1" si="434"/>
        <v>0.66478441570195457</v>
      </c>
      <c r="AE712" s="30">
        <f ca="1">IF(Riskregister!$E$8="",0,COUNTIF(BI$4:BI$53,"&lt;"&amp;AC712)*IF(AD712&lt;0.5,Riskregister!$K$8+(Riskregister!$L$8-Riskregister!$K$8)*SQRT(AD712/2),Riskregister!$L$8-(Riskregister!$L$8-Riskregister!$K$8)*SQRT((1-AD712)/2)))</f>
        <v>15379116.297642</v>
      </c>
      <c r="AF712" s="30">
        <f t="shared" ca="1" si="435"/>
        <v>0.24984062461001333</v>
      </c>
      <c r="AG712" s="30">
        <f t="shared" ca="1" si="435"/>
        <v>0.85874013648281711</v>
      </c>
      <c r="AH712" s="30">
        <f>IF(Riskregister!$E$9="",0,COUNTIF(BJ$4:BJ$53,"&lt;"&amp;AF712)*IF(AG712&lt;0.5,Riskregister!$K$9+(Riskregister!$L$9-Riskregister!$K$9)*SQRT(AG712/2),Riskregister!$L$9-(Riskregister!$L$9-Riskregister!$K$9)*SQRT((1-AG712)/2)))</f>
        <v>0</v>
      </c>
      <c r="AI712" s="30">
        <f t="shared" ca="1" si="436"/>
        <v>0.97011499756157571</v>
      </c>
      <c r="AJ712" s="30">
        <f t="shared" ca="1" si="436"/>
        <v>0.7002092720926274</v>
      </c>
      <c r="AK712" s="30">
        <f>IF(Riskregister!$E$10="",0,COUNTIF(BK$4:BK$53,"&lt;"&amp;AI712)*IF(AJ712&lt;0.5,Riskregister!$K$10+(Riskregister!$L$10-Riskregister!$K$10)*SQRT(AJ712/2),Riskregister!$L$10-(Riskregister!$L$10-Riskregister!$K$10)*SQRT((1-AJ712)/2)))</f>
        <v>0</v>
      </c>
      <c r="AL712" s="30">
        <f t="shared" ca="1" si="437"/>
        <v>0.74171706344284627</v>
      </c>
      <c r="AM712" s="30">
        <f t="shared" ca="1" si="437"/>
        <v>0.1210783475444468</v>
      </c>
      <c r="AN712" s="30">
        <f>IF(Riskregister!$E$11="",0,COUNTIF(BL$4:BL$53,"&lt;"&amp;AL712)*IF(AM712&lt;0.5,Riskregister!$K$11+(Riskregister!$L$11-Riskregister!$K$11)*SQRT(AM712/2),Riskregister!$L$11-(Riskregister!$L$11-Riskregister!$K$11)*SQRT((1-AM712)/2)))</f>
        <v>0</v>
      </c>
      <c r="AO712" s="30">
        <f t="shared" ca="1" si="438"/>
        <v>0.43610673045789194</v>
      </c>
      <c r="AP712" s="30">
        <f t="shared" ca="1" si="438"/>
        <v>0.28484520713077144</v>
      </c>
      <c r="AQ712" s="30">
        <f>IF(Riskregister!$E$12="",0,COUNTIF(BM$4:BM$53,"&lt;"&amp;AO712)*IF(AP712&lt;0.5,Riskregister!$K$12+(Riskregister!$L$12-Riskregister!$K$12)*SQRT(AP712/2),Riskregister!$L$12-(Riskregister!$L$12-Riskregister!$K$12)*SQRT((1-AP712)/2)))</f>
        <v>0</v>
      </c>
      <c r="AR712" s="30">
        <f t="shared" ca="1" si="439"/>
        <v>0.22308623482204015</v>
      </c>
      <c r="AS712" s="30">
        <f t="shared" ca="1" si="439"/>
        <v>0.75848091184817201</v>
      </c>
      <c r="AT712" s="30">
        <f>IF(Riskregister!$E$13="",0,COUNTIF(BN$4:BN$53,"&lt;"&amp;AR712)*IF(AS712&lt;0.5,Riskregister!$K$13+(Riskregister!$L$13-Riskregister!$K$13)*SQRT(AS712/2),Riskregister!$L$13-(Riskregister!$L$13-Riskregister!$K$13)*SQRT((1-AS712)/2)))</f>
        <v>0</v>
      </c>
      <c r="AU712" s="30">
        <f t="shared" ca="1" si="440"/>
        <v>0.87070316519906399</v>
      </c>
      <c r="AV712" s="30">
        <f t="shared" ca="1" si="440"/>
        <v>0.56612680421656925</v>
      </c>
      <c r="AW712" s="30">
        <f>IF(Riskregister!$E$14="",0,COUNTIF(BO$4:BO$53,"&lt;"&amp;AU712)*IF(AV712&lt;0.5,Riskregister!$K$14+(Riskregister!$L$14-Riskregister!$K$14)*SQRT(AV712/2),Riskregister!$L$14-(Riskregister!$L$14-Riskregister!$K$14)*SQRT((1-AV712)/2)))</f>
        <v>0</v>
      </c>
      <c r="AX712" s="30">
        <f t="shared" ca="1" si="441"/>
        <v>0.73157199125140093</v>
      </c>
      <c r="AY712" s="30">
        <f t="shared" ca="1" si="441"/>
        <v>0.94487177874305084</v>
      </c>
      <c r="AZ712" s="30">
        <f>IF(Riskregister!$E$15="",0,COUNTIF(BP$4:BP$53,"&lt;"&amp;AX712)*IF(AY712&lt;0.5,Riskregister!$K$15+(Riskregister!$L$15-Riskregister!$K$15)*SQRT(AY712/2),Riskregister!$L$15-(Riskregister!$L$15-Riskregister!$K$15)*SQRT((1-AY712)/2)))</f>
        <v>0</v>
      </c>
      <c r="BA712" s="30">
        <f t="shared" ca="1" si="442"/>
        <v>0.71420280776910017</v>
      </c>
      <c r="BB712" s="30">
        <f t="shared" ca="1" si="442"/>
        <v>0.55224655538268663</v>
      </c>
      <c r="BC712" s="30">
        <f>IF(Riskregister!$E$16="",0,COUNTIF(BQ$4:BQ$53,"&lt;"&amp;BA712)*IF(BB712&lt;0.5,Riskregister!$K$16+(Riskregister!$L$16-Riskregister!$K$16)*SQRT(BB712/2),Riskregister!$L$16-(Riskregister!$L$16-Riskregister!$K$16)*SQRT((1-BB712)/2)))</f>
        <v>0</v>
      </c>
      <c r="BD712" s="30">
        <f t="shared" ca="1" si="443"/>
        <v>21562703.291941896</v>
      </c>
    </row>
    <row r="713" spans="20:56" x14ac:dyDescent="0.35">
      <c r="T713" s="30">
        <f t="shared" ca="1" si="431"/>
        <v>0.21149953730054716</v>
      </c>
      <c r="U713" s="30">
        <f t="shared" ca="1" si="431"/>
        <v>0.54645239625505504</v>
      </c>
      <c r="V713" s="30">
        <f ca="1">IF(Riskregister!$E$5="",0,COUNTIF(BF$4:BF$53,"&lt;"&amp;T713)*IF(U713&lt;0.5,Riskregister!$K$5+(Riskregister!$L$5-Riskregister!$K$5)*SQRT(U713/2),Riskregister!$L$5-(Riskregister!$L$5-Riskregister!$K$5)*SQRT((1-U713)/2)))</f>
        <v>771413.0432261118</v>
      </c>
      <c r="W713" s="30">
        <f t="shared" ca="1" si="432"/>
        <v>0.44138596489799842</v>
      </c>
      <c r="X713" s="30">
        <f t="shared" ca="1" si="432"/>
        <v>0.43801663821741488</v>
      </c>
      <c r="Y713" s="30">
        <f ca="1">IF(Riskregister!$E$6="",0,COUNTIF(BG$4:BG$53,"&lt;"&amp;W713)*IF(X713&lt;0.5,Riskregister!$K$6+(Riskregister!$L$6-Riskregister!$K$6)*SQRT(X713/2),Riskregister!$L$6-(Riskregister!$L$6-Riskregister!$K$6)*SQRT((1-X713)/2)))</f>
        <v>2084739.6878001208</v>
      </c>
      <c r="Z713" s="30">
        <f t="shared" ca="1" si="433"/>
        <v>0.6235239114343365</v>
      </c>
      <c r="AA713" s="30">
        <f t="shared" ca="1" si="433"/>
        <v>0.70611799171245337</v>
      </c>
      <c r="AB713" s="30">
        <f ca="1">IF(Riskregister!$E$7="",0,COUNTIF(BH$4:BH$53,"&lt;"&amp;Z713)*IF(AA713&lt;0.5,Riskregister!$K$7+(Riskregister!$L$7-Riskregister!$K$7)*SQRT(AA713/2),Riskregister!$L$7-(Riskregister!$L$7-Riskregister!$K$7)*SQRT((1-AA713)/2)))</f>
        <v>1860844.3274020012</v>
      </c>
      <c r="AC713" s="30">
        <f t="shared" ca="1" si="434"/>
        <v>0.24164269591694199</v>
      </c>
      <c r="AD713" s="30">
        <f t="shared" ca="1" si="434"/>
        <v>0.15366135588786867</v>
      </c>
      <c r="AE713" s="30">
        <f ca="1">IF(Riskregister!$E$8="",0,COUNTIF(BI$4:BI$53,"&lt;"&amp;AC713)*IF(AD713&lt;0.5,Riskregister!$K$8+(Riskregister!$L$8-Riskregister!$K$8)*SQRT(AD713/2),Riskregister!$L$8-(Riskregister!$L$8-Riskregister!$K$8)*SQRT((1-AD713)/2)))</f>
        <v>3205524.6502625989</v>
      </c>
      <c r="AF713" s="30">
        <f t="shared" ca="1" si="435"/>
        <v>0.59170466111570708</v>
      </c>
      <c r="AG713" s="30">
        <f t="shared" ca="1" si="435"/>
        <v>0.92455096679965887</v>
      </c>
      <c r="AH713" s="30">
        <f>IF(Riskregister!$E$9="",0,COUNTIF(BJ$4:BJ$53,"&lt;"&amp;AF713)*IF(AG713&lt;0.5,Riskregister!$K$9+(Riskregister!$L$9-Riskregister!$K$9)*SQRT(AG713/2),Riskregister!$L$9-(Riskregister!$L$9-Riskregister!$K$9)*SQRT((1-AG713)/2)))</f>
        <v>0</v>
      </c>
      <c r="AI713" s="30">
        <f t="shared" ca="1" si="436"/>
        <v>0.96717374275801749</v>
      </c>
      <c r="AJ713" s="30">
        <f t="shared" ca="1" si="436"/>
        <v>0.10784700666668667</v>
      </c>
      <c r="AK713" s="30">
        <f>IF(Riskregister!$E$10="",0,COUNTIF(BK$4:BK$53,"&lt;"&amp;AI713)*IF(AJ713&lt;0.5,Riskregister!$K$10+(Riskregister!$L$10-Riskregister!$K$10)*SQRT(AJ713/2),Riskregister!$L$10-(Riskregister!$L$10-Riskregister!$K$10)*SQRT((1-AJ713)/2)))</f>
        <v>0</v>
      </c>
      <c r="AL713" s="30">
        <f t="shared" ca="1" si="437"/>
        <v>0.35730050237420385</v>
      </c>
      <c r="AM713" s="30">
        <f t="shared" ca="1" si="437"/>
        <v>0.12342922244758703</v>
      </c>
      <c r="AN713" s="30">
        <f>IF(Riskregister!$E$11="",0,COUNTIF(BL$4:BL$53,"&lt;"&amp;AL713)*IF(AM713&lt;0.5,Riskregister!$K$11+(Riskregister!$L$11-Riskregister!$K$11)*SQRT(AM713/2),Riskregister!$L$11-(Riskregister!$L$11-Riskregister!$K$11)*SQRT((1-AM713)/2)))</f>
        <v>0</v>
      </c>
      <c r="AO713" s="30">
        <f t="shared" ca="1" si="438"/>
        <v>0.98317429476595553</v>
      </c>
      <c r="AP713" s="30">
        <f t="shared" ca="1" si="438"/>
        <v>0.35979982150523693</v>
      </c>
      <c r="AQ713" s="30">
        <f>IF(Riskregister!$E$12="",0,COUNTIF(BM$4:BM$53,"&lt;"&amp;AO713)*IF(AP713&lt;0.5,Riskregister!$K$12+(Riskregister!$L$12-Riskregister!$K$12)*SQRT(AP713/2),Riskregister!$L$12-(Riskregister!$L$12-Riskregister!$K$12)*SQRT((1-AP713)/2)))</f>
        <v>0</v>
      </c>
      <c r="AR713" s="30">
        <f t="shared" ca="1" si="439"/>
        <v>0.11234630458177763</v>
      </c>
      <c r="AS713" s="30">
        <f t="shared" ca="1" si="439"/>
        <v>0.40514468410835813</v>
      </c>
      <c r="AT713" s="30">
        <f>IF(Riskregister!$E$13="",0,COUNTIF(BN$4:BN$53,"&lt;"&amp;AR713)*IF(AS713&lt;0.5,Riskregister!$K$13+(Riskregister!$L$13-Riskregister!$K$13)*SQRT(AS713/2),Riskregister!$L$13-(Riskregister!$L$13-Riskregister!$K$13)*SQRT((1-AS713)/2)))</f>
        <v>0</v>
      </c>
      <c r="AU713" s="30">
        <f t="shared" ca="1" si="440"/>
        <v>0.67052405727077535</v>
      </c>
      <c r="AV713" s="30">
        <f t="shared" ca="1" si="440"/>
        <v>0.16140357885319612</v>
      </c>
      <c r="AW713" s="30">
        <f>IF(Riskregister!$E$14="",0,COUNTIF(BO$4:BO$53,"&lt;"&amp;AU713)*IF(AV713&lt;0.5,Riskregister!$K$14+(Riskregister!$L$14-Riskregister!$K$14)*SQRT(AV713/2),Riskregister!$L$14-(Riskregister!$L$14-Riskregister!$K$14)*SQRT((1-AV713)/2)))</f>
        <v>0</v>
      </c>
      <c r="AX713" s="30">
        <f t="shared" ca="1" si="441"/>
        <v>0.61316169379419372</v>
      </c>
      <c r="AY713" s="30">
        <f t="shared" ca="1" si="441"/>
        <v>0.19210779081436224</v>
      </c>
      <c r="AZ713" s="30">
        <f>IF(Riskregister!$E$15="",0,COUNTIF(BP$4:BP$53,"&lt;"&amp;AX713)*IF(AY713&lt;0.5,Riskregister!$K$15+(Riskregister!$L$15-Riskregister!$K$15)*SQRT(AY713/2),Riskregister!$L$15-(Riskregister!$L$15-Riskregister!$K$15)*SQRT((1-AY713)/2)))</f>
        <v>0</v>
      </c>
      <c r="BA713" s="30">
        <f t="shared" ca="1" si="442"/>
        <v>0.94447979811028071</v>
      </c>
      <c r="BB713" s="30">
        <f t="shared" ca="1" si="442"/>
        <v>0.27953030076088226</v>
      </c>
      <c r="BC713" s="30">
        <f>IF(Riskregister!$E$16="",0,COUNTIF(BQ$4:BQ$53,"&lt;"&amp;BA713)*IF(BB713&lt;0.5,Riskregister!$K$16+(Riskregister!$L$16-Riskregister!$K$16)*SQRT(BB713/2),Riskregister!$L$16-(Riskregister!$L$16-Riskregister!$K$16)*SQRT((1-BB713)/2)))</f>
        <v>0</v>
      </c>
      <c r="BD713" s="30">
        <f t="shared" ca="1" si="443"/>
        <v>7922521.7086908324</v>
      </c>
    </row>
    <row r="714" spans="20:56" x14ac:dyDescent="0.35">
      <c r="T714" s="30">
        <f t="shared" ca="1" si="431"/>
        <v>0.51132857744130689</v>
      </c>
      <c r="U714" s="30">
        <f t="shared" ca="1" si="431"/>
        <v>0.80956820221608505</v>
      </c>
      <c r="V714" s="30">
        <f ca="1">IF(Riskregister!$E$5="",0,COUNTIF(BF$4:BF$53,"&lt;"&amp;T714)*IF(U714&lt;0.5,Riskregister!$K$5+(Riskregister!$L$5-Riskregister!$K$5)*SQRT(U714/2),Riskregister!$L$5-(Riskregister!$L$5-Riskregister!$K$5)*SQRT((1-U714)/2)))</f>
        <v>1383429.5068891789</v>
      </c>
      <c r="W714" s="30">
        <f t="shared" ca="1" si="432"/>
        <v>3.9349256104052266E-2</v>
      </c>
      <c r="X714" s="30">
        <f t="shared" ca="1" si="432"/>
        <v>0.42874286346295165</v>
      </c>
      <c r="Y714" s="30">
        <f ca="1">IF(Riskregister!$E$6="",0,COUNTIF(BG$4:BG$53,"&lt;"&amp;W714)*IF(X714&lt;0.5,Riskregister!$K$6+(Riskregister!$L$6-Riskregister!$K$6)*SQRT(X714/2),Riskregister!$L$6-(Riskregister!$L$6-Riskregister!$K$6)*SQRT((1-X714)/2)))</f>
        <v>0</v>
      </c>
      <c r="Z714" s="30">
        <f t="shared" ca="1" si="433"/>
        <v>0.92003786405409993</v>
      </c>
      <c r="AA714" s="30">
        <f t="shared" ca="1" si="433"/>
        <v>0.43138012453280428</v>
      </c>
      <c r="AB714" s="30">
        <f ca="1">IF(Riskregister!$E$7="",0,COUNTIF(BH$4:BH$53,"&lt;"&amp;Z714)*IF(AA714&lt;0.5,Riskregister!$K$7+(Riskregister!$L$7-Riskregister!$K$7)*SQRT(AA714/2),Riskregister!$L$7-(Riskregister!$L$7-Riskregister!$K$7)*SQRT((1-AA714)/2)))</f>
        <v>2125485.5467716181</v>
      </c>
      <c r="AC714" s="30">
        <f t="shared" ca="1" si="434"/>
        <v>0.10801967269682722</v>
      </c>
      <c r="AD714" s="30">
        <f t="shared" ca="1" si="434"/>
        <v>0.11298465496816201</v>
      </c>
      <c r="AE714" s="30">
        <f ca="1">IF(Riskregister!$E$8="",0,COUNTIF(BI$4:BI$53,"&lt;"&amp;AC714)*IF(AD714&lt;0.5,Riskregister!$K$8+(Riskregister!$L$8-Riskregister!$K$8)*SQRT(AD714/2),Riskregister!$L$8-(Riskregister!$L$8-Riskregister!$K$8)*SQRT((1-AD714)/2)))</f>
        <v>1417101.3893659562</v>
      </c>
      <c r="AF714" s="30">
        <f t="shared" ca="1" si="435"/>
        <v>0.85533475716713536</v>
      </c>
      <c r="AG714" s="30">
        <f t="shared" ca="1" si="435"/>
        <v>0.82111393107938513</v>
      </c>
      <c r="AH714" s="30">
        <f>IF(Riskregister!$E$9="",0,COUNTIF(BJ$4:BJ$53,"&lt;"&amp;AF714)*IF(AG714&lt;0.5,Riskregister!$K$9+(Riskregister!$L$9-Riskregister!$K$9)*SQRT(AG714/2),Riskregister!$L$9-(Riskregister!$L$9-Riskregister!$K$9)*SQRT((1-AG714)/2)))</f>
        <v>0</v>
      </c>
      <c r="AI714" s="30">
        <f t="shared" ca="1" si="436"/>
        <v>0.61925969093203626</v>
      </c>
      <c r="AJ714" s="30">
        <f t="shared" ca="1" si="436"/>
        <v>0.88832901117601293</v>
      </c>
      <c r="AK714" s="30">
        <f>IF(Riskregister!$E$10="",0,COUNTIF(BK$4:BK$53,"&lt;"&amp;AI714)*IF(AJ714&lt;0.5,Riskregister!$K$10+(Riskregister!$L$10-Riskregister!$K$10)*SQRT(AJ714/2),Riskregister!$L$10-(Riskregister!$L$10-Riskregister!$K$10)*SQRT((1-AJ714)/2)))</f>
        <v>0</v>
      </c>
      <c r="AL714" s="30">
        <f t="shared" ca="1" si="437"/>
        <v>0.5255124641940595</v>
      </c>
      <c r="AM714" s="30">
        <f t="shared" ca="1" si="437"/>
        <v>0.99059561488298686</v>
      </c>
      <c r="AN714" s="30">
        <f>IF(Riskregister!$E$11="",0,COUNTIF(BL$4:BL$53,"&lt;"&amp;AL714)*IF(AM714&lt;0.5,Riskregister!$K$11+(Riskregister!$L$11-Riskregister!$K$11)*SQRT(AM714/2),Riskregister!$L$11-(Riskregister!$L$11-Riskregister!$K$11)*SQRT((1-AM714)/2)))</f>
        <v>0</v>
      </c>
      <c r="AO714" s="30">
        <f t="shared" ca="1" si="438"/>
        <v>0.65448772294915625</v>
      </c>
      <c r="AP714" s="30">
        <f t="shared" ca="1" si="438"/>
        <v>0.59437298769130398</v>
      </c>
      <c r="AQ714" s="30">
        <f>IF(Riskregister!$E$12="",0,COUNTIF(BM$4:BM$53,"&lt;"&amp;AO714)*IF(AP714&lt;0.5,Riskregister!$K$12+(Riskregister!$L$12-Riskregister!$K$12)*SQRT(AP714/2),Riskregister!$L$12-(Riskregister!$L$12-Riskregister!$K$12)*SQRT((1-AP714)/2)))</f>
        <v>0</v>
      </c>
      <c r="AR714" s="30">
        <f t="shared" ca="1" si="439"/>
        <v>0.11303958489628141</v>
      </c>
      <c r="AS714" s="30">
        <f t="shared" ca="1" si="439"/>
        <v>0.74930539642496752</v>
      </c>
      <c r="AT714" s="30">
        <f>IF(Riskregister!$E$13="",0,COUNTIF(BN$4:BN$53,"&lt;"&amp;AR714)*IF(AS714&lt;0.5,Riskregister!$K$13+(Riskregister!$L$13-Riskregister!$K$13)*SQRT(AS714/2),Riskregister!$L$13-(Riskregister!$L$13-Riskregister!$K$13)*SQRT((1-AS714)/2)))</f>
        <v>0</v>
      </c>
      <c r="AU714" s="30">
        <f t="shared" ca="1" si="440"/>
        <v>9.0493888082667229E-2</v>
      </c>
      <c r="AV714" s="30">
        <f t="shared" ca="1" si="440"/>
        <v>0.27159941213151606</v>
      </c>
      <c r="AW714" s="30">
        <f>IF(Riskregister!$E$14="",0,COUNTIF(BO$4:BO$53,"&lt;"&amp;AU714)*IF(AV714&lt;0.5,Riskregister!$K$14+(Riskregister!$L$14-Riskregister!$K$14)*SQRT(AV714/2),Riskregister!$L$14-(Riskregister!$L$14-Riskregister!$K$14)*SQRT((1-AV714)/2)))</f>
        <v>0</v>
      </c>
      <c r="AX714" s="30">
        <f t="shared" ca="1" si="441"/>
        <v>0.75696033333628887</v>
      </c>
      <c r="AY714" s="30">
        <f t="shared" ca="1" si="441"/>
        <v>0.33782784776472641</v>
      </c>
      <c r="AZ714" s="30">
        <f>IF(Riskregister!$E$15="",0,COUNTIF(BP$4:BP$53,"&lt;"&amp;AX714)*IF(AY714&lt;0.5,Riskregister!$K$15+(Riskregister!$L$15-Riskregister!$K$15)*SQRT(AY714/2),Riskregister!$L$15-(Riskregister!$L$15-Riskregister!$K$15)*SQRT((1-AY714)/2)))</f>
        <v>0</v>
      </c>
      <c r="BA714" s="30">
        <f t="shared" ca="1" si="442"/>
        <v>0.96871984287012625</v>
      </c>
      <c r="BB714" s="30">
        <f t="shared" ca="1" si="442"/>
        <v>0.85651844645003683</v>
      </c>
      <c r="BC714" s="30">
        <f>IF(Riskregister!$E$16="",0,COUNTIF(BQ$4:BQ$53,"&lt;"&amp;BA714)*IF(BB714&lt;0.5,Riskregister!$K$16+(Riskregister!$L$16-Riskregister!$K$16)*SQRT(BB714/2),Riskregister!$L$16-(Riskregister!$L$16-Riskregister!$K$16)*SQRT((1-BB714)/2)))</f>
        <v>0</v>
      </c>
      <c r="BD714" s="30">
        <f t="shared" ca="1" si="443"/>
        <v>4926016.4430267531</v>
      </c>
    </row>
    <row r="715" spans="20:56" x14ac:dyDescent="0.35">
      <c r="T715" s="30">
        <f t="shared" ca="1" si="431"/>
        <v>0.1991445180557615</v>
      </c>
      <c r="U715" s="30">
        <f t="shared" ca="1" si="431"/>
        <v>0.82231134184235688</v>
      </c>
      <c r="V715" s="30">
        <f ca="1">IF(Riskregister!$E$5="",0,COUNTIF(BF$4:BF$53,"&lt;"&amp;T715)*IF(U715&lt;0.5,Riskregister!$K$5+(Riskregister!$L$5-Riskregister!$K$5)*SQRT(U715/2),Riskregister!$L$5-(Riskregister!$L$5-Riskregister!$K$5)*SQRT((1-U715)/2)))</f>
        <v>931739.10729693482</v>
      </c>
      <c r="W715" s="30">
        <f t="shared" ca="1" si="432"/>
        <v>0.8417627401817992</v>
      </c>
      <c r="X715" s="30">
        <f t="shared" ca="1" si="432"/>
        <v>0.76982464007885598</v>
      </c>
      <c r="Y715" s="30">
        <f ca="1">IF(Riskregister!$E$6="",0,COUNTIF(BG$4:BG$53,"&lt;"&amp;W715)*IF(X715&lt;0.5,Riskregister!$K$6+(Riskregister!$L$6-Riskregister!$K$6)*SQRT(X715/2),Riskregister!$L$6-(Riskregister!$L$6-Riskregister!$K$6)*SQRT((1-X715)/2)))</f>
        <v>4168072.9415038708</v>
      </c>
      <c r="Z715" s="30">
        <f t="shared" ca="1" si="433"/>
        <v>0.28528711556551223</v>
      </c>
      <c r="AA715" s="30">
        <f t="shared" ca="1" si="433"/>
        <v>0.93739605740014265</v>
      </c>
      <c r="AB715" s="30">
        <f ca="1">IF(Riskregister!$E$7="",0,COUNTIF(BH$4:BH$53,"&lt;"&amp;Z715)*IF(AA715&lt;0.5,Riskregister!$K$7+(Riskregister!$L$7-Riskregister!$K$7)*SQRT(AA715/2),Riskregister!$L$7-(Riskregister!$L$7-Riskregister!$K$7)*SQRT((1-AA715)/2)))</f>
        <v>1690383.6452865715</v>
      </c>
      <c r="AC715" s="30">
        <f t="shared" ca="1" si="434"/>
        <v>0.88301098525927169</v>
      </c>
      <c r="AD715" s="30">
        <f t="shared" ca="1" si="434"/>
        <v>0.30712056437632163</v>
      </c>
      <c r="AE715" s="30">
        <f ca="1">IF(Riskregister!$E$8="",0,COUNTIF(BI$4:BI$53,"&lt;"&amp;AC715)*IF(AD715&lt;0.5,Riskregister!$K$8+(Riskregister!$L$8-Riskregister!$K$8)*SQRT(AD715/2),Riskregister!$L$8-(Riskregister!$L$8-Riskregister!$K$8)*SQRT((1-AD715)/2)))</f>
        <v>10708890.586732574</v>
      </c>
      <c r="AF715" s="30">
        <f t="shared" ca="1" si="435"/>
        <v>0.8019817110369396</v>
      </c>
      <c r="AG715" s="30">
        <f t="shared" ca="1" si="435"/>
        <v>0.24399592757795319</v>
      </c>
      <c r="AH715" s="30">
        <f>IF(Riskregister!$E$9="",0,COUNTIF(BJ$4:BJ$53,"&lt;"&amp;AF715)*IF(AG715&lt;0.5,Riskregister!$K$9+(Riskregister!$L$9-Riskregister!$K$9)*SQRT(AG715/2),Riskregister!$L$9-(Riskregister!$L$9-Riskregister!$K$9)*SQRT((1-AG715)/2)))</f>
        <v>0</v>
      </c>
      <c r="AI715" s="30">
        <f t="shared" ca="1" si="436"/>
        <v>0.95890681368942043</v>
      </c>
      <c r="AJ715" s="30">
        <f t="shared" ca="1" si="436"/>
        <v>0.80642539831497007</v>
      </c>
      <c r="AK715" s="30">
        <f>IF(Riskregister!$E$10="",0,COUNTIF(BK$4:BK$53,"&lt;"&amp;AI715)*IF(AJ715&lt;0.5,Riskregister!$K$10+(Riskregister!$L$10-Riskregister!$K$10)*SQRT(AJ715/2),Riskregister!$L$10-(Riskregister!$L$10-Riskregister!$K$10)*SQRT((1-AJ715)/2)))</f>
        <v>0</v>
      </c>
      <c r="AL715" s="30">
        <f t="shared" ca="1" si="437"/>
        <v>0.40827723293594576</v>
      </c>
      <c r="AM715" s="30">
        <f t="shared" ca="1" si="437"/>
        <v>0.83043074844262577</v>
      </c>
      <c r="AN715" s="30">
        <f>IF(Riskregister!$E$11="",0,COUNTIF(BL$4:BL$53,"&lt;"&amp;AL715)*IF(AM715&lt;0.5,Riskregister!$K$11+(Riskregister!$L$11-Riskregister!$K$11)*SQRT(AM715/2),Riskregister!$L$11-(Riskregister!$L$11-Riskregister!$K$11)*SQRT((1-AM715)/2)))</f>
        <v>0</v>
      </c>
      <c r="AO715" s="30">
        <f t="shared" ca="1" si="438"/>
        <v>0.7278803563988554</v>
      </c>
      <c r="AP715" s="30">
        <f t="shared" ca="1" si="438"/>
        <v>0.5914145756133905</v>
      </c>
      <c r="AQ715" s="30">
        <f>IF(Riskregister!$E$12="",0,COUNTIF(BM$4:BM$53,"&lt;"&amp;AO715)*IF(AP715&lt;0.5,Riskregister!$K$12+(Riskregister!$L$12-Riskregister!$K$12)*SQRT(AP715/2),Riskregister!$L$12-(Riskregister!$L$12-Riskregister!$K$12)*SQRT((1-AP715)/2)))</f>
        <v>0</v>
      </c>
      <c r="AR715" s="30">
        <f t="shared" ca="1" si="439"/>
        <v>0.20079942289474018</v>
      </c>
      <c r="AS715" s="30">
        <f t="shared" ca="1" si="439"/>
        <v>6.9607572599402312E-2</v>
      </c>
      <c r="AT715" s="30">
        <f>IF(Riskregister!$E$13="",0,COUNTIF(BN$4:BN$53,"&lt;"&amp;AR715)*IF(AS715&lt;0.5,Riskregister!$K$13+(Riskregister!$L$13-Riskregister!$K$13)*SQRT(AS715/2),Riskregister!$L$13-(Riskregister!$L$13-Riskregister!$K$13)*SQRT((1-AS715)/2)))</f>
        <v>0</v>
      </c>
      <c r="AU715" s="30">
        <f t="shared" ca="1" si="440"/>
        <v>0.13018309082222446</v>
      </c>
      <c r="AV715" s="30">
        <f t="shared" ca="1" si="440"/>
        <v>0.52052948128612797</v>
      </c>
      <c r="AW715" s="30">
        <f>IF(Riskregister!$E$14="",0,COUNTIF(BO$4:BO$53,"&lt;"&amp;AU715)*IF(AV715&lt;0.5,Riskregister!$K$14+(Riskregister!$L$14-Riskregister!$K$14)*SQRT(AV715/2),Riskregister!$L$14-(Riskregister!$L$14-Riskregister!$K$14)*SQRT((1-AV715)/2)))</f>
        <v>0</v>
      </c>
      <c r="AX715" s="30">
        <f t="shared" ca="1" si="441"/>
        <v>0.67927047517208639</v>
      </c>
      <c r="AY715" s="30">
        <f t="shared" ca="1" si="441"/>
        <v>0.20182637152959881</v>
      </c>
      <c r="AZ715" s="30">
        <f>IF(Riskregister!$E$15="",0,COUNTIF(BP$4:BP$53,"&lt;"&amp;AX715)*IF(AY715&lt;0.5,Riskregister!$K$15+(Riskregister!$L$15-Riskregister!$K$15)*SQRT(AY715/2),Riskregister!$L$15-(Riskregister!$L$15-Riskregister!$K$15)*SQRT((1-AY715)/2)))</f>
        <v>0</v>
      </c>
      <c r="BA715" s="30">
        <f t="shared" ca="1" si="442"/>
        <v>0.32996211889908544</v>
      </c>
      <c r="BB715" s="30">
        <f t="shared" ca="1" si="442"/>
        <v>0.46589351184339967</v>
      </c>
      <c r="BC715" s="30">
        <f>IF(Riskregister!$E$16="",0,COUNTIF(BQ$4:BQ$53,"&lt;"&amp;BA715)*IF(BB715&lt;0.5,Riskregister!$K$16+(Riskregister!$L$16-Riskregister!$K$16)*SQRT(BB715/2),Riskregister!$L$16-(Riskregister!$L$16-Riskregister!$K$16)*SQRT((1-BB715)/2)))</f>
        <v>0</v>
      </c>
      <c r="BD715" s="30">
        <f t="shared" ca="1" si="443"/>
        <v>17499086.280819952</v>
      </c>
    </row>
    <row r="716" spans="20:56" x14ac:dyDescent="0.35">
      <c r="T716" s="30">
        <f t="shared" ca="1" si="431"/>
        <v>0.59281652876032198</v>
      </c>
      <c r="U716" s="30">
        <f t="shared" ca="1" si="431"/>
        <v>0.70233167311115585</v>
      </c>
      <c r="V716" s="30">
        <f ca="1">IF(Riskregister!$E$5="",0,COUNTIF(BF$4:BF$53,"&lt;"&amp;T716)*IF(U716&lt;0.5,Riskregister!$K$5+(Riskregister!$L$5-Riskregister!$K$5)*SQRT(U716/2),Riskregister!$L$5-(Riskregister!$L$5-Riskregister!$K$5)*SQRT((1-U716)/2)))</f>
        <v>1705577.4416395104</v>
      </c>
      <c r="W716" s="30">
        <f t="shared" ca="1" si="432"/>
        <v>0.30377347434464863</v>
      </c>
      <c r="X716" s="30">
        <f t="shared" ca="1" si="432"/>
        <v>4.6400629885146039E-4</v>
      </c>
      <c r="Y716" s="30">
        <f ca="1">IF(Riskregister!$E$6="",0,COUNTIF(BG$4:BG$53,"&lt;"&amp;W716)*IF(X716&lt;0.5,Riskregister!$K$6+(Riskregister!$L$6-Riskregister!$K$6)*SQRT(X716/2),Riskregister!$L$6-(Riskregister!$L$6-Riskregister!$K$6)*SQRT((1-X716)/2)))</f>
        <v>227416.9692734147</v>
      </c>
      <c r="Z716" s="30">
        <f t="shared" ca="1" si="433"/>
        <v>0.52519866931887926</v>
      </c>
      <c r="AA716" s="30">
        <f t="shared" ca="1" si="433"/>
        <v>0.32940720316299832</v>
      </c>
      <c r="AB716" s="30">
        <f ca="1">IF(Riskregister!$E$7="",0,COUNTIF(BH$4:BH$53,"&lt;"&amp;Z716)*IF(AA716&lt;0.5,Riskregister!$K$7+(Riskregister!$L$7-Riskregister!$K$7)*SQRT(AA716/2),Riskregister!$L$7-(Riskregister!$L$7-Riskregister!$K$7)*SQRT((1-AA716)/2)))</f>
        <v>1152257.521512372</v>
      </c>
      <c r="AC716" s="30">
        <f t="shared" ca="1" si="434"/>
        <v>0.36438371000227565</v>
      </c>
      <c r="AD716" s="30">
        <f t="shared" ca="1" si="434"/>
        <v>0.85381937530596519</v>
      </c>
      <c r="AE716" s="30">
        <f ca="1">IF(Riskregister!$E$8="",0,COUNTIF(BI$4:BI$53,"&lt;"&amp;AC716)*IF(AD716&lt;0.5,Riskregister!$K$8+(Riskregister!$L$8-Riskregister!$K$8)*SQRT(AD716/2),Riskregister!$L$8-(Riskregister!$L$8-Riskregister!$K$8)*SQRT((1-AD716)/2)))</f>
        <v>7458689.3147467282</v>
      </c>
      <c r="AF716" s="30">
        <f t="shared" ca="1" si="435"/>
        <v>0.33530157098318758</v>
      </c>
      <c r="AG716" s="30">
        <f t="shared" ca="1" si="435"/>
        <v>0.62082070444904247</v>
      </c>
      <c r="AH716" s="30">
        <f>IF(Riskregister!$E$9="",0,COUNTIF(BJ$4:BJ$53,"&lt;"&amp;AF716)*IF(AG716&lt;0.5,Riskregister!$K$9+(Riskregister!$L$9-Riskregister!$K$9)*SQRT(AG716/2),Riskregister!$L$9-(Riskregister!$L$9-Riskregister!$K$9)*SQRT((1-AG716)/2)))</f>
        <v>0</v>
      </c>
      <c r="AI716" s="30">
        <f t="shared" ca="1" si="436"/>
        <v>0.54555764948174146</v>
      </c>
      <c r="AJ716" s="30">
        <f t="shared" ca="1" si="436"/>
        <v>0.80296316621362718</v>
      </c>
      <c r="AK716" s="30">
        <f>IF(Riskregister!$E$10="",0,COUNTIF(BK$4:BK$53,"&lt;"&amp;AI716)*IF(AJ716&lt;0.5,Riskregister!$K$10+(Riskregister!$L$10-Riskregister!$K$10)*SQRT(AJ716/2),Riskregister!$L$10-(Riskregister!$L$10-Riskregister!$K$10)*SQRT((1-AJ716)/2)))</f>
        <v>0</v>
      </c>
      <c r="AL716" s="30">
        <f t="shared" ca="1" si="437"/>
        <v>0.71803794221197781</v>
      </c>
      <c r="AM716" s="30">
        <f t="shared" ca="1" si="437"/>
        <v>0.30249590904581602</v>
      </c>
      <c r="AN716" s="30">
        <f>IF(Riskregister!$E$11="",0,COUNTIF(BL$4:BL$53,"&lt;"&amp;AL716)*IF(AM716&lt;0.5,Riskregister!$K$11+(Riskregister!$L$11-Riskregister!$K$11)*SQRT(AM716/2),Riskregister!$L$11-(Riskregister!$L$11-Riskregister!$K$11)*SQRT((1-AM716)/2)))</f>
        <v>0</v>
      </c>
      <c r="AO716" s="30">
        <f t="shared" ca="1" si="438"/>
        <v>0.75631079355481923</v>
      </c>
      <c r="AP716" s="30">
        <f t="shared" ca="1" si="438"/>
        <v>0.22955057217776664</v>
      </c>
      <c r="AQ716" s="30">
        <f>IF(Riskregister!$E$12="",0,COUNTIF(BM$4:BM$53,"&lt;"&amp;AO716)*IF(AP716&lt;0.5,Riskregister!$K$12+(Riskregister!$L$12-Riskregister!$K$12)*SQRT(AP716/2),Riskregister!$L$12-(Riskregister!$L$12-Riskregister!$K$12)*SQRT((1-AP716)/2)))</f>
        <v>0</v>
      </c>
      <c r="AR716" s="30">
        <f t="shared" ca="1" si="439"/>
        <v>0.24786617227406749</v>
      </c>
      <c r="AS716" s="30">
        <f t="shared" ca="1" si="439"/>
        <v>0.25285613513447069</v>
      </c>
      <c r="AT716" s="30">
        <f>IF(Riskregister!$E$13="",0,COUNTIF(BN$4:BN$53,"&lt;"&amp;AR716)*IF(AS716&lt;0.5,Riskregister!$K$13+(Riskregister!$L$13-Riskregister!$K$13)*SQRT(AS716/2),Riskregister!$L$13-(Riskregister!$L$13-Riskregister!$K$13)*SQRT((1-AS716)/2)))</f>
        <v>0</v>
      </c>
      <c r="AU716" s="30">
        <f t="shared" ca="1" si="440"/>
        <v>6.6173364753657427E-2</v>
      </c>
      <c r="AV716" s="30">
        <f t="shared" ca="1" si="440"/>
        <v>0.24771147624786238</v>
      </c>
      <c r="AW716" s="30">
        <f>IF(Riskregister!$E$14="",0,COUNTIF(BO$4:BO$53,"&lt;"&amp;AU716)*IF(AV716&lt;0.5,Riskregister!$K$14+(Riskregister!$L$14-Riskregister!$K$14)*SQRT(AV716/2),Riskregister!$L$14-(Riskregister!$L$14-Riskregister!$K$14)*SQRT((1-AV716)/2)))</f>
        <v>0</v>
      </c>
      <c r="AX716" s="30">
        <f t="shared" ca="1" si="441"/>
        <v>0.31176975840326204</v>
      </c>
      <c r="AY716" s="30">
        <f t="shared" ca="1" si="441"/>
        <v>0.33989017136309696</v>
      </c>
      <c r="AZ716" s="30">
        <f>IF(Riskregister!$E$15="",0,COUNTIF(BP$4:BP$53,"&lt;"&amp;AX716)*IF(AY716&lt;0.5,Riskregister!$K$15+(Riskregister!$L$15-Riskregister!$K$15)*SQRT(AY716/2),Riskregister!$L$15-(Riskregister!$L$15-Riskregister!$K$15)*SQRT((1-AY716)/2)))</f>
        <v>0</v>
      </c>
      <c r="BA716" s="30">
        <f t="shared" ca="1" si="442"/>
        <v>0.49217368531869787</v>
      </c>
      <c r="BB716" s="30">
        <f t="shared" ca="1" si="442"/>
        <v>0.57071594849085405</v>
      </c>
      <c r="BC716" s="30">
        <f>IF(Riskregister!$E$16="",0,COUNTIF(BQ$4:BQ$53,"&lt;"&amp;BA716)*IF(BB716&lt;0.5,Riskregister!$K$16+(Riskregister!$L$16-Riskregister!$K$16)*SQRT(BB716/2),Riskregister!$L$16-(Riskregister!$L$16-Riskregister!$K$16)*SQRT((1-BB716)/2)))</f>
        <v>0</v>
      </c>
      <c r="BD716" s="30">
        <f t="shared" ca="1" si="443"/>
        <v>10543941.247172024</v>
      </c>
    </row>
    <row r="717" spans="20:56" x14ac:dyDescent="0.35">
      <c r="T717" s="30">
        <f t="shared" ca="1" si="431"/>
        <v>0.32787293620520985</v>
      </c>
      <c r="U717" s="30">
        <f t="shared" ca="1" si="431"/>
        <v>0.13051706093096027</v>
      </c>
      <c r="V717" s="30">
        <f ca="1">IF(Riskregister!$E$5="",0,COUNTIF(BF$4:BF$53,"&lt;"&amp;T717)*IF(U717&lt;0.5,Riskregister!$K$5+(Riskregister!$L$5-Riskregister!$K$5)*SQRT(U717/2),Riskregister!$L$5-(Riskregister!$L$5-Riskregister!$K$5)*SQRT((1-U717)/2)))</f>
        <v>794867.6148514637</v>
      </c>
      <c r="W717" s="30">
        <f t="shared" ca="1" si="432"/>
        <v>0.99515590435637102</v>
      </c>
      <c r="X717" s="30">
        <f t="shared" ca="1" si="432"/>
        <v>0.82527048469086806</v>
      </c>
      <c r="Y717" s="30">
        <f ca="1">IF(Riskregister!$E$6="",0,COUNTIF(BG$4:BG$53,"&lt;"&amp;W717)*IF(X717&lt;0.5,Riskregister!$K$6+(Riskregister!$L$6-Riskregister!$K$6)*SQRT(X717/2),Riskregister!$L$6-(Riskregister!$L$6-Riskregister!$K$6)*SQRT((1-X717)/2)))</f>
        <v>8807786.7657644525</v>
      </c>
      <c r="Z717" s="30">
        <f t="shared" ca="1" si="433"/>
        <v>0.41622363826576736</v>
      </c>
      <c r="AA717" s="30">
        <f t="shared" ca="1" si="433"/>
        <v>0.29762219813680013</v>
      </c>
      <c r="AB717" s="30">
        <f ca="1">IF(Riskregister!$E$7="",0,COUNTIF(BH$4:BH$53,"&lt;"&amp;Z717)*IF(AA717&lt;0.5,Riskregister!$K$7+(Riskregister!$L$7-Riskregister!$K$7)*SQRT(AA717/2),Riskregister!$L$7-(Riskregister!$L$7-Riskregister!$K$7)*SQRT((1-AA717)/2)))</f>
        <v>1110096.8750042457</v>
      </c>
      <c r="AC717" s="30">
        <f t="shared" ca="1" si="434"/>
        <v>0.45198445012451849</v>
      </c>
      <c r="AD717" s="30">
        <f t="shared" ca="1" si="434"/>
        <v>0.43390834468761486</v>
      </c>
      <c r="AE717" s="30">
        <f ca="1">IF(Riskregister!$E$8="",0,COUNTIF(BI$4:BI$53,"&lt;"&amp;AC717)*IF(AD717&lt;0.5,Riskregister!$K$8+(Riskregister!$L$8-Riskregister!$K$8)*SQRT(AD717/2),Riskregister!$L$8-(Riskregister!$L$8-Riskregister!$K$8)*SQRT((1-AD717)/2)))</f>
        <v>4978363.9259772394</v>
      </c>
      <c r="AF717" s="30">
        <f t="shared" ca="1" si="435"/>
        <v>6.8943468076785197E-2</v>
      </c>
      <c r="AG717" s="30">
        <f t="shared" ca="1" si="435"/>
        <v>8.217291447720243E-2</v>
      </c>
      <c r="AH717" s="30">
        <f>IF(Riskregister!$E$9="",0,COUNTIF(BJ$4:BJ$53,"&lt;"&amp;AF717)*IF(AG717&lt;0.5,Riskregister!$K$9+(Riskregister!$L$9-Riskregister!$K$9)*SQRT(AG717/2),Riskregister!$L$9-(Riskregister!$L$9-Riskregister!$K$9)*SQRT((1-AG717)/2)))</f>
        <v>0</v>
      </c>
      <c r="AI717" s="30">
        <f t="shared" ca="1" si="436"/>
        <v>0.65219259260629681</v>
      </c>
      <c r="AJ717" s="30">
        <f t="shared" ca="1" si="436"/>
        <v>0.63825226426768278</v>
      </c>
      <c r="AK717" s="30">
        <f>IF(Riskregister!$E$10="",0,COUNTIF(BK$4:BK$53,"&lt;"&amp;AI717)*IF(AJ717&lt;0.5,Riskregister!$K$10+(Riskregister!$L$10-Riskregister!$K$10)*SQRT(AJ717/2),Riskregister!$L$10-(Riskregister!$L$10-Riskregister!$K$10)*SQRT((1-AJ717)/2)))</f>
        <v>0</v>
      </c>
      <c r="AL717" s="30">
        <f t="shared" ca="1" si="437"/>
        <v>0.72406189734430237</v>
      </c>
      <c r="AM717" s="30">
        <f t="shared" ca="1" si="437"/>
        <v>0.79989446667275654</v>
      </c>
      <c r="AN717" s="30">
        <f>IF(Riskregister!$E$11="",0,COUNTIF(BL$4:BL$53,"&lt;"&amp;AL717)*IF(AM717&lt;0.5,Riskregister!$K$11+(Riskregister!$L$11-Riskregister!$K$11)*SQRT(AM717/2),Riskregister!$L$11-(Riskregister!$L$11-Riskregister!$K$11)*SQRT((1-AM717)/2)))</f>
        <v>0</v>
      </c>
      <c r="AO717" s="30">
        <f t="shared" ca="1" si="438"/>
        <v>0.92188543899861264</v>
      </c>
      <c r="AP717" s="30">
        <f t="shared" ca="1" si="438"/>
        <v>0.12616199827121166</v>
      </c>
      <c r="AQ717" s="30">
        <f>IF(Riskregister!$E$12="",0,COUNTIF(BM$4:BM$53,"&lt;"&amp;AO717)*IF(AP717&lt;0.5,Riskregister!$K$12+(Riskregister!$L$12-Riskregister!$K$12)*SQRT(AP717/2),Riskregister!$L$12-(Riskregister!$L$12-Riskregister!$K$12)*SQRT((1-AP717)/2)))</f>
        <v>0</v>
      </c>
      <c r="AR717" s="30">
        <f t="shared" ca="1" si="439"/>
        <v>9.055930803640444E-2</v>
      </c>
      <c r="AS717" s="30">
        <f t="shared" ca="1" si="439"/>
        <v>0.2766779479126289</v>
      </c>
      <c r="AT717" s="30">
        <f>IF(Riskregister!$E$13="",0,COUNTIF(BN$4:BN$53,"&lt;"&amp;AR717)*IF(AS717&lt;0.5,Riskregister!$K$13+(Riskregister!$L$13-Riskregister!$K$13)*SQRT(AS717/2),Riskregister!$L$13-(Riskregister!$L$13-Riskregister!$K$13)*SQRT((1-AS717)/2)))</f>
        <v>0</v>
      </c>
      <c r="AU717" s="30">
        <f t="shared" ca="1" si="440"/>
        <v>0.95750139933870348</v>
      </c>
      <c r="AV717" s="30">
        <f t="shared" ca="1" si="440"/>
        <v>0.78979223713819857</v>
      </c>
      <c r="AW717" s="30">
        <f>IF(Riskregister!$E$14="",0,COUNTIF(BO$4:BO$53,"&lt;"&amp;AU717)*IF(AV717&lt;0.5,Riskregister!$K$14+(Riskregister!$L$14-Riskregister!$K$14)*SQRT(AV717/2),Riskregister!$L$14-(Riskregister!$L$14-Riskregister!$K$14)*SQRT((1-AV717)/2)))</f>
        <v>0</v>
      </c>
      <c r="AX717" s="30">
        <f t="shared" ca="1" si="441"/>
        <v>0.72159527989226746</v>
      </c>
      <c r="AY717" s="30">
        <f t="shared" ca="1" si="441"/>
        <v>0.4869814919579859</v>
      </c>
      <c r="AZ717" s="30">
        <f>IF(Riskregister!$E$15="",0,COUNTIF(BP$4:BP$53,"&lt;"&amp;AX717)*IF(AY717&lt;0.5,Riskregister!$K$15+(Riskregister!$L$15-Riskregister!$K$15)*SQRT(AY717/2),Riskregister!$L$15-(Riskregister!$L$15-Riskregister!$K$15)*SQRT((1-AY717)/2)))</f>
        <v>0</v>
      </c>
      <c r="BA717" s="30">
        <f t="shared" ca="1" si="442"/>
        <v>0.90162366085636658</v>
      </c>
      <c r="BB717" s="30">
        <f t="shared" ca="1" si="442"/>
        <v>0.52157489708783067</v>
      </c>
      <c r="BC717" s="30">
        <f>IF(Riskregister!$E$16="",0,COUNTIF(BQ$4:BQ$53,"&lt;"&amp;BA717)*IF(BB717&lt;0.5,Riskregister!$K$16+(Riskregister!$L$16-Riskregister!$K$16)*SQRT(BB717/2),Riskregister!$L$16-(Riskregister!$L$16-Riskregister!$K$16)*SQRT((1-BB717)/2)))</f>
        <v>0</v>
      </c>
      <c r="BD717" s="30">
        <f t="shared" ca="1" si="443"/>
        <v>15691115.1815974</v>
      </c>
    </row>
    <row r="718" spans="20:56" x14ac:dyDescent="0.35">
      <c r="T718" s="30">
        <f t="shared" ca="1" si="431"/>
        <v>0.36409000681873083</v>
      </c>
      <c r="U718" s="30">
        <f t="shared" ca="1" si="431"/>
        <v>0.33963230648608123</v>
      </c>
      <c r="V718" s="30">
        <f ca="1">IF(Riskregister!$E$5="",0,COUNTIF(BF$4:BF$53,"&lt;"&amp;T718)*IF(U718&lt;0.5,Riskregister!$K$5+(Riskregister!$L$5-Riskregister!$K$5)*SQRT(U718/2),Riskregister!$L$5-(Riskregister!$L$5-Riskregister!$K$5)*SQRT((1-U718)/2)))</f>
        <v>1006318.1996712328</v>
      </c>
      <c r="W718" s="30">
        <f t="shared" ca="1" si="432"/>
        <v>0.12381134949513062</v>
      </c>
      <c r="X718" s="30">
        <f t="shared" ca="1" si="432"/>
        <v>0.97185688641422519</v>
      </c>
      <c r="Y718" s="30">
        <f ca="1">IF(Riskregister!$E$6="",0,COUNTIF(BG$4:BG$53,"&lt;"&amp;W718)*IF(X718&lt;0.5,Riskregister!$K$6+(Riskregister!$L$6-Riskregister!$K$6)*SQRT(X718/2),Riskregister!$L$6-(Riskregister!$L$6-Riskregister!$K$6)*SQRT((1-X718)/2)))</f>
        <v>0</v>
      </c>
      <c r="Z718" s="30">
        <f t="shared" ca="1" si="433"/>
        <v>0.96158317060904164</v>
      </c>
      <c r="AA718" s="30">
        <f t="shared" ca="1" si="433"/>
        <v>0.66019285966794272</v>
      </c>
      <c r="AB718" s="30">
        <f ca="1">IF(Riskregister!$E$7="",0,COUNTIF(BH$4:BH$53,"&lt;"&amp;Z718)*IF(AA718&lt;0.5,Riskregister!$K$7+(Riskregister!$L$7-Riskregister!$K$7)*SQRT(AA718/2),Riskregister!$L$7-(Riskregister!$L$7-Riskregister!$K$7)*SQRT((1-AA718)/2)))</f>
        <v>2813054.6106478772</v>
      </c>
      <c r="AC718" s="30">
        <f t="shared" ca="1" si="434"/>
        <v>0.70565056002415061</v>
      </c>
      <c r="AD718" s="30">
        <f t="shared" ca="1" si="434"/>
        <v>0.33310111062815639</v>
      </c>
      <c r="AE718" s="30">
        <f ca="1">IF(Riskregister!$E$8="",0,COUNTIF(BI$4:BI$53,"&lt;"&amp;AC718)*IF(AD718&lt;0.5,Riskregister!$K$8+(Riskregister!$L$8-Riskregister!$K$8)*SQRT(AD718/2),Riskregister!$L$8-(Riskregister!$L$8-Riskregister!$K$8)*SQRT((1-AD718)/2)))</f>
        <v>8872393.9073934294</v>
      </c>
      <c r="AF718" s="30">
        <f t="shared" ca="1" si="435"/>
        <v>0.21639883426001572</v>
      </c>
      <c r="AG718" s="30">
        <f t="shared" ca="1" si="435"/>
        <v>3.2331866271356646E-2</v>
      </c>
      <c r="AH718" s="30">
        <f>IF(Riskregister!$E$9="",0,COUNTIF(BJ$4:BJ$53,"&lt;"&amp;AF718)*IF(AG718&lt;0.5,Riskregister!$K$9+(Riskregister!$L$9-Riskregister!$K$9)*SQRT(AG718/2),Riskregister!$L$9-(Riskregister!$L$9-Riskregister!$K$9)*SQRT((1-AG718)/2)))</f>
        <v>0</v>
      </c>
      <c r="AI718" s="30">
        <f t="shared" ca="1" si="436"/>
        <v>0.53766691928022703</v>
      </c>
      <c r="AJ718" s="30">
        <f t="shared" ca="1" si="436"/>
        <v>0.56402893078676597</v>
      </c>
      <c r="AK718" s="30">
        <f>IF(Riskregister!$E$10="",0,COUNTIF(BK$4:BK$53,"&lt;"&amp;AI718)*IF(AJ718&lt;0.5,Riskregister!$K$10+(Riskregister!$L$10-Riskregister!$K$10)*SQRT(AJ718/2),Riskregister!$L$10-(Riskregister!$L$10-Riskregister!$K$10)*SQRT((1-AJ718)/2)))</f>
        <v>0</v>
      </c>
      <c r="AL718" s="30">
        <f t="shared" ca="1" si="437"/>
        <v>0.86451825545523275</v>
      </c>
      <c r="AM718" s="30">
        <f t="shared" ca="1" si="437"/>
        <v>0.91633135438029256</v>
      </c>
      <c r="AN718" s="30">
        <f>IF(Riskregister!$E$11="",0,COUNTIF(BL$4:BL$53,"&lt;"&amp;AL718)*IF(AM718&lt;0.5,Riskregister!$K$11+(Riskregister!$L$11-Riskregister!$K$11)*SQRT(AM718/2),Riskregister!$L$11-(Riskregister!$L$11-Riskregister!$K$11)*SQRT((1-AM718)/2)))</f>
        <v>0</v>
      </c>
      <c r="AO718" s="30">
        <f t="shared" ca="1" si="438"/>
        <v>0.30479756459268315</v>
      </c>
      <c r="AP718" s="30">
        <f t="shared" ca="1" si="438"/>
        <v>0.45808175219411995</v>
      </c>
      <c r="AQ718" s="30">
        <f>IF(Riskregister!$E$12="",0,COUNTIF(BM$4:BM$53,"&lt;"&amp;AO718)*IF(AP718&lt;0.5,Riskregister!$K$12+(Riskregister!$L$12-Riskregister!$K$12)*SQRT(AP718/2),Riskregister!$L$12-(Riskregister!$L$12-Riskregister!$K$12)*SQRT((1-AP718)/2)))</f>
        <v>0</v>
      </c>
      <c r="AR718" s="30">
        <f t="shared" ca="1" si="439"/>
        <v>0.6891775581537789</v>
      </c>
      <c r="AS718" s="30">
        <f t="shared" ca="1" si="439"/>
        <v>0.41221502743095173</v>
      </c>
      <c r="AT718" s="30">
        <f>IF(Riskregister!$E$13="",0,COUNTIF(BN$4:BN$53,"&lt;"&amp;AR718)*IF(AS718&lt;0.5,Riskregister!$K$13+(Riskregister!$L$13-Riskregister!$K$13)*SQRT(AS718/2),Riskregister!$L$13-(Riskregister!$L$13-Riskregister!$K$13)*SQRT((1-AS718)/2)))</f>
        <v>0</v>
      </c>
      <c r="AU718" s="30">
        <f t="shared" ca="1" si="440"/>
        <v>0.53353923438519879</v>
      </c>
      <c r="AV718" s="30">
        <f t="shared" ca="1" si="440"/>
        <v>0.57361553441338065</v>
      </c>
      <c r="AW718" s="30">
        <f>IF(Riskregister!$E$14="",0,COUNTIF(BO$4:BO$53,"&lt;"&amp;AU718)*IF(AV718&lt;0.5,Riskregister!$K$14+(Riskregister!$L$14-Riskregister!$K$14)*SQRT(AV718/2),Riskregister!$L$14-(Riskregister!$L$14-Riskregister!$K$14)*SQRT((1-AV718)/2)))</f>
        <v>0</v>
      </c>
      <c r="AX718" s="30">
        <f t="shared" ca="1" si="441"/>
        <v>0.35423668741436931</v>
      </c>
      <c r="AY718" s="30">
        <f t="shared" ca="1" si="441"/>
        <v>0.56482430056966992</v>
      </c>
      <c r="AZ718" s="30">
        <f>IF(Riskregister!$E$15="",0,COUNTIF(BP$4:BP$53,"&lt;"&amp;AX718)*IF(AY718&lt;0.5,Riskregister!$K$15+(Riskregister!$L$15-Riskregister!$K$15)*SQRT(AY718/2),Riskregister!$L$15-(Riskregister!$L$15-Riskregister!$K$15)*SQRT((1-AY718)/2)))</f>
        <v>0</v>
      </c>
      <c r="BA718" s="30">
        <f t="shared" ca="1" si="442"/>
        <v>0.43888229334306339</v>
      </c>
      <c r="BB718" s="30">
        <f t="shared" ca="1" si="442"/>
        <v>0.49186352833291147</v>
      </c>
      <c r="BC718" s="30">
        <f>IF(Riskregister!$E$16="",0,COUNTIF(BQ$4:BQ$53,"&lt;"&amp;BA718)*IF(BB718&lt;0.5,Riskregister!$K$16+(Riskregister!$L$16-Riskregister!$K$16)*SQRT(BB718/2),Riskregister!$L$16-(Riskregister!$L$16-Riskregister!$K$16)*SQRT((1-BB718)/2)))</f>
        <v>0</v>
      </c>
      <c r="BD718" s="30">
        <f t="shared" ca="1" si="443"/>
        <v>12691766.71771254</v>
      </c>
    </row>
    <row r="719" spans="20:56" x14ac:dyDescent="0.35">
      <c r="T719" s="30">
        <f t="shared" ca="1" si="431"/>
        <v>0.82803481160234882</v>
      </c>
      <c r="U719" s="30">
        <f t="shared" ca="1" si="431"/>
        <v>0.10805172739496749</v>
      </c>
      <c r="V719" s="30">
        <f ca="1">IF(Riskregister!$E$5="",0,COUNTIF(BF$4:BF$53,"&lt;"&amp;T719)*IF(U719&lt;0.5,Riskregister!$K$5+(Riskregister!$L$5-Riskregister!$K$5)*SQRT(U719/2),Riskregister!$L$5-(Riskregister!$L$5-Riskregister!$K$5)*SQRT((1-U719)/2)))</f>
        <v>1272977.9488358102</v>
      </c>
      <c r="W719" s="30">
        <f t="shared" ca="1" si="432"/>
        <v>0.31125258641687448</v>
      </c>
      <c r="X719" s="30">
        <f t="shared" ca="1" si="432"/>
        <v>0.6239920611903591</v>
      </c>
      <c r="Y719" s="30">
        <f ca="1">IF(Riskregister!$E$6="",0,COUNTIF(BG$4:BG$53,"&lt;"&amp;W719)*IF(X719&lt;0.5,Riskregister!$K$6+(Riskregister!$L$6-Riskregister!$K$6)*SQRT(X719/2),Riskregister!$L$6-(Riskregister!$L$6-Riskregister!$K$6)*SQRT((1-X719)/2)))</f>
        <v>1219530.3587764492</v>
      </c>
      <c r="Z719" s="30">
        <f t="shared" ca="1" si="433"/>
        <v>3.5968676511239694E-2</v>
      </c>
      <c r="AA719" s="30">
        <f t="shared" ca="1" si="433"/>
        <v>0.78035776011990832</v>
      </c>
      <c r="AB719" s="30">
        <f ca="1">IF(Riskregister!$E$7="",0,COUNTIF(BH$4:BH$53,"&lt;"&amp;Z719)*IF(AA719&lt;0.5,Riskregister!$K$7+(Riskregister!$L$7-Riskregister!$K$7)*SQRT(AA719/2),Riskregister!$L$7-(Riskregister!$L$7-Riskregister!$K$7)*SQRT((1-AA719)/2)))</f>
        <v>568025.11176719482</v>
      </c>
      <c r="AC719" s="30">
        <f t="shared" ca="1" si="434"/>
        <v>0.71627455058564071</v>
      </c>
      <c r="AD719" s="30">
        <f t="shared" ca="1" si="434"/>
        <v>0.68054524433775698</v>
      </c>
      <c r="AE719" s="30">
        <f ca="1">IF(Riskregister!$E$8="",0,COUNTIF(BI$4:BI$53,"&lt;"&amp;AC719)*IF(AD719&lt;0.5,Riskregister!$K$8+(Riskregister!$L$8-Riskregister!$K$8)*SQRT(AD719/2),Riskregister!$L$8-(Riskregister!$L$8-Riskregister!$K$8)*SQRT((1-AD719)/2)))</f>
        <v>12486409.352338152</v>
      </c>
      <c r="AF719" s="30">
        <f t="shared" ca="1" si="435"/>
        <v>0.56282188496132601</v>
      </c>
      <c r="AG719" s="30">
        <f t="shared" ca="1" si="435"/>
        <v>0.66711589382497527</v>
      </c>
      <c r="AH719" s="30">
        <f>IF(Riskregister!$E$9="",0,COUNTIF(BJ$4:BJ$53,"&lt;"&amp;AF719)*IF(AG719&lt;0.5,Riskregister!$K$9+(Riskregister!$L$9-Riskregister!$K$9)*SQRT(AG719/2),Riskregister!$L$9-(Riskregister!$L$9-Riskregister!$K$9)*SQRT((1-AG719)/2)))</f>
        <v>0</v>
      </c>
      <c r="AI719" s="30">
        <f t="shared" ca="1" si="436"/>
        <v>0.69336154122731686</v>
      </c>
      <c r="AJ719" s="30">
        <f t="shared" ca="1" si="436"/>
        <v>0.38712923831891644</v>
      </c>
      <c r="AK719" s="30">
        <f>IF(Riskregister!$E$10="",0,COUNTIF(BK$4:BK$53,"&lt;"&amp;AI719)*IF(AJ719&lt;0.5,Riskregister!$K$10+(Riskregister!$L$10-Riskregister!$K$10)*SQRT(AJ719/2),Riskregister!$L$10-(Riskregister!$L$10-Riskregister!$K$10)*SQRT((1-AJ719)/2)))</f>
        <v>0</v>
      </c>
      <c r="AL719" s="30">
        <f t="shared" ca="1" si="437"/>
        <v>0.73864403289088987</v>
      </c>
      <c r="AM719" s="30">
        <f t="shared" ca="1" si="437"/>
        <v>0.6142395165011223</v>
      </c>
      <c r="AN719" s="30">
        <f>IF(Riskregister!$E$11="",0,COUNTIF(BL$4:BL$53,"&lt;"&amp;AL719)*IF(AM719&lt;0.5,Riskregister!$K$11+(Riskregister!$L$11-Riskregister!$K$11)*SQRT(AM719/2),Riskregister!$L$11-(Riskregister!$L$11-Riskregister!$K$11)*SQRT((1-AM719)/2)))</f>
        <v>0</v>
      </c>
      <c r="AO719" s="30">
        <f t="shared" ca="1" si="438"/>
        <v>0.57180647765533499</v>
      </c>
      <c r="AP719" s="30">
        <f t="shared" ca="1" si="438"/>
        <v>0.24100159388092213</v>
      </c>
      <c r="AQ719" s="30">
        <f>IF(Riskregister!$E$12="",0,COUNTIF(BM$4:BM$53,"&lt;"&amp;AO719)*IF(AP719&lt;0.5,Riskregister!$K$12+(Riskregister!$L$12-Riskregister!$K$12)*SQRT(AP719/2),Riskregister!$L$12-(Riskregister!$L$12-Riskregister!$K$12)*SQRT((1-AP719)/2)))</f>
        <v>0</v>
      </c>
      <c r="AR719" s="30">
        <f t="shared" ca="1" si="439"/>
        <v>0.79345678647114193</v>
      </c>
      <c r="AS719" s="30">
        <f t="shared" ca="1" si="439"/>
        <v>0.26622954997512438</v>
      </c>
      <c r="AT719" s="30">
        <f>IF(Riskregister!$E$13="",0,COUNTIF(BN$4:BN$53,"&lt;"&amp;AR719)*IF(AS719&lt;0.5,Riskregister!$K$13+(Riskregister!$L$13-Riskregister!$K$13)*SQRT(AS719/2),Riskregister!$L$13-(Riskregister!$L$13-Riskregister!$K$13)*SQRT((1-AS719)/2)))</f>
        <v>0</v>
      </c>
      <c r="AU719" s="30">
        <f t="shared" ca="1" si="440"/>
        <v>0.59209052234101556</v>
      </c>
      <c r="AV719" s="30">
        <f t="shared" ca="1" si="440"/>
        <v>0.54344890481368469</v>
      </c>
      <c r="AW719" s="30">
        <f>IF(Riskregister!$E$14="",0,COUNTIF(BO$4:BO$53,"&lt;"&amp;AU719)*IF(AV719&lt;0.5,Riskregister!$K$14+(Riskregister!$L$14-Riskregister!$K$14)*SQRT(AV719/2),Riskregister!$L$14-(Riskregister!$L$14-Riskregister!$K$14)*SQRT((1-AV719)/2)))</f>
        <v>0</v>
      </c>
      <c r="AX719" s="30">
        <f t="shared" ca="1" si="441"/>
        <v>0.60382266676728369</v>
      </c>
      <c r="AY719" s="30">
        <f t="shared" ca="1" si="441"/>
        <v>0.34773342999018086</v>
      </c>
      <c r="AZ719" s="30">
        <f>IF(Riskregister!$E$15="",0,COUNTIF(BP$4:BP$53,"&lt;"&amp;AX719)*IF(AY719&lt;0.5,Riskregister!$K$15+(Riskregister!$L$15-Riskregister!$K$15)*SQRT(AY719/2),Riskregister!$L$15-(Riskregister!$L$15-Riskregister!$K$15)*SQRT((1-AY719)/2)))</f>
        <v>0</v>
      </c>
      <c r="BA719" s="30">
        <f t="shared" ca="1" si="442"/>
        <v>0.37848794873340286</v>
      </c>
      <c r="BB719" s="30">
        <f t="shared" ca="1" si="442"/>
        <v>0.72047390323312177</v>
      </c>
      <c r="BC719" s="30">
        <f>IF(Riskregister!$E$16="",0,COUNTIF(BQ$4:BQ$53,"&lt;"&amp;BA719)*IF(BB719&lt;0.5,Riskregister!$K$16+(Riskregister!$L$16-Riskregister!$K$16)*SQRT(BB719/2),Riskregister!$L$16-(Riskregister!$L$16-Riskregister!$K$16)*SQRT((1-BB719)/2)))</f>
        <v>0</v>
      </c>
      <c r="BD719" s="30">
        <f t="shared" ca="1" si="443"/>
        <v>15546942.771717606</v>
      </c>
    </row>
    <row r="720" spans="20:56" x14ac:dyDescent="0.35">
      <c r="T720" s="30">
        <f t="shared" ca="1" si="431"/>
        <v>0.19525098101421567</v>
      </c>
      <c r="U720" s="30">
        <f t="shared" ca="1" si="431"/>
        <v>8.9049732451712216E-2</v>
      </c>
      <c r="V720" s="30">
        <f ca="1">IF(Riskregister!$E$5="",0,COUNTIF(BF$4:BF$53,"&lt;"&amp;T720)*IF(U720&lt;0.5,Riskregister!$K$5+(Riskregister!$L$5-Riskregister!$K$5)*SQRT(U720/2),Riskregister!$L$5-(Riskregister!$L$5-Riskregister!$K$5)*SQRT((1-U720)/2)))</f>
        <v>489908.24532637716</v>
      </c>
      <c r="W720" s="30">
        <f t="shared" ca="1" si="432"/>
        <v>0.49459431679665922</v>
      </c>
      <c r="X720" s="30">
        <f t="shared" ca="1" si="432"/>
        <v>0.58297434114981017</v>
      </c>
      <c r="Y720" s="30">
        <f ca="1">IF(Riskregister!$E$6="",0,COUNTIF(BG$4:BG$53,"&lt;"&amp;W720)*IF(X720&lt;0.5,Riskregister!$K$6+(Riskregister!$L$6-Riskregister!$K$6)*SQRT(X720/2),Riskregister!$L$6-(Riskregister!$L$6-Riskregister!$K$6)*SQRT((1-X720)/2)))</f>
        <v>2356124.6186680603</v>
      </c>
      <c r="Z720" s="30">
        <f t="shared" ca="1" si="433"/>
        <v>0.8701009403813591</v>
      </c>
      <c r="AA720" s="30">
        <f t="shared" ca="1" si="433"/>
        <v>0.68534958286931469</v>
      </c>
      <c r="AB720" s="30">
        <f ca="1">IF(Riskregister!$E$7="",0,COUNTIF(BH$4:BH$53,"&lt;"&amp;Z720)*IF(AA720&lt;0.5,Riskregister!$K$7+(Riskregister!$L$7-Riskregister!$K$7)*SQRT(AA720/2),Riskregister!$L$7-(Riskregister!$L$7-Riskregister!$K$7)*SQRT((1-AA720)/2)))</f>
        <v>2350576.3800897584</v>
      </c>
      <c r="AC720" s="30">
        <f t="shared" ca="1" si="434"/>
        <v>0.2240199289277196</v>
      </c>
      <c r="AD720" s="30">
        <f t="shared" ca="1" si="434"/>
        <v>1.6386727074383378E-2</v>
      </c>
      <c r="AE720" s="30">
        <f ca="1">IF(Riskregister!$E$8="",0,COUNTIF(BI$4:BI$53,"&lt;"&amp;AC720)*IF(AD720&lt;0.5,Riskregister!$K$8+(Riskregister!$L$8-Riskregister!$K$8)*SQRT(AD720/2),Riskregister!$L$8-(Riskregister!$L$8-Riskregister!$K$8)*SQRT((1-AD720)/2)))</f>
        <v>725430.84107356914</v>
      </c>
      <c r="AF720" s="30">
        <f t="shared" ca="1" si="435"/>
        <v>0.60791320466751586</v>
      </c>
      <c r="AG720" s="30">
        <f t="shared" ca="1" si="435"/>
        <v>6.8215519912007139E-2</v>
      </c>
      <c r="AH720" s="30">
        <f>IF(Riskregister!$E$9="",0,COUNTIF(BJ$4:BJ$53,"&lt;"&amp;AF720)*IF(AG720&lt;0.5,Riskregister!$K$9+(Riskregister!$L$9-Riskregister!$K$9)*SQRT(AG720/2),Riskregister!$L$9-(Riskregister!$L$9-Riskregister!$K$9)*SQRT((1-AG720)/2)))</f>
        <v>0</v>
      </c>
      <c r="AI720" s="30">
        <f t="shared" ca="1" si="436"/>
        <v>0.89335833154178379</v>
      </c>
      <c r="AJ720" s="30">
        <f t="shared" ca="1" si="436"/>
        <v>0.7096450429362342</v>
      </c>
      <c r="AK720" s="30">
        <f>IF(Riskregister!$E$10="",0,COUNTIF(BK$4:BK$53,"&lt;"&amp;AI720)*IF(AJ720&lt;0.5,Riskregister!$K$10+(Riskregister!$L$10-Riskregister!$K$10)*SQRT(AJ720/2),Riskregister!$L$10-(Riskregister!$L$10-Riskregister!$K$10)*SQRT((1-AJ720)/2)))</f>
        <v>0</v>
      </c>
      <c r="AL720" s="30">
        <f t="shared" ca="1" si="437"/>
        <v>0.84259461467446861</v>
      </c>
      <c r="AM720" s="30">
        <f t="shared" ca="1" si="437"/>
        <v>0.50573621164758154</v>
      </c>
      <c r="AN720" s="30">
        <f>IF(Riskregister!$E$11="",0,COUNTIF(BL$4:BL$53,"&lt;"&amp;AL720)*IF(AM720&lt;0.5,Riskregister!$K$11+(Riskregister!$L$11-Riskregister!$K$11)*SQRT(AM720/2),Riskregister!$L$11-(Riskregister!$L$11-Riskregister!$K$11)*SQRT((1-AM720)/2)))</f>
        <v>0</v>
      </c>
      <c r="AO720" s="30">
        <f t="shared" ca="1" si="438"/>
        <v>0.90945790343382649</v>
      </c>
      <c r="AP720" s="30">
        <f t="shared" ca="1" si="438"/>
        <v>0.21129046922297157</v>
      </c>
      <c r="AQ720" s="30">
        <f>IF(Riskregister!$E$12="",0,COUNTIF(BM$4:BM$53,"&lt;"&amp;AO720)*IF(AP720&lt;0.5,Riskregister!$K$12+(Riskregister!$L$12-Riskregister!$K$12)*SQRT(AP720/2),Riskregister!$L$12-(Riskregister!$L$12-Riskregister!$K$12)*SQRT((1-AP720)/2)))</f>
        <v>0</v>
      </c>
      <c r="AR720" s="30">
        <f t="shared" ca="1" si="439"/>
        <v>0.40223697192744212</v>
      </c>
      <c r="AS720" s="30">
        <f t="shared" ca="1" si="439"/>
        <v>0.11205533150603697</v>
      </c>
      <c r="AT720" s="30">
        <f>IF(Riskregister!$E$13="",0,COUNTIF(BN$4:BN$53,"&lt;"&amp;AR720)*IF(AS720&lt;0.5,Riskregister!$K$13+(Riskregister!$L$13-Riskregister!$K$13)*SQRT(AS720/2),Riskregister!$L$13-(Riskregister!$L$13-Riskregister!$K$13)*SQRT((1-AS720)/2)))</f>
        <v>0</v>
      </c>
      <c r="AU720" s="30">
        <f t="shared" ca="1" si="440"/>
        <v>0.42218995043537344</v>
      </c>
      <c r="AV720" s="30">
        <f t="shared" ca="1" si="440"/>
        <v>0.86684373001390458</v>
      </c>
      <c r="AW720" s="30">
        <f>IF(Riskregister!$E$14="",0,COUNTIF(BO$4:BO$53,"&lt;"&amp;AU720)*IF(AV720&lt;0.5,Riskregister!$K$14+(Riskregister!$L$14-Riskregister!$K$14)*SQRT(AV720/2),Riskregister!$L$14-(Riskregister!$L$14-Riskregister!$K$14)*SQRT((1-AV720)/2)))</f>
        <v>0</v>
      </c>
      <c r="AX720" s="30">
        <f t="shared" ca="1" si="441"/>
        <v>0.30550236833003142</v>
      </c>
      <c r="AY720" s="30">
        <f t="shared" ca="1" si="441"/>
        <v>0.96969847008638654</v>
      </c>
      <c r="AZ720" s="30">
        <f>IF(Riskregister!$E$15="",0,COUNTIF(BP$4:BP$53,"&lt;"&amp;AX720)*IF(AY720&lt;0.5,Riskregister!$K$15+(Riskregister!$L$15-Riskregister!$K$15)*SQRT(AY720/2),Riskregister!$L$15-(Riskregister!$L$15-Riskregister!$K$15)*SQRT((1-AY720)/2)))</f>
        <v>0</v>
      </c>
      <c r="BA720" s="30">
        <f t="shared" ca="1" si="442"/>
        <v>0.4703053486780121</v>
      </c>
      <c r="BB720" s="30">
        <f t="shared" ca="1" si="442"/>
        <v>0.28252473463031524</v>
      </c>
      <c r="BC720" s="30">
        <f>IF(Riskregister!$E$16="",0,COUNTIF(BQ$4:BQ$53,"&lt;"&amp;BA720)*IF(BB720&lt;0.5,Riskregister!$K$16+(Riskregister!$L$16-Riskregister!$K$16)*SQRT(BB720/2),Riskregister!$L$16-(Riskregister!$L$16-Riskregister!$K$16)*SQRT((1-BB720)/2)))</f>
        <v>0</v>
      </c>
      <c r="BD720" s="30">
        <f t="shared" ca="1" si="443"/>
        <v>5922040.0851577651</v>
      </c>
    </row>
    <row r="721" spans="20:56" x14ac:dyDescent="0.35">
      <c r="T721" s="30">
        <f t="shared" ca="1" si="431"/>
        <v>0.40324436903906358</v>
      </c>
      <c r="U721" s="30">
        <f t="shared" ca="1" si="431"/>
        <v>0.9632672554751267</v>
      </c>
      <c r="V721" s="30">
        <f ca="1">IF(Riskregister!$E$5="",0,COUNTIF(BF$4:BF$53,"&lt;"&amp;T721)*IF(U721&lt;0.5,Riskregister!$K$5+(Riskregister!$L$5-Riskregister!$K$5)*SQRT(U721/2),Riskregister!$L$5-(Riskregister!$L$5-Riskregister!$K$5)*SQRT((1-U721)/2)))</f>
        <v>1617044.5041866989</v>
      </c>
      <c r="W721" s="30">
        <f t="shared" ca="1" si="432"/>
        <v>3.7136324763478279E-2</v>
      </c>
      <c r="X721" s="30">
        <f t="shared" ca="1" si="432"/>
        <v>6.962488274288603E-2</v>
      </c>
      <c r="Y721" s="30">
        <f ca="1">IF(Riskregister!$E$6="",0,COUNTIF(BG$4:BG$53,"&lt;"&amp;W721)*IF(X721&lt;0.5,Riskregister!$K$6+(Riskregister!$L$6-Riskregister!$K$6)*SQRT(X721/2),Riskregister!$L$6-(Riskregister!$L$6-Riskregister!$K$6)*SQRT((1-X721)/2)))</f>
        <v>0</v>
      </c>
      <c r="Z721" s="30">
        <f t="shared" ca="1" si="433"/>
        <v>0.70876172795092529</v>
      </c>
      <c r="AA721" s="30">
        <f t="shared" ca="1" si="433"/>
        <v>9.7646890868274605E-2</v>
      </c>
      <c r="AB721" s="30">
        <f ca="1">IF(Riskregister!$E$7="",0,COUNTIF(BH$4:BH$53,"&lt;"&amp;Z721)*IF(AA721&lt;0.5,Riskregister!$K$7+(Riskregister!$L$7-Riskregister!$K$7)*SQRT(AA721/2),Riskregister!$L$7-(Riskregister!$L$7-Riskregister!$K$7)*SQRT((1-AA721)/2)))</f>
        <v>1018688.7846111617</v>
      </c>
      <c r="AC721" s="30">
        <f t="shared" ca="1" si="434"/>
        <v>0.7588599724924221</v>
      </c>
      <c r="AD721" s="30">
        <f t="shared" ca="1" si="434"/>
        <v>0.92206651835695808</v>
      </c>
      <c r="AE721" s="30">
        <f ca="1">IF(Riskregister!$E$8="",0,COUNTIF(BI$4:BI$53,"&lt;"&amp;AC721)*IF(AD721&lt;0.5,Riskregister!$K$8+(Riskregister!$L$8-Riskregister!$K$8)*SQRT(AD721/2),Riskregister!$L$8-(Riskregister!$L$8-Riskregister!$K$8)*SQRT((1-AD721)/2)))</f>
        <v>16288880.913261019</v>
      </c>
      <c r="AF721" s="30">
        <f t="shared" ca="1" si="435"/>
        <v>0.49728449209369308</v>
      </c>
      <c r="AG721" s="30">
        <f t="shared" ca="1" si="435"/>
        <v>1.6652716555231817E-2</v>
      </c>
      <c r="AH721" s="30">
        <f>IF(Riskregister!$E$9="",0,COUNTIF(BJ$4:BJ$53,"&lt;"&amp;AF721)*IF(AG721&lt;0.5,Riskregister!$K$9+(Riskregister!$L$9-Riskregister!$K$9)*SQRT(AG721/2),Riskregister!$L$9-(Riskregister!$L$9-Riskregister!$K$9)*SQRT((1-AG721)/2)))</f>
        <v>0</v>
      </c>
      <c r="AI721" s="30">
        <f t="shared" ca="1" si="436"/>
        <v>0.92326688540036772</v>
      </c>
      <c r="AJ721" s="30">
        <f t="shared" ca="1" si="436"/>
        <v>0.72920470711331109</v>
      </c>
      <c r="AK721" s="30">
        <f>IF(Riskregister!$E$10="",0,COUNTIF(BK$4:BK$53,"&lt;"&amp;AI721)*IF(AJ721&lt;0.5,Riskregister!$K$10+(Riskregister!$L$10-Riskregister!$K$10)*SQRT(AJ721/2),Riskregister!$L$10-(Riskregister!$L$10-Riskregister!$K$10)*SQRT((1-AJ721)/2)))</f>
        <v>0</v>
      </c>
      <c r="AL721" s="30">
        <f t="shared" ca="1" si="437"/>
        <v>2.4379247116389169E-2</v>
      </c>
      <c r="AM721" s="30">
        <f t="shared" ca="1" si="437"/>
        <v>0.78334685320865005</v>
      </c>
      <c r="AN721" s="30">
        <f>IF(Riskregister!$E$11="",0,COUNTIF(BL$4:BL$53,"&lt;"&amp;AL721)*IF(AM721&lt;0.5,Riskregister!$K$11+(Riskregister!$L$11-Riskregister!$K$11)*SQRT(AM721/2),Riskregister!$L$11-(Riskregister!$L$11-Riskregister!$K$11)*SQRT((1-AM721)/2)))</f>
        <v>0</v>
      </c>
      <c r="AO721" s="30">
        <f t="shared" ca="1" si="438"/>
        <v>0.16495150700311179</v>
      </c>
      <c r="AP721" s="30">
        <f t="shared" ca="1" si="438"/>
        <v>0.7958032998534238</v>
      </c>
      <c r="AQ721" s="30">
        <f>IF(Riskregister!$E$12="",0,COUNTIF(BM$4:BM$53,"&lt;"&amp;AO721)*IF(AP721&lt;0.5,Riskregister!$K$12+(Riskregister!$L$12-Riskregister!$K$12)*SQRT(AP721/2),Riskregister!$L$12-(Riskregister!$L$12-Riskregister!$K$12)*SQRT((1-AP721)/2)))</f>
        <v>0</v>
      </c>
      <c r="AR721" s="30">
        <f t="shared" ca="1" si="439"/>
        <v>1.8857558008462671E-3</v>
      </c>
      <c r="AS721" s="30">
        <f t="shared" ca="1" si="439"/>
        <v>0.97791583944999183</v>
      </c>
      <c r="AT721" s="30">
        <f>IF(Riskregister!$E$13="",0,COUNTIF(BN$4:BN$53,"&lt;"&amp;AR721)*IF(AS721&lt;0.5,Riskregister!$K$13+(Riskregister!$L$13-Riskregister!$K$13)*SQRT(AS721/2),Riskregister!$L$13-(Riskregister!$L$13-Riskregister!$K$13)*SQRT((1-AS721)/2)))</f>
        <v>0</v>
      </c>
      <c r="AU721" s="30">
        <f t="shared" ca="1" si="440"/>
        <v>0.79398180451749556</v>
      </c>
      <c r="AV721" s="30">
        <f t="shared" ca="1" si="440"/>
        <v>0.46876111245058094</v>
      </c>
      <c r="AW721" s="30">
        <f>IF(Riskregister!$E$14="",0,COUNTIF(BO$4:BO$53,"&lt;"&amp;AU721)*IF(AV721&lt;0.5,Riskregister!$K$14+(Riskregister!$L$14-Riskregister!$K$14)*SQRT(AV721/2),Riskregister!$L$14-(Riskregister!$L$14-Riskregister!$K$14)*SQRT((1-AV721)/2)))</f>
        <v>0</v>
      </c>
      <c r="AX721" s="30">
        <f t="shared" ca="1" si="441"/>
        <v>0.47414605501157514</v>
      </c>
      <c r="AY721" s="30">
        <f t="shared" ca="1" si="441"/>
        <v>0.58094925484413351</v>
      </c>
      <c r="AZ721" s="30">
        <f>IF(Riskregister!$E$15="",0,COUNTIF(BP$4:BP$53,"&lt;"&amp;AX721)*IF(AY721&lt;0.5,Riskregister!$K$15+(Riskregister!$L$15-Riskregister!$K$15)*SQRT(AY721/2),Riskregister!$L$15-(Riskregister!$L$15-Riskregister!$K$15)*SQRT((1-AY721)/2)))</f>
        <v>0</v>
      </c>
      <c r="BA721" s="30">
        <f t="shared" ca="1" si="442"/>
        <v>0.85654420209575788</v>
      </c>
      <c r="BB721" s="30">
        <f t="shared" ca="1" si="442"/>
        <v>3.1327554737601848E-2</v>
      </c>
      <c r="BC721" s="30">
        <f>IF(Riskregister!$E$16="",0,COUNTIF(BQ$4:BQ$53,"&lt;"&amp;BA721)*IF(BB721&lt;0.5,Riskregister!$K$16+(Riskregister!$L$16-Riskregister!$K$16)*SQRT(BB721/2),Riskregister!$L$16-(Riskregister!$L$16-Riskregister!$K$16)*SQRT((1-BB721)/2)))</f>
        <v>0</v>
      </c>
      <c r="BD721" s="30">
        <f t="shared" ca="1" si="443"/>
        <v>18924614.202058878</v>
      </c>
    </row>
    <row r="722" spans="20:56" x14ac:dyDescent="0.35">
      <c r="T722" s="30">
        <f t="shared" ca="1" si="431"/>
        <v>2.6423827848588766E-2</v>
      </c>
      <c r="U722" s="30">
        <f t="shared" ca="1" si="431"/>
        <v>0.6319744283311044</v>
      </c>
      <c r="V722" s="30">
        <f ca="1">IF(Riskregister!$E$5="",0,COUNTIF(BF$4:BF$53,"&lt;"&amp;T722)*IF(U722&lt;0.5,Riskregister!$K$5+(Riskregister!$L$5-Riskregister!$K$5)*SQRT(U722/2),Riskregister!$L$5-(Riskregister!$L$5-Riskregister!$K$5)*SQRT((1-U722)/2)))</f>
        <v>0</v>
      </c>
      <c r="W722" s="30">
        <f t="shared" ca="1" si="432"/>
        <v>0.32118259661811766</v>
      </c>
      <c r="X722" s="30">
        <f t="shared" ca="1" si="432"/>
        <v>0.18738868301318934</v>
      </c>
      <c r="Y722" s="30">
        <f ca="1">IF(Riskregister!$E$6="",0,COUNTIF(BG$4:BG$53,"&lt;"&amp;W722)*IF(X722&lt;0.5,Riskregister!$K$6+(Riskregister!$L$6-Riskregister!$K$6)*SQRT(X722/2),Riskregister!$L$6-(Riskregister!$L$6-Riskregister!$K$6)*SQRT((1-X722)/2)))</f>
        <v>750971.56594634417</v>
      </c>
      <c r="Z722" s="30">
        <f t="shared" ca="1" si="433"/>
        <v>6.0376735896441547E-2</v>
      </c>
      <c r="AA722" s="30">
        <f t="shared" ca="1" si="433"/>
        <v>0.89447451338686745</v>
      </c>
      <c r="AB722" s="30">
        <f ca="1">IF(Riskregister!$E$7="",0,COUNTIF(BH$4:BH$53,"&lt;"&amp;Z722)*IF(AA722&lt;0.5,Riskregister!$K$7+(Riskregister!$L$7-Riskregister!$K$7)*SQRT(AA722/2),Riskregister!$L$7-(Riskregister!$L$7-Riskregister!$K$7)*SQRT((1-AA722)/2)))</f>
        <v>958813.50681373267</v>
      </c>
      <c r="AC722" s="30">
        <f t="shared" ca="1" si="434"/>
        <v>0.791727611783972</v>
      </c>
      <c r="AD722" s="30">
        <f t="shared" ca="1" si="434"/>
        <v>2.8504208242417728E-2</v>
      </c>
      <c r="AE722" s="30">
        <f ca="1">IF(Riskregister!$E$8="",0,COUNTIF(BI$4:BI$53,"&lt;"&amp;AC722)*IF(AD722&lt;0.5,Riskregister!$K$8+(Riskregister!$L$8-Riskregister!$K$8)*SQRT(AD722/2),Riskregister!$L$8-(Riskregister!$L$8-Riskregister!$K$8)*SQRT((1-AD722)/2)))</f>
        <v>3444384.9225567481</v>
      </c>
      <c r="AF722" s="30">
        <f t="shared" ca="1" si="435"/>
        <v>0.34039467332685058</v>
      </c>
      <c r="AG722" s="30">
        <f t="shared" ca="1" si="435"/>
        <v>0.71392707197819827</v>
      </c>
      <c r="AH722" s="30">
        <f>IF(Riskregister!$E$9="",0,COUNTIF(BJ$4:BJ$53,"&lt;"&amp;AF722)*IF(AG722&lt;0.5,Riskregister!$K$9+(Riskregister!$L$9-Riskregister!$K$9)*SQRT(AG722/2),Riskregister!$L$9-(Riskregister!$L$9-Riskregister!$K$9)*SQRT((1-AG722)/2)))</f>
        <v>0</v>
      </c>
      <c r="AI722" s="30">
        <f t="shared" ca="1" si="436"/>
        <v>0.82548731781203599</v>
      </c>
      <c r="AJ722" s="30">
        <f t="shared" ca="1" si="436"/>
        <v>0.82218134650794039</v>
      </c>
      <c r="AK722" s="30">
        <f>IF(Riskregister!$E$10="",0,COUNTIF(BK$4:BK$53,"&lt;"&amp;AI722)*IF(AJ722&lt;0.5,Riskregister!$K$10+(Riskregister!$L$10-Riskregister!$K$10)*SQRT(AJ722/2),Riskregister!$L$10-(Riskregister!$L$10-Riskregister!$K$10)*SQRT((1-AJ722)/2)))</f>
        <v>0</v>
      </c>
      <c r="AL722" s="30">
        <f t="shared" ca="1" si="437"/>
        <v>0.25700539259736377</v>
      </c>
      <c r="AM722" s="30">
        <f t="shared" ca="1" si="437"/>
        <v>0.66213220026839104</v>
      </c>
      <c r="AN722" s="30">
        <f>IF(Riskregister!$E$11="",0,COUNTIF(BL$4:BL$53,"&lt;"&amp;AL722)*IF(AM722&lt;0.5,Riskregister!$K$11+(Riskregister!$L$11-Riskregister!$K$11)*SQRT(AM722/2),Riskregister!$L$11-(Riskregister!$L$11-Riskregister!$K$11)*SQRT((1-AM722)/2)))</f>
        <v>0</v>
      </c>
      <c r="AO722" s="30">
        <f t="shared" ca="1" si="438"/>
        <v>0.19959833518560788</v>
      </c>
      <c r="AP722" s="30">
        <f t="shared" ca="1" si="438"/>
        <v>0.28571514564591638</v>
      </c>
      <c r="AQ722" s="30">
        <f>IF(Riskregister!$E$12="",0,COUNTIF(BM$4:BM$53,"&lt;"&amp;AO722)*IF(AP722&lt;0.5,Riskregister!$K$12+(Riskregister!$L$12-Riskregister!$K$12)*SQRT(AP722/2),Riskregister!$L$12-(Riskregister!$L$12-Riskregister!$K$12)*SQRT((1-AP722)/2)))</f>
        <v>0</v>
      </c>
      <c r="AR722" s="30">
        <f t="shared" ca="1" si="439"/>
        <v>0.75934663297364935</v>
      </c>
      <c r="AS722" s="30">
        <f t="shared" ca="1" si="439"/>
        <v>0.17149780067583986</v>
      </c>
      <c r="AT722" s="30">
        <f>IF(Riskregister!$E$13="",0,COUNTIF(BN$4:BN$53,"&lt;"&amp;AR722)*IF(AS722&lt;0.5,Riskregister!$K$13+(Riskregister!$L$13-Riskregister!$K$13)*SQRT(AS722/2),Riskregister!$L$13-(Riskregister!$L$13-Riskregister!$K$13)*SQRT((1-AS722)/2)))</f>
        <v>0</v>
      </c>
      <c r="AU722" s="30">
        <f t="shared" ca="1" si="440"/>
        <v>0.70265392575446772</v>
      </c>
      <c r="AV722" s="30">
        <f t="shared" ca="1" si="440"/>
        <v>0.26041929546298548</v>
      </c>
      <c r="AW722" s="30">
        <f>IF(Riskregister!$E$14="",0,COUNTIF(BO$4:BO$53,"&lt;"&amp;AU722)*IF(AV722&lt;0.5,Riskregister!$K$14+(Riskregister!$L$14-Riskregister!$K$14)*SQRT(AV722/2),Riskregister!$L$14-(Riskregister!$L$14-Riskregister!$K$14)*SQRT((1-AV722)/2)))</f>
        <v>0</v>
      </c>
      <c r="AX722" s="30">
        <f t="shared" ca="1" si="441"/>
        <v>0.90249072818283227</v>
      </c>
      <c r="AY722" s="30">
        <f t="shared" ca="1" si="441"/>
        <v>0.95545794783359372</v>
      </c>
      <c r="AZ722" s="30">
        <f>IF(Riskregister!$E$15="",0,COUNTIF(BP$4:BP$53,"&lt;"&amp;AX722)*IF(AY722&lt;0.5,Riskregister!$K$15+(Riskregister!$L$15-Riskregister!$K$15)*SQRT(AY722/2),Riskregister!$L$15-(Riskregister!$L$15-Riskregister!$K$15)*SQRT((1-AY722)/2)))</f>
        <v>0</v>
      </c>
      <c r="BA722" s="30">
        <f t="shared" ca="1" si="442"/>
        <v>0.69103838500498516</v>
      </c>
      <c r="BB722" s="30">
        <f t="shared" ca="1" si="442"/>
        <v>0.25125330603383078</v>
      </c>
      <c r="BC722" s="30">
        <f>IF(Riskregister!$E$16="",0,COUNTIF(BQ$4:BQ$53,"&lt;"&amp;BA722)*IF(BB722&lt;0.5,Riskregister!$K$16+(Riskregister!$L$16-Riskregister!$K$16)*SQRT(BB722/2),Riskregister!$L$16-(Riskregister!$L$16-Riskregister!$K$16)*SQRT((1-BB722)/2)))</f>
        <v>0</v>
      </c>
      <c r="BD722" s="30">
        <f t="shared" ca="1" si="443"/>
        <v>5154169.9953168249</v>
      </c>
    </row>
    <row r="723" spans="20:56" x14ac:dyDescent="0.35">
      <c r="T723" s="30">
        <f t="shared" ca="1" si="431"/>
        <v>0.65903068504454687</v>
      </c>
      <c r="U723" s="30">
        <f t="shared" ca="1" si="431"/>
        <v>0.19781761640416029</v>
      </c>
      <c r="V723" s="30">
        <f ca="1">IF(Riskregister!$E$5="",0,COUNTIF(BF$4:BF$53,"&lt;"&amp;T723)*IF(U723&lt;0.5,Riskregister!$K$5+(Riskregister!$L$5-Riskregister!$K$5)*SQRT(U723/2),Riskregister!$L$5-(Riskregister!$L$5-Riskregister!$K$5)*SQRT((1-U723)/2)))</f>
        <v>1166095.8740131743</v>
      </c>
      <c r="W723" s="30">
        <f t="shared" ca="1" si="432"/>
        <v>0.54607498205455585</v>
      </c>
      <c r="X723" s="30">
        <f t="shared" ca="1" si="432"/>
        <v>0.73803730472851858</v>
      </c>
      <c r="Y723" s="30">
        <f ca="1">IF(Riskregister!$E$6="",0,COUNTIF(BG$4:BG$53,"&lt;"&amp;W723)*IF(X723&lt;0.5,Riskregister!$K$6+(Riskregister!$L$6-Riskregister!$K$6)*SQRT(X723/2),Riskregister!$L$6-(Riskregister!$L$6-Riskregister!$K$6)*SQRT((1-X723)/2)))</f>
        <v>2697111.5683377953</v>
      </c>
      <c r="Z723" s="30">
        <f t="shared" ca="1" si="433"/>
        <v>0.76875891136347463</v>
      </c>
      <c r="AA723" s="30">
        <f t="shared" ca="1" si="433"/>
        <v>0.80477508092422312</v>
      </c>
      <c r="AB723" s="30">
        <f ca="1">IF(Riskregister!$E$7="",0,COUNTIF(BH$4:BH$53,"&lt;"&amp;Z723)*IF(AA723&lt;0.5,Riskregister!$K$7+(Riskregister!$L$7-Riskregister!$K$7)*SQRT(AA723/2),Riskregister!$L$7-(Riskregister!$L$7-Riskregister!$K$7)*SQRT((1-AA723)/2)))</f>
        <v>2325196.2032678155</v>
      </c>
      <c r="AC723" s="30">
        <f t="shared" ca="1" si="434"/>
        <v>0.27637343141604198</v>
      </c>
      <c r="AD723" s="30">
        <f t="shared" ca="1" si="434"/>
        <v>0.24091970889581849</v>
      </c>
      <c r="AE723" s="30">
        <f ca="1">IF(Riskregister!$E$8="",0,COUNTIF(BI$4:BI$53,"&lt;"&amp;AC723)*IF(AD723&lt;0.5,Riskregister!$K$8+(Riskregister!$L$8-Riskregister!$K$8)*SQRT(AD723/2),Riskregister!$L$8-(Riskregister!$L$8-Riskregister!$K$8)*SQRT((1-AD723)/2)))</f>
        <v>3862488.7339295535</v>
      </c>
      <c r="AF723" s="30">
        <f t="shared" ca="1" si="435"/>
        <v>4.5326692539063962E-2</v>
      </c>
      <c r="AG723" s="30">
        <f t="shared" ca="1" si="435"/>
        <v>0.7921030481384207</v>
      </c>
      <c r="AH723" s="30">
        <f>IF(Riskregister!$E$9="",0,COUNTIF(BJ$4:BJ$53,"&lt;"&amp;AF723)*IF(AG723&lt;0.5,Riskregister!$K$9+(Riskregister!$L$9-Riskregister!$K$9)*SQRT(AG723/2),Riskregister!$L$9-(Riskregister!$L$9-Riskregister!$K$9)*SQRT((1-AG723)/2)))</f>
        <v>0</v>
      </c>
      <c r="AI723" s="30">
        <f t="shared" ca="1" si="436"/>
        <v>0.29491090621726879</v>
      </c>
      <c r="AJ723" s="30">
        <f t="shared" ca="1" si="436"/>
        <v>0.60668741194730169</v>
      </c>
      <c r="AK723" s="30">
        <f>IF(Riskregister!$E$10="",0,COUNTIF(BK$4:BK$53,"&lt;"&amp;AI723)*IF(AJ723&lt;0.5,Riskregister!$K$10+(Riskregister!$L$10-Riskregister!$K$10)*SQRT(AJ723/2),Riskregister!$L$10-(Riskregister!$L$10-Riskregister!$K$10)*SQRT((1-AJ723)/2)))</f>
        <v>0</v>
      </c>
      <c r="AL723" s="30">
        <f t="shared" ca="1" si="437"/>
        <v>0.79408089606128329</v>
      </c>
      <c r="AM723" s="30">
        <f t="shared" ca="1" si="437"/>
        <v>0.38063873631061684</v>
      </c>
      <c r="AN723" s="30">
        <f>IF(Riskregister!$E$11="",0,COUNTIF(BL$4:BL$53,"&lt;"&amp;AL723)*IF(AM723&lt;0.5,Riskregister!$K$11+(Riskregister!$L$11-Riskregister!$K$11)*SQRT(AM723/2),Riskregister!$L$11-(Riskregister!$L$11-Riskregister!$K$11)*SQRT((1-AM723)/2)))</f>
        <v>0</v>
      </c>
      <c r="AO723" s="30">
        <f t="shared" ca="1" si="438"/>
        <v>0.91855106608141313</v>
      </c>
      <c r="AP723" s="30">
        <f t="shared" ca="1" si="438"/>
        <v>0.24907758404744429</v>
      </c>
      <c r="AQ723" s="30">
        <f>IF(Riskregister!$E$12="",0,COUNTIF(BM$4:BM$53,"&lt;"&amp;AO723)*IF(AP723&lt;0.5,Riskregister!$K$12+(Riskregister!$L$12-Riskregister!$K$12)*SQRT(AP723/2),Riskregister!$L$12-(Riskregister!$L$12-Riskregister!$K$12)*SQRT((1-AP723)/2)))</f>
        <v>0</v>
      </c>
      <c r="AR723" s="30">
        <f t="shared" ca="1" si="439"/>
        <v>0.69839991342390284</v>
      </c>
      <c r="AS723" s="30">
        <f t="shared" ca="1" si="439"/>
        <v>0.54477704619960599</v>
      </c>
      <c r="AT723" s="30">
        <f>IF(Riskregister!$E$13="",0,COUNTIF(BN$4:BN$53,"&lt;"&amp;AR723)*IF(AS723&lt;0.5,Riskregister!$K$13+(Riskregister!$L$13-Riskregister!$K$13)*SQRT(AS723/2),Riskregister!$L$13-(Riskregister!$L$13-Riskregister!$K$13)*SQRT((1-AS723)/2)))</f>
        <v>0</v>
      </c>
      <c r="AU723" s="30">
        <f t="shared" ca="1" si="440"/>
        <v>0.98337017765887502</v>
      </c>
      <c r="AV723" s="30">
        <f t="shared" ca="1" si="440"/>
        <v>0.21503994707116392</v>
      </c>
      <c r="AW723" s="30">
        <f>IF(Riskregister!$E$14="",0,COUNTIF(BO$4:BO$53,"&lt;"&amp;AU723)*IF(AV723&lt;0.5,Riskregister!$K$14+(Riskregister!$L$14-Riskregister!$K$14)*SQRT(AV723/2),Riskregister!$L$14-(Riskregister!$L$14-Riskregister!$K$14)*SQRT((1-AV723)/2)))</f>
        <v>0</v>
      </c>
      <c r="AX723" s="30">
        <f t="shared" ca="1" si="441"/>
        <v>0.30830415907183784</v>
      </c>
      <c r="AY723" s="30">
        <f t="shared" ca="1" si="441"/>
        <v>0.48696697787934806</v>
      </c>
      <c r="AZ723" s="30">
        <f>IF(Riskregister!$E$15="",0,COUNTIF(BP$4:BP$53,"&lt;"&amp;AX723)*IF(AY723&lt;0.5,Riskregister!$K$15+(Riskregister!$L$15-Riskregister!$K$15)*SQRT(AY723/2),Riskregister!$L$15-(Riskregister!$L$15-Riskregister!$K$15)*SQRT((1-AY723)/2)))</f>
        <v>0</v>
      </c>
      <c r="BA723" s="30">
        <f t="shared" ca="1" si="442"/>
        <v>5.332124983413844E-2</v>
      </c>
      <c r="BB723" s="30">
        <f t="shared" ca="1" si="442"/>
        <v>0.50078655142817996</v>
      </c>
      <c r="BC723" s="30">
        <f>IF(Riskregister!$E$16="",0,COUNTIF(BQ$4:BQ$53,"&lt;"&amp;BA723)*IF(BB723&lt;0.5,Riskregister!$K$16+(Riskregister!$L$16-Riskregister!$K$16)*SQRT(BB723/2),Riskregister!$L$16-(Riskregister!$L$16-Riskregister!$K$16)*SQRT((1-BB723)/2)))</f>
        <v>0</v>
      </c>
      <c r="BD723" s="30">
        <f t="shared" ca="1" si="443"/>
        <v>10050892.379548339</v>
      </c>
    </row>
    <row r="724" spans="20:56" x14ac:dyDescent="0.35">
      <c r="T724" s="30">
        <f t="shared" ref="T724:U743" ca="1" si="444">RAND()</f>
        <v>0.33853425285873717</v>
      </c>
      <c r="U724" s="30">
        <f t="shared" ca="1" si="444"/>
        <v>0.54911554416059105</v>
      </c>
      <c r="V724" s="30">
        <f ca="1">IF(Riskregister!$E$5="",0,COUNTIF(BF$4:BF$53,"&lt;"&amp;T724)*IF(U724&lt;0.5,Riskregister!$K$5+(Riskregister!$L$5-Riskregister!$K$5)*SQRT(U724/2),Riskregister!$L$5-(Riskregister!$L$5-Riskregister!$K$5)*SQRT((1-U724)/2)))</f>
        <v>1159009.7813666253</v>
      </c>
      <c r="W724" s="30">
        <f t="shared" ref="W724:X743" ca="1" si="445">RAND()</f>
        <v>0.14417879399363098</v>
      </c>
      <c r="X724" s="30">
        <f t="shared" ca="1" si="445"/>
        <v>0.60301702555034775</v>
      </c>
      <c r="Y724" s="30">
        <f ca="1">IF(Riskregister!$E$6="",0,COUNTIF(BG$4:BG$53,"&lt;"&amp;W724)*IF(X724&lt;0.5,Riskregister!$K$6+(Riskregister!$L$6-Riskregister!$K$6)*SQRT(X724/2),Riskregister!$L$6-(Riskregister!$L$6-Riskregister!$K$6)*SQRT((1-X724)/2)))</f>
        <v>0</v>
      </c>
      <c r="Z724" s="30">
        <f t="shared" ref="Z724:AA743" ca="1" si="446">RAND()</f>
        <v>0.35686047773162977</v>
      </c>
      <c r="AA724" s="30">
        <f t="shared" ca="1" si="446"/>
        <v>0.78202731849668938</v>
      </c>
      <c r="AB724" s="30">
        <f ca="1">IF(Riskregister!$E$7="",0,COUNTIF(BH$4:BH$53,"&lt;"&amp;Z724)*IF(AA724&lt;0.5,Riskregister!$K$7+(Riskregister!$L$7-Riskregister!$K$7)*SQRT(AA724/2),Riskregister!$L$7-(Riskregister!$L$7-Riskregister!$K$7)*SQRT((1-AA724)/2)))</f>
        <v>1422271.1115480335</v>
      </c>
      <c r="AC724" s="30">
        <f t="shared" ref="AC724:AD743" ca="1" si="447">RAND()</f>
        <v>0.13349693982572319</v>
      </c>
      <c r="AD724" s="30">
        <f t="shared" ca="1" si="447"/>
        <v>0.99338421553459111</v>
      </c>
      <c r="AE724" s="30">
        <f ca="1">IF(Riskregister!$E$8="",0,COUNTIF(BI$4:BI$53,"&lt;"&amp;AC724)*IF(AD724&lt;0.5,Riskregister!$K$8+(Riskregister!$L$8-Riskregister!$K$8)*SQRT(AD724/2),Riskregister!$L$8-(Riskregister!$L$8-Riskregister!$K$8)*SQRT((1-AD724)/2)))</f>
        <v>4729682.8909957027</v>
      </c>
      <c r="AF724" s="30">
        <f t="shared" ref="AF724:AG743" ca="1" si="448">RAND()</f>
        <v>0.93895639976657597</v>
      </c>
      <c r="AG724" s="30">
        <f t="shared" ca="1" si="448"/>
        <v>0.66970488117318228</v>
      </c>
      <c r="AH724" s="30">
        <f>IF(Riskregister!$E$9="",0,COUNTIF(BJ$4:BJ$53,"&lt;"&amp;AF724)*IF(AG724&lt;0.5,Riskregister!$K$9+(Riskregister!$L$9-Riskregister!$K$9)*SQRT(AG724/2),Riskregister!$L$9-(Riskregister!$L$9-Riskregister!$K$9)*SQRT((1-AG724)/2)))</f>
        <v>0</v>
      </c>
      <c r="AI724" s="30">
        <f t="shared" ref="AI724:AJ743" ca="1" si="449">RAND()</f>
        <v>0.74833581379144043</v>
      </c>
      <c r="AJ724" s="30">
        <f t="shared" ca="1" si="449"/>
        <v>4.3295443586887861E-2</v>
      </c>
      <c r="AK724" s="30">
        <f>IF(Riskregister!$E$10="",0,COUNTIF(BK$4:BK$53,"&lt;"&amp;AI724)*IF(AJ724&lt;0.5,Riskregister!$K$10+(Riskregister!$L$10-Riskregister!$K$10)*SQRT(AJ724/2),Riskregister!$L$10-(Riskregister!$L$10-Riskregister!$K$10)*SQRT((1-AJ724)/2)))</f>
        <v>0</v>
      </c>
      <c r="AL724" s="30">
        <f t="shared" ref="AL724:AM743" ca="1" si="450">RAND()</f>
        <v>0.80941765576190594</v>
      </c>
      <c r="AM724" s="30">
        <f t="shared" ca="1" si="450"/>
        <v>0.11735954931052039</v>
      </c>
      <c r="AN724" s="30">
        <f>IF(Riskregister!$E$11="",0,COUNTIF(BL$4:BL$53,"&lt;"&amp;AL724)*IF(AM724&lt;0.5,Riskregister!$K$11+(Riskregister!$L$11-Riskregister!$K$11)*SQRT(AM724/2),Riskregister!$L$11-(Riskregister!$L$11-Riskregister!$K$11)*SQRT((1-AM724)/2)))</f>
        <v>0</v>
      </c>
      <c r="AO724" s="30">
        <f t="shared" ref="AO724:AP743" ca="1" si="451">RAND()</f>
        <v>0.18718267423740731</v>
      </c>
      <c r="AP724" s="30">
        <f t="shared" ca="1" si="451"/>
        <v>5.5806759544674955E-2</v>
      </c>
      <c r="AQ724" s="30">
        <f>IF(Riskregister!$E$12="",0,COUNTIF(BM$4:BM$53,"&lt;"&amp;AO724)*IF(AP724&lt;0.5,Riskregister!$K$12+(Riskregister!$L$12-Riskregister!$K$12)*SQRT(AP724/2),Riskregister!$L$12-(Riskregister!$L$12-Riskregister!$K$12)*SQRT((1-AP724)/2)))</f>
        <v>0</v>
      </c>
      <c r="AR724" s="30">
        <f t="shared" ref="AR724:AS743" ca="1" si="452">RAND()</f>
        <v>0.21640631320869019</v>
      </c>
      <c r="AS724" s="30">
        <f t="shared" ca="1" si="452"/>
        <v>0.27165118624215134</v>
      </c>
      <c r="AT724" s="30">
        <f>IF(Riskregister!$E$13="",0,COUNTIF(BN$4:BN$53,"&lt;"&amp;AR724)*IF(AS724&lt;0.5,Riskregister!$K$13+(Riskregister!$L$13-Riskregister!$K$13)*SQRT(AS724/2),Riskregister!$L$13-(Riskregister!$L$13-Riskregister!$K$13)*SQRT((1-AS724)/2)))</f>
        <v>0</v>
      </c>
      <c r="AU724" s="30">
        <f t="shared" ref="AU724:AV743" ca="1" si="453">RAND()</f>
        <v>0.26584428286013573</v>
      </c>
      <c r="AV724" s="30">
        <f t="shared" ca="1" si="453"/>
        <v>0.47002161218002536</v>
      </c>
      <c r="AW724" s="30">
        <f>IF(Riskregister!$E$14="",0,COUNTIF(BO$4:BO$53,"&lt;"&amp;AU724)*IF(AV724&lt;0.5,Riskregister!$K$14+(Riskregister!$L$14-Riskregister!$K$14)*SQRT(AV724/2),Riskregister!$L$14-(Riskregister!$L$14-Riskregister!$K$14)*SQRT((1-AV724)/2)))</f>
        <v>0</v>
      </c>
      <c r="AX724" s="30">
        <f t="shared" ref="AX724:AY743" ca="1" si="454">RAND()</f>
        <v>0.48356564268536772</v>
      </c>
      <c r="AY724" s="30">
        <f t="shared" ca="1" si="454"/>
        <v>0.18416122830845172</v>
      </c>
      <c r="AZ724" s="30">
        <f>IF(Riskregister!$E$15="",0,COUNTIF(BP$4:BP$53,"&lt;"&amp;AX724)*IF(AY724&lt;0.5,Riskregister!$K$15+(Riskregister!$L$15-Riskregister!$K$15)*SQRT(AY724/2),Riskregister!$L$15-(Riskregister!$L$15-Riskregister!$K$15)*SQRT((1-AY724)/2)))</f>
        <v>0</v>
      </c>
      <c r="BA724" s="30">
        <f t="shared" ref="BA724:BB743" ca="1" si="455">RAND()</f>
        <v>0.760073960796669</v>
      </c>
      <c r="BB724" s="30">
        <f t="shared" ca="1" si="455"/>
        <v>0.11561583159426303</v>
      </c>
      <c r="BC724" s="30">
        <f>IF(Riskregister!$E$16="",0,COUNTIF(BQ$4:BQ$53,"&lt;"&amp;BA724)*IF(BB724&lt;0.5,Riskregister!$K$16+(Riskregister!$L$16-Riskregister!$K$16)*SQRT(BB724/2),Riskregister!$L$16-(Riskregister!$L$16-Riskregister!$K$16)*SQRT((1-BB724)/2)))</f>
        <v>0</v>
      </c>
      <c r="BD724" s="30">
        <f t="shared" ca="1" si="443"/>
        <v>7310963.783910362</v>
      </c>
    </row>
    <row r="725" spans="20:56" x14ac:dyDescent="0.35">
      <c r="T725" s="30">
        <f t="shared" ca="1" si="444"/>
        <v>0.10838050566799473</v>
      </c>
      <c r="U725" s="30">
        <f t="shared" ca="1" si="444"/>
        <v>0.32501756113719837</v>
      </c>
      <c r="V725" s="30">
        <f ca="1">IF(Riskregister!$E$5="",0,COUNTIF(BF$4:BF$53,"&lt;"&amp;T725)*IF(U725&lt;0.5,Riskregister!$K$5+(Riskregister!$L$5-Riskregister!$K$5)*SQRT(U725/2),Riskregister!$L$5-(Riskregister!$L$5-Riskregister!$K$5)*SQRT((1-U725)/2)))</f>
        <v>331405.70020024548</v>
      </c>
      <c r="W725" s="30">
        <f t="shared" ca="1" si="445"/>
        <v>0.51674616603230583</v>
      </c>
      <c r="X725" s="30">
        <f t="shared" ca="1" si="445"/>
        <v>0.46897797845050082</v>
      </c>
      <c r="Y725" s="30">
        <f ca="1">IF(Riskregister!$E$6="",0,COUNTIF(BG$4:BG$53,"&lt;"&amp;W725)*IF(X725&lt;0.5,Riskregister!$K$6+(Riskregister!$L$6-Riskregister!$K$6)*SQRT(X725/2),Riskregister!$L$6-(Riskregister!$L$6-Riskregister!$K$6)*SQRT((1-X725)/2)))</f>
        <v>2143266.2735105176</v>
      </c>
      <c r="Z725" s="30">
        <f t="shared" ca="1" si="446"/>
        <v>4.0512786894000397E-2</v>
      </c>
      <c r="AA725" s="30">
        <f t="shared" ca="1" si="446"/>
        <v>0.88727341214627919</v>
      </c>
      <c r="AB725" s="30">
        <f ca="1">IF(Riskregister!$E$7="",0,COUNTIF(BH$4:BH$53,"&lt;"&amp;Z725)*IF(AA725&lt;0.5,Riskregister!$K$7+(Riskregister!$L$7-Riskregister!$K$7)*SQRT(AA725/2),Riskregister!$L$7-(Riskregister!$L$7-Riskregister!$K$7)*SQRT((1-AA725)/2)))</f>
        <v>633813.31574352412</v>
      </c>
      <c r="AC725" s="30">
        <f t="shared" ca="1" si="447"/>
        <v>0.10115181399409212</v>
      </c>
      <c r="AD725" s="30">
        <f t="shared" ca="1" si="447"/>
        <v>0.57149908731036647</v>
      </c>
      <c r="AE725" s="30">
        <f ca="1">IF(Riskregister!$E$8="",0,COUNTIF(BI$4:BI$53,"&lt;"&amp;AC725)*IF(AD725&lt;0.5,Riskregister!$K$8+(Riskregister!$L$8-Riskregister!$K$8)*SQRT(AD725/2),Riskregister!$L$8-(Riskregister!$L$8-Riskregister!$K$8)*SQRT((1-AD725)/2)))</f>
        <v>2824501.7626628601</v>
      </c>
      <c r="AF725" s="30">
        <f t="shared" ca="1" si="448"/>
        <v>0.30924245893261171</v>
      </c>
      <c r="AG725" s="30">
        <f t="shared" ca="1" si="448"/>
        <v>0.23935247524175984</v>
      </c>
      <c r="AH725" s="30">
        <f>IF(Riskregister!$E$9="",0,COUNTIF(BJ$4:BJ$53,"&lt;"&amp;AF725)*IF(AG725&lt;0.5,Riskregister!$K$9+(Riskregister!$L$9-Riskregister!$K$9)*SQRT(AG725/2),Riskregister!$L$9-(Riskregister!$L$9-Riskregister!$K$9)*SQRT((1-AG725)/2)))</f>
        <v>0</v>
      </c>
      <c r="AI725" s="30">
        <f t="shared" ca="1" si="449"/>
        <v>0.22731850087312622</v>
      </c>
      <c r="AJ725" s="30">
        <f t="shared" ca="1" si="449"/>
        <v>3.6785857360995267E-2</v>
      </c>
      <c r="AK725" s="30">
        <f>IF(Riskregister!$E$10="",0,COUNTIF(BK$4:BK$53,"&lt;"&amp;AI725)*IF(AJ725&lt;0.5,Riskregister!$K$10+(Riskregister!$L$10-Riskregister!$K$10)*SQRT(AJ725/2),Riskregister!$L$10-(Riskregister!$L$10-Riskregister!$K$10)*SQRT((1-AJ725)/2)))</f>
        <v>0</v>
      </c>
      <c r="AL725" s="30">
        <f t="shared" ca="1" si="450"/>
        <v>0.26926077972432771</v>
      </c>
      <c r="AM725" s="30">
        <f t="shared" ca="1" si="450"/>
        <v>0.18625404236845211</v>
      </c>
      <c r="AN725" s="30">
        <f>IF(Riskregister!$E$11="",0,COUNTIF(BL$4:BL$53,"&lt;"&amp;AL725)*IF(AM725&lt;0.5,Riskregister!$K$11+(Riskregister!$L$11-Riskregister!$K$11)*SQRT(AM725/2),Riskregister!$L$11-(Riskregister!$L$11-Riskregister!$K$11)*SQRT((1-AM725)/2)))</f>
        <v>0</v>
      </c>
      <c r="AO725" s="30">
        <f t="shared" ca="1" si="451"/>
        <v>0.48437697304500404</v>
      </c>
      <c r="AP725" s="30">
        <f t="shared" ca="1" si="451"/>
        <v>0.3776586757283098</v>
      </c>
      <c r="AQ725" s="30">
        <f>IF(Riskregister!$E$12="",0,COUNTIF(BM$4:BM$53,"&lt;"&amp;AO725)*IF(AP725&lt;0.5,Riskregister!$K$12+(Riskregister!$L$12-Riskregister!$K$12)*SQRT(AP725/2),Riskregister!$L$12-(Riskregister!$L$12-Riskregister!$K$12)*SQRT((1-AP725)/2)))</f>
        <v>0</v>
      </c>
      <c r="AR725" s="30">
        <f t="shared" ca="1" si="452"/>
        <v>0.91352779983052679</v>
      </c>
      <c r="AS725" s="30">
        <f t="shared" ca="1" si="452"/>
        <v>0.90050572343330837</v>
      </c>
      <c r="AT725" s="30">
        <f>IF(Riskregister!$E$13="",0,COUNTIF(BN$4:BN$53,"&lt;"&amp;AR725)*IF(AS725&lt;0.5,Riskregister!$K$13+(Riskregister!$L$13-Riskregister!$K$13)*SQRT(AS725/2),Riskregister!$L$13-(Riskregister!$L$13-Riskregister!$K$13)*SQRT((1-AS725)/2)))</f>
        <v>0</v>
      </c>
      <c r="AU725" s="30">
        <f t="shared" ca="1" si="453"/>
        <v>0.31990753932752536</v>
      </c>
      <c r="AV725" s="30">
        <f t="shared" ca="1" si="453"/>
        <v>0.41422465228229666</v>
      </c>
      <c r="AW725" s="30">
        <f>IF(Riskregister!$E$14="",0,COUNTIF(BO$4:BO$53,"&lt;"&amp;AU725)*IF(AV725&lt;0.5,Riskregister!$K$14+(Riskregister!$L$14-Riskregister!$K$14)*SQRT(AV725/2),Riskregister!$L$14-(Riskregister!$L$14-Riskregister!$K$14)*SQRT((1-AV725)/2)))</f>
        <v>0</v>
      </c>
      <c r="AX725" s="30">
        <f t="shared" ca="1" si="454"/>
        <v>0.97067278902436827</v>
      </c>
      <c r="AY725" s="30">
        <f t="shared" ca="1" si="454"/>
        <v>9.6222413040343735E-2</v>
      </c>
      <c r="AZ725" s="30">
        <f>IF(Riskregister!$E$15="",0,COUNTIF(BP$4:BP$53,"&lt;"&amp;AX725)*IF(AY725&lt;0.5,Riskregister!$K$15+(Riskregister!$L$15-Riskregister!$K$15)*SQRT(AY725/2),Riskregister!$L$15-(Riskregister!$L$15-Riskregister!$K$15)*SQRT((1-AY725)/2)))</f>
        <v>0</v>
      </c>
      <c r="BA725" s="30">
        <f t="shared" ca="1" si="455"/>
        <v>0.94211135566268867</v>
      </c>
      <c r="BB725" s="30">
        <f t="shared" ca="1" si="455"/>
        <v>0.72113452210527285</v>
      </c>
      <c r="BC725" s="30">
        <f>IF(Riskregister!$E$16="",0,COUNTIF(BQ$4:BQ$53,"&lt;"&amp;BA725)*IF(BB725&lt;0.5,Riskregister!$K$16+(Riskregister!$L$16-Riskregister!$K$16)*SQRT(BB725/2),Riskregister!$L$16-(Riskregister!$L$16-Riskregister!$K$16)*SQRT((1-BB725)/2)))</f>
        <v>0</v>
      </c>
      <c r="BD725" s="30">
        <f t="shared" ca="1" si="443"/>
        <v>5932987.0521171475</v>
      </c>
    </row>
    <row r="726" spans="20:56" x14ac:dyDescent="0.35">
      <c r="T726" s="30">
        <f t="shared" ca="1" si="444"/>
        <v>0.38455949449063509</v>
      </c>
      <c r="U726" s="30">
        <f t="shared" ca="1" si="444"/>
        <v>0.7637997992977551</v>
      </c>
      <c r="V726" s="30">
        <f ca="1">IF(Riskregister!$E$5="",0,COUNTIF(BF$4:BF$53,"&lt;"&amp;T726)*IF(U726&lt;0.5,Riskregister!$K$5+(Riskregister!$L$5-Riskregister!$K$5)*SQRT(U726/2),Riskregister!$L$5-(Riskregister!$L$5-Riskregister!$K$5)*SQRT((1-U726)/2)))</f>
        <v>1336063.1154026221</v>
      </c>
      <c r="W726" s="30">
        <f t="shared" ca="1" si="445"/>
        <v>0.38177449979644507</v>
      </c>
      <c r="X726" s="30">
        <f t="shared" ca="1" si="445"/>
        <v>4.268445325967174E-2</v>
      </c>
      <c r="Y726" s="30">
        <f ca="1">IF(Riskregister!$E$6="",0,COUNTIF(BG$4:BG$53,"&lt;"&amp;W726)*IF(X726&lt;0.5,Riskregister!$K$6+(Riskregister!$L$6-Riskregister!$K$6)*SQRT(X726/2),Riskregister!$L$6-(Riskregister!$L$6-Riskregister!$K$6)*SQRT((1-X726)/2)))</f>
        <v>462961.62130749843</v>
      </c>
      <c r="Z726" s="30">
        <f t="shared" ca="1" si="446"/>
        <v>0.45116901675118093</v>
      </c>
      <c r="AA726" s="30">
        <f t="shared" ca="1" si="446"/>
        <v>0.46484278843737625</v>
      </c>
      <c r="AB726" s="30">
        <f ca="1">IF(Riskregister!$E$7="",0,COUNTIF(BH$4:BH$53,"&lt;"&amp;Z726)*IF(AA726&lt;0.5,Riskregister!$K$7+(Riskregister!$L$7-Riskregister!$K$7)*SQRT(AA726/2),Riskregister!$L$7-(Riskregister!$L$7-Riskregister!$K$7)*SQRT((1-AA726)/2)))</f>
        <v>1312412.1435978604</v>
      </c>
      <c r="AC726" s="30">
        <f t="shared" ca="1" si="447"/>
        <v>0.81569934581759573</v>
      </c>
      <c r="AD726" s="30">
        <f t="shared" ca="1" si="447"/>
        <v>0.46456089750239637</v>
      </c>
      <c r="AE726" s="30">
        <f ca="1">IF(Riskregister!$E$8="",0,COUNTIF(BI$4:BI$53,"&lt;"&amp;AC726)*IF(AD726&lt;0.5,Riskregister!$K$8+(Riskregister!$L$8-Riskregister!$K$8)*SQRT(AD726/2),Riskregister!$L$8-(Riskregister!$L$8-Riskregister!$K$8)*SQRT((1-AD726)/2)))</f>
        <v>10260750.620485231</v>
      </c>
      <c r="AF726" s="30">
        <f t="shared" ca="1" si="448"/>
        <v>0.40230719139371729</v>
      </c>
      <c r="AG726" s="30">
        <f t="shared" ca="1" si="448"/>
        <v>0.41110406040053105</v>
      </c>
      <c r="AH726" s="30">
        <f>IF(Riskregister!$E$9="",0,COUNTIF(BJ$4:BJ$53,"&lt;"&amp;AF726)*IF(AG726&lt;0.5,Riskregister!$K$9+(Riskregister!$L$9-Riskregister!$K$9)*SQRT(AG726/2),Riskregister!$L$9-(Riskregister!$L$9-Riskregister!$K$9)*SQRT((1-AG726)/2)))</f>
        <v>0</v>
      </c>
      <c r="AI726" s="30">
        <f t="shared" ca="1" si="449"/>
        <v>0.40780970100107616</v>
      </c>
      <c r="AJ726" s="30">
        <f t="shared" ca="1" si="449"/>
        <v>9.890775216264136E-2</v>
      </c>
      <c r="AK726" s="30">
        <f>IF(Riskregister!$E$10="",0,COUNTIF(BK$4:BK$53,"&lt;"&amp;AI726)*IF(AJ726&lt;0.5,Riskregister!$K$10+(Riskregister!$L$10-Riskregister!$K$10)*SQRT(AJ726/2),Riskregister!$L$10-(Riskregister!$L$10-Riskregister!$K$10)*SQRT((1-AJ726)/2)))</f>
        <v>0</v>
      </c>
      <c r="AL726" s="30">
        <f t="shared" ca="1" si="450"/>
        <v>0.23180807111132762</v>
      </c>
      <c r="AM726" s="30">
        <f t="shared" ca="1" si="450"/>
        <v>0.24703726722338926</v>
      </c>
      <c r="AN726" s="30">
        <f>IF(Riskregister!$E$11="",0,COUNTIF(BL$4:BL$53,"&lt;"&amp;AL726)*IF(AM726&lt;0.5,Riskregister!$K$11+(Riskregister!$L$11-Riskregister!$K$11)*SQRT(AM726/2),Riskregister!$L$11-(Riskregister!$L$11-Riskregister!$K$11)*SQRT((1-AM726)/2)))</f>
        <v>0</v>
      </c>
      <c r="AO726" s="30">
        <f t="shared" ca="1" si="451"/>
        <v>0.13237138116907399</v>
      </c>
      <c r="AP726" s="30">
        <f t="shared" ca="1" si="451"/>
        <v>0.40464920973054497</v>
      </c>
      <c r="AQ726" s="30">
        <f>IF(Riskregister!$E$12="",0,COUNTIF(BM$4:BM$53,"&lt;"&amp;AO726)*IF(AP726&lt;0.5,Riskregister!$K$12+(Riskregister!$L$12-Riskregister!$K$12)*SQRT(AP726/2),Riskregister!$L$12-(Riskregister!$L$12-Riskregister!$K$12)*SQRT((1-AP726)/2)))</f>
        <v>0</v>
      </c>
      <c r="AR726" s="30">
        <f t="shared" ca="1" si="452"/>
        <v>0.2497178666751213</v>
      </c>
      <c r="AS726" s="30">
        <f t="shared" ca="1" si="452"/>
        <v>0.97617808966623643</v>
      </c>
      <c r="AT726" s="30">
        <f>IF(Riskregister!$E$13="",0,COUNTIF(BN$4:BN$53,"&lt;"&amp;AR726)*IF(AS726&lt;0.5,Riskregister!$K$13+(Riskregister!$L$13-Riskregister!$K$13)*SQRT(AS726/2),Riskregister!$L$13-(Riskregister!$L$13-Riskregister!$K$13)*SQRT((1-AS726)/2)))</f>
        <v>0</v>
      </c>
      <c r="AU726" s="30">
        <f t="shared" ca="1" si="453"/>
        <v>0.43215563054883155</v>
      </c>
      <c r="AV726" s="30">
        <f t="shared" ca="1" si="453"/>
        <v>0.49710350723450725</v>
      </c>
      <c r="AW726" s="30">
        <f>IF(Riskregister!$E$14="",0,COUNTIF(BO$4:BO$53,"&lt;"&amp;AU726)*IF(AV726&lt;0.5,Riskregister!$K$14+(Riskregister!$L$14-Riskregister!$K$14)*SQRT(AV726/2),Riskregister!$L$14-(Riskregister!$L$14-Riskregister!$K$14)*SQRT((1-AV726)/2)))</f>
        <v>0</v>
      </c>
      <c r="AX726" s="30">
        <f t="shared" ca="1" si="454"/>
        <v>0.43407219423396637</v>
      </c>
      <c r="AY726" s="30">
        <f t="shared" ca="1" si="454"/>
        <v>0.65047574599434266</v>
      </c>
      <c r="AZ726" s="30">
        <f>IF(Riskregister!$E$15="",0,COUNTIF(BP$4:BP$53,"&lt;"&amp;AX726)*IF(AY726&lt;0.5,Riskregister!$K$15+(Riskregister!$L$15-Riskregister!$K$15)*SQRT(AY726/2),Riskregister!$L$15-(Riskregister!$L$15-Riskregister!$K$15)*SQRT((1-AY726)/2)))</f>
        <v>0</v>
      </c>
      <c r="BA726" s="30">
        <f t="shared" ca="1" si="455"/>
        <v>4.2223219628094721E-2</v>
      </c>
      <c r="BB726" s="30">
        <f t="shared" ca="1" si="455"/>
        <v>0.91733953346882169</v>
      </c>
      <c r="BC726" s="30">
        <f>IF(Riskregister!$E$16="",0,COUNTIF(BQ$4:BQ$53,"&lt;"&amp;BA726)*IF(BB726&lt;0.5,Riskregister!$K$16+(Riskregister!$L$16-Riskregister!$K$16)*SQRT(BB726/2),Riskregister!$L$16-(Riskregister!$L$16-Riskregister!$K$16)*SQRT((1-BB726)/2)))</f>
        <v>0</v>
      </c>
      <c r="BD726" s="30">
        <f t="shared" ca="1" si="443"/>
        <v>13372187.500793211</v>
      </c>
    </row>
    <row r="727" spans="20:56" x14ac:dyDescent="0.35">
      <c r="T727" s="30">
        <f t="shared" ca="1" si="444"/>
        <v>0.90425187026768328</v>
      </c>
      <c r="U727" s="30">
        <f t="shared" ca="1" si="444"/>
        <v>0.80311731080188564</v>
      </c>
      <c r="V727" s="30">
        <f ca="1">IF(Riskregister!$E$5="",0,COUNTIF(BF$4:BF$53,"&lt;"&amp;T727)*IF(U727&lt;0.5,Riskregister!$K$5+(Riskregister!$L$5-Riskregister!$K$5)*SQRT(U727/2),Riskregister!$L$5-(Riskregister!$L$5-Riskregister!$K$5)*SQRT((1-U727)/2)))</f>
        <v>2752865.180666544</v>
      </c>
      <c r="W727" s="30">
        <f t="shared" ca="1" si="445"/>
        <v>0.812970763246191</v>
      </c>
      <c r="X727" s="30">
        <f t="shared" ca="1" si="445"/>
        <v>0.31994046455980496</v>
      </c>
      <c r="Y727" s="30">
        <f ca="1">IF(Riskregister!$E$6="",0,COUNTIF(BG$4:BG$53,"&lt;"&amp;W727)*IF(X727&lt;0.5,Riskregister!$K$6+(Riskregister!$L$6-Riskregister!$K$6)*SQRT(X727/2),Riskregister!$L$6-(Riskregister!$L$6-Riskregister!$K$6)*SQRT((1-X727)/2)))</f>
        <v>2759799.0585427051</v>
      </c>
      <c r="Z727" s="30">
        <f t="shared" ca="1" si="446"/>
        <v>0.71507249792507033</v>
      </c>
      <c r="AA727" s="30">
        <f t="shared" ca="1" si="446"/>
        <v>0.30810737015734069</v>
      </c>
      <c r="AB727" s="30">
        <f ca="1">IF(Riskregister!$E$7="",0,COUNTIF(BH$4:BH$53,"&lt;"&amp;Z727)*IF(AA727&lt;0.5,Riskregister!$K$7+(Riskregister!$L$7-Riskregister!$K$7)*SQRT(AA727/2),Riskregister!$L$7-(Riskregister!$L$7-Riskregister!$K$7)*SQRT((1-AA727)/2)))</f>
        <v>1498990.8511979412</v>
      </c>
      <c r="AC727" s="30">
        <f t="shared" ca="1" si="447"/>
        <v>0.45818103082996497</v>
      </c>
      <c r="AD727" s="30">
        <f t="shared" ca="1" si="447"/>
        <v>0.91353764653534886</v>
      </c>
      <c r="AE727" s="30">
        <f ca="1">IF(Riskregister!$E$8="",0,COUNTIF(BI$4:BI$53,"&lt;"&amp;AC727)*IF(AD727&lt;0.5,Riskregister!$K$8+(Riskregister!$L$8-Riskregister!$K$8)*SQRT(AD727/2),Riskregister!$L$8-(Riskregister!$L$8-Riskregister!$K$8)*SQRT((1-AD727)/2)))</f>
        <v>8045541.820332733</v>
      </c>
      <c r="AF727" s="30">
        <f t="shared" ca="1" si="448"/>
        <v>2.4258129187567645E-3</v>
      </c>
      <c r="AG727" s="30">
        <f t="shared" ca="1" si="448"/>
        <v>3.1460034471550657E-2</v>
      </c>
      <c r="AH727" s="30">
        <f>IF(Riskregister!$E$9="",0,COUNTIF(BJ$4:BJ$53,"&lt;"&amp;AF727)*IF(AG727&lt;0.5,Riskregister!$K$9+(Riskregister!$L$9-Riskregister!$K$9)*SQRT(AG727/2),Riskregister!$L$9-(Riskregister!$L$9-Riskregister!$K$9)*SQRT((1-AG727)/2)))</f>
        <v>0</v>
      </c>
      <c r="AI727" s="30">
        <f t="shared" ca="1" si="449"/>
        <v>9.4219499627388181E-3</v>
      </c>
      <c r="AJ727" s="30">
        <f t="shared" ca="1" si="449"/>
        <v>0.32698482349358104</v>
      </c>
      <c r="AK727" s="30">
        <f>IF(Riskregister!$E$10="",0,COUNTIF(BK$4:BK$53,"&lt;"&amp;AI727)*IF(AJ727&lt;0.5,Riskregister!$K$10+(Riskregister!$L$10-Riskregister!$K$10)*SQRT(AJ727/2),Riskregister!$L$10-(Riskregister!$L$10-Riskregister!$K$10)*SQRT((1-AJ727)/2)))</f>
        <v>0</v>
      </c>
      <c r="AL727" s="30">
        <f t="shared" ca="1" si="450"/>
        <v>0.11088680119456185</v>
      </c>
      <c r="AM727" s="30">
        <f t="shared" ca="1" si="450"/>
        <v>0.53580330338155924</v>
      </c>
      <c r="AN727" s="30">
        <f>IF(Riskregister!$E$11="",0,COUNTIF(BL$4:BL$53,"&lt;"&amp;AL727)*IF(AM727&lt;0.5,Riskregister!$K$11+(Riskregister!$L$11-Riskregister!$K$11)*SQRT(AM727/2),Riskregister!$L$11-(Riskregister!$L$11-Riskregister!$K$11)*SQRT((1-AM727)/2)))</f>
        <v>0</v>
      </c>
      <c r="AO727" s="30">
        <f t="shared" ca="1" si="451"/>
        <v>0.36502237757812628</v>
      </c>
      <c r="AP727" s="30">
        <f t="shared" ca="1" si="451"/>
        <v>0.21029231109035973</v>
      </c>
      <c r="AQ727" s="30">
        <f>IF(Riskregister!$E$12="",0,COUNTIF(BM$4:BM$53,"&lt;"&amp;AO727)*IF(AP727&lt;0.5,Riskregister!$K$12+(Riskregister!$L$12-Riskregister!$K$12)*SQRT(AP727/2),Riskregister!$L$12-(Riskregister!$L$12-Riskregister!$K$12)*SQRT((1-AP727)/2)))</f>
        <v>0</v>
      </c>
      <c r="AR727" s="30">
        <f t="shared" ca="1" si="452"/>
        <v>0.52822772685599251</v>
      </c>
      <c r="AS727" s="30">
        <f t="shared" ca="1" si="452"/>
        <v>0.8561678626596626</v>
      </c>
      <c r="AT727" s="30">
        <f>IF(Riskregister!$E$13="",0,COUNTIF(BN$4:BN$53,"&lt;"&amp;AR727)*IF(AS727&lt;0.5,Riskregister!$K$13+(Riskregister!$L$13-Riskregister!$K$13)*SQRT(AS727/2),Riskregister!$L$13-(Riskregister!$L$13-Riskregister!$K$13)*SQRT((1-AS727)/2)))</f>
        <v>0</v>
      </c>
      <c r="AU727" s="30">
        <f t="shared" ca="1" si="453"/>
        <v>9.6420324007677749E-3</v>
      </c>
      <c r="AV727" s="30">
        <f t="shared" ca="1" si="453"/>
        <v>0.18341462343476844</v>
      </c>
      <c r="AW727" s="30">
        <f>IF(Riskregister!$E$14="",0,COUNTIF(BO$4:BO$53,"&lt;"&amp;AU727)*IF(AV727&lt;0.5,Riskregister!$K$14+(Riskregister!$L$14-Riskregister!$K$14)*SQRT(AV727/2),Riskregister!$L$14-(Riskregister!$L$14-Riskregister!$K$14)*SQRT((1-AV727)/2)))</f>
        <v>0</v>
      </c>
      <c r="AX727" s="30">
        <f t="shared" ca="1" si="454"/>
        <v>0.79056246553290965</v>
      </c>
      <c r="AY727" s="30">
        <f t="shared" ca="1" si="454"/>
        <v>0.39551980825652466</v>
      </c>
      <c r="AZ727" s="30">
        <f>IF(Riskregister!$E$15="",0,COUNTIF(BP$4:BP$53,"&lt;"&amp;AX727)*IF(AY727&lt;0.5,Riskregister!$K$15+(Riskregister!$L$15-Riskregister!$K$15)*SQRT(AY727/2),Riskregister!$L$15-(Riskregister!$L$15-Riskregister!$K$15)*SQRT((1-AY727)/2)))</f>
        <v>0</v>
      </c>
      <c r="BA727" s="30">
        <f t="shared" ca="1" si="455"/>
        <v>0.74577822791691717</v>
      </c>
      <c r="BB727" s="30">
        <f t="shared" ca="1" si="455"/>
        <v>0.52228542339019979</v>
      </c>
      <c r="BC727" s="30">
        <f>IF(Riskregister!$E$16="",0,COUNTIF(BQ$4:BQ$53,"&lt;"&amp;BA727)*IF(BB727&lt;0.5,Riskregister!$K$16+(Riskregister!$L$16-Riskregister!$K$16)*SQRT(BB727/2),Riskregister!$L$16-(Riskregister!$L$16-Riskregister!$K$16)*SQRT((1-BB727)/2)))</f>
        <v>0</v>
      </c>
      <c r="BD727" s="30">
        <f t="shared" ca="1" si="443"/>
        <v>15057196.910739925</v>
      </c>
    </row>
    <row r="728" spans="20:56" x14ac:dyDescent="0.35">
      <c r="T728" s="30">
        <f t="shared" ca="1" si="444"/>
        <v>0.31940996092243246</v>
      </c>
      <c r="U728" s="30">
        <f t="shared" ca="1" si="444"/>
        <v>0.41909820098944561</v>
      </c>
      <c r="V728" s="30">
        <f ca="1">IF(Riskregister!$E$5="",0,COUNTIF(BF$4:BF$53,"&lt;"&amp;T728)*IF(U728&lt;0.5,Riskregister!$K$5+(Riskregister!$L$5-Riskregister!$K$5)*SQRT(U728/2),Riskregister!$L$5-(Riskregister!$L$5-Riskregister!$K$5)*SQRT((1-U728)/2)))</f>
        <v>1067983.2001370527</v>
      </c>
      <c r="W728" s="30">
        <f t="shared" ca="1" si="445"/>
        <v>0.28280213970870371</v>
      </c>
      <c r="X728" s="30">
        <f t="shared" ca="1" si="445"/>
        <v>0.37437084011692312</v>
      </c>
      <c r="Y728" s="30">
        <f ca="1">IF(Riskregister!$E$6="",0,COUNTIF(BG$4:BG$53,"&lt;"&amp;W728)*IF(X728&lt;0.5,Riskregister!$K$6+(Riskregister!$L$6-Riskregister!$K$6)*SQRT(X728/2),Riskregister!$L$6-(Riskregister!$L$6-Riskregister!$K$6)*SQRT((1-X728)/2)))</f>
        <v>978768.74679805653</v>
      </c>
      <c r="Z728" s="30">
        <f t="shared" ca="1" si="446"/>
        <v>0.77129340040589489</v>
      </c>
      <c r="AA728" s="30">
        <f t="shared" ca="1" si="446"/>
        <v>4.1507209876345819E-4</v>
      </c>
      <c r="AB728" s="30">
        <f ca="1">IF(Riskregister!$E$7="",0,COUNTIF(BH$4:BH$53,"&lt;"&amp;Z728)*IF(AA728&lt;0.5,Riskregister!$K$7+(Riskregister!$L$7-Riskregister!$K$7)*SQRT(AA728/2),Riskregister!$L$7-(Riskregister!$L$7-Riskregister!$K$7)*SQRT((1-AA728)/2)))</f>
        <v>440337.11228078627</v>
      </c>
      <c r="AC728" s="30">
        <f t="shared" ca="1" si="447"/>
        <v>0.23712125742569434</v>
      </c>
      <c r="AD728" s="30">
        <f t="shared" ca="1" si="447"/>
        <v>0.99347797920479741</v>
      </c>
      <c r="AE728" s="30">
        <f ca="1">IF(Riskregister!$E$8="",0,COUNTIF(BI$4:BI$53,"&lt;"&amp;AC728)*IF(AD728&lt;0.5,Riskregister!$K$8+(Riskregister!$L$8-Riskregister!$K$8)*SQRT(AD728/2),Riskregister!$L$8-(Riskregister!$L$8-Riskregister!$K$8)*SQRT((1-AD728)/2)))</f>
        <v>9463210.5825073943</v>
      </c>
      <c r="AF728" s="30">
        <f t="shared" ca="1" si="448"/>
        <v>0.39880020698163121</v>
      </c>
      <c r="AG728" s="30">
        <f t="shared" ca="1" si="448"/>
        <v>0.75281084946111854</v>
      </c>
      <c r="AH728" s="30">
        <f>IF(Riskregister!$E$9="",0,COUNTIF(BJ$4:BJ$53,"&lt;"&amp;AF728)*IF(AG728&lt;0.5,Riskregister!$K$9+(Riskregister!$L$9-Riskregister!$K$9)*SQRT(AG728/2),Riskregister!$L$9-(Riskregister!$L$9-Riskregister!$K$9)*SQRT((1-AG728)/2)))</f>
        <v>0</v>
      </c>
      <c r="AI728" s="30">
        <f t="shared" ca="1" si="449"/>
        <v>0.97332054766002896</v>
      </c>
      <c r="AJ728" s="30">
        <f t="shared" ca="1" si="449"/>
        <v>0.758471840833707</v>
      </c>
      <c r="AK728" s="30">
        <f>IF(Riskregister!$E$10="",0,COUNTIF(BK$4:BK$53,"&lt;"&amp;AI728)*IF(AJ728&lt;0.5,Riskregister!$K$10+(Riskregister!$L$10-Riskregister!$K$10)*SQRT(AJ728/2),Riskregister!$L$10-(Riskregister!$L$10-Riskregister!$K$10)*SQRT((1-AJ728)/2)))</f>
        <v>0</v>
      </c>
      <c r="AL728" s="30">
        <f t="shared" ca="1" si="450"/>
        <v>0.33672047116706827</v>
      </c>
      <c r="AM728" s="30">
        <f t="shared" ca="1" si="450"/>
        <v>0.76357427927118482</v>
      </c>
      <c r="AN728" s="30">
        <f>IF(Riskregister!$E$11="",0,COUNTIF(BL$4:BL$53,"&lt;"&amp;AL728)*IF(AM728&lt;0.5,Riskregister!$K$11+(Riskregister!$L$11-Riskregister!$K$11)*SQRT(AM728/2),Riskregister!$L$11-(Riskregister!$L$11-Riskregister!$K$11)*SQRT((1-AM728)/2)))</f>
        <v>0</v>
      </c>
      <c r="AO728" s="30">
        <f t="shared" ca="1" si="451"/>
        <v>0.87620237400858725</v>
      </c>
      <c r="AP728" s="30">
        <f t="shared" ca="1" si="451"/>
        <v>0.7764954422181316</v>
      </c>
      <c r="AQ728" s="30">
        <f>IF(Riskregister!$E$12="",0,COUNTIF(BM$4:BM$53,"&lt;"&amp;AO728)*IF(AP728&lt;0.5,Riskregister!$K$12+(Riskregister!$L$12-Riskregister!$K$12)*SQRT(AP728/2),Riskregister!$L$12-(Riskregister!$L$12-Riskregister!$K$12)*SQRT((1-AP728)/2)))</f>
        <v>0</v>
      </c>
      <c r="AR728" s="30">
        <f t="shared" ca="1" si="452"/>
        <v>0.86050628465804213</v>
      </c>
      <c r="AS728" s="30">
        <f t="shared" ca="1" si="452"/>
        <v>0.5469349491800285</v>
      </c>
      <c r="AT728" s="30">
        <f>IF(Riskregister!$E$13="",0,COUNTIF(BN$4:BN$53,"&lt;"&amp;AR728)*IF(AS728&lt;0.5,Riskregister!$K$13+(Riskregister!$L$13-Riskregister!$K$13)*SQRT(AS728/2),Riskregister!$L$13-(Riskregister!$L$13-Riskregister!$K$13)*SQRT((1-AS728)/2)))</f>
        <v>0</v>
      </c>
      <c r="AU728" s="30">
        <f t="shared" ca="1" si="453"/>
        <v>0.96755653721990009</v>
      </c>
      <c r="AV728" s="30">
        <f t="shared" ca="1" si="453"/>
        <v>0.33539634359611425</v>
      </c>
      <c r="AW728" s="30">
        <f>IF(Riskregister!$E$14="",0,COUNTIF(BO$4:BO$53,"&lt;"&amp;AU728)*IF(AV728&lt;0.5,Riskregister!$K$14+(Riskregister!$L$14-Riskregister!$K$14)*SQRT(AV728/2),Riskregister!$L$14-(Riskregister!$L$14-Riskregister!$K$14)*SQRT((1-AV728)/2)))</f>
        <v>0</v>
      </c>
      <c r="AX728" s="30">
        <f t="shared" ca="1" si="454"/>
        <v>0.95204954232639361</v>
      </c>
      <c r="AY728" s="30">
        <f t="shared" ca="1" si="454"/>
        <v>0.7297711968113112</v>
      </c>
      <c r="AZ728" s="30">
        <f>IF(Riskregister!$E$15="",0,COUNTIF(BP$4:BP$53,"&lt;"&amp;AX728)*IF(AY728&lt;0.5,Riskregister!$K$15+(Riskregister!$L$15-Riskregister!$K$15)*SQRT(AY728/2),Riskregister!$L$15-(Riskregister!$L$15-Riskregister!$K$15)*SQRT((1-AY728)/2)))</f>
        <v>0</v>
      </c>
      <c r="BA728" s="30">
        <f t="shared" ca="1" si="455"/>
        <v>0.74905164727005424</v>
      </c>
      <c r="BB728" s="30">
        <f t="shared" ca="1" si="455"/>
        <v>0.71192685981354187</v>
      </c>
      <c r="BC728" s="30">
        <f>IF(Riskregister!$E$16="",0,COUNTIF(BQ$4:BQ$53,"&lt;"&amp;BA728)*IF(BB728&lt;0.5,Riskregister!$K$16+(Riskregister!$L$16-Riskregister!$K$16)*SQRT(BB728/2),Riskregister!$L$16-(Riskregister!$L$16-Riskregister!$K$16)*SQRT((1-BB728)/2)))</f>
        <v>0</v>
      </c>
      <c r="BD728" s="30">
        <f t="shared" ca="1" si="443"/>
        <v>11950299.64172329</v>
      </c>
    </row>
    <row r="729" spans="20:56" x14ac:dyDescent="0.35">
      <c r="T729" s="30">
        <f t="shared" ca="1" si="444"/>
        <v>0.25057379944877056</v>
      </c>
      <c r="U729" s="30">
        <f t="shared" ca="1" si="444"/>
        <v>1.5687075825889241E-2</v>
      </c>
      <c r="V729" s="30">
        <f ca="1">IF(Riskregister!$E$5="",0,COUNTIF(BF$4:BF$53,"&lt;"&amp;T729)*IF(U729&lt;0.5,Riskregister!$K$5+(Riskregister!$L$5-Riskregister!$K$5)*SQRT(U729/2),Riskregister!$L$5-(Riskregister!$L$5-Riskregister!$K$5)*SQRT((1-U729)/2)))</f>
        <v>379707.37550242851</v>
      </c>
      <c r="W729" s="30">
        <f t="shared" ca="1" si="445"/>
        <v>0.24238960762716022</v>
      </c>
      <c r="X729" s="30">
        <f t="shared" ca="1" si="445"/>
        <v>0.82362844305010707</v>
      </c>
      <c r="Y729" s="30">
        <f ca="1">IF(Riskregister!$E$6="",0,COUNTIF(BG$4:BG$53,"&lt;"&amp;W729)*IF(X729&lt;0.5,Riskregister!$K$6+(Riskregister!$L$6-Riskregister!$K$6)*SQRT(X729/2),Riskregister!$L$6-(Riskregister!$L$6-Riskregister!$K$6)*SQRT((1-X729)/2)))</f>
        <v>1465470.3728895595</v>
      </c>
      <c r="Z729" s="30">
        <f t="shared" ca="1" si="446"/>
        <v>0.66742388735992964</v>
      </c>
      <c r="AA729" s="30">
        <f t="shared" ca="1" si="446"/>
        <v>4.427273082192007E-2</v>
      </c>
      <c r="AB729" s="30">
        <f ca="1">IF(Riskregister!$E$7="",0,COUNTIF(BH$4:BH$53,"&lt;"&amp;Z729)*IF(AA729&lt;0.5,Riskregister!$K$7+(Riskregister!$L$7-Riskregister!$K$7)*SQRT(AA729/2),Riskregister!$L$7-(Riskregister!$L$7-Riskregister!$K$7)*SQRT((1-AA729)/2)))</f>
        <v>714518.22091534408</v>
      </c>
      <c r="AC729" s="30">
        <f t="shared" ca="1" si="447"/>
        <v>0.38590595239547121</v>
      </c>
      <c r="AD729" s="30">
        <f t="shared" ca="1" si="447"/>
        <v>0.62195890547025867</v>
      </c>
      <c r="AE729" s="30">
        <f ca="1">IF(Riskregister!$E$8="",0,COUNTIF(BI$4:BI$53,"&lt;"&amp;AC729)*IF(AD729&lt;0.5,Riskregister!$K$8+(Riskregister!$L$8-Riskregister!$K$8)*SQRT(AD729/2),Riskregister!$L$8-(Riskregister!$L$8-Riskregister!$K$8)*SQRT((1-AD729)/2)))</f>
        <v>5913209.6265744232</v>
      </c>
      <c r="AF729" s="30">
        <f t="shared" ca="1" si="448"/>
        <v>0.44444863725895201</v>
      </c>
      <c r="AG729" s="30">
        <f t="shared" ca="1" si="448"/>
        <v>0.13031533738615253</v>
      </c>
      <c r="AH729" s="30">
        <f>IF(Riskregister!$E$9="",0,COUNTIF(BJ$4:BJ$53,"&lt;"&amp;AF729)*IF(AG729&lt;0.5,Riskregister!$K$9+(Riskregister!$L$9-Riskregister!$K$9)*SQRT(AG729/2),Riskregister!$L$9-(Riskregister!$L$9-Riskregister!$K$9)*SQRT((1-AG729)/2)))</f>
        <v>0</v>
      </c>
      <c r="AI729" s="30">
        <f t="shared" ca="1" si="449"/>
        <v>0.38266464629072539</v>
      </c>
      <c r="AJ729" s="30">
        <f t="shared" ca="1" si="449"/>
        <v>0.3447789779478645</v>
      </c>
      <c r="AK729" s="30">
        <f>IF(Riskregister!$E$10="",0,COUNTIF(BK$4:BK$53,"&lt;"&amp;AI729)*IF(AJ729&lt;0.5,Riskregister!$K$10+(Riskregister!$L$10-Riskregister!$K$10)*SQRT(AJ729/2),Riskregister!$L$10-(Riskregister!$L$10-Riskregister!$K$10)*SQRT((1-AJ729)/2)))</f>
        <v>0</v>
      </c>
      <c r="AL729" s="30">
        <f t="shared" ca="1" si="450"/>
        <v>0.53374070815592112</v>
      </c>
      <c r="AM729" s="30">
        <f t="shared" ca="1" si="450"/>
        <v>0.90874500665707836</v>
      </c>
      <c r="AN729" s="30">
        <f>IF(Riskregister!$E$11="",0,COUNTIF(BL$4:BL$53,"&lt;"&amp;AL729)*IF(AM729&lt;0.5,Riskregister!$K$11+(Riskregister!$L$11-Riskregister!$K$11)*SQRT(AM729/2),Riskregister!$L$11-(Riskregister!$L$11-Riskregister!$K$11)*SQRT((1-AM729)/2)))</f>
        <v>0</v>
      </c>
      <c r="AO729" s="30">
        <f t="shared" ca="1" si="451"/>
        <v>0.30772502617788011</v>
      </c>
      <c r="AP729" s="30">
        <f t="shared" ca="1" si="451"/>
        <v>0.96359225283023209</v>
      </c>
      <c r="AQ729" s="30">
        <f>IF(Riskregister!$E$12="",0,COUNTIF(BM$4:BM$53,"&lt;"&amp;AO729)*IF(AP729&lt;0.5,Riskregister!$K$12+(Riskregister!$L$12-Riskregister!$K$12)*SQRT(AP729/2),Riskregister!$L$12-(Riskregister!$L$12-Riskregister!$K$12)*SQRT((1-AP729)/2)))</f>
        <v>0</v>
      </c>
      <c r="AR729" s="30">
        <f t="shared" ca="1" si="452"/>
        <v>0.35685441263076678</v>
      </c>
      <c r="AS729" s="30">
        <f t="shared" ca="1" si="452"/>
        <v>0.17103117262808398</v>
      </c>
      <c r="AT729" s="30">
        <f>IF(Riskregister!$E$13="",0,COUNTIF(BN$4:BN$53,"&lt;"&amp;AR729)*IF(AS729&lt;0.5,Riskregister!$K$13+(Riskregister!$L$13-Riskregister!$K$13)*SQRT(AS729/2),Riskregister!$L$13-(Riskregister!$L$13-Riskregister!$K$13)*SQRT((1-AS729)/2)))</f>
        <v>0</v>
      </c>
      <c r="AU729" s="30">
        <f t="shared" ca="1" si="453"/>
        <v>0.1535650330932915</v>
      </c>
      <c r="AV729" s="30">
        <f t="shared" ca="1" si="453"/>
        <v>0.89388413797910204</v>
      </c>
      <c r="AW729" s="30">
        <f>IF(Riskregister!$E$14="",0,COUNTIF(BO$4:BO$53,"&lt;"&amp;AU729)*IF(AV729&lt;0.5,Riskregister!$K$14+(Riskregister!$L$14-Riskregister!$K$14)*SQRT(AV729/2),Riskregister!$L$14-(Riskregister!$L$14-Riskregister!$K$14)*SQRT((1-AV729)/2)))</f>
        <v>0</v>
      </c>
      <c r="AX729" s="30">
        <f t="shared" ca="1" si="454"/>
        <v>0.63525154632522951</v>
      </c>
      <c r="AY729" s="30">
        <f t="shared" ca="1" si="454"/>
        <v>0.90046565732783934</v>
      </c>
      <c r="AZ729" s="30">
        <f>IF(Riskregister!$E$15="",0,COUNTIF(BP$4:BP$53,"&lt;"&amp;AX729)*IF(AY729&lt;0.5,Riskregister!$K$15+(Riskregister!$L$15-Riskregister!$K$15)*SQRT(AY729/2),Riskregister!$L$15-(Riskregister!$L$15-Riskregister!$K$15)*SQRT((1-AY729)/2)))</f>
        <v>0</v>
      </c>
      <c r="BA729" s="30">
        <f t="shared" ca="1" si="455"/>
        <v>0.740123609316093</v>
      </c>
      <c r="BB729" s="30">
        <f t="shared" ca="1" si="455"/>
        <v>0.44335521707396819</v>
      </c>
      <c r="BC729" s="30">
        <f>IF(Riskregister!$E$16="",0,COUNTIF(BQ$4:BQ$53,"&lt;"&amp;BA729)*IF(BB729&lt;0.5,Riskregister!$K$16+(Riskregister!$L$16-Riskregister!$K$16)*SQRT(BB729/2),Riskregister!$L$16-(Riskregister!$L$16-Riskregister!$K$16)*SQRT((1-BB729)/2)))</f>
        <v>0</v>
      </c>
      <c r="BD729" s="30">
        <f t="shared" ca="1" si="443"/>
        <v>8472905.5958817564</v>
      </c>
    </row>
    <row r="730" spans="20:56" x14ac:dyDescent="0.35">
      <c r="T730" s="30">
        <f t="shared" ca="1" si="444"/>
        <v>0.47507516768656821</v>
      </c>
      <c r="U730" s="30">
        <f t="shared" ca="1" si="444"/>
        <v>0.39644787366921341</v>
      </c>
      <c r="V730" s="30">
        <f ca="1">IF(Riskregister!$E$5="",0,COUNTIF(BF$4:BF$53,"&lt;"&amp;T730)*IF(U730&lt;0.5,Riskregister!$K$5+(Riskregister!$L$5-Riskregister!$K$5)*SQRT(U730/2),Riskregister!$L$5-(Riskregister!$L$5-Riskregister!$K$5)*SQRT((1-U730)/2)))</f>
        <v>1051051.6823710511</v>
      </c>
      <c r="W730" s="30">
        <f t="shared" ca="1" si="445"/>
        <v>0.20083928162236619</v>
      </c>
      <c r="X730" s="30">
        <f t="shared" ca="1" si="445"/>
        <v>0.28656579798841453</v>
      </c>
      <c r="Y730" s="30">
        <f ca="1">IF(Riskregister!$E$6="",0,COUNTIF(BG$4:BG$53,"&lt;"&amp;W730)*IF(X730&lt;0.5,Riskregister!$K$6+(Riskregister!$L$6-Riskregister!$K$6)*SQRT(X730/2),Riskregister!$L$6-(Riskregister!$L$6-Riskregister!$K$6)*SQRT((1-X730)/2)))</f>
        <v>881349.09755662805</v>
      </c>
      <c r="Z730" s="30">
        <f t="shared" ca="1" si="446"/>
        <v>0.60001332250684813</v>
      </c>
      <c r="AA730" s="30">
        <f t="shared" ca="1" si="446"/>
        <v>0.83193558611104124</v>
      </c>
      <c r="AB730" s="30">
        <f ca="1">IF(Riskregister!$E$7="",0,COUNTIF(BH$4:BH$53,"&lt;"&amp;Z730)*IF(AA730&lt;0.5,Riskregister!$K$7+(Riskregister!$L$7-Riskregister!$K$7)*SQRT(AA730/2),Riskregister!$L$7-(Riskregister!$L$7-Riskregister!$K$7)*SQRT((1-AA730)/2)))</f>
        <v>2089786.4249507496</v>
      </c>
      <c r="AC730" s="30">
        <f t="shared" ca="1" si="447"/>
        <v>0.55790995373077301</v>
      </c>
      <c r="AD730" s="30">
        <f t="shared" ca="1" si="447"/>
        <v>0.3825350607704372</v>
      </c>
      <c r="AE730" s="30">
        <f ca="1">IF(Riskregister!$E$8="",0,COUNTIF(BI$4:BI$53,"&lt;"&amp;AC730)*IF(AD730&lt;0.5,Riskregister!$K$8+(Riskregister!$L$8-Riskregister!$K$8)*SQRT(AD730/2),Riskregister!$L$8-(Riskregister!$L$8-Riskregister!$K$8)*SQRT((1-AD730)/2)))</f>
        <v>7066514.2273317836</v>
      </c>
      <c r="AF730" s="30">
        <f t="shared" ca="1" si="448"/>
        <v>0.65526763109905961</v>
      </c>
      <c r="AG730" s="30">
        <f t="shared" ca="1" si="448"/>
        <v>0.60862111042958178</v>
      </c>
      <c r="AH730" s="30">
        <f>IF(Riskregister!$E$9="",0,COUNTIF(BJ$4:BJ$53,"&lt;"&amp;AF730)*IF(AG730&lt;0.5,Riskregister!$K$9+(Riskregister!$L$9-Riskregister!$K$9)*SQRT(AG730/2),Riskregister!$L$9-(Riskregister!$L$9-Riskregister!$K$9)*SQRT((1-AG730)/2)))</f>
        <v>0</v>
      </c>
      <c r="AI730" s="30">
        <f t="shared" ca="1" si="449"/>
        <v>0.98210509244904709</v>
      </c>
      <c r="AJ730" s="30">
        <f t="shared" ca="1" si="449"/>
        <v>0.42956702095429988</v>
      </c>
      <c r="AK730" s="30">
        <f>IF(Riskregister!$E$10="",0,COUNTIF(BK$4:BK$53,"&lt;"&amp;AI730)*IF(AJ730&lt;0.5,Riskregister!$K$10+(Riskregister!$L$10-Riskregister!$K$10)*SQRT(AJ730/2),Riskregister!$L$10-(Riskregister!$L$10-Riskregister!$K$10)*SQRT((1-AJ730)/2)))</f>
        <v>0</v>
      </c>
      <c r="AL730" s="30">
        <f t="shared" ca="1" si="450"/>
        <v>0.13298075109681706</v>
      </c>
      <c r="AM730" s="30">
        <f t="shared" ca="1" si="450"/>
        <v>8.0052919728514138E-2</v>
      </c>
      <c r="AN730" s="30">
        <f>IF(Riskregister!$E$11="",0,COUNTIF(BL$4:BL$53,"&lt;"&amp;AL730)*IF(AM730&lt;0.5,Riskregister!$K$11+(Riskregister!$L$11-Riskregister!$K$11)*SQRT(AM730/2),Riskregister!$L$11-(Riskregister!$L$11-Riskregister!$K$11)*SQRT((1-AM730)/2)))</f>
        <v>0</v>
      </c>
      <c r="AO730" s="30">
        <f t="shared" ca="1" si="451"/>
        <v>0.50550237722839808</v>
      </c>
      <c r="AP730" s="30">
        <f t="shared" ca="1" si="451"/>
        <v>4.7403600261211265E-2</v>
      </c>
      <c r="AQ730" s="30">
        <f>IF(Riskregister!$E$12="",0,COUNTIF(BM$4:BM$53,"&lt;"&amp;AO730)*IF(AP730&lt;0.5,Riskregister!$K$12+(Riskregister!$L$12-Riskregister!$K$12)*SQRT(AP730/2),Riskregister!$L$12-(Riskregister!$L$12-Riskregister!$K$12)*SQRT((1-AP730)/2)))</f>
        <v>0</v>
      </c>
      <c r="AR730" s="30">
        <f t="shared" ca="1" si="452"/>
        <v>0.30007135924527051</v>
      </c>
      <c r="AS730" s="30">
        <f t="shared" ca="1" si="452"/>
        <v>0.97645032357939643</v>
      </c>
      <c r="AT730" s="30">
        <f>IF(Riskregister!$E$13="",0,COUNTIF(BN$4:BN$53,"&lt;"&amp;AR730)*IF(AS730&lt;0.5,Riskregister!$K$13+(Riskregister!$L$13-Riskregister!$K$13)*SQRT(AS730/2),Riskregister!$L$13-(Riskregister!$L$13-Riskregister!$K$13)*SQRT((1-AS730)/2)))</f>
        <v>0</v>
      </c>
      <c r="AU730" s="30">
        <f t="shared" ca="1" si="453"/>
        <v>0.39085719487533732</v>
      </c>
      <c r="AV730" s="30">
        <f t="shared" ca="1" si="453"/>
        <v>9.0903458611210186E-2</v>
      </c>
      <c r="AW730" s="30">
        <f>IF(Riskregister!$E$14="",0,COUNTIF(BO$4:BO$53,"&lt;"&amp;AU730)*IF(AV730&lt;0.5,Riskregister!$K$14+(Riskregister!$L$14-Riskregister!$K$14)*SQRT(AV730/2),Riskregister!$L$14-(Riskregister!$L$14-Riskregister!$K$14)*SQRT((1-AV730)/2)))</f>
        <v>0</v>
      </c>
      <c r="AX730" s="30">
        <f t="shared" ca="1" si="454"/>
        <v>0.30113121477476945</v>
      </c>
      <c r="AY730" s="30">
        <f t="shared" ca="1" si="454"/>
        <v>0.8579062002707355</v>
      </c>
      <c r="AZ730" s="30">
        <f>IF(Riskregister!$E$15="",0,COUNTIF(BP$4:BP$53,"&lt;"&amp;AX730)*IF(AY730&lt;0.5,Riskregister!$K$15+(Riskregister!$L$15-Riskregister!$K$15)*SQRT(AY730/2),Riskregister!$L$15-(Riskregister!$L$15-Riskregister!$K$15)*SQRT((1-AY730)/2)))</f>
        <v>0</v>
      </c>
      <c r="BA730" s="30">
        <f t="shared" ca="1" si="455"/>
        <v>0.24473815449519576</v>
      </c>
      <c r="BB730" s="30">
        <f t="shared" ca="1" si="455"/>
        <v>0.77386361222330324</v>
      </c>
      <c r="BC730" s="30">
        <f>IF(Riskregister!$E$16="",0,COUNTIF(BQ$4:BQ$53,"&lt;"&amp;BA730)*IF(BB730&lt;0.5,Riskregister!$K$16+(Riskregister!$L$16-Riskregister!$K$16)*SQRT(BB730/2),Riskregister!$L$16-(Riskregister!$L$16-Riskregister!$K$16)*SQRT((1-BB730)/2)))</f>
        <v>0</v>
      </c>
      <c r="BD730" s="30">
        <f t="shared" ca="1" si="443"/>
        <v>11088701.432210213</v>
      </c>
    </row>
    <row r="731" spans="20:56" x14ac:dyDescent="0.35">
      <c r="T731" s="30">
        <f t="shared" ca="1" si="444"/>
        <v>0.6791635594201979</v>
      </c>
      <c r="U731" s="30">
        <f t="shared" ca="1" si="444"/>
        <v>0.23786090323589104</v>
      </c>
      <c r="V731" s="30">
        <f ca="1">IF(Riskregister!$E$5="",0,COUNTIF(BF$4:BF$53,"&lt;"&amp;T731)*IF(U731&lt;0.5,Riskregister!$K$5+(Riskregister!$L$5-Riskregister!$K$5)*SQRT(U731/2),Riskregister!$L$5-(Riskregister!$L$5-Riskregister!$K$5)*SQRT((1-U731)/2)))</f>
        <v>1220753.3030456975</v>
      </c>
      <c r="W731" s="30">
        <f t="shared" ca="1" si="445"/>
        <v>0.11759524130038013</v>
      </c>
      <c r="X731" s="30">
        <f t="shared" ca="1" si="445"/>
        <v>0.86870496851700618</v>
      </c>
      <c r="Y731" s="30">
        <f ca="1">IF(Riskregister!$E$6="",0,COUNTIF(BG$4:BG$53,"&lt;"&amp;W731)*IF(X731&lt;0.5,Riskregister!$K$6+(Riskregister!$L$6-Riskregister!$K$6)*SQRT(X731/2),Riskregister!$L$6-(Riskregister!$L$6-Riskregister!$K$6)*SQRT((1-X731)/2)))</f>
        <v>0</v>
      </c>
      <c r="Z731" s="30">
        <f t="shared" ca="1" si="446"/>
        <v>0.98873597146071357</v>
      </c>
      <c r="AA731" s="30">
        <f t="shared" ca="1" si="446"/>
        <v>9.3071350085602855E-2</v>
      </c>
      <c r="AB731" s="30">
        <f ca="1">IF(Riskregister!$E$7="",0,COUNTIF(BH$4:BH$53,"&lt;"&amp;Z731)*IF(AA731&lt;0.5,Riskregister!$K$7+(Riskregister!$L$7-Riskregister!$K$7)*SQRT(AA731/2),Riskregister!$L$7-(Riskregister!$L$7-Riskregister!$K$7)*SQRT((1-AA731)/2)))</f>
        <v>1631531.870380986</v>
      </c>
      <c r="AC731" s="30">
        <f t="shared" ca="1" si="447"/>
        <v>0.80610345405757655</v>
      </c>
      <c r="AD731" s="30">
        <f t="shared" ca="1" si="447"/>
        <v>0.7515830947404446</v>
      </c>
      <c r="AE731" s="30">
        <f ca="1">IF(Riskregister!$E$8="",0,COUNTIF(BI$4:BI$53,"&lt;"&amp;AC731)*IF(AD731&lt;0.5,Riskregister!$K$8+(Riskregister!$L$8-Riskregister!$K$8)*SQRT(AD731/2),Riskregister!$L$8-(Riskregister!$L$8-Riskregister!$K$8)*SQRT((1-AD731)/2)))</f>
        <v>13374274.719136883</v>
      </c>
      <c r="AF731" s="30">
        <f t="shared" ca="1" si="448"/>
        <v>7.9612170478958633E-2</v>
      </c>
      <c r="AG731" s="30">
        <f t="shared" ca="1" si="448"/>
        <v>0.7237190972753007</v>
      </c>
      <c r="AH731" s="30">
        <f>IF(Riskregister!$E$9="",0,COUNTIF(BJ$4:BJ$53,"&lt;"&amp;AF731)*IF(AG731&lt;0.5,Riskregister!$K$9+(Riskregister!$L$9-Riskregister!$K$9)*SQRT(AG731/2),Riskregister!$L$9-(Riskregister!$L$9-Riskregister!$K$9)*SQRT((1-AG731)/2)))</f>
        <v>0</v>
      </c>
      <c r="AI731" s="30">
        <f t="shared" ca="1" si="449"/>
        <v>0.18701430575154598</v>
      </c>
      <c r="AJ731" s="30">
        <f t="shared" ca="1" si="449"/>
        <v>0.63788160624347767</v>
      </c>
      <c r="AK731" s="30">
        <f>IF(Riskregister!$E$10="",0,COUNTIF(BK$4:BK$53,"&lt;"&amp;AI731)*IF(AJ731&lt;0.5,Riskregister!$K$10+(Riskregister!$L$10-Riskregister!$K$10)*SQRT(AJ731/2),Riskregister!$L$10-(Riskregister!$L$10-Riskregister!$K$10)*SQRT((1-AJ731)/2)))</f>
        <v>0</v>
      </c>
      <c r="AL731" s="30">
        <f t="shared" ca="1" si="450"/>
        <v>0.10244363726301897</v>
      </c>
      <c r="AM731" s="30">
        <f t="shared" ca="1" si="450"/>
        <v>0.70636125754336843</v>
      </c>
      <c r="AN731" s="30">
        <f>IF(Riskregister!$E$11="",0,COUNTIF(BL$4:BL$53,"&lt;"&amp;AL731)*IF(AM731&lt;0.5,Riskregister!$K$11+(Riskregister!$L$11-Riskregister!$K$11)*SQRT(AM731/2),Riskregister!$L$11-(Riskregister!$L$11-Riskregister!$K$11)*SQRT((1-AM731)/2)))</f>
        <v>0</v>
      </c>
      <c r="AO731" s="30">
        <f t="shared" ca="1" si="451"/>
        <v>0.22263827564390348</v>
      </c>
      <c r="AP731" s="30">
        <f t="shared" ca="1" si="451"/>
        <v>0.3199044358839519</v>
      </c>
      <c r="AQ731" s="30">
        <f>IF(Riskregister!$E$12="",0,COUNTIF(BM$4:BM$53,"&lt;"&amp;AO731)*IF(AP731&lt;0.5,Riskregister!$K$12+(Riskregister!$L$12-Riskregister!$K$12)*SQRT(AP731/2),Riskregister!$L$12-(Riskregister!$L$12-Riskregister!$K$12)*SQRT((1-AP731)/2)))</f>
        <v>0</v>
      </c>
      <c r="AR731" s="30">
        <f t="shared" ca="1" si="452"/>
        <v>0.74576872024213858</v>
      </c>
      <c r="AS731" s="30">
        <f t="shared" ca="1" si="452"/>
        <v>0.11600752971161388</v>
      </c>
      <c r="AT731" s="30">
        <f>IF(Riskregister!$E$13="",0,COUNTIF(BN$4:BN$53,"&lt;"&amp;AR731)*IF(AS731&lt;0.5,Riskregister!$K$13+(Riskregister!$L$13-Riskregister!$K$13)*SQRT(AS731/2),Riskregister!$L$13-(Riskregister!$L$13-Riskregister!$K$13)*SQRT((1-AS731)/2)))</f>
        <v>0</v>
      </c>
      <c r="AU731" s="30">
        <f t="shared" ca="1" si="453"/>
        <v>0.66787415077009782</v>
      </c>
      <c r="AV731" s="30">
        <f t="shared" ca="1" si="453"/>
        <v>0.63183295757334967</v>
      </c>
      <c r="AW731" s="30">
        <f>IF(Riskregister!$E$14="",0,COUNTIF(BO$4:BO$53,"&lt;"&amp;AU731)*IF(AV731&lt;0.5,Riskregister!$K$14+(Riskregister!$L$14-Riskregister!$K$14)*SQRT(AV731/2),Riskregister!$L$14-(Riskregister!$L$14-Riskregister!$K$14)*SQRT((1-AV731)/2)))</f>
        <v>0</v>
      </c>
      <c r="AX731" s="30">
        <f t="shared" ca="1" si="454"/>
        <v>0.37932082167368963</v>
      </c>
      <c r="AY731" s="30">
        <f t="shared" ca="1" si="454"/>
        <v>0.76820716613680384</v>
      </c>
      <c r="AZ731" s="30">
        <f>IF(Riskregister!$E$15="",0,COUNTIF(BP$4:BP$53,"&lt;"&amp;AX731)*IF(AY731&lt;0.5,Riskregister!$K$15+(Riskregister!$L$15-Riskregister!$K$15)*SQRT(AY731/2),Riskregister!$L$15-(Riskregister!$L$15-Riskregister!$K$15)*SQRT((1-AY731)/2)))</f>
        <v>0</v>
      </c>
      <c r="BA731" s="30">
        <f t="shared" ca="1" si="455"/>
        <v>0.159872955473919</v>
      </c>
      <c r="BB731" s="30">
        <f t="shared" ca="1" si="455"/>
        <v>0.53684123698368647</v>
      </c>
      <c r="BC731" s="30">
        <f>IF(Riskregister!$E$16="",0,COUNTIF(BQ$4:BQ$53,"&lt;"&amp;BA731)*IF(BB731&lt;0.5,Riskregister!$K$16+(Riskregister!$L$16-Riskregister!$K$16)*SQRT(BB731/2),Riskregister!$L$16-(Riskregister!$L$16-Riskregister!$K$16)*SQRT((1-BB731)/2)))</f>
        <v>0</v>
      </c>
      <c r="BD731" s="30">
        <f t="shared" ca="1" si="443"/>
        <v>16226559.892563567</v>
      </c>
    </row>
    <row r="732" spans="20:56" x14ac:dyDescent="0.35">
      <c r="T732" s="30">
        <f t="shared" ca="1" si="444"/>
        <v>0.58599147991284473</v>
      </c>
      <c r="U732" s="30">
        <f t="shared" ca="1" si="444"/>
        <v>0.19840013828164771</v>
      </c>
      <c r="V732" s="30">
        <f ca="1">IF(Riskregister!$E$5="",0,COUNTIF(BF$4:BF$53,"&lt;"&amp;T732)*IF(U732&lt;0.5,Riskregister!$K$5+(Riskregister!$L$5-Riskregister!$K$5)*SQRT(U732/2),Riskregister!$L$5-(Riskregister!$L$5-Riskregister!$K$5)*SQRT((1-U732)/2)))</f>
        <v>1166928.7644989179</v>
      </c>
      <c r="W732" s="30">
        <f t="shared" ca="1" si="445"/>
        <v>6.8135249727880876E-2</v>
      </c>
      <c r="X732" s="30">
        <f t="shared" ca="1" si="445"/>
        <v>0.25164426711497168</v>
      </c>
      <c r="Y732" s="30">
        <f ca="1">IF(Riskregister!$E$6="",0,COUNTIF(BG$4:BG$53,"&lt;"&amp;W732)*IF(X732&lt;0.5,Riskregister!$K$6+(Riskregister!$L$6-Riskregister!$K$6)*SQRT(X732/2),Riskregister!$L$6-(Riskregister!$L$6-Riskregister!$K$6)*SQRT((1-X732)/2)))</f>
        <v>0</v>
      </c>
      <c r="Z732" s="30">
        <f t="shared" ca="1" si="446"/>
        <v>0.51882513675899911</v>
      </c>
      <c r="AA732" s="30">
        <f t="shared" ca="1" si="446"/>
        <v>0.99357990864491619</v>
      </c>
      <c r="AB732" s="30">
        <f ca="1">IF(Riskregister!$E$7="",0,COUNTIF(BH$4:BH$53,"&lt;"&amp;Z732)*IF(AA732&lt;0.5,Riskregister!$K$7+(Riskregister!$L$7-Riskregister!$K$7)*SQRT(AA732/2),Riskregister!$L$7-(Riskregister!$L$7-Riskregister!$K$7)*SQRT((1-AA732)/2)))</f>
        <v>2281019.7434951505</v>
      </c>
      <c r="AC732" s="30">
        <f t="shared" ca="1" si="447"/>
        <v>0.17587426539839224</v>
      </c>
      <c r="AD732" s="30">
        <f t="shared" ca="1" si="447"/>
        <v>0.24036552786007426</v>
      </c>
      <c r="AE732" s="30">
        <f ca="1">IF(Riskregister!$E$8="",0,COUNTIF(BI$4:BI$53,"&lt;"&amp;AC732)*IF(AD732&lt;0.5,Riskregister!$K$8+(Riskregister!$L$8-Riskregister!$K$8)*SQRT(AD732/2),Riskregister!$L$8-(Riskregister!$L$8-Riskregister!$K$8)*SQRT((1-AD732)/2)))</f>
        <v>1929367.1333418139</v>
      </c>
      <c r="AF732" s="30">
        <f t="shared" ca="1" si="448"/>
        <v>0.5448821160758377</v>
      </c>
      <c r="AG732" s="30">
        <f t="shared" ca="1" si="448"/>
        <v>0.32643217513494305</v>
      </c>
      <c r="AH732" s="30">
        <f>IF(Riskregister!$E$9="",0,COUNTIF(BJ$4:BJ$53,"&lt;"&amp;AF732)*IF(AG732&lt;0.5,Riskregister!$K$9+(Riskregister!$L$9-Riskregister!$K$9)*SQRT(AG732/2),Riskregister!$L$9-(Riskregister!$L$9-Riskregister!$K$9)*SQRT((1-AG732)/2)))</f>
        <v>0</v>
      </c>
      <c r="AI732" s="30">
        <f t="shared" ca="1" si="449"/>
        <v>0.62816306918665488</v>
      </c>
      <c r="AJ732" s="30">
        <f t="shared" ca="1" si="449"/>
        <v>1.7955852346089762E-2</v>
      </c>
      <c r="AK732" s="30">
        <f>IF(Riskregister!$E$10="",0,COUNTIF(BK$4:BK$53,"&lt;"&amp;AI732)*IF(AJ732&lt;0.5,Riskregister!$K$10+(Riskregister!$L$10-Riskregister!$K$10)*SQRT(AJ732/2),Riskregister!$L$10-(Riskregister!$L$10-Riskregister!$K$10)*SQRT((1-AJ732)/2)))</f>
        <v>0</v>
      </c>
      <c r="AL732" s="30">
        <f t="shared" ca="1" si="450"/>
        <v>0.24181241724939495</v>
      </c>
      <c r="AM732" s="30">
        <f t="shared" ca="1" si="450"/>
        <v>0.52658584198807523</v>
      </c>
      <c r="AN732" s="30">
        <f>IF(Riskregister!$E$11="",0,COUNTIF(BL$4:BL$53,"&lt;"&amp;AL732)*IF(AM732&lt;0.5,Riskregister!$K$11+(Riskregister!$L$11-Riskregister!$K$11)*SQRT(AM732/2),Riskregister!$L$11-(Riskregister!$L$11-Riskregister!$K$11)*SQRT((1-AM732)/2)))</f>
        <v>0</v>
      </c>
      <c r="AO732" s="30">
        <f t="shared" ca="1" si="451"/>
        <v>0.107283199632489</v>
      </c>
      <c r="AP732" s="30">
        <f t="shared" ca="1" si="451"/>
        <v>0.34026426403530319</v>
      </c>
      <c r="AQ732" s="30">
        <f>IF(Riskregister!$E$12="",0,COUNTIF(BM$4:BM$53,"&lt;"&amp;AO732)*IF(AP732&lt;0.5,Riskregister!$K$12+(Riskregister!$L$12-Riskregister!$K$12)*SQRT(AP732/2),Riskregister!$L$12-(Riskregister!$L$12-Riskregister!$K$12)*SQRT((1-AP732)/2)))</f>
        <v>0</v>
      </c>
      <c r="AR732" s="30">
        <f t="shared" ca="1" si="452"/>
        <v>0.91242402479188689</v>
      </c>
      <c r="AS732" s="30">
        <f t="shared" ca="1" si="452"/>
        <v>0.12422912329010161</v>
      </c>
      <c r="AT732" s="30">
        <f>IF(Riskregister!$E$13="",0,COUNTIF(BN$4:BN$53,"&lt;"&amp;AR732)*IF(AS732&lt;0.5,Riskregister!$K$13+(Riskregister!$L$13-Riskregister!$K$13)*SQRT(AS732/2),Riskregister!$L$13-(Riskregister!$L$13-Riskregister!$K$13)*SQRT((1-AS732)/2)))</f>
        <v>0</v>
      </c>
      <c r="AU732" s="30">
        <f t="shared" ca="1" si="453"/>
        <v>0.88729775014678103</v>
      </c>
      <c r="AV732" s="30">
        <f t="shared" ca="1" si="453"/>
        <v>0.22412631595427501</v>
      </c>
      <c r="AW732" s="30">
        <f>IF(Riskregister!$E$14="",0,COUNTIF(BO$4:BO$53,"&lt;"&amp;AU732)*IF(AV732&lt;0.5,Riskregister!$K$14+(Riskregister!$L$14-Riskregister!$K$14)*SQRT(AV732/2),Riskregister!$L$14-(Riskregister!$L$14-Riskregister!$K$14)*SQRT((1-AV732)/2)))</f>
        <v>0</v>
      </c>
      <c r="AX732" s="30">
        <f t="shared" ca="1" si="454"/>
        <v>0.91820974297181479</v>
      </c>
      <c r="AY732" s="30">
        <f t="shared" ca="1" si="454"/>
        <v>0.64874108280111364</v>
      </c>
      <c r="AZ732" s="30">
        <f>IF(Riskregister!$E$15="",0,COUNTIF(BP$4:BP$53,"&lt;"&amp;AX732)*IF(AY732&lt;0.5,Riskregister!$K$15+(Riskregister!$L$15-Riskregister!$K$15)*SQRT(AY732/2),Riskregister!$L$15-(Riskregister!$L$15-Riskregister!$K$15)*SQRT((1-AY732)/2)))</f>
        <v>0</v>
      </c>
      <c r="BA732" s="30">
        <f t="shared" ca="1" si="455"/>
        <v>0.33047493687126006</v>
      </c>
      <c r="BB732" s="30">
        <f t="shared" ca="1" si="455"/>
        <v>0.28281514735724578</v>
      </c>
      <c r="BC732" s="30">
        <f>IF(Riskregister!$E$16="",0,COUNTIF(BQ$4:BQ$53,"&lt;"&amp;BA732)*IF(BB732&lt;0.5,Riskregister!$K$16+(Riskregister!$L$16-Riskregister!$K$16)*SQRT(BB732/2),Riskregister!$L$16-(Riskregister!$L$16-Riskregister!$K$16)*SQRT((1-BB732)/2)))</f>
        <v>0</v>
      </c>
      <c r="BD732" s="30">
        <f t="shared" ca="1" si="443"/>
        <v>5377315.6413358822</v>
      </c>
    </row>
    <row r="733" spans="20:56" x14ac:dyDescent="0.35">
      <c r="T733" s="30">
        <f t="shared" ca="1" si="444"/>
        <v>0.26134505431739696</v>
      </c>
      <c r="U733" s="30">
        <f t="shared" ca="1" si="444"/>
        <v>0.43279521936830412</v>
      </c>
      <c r="V733" s="30">
        <f ca="1">IF(Riskregister!$E$5="",0,COUNTIF(BF$4:BF$53,"&lt;"&amp;T733)*IF(U733&lt;0.5,Riskregister!$K$5+(Riskregister!$L$5-Riskregister!$K$5)*SQRT(U733/2),Riskregister!$L$5-(Riskregister!$L$5-Riskregister!$K$5)*SQRT((1-U733)/2)))</f>
        <v>718667.00830631878</v>
      </c>
      <c r="W733" s="30">
        <f t="shared" ca="1" si="445"/>
        <v>5.951940643903153E-2</v>
      </c>
      <c r="X733" s="30">
        <f t="shared" ca="1" si="445"/>
        <v>0.1947172856703957</v>
      </c>
      <c r="Y733" s="30">
        <f ca="1">IF(Riskregister!$E$6="",0,COUNTIF(BG$4:BG$53,"&lt;"&amp;W733)*IF(X733&lt;0.5,Riskregister!$K$6+(Riskregister!$L$6-Riskregister!$K$6)*SQRT(X733/2),Riskregister!$L$6-(Riskregister!$L$6-Riskregister!$K$6)*SQRT((1-X733)/2)))</f>
        <v>0</v>
      </c>
      <c r="Z733" s="30">
        <f t="shared" ca="1" si="446"/>
        <v>0.18914877095960181</v>
      </c>
      <c r="AA733" s="30">
        <f t="shared" ca="1" si="446"/>
        <v>0.10112921837377198</v>
      </c>
      <c r="AB733" s="30">
        <f ca="1">IF(Riskregister!$E$7="",0,COUNTIF(BH$4:BH$53,"&lt;"&amp;Z733)*IF(AA733&lt;0.5,Riskregister!$K$7+(Riskregister!$L$7-Riskregister!$K$7)*SQRT(AA733/2),Riskregister!$L$7-(Riskregister!$L$7-Riskregister!$K$7)*SQRT((1-AA733)/2)))</f>
        <v>514812.06140536699</v>
      </c>
      <c r="AC733" s="30">
        <f t="shared" ca="1" si="447"/>
        <v>0.40112551840550015</v>
      </c>
      <c r="AD733" s="30">
        <f t="shared" ca="1" si="447"/>
        <v>0.73553724562950307</v>
      </c>
      <c r="AE733" s="30">
        <f ca="1">IF(Riskregister!$E$8="",0,COUNTIF(BI$4:BI$53,"&lt;"&amp;AC733)*IF(AD733&lt;0.5,Riskregister!$K$8+(Riskregister!$L$8-Riskregister!$K$8)*SQRT(AD733/2),Riskregister!$L$8-(Riskregister!$L$8-Riskregister!$K$8)*SQRT((1-AD733)/2)))</f>
        <v>6581818.5407897737</v>
      </c>
      <c r="AF733" s="30">
        <f t="shared" ca="1" si="448"/>
        <v>0.28893474421023047</v>
      </c>
      <c r="AG733" s="30">
        <f t="shared" ca="1" si="448"/>
        <v>0.94777293026094034</v>
      </c>
      <c r="AH733" s="30">
        <f>IF(Riskregister!$E$9="",0,COUNTIF(BJ$4:BJ$53,"&lt;"&amp;AF733)*IF(AG733&lt;0.5,Riskregister!$K$9+(Riskregister!$L$9-Riskregister!$K$9)*SQRT(AG733/2),Riskregister!$L$9-(Riskregister!$L$9-Riskregister!$K$9)*SQRT((1-AG733)/2)))</f>
        <v>0</v>
      </c>
      <c r="AI733" s="30">
        <f t="shared" ca="1" si="449"/>
        <v>0.41465080443219449</v>
      </c>
      <c r="AJ733" s="30">
        <f t="shared" ca="1" si="449"/>
        <v>2.7316684827859761E-2</v>
      </c>
      <c r="AK733" s="30">
        <f>IF(Riskregister!$E$10="",0,COUNTIF(BK$4:BK$53,"&lt;"&amp;AI733)*IF(AJ733&lt;0.5,Riskregister!$K$10+(Riskregister!$L$10-Riskregister!$K$10)*SQRT(AJ733/2),Riskregister!$L$10-(Riskregister!$L$10-Riskregister!$K$10)*SQRT((1-AJ733)/2)))</f>
        <v>0</v>
      </c>
      <c r="AL733" s="30">
        <f t="shared" ca="1" si="450"/>
        <v>0.52853284441130699</v>
      </c>
      <c r="AM733" s="30">
        <f t="shared" ca="1" si="450"/>
        <v>0.84657365808597818</v>
      </c>
      <c r="AN733" s="30">
        <f>IF(Riskregister!$E$11="",0,COUNTIF(BL$4:BL$53,"&lt;"&amp;AL733)*IF(AM733&lt;0.5,Riskregister!$K$11+(Riskregister!$L$11-Riskregister!$K$11)*SQRT(AM733/2),Riskregister!$L$11-(Riskregister!$L$11-Riskregister!$K$11)*SQRT((1-AM733)/2)))</f>
        <v>0</v>
      </c>
      <c r="AO733" s="30">
        <f t="shared" ca="1" si="451"/>
        <v>0.50974714372184493</v>
      </c>
      <c r="AP733" s="30">
        <f t="shared" ca="1" si="451"/>
        <v>0.44550415887573891</v>
      </c>
      <c r="AQ733" s="30">
        <f>IF(Riskregister!$E$12="",0,COUNTIF(BM$4:BM$53,"&lt;"&amp;AO733)*IF(AP733&lt;0.5,Riskregister!$K$12+(Riskregister!$L$12-Riskregister!$K$12)*SQRT(AP733/2),Riskregister!$L$12-(Riskregister!$L$12-Riskregister!$K$12)*SQRT((1-AP733)/2)))</f>
        <v>0</v>
      </c>
      <c r="AR733" s="30">
        <f t="shared" ca="1" si="452"/>
        <v>0.53494058877282702</v>
      </c>
      <c r="AS733" s="30">
        <f t="shared" ca="1" si="452"/>
        <v>0.62929492050103375</v>
      </c>
      <c r="AT733" s="30">
        <f>IF(Riskregister!$E$13="",0,COUNTIF(BN$4:BN$53,"&lt;"&amp;AR733)*IF(AS733&lt;0.5,Riskregister!$K$13+(Riskregister!$L$13-Riskregister!$K$13)*SQRT(AS733/2),Riskregister!$L$13-(Riskregister!$L$13-Riskregister!$K$13)*SQRT((1-AS733)/2)))</f>
        <v>0</v>
      </c>
      <c r="AU733" s="30">
        <f t="shared" ca="1" si="453"/>
        <v>0.62718393532299155</v>
      </c>
      <c r="AV733" s="30">
        <f t="shared" ca="1" si="453"/>
        <v>0.93663620074792153</v>
      </c>
      <c r="AW733" s="30">
        <f>IF(Riskregister!$E$14="",0,COUNTIF(BO$4:BO$53,"&lt;"&amp;AU733)*IF(AV733&lt;0.5,Riskregister!$K$14+(Riskregister!$L$14-Riskregister!$K$14)*SQRT(AV733/2),Riskregister!$L$14-(Riskregister!$L$14-Riskregister!$K$14)*SQRT((1-AV733)/2)))</f>
        <v>0</v>
      </c>
      <c r="AX733" s="30">
        <f t="shared" ca="1" si="454"/>
        <v>0.83682140571550612</v>
      </c>
      <c r="AY733" s="30">
        <f t="shared" ca="1" si="454"/>
        <v>0.52274473909514541</v>
      </c>
      <c r="AZ733" s="30">
        <f>IF(Riskregister!$E$15="",0,COUNTIF(BP$4:BP$53,"&lt;"&amp;AX733)*IF(AY733&lt;0.5,Riskregister!$K$15+(Riskregister!$L$15-Riskregister!$K$15)*SQRT(AY733/2),Riskregister!$L$15-(Riskregister!$L$15-Riskregister!$K$15)*SQRT((1-AY733)/2)))</f>
        <v>0</v>
      </c>
      <c r="BA733" s="30">
        <f t="shared" ca="1" si="455"/>
        <v>0.38589706017257663</v>
      </c>
      <c r="BB733" s="30">
        <f t="shared" ca="1" si="455"/>
        <v>0.32120938036845237</v>
      </c>
      <c r="BC733" s="30">
        <f>IF(Riskregister!$E$16="",0,COUNTIF(BQ$4:BQ$53,"&lt;"&amp;BA733)*IF(BB733&lt;0.5,Riskregister!$K$16+(Riskregister!$L$16-Riskregister!$K$16)*SQRT(BB733/2),Riskregister!$L$16-(Riskregister!$L$16-Riskregister!$K$16)*SQRT((1-BB733)/2)))</f>
        <v>0</v>
      </c>
      <c r="BD733" s="30">
        <f t="shared" ca="1" si="443"/>
        <v>7815297.6105014589</v>
      </c>
    </row>
    <row r="734" spans="20:56" x14ac:dyDescent="0.35">
      <c r="T734" s="30">
        <f t="shared" ca="1" si="444"/>
        <v>5.7689257212842904E-3</v>
      </c>
      <c r="U734" s="30">
        <f t="shared" ca="1" si="444"/>
        <v>0.68741076563049619</v>
      </c>
      <c r="V734" s="30">
        <f ca="1">IF(Riskregister!$E$5="",0,COUNTIF(BF$4:BF$53,"&lt;"&amp;T734)*IF(U734&lt;0.5,Riskregister!$K$5+(Riskregister!$L$5-Riskregister!$K$5)*SQRT(U734/2),Riskregister!$L$5-(Riskregister!$L$5-Riskregister!$K$5)*SQRT((1-U734)/2)))</f>
        <v>0</v>
      </c>
      <c r="W734" s="30">
        <f t="shared" ca="1" si="445"/>
        <v>0.36880555060108033</v>
      </c>
      <c r="X734" s="30">
        <f t="shared" ca="1" si="445"/>
        <v>4.0946821739122452E-2</v>
      </c>
      <c r="Y734" s="30">
        <f ca="1">IF(Riskregister!$E$6="",0,COUNTIF(BG$4:BG$53,"&lt;"&amp;W734)*IF(X734&lt;0.5,Riskregister!$K$6+(Riskregister!$L$6-Riskregister!$K$6)*SQRT(X734/2),Riskregister!$L$6-(Riskregister!$L$6-Riskregister!$K$6)*SQRT((1-X734)/2)))</f>
        <v>457553.5890205733</v>
      </c>
      <c r="Z734" s="30">
        <f t="shared" ca="1" si="446"/>
        <v>0.17514116319572104</v>
      </c>
      <c r="AA734" s="30">
        <f t="shared" ca="1" si="446"/>
        <v>0.14623959033212086</v>
      </c>
      <c r="AB734" s="30">
        <f ca="1">IF(Riskregister!$E$7="",0,COUNTIF(BH$4:BH$53,"&lt;"&amp;Z734)*IF(AA734&lt;0.5,Riskregister!$K$7+(Riskregister!$L$7-Riskregister!$K$7)*SQRT(AA734/2),Riskregister!$L$7-(Riskregister!$L$7-Riskregister!$K$7)*SQRT((1-AA734)/2)))</f>
        <v>578569.41044606129</v>
      </c>
      <c r="AC734" s="30">
        <f t="shared" ca="1" si="447"/>
        <v>0.78642381518291671</v>
      </c>
      <c r="AD734" s="30">
        <f t="shared" ca="1" si="447"/>
        <v>0.74757043751992669</v>
      </c>
      <c r="AE734" s="30">
        <f ca="1">IF(Riskregister!$E$8="",0,COUNTIF(BI$4:BI$53,"&lt;"&amp;AC734)*IF(AD734&lt;0.5,Riskregister!$K$8+(Riskregister!$L$8-Riskregister!$K$8)*SQRT(AD734/2),Riskregister!$L$8-(Riskregister!$L$8-Riskregister!$K$8)*SQRT((1-AD734)/2)))</f>
        <v>13320976.697040312</v>
      </c>
      <c r="AF734" s="30">
        <f t="shared" ca="1" si="448"/>
        <v>0.83418697814896359</v>
      </c>
      <c r="AG734" s="30">
        <f t="shared" ca="1" si="448"/>
        <v>0.70644518440225157</v>
      </c>
      <c r="AH734" s="30">
        <f>IF(Riskregister!$E$9="",0,COUNTIF(BJ$4:BJ$53,"&lt;"&amp;AF734)*IF(AG734&lt;0.5,Riskregister!$K$9+(Riskregister!$L$9-Riskregister!$K$9)*SQRT(AG734/2),Riskregister!$L$9-(Riskregister!$L$9-Riskregister!$K$9)*SQRT((1-AG734)/2)))</f>
        <v>0</v>
      </c>
      <c r="AI734" s="30">
        <f t="shared" ca="1" si="449"/>
        <v>3.3714559210333173E-2</v>
      </c>
      <c r="AJ734" s="30">
        <f t="shared" ca="1" si="449"/>
        <v>0.88640739903443477</v>
      </c>
      <c r="AK734" s="30">
        <f>IF(Riskregister!$E$10="",0,COUNTIF(BK$4:BK$53,"&lt;"&amp;AI734)*IF(AJ734&lt;0.5,Riskregister!$K$10+(Riskregister!$L$10-Riskregister!$K$10)*SQRT(AJ734/2),Riskregister!$L$10-(Riskregister!$L$10-Riskregister!$K$10)*SQRT((1-AJ734)/2)))</f>
        <v>0</v>
      </c>
      <c r="AL734" s="30">
        <f t="shared" ca="1" si="450"/>
        <v>0.80892104593916669</v>
      </c>
      <c r="AM734" s="30">
        <f t="shared" ca="1" si="450"/>
        <v>0.84306782998639984</v>
      </c>
      <c r="AN734" s="30">
        <f>IF(Riskregister!$E$11="",0,COUNTIF(BL$4:BL$53,"&lt;"&amp;AL734)*IF(AM734&lt;0.5,Riskregister!$K$11+(Riskregister!$L$11-Riskregister!$K$11)*SQRT(AM734/2),Riskregister!$L$11-(Riskregister!$L$11-Riskregister!$K$11)*SQRT((1-AM734)/2)))</f>
        <v>0</v>
      </c>
      <c r="AO734" s="30">
        <f t="shared" ca="1" si="451"/>
        <v>3.5415180769516885E-3</v>
      </c>
      <c r="AP734" s="30">
        <f t="shared" ca="1" si="451"/>
        <v>8.352631151897838E-2</v>
      </c>
      <c r="AQ734" s="30">
        <f>IF(Riskregister!$E$12="",0,COUNTIF(BM$4:BM$53,"&lt;"&amp;AO734)*IF(AP734&lt;0.5,Riskregister!$K$12+(Riskregister!$L$12-Riskregister!$K$12)*SQRT(AP734/2),Riskregister!$L$12-(Riskregister!$L$12-Riskregister!$K$12)*SQRT((1-AP734)/2)))</f>
        <v>0</v>
      </c>
      <c r="AR734" s="30">
        <f t="shared" ca="1" si="452"/>
        <v>0.22978439472998458</v>
      </c>
      <c r="AS734" s="30">
        <f t="shared" ca="1" si="452"/>
        <v>0.94311081822753162</v>
      </c>
      <c r="AT734" s="30">
        <f>IF(Riskregister!$E$13="",0,COUNTIF(BN$4:BN$53,"&lt;"&amp;AR734)*IF(AS734&lt;0.5,Riskregister!$K$13+(Riskregister!$L$13-Riskregister!$K$13)*SQRT(AS734/2),Riskregister!$L$13-(Riskregister!$L$13-Riskregister!$K$13)*SQRT((1-AS734)/2)))</f>
        <v>0</v>
      </c>
      <c r="AU734" s="30">
        <f t="shared" ca="1" si="453"/>
        <v>0.37909169236120632</v>
      </c>
      <c r="AV734" s="30">
        <f t="shared" ca="1" si="453"/>
        <v>0.12766337505314029</v>
      </c>
      <c r="AW734" s="30">
        <f>IF(Riskregister!$E$14="",0,COUNTIF(BO$4:BO$53,"&lt;"&amp;AU734)*IF(AV734&lt;0.5,Riskregister!$K$14+(Riskregister!$L$14-Riskregister!$K$14)*SQRT(AV734/2),Riskregister!$L$14-(Riskregister!$L$14-Riskregister!$K$14)*SQRT((1-AV734)/2)))</f>
        <v>0</v>
      </c>
      <c r="AX734" s="30">
        <f t="shared" ca="1" si="454"/>
        <v>2.4392771628869103E-2</v>
      </c>
      <c r="AY734" s="30">
        <f t="shared" ca="1" si="454"/>
        <v>0.77302501135967583</v>
      </c>
      <c r="AZ734" s="30">
        <f>IF(Riskregister!$E$15="",0,COUNTIF(BP$4:BP$53,"&lt;"&amp;AX734)*IF(AY734&lt;0.5,Riskregister!$K$15+(Riskregister!$L$15-Riskregister!$K$15)*SQRT(AY734/2),Riskregister!$L$15-(Riskregister!$L$15-Riskregister!$K$15)*SQRT((1-AY734)/2)))</f>
        <v>0</v>
      </c>
      <c r="BA734" s="30">
        <f t="shared" ca="1" si="455"/>
        <v>0.86643865694001942</v>
      </c>
      <c r="BB734" s="30">
        <f t="shared" ca="1" si="455"/>
        <v>0.66040966455879069</v>
      </c>
      <c r="BC734" s="30">
        <f>IF(Riskregister!$E$16="",0,COUNTIF(BQ$4:BQ$53,"&lt;"&amp;BA734)*IF(BB734&lt;0.5,Riskregister!$K$16+(Riskregister!$L$16-Riskregister!$K$16)*SQRT(BB734/2),Riskregister!$L$16-(Riskregister!$L$16-Riskregister!$K$16)*SQRT((1-BB734)/2)))</f>
        <v>0</v>
      </c>
      <c r="BD734" s="30">
        <f t="shared" ca="1" si="443"/>
        <v>14357099.696506947</v>
      </c>
    </row>
    <row r="735" spans="20:56" x14ac:dyDescent="0.35">
      <c r="T735" s="30">
        <f t="shared" ca="1" si="444"/>
        <v>0.48298014773864728</v>
      </c>
      <c r="U735" s="30">
        <f t="shared" ca="1" si="444"/>
        <v>0.10431730903841829</v>
      </c>
      <c r="V735" s="30">
        <f ca="1">IF(Riskregister!$E$5="",0,COUNTIF(BF$4:BF$53,"&lt;"&amp;T735)*IF(U735&lt;0.5,Riskregister!$K$5+(Riskregister!$L$5-Riskregister!$K$5)*SQRT(U735/2),Riskregister!$L$5-(Riskregister!$L$5-Riskregister!$K$5)*SQRT((1-U735)/2)))</f>
        <v>758316.63571928558</v>
      </c>
      <c r="W735" s="30">
        <f t="shared" ca="1" si="445"/>
        <v>0.25674182662780065</v>
      </c>
      <c r="X735" s="30">
        <f t="shared" ca="1" si="445"/>
        <v>0.73315733805982031</v>
      </c>
      <c r="Y735" s="30">
        <f ca="1">IF(Riskregister!$E$6="",0,COUNTIF(BG$4:BG$53,"&lt;"&amp;W735)*IF(X735&lt;0.5,Riskregister!$K$6+(Riskregister!$L$6-Riskregister!$K$6)*SQRT(X735/2),Riskregister!$L$6-(Riskregister!$L$6-Riskregister!$K$6)*SQRT((1-X735)/2)))</f>
        <v>1342516.074460302</v>
      </c>
      <c r="Z735" s="30">
        <f t="shared" ca="1" si="446"/>
        <v>3.672075557970389E-2</v>
      </c>
      <c r="AA735" s="30">
        <f t="shared" ca="1" si="446"/>
        <v>0.80140165265937668</v>
      </c>
      <c r="AB735" s="30">
        <f ca="1">IF(Riskregister!$E$7="",0,COUNTIF(BH$4:BH$53,"&lt;"&amp;Z735)*IF(AA735&lt;0.5,Riskregister!$K$7+(Riskregister!$L$7-Riskregister!$K$7)*SQRT(AA735/2),Riskregister!$L$7-(Riskregister!$L$7-Riskregister!$K$7)*SQRT((1-AA735)/2)))</f>
        <v>579417.60020696861</v>
      </c>
      <c r="AC735" s="30">
        <f t="shared" ca="1" si="447"/>
        <v>0.59319830914887373</v>
      </c>
      <c r="AD735" s="30">
        <f t="shared" ca="1" si="447"/>
        <v>0.54700678311547579</v>
      </c>
      <c r="AE735" s="30">
        <f ca="1">IF(Riskregister!$E$8="",0,COUNTIF(BI$4:BI$53,"&lt;"&amp;AC735)*IF(AD735&lt;0.5,Riskregister!$K$8+(Riskregister!$L$8-Riskregister!$K$8)*SQRT(AD735/2),Riskregister!$L$8-(Riskregister!$L$8-Riskregister!$K$8)*SQRT((1-AD735)/2)))</f>
        <v>8289575.965379972</v>
      </c>
      <c r="AF735" s="30">
        <f t="shared" ca="1" si="448"/>
        <v>0.44001241379282119</v>
      </c>
      <c r="AG735" s="30">
        <f t="shared" ca="1" si="448"/>
        <v>0.46974304655872323</v>
      </c>
      <c r="AH735" s="30">
        <f>IF(Riskregister!$E$9="",0,COUNTIF(BJ$4:BJ$53,"&lt;"&amp;AF735)*IF(AG735&lt;0.5,Riskregister!$K$9+(Riskregister!$L$9-Riskregister!$K$9)*SQRT(AG735/2),Riskregister!$L$9-(Riskregister!$L$9-Riskregister!$K$9)*SQRT((1-AG735)/2)))</f>
        <v>0</v>
      </c>
      <c r="AI735" s="30">
        <f t="shared" ca="1" si="449"/>
        <v>0.755230962274</v>
      </c>
      <c r="AJ735" s="30">
        <f t="shared" ca="1" si="449"/>
        <v>0.23977086903602429</v>
      </c>
      <c r="AK735" s="30">
        <f>IF(Riskregister!$E$10="",0,COUNTIF(BK$4:BK$53,"&lt;"&amp;AI735)*IF(AJ735&lt;0.5,Riskregister!$K$10+(Riskregister!$L$10-Riskregister!$K$10)*SQRT(AJ735/2),Riskregister!$L$10-(Riskregister!$L$10-Riskregister!$K$10)*SQRT((1-AJ735)/2)))</f>
        <v>0</v>
      </c>
      <c r="AL735" s="30">
        <f t="shared" ca="1" si="450"/>
        <v>0.69730169742772596</v>
      </c>
      <c r="AM735" s="30">
        <f t="shared" ca="1" si="450"/>
        <v>5.1959885420562957E-2</v>
      </c>
      <c r="AN735" s="30">
        <f>IF(Riskregister!$E$11="",0,COUNTIF(BL$4:BL$53,"&lt;"&amp;AL735)*IF(AM735&lt;0.5,Riskregister!$K$11+(Riskregister!$L$11-Riskregister!$K$11)*SQRT(AM735/2),Riskregister!$L$11-(Riskregister!$L$11-Riskregister!$K$11)*SQRT((1-AM735)/2)))</f>
        <v>0</v>
      </c>
      <c r="AO735" s="30">
        <f t="shared" ca="1" si="451"/>
        <v>0.43413713033497958</v>
      </c>
      <c r="AP735" s="30">
        <f t="shared" ca="1" si="451"/>
        <v>0.23077259943719475</v>
      </c>
      <c r="AQ735" s="30">
        <f>IF(Riskregister!$E$12="",0,COUNTIF(BM$4:BM$53,"&lt;"&amp;AO735)*IF(AP735&lt;0.5,Riskregister!$K$12+(Riskregister!$L$12-Riskregister!$K$12)*SQRT(AP735/2),Riskregister!$L$12-(Riskregister!$L$12-Riskregister!$K$12)*SQRT((1-AP735)/2)))</f>
        <v>0</v>
      </c>
      <c r="AR735" s="30">
        <f t="shared" ca="1" si="452"/>
        <v>0.39305402589924432</v>
      </c>
      <c r="AS735" s="30">
        <f t="shared" ca="1" si="452"/>
        <v>0.5725555231428765</v>
      </c>
      <c r="AT735" s="30">
        <f>IF(Riskregister!$E$13="",0,COUNTIF(BN$4:BN$53,"&lt;"&amp;AR735)*IF(AS735&lt;0.5,Riskregister!$K$13+(Riskregister!$L$13-Riskregister!$K$13)*SQRT(AS735/2),Riskregister!$L$13-(Riskregister!$L$13-Riskregister!$K$13)*SQRT((1-AS735)/2)))</f>
        <v>0</v>
      </c>
      <c r="AU735" s="30">
        <f t="shared" ca="1" si="453"/>
        <v>5.6336266412147507E-2</v>
      </c>
      <c r="AV735" s="30">
        <f t="shared" ca="1" si="453"/>
        <v>0.83867994629330112</v>
      </c>
      <c r="AW735" s="30">
        <f>IF(Riskregister!$E$14="",0,COUNTIF(BO$4:BO$53,"&lt;"&amp;AU735)*IF(AV735&lt;0.5,Riskregister!$K$14+(Riskregister!$L$14-Riskregister!$K$14)*SQRT(AV735/2),Riskregister!$L$14-(Riskregister!$L$14-Riskregister!$K$14)*SQRT((1-AV735)/2)))</f>
        <v>0</v>
      </c>
      <c r="AX735" s="30">
        <f t="shared" ca="1" si="454"/>
        <v>0.22596108715964303</v>
      </c>
      <c r="AY735" s="30">
        <f t="shared" ca="1" si="454"/>
        <v>0.70881895758569491</v>
      </c>
      <c r="AZ735" s="30">
        <f>IF(Riskregister!$E$15="",0,COUNTIF(BP$4:BP$53,"&lt;"&amp;AX735)*IF(AY735&lt;0.5,Riskregister!$K$15+(Riskregister!$L$15-Riskregister!$K$15)*SQRT(AY735/2),Riskregister!$L$15-(Riskregister!$L$15-Riskregister!$K$15)*SQRT((1-AY735)/2)))</f>
        <v>0</v>
      </c>
      <c r="BA735" s="30">
        <f t="shared" ca="1" si="455"/>
        <v>0.81195898535254396</v>
      </c>
      <c r="BB735" s="30">
        <f t="shared" ca="1" si="455"/>
        <v>9.1103829554253002E-2</v>
      </c>
      <c r="BC735" s="30">
        <f>IF(Riskregister!$E$16="",0,COUNTIF(BQ$4:BQ$53,"&lt;"&amp;BA735)*IF(BB735&lt;0.5,Riskregister!$K$16+(Riskregister!$L$16-Riskregister!$K$16)*SQRT(BB735/2),Riskregister!$L$16-(Riskregister!$L$16-Riskregister!$K$16)*SQRT((1-BB735)/2)))</f>
        <v>0</v>
      </c>
      <c r="BD735" s="30">
        <f t="shared" ca="1" si="443"/>
        <v>10969826.275766529</v>
      </c>
    </row>
    <row r="736" spans="20:56" x14ac:dyDescent="0.35">
      <c r="T736" s="30">
        <f t="shared" ca="1" si="444"/>
        <v>0.57613673675809607</v>
      </c>
      <c r="U736" s="30">
        <f t="shared" ca="1" si="444"/>
        <v>0.35321086844369642</v>
      </c>
      <c r="V736" s="30">
        <f ca="1">IF(Riskregister!$E$5="",0,COUNTIF(BF$4:BF$53,"&lt;"&amp;T736)*IF(U736&lt;0.5,Riskregister!$K$5+(Riskregister!$L$5-Riskregister!$K$5)*SQRT(U736/2),Riskregister!$L$5-(Riskregister!$L$5-Riskregister!$K$5)*SQRT((1-U736)/2)))</f>
        <v>1356440.0880960687</v>
      </c>
      <c r="W736" s="30">
        <f t="shared" ca="1" si="445"/>
        <v>0.85373963013071874</v>
      </c>
      <c r="X736" s="30">
        <f t="shared" ca="1" si="445"/>
        <v>0.27519920087796845</v>
      </c>
      <c r="Y736" s="30">
        <f ca="1">IF(Riskregister!$E$6="",0,COUNTIF(BG$4:BG$53,"&lt;"&amp;W736)*IF(X736&lt;0.5,Riskregister!$K$6+(Riskregister!$L$6-Riskregister!$K$6)*SQRT(X736/2),Riskregister!$L$6-(Riskregister!$L$6-Riskregister!$K$6)*SQRT((1-X736)/2)))</f>
        <v>2603098.6867353236</v>
      </c>
      <c r="Z736" s="30">
        <f t="shared" ca="1" si="446"/>
        <v>0.51914163646982592</v>
      </c>
      <c r="AA736" s="30">
        <f t="shared" ca="1" si="446"/>
        <v>0.87803894288016371</v>
      </c>
      <c r="AB736" s="30">
        <f ca="1">IF(Riskregister!$E$7="",0,COUNTIF(BH$4:BH$53,"&lt;"&amp;Z736)*IF(AA736&lt;0.5,Riskregister!$K$7+(Riskregister!$L$7-Riskregister!$K$7)*SQRT(AA736/2),Riskregister!$L$7-(Riskregister!$L$7-Riskregister!$K$7)*SQRT((1-AA736)/2)))</f>
        <v>1881421.0465616263</v>
      </c>
      <c r="AC736" s="30">
        <f t="shared" ca="1" si="447"/>
        <v>2.0510746804278779E-2</v>
      </c>
      <c r="AD736" s="30">
        <f t="shared" ca="1" si="447"/>
        <v>1.1178971181481812E-2</v>
      </c>
      <c r="AE736" s="30">
        <f ca="1">IF(Riskregister!$E$8="",0,COUNTIF(BI$4:BI$53,"&lt;"&amp;AC736)*IF(AD736&lt;0.5,Riskregister!$K$8+(Riskregister!$L$8-Riskregister!$K$8)*SQRT(AD736/2),Riskregister!$L$8-(Riskregister!$L$8-Riskregister!$K$8)*SQRT((1-AD736)/2)))</f>
        <v>0</v>
      </c>
      <c r="AF736" s="30">
        <f t="shared" ca="1" si="448"/>
        <v>0.92694187930826411</v>
      </c>
      <c r="AG736" s="30">
        <f t="shared" ca="1" si="448"/>
        <v>0.57141986559515157</v>
      </c>
      <c r="AH736" s="30">
        <f>IF(Riskregister!$E$9="",0,COUNTIF(BJ$4:BJ$53,"&lt;"&amp;AF736)*IF(AG736&lt;0.5,Riskregister!$K$9+(Riskregister!$L$9-Riskregister!$K$9)*SQRT(AG736/2),Riskregister!$L$9-(Riskregister!$L$9-Riskregister!$K$9)*SQRT((1-AG736)/2)))</f>
        <v>0</v>
      </c>
      <c r="AI736" s="30">
        <f t="shared" ca="1" si="449"/>
        <v>0.50449353808766217</v>
      </c>
      <c r="AJ736" s="30">
        <f t="shared" ca="1" si="449"/>
        <v>0.23115660639142876</v>
      </c>
      <c r="AK736" s="30">
        <f>IF(Riskregister!$E$10="",0,COUNTIF(BK$4:BK$53,"&lt;"&amp;AI736)*IF(AJ736&lt;0.5,Riskregister!$K$10+(Riskregister!$L$10-Riskregister!$K$10)*SQRT(AJ736/2),Riskregister!$L$10-(Riskregister!$L$10-Riskregister!$K$10)*SQRT((1-AJ736)/2)))</f>
        <v>0</v>
      </c>
      <c r="AL736" s="30">
        <f t="shared" ca="1" si="450"/>
        <v>0.84209491274865933</v>
      </c>
      <c r="AM736" s="30">
        <f t="shared" ca="1" si="450"/>
        <v>7.847460326201583E-2</v>
      </c>
      <c r="AN736" s="30">
        <f>IF(Riskregister!$E$11="",0,COUNTIF(BL$4:BL$53,"&lt;"&amp;AL736)*IF(AM736&lt;0.5,Riskregister!$K$11+(Riskregister!$L$11-Riskregister!$K$11)*SQRT(AM736/2),Riskregister!$L$11-(Riskregister!$L$11-Riskregister!$K$11)*SQRT((1-AM736)/2)))</f>
        <v>0</v>
      </c>
      <c r="AO736" s="30">
        <f t="shared" ca="1" si="451"/>
        <v>1.3389669691174833E-2</v>
      </c>
      <c r="AP736" s="30">
        <f t="shared" ca="1" si="451"/>
        <v>0.92952511252998216</v>
      </c>
      <c r="AQ736" s="30">
        <f>IF(Riskregister!$E$12="",0,COUNTIF(BM$4:BM$53,"&lt;"&amp;AO736)*IF(AP736&lt;0.5,Riskregister!$K$12+(Riskregister!$L$12-Riskregister!$K$12)*SQRT(AP736/2),Riskregister!$L$12-(Riskregister!$L$12-Riskregister!$K$12)*SQRT((1-AP736)/2)))</f>
        <v>0</v>
      </c>
      <c r="AR736" s="30">
        <f t="shared" ca="1" si="452"/>
        <v>3.3973298158800347E-2</v>
      </c>
      <c r="AS736" s="30">
        <f t="shared" ca="1" si="452"/>
        <v>0.170814579522651</v>
      </c>
      <c r="AT736" s="30">
        <f>IF(Riskregister!$E$13="",0,COUNTIF(BN$4:BN$53,"&lt;"&amp;AR736)*IF(AS736&lt;0.5,Riskregister!$K$13+(Riskregister!$L$13-Riskregister!$K$13)*SQRT(AS736/2),Riskregister!$L$13-(Riskregister!$L$13-Riskregister!$K$13)*SQRT((1-AS736)/2)))</f>
        <v>0</v>
      </c>
      <c r="AU736" s="30">
        <f t="shared" ca="1" si="453"/>
        <v>0.94280683935821263</v>
      </c>
      <c r="AV736" s="30">
        <f t="shared" ca="1" si="453"/>
        <v>0.5216995068367003</v>
      </c>
      <c r="AW736" s="30">
        <f>IF(Riskregister!$E$14="",0,COUNTIF(BO$4:BO$53,"&lt;"&amp;AU736)*IF(AV736&lt;0.5,Riskregister!$K$14+(Riskregister!$L$14-Riskregister!$K$14)*SQRT(AV736/2),Riskregister!$L$14-(Riskregister!$L$14-Riskregister!$K$14)*SQRT((1-AV736)/2)))</f>
        <v>0</v>
      </c>
      <c r="AX736" s="30">
        <f t="shared" ca="1" si="454"/>
        <v>0.9188462862079837</v>
      </c>
      <c r="AY736" s="30">
        <f t="shared" ca="1" si="454"/>
        <v>0.62856126310633698</v>
      </c>
      <c r="AZ736" s="30">
        <f>IF(Riskregister!$E$15="",0,COUNTIF(BP$4:BP$53,"&lt;"&amp;AX736)*IF(AY736&lt;0.5,Riskregister!$K$15+(Riskregister!$L$15-Riskregister!$K$15)*SQRT(AY736/2),Riskregister!$L$15-(Riskregister!$L$15-Riskregister!$K$15)*SQRT((1-AY736)/2)))</f>
        <v>0</v>
      </c>
      <c r="BA736" s="30">
        <f t="shared" ca="1" si="455"/>
        <v>0.75572165948077563</v>
      </c>
      <c r="BB736" s="30">
        <f t="shared" ca="1" si="455"/>
        <v>2.5501531806515598E-2</v>
      </c>
      <c r="BC736" s="30">
        <f>IF(Riskregister!$E$16="",0,COUNTIF(BQ$4:BQ$53,"&lt;"&amp;BA736)*IF(BB736&lt;0.5,Riskregister!$K$16+(Riskregister!$L$16-Riskregister!$K$16)*SQRT(BB736/2),Riskregister!$L$16-(Riskregister!$L$16-Riskregister!$K$16)*SQRT((1-BB736)/2)))</f>
        <v>0</v>
      </c>
      <c r="BD736" s="30">
        <f t="shared" ca="1" si="443"/>
        <v>5840959.8213930186</v>
      </c>
    </row>
    <row r="737" spans="20:56" x14ac:dyDescent="0.35">
      <c r="T737" s="30">
        <f t="shared" ca="1" si="444"/>
        <v>0.58964751716787178</v>
      </c>
      <c r="U737" s="30">
        <f t="shared" ca="1" si="444"/>
        <v>0.11313831229927851</v>
      </c>
      <c r="V737" s="30">
        <f ca="1">IF(Riskregister!$E$5="",0,COUNTIF(BF$4:BF$53,"&lt;"&amp;T737)*IF(U737&lt;0.5,Riskregister!$K$5+(Riskregister!$L$5-Riskregister!$K$5)*SQRT(U737/2),Riskregister!$L$5-(Riskregister!$L$5-Riskregister!$K$5)*SQRT((1-U737)/2)))</f>
        <v>1028116.8834849091</v>
      </c>
      <c r="W737" s="30">
        <f t="shared" ca="1" si="445"/>
        <v>0.89632680018947408</v>
      </c>
      <c r="X737" s="30">
        <f t="shared" ca="1" si="445"/>
        <v>0.6171764221478141</v>
      </c>
      <c r="Y737" s="30">
        <f ca="1">IF(Riskregister!$E$6="",0,COUNTIF(BG$4:BG$53,"&lt;"&amp;W737)*IF(X737&lt;0.5,Riskregister!$K$6+(Riskregister!$L$6-Riskregister!$K$6)*SQRT(X737/2),Riskregister!$L$6-(Riskregister!$L$6-Riskregister!$K$6)*SQRT((1-X737)/2)))</f>
        <v>4849954.4228807325</v>
      </c>
      <c r="Z737" s="30">
        <f t="shared" ca="1" si="446"/>
        <v>0.45113098143078234</v>
      </c>
      <c r="AA737" s="30">
        <f t="shared" ca="1" si="446"/>
        <v>0.5802986681405099</v>
      </c>
      <c r="AB737" s="30">
        <f ca="1">IF(Riskregister!$E$7="",0,COUNTIF(BH$4:BH$53,"&lt;"&amp;Z737)*IF(AA737&lt;0.5,Riskregister!$K$7+(Riskregister!$L$7-Riskregister!$K$7)*SQRT(AA737/2),Riskregister!$L$7-(Riskregister!$L$7-Riskregister!$K$7)*SQRT((1-AA737)/2)))</f>
        <v>1438001.3322513509</v>
      </c>
      <c r="AC737" s="30">
        <f t="shared" ca="1" si="447"/>
        <v>0.88837039211206936</v>
      </c>
      <c r="AD737" s="30">
        <f t="shared" ca="1" si="447"/>
        <v>0.86389664145711498</v>
      </c>
      <c r="AE737" s="30">
        <f ca="1">IF(Riskregister!$E$8="",0,COUNTIF(BI$4:BI$53,"&lt;"&amp;AC737)*IF(AD737&lt;0.5,Riskregister!$K$8+(Riskregister!$L$8-Riskregister!$K$8)*SQRT(AD737/2),Riskregister!$L$8-(Riskregister!$L$8-Riskregister!$K$8)*SQRT((1-AD737)/2)))</f>
        <v>18869621.555103295</v>
      </c>
      <c r="AF737" s="30">
        <f t="shared" ca="1" si="448"/>
        <v>0.82248505474615363</v>
      </c>
      <c r="AG737" s="30">
        <f t="shared" ca="1" si="448"/>
        <v>0.86807621286187497</v>
      </c>
      <c r="AH737" s="30">
        <f>IF(Riskregister!$E$9="",0,COUNTIF(BJ$4:BJ$53,"&lt;"&amp;AF737)*IF(AG737&lt;0.5,Riskregister!$K$9+(Riskregister!$L$9-Riskregister!$K$9)*SQRT(AG737/2),Riskregister!$L$9-(Riskregister!$L$9-Riskregister!$K$9)*SQRT((1-AG737)/2)))</f>
        <v>0</v>
      </c>
      <c r="AI737" s="30">
        <f t="shared" ca="1" si="449"/>
        <v>0.27420577981814886</v>
      </c>
      <c r="AJ737" s="30">
        <f t="shared" ca="1" si="449"/>
        <v>0.84371119554632668</v>
      </c>
      <c r="AK737" s="30">
        <f>IF(Riskregister!$E$10="",0,COUNTIF(BK$4:BK$53,"&lt;"&amp;AI737)*IF(AJ737&lt;0.5,Riskregister!$K$10+(Riskregister!$L$10-Riskregister!$K$10)*SQRT(AJ737/2),Riskregister!$L$10-(Riskregister!$L$10-Riskregister!$K$10)*SQRT((1-AJ737)/2)))</f>
        <v>0</v>
      </c>
      <c r="AL737" s="30">
        <f t="shared" ca="1" si="450"/>
        <v>0.6773202675782396</v>
      </c>
      <c r="AM737" s="30">
        <f t="shared" ca="1" si="450"/>
        <v>0.975672094807565</v>
      </c>
      <c r="AN737" s="30">
        <f>IF(Riskregister!$E$11="",0,COUNTIF(BL$4:BL$53,"&lt;"&amp;AL737)*IF(AM737&lt;0.5,Riskregister!$K$11+(Riskregister!$L$11-Riskregister!$K$11)*SQRT(AM737/2),Riskregister!$L$11-(Riskregister!$L$11-Riskregister!$K$11)*SQRT((1-AM737)/2)))</f>
        <v>0</v>
      </c>
      <c r="AO737" s="30">
        <f t="shared" ca="1" si="451"/>
        <v>0.30808497468166351</v>
      </c>
      <c r="AP737" s="30">
        <f t="shared" ca="1" si="451"/>
        <v>0.32560972924041298</v>
      </c>
      <c r="AQ737" s="30">
        <f>IF(Riskregister!$E$12="",0,COUNTIF(BM$4:BM$53,"&lt;"&amp;AO737)*IF(AP737&lt;0.5,Riskregister!$K$12+(Riskregister!$L$12-Riskregister!$K$12)*SQRT(AP737/2),Riskregister!$L$12-(Riskregister!$L$12-Riskregister!$K$12)*SQRT((1-AP737)/2)))</f>
        <v>0</v>
      </c>
      <c r="AR737" s="30">
        <f t="shared" ca="1" si="452"/>
        <v>0.88853146131115113</v>
      </c>
      <c r="AS737" s="30">
        <f t="shared" ca="1" si="452"/>
        <v>0.6053701995455163</v>
      </c>
      <c r="AT737" s="30">
        <f>IF(Riskregister!$E$13="",0,COUNTIF(BN$4:BN$53,"&lt;"&amp;AR737)*IF(AS737&lt;0.5,Riskregister!$K$13+(Riskregister!$L$13-Riskregister!$K$13)*SQRT(AS737/2),Riskregister!$L$13-(Riskregister!$L$13-Riskregister!$K$13)*SQRT((1-AS737)/2)))</f>
        <v>0</v>
      </c>
      <c r="AU737" s="30">
        <f t="shared" ca="1" si="453"/>
        <v>0.46217579077967064</v>
      </c>
      <c r="AV737" s="30">
        <f t="shared" ca="1" si="453"/>
        <v>0.46124002544513254</v>
      </c>
      <c r="AW737" s="30">
        <f>IF(Riskregister!$E$14="",0,COUNTIF(BO$4:BO$53,"&lt;"&amp;AU737)*IF(AV737&lt;0.5,Riskregister!$K$14+(Riskregister!$L$14-Riskregister!$K$14)*SQRT(AV737/2),Riskregister!$L$14-(Riskregister!$L$14-Riskregister!$K$14)*SQRT((1-AV737)/2)))</f>
        <v>0</v>
      </c>
      <c r="AX737" s="30">
        <f t="shared" ca="1" si="454"/>
        <v>0.39426873949666086</v>
      </c>
      <c r="AY737" s="30">
        <f t="shared" ca="1" si="454"/>
        <v>0.3010477802876762</v>
      </c>
      <c r="AZ737" s="30">
        <f>IF(Riskregister!$E$15="",0,COUNTIF(BP$4:BP$53,"&lt;"&amp;AX737)*IF(AY737&lt;0.5,Riskregister!$K$15+(Riskregister!$L$15-Riskregister!$K$15)*SQRT(AY737/2),Riskregister!$L$15-(Riskregister!$L$15-Riskregister!$K$15)*SQRT((1-AY737)/2)))</f>
        <v>0</v>
      </c>
      <c r="BA737" s="30">
        <f t="shared" ca="1" si="455"/>
        <v>1.2482947950925083E-2</v>
      </c>
      <c r="BB737" s="30">
        <f t="shared" ca="1" si="455"/>
        <v>0.28272605018138997</v>
      </c>
      <c r="BC737" s="30">
        <f>IF(Riskregister!$E$16="",0,COUNTIF(BQ$4:BQ$53,"&lt;"&amp;BA737)*IF(BB737&lt;0.5,Riskregister!$K$16+(Riskregister!$L$16-Riskregister!$K$16)*SQRT(BB737/2),Riskregister!$L$16-(Riskregister!$L$16-Riskregister!$K$16)*SQRT((1-BB737)/2)))</f>
        <v>0</v>
      </c>
      <c r="BD737" s="30">
        <f t="shared" ca="1" si="443"/>
        <v>26185694.193720289</v>
      </c>
    </row>
    <row r="738" spans="20:56" x14ac:dyDescent="0.35">
      <c r="T738" s="30">
        <f t="shared" ca="1" si="444"/>
        <v>0.59320129803996002</v>
      </c>
      <c r="U738" s="30">
        <f t="shared" ca="1" si="444"/>
        <v>0.28928826559954801</v>
      </c>
      <c r="V738" s="30">
        <f ca="1">IF(Riskregister!$E$5="",0,COUNTIF(BF$4:BF$53,"&lt;"&amp;T738)*IF(U738&lt;0.5,Riskregister!$K$5+(Riskregister!$L$5-Riskregister!$K$5)*SQRT(U738/2),Riskregister!$L$5-(Riskregister!$L$5-Riskregister!$K$5)*SQRT((1-U738)/2)))</f>
        <v>1284577.965078681</v>
      </c>
      <c r="W738" s="30">
        <f t="shared" ca="1" si="445"/>
        <v>0.65281182075972755</v>
      </c>
      <c r="X738" s="30">
        <f t="shared" ca="1" si="445"/>
        <v>0.27578475386162704</v>
      </c>
      <c r="Y738" s="30">
        <f ca="1">IF(Riskregister!$E$6="",0,COUNTIF(BG$4:BG$53,"&lt;"&amp;W738)*IF(X738&lt;0.5,Riskregister!$K$6+(Riskregister!$L$6-Riskregister!$K$6)*SQRT(X738/2),Riskregister!$L$6-(Riskregister!$L$6-Riskregister!$K$6)*SQRT((1-X738)/2)))</f>
        <v>1736819.0621858081</v>
      </c>
      <c r="Z738" s="30">
        <f t="shared" ca="1" si="446"/>
        <v>0.52379317018609384</v>
      </c>
      <c r="AA738" s="30">
        <f t="shared" ca="1" si="446"/>
        <v>0.93391362700917957</v>
      </c>
      <c r="AB738" s="30">
        <f ca="1">IF(Riskregister!$E$7="",0,COUNTIF(BH$4:BH$53,"&lt;"&amp;Z738)*IF(AA738&lt;0.5,Riskregister!$K$7+(Riskregister!$L$7-Riskregister!$K$7)*SQRT(AA738/2),Riskregister!$L$7-(Riskregister!$L$7-Riskregister!$K$7)*SQRT((1-AA738)/2)))</f>
        <v>2018266.5164741781</v>
      </c>
      <c r="AC738" s="30">
        <f t="shared" ca="1" si="447"/>
        <v>0.4267525189675937</v>
      </c>
      <c r="AD738" s="30">
        <f t="shared" ca="1" si="447"/>
        <v>0.91253353798027048</v>
      </c>
      <c r="AE738" s="30">
        <f ca="1">IF(Riskregister!$E$8="",0,COUNTIF(BI$4:BI$53,"&lt;"&amp;AC738)*IF(AD738&lt;0.5,Riskregister!$K$8+(Riskregister!$L$8-Riskregister!$K$8)*SQRT(AD738/2),Riskregister!$L$8-(Riskregister!$L$8-Riskregister!$K$8)*SQRT((1-AD738)/2)))</f>
        <v>8034225.7779613528</v>
      </c>
      <c r="AF738" s="30">
        <f t="shared" ca="1" si="448"/>
        <v>5.9173866840557809E-2</v>
      </c>
      <c r="AG738" s="30">
        <f t="shared" ca="1" si="448"/>
        <v>0.73578898199370246</v>
      </c>
      <c r="AH738" s="30">
        <f>IF(Riskregister!$E$9="",0,COUNTIF(BJ$4:BJ$53,"&lt;"&amp;AF738)*IF(AG738&lt;0.5,Riskregister!$K$9+(Riskregister!$L$9-Riskregister!$K$9)*SQRT(AG738/2),Riskregister!$L$9-(Riskregister!$L$9-Riskregister!$K$9)*SQRT((1-AG738)/2)))</f>
        <v>0</v>
      </c>
      <c r="AI738" s="30">
        <f t="shared" ca="1" si="449"/>
        <v>0.24933194737414732</v>
      </c>
      <c r="AJ738" s="30">
        <f t="shared" ca="1" si="449"/>
        <v>0.53320410267002527</v>
      </c>
      <c r="AK738" s="30">
        <f>IF(Riskregister!$E$10="",0,COUNTIF(BK$4:BK$53,"&lt;"&amp;AI738)*IF(AJ738&lt;0.5,Riskregister!$K$10+(Riskregister!$L$10-Riskregister!$K$10)*SQRT(AJ738/2),Riskregister!$L$10-(Riskregister!$L$10-Riskregister!$K$10)*SQRT((1-AJ738)/2)))</f>
        <v>0</v>
      </c>
      <c r="AL738" s="30">
        <f t="shared" ca="1" si="450"/>
        <v>0.14483716760609089</v>
      </c>
      <c r="AM738" s="30">
        <f t="shared" ca="1" si="450"/>
        <v>0.93160093035567715</v>
      </c>
      <c r="AN738" s="30">
        <f>IF(Riskregister!$E$11="",0,COUNTIF(BL$4:BL$53,"&lt;"&amp;AL738)*IF(AM738&lt;0.5,Riskregister!$K$11+(Riskregister!$L$11-Riskregister!$K$11)*SQRT(AM738/2),Riskregister!$L$11-(Riskregister!$L$11-Riskregister!$K$11)*SQRT((1-AM738)/2)))</f>
        <v>0</v>
      </c>
      <c r="AO738" s="30">
        <f t="shared" ca="1" si="451"/>
        <v>0.69279237182436471</v>
      </c>
      <c r="AP738" s="30">
        <f t="shared" ca="1" si="451"/>
        <v>0.90894561395200346</v>
      </c>
      <c r="AQ738" s="30">
        <f>IF(Riskregister!$E$12="",0,COUNTIF(BM$4:BM$53,"&lt;"&amp;AO738)*IF(AP738&lt;0.5,Riskregister!$K$12+(Riskregister!$L$12-Riskregister!$K$12)*SQRT(AP738/2),Riskregister!$L$12-(Riskregister!$L$12-Riskregister!$K$12)*SQRT((1-AP738)/2)))</f>
        <v>0</v>
      </c>
      <c r="AR738" s="30">
        <f t="shared" ca="1" si="452"/>
        <v>0.54104724346650113</v>
      </c>
      <c r="AS738" s="30">
        <f t="shared" ca="1" si="452"/>
        <v>0.14470641175991361</v>
      </c>
      <c r="AT738" s="30">
        <f>IF(Riskregister!$E$13="",0,COUNTIF(BN$4:BN$53,"&lt;"&amp;AR738)*IF(AS738&lt;0.5,Riskregister!$K$13+(Riskregister!$L$13-Riskregister!$K$13)*SQRT(AS738/2),Riskregister!$L$13-(Riskregister!$L$13-Riskregister!$K$13)*SQRT((1-AS738)/2)))</f>
        <v>0</v>
      </c>
      <c r="AU738" s="30">
        <f t="shared" ca="1" si="453"/>
        <v>0.31527775627059218</v>
      </c>
      <c r="AV738" s="30">
        <f t="shared" ca="1" si="453"/>
        <v>0.23784500388292174</v>
      </c>
      <c r="AW738" s="30">
        <f>IF(Riskregister!$E$14="",0,COUNTIF(BO$4:BO$53,"&lt;"&amp;AU738)*IF(AV738&lt;0.5,Riskregister!$K$14+(Riskregister!$L$14-Riskregister!$K$14)*SQRT(AV738/2),Riskregister!$L$14-(Riskregister!$L$14-Riskregister!$K$14)*SQRT((1-AV738)/2)))</f>
        <v>0</v>
      </c>
      <c r="AX738" s="30">
        <f t="shared" ca="1" si="454"/>
        <v>0.33399710902785218</v>
      </c>
      <c r="AY738" s="30">
        <f t="shared" ca="1" si="454"/>
        <v>0.80675995809815082</v>
      </c>
      <c r="AZ738" s="30">
        <f>IF(Riskregister!$E$15="",0,COUNTIF(BP$4:BP$53,"&lt;"&amp;AX738)*IF(AY738&lt;0.5,Riskregister!$K$15+(Riskregister!$L$15-Riskregister!$K$15)*SQRT(AY738/2),Riskregister!$L$15-(Riskregister!$L$15-Riskregister!$K$15)*SQRT((1-AY738)/2)))</f>
        <v>0</v>
      </c>
      <c r="BA738" s="30">
        <f t="shared" ca="1" si="455"/>
        <v>0.58955314075827181</v>
      </c>
      <c r="BB738" s="30">
        <f t="shared" ca="1" si="455"/>
        <v>0.54960478614651931</v>
      </c>
      <c r="BC738" s="30">
        <f>IF(Riskregister!$E$16="",0,COUNTIF(BQ$4:BQ$53,"&lt;"&amp;BA738)*IF(BB738&lt;0.5,Riskregister!$K$16+(Riskregister!$L$16-Riskregister!$K$16)*SQRT(BB738/2),Riskregister!$L$16-(Riskregister!$L$16-Riskregister!$K$16)*SQRT((1-BB738)/2)))</f>
        <v>0</v>
      </c>
      <c r="BD738" s="30">
        <f t="shared" ca="1" si="443"/>
        <v>13073889.32170002</v>
      </c>
    </row>
    <row r="739" spans="20:56" x14ac:dyDescent="0.35">
      <c r="T739" s="30">
        <f t="shared" ca="1" si="444"/>
        <v>0.80852901667830623</v>
      </c>
      <c r="U739" s="30">
        <f t="shared" ca="1" si="444"/>
        <v>0.1911363452574194</v>
      </c>
      <c r="V739" s="30">
        <f ca="1">IF(Riskregister!$E$5="",0,COUNTIF(BF$4:BF$53,"&lt;"&amp;T739)*IF(U739&lt;0.5,Riskregister!$K$5+(Riskregister!$L$5-Riskregister!$K$5)*SQRT(U739/2),Riskregister!$L$5-(Riskregister!$L$5-Riskregister!$K$5)*SQRT((1-U739)/2)))</f>
        <v>1445567.3036686261</v>
      </c>
      <c r="W739" s="30">
        <f t="shared" ca="1" si="445"/>
        <v>0.20243642380928806</v>
      </c>
      <c r="X739" s="30">
        <f t="shared" ca="1" si="445"/>
        <v>0.4470958482890095</v>
      </c>
      <c r="Y739" s="30">
        <f ca="1">IF(Riskregister!$E$6="",0,COUNTIF(BG$4:BG$53,"&lt;"&amp;W739)*IF(X739&lt;0.5,Riskregister!$K$6+(Riskregister!$L$6-Riskregister!$K$6)*SQRT(X739/2),Riskregister!$L$6-(Riskregister!$L$6-Riskregister!$K$6)*SQRT((1-X739)/2)))</f>
        <v>1051055.3884608189</v>
      </c>
      <c r="Z739" s="30">
        <f t="shared" ca="1" si="446"/>
        <v>0.58937048976903283</v>
      </c>
      <c r="AA739" s="30">
        <f t="shared" ca="1" si="446"/>
        <v>0.42817074892775209</v>
      </c>
      <c r="AB739" s="30">
        <f ca="1">IF(Riskregister!$E$7="",0,COUNTIF(BH$4:BH$53,"&lt;"&amp;Z739)*IF(AA739&lt;0.5,Riskregister!$K$7+(Riskregister!$L$7-Riskregister!$K$7)*SQRT(AA739/2),Riskregister!$L$7-(Riskregister!$L$7-Riskregister!$K$7)*SQRT((1-AA739)/2)))</f>
        <v>1483599.3384875522</v>
      </c>
      <c r="AC739" s="30">
        <f t="shared" ca="1" si="447"/>
        <v>0.72121596919439035</v>
      </c>
      <c r="AD739" s="30">
        <f t="shared" ca="1" si="447"/>
        <v>0.76012142887194389</v>
      </c>
      <c r="AE739" s="30">
        <f ca="1">IF(Riskregister!$E$8="",0,COUNTIF(BI$4:BI$53,"&lt;"&amp;AC739)*IF(AD739&lt;0.5,Riskregister!$K$8+(Riskregister!$L$8-Riskregister!$K$8)*SQRT(AD739/2),Riskregister!$L$8-(Riskregister!$L$8-Riskregister!$K$8)*SQRT((1-AD739)/2)))</f>
        <v>13489136.686294969</v>
      </c>
      <c r="AF739" s="30">
        <f t="shared" ca="1" si="448"/>
        <v>0.18528116175493548</v>
      </c>
      <c r="AG739" s="30">
        <f t="shared" ca="1" si="448"/>
        <v>0.70073196307045538</v>
      </c>
      <c r="AH739" s="30">
        <f>IF(Riskregister!$E$9="",0,COUNTIF(BJ$4:BJ$53,"&lt;"&amp;AF739)*IF(AG739&lt;0.5,Riskregister!$K$9+(Riskregister!$L$9-Riskregister!$K$9)*SQRT(AG739/2),Riskregister!$L$9-(Riskregister!$L$9-Riskregister!$K$9)*SQRT((1-AG739)/2)))</f>
        <v>0</v>
      </c>
      <c r="AI739" s="30">
        <f t="shared" ca="1" si="449"/>
        <v>0.26007896917876172</v>
      </c>
      <c r="AJ739" s="30">
        <f t="shared" ca="1" si="449"/>
        <v>0.23141050149985398</v>
      </c>
      <c r="AK739" s="30">
        <f>IF(Riskregister!$E$10="",0,COUNTIF(BK$4:BK$53,"&lt;"&amp;AI739)*IF(AJ739&lt;0.5,Riskregister!$K$10+(Riskregister!$L$10-Riskregister!$K$10)*SQRT(AJ739/2),Riskregister!$L$10-(Riskregister!$L$10-Riskregister!$K$10)*SQRT((1-AJ739)/2)))</f>
        <v>0</v>
      </c>
      <c r="AL739" s="30">
        <f t="shared" ca="1" si="450"/>
        <v>0.15924903588591188</v>
      </c>
      <c r="AM739" s="30">
        <f t="shared" ca="1" si="450"/>
        <v>0.64910981988746708</v>
      </c>
      <c r="AN739" s="30">
        <f>IF(Riskregister!$E$11="",0,COUNTIF(BL$4:BL$53,"&lt;"&amp;AL739)*IF(AM739&lt;0.5,Riskregister!$K$11+(Riskregister!$L$11-Riskregister!$K$11)*SQRT(AM739/2),Riskregister!$L$11-(Riskregister!$L$11-Riskregister!$K$11)*SQRT((1-AM739)/2)))</f>
        <v>0</v>
      </c>
      <c r="AO739" s="30">
        <f t="shared" ca="1" si="451"/>
        <v>6.9848890994421819E-2</v>
      </c>
      <c r="AP739" s="30">
        <f t="shared" ca="1" si="451"/>
        <v>0.19326233733181719</v>
      </c>
      <c r="AQ739" s="30">
        <f>IF(Riskregister!$E$12="",0,COUNTIF(BM$4:BM$53,"&lt;"&amp;AO739)*IF(AP739&lt;0.5,Riskregister!$K$12+(Riskregister!$L$12-Riskregister!$K$12)*SQRT(AP739/2),Riskregister!$L$12-(Riskregister!$L$12-Riskregister!$K$12)*SQRT((1-AP739)/2)))</f>
        <v>0</v>
      </c>
      <c r="AR739" s="30">
        <f t="shared" ca="1" si="452"/>
        <v>0.24407947442809885</v>
      </c>
      <c r="AS739" s="30">
        <f t="shared" ca="1" si="452"/>
        <v>0.44923643509723565</v>
      </c>
      <c r="AT739" s="30">
        <f>IF(Riskregister!$E$13="",0,COUNTIF(BN$4:BN$53,"&lt;"&amp;AR739)*IF(AS739&lt;0.5,Riskregister!$K$13+(Riskregister!$L$13-Riskregister!$K$13)*SQRT(AS739/2),Riskregister!$L$13-(Riskregister!$L$13-Riskregister!$K$13)*SQRT((1-AS739)/2)))</f>
        <v>0</v>
      </c>
      <c r="AU739" s="30">
        <f t="shared" ca="1" si="453"/>
        <v>0.1046830669612967</v>
      </c>
      <c r="AV739" s="30">
        <f t="shared" ca="1" si="453"/>
        <v>1.171147922904181E-2</v>
      </c>
      <c r="AW739" s="30">
        <f>IF(Riskregister!$E$14="",0,COUNTIF(BO$4:BO$53,"&lt;"&amp;AU739)*IF(AV739&lt;0.5,Riskregister!$K$14+(Riskregister!$L$14-Riskregister!$K$14)*SQRT(AV739/2),Riskregister!$L$14-(Riskregister!$L$14-Riskregister!$K$14)*SQRT((1-AV739)/2)))</f>
        <v>0</v>
      </c>
      <c r="AX739" s="30">
        <f t="shared" ca="1" si="454"/>
        <v>0.77927561554174996</v>
      </c>
      <c r="AY739" s="30">
        <f t="shared" ca="1" si="454"/>
        <v>0.26283171022259122</v>
      </c>
      <c r="AZ739" s="30">
        <f>IF(Riskregister!$E$15="",0,COUNTIF(BP$4:BP$53,"&lt;"&amp;AX739)*IF(AY739&lt;0.5,Riskregister!$K$15+(Riskregister!$L$15-Riskregister!$K$15)*SQRT(AY739/2),Riskregister!$L$15-(Riskregister!$L$15-Riskregister!$K$15)*SQRT((1-AY739)/2)))</f>
        <v>0</v>
      </c>
      <c r="BA739" s="30">
        <f t="shared" ca="1" si="455"/>
        <v>0.251061808708682</v>
      </c>
      <c r="BB739" s="30">
        <f t="shared" ca="1" si="455"/>
        <v>0.98365886628584587</v>
      </c>
      <c r="BC739" s="30">
        <f>IF(Riskregister!$E$16="",0,COUNTIF(BQ$4:BQ$53,"&lt;"&amp;BA739)*IF(BB739&lt;0.5,Riskregister!$K$16+(Riskregister!$L$16-Riskregister!$K$16)*SQRT(BB739/2),Riskregister!$L$16-(Riskregister!$L$16-Riskregister!$K$16)*SQRT((1-BB739)/2)))</f>
        <v>0</v>
      </c>
      <c r="BD739" s="30">
        <f t="shared" ca="1" si="443"/>
        <v>17469358.716911968</v>
      </c>
    </row>
    <row r="740" spans="20:56" x14ac:dyDescent="0.35">
      <c r="T740" s="30">
        <f t="shared" ca="1" si="444"/>
        <v>0.2571764725997655</v>
      </c>
      <c r="U740" s="30">
        <f t="shared" ca="1" si="444"/>
        <v>0.87367355556498505</v>
      </c>
      <c r="V740" s="30">
        <f ca="1">IF(Riskregister!$E$5="",0,COUNTIF(BF$4:BF$53,"&lt;"&amp;T740)*IF(U740&lt;0.5,Riskregister!$K$5+(Riskregister!$L$5-Riskregister!$K$5)*SQRT(U740/2),Riskregister!$L$5-(Riskregister!$L$5-Riskregister!$K$5)*SQRT((1-U740)/2)))</f>
        <v>973809.35033432301</v>
      </c>
      <c r="W740" s="30">
        <f t="shared" ca="1" si="445"/>
        <v>0.63959676458548365</v>
      </c>
      <c r="X740" s="30">
        <f t="shared" ca="1" si="445"/>
        <v>0.78364316527722755</v>
      </c>
      <c r="Y740" s="30">
        <f ca="1">IF(Riskregister!$E$6="",0,COUNTIF(BG$4:BG$53,"&lt;"&amp;W740)*IF(X740&lt;0.5,Riskregister!$K$6+(Riskregister!$L$6-Riskregister!$K$6)*SQRT(X740/2),Riskregister!$L$6-(Riskregister!$L$6-Riskregister!$K$6)*SQRT((1-X740)/2)))</f>
        <v>2815942.4469209425</v>
      </c>
      <c r="Z740" s="30">
        <f t="shared" ca="1" si="446"/>
        <v>0.20211871393431169</v>
      </c>
      <c r="AA740" s="30">
        <f t="shared" ca="1" si="446"/>
        <v>0.2278899582441124</v>
      </c>
      <c r="AB740" s="30">
        <f ca="1">IF(Riskregister!$E$7="",0,COUNTIF(BH$4:BH$53,"&lt;"&amp;Z740)*IF(AA740&lt;0.5,Riskregister!$K$7+(Riskregister!$L$7-Riskregister!$K$7)*SQRT(AA740/2),Riskregister!$L$7-(Riskregister!$L$7-Riskregister!$K$7)*SQRT((1-AA740)/2)))</f>
        <v>672580.32024115243</v>
      </c>
      <c r="AC740" s="30">
        <f t="shared" ca="1" si="447"/>
        <v>0.98712537928726507</v>
      </c>
      <c r="AD740" s="30">
        <f t="shared" ca="1" si="447"/>
        <v>0.55498091447614373</v>
      </c>
      <c r="AE740" s="30">
        <f ca="1">IF(Riskregister!$E$8="",0,COUNTIF(BI$4:BI$53,"&lt;"&amp;AC740)*IF(AD740&lt;0.5,Riskregister!$K$8+(Riskregister!$L$8-Riskregister!$K$8)*SQRT(AD740/2),Riskregister!$L$8-(Riskregister!$L$8-Riskregister!$K$8)*SQRT((1-AD740)/2)))</f>
        <v>19480768.247721195</v>
      </c>
      <c r="AF740" s="30">
        <f t="shared" ca="1" si="448"/>
        <v>0.44119641522631015</v>
      </c>
      <c r="AG740" s="30">
        <f t="shared" ca="1" si="448"/>
        <v>0.97388190417276188</v>
      </c>
      <c r="AH740" s="30">
        <f>IF(Riskregister!$E$9="",0,COUNTIF(BJ$4:BJ$53,"&lt;"&amp;AF740)*IF(AG740&lt;0.5,Riskregister!$K$9+(Riskregister!$L$9-Riskregister!$K$9)*SQRT(AG740/2),Riskregister!$L$9-(Riskregister!$L$9-Riskregister!$K$9)*SQRT((1-AG740)/2)))</f>
        <v>0</v>
      </c>
      <c r="AI740" s="30">
        <f t="shared" ca="1" si="449"/>
        <v>0.86858479971048441</v>
      </c>
      <c r="AJ740" s="30">
        <f t="shared" ca="1" si="449"/>
        <v>0.66117224489960014</v>
      </c>
      <c r="AK740" s="30">
        <f>IF(Riskregister!$E$10="",0,COUNTIF(BK$4:BK$53,"&lt;"&amp;AI740)*IF(AJ740&lt;0.5,Riskregister!$K$10+(Riskregister!$L$10-Riskregister!$K$10)*SQRT(AJ740/2),Riskregister!$L$10-(Riskregister!$L$10-Riskregister!$K$10)*SQRT((1-AJ740)/2)))</f>
        <v>0</v>
      </c>
      <c r="AL740" s="30">
        <f t="shared" ca="1" si="450"/>
        <v>0.30009625967898657</v>
      </c>
      <c r="AM740" s="30">
        <f t="shared" ca="1" si="450"/>
        <v>0.77188331289665069</v>
      </c>
      <c r="AN740" s="30">
        <f>IF(Riskregister!$E$11="",0,COUNTIF(BL$4:BL$53,"&lt;"&amp;AL740)*IF(AM740&lt;0.5,Riskregister!$K$11+(Riskregister!$L$11-Riskregister!$K$11)*SQRT(AM740/2),Riskregister!$L$11-(Riskregister!$L$11-Riskregister!$K$11)*SQRT((1-AM740)/2)))</f>
        <v>0</v>
      </c>
      <c r="AO740" s="30">
        <f t="shared" ca="1" si="451"/>
        <v>0.92963313823636784</v>
      </c>
      <c r="AP740" s="30">
        <f t="shared" ca="1" si="451"/>
        <v>7.1653573422371997E-2</v>
      </c>
      <c r="AQ740" s="30">
        <f>IF(Riskregister!$E$12="",0,COUNTIF(BM$4:BM$53,"&lt;"&amp;AO740)*IF(AP740&lt;0.5,Riskregister!$K$12+(Riskregister!$L$12-Riskregister!$K$12)*SQRT(AP740/2),Riskregister!$L$12-(Riskregister!$L$12-Riskregister!$K$12)*SQRT((1-AP740)/2)))</f>
        <v>0</v>
      </c>
      <c r="AR740" s="30">
        <f t="shared" ca="1" si="452"/>
        <v>0.86667892354531295</v>
      </c>
      <c r="AS740" s="30">
        <f t="shared" ca="1" si="452"/>
        <v>0.38146107727721157</v>
      </c>
      <c r="AT740" s="30">
        <f>IF(Riskregister!$E$13="",0,COUNTIF(BN$4:BN$53,"&lt;"&amp;AR740)*IF(AS740&lt;0.5,Riskregister!$K$13+(Riskregister!$L$13-Riskregister!$K$13)*SQRT(AS740/2),Riskregister!$L$13-(Riskregister!$L$13-Riskregister!$K$13)*SQRT((1-AS740)/2)))</f>
        <v>0</v>
      </c>
      <c r="AU740" s="30">
        <f t="shared" ca="1" si="453"/>
        <v>0.27259297186370723</v>
      </c>
      <c r="AV740" s="30">
        <f t="shared" ca="1" si="453"/>
        <v>0.11200839520100414</v>
      </c>
      <c r="AW740" s="30">
        <f>IF(Riskregister!$E$14="",0,COUNTIF(BO$4:BO$53,"&lt;"&amp;AU740)*IF(AV740&lt;0.5,Riskregister!$K$14+(Riskregister!$L$14-Riskregister!$K$14)*SQRT(AV740/2),Riskregister!$L$14-(Riskregister!$L$14-Riskregister!$K$14)*SQRT((1-AV740)/2)))</f>
        <v>0</v>
      </c>
      <c r="AX740" s="30">
        <f t="shared" ca="1" si="454"/>
        <v>0.12994876456961746</v>
      </c>
      <c r="AY740" s="30">
        <f t="shared" ca="1" si="454"/>
        <v>0.12490993544540419</v>
      </c>
      <c r="AZ740" s="30">
        <f>IF(Riskregister!$E$15="",0,COUNTIF(BP$4:BP$53,"&lt;"&amp;AX740)*IF(AY740&lt;0.5,Riskregister!$K$15+(Riskregister!$L$15-Riskregister!$K$15)*SQRT(AY740/2),Riskregister!$L$15-(Riskregister!$L$15-Riskregister!$K$15)*SQRT((1-AY740)/2)))</f>
        <v>0</v>
      </c>
      <c r="BA740" s="30">
        <f t="shared" ca="1" si="455"/>
        <v>0.20818775187159511</v>
      </c>
      <c r="BB740" s="30">
        <f t="shared" ca="1" si="455"/>
        <v>1.0081658579636721E-2</v>
      </c>
      <c r="BC740" s="30">
        <f>IF(Riskregister!$E$16="",0,COUNTIF(BQ$4:BQ$53,"&lt;"&amp;BA740)*IF(BB740&lt;0.5,Riskregister!$K$16+(Riskregister!$L$16-Riskregister!$K$16)*SQRT(BB740/2),Riskregister!$L$16-(Riskregister!$L$16-Riskregister!$K$16)*SQRT((1-BB740)/2)))</f>
        <v>0</v>
      </c>
      <c r="BD740" s="30">
        <f t="shared" ca="1" si="443"/>
        <v>23943100.365217611</v>
      </c>
    </row>
    <row r="741" spans="20:56" x14ac:dyDescent="0.35">
      <c r="T741" s="30">
        <f t="shared" ca="1" si="444"/>
        <v>0.65785645876109355</v>
      </c>
      <c r="U741" s="30">
        <f t="shared" ca="1" si="444"/>
        <v>0.90658112038599881</v>
      </c>
      <c r="V741" s="30">
        <f ca="1">IF(Riskregister!$E$5="",0,COUNTIF(BF$4:BF$53,"&lt;"&amp;T741)*IF(U741&lt;0.5,Riskregister!$K$5+(Riskregister!$L$5-Riskregister!$K$5)*SQRT(U741/2),Riskregister!$L$5-(Riskregister!$L$5-Riskregister!$K$5)*SQRT((1-U741)/2)))</f>
        <v>2010977.3978614071</v>
      </c>
      <c r="W741" s="30">
        <f t="shared" ca="1" si="445"/>
        <v>0.50336094108802376</v>
      </c>
      <c r="X741" s="30">
        <f t="shared" ca="1" si="445"/>
        <v>0.17431200632597132</v>
      </c>
      <c r="Y741" s="30">
        <f ca="1">IF(Riskregister!$E$6="",0,COUNTIF(BG$4:BG$53,"&lt;"&amp;W741)*IF(X741&lt;0.5,Riskregister!$K$6+(Riskregister!$L$6-Riskregister!$K$6)*SQRT(X741/2),Riskregister!$L$6-(Riskregister!$L$6-Riskregister!$K$6)*SQRT((1-X741)/2)))</f>
        <v>1462799.0407373796</v>
      </c>
      <c r="Z741" s="30">
        <f t="shared" ca="1" si="446"/>
        <v>6.4268648346245794E-2</v>
      </c>
      <c r="AA741" s="30">
        <f t="shared" ca="1" si="446"/>
        <v>0.48407121204354253</v>
      </c>
      <c r="AB741" s="30">
        <f ca="1">IF(Riskregister!$E$7="",0,COUNTIF(BH$4:BH$53,"&lt;"&amp;Z741)*IF(AA741&lt;0.5,Riskregister!$K$7+(Riskregister!$L$7-Riskregister!$K$7)*SQRT(AA741/2),Riskregister!$L$7-(Riskregister!$L$7-Riskregister!$K$7)*SQRT((1-AA741)/2)))</f>
        <v>666569.70065907156</v>
      </c>
      <c r="AC741" s="30">
        <f t="shared" ca="1" si="447"/>
        <v>0.72503503451122364</v>
      </c>
      <c r="AD741" s="30">
        <f t="shared" ca="1" si="447"/>
        <v>0.30236323183485414</v>
      </c>
      <c r="AE741" s="30">
        <f ca="1">IF(Riskregister!$E$8="",0,COUNTIF(BI$4:BI$53,"&lt;"&amp;AC741)*IF(AD741&lt;0.5,Riskregister!$K$8+(Riskregister!$L$8-Riskregister!$K$8)*SQRT(AD741/2),Riskregister!$L$8-(Riskregister!$L$8-Riskregister!$K$8)*SQRT((1-AD741)/2)))</f>
        <v>8509831.0739616565</v>
      </c>
      <c r="AF741" s="30">
        <f t="shared" ca="1" si="448"/>
        <v>0.47064922296839096</v>
      </c>
      <c r="AG741" s="30">
        <f t="shared" ca="1" si="448"/>
        <v>0.80722563651368695</v>
      </c>
      <c r="AH741" s="30">
        <f>IF(Riskregister!$E$9="",0,COUNTIF(BJ$4:BJ$53,"&lt;"&amp;AF741)*IF(AG741&lt;0.5,Riskregister!$K$9+(Riskregister!$L$9-Riskregister!$K$9)*SQRT(AG741/2),Riskregister!$L$9-(Riskregister!$L$9-Riskregister!$K$9)*SQRT((1-AG741)/2)))</f>
        <v>0</v>
      </c>
      <c r="AI741" s="30">
        <f t="shared" ca="1" si="449"/>
        <v>0.35187019348291448</v>
      </c>
      <c r="AJ741" s="30">
        <f t="shared" ca="1" si="449"/>
        <v>0.18949237343427017</v>
      </c>
      <c r="AK741" s="30">
        <f>IF(Riskregister!$E$10="",0,COUNTIF(BK$4:BK$53,"&lt;"&amp;AI741)*IF(AJ741&lt;0.5,Riskregister!$K$10+(Riskregister!$L$10-Riskregister!$K$10)*SQRT(AJ741/2),Riskregister!$L$10-(Riskregister!$L$10-Riskregister!$K$10)*SQRT((1-AJ741)/2)))</f>
        <v>0</v>
      </c>
      <c r="AL741" s="30">
        <f t="shared" ca="1" si="450"/>
        <v>0.18602732952700307</v>
      </c>
      <c r="AM741" s="30">
        <f t="shared" ca="1" si="450"/>
        <v>0.17794325548188694</v>
      </c>
      <c r="AN741" s="30">
        <f>IF(Riskregister!$E$11="",0,COUNTIF(BL$4:BL$53,"&lt;"&amp;AL741)*IF(AM741&lt;0.5,Riskregister!$K$11+(Riskregister!$L$11-Riskregister!$K$11)*SQRT(AM741/2),Riskregister!$L$11-(Riskregister!$L$11-Riskregister!$K$11)*SQRT((1-AM741)/2)))</f>
        <v>0</v>
      </c>
      <c r="AO741" s="30">
        <f t="shared" ca="1" si="451"/>
        <v>0.8232238823016802</v>
      </c>
      <c r="AP741" s="30">
        <f t="shared" ca="1" si="451"/>
        <v>0.32269678473359709</v>
      </c>
      <c r="AQ741" s="30">
        <f>IF(Riskregister!$E$12="",0,COUNTIF(BM$4:BM$53,"&lt;"&amp;AO741)*IF(AP741&lt;0.5,Riskregister!$K$12+(Riskregister!$L$12-Riskregister!$K$12)*SQRT(AP741/2),Riskregister!$L$12-(Riskregister!$L$12-Riskregister!$K$12)*SQRT((1-AP741)/2)))</f>
        <v>0</v>
      </c>
      <c r="AR741" s="30">
        <f t="shared" ca="1" si="452"/>
        <v>0.17262455583964531</v>
      </c>
      <c r="AS741" s="30">
        <f t="shared" ca="1" si="452"/>
        <v>2.6157627450375087E-2</v>
      </c>
      <c r="AT741" s="30">
        <f>IF(Riskregister!$E$13="",0,COUNTIF(BN$4:BN$53,"&lt;"&amp;AR741)*IF(AS741&lt;0.5,Riskregister!$K$13+(Riskregister!$L$13-Riskregister!$K$13)*SQRT(AS741/2),Riskregister!$L$13-(Riskregister!$L$13-Riskregister!$K$13)*SQRT((1-AS741)/2)))</f>
        <v>0</v>
      </c>
      <c r="AU741" s="30">
        <f t="shared" ca="1" si="453"/>
        <v>0.2490644266768377</v>
      </c>
      <c r="AV741" s="30">
        <f t="shared" ca="1" si="453"/>
        <v>0.91815243318283379</v>
      </c>
      <c r="AW741" s="30">
        <f>IF(Riskregister!$E$14="",0,COUNTIF(BO$4:BO$53,"&lt;"&amp;AU741)*IF(AV741&lt;0.5,Riskregister!$K$14+(Riskregister!$L$14-Riskregister!$K$14)*SQRT(AV741/2),Riskregister!$L$14-(Riskregister!$L$14-Riskregister!$K$14)*SQRT((1-AV741)/2)))</f>
        <v>0</v>
      </c>
      <c r="AX741" s="30">
        <f t="shared" ca="1" si="454"/>
        <v>5.475399270268555E-2</v>
      </c>
      <c r="AY741" s="30">
        <f t="shared" ca="1" si="454"/>
        <v>0.50915308979530827</v>
      </c>
      <c r="AZ741" s="30">
        <f>IF(Riskregister!$E$15="",0,COUNTIF(BP$4:BP$53,"&lt;"&amp;AX741)*IF(AY741&lt;0.5,Riskregister!$K$15+(Riskregister!$L$15-Riskregister!$K$15)*SQRT(AY741/2),Riskregister!$L$15-(Riskregister!$L$15-Riskregister!$K$15)*SQRT((1-AY741)/2)))</f>
        <v>0</v>
      </c>
      <c r="BA741" s="30">
        <f t="shared" ca="1" si="455"/>
        <v>0.95618722677863399</v>
      </c>
      <c r="BB741" s="30">
        <f t="shared" ca="1" si="455"/>
        <v>0.33891840441222487</v>
      </c>
      <c r="BC741" s="30">
        <f>IF(Riskregister!$E$16="",0,COUNTIF(BQ$4:BQ$53,"&lt;"&amp;BA741)*IF(BB741&lt;0.5,Riskregister!$K$16+(Riskregister!$L$16-Riskregister!$K$16)*SQRT(BB741/2),Riskregister!$L$16-(Riskregister!$L$16-Riskregister!$K$16)*SQRT((1-BB741)/2)))</f>
        <v>0</v>
      </c>
      <c r="BD741" s="30">
        <f t="shared" ca="1" si="443"/>
        <v>12650177.213219514</v>
      </c>
    </row>
    <row r="742" spans="20:56" x14ac:dyDescent="0.35">
      <c r="T742" s="30">
        <f t="shared" ca="1" si="444"/>
        <v>0.9496386644980741</v>
      </c>
      <c r="U742" s="30">
        <f t="shared" ca="1" si="444"/>
        <v>0.91920855880071883</v>
      </c>
      <c r="V742" s="30">
        <f ca="1">IF(Riskregister!$E$5="",0,COUNTIF(BF$4:BF$53,"&lt;"&amp;T742)*IF(U742&lt;0.5,Riskregister!$K$5+(Riskregister!$L$5-Riskregister!$K$5)*SQRT(U742/2),Riskregister!$L$5-(Riskregister!$L$5-Riskregister!$K$5)*SQRT((1-U742)/2)))</f>
        <v>3566891.3697871952</v>
      </c>
      <c r="W742" s="30">
        <f t="shared" ca="1" si="445"/>
        <v>0.11501415550690197</v>
      </c>
      <c r="X742" s="30">
        <f t="shared" ca="1" si="445"/>
        <v>0.60803853539367902</v>
      </c>
      <c r="Y742" s="30">
        <f ca="1">IF(Riskregister!$E$6="",0,COUNTIF(BG$4:BG$53,"&lt;"&amp;W742)*IF(X742&lt;0.5,Riskregister!$K$6+(Riskregister!$L$6-Riskregister!$K$6)*SQRT(X742/2),Riskregister!$L$6-(Riskregister!$L$6-Riskregister!$K$6)*SQRT((1-X742)/2)))</f>
        <v>0</v>
      </c>
      <c r="Z742" s="30">
        <f t="shared" ca="1" si="446"/>
        <v>0.42826767889039163</v>
      </c>
      <c r="AA742" s="30">
        <f t="shared" ca="1" si="446"/>
        <v>0.43157196157090061</v>
      </c>
      <c r="AB742" s="30">
        <f ca="1">IF(Riskregister!$E$7="",0,COUNTIF(BH$4:BH$53,"&lt;"&amp;Z742)*IF(AA742&lt;0.5,Riskregister!$K$7+(Riskregister!$L$7-Riskregister!$K$7)*SQRT(AA742/2),Riskregister!$L$7-(Riskregister!$L$7-Riskregister!$K$7)*SQRT((1-AA742)/2)))</f>
        <v>1275508.1625818596</v>
      </c>
      <c r="AC742" s="30">
        <f t="shared" ca="1" si="447"/>
        <v>0.58332434508379916</v>
      </c>
      <c r="AD742" s="30">
        <f t="shared" ca="1" si="447"/>
        <v>0.89759873107608212</v>
      </c>
      <c r="AE742" s="30">
        <f ca="1">IF(Riskregister!$E$8="",0,COUNTIF(BI$4:BI$53,"&lt;"&amp;AC742)*IF(AD742&lt;0.5,Riskregister!$K$8+(Riskregister!$L$8-Riskregister!$K$8)*SQRT(AD742/2),Riskregister!$L$8-(Riskregister!$L$8-Riskregister!$K$8)*SQRT((1-AD742)/2)))</f>
        <v>11809514.435484458</v>
      </c>
      <c r="AF742" s="30">
        <f t="shared" ca="1" si="448"/>
        <v>0.99318154169512796</v>
      </c>
      <c r="AG742" s="30">
        <f t="shared" ca="1" si="448"/>
        <v>0.70348263552881207</v>
      </c>
      <c r="AH742" s="30">
        <f>IF(Riskregister!$E$9="",0,COUNTIF(BJ$4:BJ$53,"&lt;"&amp;AF742)*IF(AG742&lt;0.5,Riskregister!$K$9+(Riskregister!$L$9-Riskregister!$K$9)*SQRT(AG742/2),Riskregister!$L$9-(Riskregister!$L$9-Riskregister!$K$9)*SQRT((1-AG742)/2)))</f>
        <v>0</v>
      </c>
      <c r="AI742" s="30">
        <f t="shared" ca="1" si="449"/>
        <v>0.84830250378970262</v>
      </c>
      <c r="AJ742" s="30">
        <f t="shared" ca="1" si="449"/>
        <v>0.75461023028319274</v>
      </c>
      <c r="AK742" s="30">
        <f>IF(Riskregister!$E$10="",0,COUNTIF(BK$4:BK$53,"&lt;"&amp;AI742)*IF(AJ742&lt;0.5,Riskregister!$K$10+(Riskregister!$L$10-Riskregister!$K$10)*SQRT(AJ742/2),Riskregister!$L$10-(Riskregister!$L$10-Riskregister!$K$10)*SQRT((1-AJ742)/2)))</f>
        <v>0</v>
      </c>
      <c r="AL742" s="30">
        <f t="shared" ca="1" si="450"/>
        <v>0.54646704428659698</v>
      </c>
      <c r="AM742" s="30">
        <f t="shared" ca="1" si="450"/>
        <v>0.21727784155514285</v>
      </c>
      <c r="AN742" s="30">
        <f>IF(Riskregister!$E$11="",0,COUNTIF(BL$4:BL$53,"&lt;"&amp;AL742)*IF(AM742&lt;0.5,Riskregister!$K$11+(Riskregister!$L$11-Riskregister!$K$11)*SQRT(AM742/2),Riskregister!$L$11-(Riskregister!$L$11-Riskregister!$K$11)*SQRT((1-AM742)/2)))</f>
        <v>0</v>
      </c>
      <c r="AO742" s="30">
        <f t="shared" ca="1" si="451"/>
        <v>0.39957084395955533</v>
      </c>
      <c r="AP742" s="30">
        <f t="shared" ca="1" si="451"/>
        <v>0.26557751734620727</v>
      </c>
      <c r="AQ742" s="30">
        <f>IF(Riskregister!$E$12="",0,COUNTIF(BM$4:BM$53,"&lt;"&amp;AO742)*IF(AP742&lt;0.5,Riskregister!$K$12+(Riskregister!$L$12-Riskregister!$K$12)*SQRT(AP742/2),Riskregister!$L$12-(Riskregister!$L$12-Riskregister!$K$12)*SQRT((1-AP742)/2)))</f>
        <v>0</v>
      </c>
      <c r="AR742" s="30">
        <f t="shared" ca="1" si="452"/>
        <v>0.52285164662599026</v>
      </c>
      <c r="AS742" s="30">
        <f t="shared" ca="1" si="452"/>
        <v>0.61200258339087643</v>
      </c>
      <c r="AT742" s="30">
        <f>IF(Riskregister!$E$13="",0,COUNTIF(BN$4:BN$53,"&lt;"&amp;AR742)*IF(AS742&lt;0.5,Riskregister!$K$13+(Riskregister!$L$13-Riskregister!$K$13)*SQRT(AS742/2),Riskregister!$L$13-(Riskregister!$L$13-Riskregister!$K$13)*SQRT((1-AS742)/2)))</f>
        <v>0</v>
      </c>
      <c r="AU742" s="30">
        <f t="shared" ca="1" si="453"/>
        <v>0.62106395658793789</v>
      </c>
      <c r="AV742" s="30">
        <f t="shared" ca="1" si="453"/>
        <v>0.37681457271757501</v>
      </c>
      <c r="AW742" s="30">
        <f>IF(Riskregister!$E$14="",0,COUNTIF(BO$4:BO$53,"&lt;"&amp;AU742)*IF(AV742&lt;0.5,Riskregister!$K$14+(Riskregister!$L$14-Riskregister!$K$14)*SQRT(AV742/2),Riskregister!$L$14-(Riskregister!$L$14-Riskregister!$K$14)*SQRT((1-AV742)/2)))</f>
        <v>0</v>
      </c>
      <c r="AX742" s="30">
        <f t="shared" ca="1" si="454"/>
        <v>0.37061459004378727</v>
      </c>
      <c r="AY742" s="30">
        <f t="shared" ca="1" si="454"/>
        <v>0.62890885787934292</v>
      </c>
      <c r="AZ742" s="30">
        <f>IF(Riskregister!$E$15="",0,COUNTIF(BP$4:BP$53,"&lt;"&amp;AX742)*IF(AY742&lt;0.5,Riskregister!$K$15+(Riskregister!$L$15-Riskregister!$K$15)*SQRT(AY742/2),Riskregister!$L$15-(Riskregister!$L$15-Riskregister!$K$15)*SQRT((1-AY742)/2)))</f>
        <v>0</v>
      </c>
      <c r="BA742" s="30">
        <f t="shared" ca="1" si="455"/>
        <v>0.76173899992394223</v>
      </c>
      <c r="BB742" s="30">
        <f t="shared" ca="1" si="455"/>
        <v>0.47687008370469564</v>
      </c>
      <c r="BC742" s="30">
        <f>IF(Riskregister!$E$16="",0,COUNTIF(BQ$4:BQ$53,"&lt;"&amp;BA742)*IF(BB742&lt;0.5,Riskregister!$K$16+(Riskregister!$L$16-Riskregister!$K$16)*SQRT(BB742/2),Riskregister!$L$16-(Riskregister!$L$16-Riskregister!$K$16)*SQRT((1-BB742)/2)))</f>
        <v>0</v>
      </c>
      <c r="BD742" s="30">
        <f t="shared" ca="1" si="443"/>
        <v>16651913.967853513</v>
      </c>
    </row>
    <row r="743" spans="20:56" x14ac:dyDescent="0.35">
      <c r="T743" s="30">
        <f t="shared" ca="1" si="444"/>
        <v>0.32407999899348006</v>
      </c>
      <c r="U743" s="30">
        <f t="shared" ca="1" si="444"/>
        <v>0.11639072682973017</v>
      </c>
      <c r="V743" s="30">
        <f ca="1">IF(Riskregister!$E$5="",0,COUNTIF(BF$4:BF$53,"&lt;"&amp;T743)*IF(U743&lt;0.5,Riskregister!$K$5+(Riskregister!$L$5-Riskregister!$K$5)*SQRT(U743/2),Riskregister!$L$5-(Riskregister!$L$5-Riskregister!$K$5)*SQRT((1-U743)/2)))</f>
        <v>775670.1549475966</v>
      </c>
      <c r="W743" s="30">
        <f t="shared" ca="1" si="445"/>
        <v>0.62447641433834489</v>
      </c>
      <c r="X743" s="30">
        <f t="shared" ca="1" si="445"/>
        <v>0.90925959165055859</v>
      </c>
      <c r="Y743" s="30">
        <f ca="1">IF(Riskregister!$E$6="",0,COUNTIF(BG$4:BG$53,"&lt;"&amp;W743)*IF(X743&lt;0.5,Riskregister!$K$6+(Riskregister!$L$6-Riskregister!$K$6)*SQRT(X743/2),Riskregister!$L$6-(Riskregister!$L$6-Riskregister!$K$6)*SQRT((1-X743)/2)))</f>
        <v>3233189.8239431218</v>
      </c>
      <c r="Z743" s="30">
        <f t="shared" ca="1" si="446"/>
        <v>0.22681407358967154</v>
      </c>
      <c r="AA743" s="30">
        <f t="shared" ca="1" si="446"/>
        <v>2.5068965003943289E-2</v>
      </c>
      <c r="AB743" s="30">
        <f ca="1">IF(Riskregister!$E$7="",0,COUNTIF(BH$4:BH$53,"&lt;"&amp;Z743)*IF(AA743&lt;0.5,Riskregister!$K$7+(Riskregister!$L$7-Riskregister!$K$7)*SQRT(AA743/2),Riskregister!$L$7-(Riskregister!$L$7-Riskregister!$K$7)*SQRT((1-AA743)/2)))</f>
        <v>356740.50434991089</v>
      </c>
      <c r="AC743" s="30">
        <f t="shared" ca="1" si="447"/>
        <v>0.48727350131328295</v>
      </c>
      <c r="AD743" s="30">
        <f t="shared" ca="1" si="447"/>
        <v>0.69766058795150032</v>
      </c>
      <c r="AE743" s="30">
        <f ca="1">IF(Riskregister!$E$8="",0,COUNTIF(BI$4:BI$53,"&lt;"&amp;AC743)*IF(AD743&lt;0.5,Riskregister!$K$8+(Riskregister!$L$8-Riskregister!$K$8)*SQRT(AD743/2),Riskregister!$L$8-(Riskregister!$L$8-Riskregister!$K$8)*SQRT((1-AD743)/2)))</f>
        <v>9517842.645939365</v>
      </c>
      <c r="AF743" s="30">
        <f t="shared" ca="1" si="448"/>
        <v>0.20555977339147669</v>
      </c>
      <c r="AG743" s="30">
        <f t="shared" ca="1" si="448"/>
        <v>0.44986374912296179</v>
      </c>
      <c r="AH743" s="30">
        <f>IF(Riskregister!$E$9="",0,COUNTIF(BJ$4:BJ$53,"&lt;"&amp;AF743)*IF(AG743&lt;0.5,Riskregister!$K$9+(Riskregister!$L$9-Riskregister!$K$9)*SQRT(AG743/2),Riskregister!$L$9-(Riskregister!$L$9-Riskregister!$K$9)*SQRT((1-AG743)/2)))</f>
        <v>0</v>
      </c>
      <c r="AI743" s="30">
        <f t="shared" ca="1" si="449"/>
        <v>0.52580353800808965</v>
      </c>
      <c r="AJ743" s="30">
        <f t="shared" ca="1" si="449"/>
        <v>0.8440351139037563</v>
      </c>
      <c r="AK743" s="30">
        <f>IF(Riskregister!$E$10="",0,COUNTIF(BK$4:BK$53,"&lt;"&amp;AI743)*IF(AJ743&lt;0.5,Riskregister!$K$10+(Riskregister!$L$10-Riskregister!$K$10)*SQRT(AJ743/2),Riskregister!$L$10-(Riskregister!$L$10-Riskregister!$K$10)*SQRT((1-AJ743)/2)))</f>
        <v>0</v>
      </c>
      <c r="AL743" s="30">
        <f t="shared" ca="1" si="450"/>
        <v>9.4849614096114698E-2</v>
      </c>
      <c r="AM743" s="30">
        <f t="shared" ca="1" si="450"/>
        <v>2.4862846677706885E-2</v>
      </c>
      <c r="AN743" s="30">
        <f>IF(Riskregister!$E$11="",0,COUNTIF(BL$4:BL$53,"&lt;"&amp;AL743)*IF(AM743&lt;0.5,Riskregister!$K$11+(Riskregister!$L$11-Riskregister!$K$11)*SQRT(AM743/2),Riskregister!$L$11-(Riskregister!$L$11-Riskregister!$K$11)*SQRT((1-AM743)/2)))</f>
        <v>0</v>
      </c>
      <c r="AO743" s="30">
        <f t="shared" ca="1" si="451"/>
        <v>4.2129799271216184E-2</v>
      </c>
      <c r="AP743" s="30">
        <f t="shared" ca="1" si="451"/>
        <v>0.18467114463848433</v>
      </c>
      <c r="AQ743" s="30">
        <f>IF(Riskregister!$E$12="",0,COUNTIF(BM$4:BM$53,"&lt;"&amp;AO743)*IF(AP743&lt;0.5,Riskregister!$K$12+(Riskregister!$L$12-Riskregister!$K$12)*SQRT(AP743/2),Riskregister!$L$12-(Riskregister!$L$12-Riskregister!$K$12)*SQRT((1-AP743)/2)))</f>
        <v>0</v>
      </c>
      <c r="AR743" s="30">
        <f t="shared" ca="1" si="452"/>
        <v>0.25827762955512601</v>
      </c>
      <c r="AS743" s="30">
        <f t="shared" ca="1" si="452"/>
        <v>0.84034758561038403</v>
      </c>
      <c r="AT743" s="30">
        <f>IF(Riskregister!$E$13="",0,COUNTIF(BN$4:BN$53,"&lt;"&amp;AR743)*IF(AS743&lt;0.5,Riskregister!$K$13+(Riskregister!$L$13-Riskregister!$K$13)*SQRT(AS743/2),Riskregister!$L$13-(Riskregister!$L$13-Riskregister!$K$13)*SQRT((1-AS743)/2)))</f>
        <v>0</v>
      </c>
      <c r="AU743" s="30">
        <f t="shared" ca="1" si="453"/>
        <v>0.93142460946160754</v>
      </c>
      <c r="AV743" s="30">
        <f t="shared" ca="1" si="453"/>
        <v>0.46295135093164341</v>
      </c>
      <c r="AW743" s="30">
        <f>IF(Riskregister!$E$14="",0,COUNTIF(BO$4:BO$53,"&lt;"&amp;AU743)*IF(AV743&lt;0.5,Riskregister!$K$14+(Riskregister!$L$14-Riskregister!$K$14)*SQRT(AV743/2),Riskregister!$L$14-(Riskregister!$L$14-Riskregister!$K$14)*SQRT((1-AV743)/2)))</f>
        <v>0</v>
      </c>
      <c r="AX743" s="30">
        <f t="shared" ca="1" si="454"/>
        <v>0.16296813672854149</v>
      </c>
      <c r="AY743" s="30">
        <f t="shared" ca="1" si="454"/>
        <v>0.60705886341689064</v>
      </c>
      <c r="AZ743" s="30">
        <f>IF(Riskregister!$E$15="",0,COUNTIF(BP$4:BP$53,"&lt;"&amp;AX743)*IF(AY743&lt;0.5,Riskregister!$K$15+(Riskregister!$L$15-Riskregister!$K$15)*SQRT(AY743/2),Riskregister!$L$15-(Riskregister!$L$15-Riskregister!$K$15)*SQRT((1-AY743)/2)))</f>
        <v>0</v>
      </c>
      <c r="BA743" s="30">
        <f t="shared" ca="1" si="455"/>
        <v>0.57805300369740398</v>
      </c>
      <c r="BB743" s="30">
        <f t="shared" ca="1" si="455"/>
        <v>0.66007132409739844</v>
      </c>
      <c r="BC743" s="30">
        <f>IF(Riskregister!$E$16="",0,COUNTIF(BQ$4:BQ$53,"&lt;"&amp;BA743)*IF(BB743&lt;0.5,Riskregister!$K$16+(Riskregister!$L$16-Riskregister!$K$16)*SQRT(BB743/2),Riskregister!$L$16-(Riskregister!$L$16-Riskregister!$K$16)*SQRT((1-BB743)/2)))</f>
        <v>0</v>
      </c>
      <c r="BD743" s="30">
        <f t="shared" ca="1" si="443"/>
        <v>13883443.129179996</v>
      </c>
    </row>
    <row r="744" spans="20:56" x14ac:dyDescent="0.35">
      <c r="T744" s="30">
        <f t="shared" ref="T744:U763" ca="1" si="456">RAND()</f>
        <v>0.63744878207903677</v>
      </c>
      <c r="U744" s="30">
        <f t="shared" ca="1" si="456"/>
        <v>0.96553817623253824</v>
      </c>
      <c r="V744" s="30">
        <f ca="1">IF(Riskregister!$E$5="",0,COUNTIF(BF$4:BF$53,"&lt;"&amp;T744)*IF(U744&lt;0.5,Riskregister!$K$5+(Riskregister!$L$5-Riskregister!$K$5)*SQRT(U744/2),Riskregister!$L$5-(Riskregister!$L$5-Riskregister!$K$5)*SQRT((1-U744)/2)))</f>
        <v>2163720.1775367009</v>
      </c>
      <c r="W744" s="30">
        <f t="shared" ref="W744:X763" ca="1" si="457">RAND()</f>
        <v>0.85866313331252986</v>
      </c>
      <c r="X744" s="30">
        <f t="shared" ca="1" si="457"/>
        <v>0.24371327195784931</v>
      </c>
      <c r="Y744" s="30">
        <f ca="1">IF(Riskregister!$E$6="",0,COUNTIF(BG$4:BG$53,"&lt;"&amp;W744)*IF(X744&lt;0.5,Riskregister!$K$6+(Riskregister!$L$6-Riskregister!$K$6)*SQRT(X744/2),Riskregister!$L$6-(Riskregister!$L$6-Riskregister!$K$6)*SQRT((1-X744)/2)))</f>
        <v>2485030.3724729326</v>
      </c>
      <c r="Z744" s="30">
        <f t="shared" ref="Z744:AA763" ca="1" si="458">RAND()</f>
        <v>0.58354756886839432</v>
      </c>
      <c r="AA744" s="30">
        <f t="shared" ca="1" si="458"/>
        <v>0.87547268068005835</v>
      </c>
      <c r="AB744" s="30">
        <f ca="1">IF(Riskregister!$E$7="",0,COUNTIF(BH$4:BH$53,"&lt;"&amp;Z744)*IF(AA744&lt;0.5,Riskregister!$K$7+(Riskregister!$L$7-Riskregister!$K$7)*SQRT(AA744/2),Riskregister!$L$7-(Riskregister!$L$7-Riskregister!$K$7)*SQRT((1-AA744)/2)))</f>
        <v>2188659.1645334209</v>
      </c>
      <c r="AC744" s="30">
        <f t="shared" ref="AC744:AD763" ca="1" si="459">RAND()</f>
        <v>0.42379227422440635</v>
      </c>
      <c r="AD744" s="30">
        <f t="shared" ca="1" si="459"/>
        <v>0.55957074552920139</v>
      </c>
      <c r="AE744" s="30">
        <f ca="1">IF(Riskregister!$E$8="",0,COUNTIF(BI$4:BI$53,"&lt;"&amp;AC744)*IF(AD744&lt;0.5,Riskregister!$K$8+(Riskregister!$L$8-Riskregister!$K$8)*SQRT(AD744/2),Riskregister!$L$8-(Riskregister!$L$8-Riskregister!$K$8)*SQRT((1-AD744)/2)))</f>
        <v>5588859.0520682884</v>
      </c>
      <c r="AF744" s="30">
        <f t="shared" ref="AF744:AG763" ca="1" si="460">RAND()</f>
        <v>0.78845631438892727</v>
      </c>
      <c r="AG744" s="30">
        <f t="shared" ca="1" si="460"/>
        <v>0.30854586139588425</v>
      </c>
      <c r="AH744" s="30">
        <f>IF(Riskregister!$E$9="",0,COUNTIF(BJ$4:BJ$53,"&lt;"&amp;AF744)*IF(AG744&lt;0.5,Riskregister!$K$9+(Riskregister!$L$9-Riskregister!$K$9)*SQRT(AG744/2),Riskregister!$L$9-(Riskregister!$L$9-Riskregister!$K$9)*SQRT((1-AG744)/2)))</f>
        <v>0</v>
      </c>
      <c r="AI744" s="30">
        <f t="shared" ref="AI744:AJ763" ca="1" si="461">RAND()</f>
        <v>0.63541982383574136</v>
      </c>
      <c r="AJ744" s="30">
        <f t="shared" ca="1" si="461"/>
        <v>0.27176619477690878</v>
      </c>
      <c r="AK744" s="30">
        <f>IF(Riskregister!$E$10="",0,COUNTIF(BK$4:BK$53,"&lt;"&amp;AI744)*IF(AJ744&lt;0.5,Riskregister!$K$10+(Riskregister!$L$10-Riskregister!$K$10)*SQRT(AJ744/2),Riskregister!$L$10-(Riskregister!$L$10-Riskregister!$K$10)*SQRT((1-AJ744)/2)))</f>
        <v>0</v>
      </c>
      <c r="AL744" s="30">
        <f t="shared" ref="AL744:AM763" ca="1" si="462">RAND()</f>
        <v>0.40780628819533649</v>
      </c>
      <c r="AM744" s="30">
        <f t="shared" ca="1" si="462"/>
        <v>0.82444610812562047</v>
      </c>
      <c r="AN744" s="30">
        <f>IF(Riskregister!$E$11="",0,COUNTIF(BL$4:BL$53,"&lt;"&amp;AL744)*IF(AM744&lt;0.5,Riskregister!$K$11+(Riskregister!$L$11-Riskregister!$K$11)*SQRT(AM744/2),Riskregister!$L$11-(Riskregister!$L$11-Riskregister!$K$11)*SQRT((1-AM744)/2)))</f>
        <v>0</v>
      </c>
      <c r="AO744" s="30">
        <f t="shared" ref="AO744:AP763" ca="1" si="463">RAND()</f>
        <v>0.67242288938524608</v>
      </c>
      <c r="AP744" s="30">
        <f t="shared" ca="1" si="463"/>
        <v>0.94683177295764653</v>
      </c>
      <c r="AQ744" s="30">
        <f>IF(Riskregister!$E$12="",0,COUNTIF(BM$4:BM$53,"&lt;"&amp;AO744)*IF(AP744&lt;0.5,Riskregister!$K$12+(Riskregister!$L$12-Riskregister!$K$12)*SQRT(AP744/2),Riskregister!$L$12-(Riskregister!$L$12-Riskregister!$K$12)*SQRT((1-AP744)/2)))</f>
        <v>0</v>
      </c>
      <c r="AR744" s="30">
        <f t="shared" ref="AR744:AS763" ca="1" si="464">RAND()</f>
        <v>0.21693418205735293</v>
      </c>
      <c r="AS744" s="30">
        <f t="shared" ca="1" si="464"/>
        <v>0.26159984358208832</v>
      </c>
      <c r="AT744" s="30">
        <f>IF(Riskregister!$E$13="",0,COUNTIF(BN$4:BN$53,"&lt;"&amp;AR744)*IF(AS744&lt;0.5,Riskregister!$K$13+(Riskregister!$L$13-Riskregister!$K$13)*SQRT(AS744/2),Riskregister!$L$13-(Riskregister!$L$13-Riskregister!$K$13)*SQRT((1-AS744)/2)))</f>
        <v>0</v>
      </c>
      <c r="AU744" s="30">
        <f t="shared" ref="AU744:AV763" ca="1" si="465">RAND()</f>
        <v>0.71596261655168081</v>
      </c>
      <c r="AV744" s="30">
        <f t="shared" ca="1" si="465"/>
        <v>5.4131233393408085E-2</v>
      </c>
      <c r="AW744" s="30">
        <f>IF(Riskregister!$E$14="",0,COUNTIF(BO$4:BO$53,"&lt;"&amp;AU744)*IF(AV744&lt;0.5,Riskregister!$K$14+(Riskregister!$L$14-Riskregister!$K$14)*SQRT(AV744/2),Riskregister!$L$14-(Riskregister!$L$14-Riskregister!$K$14)*SQRT((1-AV744)/2)))</f>
        <v>0</v>
      </c>
      <c r="AX744" s="30">
        <f t="shared" ref="AX744:AY763" ca="1" si="466">RAND()</f>
        <v>0.5559728477775765</v>
      </c>
      <c r="AY744" s="30">
        <f t="shared" ca="1" si="466"/>
        <v>0.54382102347041961</v>
      </c>
      <c r="AZ744" s="30">
        <f>IF(Riskregister!$E$15="",0,COUNTIF(BP$4:BP$53,"&lt;"&amp;AX744)*IF(AY744&lt;0.5,Riskregister!$K$15+(Riskregister!$L$15-Riskregister!$K$15)*SQRT(AY744/2),Riskregister!$L$15-(Riskregister!$L$15-Riskregister!$K$15)*SQRT((1-AY744)/2)))</f>
        <v>0</v>
      </c>
      <c r="BA744" s="30">
        <f t="shared" ref="BA744:BB763" ca="1" si="467">RAND()</f>
        <v>3.6491007603303705E-2</v>
      </c>
      <c r="BB744" s="30">
        <f t="shared" ca="1" si="467"/>
        <v>0.96523166465375365</v>
      </c>
      <c r="BC744" s="30">
        <f>IF(Riskregister!$E$16="",0,COUNTIF(BQ$4:BQ$53,"&lt;"&amp;BA744)*IF(BB744&lt;0.5,Riskregister!$K$16+(Riskregister!$L$16-Riskregister!$K$16)*SQRT(BB744/2),Riskregister!$L$16-(Riskregister!$L$16-Riskregister!$K$16)*SQRT((1-BB744)/2)))</f>
        <v>0</v>
      </c>
      <c r="BD744" s="30">
        <f t="shared" ca="1" si="443"/>
        <v>12426268.766611341</v>
      </c>
    </row>
    <row r="745" spans="20:56" x14ac:dyDescent="0.35">
      <c r="T745" s="30">
        <f t="shared" ca="1" si="456"/>
        <v>3.5152901796388969E-2</v>
      </c>
      <c r="U745" s="30">
        <f t="shared" ca="1" si="456"/>
        <v>0.28906458619172259</v>
      </c>
      <c r="V745" s="30">
        <f ca="1">IF(Riskregister!$E$5="",0,COUNTIF(BF$4:BF$53,"&lt;"&amp;T745)*IF(U745&lt;0.5,Riskregister!$K$5+(Riskregister!$L$5-Riskregister!$K$5)*SQRT(U745/2),Riskregister!$L$5-(Riskregister!$L$5-Riskregister!$K$5)*SQRT((1-U745)/2)))</f>
        <v>321078.31350557529</v>
      </c>
      <c r="W745" s="30">
        <f t="shared" ca="1" si="457"/>
        <v>8.0530857057621641E-2</v>
      </c>
      <c r="X745" s="30">
        <f t="shared" ca="1" si="457"/>
        <v>0.70827409045745693</v>
      </c>
      <c r="Y745" s="30">
        <f ca="1">IF(Riskregister!$E$6="",0,COUNTIF(BG$4:BG$53,"&lt;"&amp;W745)*IF(X745&lt;0.5,Riskregister!$K$6+(Riskregister!$L$6-Riskregister!$K$6)*SQRT(X745/2),Riskregister!$L$6-(Riskregister!$L$6-Riskregister!$K$6)*SQRT((1-X745)/2)))</f>
        <v>0</v>
      </c>
      <c r="Z745" s="30">
        <f t="shared" ca="1" si="458"/>
        <v>0.55585205784390113</v>
      </c>
      <c r="AA745" s="30">
        <f t="shared" ca="1" si="458"/>
        <v>0.5728081105472117</v>
      </c>
      <c r="AB745" s="30">
        <f ca="1">IF(Riskregister!$E$7="",0,COUNTIF(BH$4:BH$53,"&lt;"&amp;Z745)*IF(AA745&lt;0.5,Riskregister!$K$7+(Riskregister!$L$7-Riskregister!$K$7)*SQRT(AA745/2),Riskregister!$L$7-(Riskregister!$L$7-Riskregister!$K$7)*SQRT((1-AA745)/2)))</f>
        <v>1429454.732511977</v>
      </c>
      <c r="AC745" s="30">
        <f t="shared" ca="1" si="459"/>
        <v>0.47641875042088799</v>
      </c>
      <c r="AD745" s="30">
        <f t="shared" ca="1" si="459"/>
        <v>0.16698689950909029</v>
      </c>
      <c r="AE745" s="30">
        <f ca="1">IF(Riskregister!$E$8="",0,COUNTIF(BI$4:BI$53,"&lt;"&amp;AC745)*IF(AD745&lt;0.5,Riskregister!$K$8+(Riskregister!$L$8-Riskregister!$K$8)*SQRT(AD745/2),Riskregister!$L$8-(Riskregister!$L$8-Riskregister!$K$8)*SQRT((1-AD745)/2)))</f>
        <v>4974227.8711065147</v>
      </c>
      <c r="AF745" s="30">
        <f t="shared" ca="1" si="460"/>
        <v>0.33665146992704431</v>
      </c>
      <c r="AG745" s="30">
        <f t="shared" ca="1" si="460"/>
        <v>0.53686407144492032</v>
      </c>
      <c r="AH745" s="30">
        <f>IF(Riskregister!$E$9="",0,COUNTIF(BJ$4:BJ$53,"&lt;"&amp;AF745)*IF(AG745&lt;0.5,Riskregister!$K$9+(Riskregister!$L$9-Riskregister!$K$9)*SQRT(AG745/2),Riskregister!$L$9-(Riskregister!$L$9-Riskregister!$K$9)*SQRT((1-AG745)/2)))</f>
        <v>0</v>
      </c>
      <c r="AI745" s="30">
        <f t="shared" ca="1" si="461"/>
        <v>0.15403084463636196</v>
      </c>
      <c r="AJ745" s="30">
        <f t="shared" ca="1" si="461"/>
        <v>0.78112707742817877</v>
      </c>
      <c r="AK745" s="30">
        <f>IF(Riskregister!$E$10="",0,COUNTIF(BK$4:BK$53,"&lt;"&amp;AI745)*IF(AJ745&lt;0.5,Riskregister!$K$10+(Riskregister!$L$10-Riskregister!$K$10)*SQRT(AJ745/2),Riskregister!$L$10-(Riskregister!$L$10-Riskregister!$K$10)*SQRT((1-AJ745)/2)))</f>
        <v>0</v>
      </c>
      <c r="AL745" s="30">
        <f t="shared" ca="1" si="462"/>
        <v>0.18371705565644658</v>
      </c>
      <c r="AM745" s="30">
        <f t="shared" ca="1" si="462"/>
        <v>0.7094666754684622</v>
      </c>
      <c r="AN745" s="30">
        <f>IF(Riskregister!$E$11="",0,COUNTIF(BL$4:BL$53,"&lt;"&amp;AL745)*IF(AM745&lt;0.5,Riskregister!$K$11+(Riskregister!$L$11-Riskregister!$K$11)*SQRT(AM745/2),Riskregister!$L$11-(Riskregister!$L$11-Riskregister!$K$11)*SQRT((1-AM745)/2)))</f>
        <v>0</v>
      </c>
      <c r="AO745" s="30">
        <f t="shared" ca="1" si="463"/>
        <v>0.32457376639592783</v>
      </c>
      <c r="AP745" s="30">
        <f t="shared" ca="1" si="463"/>
        <v>0.97823306017913381</v>
      </c>
      <c r="AQ745" s="30">
        <f>IF(Riskregister!$E$12="",0,COUNTIF(BM$4:BM$53,"&lt;"&amp;AO745)*IF(AP745&lt;0.5,Riskregister!$K$12+(Riskregister!$L$12-Riskregister!$K$12)*SQRT(AP745/2),Riskregister!$L$12-(Riskregister!$L$12-Riskregister!$K$12)*SQRT((1-AP745)/2)))</f>
        <v>0</v>
      </c>
      <c r="AR745" s="30">
        <f t="shared" ca="1" si="464"/>
        <v>0.99828081509593614</v>
      </c>
      <c r="AS745" s="30">
        <f t="shared" ca="1" si="464"/>
        <v>0.71495690092961006</v>
      </c>
      <c r="AT745" s="30">
        <f>IF(Riskregister!$E$13="",0,COUNTIF(BN$4:BN$53,"&lt;"&amp;AR745)*IF(AS745&lt;0.5,Riskregister!$K$13+(Riskregister!$L$13-Riskregister!$K$13)*SQRT(AS745/2),Riskregister!$L$13-(Riskregister!$L$13-Riskregister!$K$13)*SQRT((1-AS745)/2)))</f>
        <v>0</v>
      </c>
      <c r="AU745" s="30">
        <f t="shared" ca="1" si="465"/>
        <v>0.78249359059759804</v>
      </c>
      <c r="AV745" s="30">
        <f t="shared" ca="1" si="465"/>
        <v>0.80204581074728776</v>
      </c>
      <c r="AW745" s="30">
        <f>IF(Riskregister!$E$14="",0,COUNTIF(BO$4:BO$53,"&lt;"&amp;AU745)*IF(AV745&lt;0.5,Riskregister!$K$14+(Riskregister!$L$14-Riskregister!$K$14)*SQRT(AV745/2),Riskregister!$L$14-(Riskregister!$L$14-Riskregister!$K$14)*SQRT((1-AV745)/2)))</f>
        <v>0</v>
      </c>
      <c r="AX745" s="30">
        <f t="shared" ca="1" si="466"/>
        <v>0.40513876645804847</v>
      </c>
      <c r="AY745" s="30">
        <f t="shared" ca="1" si="466"/>
        <v>0.24740689584104392</v>
      </c>
      <c r="AZ745" s="30">
        <f>IF(Riskregister!$E$15="",0,COUNTIF(BP$4:BP$53,"&lt;"&amp;AX745)*IF(AY745&lt;0.5,Riskregister!$K$15+(Riskregister!$L$15-Riskregister!$K$15)*SQRT(AY745/2),Riskregister!$L$15-(Riskregister!$L$15-Riskregister!$K$15)*SQRT((1-AY745)/2)))</f>
        <v>0</v>
      </c>
      <c r="BA745" s="30">
        <f t="shared" ca="1" si="467"/>
        <v>0.64622413605498341</v>
      </c>
      <c r="BB745" s="30">
        <f t="shared" ca="1" si="467"/>
        <v>0.37822528768958874</v>
      </c>
      <c r="BC745" s="30">
        <f>IF(Riskregister!$E$16="",0,COUNTIF(BQ$4:BQ$53,"&lt;"&amp;BA745)*IF(BB745&lt;0.5,Riskregister!$K$16+(Riskregister!$L$16-Riskregister!$K$16)*SQRT(BB745/2),Riskregister!$L$16-(Riskregister!$L$16-Riskregister!$K$16)*SQRT((1-BB745)/2)))</f>
        <v>0</v>
      </c>
      <c r="BD745" s="30">
        <f t="shared" ca="1" si="443"/>
        <v>6724760.9171240665</v>
      </c>
    </row>
    <row r="746" spans="20:56" x14ac:dyDescent="0.35">
      <c r="T746" s="30">
        <f t="shared" ca="1" si="456"/>
        <v>0.55367982327553344</v>
      </c>
      <c r="U746" s="30">
        <f t="shared" ca="1" si="456"/>
        <v>0.37729692231549783</v>
      </c>
      <c r="V746" s="30">
        <f ca="1">IF(Riskregister!$E$5="",0,COUNTIF(BF$4:BF$53,"&lt;"&amp;T746)*IF(U746&lt;0.5,Riskregister!$K$5+(Riskregister!$L$5-Riskregister!$K$5)*SQRT(U746/2),Riskregister!$L$5-(Riskregister!$L$5-Riskregister!$K$5)*SQRT((1-U746)/2)))</f>
        <v>1381806.2510309741</v>
      </c>
      <c r="W746" s="30">
        <f t="shared" ca="1" si="457"/>
        <v>0.21032876192677308</v>
      </c>
      <c r="X746" s="30">
        <f t="shared" ca="1" si="457"/>
        <v>0.69867473564813043</v>
      </c>
      <c r="Y746" s="30">
        <f ca="1">IF(Riskregister!$E$6="",0,COUNTIF(BG$4:BG$53,"&lt;"&amp;W746)*IF(X746&lt;0.5,Riskregister!$K$6+(Riskregister!$L$6-Riskregister!$K$6)*SQRT(X746/2),Riskregister!$L$6-(Riskregister!$L$6-Riskregister!$K$6)*SQRT((1-X746)/2)))</f>
        <v>1301324.8764625802</v>
      </c>
      <c r="Z746" s="30">
        <f t="shared" ca="1" si="458"/>
        <v>0.93397769039014544</v>
      </c>
      <c r="AA746" s="30">
        <f t="shared" ca="1" si="458"/>
        <v>8.1420213375847816E-2</v>
      </c>
      <c r="AB746" s="30">
        <f ca="1">IF(Riskregister!$E$7="",0,COUNTIF(BH$4:BH$53,"&lt;"&amp;Z746)*IF(AA746&lt;0.5,Riskregister!$K$7+(Riskregister!$L$7-Riskregister!$K$7)*SQRT(AA746/2),Riskregister!$L$7-(Riskregister!$L$7-Riskregister!$K$7)*SQRT((1-AA746)/2)))</f>
        <v>1206186.0993584255</v>
      </c>
      <c r="AC746" s="30">
        <f t="shared" ca="1" si="459"/>
        <v>0.57838291453914425</v>
      </c>
      <c r="AD746" s="30">
        <f t="shared" ca="1" si="459"/>
        <v>0.52898918687112817</v>
      </c>
      <c r="AE746" s="30">
        <f ca="1">IF(Riskregister!$E$8="",0,COUNTIF(BI$4:BI$53,"&lt;"&amp;AC746)*IF(AD746&lt;0.5,Riskregister!$K$8+(Riskregister!$L$8-Riskregister!$K$8)*SQRT(AD746/2),Riskregister!$L$8-(Riskregister!$L$8-Riskregister!$K$8)*SQRT((1-AD746)/2)))</f>
        <v>8157425.2010609703</v>
      </c>
      <c r="AF746" s="30">
        <f t="shared" ca="1" si="460"/>
        <v>0.77594024954517538</v>
      </c>
      <c r="AG746" s="30">
        <f t="shared" ca="1" si="460"/>
        <v>0.76769241444608372</v>
      </c>
      <c r="AH746" s="30">
        <f>IF(Riskregister!$E$9="",0,COUNTIF(BJ$4:BJ$53,"&lt;"&amp;AF746)*IF(AG746&lt;0.5,Riskregister!$K$9+(Riskregister!$L$9-Riskregister!$K$9)*SQRT(AG746/2),Riskregister!$L$9-(Riskregister!$L$9-Riskregister!$K$9)*SQRT((1-AG746)/2)))</f>
        <v>0</v>
      </c>
      <c r="AI746" s="30">
        <f t="shared" ca="1" si="461"/>
        <v>0.70581715065499129</v>
      </c>
      <c r="AJ746" s="30">
        <f t="shared" ca="1" si="461"/>
        <v>0.10845643097446234</v>
      </c>
      <c r="AK746" s="30">
        <f>IF(Riskregister!$E$10="",0,COUNTIF(BK$4:BK$53,"&lt;"&amp;AI746)*IF(AJ746&lt;0.5,Riskregister!$K$10+(Riskregister!$L$10-Riskregister!$K$10)*SQRT(AJ746/2),Riskregister!$L$10-(Riskregister!$L$10-Riskregister!$K$10)*SQRT((1-AJ746)/2)))</f>
        <v>0</v>
      </c>
      <c r="AL746" s="30">
        <f t="shared" ca="1" si="462"/>
        <v>0.63070153397688078</v>
      </c>
      <c r="AM746" s="30">
        <f t="shared" ca="1" si="462"/>
        <v>0.32396196357879214</v>
      </c>
      <c r="AN746" s="30">
        <f>IF(Riskregister!$E$11="",0,COUNTIF(BL$4:BL$53,"&lt;"&amp;AL746)*IF(AM746&lt;0.5,Riskregister!$K$11+(Riskregister!$L$11-Riskregister!$K$11)*SQRT(AM746/2),Riskregister!$L$11-(Riskregister!$L$11-Riskregister!$K$11)*SQRT((1-AM746)/2)))</f>
        <v>0</v>
      </c>
      <c r="AO746" s="30">
        <f t="shared" ca="1" si="463"/>
        <v>0.28890089828925591</v>
      </c>
      <c r="AP746" s="30">
        <f t="shared" ca="1" si="463"/>
        <v>0.29342558695625887</v>
      </c>
      <c r="AQ746" s="30">
        <f>IF(Riskregister!$E$12="",0,COUNTIF(BM$4:BM$53,"&lt;"&amp;AO746)*IF(AP746&lt;0.5,Riskregister!$K$12+(Riskregister!$L$12-Riskregister!$K$12)*SQRT(AP746/2),Riskregister!$L$12-(Riskregister!$L$12-Riskregister!$K$12)*SQRT((1-AP746)/2)))</f>
        <v>0</v>
      </c>
      <c r="AR746" s="30">
        <f t="shared" ca="1" si="464"/>
        <v>0.13725998910396786</v>
      </c>
      <c r="AS746" s="30">
        <f t="shared" ca="1" si="464"/>
        <v>0.96365344833331146</v>
      </c>
      <c r="AT746" s="30">
        <f>IF(Riskregister!$E$13="",0,COUNTIF(BN$4:BN$53,"&lt;"&amp;AR746)*IF(AS746&lt;0.5,Riskregister!$K$13+(Riskregister!$L$13-Riskregister!$K$13)*SQRT(AS746/2),Riskregister!$L$13-(Riskregister!$L$13-Riskregister!$K$13)*SQRT((1-AS746)/2)))</f>
        <v>0</v>
      </c>
      <c r="AU746" s="30">
        <f t="shared" ca="1" si="465"/>
        <v>0.60706147078951567</v>
      </c>
      <c r="AV746" s="30">
        <f t="shared" ca="1" si="465"/>
        <v>0.66154524878544807</v>
      </c>
      <c r="AW746" s="30">
        <f>IF(Riskregister!$E$14="",0,COUNTIF(BO$4:BO$53,"&lt;"&amp;AU746)*IF(AV746&lt;0.5,Riskregister!$K$14+(Riskregister!$L$14-Riskregister!$K$14)*SQRT(AV746/2),Riskregister!$L$14-(Riskregister!$L$14-Riskregister!$K$14)*SQRT((1-AV746)/2)))</f>
        <v>0</v>
      </c>
      <c r="AX746" s="30">
        <f t="shared" ca="1" si="466"/>
        <v>0.60529588996430939</v>
      </c>
      <c r="AY746" s="30">
        <f t="shared" ca="1" si="466"/>
        <v>0.65926167118399603</v>
      </c>
      <c r="AZ746" s="30">
        <f>IF(Riskregister!$E$15="",0,COUNTIF(BP$4:BP$53,"&lt;"&amp;AX746)*IF(AY746&lt;0.5,Riskregister!$K$15+(Riskregister!$L$15-Riskregister!$K$15)*SQRT(AY746/2),Riskregister!$L$15-(Riskregister!$L$15-Riskregister!$K$15)*SQRT((1-AY746)/2)))</f>
        <v>0</v>
      </c>
      <c r="BA746" s="30">
        <f t="shared" ca="1" si="467"/>
        <v>0.90753297000697719</v>
      </c>
      <c r="BB746" s="30">
        <f t="shared" ca="1" si="467"/>
        <v>0.61477583326842988</v>
      </c>
      <c r="BC746" s="30">
        <f>IF(Riskregister!$E$16="",0,COUNTIF(BQ$4:BQ$53,"&lt;"&amp;BA746)*IF(BB746&lt;0.5,Riskregister!$K$16+(Riskregister!$L$16-Riskregister!$K$16)*SQRT(BB746/2),Riskregister!$L$16-(Riskregister!$L$16-Riskregister!$K$16)*SQRT((1-BB746)/2)))</f>
        <v>0</v>
      </c>
      <c r="BD746" s="30">
        <f t="shared" ca="1" si="443"/>
        <v>12046742.427912951</v>
      </c>
    </row>
    <row r="747" spans="20:56" x14ac:dyDescent="0.35">
      <c r="T747" s="30">
        <f t="shared" ca="1" si="456"/>
        <v>0.29716242848057517</v>
      </c>
      <c r="U747" s="30">
        <f t="shared" ca="1" si="456"/>
        <v>5.0428471108863726E-2</v>
      </c>
      <c r="V747" s="30">
        <f ca="1">IF(Riskregister!$E$5="",0,COUNTIF(BF$4:BF$53,"&lt;"&amp;T747)*IF(U747&lt;0.5,Riskregister!$K$5+(Riskregister!$L$5-Riskregister!$K$5)*SQRT(U747/2),Riskregister!$L$5-(Riskregister!$L$5-Riskregister!$K$5)*SQRT((1-U747)/2)))</f>
        <v>442910.91910378932</v>
      </c>
      <c r="W747" s="30">
        <f t="shared" ca="1" si="457"/>
        <v>0.12395159057924654</v>
      </c>
      <c r="X747" s="30">
        <f t="shared" ca="1" si="457"/>
        <v>0.16651726509376463</v>
      </c>
      <c r="Y747" s="30">
        <f ca="1">IF(Riskregister!$E$6="",0,COUNTIF(BG$4:BG$53,"&lt;"&amp;W747)*IF(X747&lt;0.5,Riskregister!$K$6+(Riskregister!$L$6-Riskregister!$K$6)*SQRT(X747/2),Riskregister!$L$6-(Riskregister!$L$6-Riskregister!$K$6)*SQRT((1-X747)/2)))</f>
        <v>0</v>
      </c>
      <c r="Z747" s="30">
        <f t="shared" ca="1" si="458"/>
        <v>0.7646270093358003</v>
      </c>
      <c r="AA747" s="30">
        <f t="shared" ca="1" si="458"/>
        <v>0.29023517885437899</v>
      </c>
      <c r="AB747" s="30">
        <f ca="1">IF(Riskregister!$E$7="",0,COUNTIF(BH$4:BH$53,"&lt;"&amp;Z747)*IF(AA747&lt;0.5,Riskregister!$K$7+(Riskregister!$L$7-Riskregister!$K$7)*SQRT(AA747/2),Riskregister!$L$7-(Riskregister!$L$7-Riskregister!$K$7)*SQRT((1-AA747)/2)))</f>
        <v>1466640.47415667</v>
      </c>
      <c r="AC747" s="30">
        <f t="shared" ca="1" si="459"/>
        <v>0.59781173694979128</v>
      </c>
      <c r="AD747" s="30">
        <f t="shared" ca="1" si="459"/>
        <v>0.74321335031817681</v>
      </c>
      <c r="AE747" s="30">
        <f ca="1">IF(Riskregister!$E$8="",0,COUNTIF(BI$4:BI$53,"&lt;"&amp;AC747)*IF(AD747&lt;0.5,Riskregister!$K$8+(Riskregister!$L$8-Riskregister!$K$8)*SQRT(AD747/2),Riskregister!$L$8-(Riskregister!$L$8-Riskregister!$K$8)*SQRT((1-AD747)/2)))</f>
        <v>9947685.9844600298</v>
      </c>
      <c r="AF747" s="30">
        <f t="shared" ca="1" si="460"/>
        <v>0.24661852579708832</v>
      </c>
      <c r="AG747" s="30">
        <f t="shared" ca="1" si="460"/>
        <v>0.56781770477640992</v>
      </c>
      <c r="AH747" s="30">
        <f>IF(Riskregister!$E$9="",0,COUNTIF(BJ$4:BJ$53,"&lt;"&amp;AF747)*IF(AG747&lt;0.5,Riskregister!$K$9+(Riskregister!$L$9-Riskregister!$K$9)*SQRT(AG747/2),Riskregister!$L$9-(Riskregister!$L$9-Riskregister!$K$9)*SQRT((1-AG747)/2)))</f>
        <v>0</v>
      </c>
      <c r="AI747" s="30">
        <f t="shared" ca="1" si="461"/>
        <v>0.16130443574533804</v>
      </c>
      <c r="AJ747" s="30">
        <f t="shared" ca="1" si="461"/>
        <v>2.3529834293002705E-2</v>
      </c>
      <c r="AK747" s="30">
        <f>IF(Riskregister!$E$10="",0,COUNTIF(BK$4:BK$53,"&lt;"&amp;AI747)*IF(AJ747&lt;0.5,Riskregister!$K$10+(Riskregister!$L$10-Riskregister!$K$10)*SQRT(AJ747/2),Riskregister!$L$10-(Riskregister!$L$10-Riskregister!$K$10)*SQRT((1-AJ747)/2)))</f>
        <v>0</v>
      </c>
      <c r="AL747" s="30">
        <f t="shared" ca="1" si="462"/>
        <v>0.70461046949020711</v>
      </c>
      <c r="AM747" s="30">
        <f t="shared" ca="1" si="462"/>
        <v>0.36568692037216333</v>
      </c>
      <c r="AN747" s="30">
        <f>IF(Riskregister!$E$11="",0,COUNTIF(BL$4:BL$53,"&lt;"&amp;AL747)*IF(AM747&lt;0.5,Riskregister!$K$11+(Riskregister!$L$11-Riskregister!$K$11)*SQRT(AM747/2),Riskregister!$L$11-(Riskregister!$L$11-Riskregister!$K$11)*SQRT((1-AM747)/2)))</f>
        <v>0</v>
      </c>
      <c r="AO747" s="30">
        <f t="shared" ca="1" si="463"/>
        <v>8.4455445230838366E-2</v>
      </c>
      <c r="AP747" s="30">
        <f t="shared" ca="1" si="463"/>
        <v>0.98930693547492565</v>
      </c>
      <c r="AQ747" s="30">
        <f>IF(Riskregister!$E$12="",0,COUNTIF(BM$4:BM$53,"&lt;"&amp;AO747)*IF(AP747&lt;0.5,Riskregister!$K$12+(Riskregister!$L$12-Riskregister!$K$12)*SQRT(AP747/2),Riskregister!$L$12-(Riskregister!$L$12-Riskregister!$K$12)*SQRT((1-AP747)/2)))</f>
        <v>0</v>
      </c>
      <c r="AR747" s="30">
        <f t="shared" ca="1" si="464"/>
        <v>0.68268138175077675</v>
      </c>
      <c r="AS747" s="30">
        <f t="shared" ca="1" si="464"/>
        <v>0.23379653751020069</v>
      </c>
      <c r="AT747" s="30">
        <f>IF(Riskregister!$E$13="",0,COUNTIF(BN$4:BN$53,"&lt;"&amp;AR747)*IF(AS747&lt;0.5,Riskregister!$K$13+(Riskregister!$L$13-Riskregister!$K$13)*SQRT(AS747/2),Riskregister!$L$13-(Riskregister!$L$13-Riskregister!$K$13)*SQRT((1-AS747)/2)))</f>
        <v>0</v>
      </c>
      <c r="AU747" s="30">
        <f t="shared" ca="1" si="465"/>
        <v>0.11620222976912953</v>
      </c>
      <c r="AV747" s="30">
        <f t="shared" ca="1" si="465"/>
        <v>0.32697190605865056</v>
      </c>
      <c r="AW747" s="30">
        <f>IF(Riskregister!$E$14="",0,COUNTIF(BO$4:BO$53,"&lt;"&amp;AU747)*IF(AV747&lt;0.5,Riskregister!$K$14+(Riskregister!$L$14-Riskregister!$K$14)*SQRT(AV747/2),Riskregister!$L$14-(Riskregister!$L$14-Riskregister!$K$14)*SQRT((1-AV747)/2)))</f>
        <v>0</v>
      </c>
      <c r="AX747" s="30">
        <f t="shared" ca="1" si="466"/>
        <v>0.76426448558143278</v>
      </c>
      <c r="AY747" s="30">
        <f t="shared" ca="1" si="466"/>
        <v>0.90967445635215771</v>
      </c>
      <c r="AZ747" s="30">
        <f>IF(Riskregister!$E$15="",0,COUNTIF(BP$4:BP$53,"&lt;"&amp;AX747)*IF(AY747&lt;0.5,Riskregister!$K$15+(Riskregister!$L$15-Riskregister!$K$15)*SQRT(AY747/2),Riskregister!$L$15-(Riskregister!$L$15-Riskregister!$K$15)*SQRT((1-AY747)/2)))</f>
        <v>0</v>
      </c>
      <c r="BA747" s="30">
        <f t="shared" ca="1" si="467"/>
        <v>0.31483388728904216</v>
      </c>
      <c r="BB747" s="30">
        <f t="shared" ca="1" si="467"/>
        <v>0.80232410160455536</v>
      </c>
      <c r="BC747" s="30">
        <f>IF(Riskregister!$E$16="",0,COUNTIF(BQ$4:BQ$53,"&lt;"&amp;BA747)*IF(BB747&lt;0.5,Riskregister!$K$16+(Riskregister!$L$16-Riskregister!$K$16)*SQRT(BB747/2),Riskregister!$L$16-(Riskregister!$L$16-Riskregister!$K$16)*SQRT((1-BB747)/2)))</f>
        <v>0</v>
      </c>
      <c r="BD747" s="30">
        <f t="shared" ca="1" si="443"/>
        <v>11857237.37772049</v>
      </c>
    </row>
    <row r="748" spans="20:56" x14ac:dyDescent="0.35">
      <c r="T748" s="30">
        <f t="shared" ca="1" si="456"/>
        <v>0.62225683650972463</v>
      </c>
      <c r="U748" s="30">
        <f t="shared" ca="1" si="456"/>
        <v>0.23141790445775368</v>
      </c>
      <c r="V748" s="30">
        <f ca="1">IF(Riskregister!$E$5="",0,COUNTIF(BF$4:BF$53,"&lt;"&amp;T748)*IF(U748&lt;0.5,Riskregister!$K$5+(Riskregister!$L$5-Riskregister!$K$5)*SQRT(U748/2),Riskregister!$L$5-(Riskregister!$L$5-Riskregister!$K$5)*SQRT((1-U748)/2)))</f>
        <v>1212288.3350363299</v>
      </c>
      <c r="W748" s="30">
        <f t="shared" ca="1" si="457"/>
        <v>0.44938778472301355</v>
      </c>
      <c r="X748" s="30">
        <f t="shared" ca="1" si="457"/>
        <v>0.21256031408412956</v>
      </c>
      <c r="Y748" s="30">
        <f ca="1">IF(Riskregister!$E$6="",0,COUNTIF(BG$4:BG$53,"&lt;"&amp;W748)*IF(X748&lt;0.5,Riskregister!$K$6+(Riskregister!$L$6-Riskregister!$K$6)*SQRT(X748/2),Riskregister!$L$6-(Riskregister!$L$6-Riskregister!$K$6)*SQRT((1-X748)/2)))</f>
        <v>1573622.9527685454</v>
      </c>
      <c r="Z748" s="30">
        <f t="shared" ca="1" si="458"/>
        <v>0.16729986115073647</v>
      </c>
      <c r="AA748" s="30">
        <f t="shared" ca="1" si="458"/>
        <v>0.4843806131686047</v>
      </c>
      <c r="AB748" s="30">
        <f ca="1">IF(Riskregister!$E$7="",0,COUNTIF(BH$4:BH$53,"&lt;"&amp;Z748)*IF(AA748&lt;0.5,Riskregister!$K$7+(Riskregister!$L$7-Riskregister!$K$7)*SQRT(AA748/2),Riskregister!$L$7-(Riskregister!$L$7-Riskregister!$K$7)*SQRT((1-AA748)/2)))</f>
        <v>888979.68105397176</v>
      </c>
      <c r="AC748" s="30">
        <f t="shared" ca="1" si="459"/>
        <v>0.46271354097755235</v>
      </c>
      <c r="AD748" s="30">
        <f t="shared" ca="1" si="459"/>
        <v>0.66623693143705554</v>
      </c>
      <c r="AE748" s="30">
        <f ca="1">IF(Riskregister!$E$8="",0,COUNTIF(BI$4:BI$53,"&lt;"&amp;AC748)*IF(AD748&lt;0.5,Riskregister!$K$8+(Riskregister!$L$8-Riskregister!$K$8)*SQRT(AD748/2),Riskregister!$L$8-(Riskregister!$L$8-Riskregister!$K$8)*SQRT((1-AD748)/2)))</f>
        <v>6159993.1811114075</v>
      </c>
      <c r="AF748" s="30">
        <f t="shared" ca="1" si="460"/>
        <v>0.44463262041403229</v>
      </c>
      <c r="AG748" s="30">
        <f t="shared" ca="1" si="460"/>
        <v>0.71880782075539706</v>
      </c>
      <c r="AH748" s="30">
        <f>IF(Riskregister!$E$9="",0,COUNTIF(BJ$4:BJ$53,"&lt;"&amp;AF748)*IF(AG748&lt;0.5,Riskregister!$K$9+(Riskregister!$L$9-Riskregister!$K$9)*SQRT(AG748/2),Riskregister!$L$9-(Riskregister!$L$9-Riskregister!$K$9)*SQRT((1-AG748)/2)))</f>
        <v>0</v>
      </c>
      <c r="AI748" s="30">
        <f t="shared" ca="1" si="461"/>
        <v>0.55212076939957133</v>
      </c>
      <c r="AJ748" s="30">
        <f t="shared" ca="1" si="461"/>
        <v>8.8332547405475248E-2</v>
      </c>
      <c r="AK748" s="30">
        <f>IF(Riskregister!$E$10="",0,COUNTIF(BK$4:BK$53,"&lt;"&amp;AI748)*IF(AJ748&lt;0.5,Riskregister!$K$10+(Riskregister!$L$10-Riskregister!$K$10)*SQRT(AJ748/2),Riskregister!$L$10-(Riskregister!$L$10-Riskregister!$K$10)*SQRT((1-AJ748)/2)))</f>
        <v>0</v>
      </c>
      <c r="AL748" s="30">
        <f t="shared" ca="1" si="462"/>
        <v>0.41858163850168317</v>
      </c>
      <c r="AM748" s="30">
        <f t="shared" ca="1" si="462"/>
        <v>0.25925541525219387</v>
      </c>
      <c r="AN748" s="30">
        <f>IF(Riskregister!$E$11="",0,COUNTIF(BL$4:BL$53,"&lt;"&amp;AL748)*IF(AM748&lt;0.5,Riskregister!$K$11+(Riskregister!$L$11-Riskregister!$K$11)*SQRT(AM748/2),Riskregister!$L$11-(Riskregister!$L$11-Riskregister!$K$11)*SQRT((1-AM748)/2)))</f>
        <v>0</v>
      </c>
      <c r="AO748" s="30">
        <f t="shared" ca="1" si="463"/>
        <v>0.8181168700381436</v>
      </c>
      <c r="AP748" s="30">
        <f t="shared" ca="1" si="463"/>
        <v>0.57063296796939245</v>
      </c>
      <c r="AQ748" s="30">
        <f>IF(Riskregister!$E$12="",0,COUNTIF(BM$4:BM$53,"&lt;"&amp;AO748)*IF(AP748&lt;0.5,Riskregister!$K$12+(Riskregister!$L$12-Riskregister!$K$12)*SQRT(AP748/2),Riskregister!$L$12-(Riskregister!$L$12-Riskregister!$K$12)*SQRT((1-AP748)/2)))</f>
        <v>0</v>
      </c>
      <c r="AR748" s="30">
        <f t="shared" ca="1" si="464"/>
        <v>0.21473777798785343</v>
      </c>
      <c r="AS748" s="30">
        <f t="shared" ca="1" si="464"/>
        <v>0.71120117738278832</v>
      </c>
      <c r="AT748" s="30">
        <f>IF(Riskregister!$E$13="",0,COUNTIF(BN$4:BN$53,"&lt;"&amp;AR748)*IF(AS748&lt;0.5,Riskregister!$K$13+(Riskregister!$L$13-Riskregister!$K$13)*SQRT(AS748/2),Riskregister!$L$13-(Riskregister!$L$13-Riskregister!$K$13)*SQRT((1-AS748)/2)))</f>
        <v>0</v>
      </c>
      <c r="AU748" s="30">
        <f t="shared" ca="1" si="465"/>
        <v>0.4109789990102044</v>
      </c>
      <c r="AV748" s="30">
        <f t="shared" ca="1" si="465"/>
        <v>0.15586728816173756</v>
      </c>
      <c r="AW748" s="30">
        <f>IF(Riskregister!$E$14="",0,COUNTIF(BO$4:BO$53,"&lt;"&amp;AU748)*IF(AV748&lt;0.5,Riskregister!$K$14+(Riskregister!$L$14-Riskregister!$K$14)*SQRT(AV748/2),Riskregister!$L$14-(Riskregister!$L$14-Riskregister!$K$14)*SQRT((1-AV748)/2)))</f>
        <v>0</v>
      </c>
      <c r="AX748" s="30">
        <f t="shared" ca="1" si="466"/>
        <v>0.38779074944329517</v>
      </c>
      <c r="AY748" s="30">
        <f t="shared" ca="1" si="466"/>
        <v>0.57837367129763007</v>
      </c>
      <c r="AZ748" s="30">
        <f>IF(Riskregister!$E$15="",0,COUNTIF(BP$4:BP$53,"&lt;"&amp;AX748)*IF(AY748&lt;0.5,Riskregister!$K$15+(Riskregister!$L$15-Riskregister!$K$15)*SQRT(AY748/2),Riskregister!$L$15-(Riskregister!$L$15-Riskregister!$K$15)*SQRT((1-AY748)/2)))</f>
        <v>0</v>
      </c>
      <c r="BA748" s="30">
        <f t="shared" ca="1" si="467"/>
        <v>0.96834920891866194</v>
      </c>
      <c r="BB748" s="30">
        <f t="shared" ca="1" si="467"/>
        <v>0.80611258090150351</v>
      </c>
      <c r="BC748" s="30">
        <f>IF(Riskregister!$E$16="",0,COUNTIF(BQ$4:BQ$53,"&lt;"&amp;BA748)*IF(BB748&lt;0.5,Riskregister!$K$16+(Riskregister!$L$16-Riskregister!$K$16)*SQRT(BB748/2),Riskregister!$L$16-(Riskregister!$L$16-Riskregister!$K$16)*SQRT((1-BB748)/2)))</f>
        <v>0</v>
      </c>
      <c r="BD748" s="30">
        <f t="shared" ca="1" si="443"/>
        <v>9834884.1499702558</v>
      </c>
    </row>
    <row r="749" spans="20:56" x14ac:dyDescent="0.35">
      <c r="T749" s="30">
        <f t="shared" ca="1" si="456"/>
        <v>0.79935893290476201</v>
      </c>
      <c r="U749" s="30">
        <f t="shared" ca="1" si="456"/>
        <v>0.23270395062107041</v>
      </c>
      <c r="V749" s="30">
        <f ca="1">IF(Riskregister!$E$5="",0,COUNTIF(BF$4:BF$53,"&lt;"&amp;T749)*IF(U749&lt;0.5,Riskregister!$K$5+(Riskregister!$L$5-Riskregister!$K$5)*SQRT(U749/2),Riskregister!$L$5-(Riskregister!$L$5-Riskregister!$K$5)*SQRT((1-U749)/2)))</f>
        <v>1517484.1203631412</v>
      </c>
      <c r="W749" s="30">
        <f t="shared" ca="1" si="457"/>
        <v>0.9196153538440861</v>
      </c>
      <c r="X749" s="30">
        <f t="shared" ca="1" si="457"/>
        <v>0.66786789143857517</v>
      </c>
      <c r="Y749" s="30">
        <f ca="1">IF(Riskregister!$E$6="",0,COUNTIF(BG$4:BG$53,"&lt;"&amp;W749)*IF(X749&lt;0.5,Riskregister!$K$6+(Riskregister!$L$6-Riskregister!$K$6)*SQRT(X749/2),Riskregister!$L$6-(Riskregister!$L$6-Riskregister!$K$6)*SQRT((1-X749)/2)))</f>
        <v>5065913.3867739812</v>
      </c>
      <c r="Z749" s="30">
        <f t="shared" ca="1" si="458"/>
        <v>0.94475994688204168</v>
      </c>
      <c r="AA749" s="30">
        <f t="shared" ca="1" si="458"/>
        <v>0.31266614593820397</v>
      </c>
      <c r="AB749" s="30">
        <f ca="1">IF(Riskregister!$E$7="",0,COUNTIF(BH$4:BH$53,"&lt;"&amp;Z749)*IF(AA749&lt;0.5,Riskregister!$K$7+(Riskregister!$L$7-Riskregister!$K$7)*SQRT(AA749/2),Riskregister!$L$7-(Riskregister!$L$7-Riskregister!$K$7)*SQRT((1-AA749)/2)))</f>
        <v>2072250.6278811367</v>
      </c>
      <c r="AC749" s="30">
        <f t="shared" ca="1" si="459"/>
        <v>6.3444472835902377E-2</v>
      </c>
      <c r="AD749" s="30">
        <f t="shared" ca="1" si="459"/>
        <v>0.43628974951737121</v>
      </c>
      <c r="AE749" s="30">
        <f ca="1">IF(Riskregister!$E$8="",0,COUNTIF(BI$4:BI$53,"&lt;"&amp;AC749)*IF(AD749&lt;0.5,Riskregister!$K$8+(Riskregister!$L$8-Riskregister!$K$8)*SQRT(AD749/2),Riskregister!$L$8-(Riskregister!$L$8-Riskregister!$K$8)*SQRT((1-AD749)/2)))</f>
        <v>2495181.1504792413</v>
      </c>
      <c r="AF749" s="30">
        <f t="shared" ca="1" si="460"/>
        <v>5.2092263982334019E-2</v>
      </c>
      <c r="AG749" s="30">
        <f t="shared" ca="1" si="460"/>
        <v>0.35558598323055246</v>
      </c>
      <c r="AH749" s="30">
        <f>IF(Riskregister!$E$9="",0,COUNTIF(BJ$4:BJ$53,"&lt;"&amp;AF749)*IF(AG749&lt;0.5,Riskregister!$K$9+(Riskregister!$L$9-Riskregister!$K$9)*SQRT(AG749/2),Riskregister!$L$9-(Riskregister!$L$9-Riskregister!$K$9)*SQRT((1-AG749)/2)))</f>
        <v>0</v>
      </c>
      <c r="AI749" s="30">
        <f t="shared" ca="1" si="461"/>
        <v>0.33721664664655693</v>
      </c>
      <c r="AJ749" s="30">
        <f t="shared" ca="1" si="461"/>
        <v>0.80756224450742775</v>
      </c>
      <c r="AK749" s="30">
        <f>IF(Riskregister!$E$10="",0,COUNTIF(BK$4:BK$53,"&lt;"&amp;AI749)*IF(AJ749&lt;0.5,Riskregister!$K$10+(Riskregister!$L$10-Riskregister!$K$10)*SQRT(AJ749/2),Riskregister!$L$10-(Riskregister!$L$10-Riskregister!$K$10)*SQRT((1-AJ749)/2)))</f>
        <v>0</v>
      </c>
      <c r="AL749" s="30">
        <f t="shared" ca="1" si="462"/>
        <v>0.99830734846617308</v>
      </c>
      <c r="AM749" s="30">
        <f t="shared" ca="1" si="462"/>
        <v>0.80290090887787269</v>
      </c>
      <c r="AN749" s="30">
        <f>IF(Riskregister!$E$11="",0,COUNTIF(BL$4:BL$53,"&lt;"&amp;AL749)*IF(AM749&lt;0.5,Riskregister!$K$11+(Riskregister!$L$11-Riskregister!$K$11)*SQRT(AM749/2),Riskregister!$L$11-(Riskregister!$L$11-Riskregister!$K$11)*SQRT((1-AM749)/2)))</f>
        <v>0</v>
      </c>
      <c r="AO749" s="30">
        <f t="shared" ca="1" si="463"/>
        <v>0.56989962550206597</v>
      </c>
      <c r="AP749" s="30">
        <f t="shared" ca="1" si="463"/>
        <v>0.9823717748658769</v>
      </c>
      <c r="AQ749" s="30">
        <f>IF(Riskregister!$E$12="",0,COUNTIF(BM$4:BM$53,"&lt;"&amp;AO749)*IF(AP749&lt;0.5,Riskregister!$K$12+(Riskregister!$L$12-Riskregister!$K$12)*SQRT(AP749/2),Riskregister!$L$12-(Riskregister!$L$12-Riskregister!$K$12)*SQRT((1-AP749)/2)))</f>
        <v>0</v>
      </c>
      <c r="AR749" s="30">
        <f t="shared" ca="1" si="464"/>
        <v>8.7193132292492925E-2</v>
      </c>
      <c r="AS749" s="30">
        <f t="shared" ca="1" si="464"/>
        <v>0.77450130583255095</v>
      </c>
      <c r="AT749" s="30">
        <f>IF(Riskregister!$E$13="",0,COUNTIF(BN$4:BN$53,"&lt;"&amp;AR749)*IF(AS749&lt;0.5,Riskregister!$K$13+(Riskregister!$L$13-Riskregister!$K$13)*SQRT(AS749/2),Riskregister!$L$13-(Riskregister!$L$13-Riskregister!$K$13)*SQRT((1-AS749)/2)))</f>
        <v>0</v>
      </c>
      <c r="AU749" s="30">
        <f t="shared" ca="1" si="465"/>
        <v>0.57058500835136061</v>
      </c>
      <c r="AV749" s="30">
        <f t="shared" ca="1" si="465"/>
        <v>1.8889102549411008E-2</v>
      </c>
      <c r="AW749" s="30">
        <f>IF(Riskregister!$E$14="",0,COUNTIF(BO$4:BO$53,"&lt;"&amp;AU749)*IF(AV749&lt;0.5,Riskregister!$K$14+(Riskregister!$L$14-Riskregister!$K$14)*SQRT(AV749/2),Riskregister!$L$14-(Riskregister!$L$14-Riskregister!$K$14)*SQRT((1-AV749)/2)))</f>
        <v>0</v>
      </c>
      <c r="AX749" s="30">
        <f t="shared" ca="1" si="466"/>
        <v>0.27773022035301032</v>
      </c>
      <c r="AY749" s="30">
        <f t="shared" ca="1" si="466"/>
        <v>0.17516572902180061</v>
      </c>
      <c r="AZ749" s="30">
        <f>IF(Riskregister!$E$15="",0,COUNTIF(BP$4:BP$53,"&lt;"&amp;AX749)*IF(AY749&lt;0.5,Riskregister!$K$15+(Riskregister!$L$15-Riskregister!$K$15)*SQRT(AY749/2),Riskregister!$L$15-(Riskregister!$L$15-Riskregister!$K$15)*SQRT((1-AY749)/2)))</f>
        <v>0</v>
      </c>
      <c r="BA749" s="30">
        <f t="shared" ca="1" si="467"/>
        <v>2.1958833909047182E-2</v>
      </c>
      <c r="BB749" s="30">
        <f t="shared" ca="1" si="467"/>
        <v>0.3281062097323918</v>
      </c>
      <c r="BC749" s="30">
        <f>IF(Riskregister!$E$16="",0,COUNTIF(BQ$4:BQ$53,"&lt;"&amp;BA749)*IF(BB749&lt;0.5,Riskregister!$K$16+(Riskregister!$L$16-Riskregister!$K$16)*SQRT(BB749/2),Riskregister!$L$16-(Riskregister!$L$16-Riskregister!$K$16)*SQRT((1-BB749)/2)))</f>
        <v>0</v>
      </c>
      <c r="BD749" s="30">
        <f t="shared" ca="1" si="443"/>
        <v>11150829.285497501</v>
      </c>
    </row>
    <row r="750" spans="20:56" x14ac:dyDescent="0.35">
      <c r="T750" s="30">
        <f t="shared" ca="1" si="456"/>
        <v>0.29318472617559432</v>
      </c>
      <c r="U750" s="30">
        <f t="shared" ca="1" si="456"/>
        <v>0.99938740490447175</v>
      </c>
      <c r="V750" s="30">
        <f ca="1">IF(Riskregister!$E$5="",0,COUNTIF(BF$4:BF$53,"&lt;"&amp;T750)*IF(U750&lt;0.5,Riskregister!$K$5+(Riskregister!$L$5-Riskregister!$K$5)*SQRT(U750/2),Riskregister!$L$5-(Riskregister!$L$5-Riskregister!$K$5)*SQRT((1-U750)/2)))</f>
        <v>1184248.7773906614</v>
      </c>
      <c r="W750" s="30">
        <f t="shared" ca="1" si="457"/>
        <v>0.76318972489513348</v>
      </c>
      <c r="X750" s="30">
        <f t="shared" ca="1" si="457"/>
        <v>0.29554931227201142</v>
      </c>
      <c r="Y750" s="30">
        <f ca="1">IF(Riskregister!$E$6="",0,COUNTIF(BG$4:BG$53,"&lt;"&amp;W750)*IF(X750&lt;0.5,Riskregister!$K$6+(Riskregister!$L$6-Riskregister!$K$6)*SQRT(X750/2),Riskregister!$L$6-(Riskregister!$L$6-Riskregister!$K$6)*SQRT((1-X750)/2)))</f>
        <v>2675839.341790671</v>
      </c>
      <c r="Z750" s="30">
        <f t="shared" ca="1" si="458"/>
        <v>0.77496920094115762</v>
      </c>
      <c r="AA750" s="30">
        <f t="shared" ca="1" si="458"/>
        <v>1.6402332997722202E-2</v>
      </c>
      <c r="AB750" s="30">
        <f ca="1">IF(Riskregister!$E$7="",0,COUNTIF(BH$4:BH$53,"&lt;"&amp;Z750)*IF(AA750&lt;0.5,Riskregister!$K$7+(Riskregister!$L$7-Riskregister!$K$7)*SQRT(AA750/2),Riskregister!$L$7-(Riskregister!$L$7-Riskregister!$K$7)*SQRT((1-AA750)/2)))</f>
        <v>653568.81778142799</v>
      </c>
      <c r="AC750" s="30">
        <f t="shared" ca="1" si="459"/>
        <v>0.7212094856401241</v>
      </c>
      <c r="AD750" s="30">
        <f t="shared" ca="1" si="459"/>
        <v>0.70626598357509829</v>
      </c>
      <c r="AE750" s="30">
        <f ca="1">IF(Riskregister!$E$8="",0,COUNTIF(BI$4:BI$53,"&lt;"&amp;AC750)*IF(AD750&lt;0.5,Riskregister!$K$8+(Riskregister!$L$8-Riskregister!$K$8)*SQRT(AD750/2),Riskregister!$L$8-(Riskregister!$L$8-Riskregister!$K$8)*SQRT((1-AD750)/2)))</f>
        <v>12795232.454644451</v>
      </c>
      <c r="AF750" s="30">
        <f t="shared" ca="1" si="460"/>
        <v>0.3013344879240204</v>
      </c>
      <c r="AG750" s="30">
        <f t="shared" ca="1" si="460"/>
        <v>0.97344660281913142</v>
      </c>
      <c r="AH750" s="30">
        <f>IF(Riskregister!$E$9="",0,COUNTIF(BJ$4:BJ$53,"&lt;"&amp;AF750)*IF(AG750&lt;0.5,Riskregister!$K$9+(Riskregister!$L$9-Riskregister!$K$9)*SQRT(AG750/2),Riskregister!$L$9-(Riskregister!$L$9-Riskregister!$K$9)*SQRT((1-AG750)/2)))</f>
        <v>0</v>
      </c>
      <c r="AI750" s="30">
        <f t="shared" ca="1" si="461"/>
        <v>0.5867606095279575</v>
      </c>
      <c r="AJ750" s="30">
        <f t="shared" ca="1" si="461"/>
        <v>0.66371997593618526</v>
      </c>
      <c r="AK750" s="30">
        <f>IF(Riskregister!$E$10="",0,COUNTIF(BK$4:BK$53,"&lt;"&amp;AI750)*IF(AJ750&lt;0.5,Riskregister!$K$10+(Riskregister!$L$10-Riskregister!$K$10)*SQRT(AJ750/2),Riskregister!$L$10-(Riskregister!$L$10-Riskregister!$K$10)*SQRT((1-AJ750)/2)))</f>
        <v>0</v>
      </c>
      <c r="AL750" s="30">
        <f t="shared" ca="1" si="462"/>
        <v>0.14000097689153568</v>
      </c>
      <c r="AM750" s="30">
        <f t="shared" ca="1" si="462"/>
        <v>0.44313294027341621</v>
      </c>
      <c r="AN750" s="30">
        <f>IF(Riskregister!$E$11="",0,COUNTIF(BL$4:BL$53,"&lt;"&amp;AL750)*IF(AM750&lt;0.5,Riskregister!$K$11+(Riskregister!$L$11-Riskregister!$K$11)*SQRT(AM750/2),Riskregister!$L$11-(Riskregister!$L$11-Riskregister!$K$11)*SQRT((1-AM750)/2)))</f>
        <v>0</v>
      </c>
      <c r="AO750" s="30">
        <f t="shared" ca="1" si="463"/>
        <v>0.27687784274565386</v>
      </c>
      <c r="AP750" s="30">
        <f t="shared" ca="1" si="463"/>
        <v>0.33296902035306186</v>
      </c>
      <c r="AQ750" s="30">
        <f>IF(Riskregister!$E$12="",0,COUNTIF(BM$4:BM$53,"&lt;"&amp;AO750)*IF(AP750&lt;0.5,Riskregister!$K$12+(Riskregister!$L$12-Riskregister!$K$12)*SQRT(AP750/2),Riskregister!$L$12-(Riskregister!$L$12-Riskregister!$K$12)*SQRT((1-AP750)/2)))</f>
        <v>0</v>
      </c>
      <c r="AR750" s="30">
        <f t="shared" ca="1" si="464"/>
        <v>0.8595583338222087</v>
      </c>
      <c r="AS750" s="30">
        <f t="shared" ca="1" si="464"/>
        <v>0.79565956753834888</v>
      </c>
      <c r="AT750" s="30">
        <f>IF(Riskregister!$E$13="",0,COUNTIF(BN$4:BN$53,"&lt;"&amp;AR750)*IF(AS750&lt;0.5,Riskregister!$K$13+(Riskregister!$L$13-Riskregister!$K$13)*SQRT(AS750/2),Riskregister!$L$13-(Riskregister!$L$13-Riskregister!$K$13)*SQRT((1-AS750)/2)))</f>
        <v>0</v>
      </c>
      <c r="AU750" s="30">
        <f t="shared" ca="1" si="465"/>
        <v>0.92092141011666362</v>
      </c>
      <c r="AV750" s="30">
        <f t="shared" ca="1" si="465"/>
        <v>2.9597773740408062E-2</v>
      </c>
      <c r="AW750" s="30">
        <f>IF(Riskregister!$E$14="",0,COUNTIF(BO$4:BO$53,"&lt;"&amp;AU750)*IF(AV750&lt;0.5,Riskregister!$K$14+(Riskregister!$L$14-Riskregister!$K$14)*SQRT(AV750/2),Riskregister!$L$14-(Riskregister!$L$14-Riskregister!$K$14)*SQRT((1-AV750)/2)))</f>
        <v>0</v>
      </c>
      <c r="AX750" s="30">
        <f t="shared" ca="1" si="466"/>
        <v>0.22559037892722822</v>
      </c>
      <c r="AY750" s="30">
        <f t="shared" ca="1" si="466"/>
        <v>0.59045628275901907</v>
      </c>
      <c r="AZ750" s="30">
        <f>IF(Riskregister!$E$15="",0,COUNTIF(BP$4:BP$53,"&lt;"&amp;AX750)*IF(AY750&lt;0.5,Riskregister!$K$15+(Riskregister!$L$15-Riskregister!$K$15)*SQRT(AY750/2),Riskregister!$L$15-(Riskregister!$L$15-Riskregister!$K$15)*SQRT((1-AY750)/2)))</f>
        <v>0</v>
      </c>
      <c r="BA750" s="30">
        <f t="shared" ca="1" si="467"/>
        <v>0.16471839639722785</v>
      </c>
      <c r="BB750" s="30">
        <f t="shared" ca="1" si="467"/>
        <v>0.88910360991539894</v>
      </c>
      <c r="BC750" s="30">
        <f>IF(Riskregister!$E$16="",0,COUNTIF(BQ$4:BQ$53,"&lt;"&amp;BA750)*IF(BB750&lt;0.5,Riskregister!$K$16+(Riskregister!$L$16-Riskregister!$K$16)*SQRT(BB750/2),Riskregister!$L$16-(Riskregister!$L$16-Riskregister!$K$16)*SQRT((1-BB750)/2)))</f>
        <v>0</v>
      </c>
      <c r="BD750" s="30">
        <f t="shared" ca="1" si="443"/>
        <v>17308889.39160721</v>
      </c>
    </row>
    <row r="751" spans="20:56" x14ac:dyDescent="0.35">
      <c r="T751" s="30">
        <f t="shared" ca="1" si="456"/>
        <v>0.46822247441803289</v>
      </c>
      <c r="U751" s="30">
        <f t="shared" ca="1" si="456"/>
        <v>0.66851457109424928</v>
      </c>
      <c r="V751" s="30">
        <f ca="1">IF(Riskregister!$E$5="",0,COUNTIF(BF$4:BF$53,"&lt;"&amp;T751)*IF(U751&lt;0.5,Riskregister!$K$5+(Riskregister!$L$5-Riskregister!$K$5)*SQRT(U751/2),Riskregister!$L$5-(Riskregister!$L$5-Riskregister!$K$5)*SQRT((1-U751)/2)))</f>
        <v>1250394.5987434573</v>
      </c>
      <c r="W751" s="30">
        <f t="shared" ca="1" si="457"/>
        <v>6.4178722091128404E-2</v>
      </c>
      <c r="X751" s="30">
        <f t="shared" ca="1" si="457"/>
        <v>0.50231087146832842</v>
      </c>
      <c r="Y751" s="30">
        <f ca="1">IF(Riskregister!$E$6="",0,COUNTIF(BG$4:BG$53,"&lt;"&amp;W751)*IF(X751&lt;0.5,Riskregister!$K$6+(Riskregister!$L$6-Riskregister!$K$6)*SQRT(X751/2),Riskregister!$L$6-(Riskregister!$L$6-Riskregister!$K$6)*SQRT((1-X751)/2)))</f>
        <v>0</v>
      </c>
      <c r="Z751" s="30">
        <f t="shared" ca="1" si="458"/>
        <v>0.24564754036942271</v>
      </c>
      <c r="AA751" s="30">
        <f t="shared" ca="1" si="458"/>
        <v>0.69922571044948245</v>
      </c>
      <c r="AB751" s="30">
        <f ca="1">IF(Riskregister!$E$7="",0,COUNTIF(BH$4:BH$53,"&lt;"&amp;Z751)*IF(AA751&lt;0.5,Riskregister!$K$7+(Riskregister!$L$7-Riskregister!$K$7)*SQRT(AA751/2),Riskregister!$L$7-(Riskregister!$L$7-Riskregister!$K$7)*SQRT((1-AA751)/2)))</f>
        <v>1057083.0599810802</v>
      </c>
      <c r="AC751" s="30">
        <f t="shared" ca="1" si="459"/>
        <v>0.17358521110018243</v>
      </c>
      <c r="AD751" s="30">
        <f t="shared" ca="1" si="459"/>
        <v>0.13352343237262387</v>
      </c>
      <c r="AE751" s="30">
        <f ca="1">IF(Riskregister!$E$8="",0,COUNTIF(BI$4:BI$53,"&lt;"&amp;AC751)*IF(AD751&lt;0.5,Riskregister!$K$8+(Riskregister!$L$8-Riskregister!$K$8)*SQRT(AD751/2),Riskregister!$L$8-(Riskregister!$L$8-Riskregister!$K$8)*SQRT((1-AD751)/2)))</f>
        <v>1514399.5679164378</v>
      </c>
      <c r="AF751" s="30">
        <f t="shared" ca="1" si="460"/>
        <v>0.85167005104015614</v>
      </c>
      <c r="AG751" s="30">
        <f t="shared" ca="1" si="460"/>
        <v>0.39450902498679785</v>
      </c>
      <c r="AH751" s="30">
        <f>IF(Riskregister!$E$9="",0,COUNTIF(BJ$4:BJ$53,"&lt;"&amp;AF751)*IF(AG751&lt;0.5,Riskregister!$K$9+(Riskregister!$L$9-Riskregister!$K$9)*SQRT(AG751/2),Riskregister!$L$9-(Riskregister!$L$9-Riskregister!$K$9)*SQRT((1-AG751)/2)))</f>
        <v>0</v>
      </c>
      <c r="AI751" s="30">
        <f t="shared" ca="1" si="461"/>
        <v>5.8999766544600707E-2</v>
      </c>
      <c r="AJ751" s="30">
        <f t="shared" ca="1" si="461"/>
        <v>7.2192270812953874E-2</v>
      </c>
      <c r="AK751" s="30">
        <f>IF(Riskregister!$E$10="",0,COUNTIF(BK$4:BK$53,"&lt;"&amp;AI751)*IF(AJ751&lt;0.5,Riskregister!$K$10+(Riskregister!$L$10-Riskregister!$K$10)*SQRT(AJ751/2),Riskregister!$L$10-(Riskregister!$L$10-Riskregister!$K$10)*SQRT((1-AJ751)/2)))</f>
        <v>0</v>
      </c>
      <c r="AL751" s="30">
        <f t="shared" ca="1" si="462"/>
        <v>6.8699427595461549E-2</v>
      </c>
      <c r="AM751" s="30">
        <f t="shared" ca="1" si="462"/>
        <v>0.38193049976677929</v>
      </c>
      <c r="AN751" s="30">
        <f>IF(Riskregister!$E$11="",0,COUNTIF(BL$4:BL$53,"&lt;"&amp;AL751)*IF(AM751&lt;0.5,Riskregister!$K$11+(Riskregister!$L$11-Riskregister!$K$11)*SQRT(AM751/2),Riskregister!$L$11-(Riskregister!$L$11-Riskregister!$K$11)*SQRT((1-AM751)/2)))</f>
        <v>0</v>
      </c>
      <c r="AO751" s="30">
        <f t="shared" ca="1" si="463"/>
        <v>0.47087131109251779</v>
      </c>
      <c r="AP751" s="30">
        <f t="shared" ca="1" si="463"/>
        <v>0.2327041468473845</v>
      </c>
      <c r="AQ751" s="30">
        <f>IF(Riskregister!$E$12="",0,COUNTIF(BM$4:BM$53,"&lt;"&amp;AO751)*IF(AP751&lt;0.5,Riskregister!$K$12+(Riskregister!$L$12-Riskregister!$K$12)*SQRT(AP751/2),Riskregister!$L$12-(Riskregister!$L$12-Riskregister!$K$12)*SQRT((1-AP751)/2)))</f>
        <v>0</v>
      </c>
      <c r="AR751" s="30">
        <f t="shared" ca="1" si="464"/>
        <v>8.4102833307403424E-2</v>
      </c>
      <c r="AS751" s="30">
        <f t="shared" ca="1" si="464"/>
        <v>0.5240203287415508</v>
      </c>
      <c r="AT751" s="30">
        <f>IF(Riskregister!$E$13="",0,COUNTIF(BN$4:BN$53,"&lt;"&amp;AR751)*IF(AS751&lt;0.5,Riskregister!$K$13+(Riskregister!$L$13-Riskregister!$K$13)*SQRT(AS751/2),Riskregister!$L$13-(Riskregister!$L$13-Riskregister!$K$13)*SQRT((1-AS751)/2)))</f>
        <v>0</v>
      </c>
      <c r="AU751" s="30">
        <f t="shared" ca="1" si="465"/>
        <v>0.67921426345596614</v>
      </c>
      <c r="AV751" s="30">
        <f t="shared" ca="1" si="465"/>
        <v>0.51506986638387919</v>
      </c>
      <c r="AW751" s="30">
        <f>IF(Riskregister!$E$14="",0,COUNTIF(BO$4:BO$53,"&lt;"&amp;AU751)*IF(AV751&lt;0.5,Riskregister!$K$14+(Riskregister!$L$14-Riskregister!$K$14)*SQRT(AV751/2),Riskregister!$L$14-(Riskregister!$L$14-Riskregister!$K$14)*SQRT((1-AV751)/2)))</f>
        <v>0</v>
      </c>
      <c r="AX751" s="30">
        <f t="shared" ca="1" si="466"/>
        <v>0.8165476531293735</v>
      </c>
      <c r="AY751" s="30">
        <f t="shared" ca="1" si="466"/>
        <v>0.8088922305379177</v>
      </c>
      <c r="AZ751" s="30">
        <f>IF(Riskregister!$E$15="",0,COUNTIF(BP$4:BP$53,"&lt;"&amp;AX751)*IF(AY751&lt;0.5,Riskregister!$K$15+(Riskregister!$L$15-Riskregister!$K$15)*SQRT(AY751/2),Riskregister!$L$15-(Riskregister!$L$15-Riskregister!$K$15)*SQRT((1-AY751)/2)))</f>
        <v>0</v>
      </c>
      <c r="BA751" s="30">
        <f t="shared" ca="1" si="467"/>
        <v>0.94363308087374731</v>
      </c>
      <c r="BB751" s="30">
        <f t="shared" ca="1" si="467"/>
        <v>0.67520532540926625</v>
      </c>
      <c r="BC751" s="30">
        <f>IF(Riskregister!$E$16="",0,COUNTIF(BQ$4:BQ$53,"&lt;"&amp;BA751)*IF(BB751&lt;0.5,Riskregister!$K$16+(Riskregister!$L$16-Riskregister!$K$16)*SQRT(BB751/2),Riskregister!$L$16-(Riskregister!$L$16-Riskregister!$K$16)*SQRT((1-BB751)/2)))</f>
        <v>0</v>
      </c>
      <c r="BD751" s="30">
        <f t="shared" ca="1" si="443"/>
        <v>3821877.2266409751</v>
      </c>
    </row>
    <row r="752" spans="20:56" x14ac:dyDescent="0.35">
      <c r="T752" s="30">
        <f t="shared" ca="1" si="456"/>
        <v>0.71181449927511398</v>
      </c>
      <c r="U752" s="30">
        <f t="shared" ca="1" si="456"/>
        <v>0.98970464623936538</v>
      </c>
      <c r="V752" s="30">
        <f ca="1">IF(Riskregister!$E$5="",0,COUNTIF(BF$4:BF$53,"&lt;"&amp;T752)*IF(U752&lt;0.5,Riskregister!$K$5+(Riskregister!$L$5-Riskregister!$K$5)*SQRT(U752/2),Riskregister!$L$5-(Riskregister!$L$5-Riskregister!$K$5)*SQRT((1-U752)/2)))</f>
        <v>2838568.5464148745</v>
      </c>
      <c r="W752" s="30">
        <f t="shared" ca="1" si="457"/>
        <v>0.23111142907710258</v>
      </c>
      <c r="X752" s="30">
        <f t="shared" ca="1" si="457"/>
        <v>0.25376579881364236</v>
      </c>
      <c r="Y752" s="30">
        <f ca="1">IF(Riskregister!$E$6="",0,COUNTIF(BG$4:BG$53,"&lt;"&amp;W752)*IF(X752&lt;0.5,Riskregister!$K$6+(Riskregister!$L$6-Riskregister!$K$6)*SQRT(X752/2),Riskregister!$L$6-(Riskregister!$L$6-Riskregister!$K$6)*SQRT((1-X752)/2)))</f>
        <v>841171.26735225797</v>
      </c>
      <c r="Z752" s="30">
        <f t="shared" ca="1" si="458"/>
        <v>0.35634662404960726</v>
      </c>
      <c r="AA752" s="30">
        <f t="shared" ca="1" si="458"/>
        <v>0.9803520713640792</v>
      </c>
      <c r="AB752" s="30">
        <f ca="1">IF(Riskregister!$E$7="",0,COUNTIF(BH$4:BH$53,"&lt;"&amp;Z752)*IF(AA752&lt;0.5,Riskregister!$K$7+(Riskregister!$L$7-Riskregister!$K$7)*SQRT(AA752/2),Riskregister!$L$7-(Riskregister!$L$7-Riskregister!$K$7)*SQRT((1-AA752)/2)))</f>
        <v>1826547.151295363</v>
      </c>
      <c r="AC752" s="30">
        <f t="shared" ca="1" si="459"/>
        <v>0.28509961661476735</v>
      </c>
      <c r="AD752" s="30">
        <f t="shared" ca="1" si="459"/>
        <v>0.25966415256479036</v>
      </c>
      <c r="AE752" s="30">
        <f ca="1">IF(Riskregister!$E$8="",0,COUNTIF(BI$4:BI$53,"&lt;"&amp;AC752)*IF(AD752&lt;0.5,Riskregister!$K$8+(Riskregister!$L$8-Riskregister!$K$8)*SQRT(AD752/2),Riskregister!$L$8-(Riskregister!$L$8-Riskregister!$K$8)*SQRT((1-AD752)/2)))</f>
        <v>3987028.5295982435</v>
      </c>
      <c r="AF752" s="30">
        <f t="shared" ca="1" si="460"/>
        <v>0.52907416293684029</v>
      </c>
      <c r="AG752" s="30">
        <f t="shared" ca="1" si="460"/>
        <v>1.0215911855237514E-2</v>
      </c>
      <c r="AH752" s="30">
        <f>IF(Riskregister!$E$9="",0,COUNTIF(BJ$4:BJ$53,"&lt;"&amp;AF752)*IF(AG752&lt;0.5,Riskregister!$K$9+(Riskregister!$L$9-Riskregister!$K$9)*SQRT(AG752/2),Riskregister!$L$9-(Riskregister!$L$9-Riskregister!$K$9)*SQRT((1-AG752)/2)))</f>
        <v>0</v>
      </c>
      <c r="AI752" s="30">
        <f t="shared" ca="1" si="461"/>
        <v>0.78866847880878188</v>
      </c>
      <c r="AJ752" s="30">
        <f t="shared" ca="1" si="461"/>
        <v>0.64448275048254766</v>
      </c>
      <c r="AK752" s="30">
        <f>IF(Riskregister!$E$10="",0,COUNTIF(BK$4:BK$53,"&lt;"&amp;AI752)*IF(AJ752&lt;0.5,Riskregister!$K$10+(Riskregister!$L$10-Riskregister!$K$10)*SQRT(AJ752/2),Riskregister!$L$10-(Riskregister!$L$10-Riskregister!$K$10)*SQRT((1-AJ752)/2)))</f>
        <v>0</v>
      </c>
      <c r="AL752" s="30">
        <f t="shared" ca="1" si="462"/>
        <v>0.85733770442126578</v>
      </c>
      <c r="AM752" s="30">
        <f t="shared" ca="1" si="462"/>
        <v>0.12454490960828957</v>
      </c>
      <c r="AN752" s="30">
        <f>IF(Riskregister!$E$11="",0,COUNTIF(BL$4:BL$53,"&lt;"&amp;AL752)*IF(AM752&lt;0.5,Riskregister!$K$11+(Riskregister!$L$11-Riskregister!$K$11)*SQRT(AM752/2),Riskregister!$L$11-(Riskregister!$L$11-Riskregister!$K$11)*SQRT((1-AM752)/2)))</f>
        <v>0</v>
      </c>
      <c r="AO752" s="30">
        <f t="shared" ca="1" si="463"/>
        <v>0.37568517314415084</v>
      </c>
      <c r="AP752" s="30">
        <f t="shared" ca="1" si="463"/>
        <v>0.51944672902032796</v>
      </c>
      <c r="AQ752" s="30">
        <f>IF(Riskregister!$E$12="",0,COUNTIF(BM$4:BM$53,"&lt;"&amp;AO752)*IF(AP752&lt;0.5,Riskregister!$K$12+(Riskregister!$L$12-Riskregister!$K$12)*SQRT(AP752/2),Riskregister!$L$12-(Riskregister!$L$12-Riskregister!$K$12)*SQRT((1-AP752)/2)))</f>
        <v>0</v>
      </c>
      <c r="AR752" s="30">
        <f t="shared" ca="1" si="464"/>
        <v>0.20648461934444629</v>
      </c>
      <c r="AS752" s="30">
        <f t="shared" ca="1" si="464"/>
        <v>0.7161460713451524</v>
      </c>
      <c r="AT752" s="30">
        <f>IF(Riskregister!$E$13="",0,COUNTIF(BN$4:BN$53,"&lt;"&amp;AR752)*IF(AS752&lt;0.5,Riskregister!$K$13+(Riskregister!$L$13-Riskregister!$K$13)*SQRT(AS752/2),Riskregister!$L$13-(Riskregister!$L$13-Riskregister!$K$13)*SQRT((1-AS752)/2)))</f>
        <v>0</v>
      </c>
      <c r="AU752" s="30">
        <f t="shared" ca="1" si="465"/>
        <v>0.74708952035422049</v>
      </c>
      <c r="AV752" s="30">
        <f t="shared" ca="1" si="465"/>
        <v>0.3382756605431112</v>
      </c>
      <c r="AW752" s="30">
        <f>IF(Riskregister!$E$14="",0,COUNTIF(BO$4:BO$53,"&lt;"&amp;AU752)*IF(AV752&lt;0.5,Riskregister!$K$14+(Riskregister!$L$14-Riskregister!$K$14)*SQRT(AV752/2),Riskregister!$L$14-(Riskregister!$L$14-Riskregister!$K$14)*SQRT((1-AV752)/2)))</f>
        <v>0</v>
      </c>
      <c r="AX752" s="30">
        <f t="shared" ca="1" si="466"/>
        <v>0.9203624690266009</v>
      </c>
      <c r="AY752" s="30">
        <f t="shared" ca="1" si="466"/>
        <v>7.6228314738375436E-2</v>
      </c>
      <c r="AZ752" s="30">
        <f>IF(Riskregister!$E$15="",0,COUNTIF(BP$4:BP$53,"&lt;"&amp;AX752)*IF(AY752&lt;0.5,Riskregister!$K$15+(Riskregister!$L$15-Riskregister!$K$15)*SQRT(AY752/2),Riskregister!$L$15-(Riskregister!$L$15-Riskregister!$K$15)*SQRT((1-AY752)/2)))</f>
        <v>0</v>
      </c>
      <c r="BA752" s="30">
        <f t="shared" ca="1" si="467"/>
        <v>0.36437812823037763</v>
      </c>
      <c r="BB752" s="30">
        <f t="shared" ca="1" si="467"/>
        <v>0.21153724590803891</v>
      </c>
      <c r="BC752" s="30">
        <f>IF(Riskregister!$E$16="",0,COUNTIF(BQ$4:BQ$53,"&lt;"&amp;BA752)*IF(BB752&lt;0.5,Riskregister!$K$16+(Riskregister!$L$16-Riskregister!$K$16)*SQRT(BB752/2),Riskregister!$L$16-(Riskregister!$L$16-Riskregister!$K$16)*SQRT((1-BB752)/2)))</f>
        <v>0</v>
      </c>
      <c r="BD752" s="30">
        <f t="shared" ca="1" si="443"/>
        <v>9493315.4946607389</v>
      </c>
    </row>
    <row r="753" spans="20:56" x14ac:dyDescent="0.35">
      <c r="T753" s="30">
        <f t="shared" ca="1" si="456"/>
        <v>0.57877353057487702</v>
      </c>
      <c r="U753" s="30">
        <f t="shared" ca="1" si="456"/>
        <v>0.47779208349095925</v>
      </c>
      <c r="V753" s="30">
        <f ca="1">IF(Riskregister!$E$5="",0,COUNTIF(BF$4:BF$53,"&lt;"&amp;T753)*IF(U753&lt;0.5,Riskregister!$K$5+(Riskregister!$L$5-Riskregister!$K$5)*SQRT(U753/2),Riskregister!$L$5-(Riskregister!$L$5-Riskregister!$K$5)*SQRT((1-U753)/2)))</f>
        <v>1479785.8689791248</v>
      </c>
      <c r="W753" s="30">
        <f t="shared" ca="1" si="457"/>
        <v>0.38119254675344305</v>
      </c>
      <c r="X753" s="30">
        <f t="shared" ca="1" si="457"/>
        <v>0.4801706572745098</v>
      </c>
      <c r="Y753" s="30">
        <f ca="1">IF(Riskregister!$E$6="",0,COUNTIF(BG$4:BG$53,"&lt;"&amp;W753)*IF(X753&lt;0.5,Riskregister!$K$6+(Riskregister!$L$6-Riskregister!$K$6)*SQRT(X753/2),Riskregister!$L$6-(Riskregister!$L$6-Riskregister!$K$6)*SQRT((1-X753)/2)))</f>
        <v>1081973.0521873704</v>
      </c>
      <c r="Z753" s="30">
        <f t="shared" ca="1" si="458"/>
        <v>0.73659408394632309</v>
      </c>
      <c r="AA753" s="30">
        <f t="shared" ca="1" si="458"/>
        <v>0.67011675383535585</v>
      </c>
      <c r="AB753" s="30">
        <f ca="1">IF(Riskregister!$E$7="",0,COUNTIF(BH$4:BH$53,"&lt;"&amp;Z753)*IF(AA753&lt;0.5,Riskregister!$K$7+(Riskregister!$L$7-Riskregister!$K$7)*SQRT(AA753/2),Riskregister!$L$7-(Riskregister!$L$7-Riskregister!$K$7)*SQRT((1-AA753)/2)))</f>
        <v>2062835.8408015994</v>
      </c>
      <c r="AC753" s="30">
        <f t="shared" ca="1" si="459"/>
        <v>0.51025444104930273</v>
      </c>
      <c r="AD753" s="30">
        <f t="shared" ca="1" si="459"/>
        <v>0.35353980747723146</v>
      </c>
      <c r="AE753" s="30">
        <f ca="1">IF(Riskregister!$E$8="",0,COUNTIF(BI$4:BI$53,"&lt;"&amp;AC753)*IF(AD753&lt;0.5,Riskregister!$K$8+(Riskregister!$L$8-Riskregister!$K$8)*SQRT(AD753/2),Riskregister!$L$8-(Riskregister!$L$8-Riskregister!$K$8)*SQRT((1-AD753)/2)))</f>
        <v>6828205.8468202837</v>
      </c>
      <c r="AF753" s="30">
        <f t="shared" ca="1" si="460"/>
        <v>0.18811484832806247</v>
      </c>
      <c r="AG753" s="30">
        <f t="shared" ca="1" si="460"/>
        <v>0.39834550956608317</v>
      </c>
      <c r="AH753" s="30">
        <f>IF(Riskregister!$E$9="",0,COUNTIF(BJ$4:BJ$53,"&lt;"&amp;AF753)*IF(AG753&lt;0.5,Riskregister!$K$9+(Riskregister!$L$9-Riskregister!$K$9)*SQRT(AG753/2),Riskregister!$L$9-(Riskregister!$L$9-Riskregister!$K$9)*SQRT((1-AG753)/2)))</f>
        <v>0</v>
      </c>
      <c r="AI753" s="30">
        <f t="shared" ca="1" si="461"/>
        <v>0.36267431565093622</v>
      </c>
      <c r="AJ753" s="30">
        <f t="shared" ca="1" si="461"/>
        <v>0.52711941980031241</v>
      </c>
      <c r="AK753" s="30">
        <f>IF(Riskregister!$E$10="",0,COUNTIF(BK$4:BK$53,"&lt;"&amp;AI753)*IF(AJ753&lt;0.5,Riskregister!$K$10+(Riskregister!$L$10-Riskregister!$K$10)*SQRT(AJ753/2),Riskregister!$L$10-(Riskregister!$L$10-Riskregister!$K$10)*SQRT((1-AJ753)/2)))</f>
        <v>0</v>
      </c>
      <c r="AL753" s="30">
        <f t="shared" ca="1" si="462"/>
        <v>6.7524633254696376E-3</v>
      </c>
      <c r="AM753" s="30">
        <f t="shared" ca="1" si="462"/>
        <v>0.34985373754434235</v>
      </c>
      <c r="AN753" s="30">
        <f>IF(Riskregister!$E$11="",0,COUNTIF(BL$4:BL$53,"&lt;"&amp;AL753)*IF(AM753&lt;0.5,Riskregister!$K$11+(Riskregister!$L$11-Riskregister!$K$11)*SQRT(AM753/2),Riskregister!$L$11-(Riskregister!$L$11-Riskregister!$K$11)*SQRT((1-AM753)/2)))</f>
        <v>0</v>
      </c>
      <c r="AO753" s="30">
        <f t="shared" ca="1" si="463"/>
        <v>0.19020743727517586</v>
      </c>
      <c r="AP753" s="30">
        <f t="shared" ca="1" si="463"/>
        <v>0.57609151272089831</v>
      </c>
      <c r="AQ753" s="30">
        <f>IF(Riskregister!$E$12="",0,COUNTIF(BM$4:BM$53,"&lt;"&amp;AO753)*IF(AP753&lt;0.5,Riskregister!$K$12+(Riskregister!$L$12-Riskregister!$K$12)*SQRT(AP753/2),Riskregister!$L$12-(Riskregister!$L$12-Riskregister!$K$12)*SQRT((1-AP753)/2)))</f>
        <v>0</v>
      </c>
      <c r="AR753" s="30">
        <f t="shared" ca="1" si="464"/>
        <v>0.14437827372377499</v>
      </c>
      <c r="AS753" s="30">
        <f t="shared" ca="1" si="464"/>
        <v>0.52979854430517692</v>
      </c>
      <c r="AT753" s="30">
        <f>IF(Riskregister!$E$13="",0,COUNTIF(BN$4:BN$53,"&lt;"&amp;AR753)*IF(AS753&lt;0.5,Riskregister!$K$13+(Riskregister!$L$13-Riskregister!$K$13)*SQRT(AS753/2),Riskregister!$L$13-(Riskregister!$L$13-Riskregister!$K$13)*SQRT((1-AS753)/2)))</f>
        <v>0</v>
      </c>
      <c r="AU753" s="30">
        <f t="shared" ca="1" si="465"/>
        <v>0.49915377033699371</v>
      </c>
      <c r="AV753" s="30">
        <f t="shared" ca="1" si="465"/>
        <v>0.58492429999543127</v>
      </c>
      <c r="AW753" s="30">
        <f>IF(Riskregister!$E$14="",0,COUNTIF(BO$4:BO$53,"&lt;"&amp;AU753)*IF(AV753&lt;0.5,Riskregister!$K$14+(Riskregister!$L$14-Riskregister!$K$14)*SQRT(AV753/2),Riskregister!$L$14-(Riskregister!$L$14-Riskregister!$K$14)*SQRT((1-AV753)/2)))</f>
        <v>0</v>
      </c>
      <c r="AX753" s="30">
        <f t="shared" ca="1" si="466"/>
        <v>3.9493665227138153E-2</v>
      </c>
      <c r="AY753" s="30">
        <f t="shared" ca="1" si="466"/>
        <v>0.18827621453016263</v>
      </c>
      <c r="AZ753" s="30">
        <f>IF(Riskregister!$E$15="",0,COUNTIF(BP$4:BP$53,"&lt;"&amp;AX753)*IF(AY753&lt;0.5,Riskregister!$K$15+(Riskregister!$L$15-Riskregister!$K$15)*SQRT(AY753/2),Riskregister!$L$15-(Riskregister!$L$15-Riskregister!$K$15)*SQRT((1-AY753)/2)))</f>
        <v>0</v>
      </c>
      <c r="BA753" s="30">
        <f t="shared" ca="1" si="467"/>
        <v>5.2254860149875682E-2</v>
      </c>
      <c r="BB753" s="30">
        <f t="shared" ca="1" si="467"/>
        <v>0.18484305500308174</v>
      </c>
      <c r="BC753" s="30">
        <f>IF(Riskregister!$E$16="",0,COUNTIF(BQ$4:BQ$53,"&lt;"&amp;BA753)*IF(BB753&lt;0.5,Riskregister!$K$16+(Riskregister!$L$16-Riskregister!$K$16)*SQRT(BB753/2),Riskregister!$L$16-(Riskregister!$L$16-Riskregister!$K$16)*SQRT((1-BB753)/2)))</f>
        <v>0</v>
      </c>
      <c r="BD753" s="30">
        <f t="shared" ca="1" si="443"/>
        <v>11452800.608788379</v>
      </c>
    </row>
    <row r="754" spans="20:56" x14ac:dyDescent="0.35">
      <c r="T754" s="30">
        <f t="shared" ca="1" si="456"/>
        <v>0.35331735092909622</v>
      </c>
      <c r="U754" s="30">
        <f t="shared" ca="1" si="456"/>
        <v>0.9434706791035814</v>
      </c>
      <c r="V754" s="30">
        <f ca="1">IF(Riskregister!$E$5="",0,COUNTIF(BF$4:BF$53,"&lt;"&amp;T754)*IF(U754&lt;0.5,Riskregister!$K$5+(Riskregister!$L$5-Riskregister!$K$5)*SQRT(U754/2),Riskregister!$L$5-(Riskregister!$L$5-Riskregister!$K$5)*SQRT((1-U754)/2)))</f>
        <v>1573036.6909237057</v>
      </c>
      <c r="W754" s="30">
        <f t="shared" ca="1" si="457"/>
        <v>0.94642812815157806</v>
      </c>
      <c r="X754" s="30">
        <f t="shared" ca="1" si="457"/>
        <v>0.95166726450797712</v>
      </c>
      <c r="Y754" s="30">
        <f ca="1">IF(Riskregister!$E$6="",0,COUNTIF(BG$4:BG$53,"&lt;"&amp;W754)*IF(X754&lt;0.5,Riskregister!$K$6+(Riskregister!$L$6-Riskregister!$K$6)*SQRT(X754/2),Riskregister!$L$6-(Riskregister!$L$6-Riskregister!$K$6)*SQRT((1-X754)/2)))</f>
        <v>6880721.4359449055</v>
      </c>
      <c r="Z754" s="30">
        <f t="shared" ca="1" si="458"/>
        <v>0.81254951667897723</v>
      </c>
      <c r="AA754" s="30">
        <f t="shared" ca="1" si="458"/>
        <v>0.40587532258706216</v>
      </c>
      <c r="AB754" s="30">
        <f ca="1">IF(Riskregister!$E$7="",0,COUNTIF(BH$4:BH$53,"&lt;"&amp;Z754)*IF(AA754&lt;0.5,Riskregister!$K$7+(Riskregister!$L$7-Riskregister!$K$7)*SQRT(AA754/2),Riskregister!$L$7-(Riskregister!$L$7-Riskregister!$K$7)*SQRT((1-AA754)/2)))</f>
        <v>1661360.8779969686</v>
      </c>
      <c r="AC754" s="30">
        <f t="shared" ca="1" si="459"/>
        <v>0.50781118837128292</v>
      </c>
      <c r="AD754" s="30">
        <f t="shared" ca="1" si="459"/>
        <v>0.96179917622185451</v>
      </c>
      <c r="AE754" s="30">
        <f ca="1">IF(Riskregister!$E$8="",0,COUNTIF(BI$4:BI$53,"&lt;"&amp;AC754)*IF(AD754&lt;0.5,Riskregister!$K$8+(Riskregister!$L$8-Riskregister!$K$8)*SQRT(AD754/2),Riskregister!$L$8-(Riskregister!$L$8-Riskregister!$K$8)*SQRT((1-AD754)/2)))</f>
        <v>13051320.219310893</v>
      </c>
      <c r="AF754" s="30">
        <f t="shared" ca="1" si="460"/>
        <v>0.11208571806799905</v>
      </c>
      <c r="AG754" s="30">
        <f t="shared" ca="1" si="460"/>
        <v>0.15014695414404544</v>
      </c>
      <c r="AH754" s="30">
        <f>IF(Riskregister!$E$9="",0,COUNTIF(BJ$4:BJ$53,"&lt;"&amp;AF754)*IF(AG754&lt;0.5,Riskregister!$K$9+(Riskregister!$L$9-Riskregister!$K$9)*SQRT(AG754/2),Riskregister!$L$9-(Riskregister!$L$9-Riskregister!$K$9)*SQRT((1-AG754)/2)))</f>
        <v>0</v>
      </c>
      <c r="AI754" s="30">
        <f t="shared" ca="1" si="461"/>
        <v>1.918834269526426E-2</v>
      </c>
      <c r="AJ754" s="30">
        <f t="shared" ca="1" si="461"/>
        <v>0.67269319535757144</v>
      </c>
      <c r="AK754" s="30">
        <f>IF(Riskregister!$E$10="",0,COUNTIF(BK$4:BK$53,"&lt;"&amp;AI754)*IF(AJ754&lt;0.5,Riskregister!$K$10+(Riskregister!$L$10-Riskregister!$K$10)*SQRT(AJ754/2),Riskregister!$L$10-(Riskregister!$L$10-Riskregister!$K$10)*SQRT((1-AJ754)/2)))</f>
        <v>0</v>
      </c>
      <c r="AL754" s="30">
        <f t="shared" ca="1" si="462"/>
        <v>9.3564136823815591E-2</v>
      </c>
      <c r="AM754" s="30">
        <f t="shared" ca="1" si="462"/>
        <v>0.11798379610364829</v>
      </c>
      <c r="AN754" s="30">
        <f>IF(Riskregister!$E$11="",0,COUNTIF(BL$4:BL$53,"&lt;"&amp;AL754)*IF(AM754&lt;0.5,Riskregister!$K$11+(Riskregister!$L$11-Riskregister!$K$11)*SQRT(AM754/2),Riskregister!$L$11-(Riskregister!$L$11-Riskregister!$K$11)*SQRT((1-AM754)/2)))</f>
        <v>0</v>
      </c>
      <c r="AO754" s="30">
        <f t="shared" ca="1" si="463"/>
        <v>0.28953688378006825</v>
      </c>
      <c r="AP754" s="30">
        <f t="shared" ca="1" si="463"/>
        <v>0.85577070140123057</v>
      </c>
      <c r="AQ754" s="30">
        <f>IF(Riskregister!$E$12="",0,COUNTIF(BM$4:BM$53,"&lt;"&amp;AO754)*IF(AP754&lt;0.5,Riskregister!$K$12+(Riskregister!$L$12-Riskregister!$K$12)*SQRT(AP754/2),Riskregister!$L$12-(Riskregister!$L$12-Riskregister!$K$12)*SQRT((1-AP754)/2)))</f>
        <v>0</v>
      </c>
      <c r="AR754" s="30">
        <f t="shared" ca="1" si="464"/>
        <v>0.33642444106378833</v>
      </c>
      <c r="AS754" s="30">
        <f t="shared" ca="1" si="464"/>
        <v>0.46456451313455793</v>
      </c>
      <c r="AT754" s="30">
        <f>IF(Riskregister!$E$13="",0,COUNTIF(BN$4:BN$53,"&lt;"&amp;AR754)*IF(AS754&lt;0.5,Riskregister!$K$13+(Riskregister!$L$13-Riskregister!$K$13)*SQRT(AS754/2),Riskregister!$L$13-(Riskregister!$L$13-Riskregister!$K$13)*SQRT((1-AS754)/2)))</f>
        <v>0</v>
      </c>
      <c r="AU754" s="30">
        <f t="shared" ca="1" si="465"/>
        <v>0.24506075349980994</v>
      </c>
      <c r="AV754" s="30">
        <f t="shared" ca="1" si="465"/>
        <v>0.13247882319033522</v>
      </c>
      <c r="AW754" s="30">
        <f>IF(Riskregister!$E$14="",0,COUNTIF(BO$4:BO$53,"&lt;"&amp;AU754)*IF(AV754&lt;0.5,Riskregister!$K$14+(Riskregister!$L$14-Riskregister!$K$14)*SQRT(AV754/2),Riskregister!$L$14-(Riskregister!$L$14-Riskregister!$K$14)*SQRT((1-AV754)/2)))</f>
        <v>0</v>
      </c>
      <c r="AX754" s="30">
        <f t="shared" ca="1" si="466"/>
        <v>0.61215162231985309</v>
      </c>
      <c r="AY754" s="30">
        <f t="shared" ca="1" si="466"/>
        <v>0.7456918477483454</v>
      </c>
      <c r="AZ754" s="30">
        <f>IF(Riskregister!$E$15="",0,COUNTIF(BP$4:BP$53,"&lt;"&amp;AX754)*IF(AY754&lt;0.5,Riskregister!$K$15+(Riskregister!$L$15-Riskregister!$K$15)*SQRT(AY754/2),Riskregister!$L$15-(Riskregister!$L$15-Riskregister!$K$15)*SQRT((1-AY754)/2)))</f>
        <v>0</v>
      </c>
      <c r="BA754" s="30">
        <f t="shared" ca="1" si="467"/>
        <v>0.3663489097226279</v>
      </c>
      <c r="BB754" s="30">
        <f t="shared" ca="1" si="467"/>
        <v>0.18247589987567281</v>
      </c>
      <c r="BC754" s="30">
        <f>IF(Riskregister!$E$16="",0,COUNTIF(BQ$4:BQ$53,"&lt;"&amp;BA754)*IF(BB754&lt;0.5,Riskregister!$K$16+(Riskregister!$L$16-Riskregister!$K$16)*SQRT(BB754/2),Riskregister!$L$16-(Riskregister!$L$16-Riskregister!$K$16)*SQRT((1-BB754)/2)))</f>
        <v>0</v>
      </c>
      <c r="BD754" s="30">
        <f t="shared" ca="1" si="443"/>
        <v>23166439.224176474</v>
      </c>
    </row>
    <row r="755" spans="20:56" x14ac:dyDescent="0.35">
      <c r="T755" s="30">
        <f t="shared" ca="1" si="456"/>
        <v>0.37487229152865098</v>
      </c>
      <c r="U755" s="30">
        <f t="shared" ca="1" si="456"/>
        <v>0.80717194126796954</v>
      </c>
      <c r="V755" s="30">
        <f ca="1">IF(Riskregister!$E$5="",0,COUNTIF(BF$4:BF$53,"&lt;"&amp;T755)*IF(U755&lt;0.5,Riskregister!$K$5+(Riskregister!$L$5-Riskregister!$K$5)*SQRT(U755/2),Riskregister!$L$5-(Riskregister!$L$5-Riskregister!$K$5)*SQRT((1-U755)/2)))</f>
        <v>1380816.7840674405</v>
      </c>
      <c r="W755" s="30">
        <f t="shared" ca="1" si="457"/>
        <v>0.76043183895355437</v>
      </c>
      <c r="X755" s="30">
        <f t="shared" ca="1" si="457"/>
        <v>0.78034873859418219</v>
      </c>
      <c r="Y755" s="30">
        <f ca="1">IF(Riskregister!$E$6="",0,COUNTIF(BG$4:BG$53,"&lt;"&amp;W755)*IF(X755&lt;0.5,Riskregister!$K$6+(Riskregister!$L$6-Riskregister!$K$6)*SQRT(X755/2),Riskregister!$L$6-(Riskregister!$L$6-Riskregister!$K$6)*SQRT((1-X755)/2)))</f>
        <v>4210442.6828690777</v>
      </c>
      <c r="Z755" s="30">
        <f t="shared" ca="1" si="458"/>
        <v>0.7762139839268053</v>
      </c>
      <c r="AA755" s="30">
        <f t="shared" ca="1" si="458"/>
        <v>0.85018110225193921</v>
      </c>
      <c r="AB755" s="30">
        <f ca="1">IF(Riskregister!$E$7="",0,COUNTIF(BH$4:BH$53,"&lt;"&amp;Z755)*IF(AA755&lt;0.5,Riskregister!$K$7+(Riskregister!$L$7-Riskregister!$K$7)*SQRT(AA755/2),Riskregister!$L$7-(Riskregister!$L$7-Riskregister!$K$7)*SQRT((1-AA755)/2)))</f>
        <v>2433651.4636456864</v>
      </c>
      <c r="AC755" s="30">
        <f t="shared" ca="1" si="459"/>
        <v>0.68065824473157999</v>
      </c>
      <c r="AD755" s="30">
        <f t="shared" ca="1" si="459"/>
        <v>0.62650662386799139</v>
      </c>
      <c r="AE755" s="30">
        <f ca="1">IF(Riskregister!$E$8="",0,COUNTIF(BI$4:BI$53,"&lt;"&amp;AC755)*IF(AD755&lt;0.5,Riskregister!$K$8+(Riskregister!$L$8-Riskregister!$K$8)*SQRT(AD755/2),Riskregister!$L$8-(Riskregister!$L$8-Riskregister!$K$8)*SQRT((1-AD755)/2)))</f>
        <v>8906798.1278803572</v>
      </c>
      <c r="AF755" s="30">
        <f t="shared" ca="1" si="460"/>
        <v>0.57146159498015614</v>
      </c>
      <c r="AG755" s="30">
        <f t="shared" ca="1" si="460"/>
        <v>0.53698881425381995</v>
      </c>
      <c r="AH755" s="30">
        <f>IF(Riskregister!$E$9="",0,COUNTIF(BJ$4:BJ$53,"&lt;"&amp;AF755)*IF(AG755&lt;0.5,Riskregister!$K$9+(Riskregister!$L$9-Riskregister!$K$9)*SQRT(AG755/2),Riskregister!$L$9-(Riskregister!$L$9-Riskregister!$K$9)*SQRT((1-AG755)/2)))</f>
        <v>0</v>
      </c>
      <c r="AI755" s="30">
        <f t="shared" ca="1" si="461"/>
        <v>0.21135655831287459</v>
      </c>
      <c r="AJ755" s="30">
        <f t="shared" ca="1" si="461"/>
        <v>0.40354277386003012</v>
      </c>
      <c r="AK755" s="30">
        <f>IF(Riskregister!$E$10="",0,COUNTIF(BK$4:BK$53,"&lt;"&amp;AI755)*IF(AJ755&lt;0.5,Riskregister!$K$10+(Riskregister!$L$10-Riskregister!$K$10)*SQRT(AJ755/2),Riskregister!$L$10-(Riskregister!$L$10-Riskregister!$K$10)*SQRT((1-AJ755)/2)))</f>
        <v>0</v>
      </c>
      <c r="AL755" s="30">
        <f t="shared" ca="1" si="462"/>
        <v>0.63944977729785335</v>
      </c>
      <c r="AM755" s="30">
        <f t="shared" ca="1" si="462"/>
        <v>0.17396360939676858</v>
      </c>
      <c r="AN755" s="30">
        <f>IF(Riskregister!$E$11="",0,COUNTIF(BL$4:BL$53,"&lt;"&amp;AL755)*IF(AM755&lt;0.5,Riskregister!$K$11+(Riskregister!$L$11-Riskregister!$K$11)*SQRT(AM755/2),Riskregister!$L$11-(Riskregister!$L$11-Riskregister!$K$11)*SQRT((1-AM755)/2)))</f>
        <v>0</v>
      </c>
      <c r="AO755" s="30">
        <f t="shared" ca="1" si="463"/>
        <v>5.0303776821028601E-2</v>
      </c>
      <c r="AP755" s="30">
        <f t="shared" ca="1" si="463"/>
        <v>0.8513644198816156</v>
      </c>
      <c r="AQ755" s="30">
        <f>IF(Riskregister!$E$12="",0,COUNTIF(BM$4:BM$53,"&lt;"&amp;AO755)*IF(AP755&lt;0.5,Riskregister!$K$12+(Riskregister!$L$12-Riskregister!$K$12)*SQRT(AP755/2),Riskregister!$L$12-(Riskregister!$L$12-Riskregister!$K$12)*SQRT((1-AP755)/2)))</f>
        <v>0</v>
      </c>
      <c r="AR755" s="30">
        <f t="shared" ca="1" si="464"/>
        <v>0.60973468103186856</v>
      </c>
      <c r="AS755" s="30">
        <f t="shared" ca="1" si="464"/>
        <v>0.49005770672130633</v>
      </c>
      <c r="AT755" s="30">
        <f>IF(Riskregister!$E$13="",0,COUNTIF(BN$4:BN$53,"&lt;"&amp;AR755)*IF(AS755&lt;0.5,Riskregister!$K$13+(Riskregister!$L$13-Riskregister!$K$13)*SQRT(AS755/2),Riskregister!$L$13-(Riskregister!$L$13-Riskregister!$K$13)*SQRT((1-AS755)/2)))</f>
        <v>0</v>
      </c>
      <c r="AU755" s="30">
        <f t="shared" ca="1" si="465"/>
        <v>0.42915749747581633</v>
      </c>
      <c r="AV755" s="30">
        <f t="shared" ca="1" si="465"/>
        <v>0.46479597977479858</v>
      </c>
      <c r="AW755" s="30">
        <f>IF(Riskregister!$E$14="",0,COUNTIF(BO$4:BO$53,"&lt;"&amp;AU755)*IF(AV755&lt;0.5,Riskregister!$K$14+(Riskregister!$L$14-Riskregister!$K$14)*SQRT(AV755/2),Riskregister!$L$14-(Riskregister!$L$14-Riskregister!$K$14)*SQRT((1-AV755)/2)))</f>
        <v>0</v>
      </c>
      <c r="AX755" s="30">
        <f t="shared" ca="1" si="466"/>
        <v>0.18601113346509168</v>
      </c>
      <c r="AY755" s="30">
        <f t="shared" ca="1" si="466"/>
        <v>0.2058682718908903</v>
      </c>
      <c r="AZ755" s="30">
        <f>IF(Riskregister!$E$15="",0,COUNTIF(BP$4:BP$53,"&lt;"&amp;AX755)*IF(AY755&lt;0.5,Riskregister!$K$15+(Riskregister!$L$15-Riskregister!$K$15)*SQRT(AY755/2),Riskregister!$L$15-(Riskregister!$L$15-Riskregister!$K$15)*SQRT((1-AY755)/2)))</f>
        <v>0</v>
      </c>
      <c r="BA755" s="30">
        <f t="shared" ca="1" si="467"/>
        <v>0.52340746229424651</v>
      </c>
      <c r="BB755" s="30">
        <f t="shared" ca="1" si="467"/>
        <v>9.1654542344013157E-2</v>
      </c>
      <c r="BC755" s="30">
        <f>IF(Riskregister!$E$16="",0,COUNTIF(BQ$4:BQ$53,"&lt;"&amp;BA755)*IF(BB755&lt;0.5,Riskregister!$K$16+(Riskregister!$L$16-Riskregister!$K$16)*SQRT(BB755/2),Riskregister!$L$16-(Riskregister!$L$16-Riskregister!$K$16)*SQRT((1-BB755)/2)))</f>
        <v>0</v>
      </c>
      <c r="BD755" s="30">
        <f t="shared" ca="1" si="443"/>
        <v>16931709.05846256</v>
      </c>
    </row>
    <row r="756" spans="20:56" x14ac:dyDescent="0.35">
      <c r="T756" s="30">
        <f t="shared" ca="1" si="456"/>
        <v>0.45925596390190482</v>
      </c>
      <c r="U756" s="30">
        <f t="shared" ca="1" si="456"/>
        <v>0.54239521064334628</v>
      </c>
      <c r="V756" s="30">
        <f ca="1">IF(Riskregister!$E$5="",0,COUNTIF(BF$4:BF$53,"&lt;"&amp;T756)*IF(U756&lt;0.5,Riskregister!$K$5+(Riskregister!$L$5-Riskregister!$K$5)*SQRT(U756/2),Riskregister!$L$5-(Riskregister!$L$5-Riskregister!$K$5)*SQRT((1-U756)/2)))</f>
        <v>1154250.5406109497</v>
      </c>
      <c r="W756" s="30">
        <f t="shared" ca="1" si="457"/>
        <v>7.1507099992267453E-2</v>
      </c>
      <c r="X756" s="30">
        <f t="shared" ca="1" si="457"/>
        <v>0.47738852915264707</v>
      </c>
      <c r="Y756" s="30">
        <f ca="1">IF(Riskregister!$E$6="",0,COUNTIF(BG$4:BG$53,"&lt;"&amp;W756)*IF(X756&lt;0.5,Riskregister!$K$6+(Riskregister!$L$6-Riskregister!$K$6)*SQRT(X756/2),Riskregister!$L$6-(Riskregister!$L$6-Riskregister!$K$6)*SQRT((1-X756)/2)))</f>
        <v>0</v>
      </c>
      <c r="Z756" s="30">
        <f t="shared" ca="1" si="458"/>
        <v>0.65195520529667883</v>
      </c>
      <c r="AA756" s="30">
        <f t="shared" ca="1" si="458"/>
        <v>0.54887369402266595</v>
      </c>
      <c r="AB756" s="30">
        <f ca="1">IF(Riskregister!$E$7="",0,COUNTIF(BH$4:BH$53,"&lt;"&amp;Z756)*IF(AA756&lt;0.5,Riskregister!$K$7+(Riskregister!$L$7-Riskregister!$K$7)*SQRT(AA756/2),Riskregister!$L$7-(Riskregister!$L$7-Riskregister!$K$7)*SQRT((1-AA756)/2)))</f>
        <v>1636409.5111189359</v>
      </c>
      <c r="AC756" s="30">
        <f t="shared" ca="1" si="459"/>
        <v>0.44375823731430475</v>
      </c>
      <c r="AD756" s="30">
        <f t="shared" ca="1" si="459"/>
        <v>0.29761647508824085</v>
      </c>
      <c r="AE756" s="30">
        <f ca="1">IF(Riskregister!$E$8="",0,COUNTIF(BI$4:BI$53,"&lt;"&amp;AC756)*IF(AD756&lt;0.5,Riskregister!$K$8+(Riskregister!$L$8-Riskregister!$K$8)*SQRT(AD756/2),Riskregister!$L$8-(Riskregister!$L$8-Riskregister!$K$8)*SQRT((1-AD756)/2)))</f>
        <v>4226113.052484503</v>
      </c>
      <c r="AF756" s="30">
        <f t="shared" ca="1" si="460"/>
        <v>0.30454901721075833</v>
      </c>
      <c r="AG756" s="30">
        <f t="shared" ca="1" si="460"/>
        <v>0.13640521481396262</v>
      </c>
      <c r="AH756" s="30">
        <f>IF(Riskregister!$E$9="",0,COUNTIF(BJ$4:BJ$53,"&lt;"&amp;AF756)*IF(AG756&lt;0.5,Riskregister!$K$9+(Riskregister!$L$9-Riskregister!$K$9)*SQRT(AG756/2),Riskregister!$L$9-(Riskregister!$L$9-Riskregister!$K$9)*SQRT((1-AG756)/2)))</f>
        <v>0</v>
      </c>
      <c r="AI756" s="30">
        <f t="shared" ca="1" si="461"/>
        <v>0.44470108493414295</v>
      </c>
      <c r="AJ756" s="30">
        <f t="shared" ca="1" si="461"/>
        <v>0.43158282470612885</v>
      </c>
      <c r="AK756" s="30">
        <f>IF(Riskregister!$E$10="",0,COUNTIF(BK$4:BK$53,"&lt;"&amp;AI756)*IF(AJ756&lt;0.5,Riskregister!$K$10+(Riskregister!$L$10-Riskregister!$K$10)*SQRT(AJ756/2),Riskregister!$L$10-(Riskregister!$L$10-Riskregister!$K$10)*SQRT((1-AJ756)/2)))</f>
        <v>0</v>
      </c>
      <c r="AL756" s="30">
        <f t="shared" ca="1" si="462"/>
        <v>0.70862342770774744</v>
      </c>
      <c r="AM756" s="30">
        <f t="shared" ca="1" si="462"/>
        <v>0.81650982891848256</v>
      </c>
      <c r="AN756" s="30">
        <f>IF(Riskregister!$E$11="",0,COUNTIF(BL$4:BL$53,"&lt;"&amp;AL756)*IF(AM756&lt;0.5,Riskregister!$K$11+(Riskregister!$L$11-Riskregister!$K$11)*SQRT(AM756/2),Riskregister!$L$11-(Riskregister!$L$11-Riskregister!$K$11)*SQRT((1-AM756)/2)))</f>
        <v>0</v>
      </c>
      <c r="AO756" s="30">
        <f t="shared" ca="1" si="463"/>
        <v>0.29098228339943322</v>
      </c>
      <c r="AP756" s="30">
        <f t="shared" ca="1" si="463"/>
        <v>0.935940404233499</v>
      </c>
      <c r="AQ756" s="30">
        <f>IF(Riskregister!$E$12="",0,COUNTIF(BM$4:BM$53,"&lt;"&amp;AO756)*IF(AP756&lt;0.5,Riskregister!$K$12+(Riskregister!$L$12-Riskregister!$K$12)*SQRT(AP756/2),Riskregister!$L$12-(Riskregister!$L$12-Riskregister!$K$12)*SQRT((1-AP756)/2)))</f>
        <v>0</v>
      </c>
      <c r="AR756" s="30">
        <f t="shared" ca="1" si="464"/>
        <v>0.89666400667692681</v>
      </c>
      <c r="AS756" s="30">
        <f t="shared" ca="1" si="464"/>
        <v>2.568311795959799E-2</v>
      </c>
      <c r="AT756" s="30">
        <f>IF(Riskregister!$E$13="",0,COUNTIF(BN$4:BN$53,"&lt;"&amp;AR756)*IF(AS756&lt;0.5,Riskregister!$K$13+(Riskregister!$L$13-Riskregister!$K$13)*SQRT(AS756/2),Riskregister!$L$13-(Riskregister!$L$13-Riskregister!$K$13)*SQRT((1-AS756)/2)))</f>
        <v>0</v>
      </c>
      <c r="AU756" s="30">
        <f t="shared" ca="1" si="465"/>
        <v>0.23243965910995712</v>
      </c>
      <c r="AV756" s="30">
        <f t="shared" ca="1" si="465"/>
        <v>0.97040260734134809</v>
      </c>
      <c r="AW756" s="30">
        <f>IF(Riskregister!$E$14="",0,COUNTIF(BO$4:BO$53,"&lt;"&amp;AU756)*IF(AV756&lt;0.5,Riskregister!$K$14+(Riskregister!$L$14-Riskregister!$K$14)*SQRT(AV756/2),Riskregister!$L$14-(Riskregister!$L$14-Riskregister!$K$14)*SQRT((1-AV756)/2)))</f>
        <v>0</v>
      </c>
      <c r="AX756" s="30">
        <f t="shared" ca="1" si="466"/>
        <v>0.38089065318155968</v>
      </c>
      <c r="AY756" s="30">
        <f t="shared" ca="1" si="466"/>
        <v>0.3102374996992211</v>
      </c>
      <c r="AZ756" s="30">
        <f>IF(Riskregister!$E$15="",0,COUNTIF(BP$4:BP$53,"&lt;"&amp;AX756)*IF(AY756&lt;0.5,Riskregister!$K$15+(Riskregister!$L$15-Riskregister!$K$15)*SQRT(AY756/2),Riskregister!$L$15-(Riskregister!$L$15-Riskregister!$K$15)*SQRT((1-AY756)/2)))</f>
        <v>0</v>
      </c>
      <c r="BA756" s="30">
        <f t="shared" ca="1" si="467"/>
        <v>0.99217719752346656</v>
      </c>
      <c r="BB756" s="30">
        <f t="shared" ca="1" si="467"/>
        <v>0.14490932634964249</v>
      </c>
      <c r="BC756" s="30">
        <f>IF(Riskregister!$E$16="",0,COUNTIF(BQ$4:BQ$53,"&lt;"&amp;BA756)*IF(BB756&lt;0.5,Riskregister!$K$16+(Riskregister!$L$16-Riskregister!$K$16)*SQRT(BB756/2),Riskregister!$L$16-(Riskregister!$L$16-Riskregister!$K$16)*SQRT((1-BB756)/2)))</f>
        <v>0</v>
      </c>
      <c r="BD756" s="30">
        <f t="shared" ca="1" si="443"/>
        <v>7016773.1042143889</v>
      </c>
    </row>
    <row r="757" spans="20:56" x14ac:dyDescent="0.35">
      <c r="T757" s="30">
        <f t="shared" ca="1" si="456"/>
        <v>0.83342263900529456</v>
      </c>
      <c r="U757" s="30">
        <f t="shared" ca="1" si="456"/>
        <v>0.7449278863580433</v>
      </c>
      <c r="V757" s="30">
        <f ca="1">IF(Riskregister!$E$5="",0,COUNTIF(BF$4:BF$53,"&lt;"&amp;T757)*IF(U757&lt;0.5,Riskregister!$K$5+(Riskregister!$L$5-Riskregister!$K$5)*SQRT(U757/2),Riskregister!$L$5-(Riskregister!$L$5-Riskregister!$K$5)*SQRT((1-U757)/2)))</f>
        <v>2196475.7081106985</v>
      </c>
      <c r="W757" s="30">
        <f t="shared" ca="1" si="457"/>
        <v>0.92878696956904572</v>
      </c>
      <c r="X757" s="30">
        <f t="shared" ca="1" si="457"/>
        <v>0.58727198280573678</v>
      </c>
      <c r="Y757" s="30">
        <f ca="1">IF(Riskregister!$E$6="",0,COUNTIF(BG$4:BG$53,"&lt;"&amp;W757)*IF(X757&lt;0.5,Riskregister!$K$6+(Riskregister!$L$6-Riskregister!$K$6)*SQRT(X757/2),Riskregister!$L$6-(Riskregister!$L$6-Riskregister!$K$6)*SQRT((1-X757)/2)))</f>
        <v>4729234.0032225931</v>
      </c>
      <c r="Z757" s="30">
        <f t="shared" ca="1" si="458"/>
        <v>0.46942697945013423</v>
      </c>
      <c r="AA757" s="30">
        <f t="shared" ca="1" si="458"/>
        <v>0.21394941450722416</v>
      </c>
      <c r="AB757" s="30">
        <f ca="1">IF(Riskregister!$E$7="",0,COUNTIF(BH$4:BH$53,"&lt;"&amp;Z757)*IF(AA757&lt;0.5,Riskregister!$K$7+(Riskregister!$L$7-Riskregister!$K$7)*SQRT(AA757/2),Riskregister!$L$7-(Riskregister!$L$7-Riskregister!$K$7)*SQRT((1-AA757)/2)))</f>
        <v>986846.75073005143</v>
      </c>
      <c r="AC757" s="30">
        <f t="shared" ca="1" si="459"/>
        <v>0.32315523334893448</v>
      </c>
      <c r="AD757" s="30">
        <f t="shared" ca="1" si="459"/>
        <v>0.32202786377158932</v>
      </c>
      <c r="AE757" s="30">
        <f ca="1">IF(Riskregister!$E$8="",0,COUNTIF(BI$4:BI$53,"&lt;"&amp;AC757)*IF(AD757&lt;0.5,Riskregister!$K$8+(Riskregister!$L$8-Riskregister!$K$8)*SQRT(AD757/2),Riskregister!$L$8-(Riskregister!$L$8-Riskregister!$K$8)*SQRT((1-AD757)/2)))</f>
        <v>4371894.884726882</v>
      </c>
      <c r="AF757" s="30">
        <f t="shared" ca="1" si="460"/>
        <v>0.58018407914683656</v>
      </c>
      <c r="AG757" s="30">
        <f t="shared" ca="1" si="460"/>
        <v>0.24824373897003971</v>
      </c>
      <c r="AH757" s="30">
        <f>IF(Riskregister!$E$9="",0,COUNTIF(BJ$4:BJ$53,"&lt;"&amp;AF757)*IF(AG757&lt;0.5,Riskregister!$K$9+(Riskregister!$L$9-Riskregister!$K$9)*SQRT(AG757/2),Riskregister!$L$9-(Riskregister!$L$9-Riskregister!$K$9)*SQRT((1-AG757)/2)))</f>
        <v>0</v>
      </c>
      <c r="AI757" s="30">
        <f t="shared" ca="1" si="461"/>
        <v>0.21269073233371116</v>
      </c>
      <c r="AJ757" s="30">
        <f t="shared" ca="1" si="461"/>
        <v>0.92630038746665366</v>
      </c>
      <c r="AK757" s="30">
        <f>IF(Riskregister!$E$10="",0,COUNTIF(BK$4:BK$53,"&lt;"&amp;AI757)*IF(AJ757&lt;0.5,Riskregister!$K$10+(Riskregister!$L$10-Riskregister!$K$10)*SQRT(AJ757/2),Riskregister!$L$10-(Riskregister!$L$10-Riskregister!$K$10)*SQRT((1-AJ757)/2)))</f>
        <v>0</v>
      </c>
      <c r="AL757" s="30">
        <f t="shared" ca="1" si="462"/>
        <v>0.575016322077053</v>
      </c>
      <c r="AM757" s="30">
        <f t="shared" ca="1" si="462"/>
        <v>7.7902863783701481E-2</v>
      </c>
      <c r="AN757" s="30">
        <f>IF(Riskregister!$E$11="",0,COUNTIF(BL$4:BL$53,"&lt;"&amp;AL757)*IF(AM757&lt;0.5,Riskregister!$K$11+(Riskregister!$L$11-Riskregister!$K$11)*SQRT(AM757/2),Riskregister!$L$11-(Riskregister!$L$11-Riskregister!$K$11)*SQRT((1-AM757)/2)))</f>
        <v>0</v>
      </c>
      <c r="AO757" s="30">
        <f t="shared" ca="1" si="463"/>
        <v>0.74323958131302748</v>
      </c>
      <c r="AP757" s="30">
        <f t="shared" ca="1" si="463"/>
        <v>0.51031127813022725</v>
      </c>
      <c r="AQ757" s="30">
        <f>IF(Riskregister!$E$12="",0,COUNTIF(BM$4:BM$53,"&lt;"&amp;AO757)*IF(AP757&lt;0.5,Riskregister!$K$12+(Riskregister!$L$12-Riskregister!$K$12)*SQRT(AP757/2),Riskregister!$L$12-(Riskregister!$L$12-Riskregister!$K$12)*SQRT((1-AP757)/2)))</f>
        <v>0</v>
      </c>
      <c r="AR757" s="30">
        <f t="shared" ca="1" si="464"/>
        <v>0.64337342646878792</v>
      </c>
      <c r="AS757" s="30">
        <f t="shared" ca="1" si="464"/>
        <v>0.62383078001917602</v>
      </c>
      <c r="AT757" s="30">
        <f>IF(Riskregister!$E$13="",0,COUNTIF(BN$4:BN$53,"&lt;"&amp;AR757)*IF(AS757&lt;0.5,Riskregister!$K$13+(Riskregister!$L$13-Riskregister!$K$13)*SQRT(AS757/2),Riskregister!$L$13-(Riskregister!$L$13-Riskregister!$K$13)*SQRT((1-AS757)/2)))</f>
        <v>0</v>
      </c>
      <c r="AU757" s="30">
        <f t="shared" ca="1" si="465"/>
        <v>0.62230047869703975</v>
      </c>
      <c r="AV757" s="30">
        <f t="shared" ca="1" si="465"/>
        <v>0.37804258266266932</v>
      </c>
      <c r="AW757" s="30">
        <f>IF(Riskregister!$E$14="",0,COUNTIF(BO$4:BO$53,"&lt;"&amp;AU757)*IF(AV757&lt;0.5,Riskregister!$K$14+(Riskregister!$L$14-Riskregister!$K$14)*SQRT(AV757/2),Riskregister!$L$14-(Riskregister!$L$14-Riskregister!$K$14)*SQRT((1-AV757)/2)))</f>
        <v>0</v>
      </c>
      <c r="AX757" s="30">
        <f t="shared" ca="1" si="466"/>
        <v>0.24893809356934171</v>
      </c>
      <c r="AY757" s="30">
        <f t="shared" ca="1" si="466"/>
        <v>0.49173564665564629</v>
      </c>
      <c r="AZ757" s="30">
        <f>IF(Riskregister!$E$15="",0,COUNTIF(BP$4:BP$53,"&lt;"&amp;AX757)*IF(AY757&lt;0.5,Riskregister!$K$15+(Riskregister!$L$15-Riskregister!$K$15)*SQRT(AY757/2),Riskregister!$L$15-(Riskregister!$L$15-Riskregister!$K$15)*SQRT((1-AY757)/2)))</f>
        <v>0</v>
      </c>
      <c r="BA757" s="30">
        <f t="shared" ca="1" si="467"/>
        <v>0.8318581846364832</v>
      </c>
      <c r="BB757" s="30">
        <f t="shared" ca="1" si="467"/>
        <v>3.1170084008930177E-3</v>
      </c>
      <c r="BC757" s="30">
        <f>IF(Riskregister!$E$16="",0,COUNTIF(BQ$4:BQ$53,"&lt;"&amp;BA757)*IF(BB757&lt;0.5,Riskregister!$K$16+(Riskregister!$L$16-Riskregister!$K$16)*SQRT(BB757/2),Riskregister!$L$16-(Riskregister!$L$16-Riskregister!$K$16)*SQRT((1-BB757)/2)))</f>
        <v>0</v>
      </c>
      <c r="BD757" s="30">
        <f t="shared" ca="1" si="443"/>
        <v>12284451.346790224</v>
      </c>
    </row>
    <row r="758" spans="20:56" x14ac:dyDescent="0.35">
      <c r="T758" s="30">
        <f t="shared" ca="1" si="456"/>
        <v>0.84460528585257699</v>
      </c>
      <c r="U758" s="30">
        <f t="shared" ca="1" si="456"/>
        <v>0.47264173543265975</v>
      </c>
      <c r="V758" s="30">
        <f ca="1">IF(Riskregister!$E$5="",0,COUNTIF(BF$4:BF$53,"&lt;"&amp;T758)*IF(U758&lt;0.5,Riskregister!$K$5+(Riskregister!$L$5-Riskregister!$K$5)*SQRT(U758/2),Riskregister!$L$5-(Riskregister!$L$5-Riskregister!$K$5)*SQRT((1-U758)/2)))</f>
        <v>2212546.8089375119</v>
      </c>
      <c r="W758" s="30">
        <f t="shared" ca="1" si="457"/>
        <v>0.8727486175752317</v>
      </c>
      <c r="X758" s="30">
        <f t="shared" ca="1" si="457"/>
        <v>0.74547007731362835</v>
      </c>
      <c r="Y758" s="30">
        <f ca="1">IF(Riskregister!$E$6="",0,COUNTIF(BG$4:BG$53,"&lt;"&amp;W758)*IF(X758&lt;0.5,Riskregister!$K$6+(Riskregister!$L$6-Riskregister!$K$6)*SQRT(X758/2),Riskregister!$L$6-(Riskregister!$L$6-Riskregister!$K$6)*SQRT((1-X758)/2)))</f>
        <v>5431456.5224565975</v>
      </c>
      <c r="Z758" s="30">
        <f t="shared" ca="1" si="458"/>
        <v>0.61753687787339551</v>
      </c>
      <c r="AA758" s="30">
        <f t="shared" ca="1" si="458"/>
        <v>0.31338282789924798</v>
      </c>
      <c r="AB758" s="30">
        <f ca="1">IF(Riskregister!$E$7="",0,COUNTIF(BH$4:BH$53,"&lt;"&amp;Z758)*IF(AA758&lt;0.5,Riskregister!$K$7+(Riskregister!$L$7-Riskregister!$K$7)*SQRT(AA758/2),Riskregister!$L$7-(Riskregister!$L$7-Riskregister!$K$7)*SQRT((1-AA758)/2)))</f>
        <v>1319814.5246554199</v>
      </c>
      <c r="AC758" s="30">
        <f t="shared" ca="1" si="459"/>
        <v>0.74004772508500594</v>
      </c>
      <c r="AD758" s="30">
        <f t="shared" ca="1" si="459"/>
        <v>8.6457404589789011E-2</v>
      </c>
      <c r="AE758" s="30">
        <f ca="1">IF(Riskregister!$E$8="",0,COUNTIF(BI$4:BI$53,"&lt;"&amp;AC758)*IF(AD758&lt;0.5,Riskregister!$K$8+(Riskregister!$L$8-Riskregister!$K$8)*SQRT(AD758/2),Riskregister!$L$8-(Riskregister!$L$8-Riskregister!$K$8)*SQRT((1-AD758)/2)))</f>
        <v>5108804.4897522712</v>
      </c>
      <c r="AF758" s="30">
        <f t="shared" ca="1" si="460"/>
        <v>0.3352542645801081</v>
      </c>
      <c r="AG758" s="30">
        <f t="shared" ca="1" si="460"/>
        <v>0.82356626317395609</v>
      </c>
      <c r="AH758" s="30">
        <f>IF(Riskregister!$E$9="",0,COUNTIF(BJ$4:BJ$53,"&lt;"&amp;AF758)*IF(AG758&lt;0.5,Riskregister!$K$9+(Riskregister!$L$9-Riskregister!$K$9)*SQRT(AG758/2),Riskregister!$L$9-(Riskregister!$L$9-Riskregister!$K$9)*SQRT((1-AG758)/2)))</f>
        <v>0</v>
      </c>
      <c r="AI758" s="30">
        <f t="shared" ca="1" si="461"/>
        <v>0.91214582403043376</v>
      </c>
      <c r="AJ758" s="30">
        <f t="shared" ca="1" si="461"/>
        <v>0.360254558131898</v>
      </c>
      <c r="AK758" s="30">
        <f>IF(Riskregister!$E$10="",0,COUNTIF(BK$4:BK$53,"&lt;"&amp;AI758)*IF(AJ758&lt;0.5,Riskregister!$K$10+(Riskregister!$L$10-Riskregister!$K$10)*SQRT(AJ758/2),Riskregister!$L$10-(Riskregister!$L$10-Riskregister!$K$10)*SQRT((1-AJ758)/2)))</f>
        <v>0</v>
      </c>
      <c r="AL758" s="30">
        <f t="shared" ca="1" si="462"/>
        <v>0.27643957424583609</v>
      </c>
      <c r="AM758" s="30">
        <f t="shared" ca="1" si="462"/>
        <v>0.68012375425770477</v>
      </c>
      <c r="AN758" s="30">
        <f>IF(Riskregister!$E$11="",0,COUNTIF(BL$4:BL$53,"&lt;"&amp;AL758)*IF(AM758&lt;0.5,Riskregister!$K$11+(Riskregister!$L$11-Riskregister!$K$11)*SQRT(AM758/2),Riskregister!$L$11-(Riskregister!$L$11-Riskregister!$K$11)*SQRT((1-AM758)/2)))</f>
        <v>0</v>
      </c>
      <c r="AO758" s="30">
        <f t="shared" ca="1" si="463"/>
        <v>0.69014952870772295</v>
      </c>
      <c r="AP758" s="30">
        <f t="shared" ca="1" si="463"/>
        <v>0.9615893519097507</v>
      </c>
      <c r="AQ758" s="30">
        <f>IF(Riskregister!$E$12="",0,COUNTIF(BM$4:BM$53,"&lt;"&amp;AO758)*IF(AP758&lt;0.5,Riskregister!$K$12+(Riskregister!$L$12-Riskregister!$K$12)*SQRT(AP758/2),Riskregister!$L$12-(Riskregister!$L$12-Riskregister!$K$12)*SQRT((1-AP758)/2)))</f>
        <v>0</v>
      </c>
      <c r="AR758" s="30">
        <f t="shared" ca="1" si="464"/>
        <v>0.9391160162374651</v>
      </c>
      <c r="AS758" s="30">
        <f t="shared" ca="1" si="464"/>
        <v>0.371002332532123</v>
      </c>
      <c r="AT758" s="30">
        <f>IF(Riskregister!$E$13="",0,COUNTIF(BN$4:BN$53,"&lt;"&amp;AR758)*IF(AS758&lt;0.5,Riskregister!$K$13+(Riskregister!$L$13-Riskregister!$K$13)*SQRT(AS758/2),Riskregister!$L$13-(Riskregister!$L$13-Riskregister!$K$13)*SQRT((1-AS758)/2)))</f>
        <v>0</v>
      </c>
      <c r="AU758" s="30">
        <f t="shared" ca="1" si="465"/>
        <v>0.93198508859255214</v>
      </c>
      <c r="AV758" s="30">
        <f t="shared" ca="1" si="465"/>
        <v>0.73274577603075397</v>
      </c>
      <c r="AW758" s="30">
        <f>IF(Riskregister!$E$14="",0,COUNTIF(BO$4:BO$53,"&lt;"&amp;AU758)*IF(AV758&lt;0.5,Riskregister!$K$14+(Riskregister!$L$14-Riskregister!$K$14)*SQRT(AV758/2),Riskregister!$L$14-(Riskregister!$L$14-Riskregister!$K$14)*SQRT((1-AV758)/2)))</f>
        <v>0</v>
      </c>
      <c r="AX758" s="30">
        <f t="shared" ca="1" si="466"/>
        <v>0.90242812268582739</v>
      </c>
      <c r="AY758" s="30">
        <f t="shared" ca="1" si="466"/>
        <v>0.36239150135572551</v>
      </c>
      <c r="AZ758" s="30">
        <f>IF(Riskregister!$E$15="",0,COUNTIF(BP$4:BP$53,"&lt;"&amp;AX758)*IF(AY758&lt;0.5,Riskregister!$K$15+(Riskregister!$L$15-Riskregister!$K$15)*SQRT(AY758/2),Riskregister!$L$15-(Riskregister!$L$15-Riskregister!$K$15)*SQRT((1-AY758)/2)))</f>
        <v>0</v>
      </c>
      <c r="BA758" s="30">
        <f t="shared" ca="1" si="467"/>
        <v>0.74160241477201605</v>
      </c>
      <c r="BB758" s="30">
        <f t="shared" ca="1" si="467"/>
        <v>0.49077499070324504</v>
      </c>
      <c r="BC758" s="30">
        <f>IF(Riskregister!$E$16="",0,COUNTIF(BQ$4:BQ$53,"&lt;"&amp;BA758)*IF(BB758&lt;0.5,Riskregister!$K$16+(Riskregister!$L$16-Riskregister!$K$16)*SQRT(BB758/2),Riskregister!$L$16-(Riskregister!$L$16-Riskregister!$K$16)*SQRT((1-BB758)/2)))</f>
        <v>0</v>
      </c>
      <c r="BD758" s="30">
        <f t="shared" ca="1" si="443"/>
        <v>14072622.3458018</v>
      </c>
    </row>
    <row r="759" spans="20:56" x14ac:dyDescent="0.35">
      <c r="T759" s="30">
        <f t="shared" ca="1" si="456"/>
        <v>0.90456952742187025</v>
      </c>
      <c r="U759" s="30">
        <f t="shared" ca="1" si="456"/>
        <v>0.27548358934249428</v>
      </c>
      <c r="V759" s="30">
        <f ca="1">IF(Riskregister!$E$5="",0,COUNTIF(BF$4:BF$53,"&lt;"&amp;T759)*IF(U759&lt;0.5,Riskregister!$K$5+(Riskregister!$L$5-Riskregister!$K$5)*SQRT(U759/2),Riskregister!$L$5-(Riskregister!$L$5-Riskregister!$K$5)*SQRT((1-U759)/2)))</f>
        <v>1902066.7059399749</v>
      </c>
      <c r="W759" s="30">
        <f t="shared" ca="1" si="457"/>
        <v>0.87248976887168428</v>
      </c>
      <c r="X759" s="30">
        <f t="shared" ca="1" si="457"/>
        <v>0.40237626965992679</v>
      </c>
      <c r="Y759" s="30">
        <f ca="1">IF(Riskregister!$E$6="",0,COUNTIF(BG$4:BG$53,"&lt;"&amp;W759)*IF(X759&lt;0.5,Riskregister!$K$6+(Riskregister!$L$6-Riskregister!$K$6)*SQRT(X759/2),Riskregister!$L$6-(Riskregister!$L$6-Riskregister!$K$6)*SQRT((1-X759)/2)))</f>
        <v>4029488.0259238156</v>
      </c>
      <c r="Z759" s="30">
        <f t="shared" ca="1" si="458"/>
        <v>0.48994839596913875</v>
      </c>
      <c r="AA759" s="30">
        <f t="shared" ca="1" si="458"/>
        <v>0.28953427188431635</v>
      </c>
      <c r="AB759" s="30">
        <f ca="1">IF(Riskregister!$E$7="",0,COUNTIF(BH$4:BH$53,"&lt;"&amp;Z759)*IF(AA759&lt;0.5,Riskregister!$K$7+(Riskregister!$L$7-Riskregister!$K$7)*SQRT(AA759/2),Riskregister!$L$7-(Riskregister!$L$7-Riskregister!$K$7)*SQRT((1-AA759)/2)))</f>
        <v>1099013.8105845964</v>
      </c>
      <c r="AC759" s="30">
        <f t="shared" ca="1" si="459"/>
        <v>0.42001896001119965</v>
      </c>
      <c r="AD759" s="30">
        <f t="shared" ca="1" si="459"/>
        <v>0.57116939716028836</v>
      </c>
      <c r="AE759" s="30">
        <f ca="1">IF(Riskregister!$E$8="",0,COUNTIF(BI$4:BI$53,"&lt;"&amp;AC759)*IF(AD759&lt;0.5,Riskregister!$K$8+(Riskregister!$L$8-Riskregister!$K$8)*SQRT(AD759/2),Riskregister!$L$8-(Riskregister!$L$8-Riskregister!$K$8)*SQRT((1-AD759)/2)))</f>
        <v>5647330.0109635629</v>
      </c>
      <c r="AF759" s="30">
        <f t="shared" ca="1" si="460"/>
        <v>0.17495283084201285</v>
      </c>
      <c r="AG759" s="30">
        <f t="shared" ca="1" si="460"/>
        <v>0.48289908358340428</v>
      </c>
      <c r="AH759" s="30">
        <f>IF(Riskregister!$E$9="",0,COUNTIF(BJ$4:BJ$53,"&lt;"&amp;AF759)*IF(AG759&lt;0.5,Riskregister!$K$9+(Riskregister!$L$9-Riskregister!$K$9)*SQRT(AG759/2),Riskregister!$L$9-(Riskregister!$L$9-Riskregister!$K$9)*SQRT((1-AG759)/2)))</f>
        <v>0</v>
      </c>
      <c r="AI759" s="30">
        <f t="shared" ca="1" si="461"/>
        <v>0.99601558086802233</v>
      </c>
      <c r="AJ759" s="30">
        <f t="shared" ca="1" si="461"/>
        <v>0.56678007659045693</v>
      </c>
      <c r="AK759" s="30">
        <f>IF(Riskregister!$E$10="",0,COUNTIF(BK$4:BK$53,"&lt;"&amp;AI759)*IF(AJ759&lt;0.5,Riskregister!$K$10+(Riskregister!$L$10-Riskregister!$K$10)*SQRT(AJ759/2),Riskregister!$L$10-(Riskregister!$L$10-Riskregister!$K$10)*SQRT((1-AJ759)/2)))</f>
        <v>0</v>
      </c>
      <c r="AL759" s="30">
        <f t="shared" ca="1" si="462"/>
        <v>0.73353516548301667</v>
      </c>
      <c r="AM759" s="30">
        <f t="shared" ca="1" si="462"/>
        <v>3.2235767929952974E-2</v>
      </c>
      <c r="AN759" s="30">
        <f>IF(Riskregister!$E$11="",0,COUNTIF(BL$4:BL$53,"&lt;"&amp;AL759)*IF(AM759&lt;0.5,Riskregister!$K$11+(Riskregister!$L$11-Riskregister!$K$11)*SQRT(AM759/2),Riskregister!$L$11-(Riskregister!$L$11-Riskregister!$K$11)*SQRT((1-AM759)/2)))</f>
        <v>0</v>
      </c>
      <c r="AO759" s="30">
        <f t="shared" ca="1" si="463"/>
        <v>0.3464147140487297</v>
      </c>
      <c r="AP759" s="30">
        <f t="shared" ca="1" si="463"/>
        <v>7.7826221230466119E-2</v>
      </c>
      <c r="AQ759" s="30">
        <f>IF(Riskregister!$E$12="",0,COUNTIF(BM$4:BM$53,"&lt;"&amp;AO759)*IF(AP759&lt;0.5,Riskregister!$K$12+(Riskregister!$L$12-Riskregister!$K$12)*SQRT(AP759/2),Riskregister!$L$12-(Riskregister!$L$12-Riskregister!$K$12)*SQRT((1-AP759)/2)))</f>
        <v>0</v>
      </c>
      <c r="AR759" s="30">
        <f t="shared" ca="1" si="464"/>
        <v>0.7573951204218542</v>
      </c>
      <c r="AS759" s="30">
        <f t="shared" ca="1" si="464"/>
        <v>0.27654561444605119</v>
      </c>
      <c r="AT759" s="30">
        <f>IF(Riskregister!$E$13="",0,COUNTIF(BN$4:BN$53,"&lt;"&amp;AR759)*IF(AS759&lt;0.5,Riskregister!$K$13+(Riskregister!$L$13-Riskregister!$K$13)*SQRT(AS759/2),Riskregister!$L$13-(Riskregister!$L$13-Riskregister!$K$13)*SQRT((1-AS759)/2)))</f>
        <v>0</v>
      </c>
      <c r="AU759" s="30">
        <f t="shared" ca="1" si="465"/>
        <v>0.10764424943236583</v>
      </c>
      <c r="AV759" s="30">
        <f t="shared" ca="1" si="465"/>
        <v>0.3668746754460136</v>
      </c>
      <c r="AW759" s="30">
        <f>IF(Riskregister!$E$14="",0,COUNTIF(BO$4:BO$53,"&lt;"&amp;AU759)*IF(AV759&lt;0.5,Riskregister!$K$14+(Riskregister!$L$14-Riskregister!$K$14)*SQRT(AV759/2),Riskregister!$L$14-(Riskregister!$L$14-Riskregister!$K$14)*SQRT((1-AV759)/2)))</f>
        <v>0</v>
      </c>
      <c r="AX759" s="30">
        <f t="shared" ca="1" si="466"/>
        <v>0.89462318460531087</v>
      </c>
      <c r="AY759" s="30">
        <f t="shared" ca="1" si="466"/>
        <v>0.53347822470498041</v>
      </c>
      <c r="AZ759" s="30">
        <f>IF(Riskregister!$E$15="",0,COUNTIF(BP$4:BP$53,"&lt;"&amp;AX759)*IF(AY759&lt;0.5,Riskregister!$K$15+(Riskregister!$L$15-Riskregister!$K$15)*SQRT(AY759/2),Riskregister!$L$15-(Riskregister!$L$15-Riskregister!$K$15)*SQRT((1-AY759)/2)))</f>
        <v>0</v>
      </c>
      <c r="BA759" s="30">
        <f t="shared" ca="1" si="467"/>
        <v>0.29076366387697539</v>
      </c>
      <c r="BB759" s="30">
        <f t="shared" ca="1" si="467"/>
        <v>0.1228308341800971</v>
      </c>
      <c r="BC759" s="30">
        <f>IF(Riskregister!$E$16="",0,COUNTIF(BQ$4:BQ$53,"&lt;"&amp;BA759)*IF(BB759&lt;0.5,Riskregister!$K$16+(Riskregister!$L$16-Riskregister!$K$16)*SQRT(BB759/2),Riskregister!$L$16-(Riskregister!$L$16-Riskregister!$K$16)*SQRT((1-BB759)/2)))</f>
        <v>0</v>
      </c>
      <c r="BD759" s="30">
        <f t="shared" ca="1" si="443"/>
        <v>12677898.553411949</v>
      </c>
    </row>
    <row r="760" spans="20:56" x14ac:dyDescent="0.35">
      <c r="T760" s="30">
        <f t="shared" ca="1" si="456"/>
        <v>0.33947887747061534</v>
      </c>
      <c r="U760" s="30">
        <f t="shared" ca="1" si="456"/>
        <v>0.33777619223719746</v>
      </c>
      <c r="V760" s="30">
        <f ca="1">IF(Riskregister!$E$5="",0,COUNTIF(BF$4:BF$53,"&lt;"&amp;T760)*IF(U760&lt;0.5,Riskregister!$K$5+(Riskregister!$L$5-Riskregister!$K$5)*SQRT(U760/2),Riskregister!$L$5-(Riskregister!$L$5-Riskregister!$K$5)*SQRT((1-U760)/2)))</f>
        <v>1004795.9581469086</v>
      </c>
      <c r="W760" s="30">
        <f t="shared" ca="1" si="457"/>
        <v>0.11686611342385478</v>
      </c>
      <c r="X760" s="30">
        <f t="shared" ca="1" si="457"/>
        <v>0.52159286227297763</v>
      </c>
      <c r="Y760" s="30">
        <f ca="1">IF(Riskregister!$E$6="",0,COUNTIF(BG$4:BG$53,"&lt;"&amp;W760)*IF(X760&lt;0.5,Riskregister!$K$6+(Riskregister!$L$6-Riskregister!$K$6)*SQRT(X760/2),Riskregister!$L$6-(Riskregister!$L$6-Riskregister!$K$6)*SQRT((1-X760)/2)))</f>
        <v>0</v>
      </c>
      <c r="Z760" s="30">
        <f t="shared" ca="1" si="458"/>
        <v>0.69550559666432499</v>
      </c>
      <c r="AA760" s="30">
        <f t="shared" ca="1" si="458"/>
        <v>0.125763479915735</v>
      </c>
      <c r="AB760" s="30">
        <f ca="1">IF(Riskregister!$E$7="",0,COUNTIF(BH$4:BH$53,"&lt;"&amp;Z760)*IF(AA760&lt;0.5,Riskregister!$K$7+(Riskregister!$L$7-Riskregister!$K$7)*SQRT(AA760/2),Riskregister!$L$7-(Riskregister!$L$7-Riskregister!$K$7)*SQRT((1-AA760)/2)))</f>
        <v>964367.67826530361</v>
      </c>
      <c r="AC760" s="30">
        <f t="shared" ca="1" si="459"/>
        <v>0.50671642189561639</v>
      </c>
      <c r="AD760" s="30">
        <f t="shared" ca="1" si="459"/>
        <v>0.82883171326404537</v>
      </c>
      <c r="AE760" s="30">
        <f ca="1">IF(Riskregister!$E$8="",0,COUNTIF(BI$4:BI$53,"&lt;"&amp;AC760)*IF(AD760&lt;0.5,Riskregister!$K$8+(Riskregister!$L$8-Riskregister!$K$8)*SQRT(AD760/2),Riskregister!$L$8-(Riskregister!$L$8-Riskregister!$K$8)*SQRT((1-AD760)/2)))</f>
        <v>10875077.753097937</v>
      </c>
      <c r="AF760" s="30">
        <f t="shared" ca="1" si="460"/>
        <v>0.61976490774158277</v>
      </c>
      <c r="AG760" s="30">
        <f t="shared" ca="1" si="460"/>
        <v>0.17084202173625729</v>
      </c>
      <c r="AH760" s="30">
        <f>IF(Riskregister!$E$9="",0,COUNTIF(BJ$4:BJ$53,"&lt;"&amp;AF760)*IF(AG760&lt;0.5,Riskregister!$K$9+(Riskregister!$L$9-Riskregister!$K$9)*SQRT(AG760/2),Riskregister!$L$9-(Riskregister!$L$9-Riskregister!$K$9)*SQRT((1-AG760)/2)))</f>
        <v>0</v>
      </c>
      <c r="AI760" s="30">
        <f t="shared" ca="1" si="461"/>
        <v>0.39388324912311912</v>
      </c>
      <c r="AJ760" s="30">
        <f t="shared" ca="1" si="461"/>
        <v>9.7205462002220799E-2</v>
      </c>
      <c r="AK760" s="30">
        <f>IF(Riskregister!$E$10="",0,COUNTIF(BK$4:BK$53,"&lt;"&amp;AI760)*IF(AJ760&lt;0.5,Riskregister!$K$10+(Riskregister!$L$10-Riskregister!$K$10)*SQRT(AJ760/2),Riskregister!$L$10-(Riskregister!$L$10-Riskregister!$K$10)*SQRT((1-AJ760)/2)))</f>
        <v>0</v>
      </c>
      <c r="AL760" s="30">
        <f t="shared" ca="1" si="462"/>
        <v>0.69629425168950398</v>
      </c>
      <c r="AM760" s="30">
        <f t="shared" ca="1" si="462"/>
        <v>0.56450412058221688</v>
      </c>
      <c r="AN760" s="30">
        <f>IF(Riskregister!$E$11="",0,COUNTIF(BL$4:BL$53,"&lt;"&amp;AL760)*IF(AM760&lt;0.5,Riskregister!$K$11+(Riskregister!$L$11-Riskregister!$K$11)*SQRT(AM760/2),Riskregister!$L$11-(Riskregister!$L$11-Riskregister!$K$11)*SQRT((1-AM760)/2)))</f>
        <v>0</v>
      </c>
      <c r="AO760" s="30">
        <f t="shared" ca="1" si="463"/>
        <v>0.47477649358783991</v>
      </c>
      <c r="AP760" s="30">
        <f t="shared" ca="1" si="463"/>
        <v>0.96158994065559444</v>
      </c>
      <c r="AQ760" s="30">
        <f>IF(Riskregister!$E$12="",0,COUNTIF(BM$4:BM$53,"&lt;"&amp;AO760)*IF(AP760&lt;0.5,Riskregister!$K$12+(Riskregister!$L$12-Riskregister!$K$12)*SQRT(AP760/2),Riskregister!$L$12-(Riskregister!$L$12-Riskregister!$K$12)*SQRT((1-AP760)/2)))</f>
        <v>0</v>
      </c>
      <c r="AR760" s="30">
        <f t="shared" ca="1" si="464"/>
        <v>9.6577012711774324E-2</v>
      </c>
      <c r="AS760" s="30">
        <f t="shared" ca="1" si="464"/>
        <v>0.95164188274589856</v>
      </c>
      <c r="AT760" s="30">
        <f>IF(Riskregister!$E$13="",0,COUNTIF(BN$4:BN$53,"&lt;"&amp;AR760)*IF(AS760&lt;0.5,Riskregister!$K$13+(Riskregister!$L$13-Riskregister!$K$13)*SQRT(AS760/2),Riskregister!$L$13-(Riskregister!$L$13-Riskregister!$K$13)*SQRT((1-AS760)/2)))</f>
        <v>0</v>
      </c>
      <c r="AU760" s="30">
        <f t="shared" ca="1" si="465"/>
        <v>0.87625056945127822</v>
      </c>
      <c r="AV760" s="30">
        <f t="shared" ca="1" si="465"/>
        <v>0.2753944670152173</v>
      </c>
      <c r="AW760" s="30">
        <f>IF(Riskregister!$E$14="",0,COUNTIF(BO$4:BO$53,"&lt;"&amp;AU760)*IF(AV760&lt;0.5,Riskregister!$K$14+(Riskregister!$L$14-Riskregister!$K$14)*SQRT(AV760/2),Riskregister!$L$14-(Riskregister!$L$14-Riskregister!$K$14)*SQRT((1-AV760)/2)))</f>
        <v>0</v>
      </c>
      <c r="AX760" s="30">
        <f t="shared" ca="1" si="466"/>
        <v>0.15941047742547054</v>
      </c>
      <c r="AY760" s="30">
        <f t="shared" ca="1" si="466"/>
        <v>0.93625374188673949</v>
      </c>
      <c r="AZ760" s="30">
        <f>IF(Riskregister!$E$15="",0,COUNTIF(BP$4:BP$53,"&lt;"&amp;AX760)*IF(AY760&lt;0.5,Riskregister!$K$15+(Riskregister!$L$15-Riskregister!$K$15)*SQRT(AY760/2),Riskregister!$L$15-(Riskregister!$L$15-Riskregister!$K$15)*SQRT((1-AY760)/2)))</f>
        <v>0</v>
      </c>
      <c r="BA760" s="30">
        <f t="shared" ca="1" si="467"/>
        <v>0.5760172301102221</v>
      </c>
      <c r="BB760" s="30">
        <f t="shared" ca="1" si="467"/>
        <v>7.6749525711107824E-2</v>
      </c>
      <c r="BC760" s="30">
        <f>IF(Riskregister!$E$16="",0,COUNTIF(BQ$4:BQ$53,"&lt;"&amp;BA760)*IF(BB760&lt;0.5,Riskregister!$K$16+(Riskregister!$L$16-Riskregister!$K$16)*SQRT(BB760/2),Riskregister!$L$16-(Riskregister!$L$16-Riskregister!$K$16)*SQRT((1-BB760)/2)))</f>
        <v>0</v>
      </c>
      <c r="BD760" s="30">
        <f t="shared" ca="1" si="443"/>
        <v>12844241.389510149</v>
      </c>
    </row>
    <row r="761" spans="20:56" x14ac:dyDescent="0.35">
      <c r="T761" s="30">
        <f t="shared" ca="1" si="456"/>
        <v>0.24454330710156591</v>
      </c>
      <c r="U761" s="30">
        <f t="shared" ca="1" si="456"/>
        <v>4.6266987656098379E-3</v>
      </c>
      <c r="V761" s="30">
        <f ca="1">IF(Riskregister!$E$5="",0,COUNTIF(BF$4:BF$53,"&lt;"&amp;T761)*IF(U761&lt;0.5,Riskregister!$K$5+(Riskregister!$L$5-Riskregister!$K$5)*SQRT(U761/2),Riskregister!$L$5-(Riskregister!$L$5-Riskregister!$K$5)*SQRT((1-U761)/2)))</f>
        <v>343287.56172472623</v>
      </c>
      <c r="W761" s="30">
        <f t="shared" ca="1" si="457"/>
        <v>0.33431255704575702</v>
      </c>
      <c r="X761" s="30">
        <f t="shared" ca="1" si="457"/>
        <v>0.44405097939402083</v>
      </c>
      <c r="Y761" s="30">
        <f ca="1">IF(Riskregister!$E$6="",0,COUNTIF(BG$4:BG$53,"&lt;"&amp;W761)*IF(X761&lt;0.5,Riskregister!$K$6+(Riskregister!$L$6-Riskregister!$K$6)*SQRT(X761/2),Riskregister!$L$6-(Riskregister!$L$6-Riskregister!$K$6)*SQRT((1-X761)/2)))</f>
        <v>1048152.4548206612</v>
      </c>
      <c r="Z761" s="30">
        <f t="shared" ca="1" si="458"/>
        <v>0.60069010264280698</v>
      </c>
      <c r="AA761" s="30">
        <f t="shared" ca="1" si="458"/>
        <v>0.35390755279207309</v>
      </c>
      <c r="AB761" s="30">
        <f ca="1">IF(Riskregister!$E$7="",0,COUNTIF(BH$4:BH$53,"&lt;"&amp;Z761)*IF(AA761&lt;0.5,Riskregister!$K$7+(Riskregister!$L$7-Riskregister!$K$7)*SQRT(AA761/2),Riskregister!$L$7-(Riskregister!$L$7-Riskregister!$K$7)*SQRT((1-AA761)/2)))</f>
        <v>1380613.9154975587</v>
      </c>
      <c r="AC761" s="30">
        <f t="shared" ca="1" si="459"/>
        <v>0.78483345315730613</v>
      </c>
      <c r="AD761" s="30">
        <f t="shared" ca="1" si="459"/>
        <v>0.48198030463541908</v>
      </c>
      <c r="AE761" s="30">
        <f ca="1">IF(Riskregister!$E$8="",0,COUNTIF(BI$4:BI$53,"&lt;"&amp;AC761)*IF(AD761&lt;0.5,Riskregister!$K$8+(Riskregister!$L$8-Riskregister!$K$8)*SQRT(AD761/2),Riskregister!$L$8-(Riskregister!$L$8-Riskregister!$K$8)*SQRT((1-AD761)/2)))</f>
        <v>10429060.593319952</v>
      </c>
      <c r="AF761" s="30">
        <f t="shared" ca="1" si="460"/>
        <v>0.69634639531731068</v>
      </c>
      <c r="AG761" s="30">
        <f t="shared" ca="1" si="460"/>
        <v>0.20356091519057518</v>
      </c>
      <c r="AH761" s="30">
        <f>IF(Riskregister!$E$9="",0,COUNTIF(BJ$4:BJ$53,"&lt;"&amp;AF761)*IF(AG761&lt;0.5,Riskregister!$K$9+(Riskregister!$L$9-Riskregister!$K$9)*SQRT(AG761/2),Riskregister!$L$9-(Riskregister!$L$9-Riskregister!$K$9)*SQRT((1-AG761)/2)))</f>
        <v>0</v>
      </c>
      <c r="AI761" s="30">
        <f t="shared" ca="1" si="461"/>
        <v>0.43326723756350305</v>
      </c>
      <c r="AJ761" s="30">
        <f t="shared" ca="1" si="461"/>
        <v>0.18121227145027663</v>
      </c>
      <c r="AK761" s="30">
        <f>IF(Riskregister!$E$10="",0,COUNTIF(BK$4:BK$53,"&lt;"&amp;AI761)*IF(AJ761&lt;0.5,Riskregister!$K$10+(Riskregister!$L$10-Riskregister!$K$10)*SQRT(AJ761/2),Riskregister!$L$10-(Riskregister!$L$10-Riskregister!$K$10)*SQRT((1-AJ761)/2)))</f>
        <v>0</v>
      </c>
      <c r="AL761" s="30">
        <f t="shared" ca="1" si="462"/>
        <v>0.32614830209907864</v>
      </c>
      <c r="AM761" s="30">
        <f t="shared" ca="1" si="462"/>
        <v>0.20578991781542411</v>
      </c>
      <c r="AN761" s="30">
        <f>IF(Riskregister!$E$11="",0,COUNTIF(BL$4:BL$53,"&lt;"&amp;AL761)*IF(AM761&lt;0.5,Riskregister!$K$11+(Riskregister!$L$11-Riskregister!$K$11)*SQRT(AM761/2),Riskregister!$L$11-(Riskregister!$L$11-Riskregister!$K$11)*SQRT((1-AM761)/2)))</f>
        <v>0</v>
      </c>
      <c r="AO761" s="30">
        <f t="shared" ca="1" si="463"/>
        <v>0.95062541256953448</v>
      </c>
      <c r="AP761" s="30">
        <f t="shared" ca="1" si="463"/>
        <v>0.81263894052935015</v>
      </c>
      <c r="AQ761" s="30">
        <f>IF(Riskregister!$E$12="",0,COUNTIF(BM$4:BM$53,"&lt;"&amp;AO761)*IF(AP761&lt;0.5,Riskregister!$K$12+(Riskregister!$L$12-Riskregister!$K$12)*SQRT(AP761/2),Riskregister!$L$12-(Riskregister!$L$12-Riskregister!$K$12)*SQRT((1-AP761)/2)))</f>
        <v>0</v>
      </c>
      <c r="AR761" s="30">
        <f t="shared" ca="1" si="464"/>
        <v>0.35614031298654725</v>
      </c>
      <c r="AS761" s="30">
        <f t="shared" ca="1" si="464"/>
        <v>0.71321516415374986</v>
      </c>
      <c r="AT761" s="30">
        <f>IF(Riskregister!$E$13="",0,COUNTIF(BN$4:BN$53,"&lt;"&amp;AR761)*IF(AS761&lt;0.5,Riskregister!$K$13+(Riskregister!$L$13-Riskregister!$K$13)*SQRT(AS761/2),Riskregister!$L$13-(Riskregister!$L$13-Riskregister!$K$13)*SQRT((1-AS761)/2)))</f>
        <v>0</v>
      </c>
      <c r="AU761" s="30">
        <f t="shared" ca="1" si="465"/>
        <v>0.34305234895606873</v>
      </c>
      <c r="AV761" s="30">
        <f t="shared" ca="1" si="465"/>
        <v>0.56297965326454225</v>
      </c>
      <c r="AW761" s="30">
        <f>IF(Riskregister!$E$14="",0,COUNTIF(BO$4:BO$53,"&lt;"&amp;AU761)*IF(AV761&lt;0.5,Riskregister!$K$14+(Riskregister!$L$14-Riskregister!$K$14)*SQRT(AV761/2),Riskregister!$L$14-(Riskregister!$L$14-Riskregister!$K$14)*SQRT((1-AV761)/2)))</f>
        <v>0</v>
      </c>
      <c r="AX761" s="30">
        <f t="shared" ca="1" si="466"/>
        <v>0.88538223185057663</v>
      </c>
      <c r="AY761" s="30">
        <f t="shared" ca="1" si="466"/>
        <v>0.25757328877788332</v>
      </c>
      <c r="AZ761" s="30">
        <f>IF(Riskregister!$E$15="",0,COUNTIF(BP$4:BP$53,"&lt;"&amp;AX761)*IF(AY761&lt;0.5,Riskregister!$K$15+(Riskregister!$L$15-Riskregister!$K$15)*SQRT(AY761/2),Riskregister!$L$15-(Riskregister!$L$15-Riskregister!$K$15)*SQRT((1-AY761)/2)))</f>
        <v>0</v>
      </c>
      <c r="BA761" s="30">
        <f t="shared" ca="1" si="467"/>
        <v>0.31085690521326093</v>
      </c>
      <c r="BB761" s="30">
        <f t="shared" ca="1" si="467"/>
        <v>0.34639190440901679</v>
      </c>
      <c r="BC761" s="30">
        <f>IF(Riskregister!$E$16="",0,COUNTIF(BQ$4:BQ$53,"&lt;"&amp;BA761)*IF(BB761&lt;0.5,Riskregister!$K$16+(Riskregister!$L$16-Riskregister!$K$16)*SQRT(BB761/2),Riskregister!$L$16-(Riskregister!$L$16-Riskregister!$K$16)*SQRT((1-BB761)/2)))</f>
        <v>0</v>
      </c>
      <c r="BD761" s="30">
        <f t="shared" ca="1" si="443"/>
        <v>13201114.525362898</v>
      </c>
    </row>
    <row r="762" spans="20:56" x14ac:dyDescent="0.35">
      <c r="T762" s="30">
        <f t="shared" ca="1" si="456"/>
        <v>0.98286622748015906</v>
      </c>
      <c r="U762" s="30">
        <f t="shared" ca="1" si="456"/>
        <v>0.9809904310435581</v>
      </c>
      <c r="V762" s="30">
        <f ca="1">IF(Riskregister!$E$5="",0,COUNTIF(BF$4:BF$53,"&lt;"&amp;T762)*IF(U762&lt;0.5,Riskregister!$K$5+(Riskregister!$L$5-Riskregister!$K$5)*SQRT(U762/2),Riskregister!$L$5-(Riskregister!$L$5-Riskregister!$K$5)*SQRT((1-U762)/2)))</f>
        <v>4449027.056829528</v>
      </c>
      <c r="W762" s="30">
        <f t="shared" ca="1" si="457"/>
        <v>0.85069877182450837</v>
      </c>
      <c r="X762" s="30">
        <f t="shared" ca="1" si="457"/>
        <v>0.52455476676429635</v>
      </c>
      <c r="Y762" s="30">
        <f ca="1">IF(Riskregister!$E$6="",0,COUNTIF(BG$4:BG$53,"&lt;"&amp;W762)*IF(X762&lt;0.5,Riskregister!$K$6+(Riskregister!$L$6-Riskregister!$K$6)*SQRT(X762/2),Riskregister!$L$6-(Riskregister!$L$6-Riskregister!$K$6)*SQRT((1-X762)/2)))</f>
        <v>3367132.4566973448</v>
      </c>
      <c r="Z762" s="30">
        <f t="shared" ca="1" si="458"/>
        <v>0.91812289648221246</v>
      </c>
      <c r="AA762" s="30">
        <f t="shared" ca="1" si="458"/>
        <v>0.68339311054076846</v>
      </c>
      <c r="AB762" s="30">
        <f ca="1">IF(Riskregister!$E$7="",0,COUNTIF(BH$4:BH$53,"&lt;"&amp;Z762)*IF(AA762&lt;0.5,Riskregister!$K$7+(Riskregister!$L$7-Riskregister!$K$7)*SQRT(AA762/2),Riskregister!$L$7-(Riskregister!$L$7-Riskregister!$K$7)*SQRT((1-AA762)/2)))</f>
        <v>2607442.210198157</v>
      </c>
      <c r="AC762" s="30">
        <f t="shared" ca="1" si="459"/>
        <v>0.5252382638062244</v>
      </c>
      <c r="AD762" s="30">
        <f t="shared" ca="1" si="459"/>
        <v>0.32739232454214107</v>
      </c>
      <c r="AE762" s="30">
        <f ca="1">IF(Riskregister!$E$8="",0,COUNTIF(BI$4:BI$53,"&lt;"&amp;AC762)*IF(AD762&lt;0.5,Riskregister!$K$8+(Riskregister!$L$8-Riskregister!$K$8)*SQRT(AD762/2),Riskregister!$L$8-(Riskregister!$L$8-Riskregister!$K$8)*SQRT((1-AD762)/2)))</f>
        <v>6604772.9158233404</v>
      </c>
      <c r="AF762" s="30">
        <f t="shared" ca="1" si="460"/>
        <v>0.39073707205833841</v>
      </c>
      <c r="AG762" s="30">
        <f t="shared" ca="1" si="460"/>
        <v>0.55862596961859878</v>
      </c>
      <c r="AH762" s="30">
        <f>IF(Riskregister!$E$9="",0,COUNTIF(BJ$4:BJ$53,"&lt;"&amp;AF762)*IF(AG762&lt;0.5,Riskregister!$K$9+(Riskregister!$L$9-Riskregister!$K$9)*SQRT(AG762/2),Riskregister!$L$9-(Riskregister!$L$9-Riskregister!$K$9)*SQRT((1-AG762)/2)))</f>
        <v>0</v>
      </c>
      <c r="AI762" s="30">
        <f t="shared" ca="1" si="461"/>
        <v>0.56155851876239704</v>
      </c>
      <c r="AJ762" s="30">
        <f t="shared" ca="1" si="461"/>
        <v>0.76027054350252721</v>
      </c>
      <c r="AK762" s="30">
        <f>IF(Riskregister!$E$10="",0,COUNTIF(BK$4:BK$53,"&lt;"&amp;AI762)*IF(AJ762&lt;0.5,Riskregister!$K$10+(Riskregister!$L$10-Riskregister!$K$10)*SQRT(AJ762/2),Riskregister!$L$10-(Riskregister!$L$10-Riskregister!$K$10)*SQRT((1-AJ762)/2)))</f>
        <v>0</v>
      </c>
      <c r="AL762" s="30">
        <f t="shared" ca="1" si="462"/>
        <v>0.25142983865583135</v>
      </c>
      <c r="AM762" s="30">
        <f t="shared" ca="1" si="462"/>
        <v>0.35828400669122518</v>
      </c>
      <c r="AN762" s="30">
        <f>IF(Riskregister!$E$11="",0,COUNTIF(BL$4:BL$53,"&lt;"&amp;AL762)*IF(AM762&lt;0.5,Riskregister!$K$11+(Riskregister!$L$11-Riskregister!$K$11)*SQRT(AM762/2),Riskregister!$L$11-(Riskregister!$L$11-Riskregister!$K$11)*SQRT((1-AM762)/2)))</f>
        <v>0</v>
      </c>
      <c r="AO762" s="30">
        <f t="shared" ca="1" si="463"/>
        <v>0.27618621496962048</v>
      </c>
      <c r="AP762" s="30">
        <f t="shared" ca="1" si="463"/>
        <v>0.27072929713999627</v>
      </c>
      <c r="AQ762" s="30">
        <f>IF(Riskregister!$E$12="",0,COUNTIF(BM$4:BM$53,"&lt;"&amp;AO762)*IF(AP762&lt;0.5,Riskregister!$K$12+(Riskregister!$L$12-Riskregister!$K$12)*SQRT(AP762/2),Riskregister!$L$12-(Riskregister!$L$12-Riskregister!$K$12)*SQRT((1-AP762)/2)))</f>
        <v>0</v>
      </c>
      <c r="AR762" s="30">
        <f t="shared" ca="1" si="464"/>
        <v>0.74339173344963816</v>
      </c>
      <c r="AS762" s="30">
        <f t="shared" ca="1" si="464"/>
        <v>0.63388380094374652</v>
      </c>
      <c r="AT762" s="30">
        <f>IF(Riskregister!$E$13="",0,COUNTIF(BN$4:BN$53,"&lt;"&amp;AR762)*IF(AS762&lt;0.5,Riskregister!$K$13+(Riskregister!$L$13-Riskregister!$K$13)*SQRT(AS762/2),Riskregister!$L$13-(Riskregister!$L$13-Riskregister!$K$13)*SQRT((1-AS762)/2)))</f>
        <v>0</v>
      </c>
      <c r="AU762" s="30">
        <f t="shared" ca="1" si="465"/>
        <v>0.78466733964368374</v>
      </c>
      <c r="AV762" s="30">
        <f t="shared" ca="1" si="465"/>
        <v>0.26737264319311982</v>
      </c>
      <c r="AW762" s="30">
        <f>IF(Riskregister!$E$14="",0,COUNTIF(BO$4:BO$53,"&lt;"&amp;AU762)*IF(AV762&lt;0.5,Riskregister!$K$14+(Riskregister!$L$14-Riskregister!$K$14)*SQRT(AV762/2),Riskregister!$L$14-(Riskregister!$L$14-Riskregister!$K$14)*SQRT((1-AV762)/2)))</f>
        <v>0</v>
      </c>
      <c r="AX762" s="30">
        <f t="shared" ca="1" si="466"/>
        <v>0.95218943576677051</v>
      </c>
      <c r="AY762" s="30">
        <f t="shared" ca="1" si="466"/>
        <v>0.68341473875821523</v>
      </c>
      <c r="AZ762" s="30">
        <f>IF(Riskregister!$E$15="",0,COUNTIF(BP$4:BP$53,"&lt;"&amp;AX762)*IF(AY762&lt;0.5,Riskregister!$K$15+(Riskregister!$L$15-Riskregister!$K$15)*SQRT(AY762/2),Riskregister!$L$15-(Riskregister!$L$15-Riskregister!$K$15)*SQRT((1-AY762)/2)))</f>
        <v>0</v>
      </c>
      <c r="BA762" s="30">
        <f t="shared" ca="1" si="467"/>
        <v>0.77882084613212088</v>
      </c>
      <c r="BB762" s="30">
        <f t="shared" ca="1" si="467"/>
        <v>0.48202971109975024</v>
      </c>
      <c r="BC762" s="30">
        <f>IF(Riskregister!$E$16="",0,COUNTIF(BQ$4:BQ$53,"&lt;"&amp;BA762)*IF(BB762&lt;0.5,Riskregister!$K$16+(Riskregister!$L$16-Riskregister!$K$16)*SQRT(BB762/2),Riskregister!$L$16-(Riskregister!$L$16-Riskregister!$K$16)*SQRT((1-BB762)/2)))</f>
        <v>0</v>
      </c>
      <c r="BD762" s="30">
        <f t="shared" ca="1" si="443"/>
        <v>17028374.639548369</v>
      </c>
    </row>
    <row r="763" spans="20:56" x14ac:dyDescent="0.35">
      <c r="T763" s="30">
        <f t="shared" ca="1" si="456"/>
        <v>0.31728195239070189</v>
      </c>
      <c r="U763" s="30">
        <f t="shared" ca="1" si="456"/>
        <v>0.40027866094362263</v>
      </c>
      <c r="V763" s="30">
        <f ca="1">IF(Riskregister!$E$5="",0,COUNTIF(BF$4:BF$53,"&lt;"&amp;T763)*IF(U763&lt;0.5,Riskregister!$K$5+(Riskregister!$L$5-Riskregister!$K$5)*SQRT(U763/2),Riskregister!$L$5-(Riskregister!$L$5-Riskregister!$K$5)*SQRT((1-U763)/2)))</f>
        <v>1053948.6151858252</v>
      </c>
      <c r="W763" s="30">
        <f t="shared" ca="1" si="457"/>
        <v>0.11401542925578112</v>
      </c>
      <c r="X763" s="30">
        <f t="shared" ca="1" si="457"/>
        <v>0.98942816584593463</v>
      </c>
      <c r="Y763" s="30">
        <f ca="1">IF(Riskregister!$E$6="",0,COUNTIF(BG$4:BG$53,"&lt;"&amp;W763)*IF(X763&lt;0.5,Riskregister!$K$6+(Riskregister!$L$6-Riskregister!$K$6)*SQRT(X763/2),Riskregister!$L$6-(Riskregister!$L$6-Riskregister!$K$6)*SQRT((1-X763)/2)))</f>
        <v>0</v>
      </c>
      <c r="Z763" s="30">
        <f t="shared" ca="1" si="458"/>
        <v>0.95534761268582025</v>
      </c>
      <c r="AA763" s="30">
        <f t="shared" ca="1" si="458"/>
        <v>0.46065245336176819</v>
      </c>
      <c r="AB763" s="30">
        <f ca="1">IF(Riskregister!$E$7="",0,COUNTIF(BH$4:BH$53,"&lt;"&amp;Z763)*IF(AA763&lt;0.5,Riskregister!$K$7+(Riskregister!$L$7-Riskregister!$K$7)*SQRT(AA763/2),Riskregister!$L$7-(Riskregister!$L$7-Riskregister!$K$7)*SQRT((1-AA763)/2)))</f>
        <v>2397704.1145641813</v>
      </c>
      <c r="AC763" s="30">
        <f t="shared" ca="1" si="459"/>
        <v>0.7994762022908487</v>
      </c>
      <c r="AD763" s="30">
        <f t="shared" ca="1" si="459"/>
        <v>0.89922809958895944</v>
      </c>
      <c r="AE763" s="30">
        <f ca="1">IF(Riskregister!$E$8="",0,COUNTIF(BI$4:BI$53,"&lt;"&amp;AC763)*IF(AD763&lt;0.5,Riskregister!$K$8+(Riskregister!$L$8-Riskregister!$K$8)*SQRT(AD763/2),Riskregister!$L$8-(Riskregister!$L$8-Riskregister!$K$8)*SQRT((1-AD763)/2)))</f>
        <v>15779998.786654312</v>
      </c>
      <c r="AF763" s="30">
        <f t="shared" ca="1" si="460"/>
        <v>0.91987002509812388</v>
      </c>
      <c r="AG763" s="30">
        <f t="shared" ca="1" si="460"/>
        <v>0.61783501496005211</v>
      </c>
      <c r="AH763" s="30">
        <f>IF(Riskregister!$E$9="",0,COUNTIF(BJ$4:BJ$53,"&lt;"&amp;AF763)*IF(AG763&lt;0.5,Riskregister!$K$9+(Riskregister!$L$9-Riskregister!$K$9)*SQRT(AG763/2),Riskregister!$L$9-(Riskregister!$L$9-Riskregister!$K$9)*SQRT((1-AG763)/2)))</f>
        <v>0</v>
      </c>
      <c r="AI763" s="30">
        <f t="shared" ca="1" si="461"/>
        <v>0.57854660072017472</v>
      </c>
      <c r="AJ763" s="30">
        <f t="shared" ca="1" si="461"/>
        <v>0.49295242260807159</v>
      </c>
      <c r="AK763" s="30">
        <f>IF(Riskregister!$E$10="",0,COUNTIF(BK$4:BK$53,"&lt;"&amp;AI763)*IF(AJ763&lt;0.5,Riskregister!$K$10+(Riskregister!$L$10-Riskregister!$K$10)*SQRT(AJ763/2),Riskregister!$L$10-(Riskregister!$L$10-Riskregister!$K$10)*SQRT((1-AJ763)/2)))</f>
        <v>0</v>
      </c>
      <c r="AL763" s="30">
        <f t="shared" ca="1" si="462"/>
        <v>1.1545322687358528E-3</v>
      </c>
      <c r="AM763" s="30">
        <f t="shared" ca="1" si="462"/>
        <v>9.1926127362491838E-2</v>
      </c>
      <c r="AN763" s="30">
        <f>IF(Riskregister!$E$11="",0,COUNTIF(BL$4:BL$53,"&lt;"&amp;AL763)*IF(AM763&lt;0.5,Riskregister!$K$11+(Riskregister!$L$11-Riskregister!$K$11)*SQRT(AM763/2),Riskregister!$L$11-(Riskregister!$L$11-Riskregister!$K$11)*SQRT((1-AM763)/2)))</f>
        <v>0</v>
      </c>
      <c r="AO763" s="30">
        <f t="shared" ca="1" si="463"/>
        <v>0.85738151737173818</v>
      </c>
      <c r="AP763" s="30">
        <f t="shared" ca="1" si="463"/>
        <v>2.7189712823817436E-2</v>
      </c>
      <c r="AQ763" s="30">
        <f>IF(Riskregister!$E$12="",0,COUNTIF(BM$4:BM$53,"&lt;"&amp;AO763)*IF(AP763&lt;0.5,Riskregister!$K$12+(Riskregister!$L$12-Riskregister!$K$12)*SQRT(AP763/2),Riskregister!$L$12-(Riskregister!$L$12-Riskregister!$K$12)*SQRT((1-AP763)/2)))</f>
        <v>0</v>
      </c>
      <c r="AR763" s="30">
        <f t="shared" ca="1" si="464"/>
        <v>0.28355277110317634</v>
      </c>
      <c r="AS763" s="30">
        <f t="shared" ca="1" si="464"/>
        <v>0.92339295076783545</v>
      </c>
      <c r="AT763" s="30">
        <f>IF(Riskregister!$E$13="",0,COUNTIF(BN$4:BN$53,"&lt;"&amp;AR763)*IF(AS763&lt;0.5,Riskregister!$K$13+(Riskregister!$L$13-Riskregister!$K$13)*SQRT(AS763/2),Riskregister!$L$13-(Riskregister!$L$13-Riskregister!$K$13)*SQRT((1-AS763)/2)))</f>
        <v>0</v>
      </c>
      <c r="AU763" s="30">
        <f t="shared" ca="1" si="465"/>
        <v>0.67619219390197838</v>
      </c>
      <c r="AV763" s="30">
        <f t="shared" ca="1" si="465"/>
        <v>0.95363888813052611</v>
      </c>
      <c r="AW763" s="30">
        <f>IF(Riskregister!$E$14="",0,COUNTIF(BO$4:BO$53,"&lt;"&amp;AU763)*IF(AV763&lt;0.5,Riskregister!$K$14+(Riskregister!$L$14-Riskregister!$K$14)*SQRT(AV763/2),Riskregister!$L$14-(Riskregister!$L$14-Riskregister!$K$14)*SQRT((1-AV763)/2)))</f>
        <v>0</v>
      </c>
      <c r="AX763" s="30">
        <f t="shared" ca="1" si="466"/>
        <v>4.8514552823684221E-2</v>
      </c>
      <c r="AY763" s="30">
        <f t="shared" ca="1" si="466"/>
        <v>0.74362590582013921</v>
      </c>
      <c r="AZ763" s="30">
        <f>IF(Riskregister!$E$15="",0,COUNTIF(BP$4:BP$53,"&lt;"&amp;AX763)*IF(AY763&lt;0.5,Riskregister!$K$15+(Riskregister!$L$15-Riskregister!$K$15)*SQRT(AY763/2),Riskregister!$L$15-(Riskregister!$L$15-Riskregister!$K$15)*SQRT((1-AY763)/2)))</f>
        <v>0</v>
      </c>
      <c r="BA763" s="30">
        <f t="shared" ca="1" si="467"/>
        <v>0.67428137008158129</v>
      </c>
      <c r="BB763" s="30">
        <f t="shared" ca="1" si="467"/>
        <v>1.5195400224237599E-2</v>
      </c>
      <c r="BC763" s="30">
        <f>IF(Riskregister!$E$16="",0,COUNTIF(BQ$4:BQ$53,"&lt;"&amp;BA763)*IF(BB763&lt;0.5,Riskregister!$K$16+(Riskregister!$L$16-Riskregister!$K$16)*SQRT(BB763/2),Riskregister!$L$16-(Riskregister!$L$16-Riskregister!$K$16)*SQRT((1-BB763)/2)))</f>
        <v>0</v>
      </c>
      <c r="BD763" s="30">
        <f t="shared" ca="1" si="443"/>
        <v>19231651.51640432</v>
      </c>
    </row>
    <row r="764" spans="20:56" x14ac:dyDescent="0.35">
      <c r="T764" s="30">
        <f t="shared" ref="T764:U783" ca="1" si="468">RAND()</f>
        <v>0.58722847746202311</v>
      </c>
      <c r="U764" s="30">
        <f t="shared" ca="1" si="468"/>
        <v>0.14879866866188218</v>
      </c>
      <c r="V764" s="30">
        <f ca="1">IF(Riskregister!$E$5="",0,COUNTIF(BF$4:BF$53,"&lt;"&amp;T764)*IF(U764&lt;0.5,Riskregister!$K$5+(Riskregister!$L$5-Riskregister!$K$5)*SQRT(U764/2),Riskregister!$L$5-(Riskregister!$L$5-Riskregister!$K$5)*SQRT((1-U764)/2)))</f>
        <v>1090972.3446715192</v>
      </c>
      <c r="W764" s="30">
        <f t="shared" ref="W764:X783" ca="1" si="469">RAND()</f>
        <v>0.40047198393076144</v>
      </c>
      <c r="X764" s="30">
        <f t="shared" ca="1" si="469"/>
        <v>0.26655230279235165</v>
      </c>
      <c r="Y764" s="30">
        <f ca="1">IF(Riskregister!$E$6="",0,COUNTIF(BG$4:BG$53,"&lt;"&amp;W764)*IF(X764&lt;0.5,Riskregister!$K$6+(Riskregister!$L$6-Riskregister!$K$6)*SQRT(X764/2),Riskregister!$L$6-(Riskregister!$L$6-Riskregister!$K$6)*SQRT((1-X764)/2)))</f>
        <v>857126.1146261117</v>
      </c>
      <c r="Z764" s="30">
        <f t="shared" ref="Z764:AA783" ca="1" si="470">RAND()</f>
        <v>0.57251784895138169</v>
      </c>
      <c r="AA764" s="30">
        <f t="shared" ca="1" si="470"/>
        <v>0.69613985967946435</v>
      </c>
      <c r="AB764" s="30">
        <f ca="1">IF(Riskregister!$E$7="",0,COUNTIF(BH$4:BH$53,"&lt;"&amp;Z764)*IF(AA764&lt;0.5,Riskregister!$K$7+(Riskregister!$L$7-Riskregister!$K$7)*SQRT(AA764/2),Riskregister!$L$7-(Riskregister!$L$7-Riskregister!$K$7)*SQRT((1-AA764)/2)))</f>
        <v>1845033.9031478616</v>
      </c>
      <c r="AC764" s="30">
        <f t="shared" ref="AC764:AD783" ca="1" si="471">RAND()</f>
        <v>3.4534045627880761E-2</v>
      </c>
      <c r="AD764" s="30">
        <f t="shared" ca="1" si="471"/>
        <v>9.027709387333549E-2</v>
      </c>
      <c r="AE764" s="30">
        <f ca="1">IF(Riskregister!$E$8="",0,COUNTIF(BI$4:BI$53,"&lt;"&amp;AC764)*IF(AD764&lt;0.5,Riskregister!$K$8+(Riskregister!$L$8-Riskregister!$K$8)*SQRT(AD764/2),Riskregister!$L$8-(Riskregister!$L$8-Riskregister!$K$8)*SQRT((1-AD764)/2)))</f>
        <v>0</v>
      </c>
      <c r="AF764" s="30">
        <f t="shared" ref="AF764:AG783" ca="1" si="472">RAND()</f>
        <v>0.52932270142134863</v>
      </c>
      <c r="AG764" s="30">
        <f t="shared" ca="1" si="472"/>
        <v>0.64065540427003742</v>
      </c>
      <c r="AH764" s="30">
        <f>IF(Riskregister!$E$9="",0,COUNTIF(BJ$4:BJ$53,"&lt;"&amp;AF764)*IF(AG764&lt;0.5,Riskregister!$K$9+(Riskregister!$L$9-Riskregister!$K$9)*SQRT(AG764/2),Riskregister!$L$9-(Riskregister!$L$9-Riskregister!$K$9)*SQRT((1-AG764)/2)))</f>
        <v>0</v>
      </c>
      <c r="AI764" s="30">
        <f t="shared" ref="AI764:AJ783" ca="1" si="473">RAND()</f>
        <v>0.20982274668003931</v>
      </c>
      <c r="AJ764" s="30">
        <f t="shared" ca="1" si="473"/>
        <v>3.6154264870827957E-2</v>
      </c>
      <c r="AK764" s="30">
        <f>IF(Riskregister!$E$10="",0,COUNTIF(BK$4:BK$53,"&lt;"&amp;AI764)*IF(AJ764&lt;0.5,Riskregister!$K$10+(Riskregister!$L$10-Riskregister!$K$10)*SQRT(AJ764/2),Riskregister!$L$10-(Riskregister!$L$10-Riskregister!$K$10)*SQRT((1-AJ764)/2)))</f>
        <v>0</v>
      </c>
      <c r="AL764" s="30">
        <f t="shared" ref="AL764:AM783" ca="1" si="474">RAND()</f>
        <v>0.15546842911842229</v>
      </c>
      <c r="AM764" s="30">
        <f t="shared" ca="1" si="474"/>
        <v>0.76726994293115158</v>
      </c>
      <c r="AN764" s="30">
        <f>IF(Riskregister!$E$11="",0,COUNTIF(BL$4:BL$53,"&lt;"&amp;AL764)*IF(AM764&lt;0.5,Riskregister!$K$11+(Riskregister!$L$11-Riskregister!$K$11)*SQRT(AM764/2),Riskregister!$L$11-(Riskregister!$L$11-Riskregister!$K$11)*SQRT((1-AM764)/2)))</f>
        <v>0</v>
      </c>
      <c r="AO764" s="30">
        <f t="shared" ref="AO764:AP783" ca="1" si="475">RAND()</f>
        <v>0.95912244384809142</v>
      </c>
      <c r="AP764" s="30">
        <f t="shared" ca="1" si="475"/>
        <v>0.77454352929284764</v>
      </c>
      <c r="AQ764" s="30">
        <f>IF(Riskregister!$E$12="",0,COUNTIF(BM$4:BM$53,"&lt;"&amp;AO764)*IF(AP764&lt;0.5,Riskregister!$K$12+(Riskregister!$L$12-Riskregister!$K$12)*SQRT(AP764/2),Riskregister!$L$12-(Riskregister!$L$12-Riskregister!$K$12)*SQRT((1-AP764)/2)))</f>
        <v>0</v>
      </c>
      <c r="AR764" s="30">
        <f t="shared" ref="AR764:AS783" ca="1" si="476">RAND()</f>
        <v>0.60566905398181459</v>
      </c>
      <c r="AS764" s="30">
        <f t="shared" ca="1" si="476"/>
        <v>0.62977630790466754</v>
      </c>
      <c r="AT764" s="30">
        <f>IF(Riskregister!$E$13="",0,COUNTIF(BN$4:BN$53,"&lt;"&amp;AR764)*IF(AS764&lt;0.5,Riskregister!$K$13+(Riskregister!$L$13-Riskregister!$K$13)*SQRT(AS764/2),Riskregister!$L$13-(Riskregister!$L$13-Riskregister!$K$13)*SQRT((1-AS764)/2)))</f>
        <v>0</v>
      </c>
      <c r="AU764" s="30">
        <f t="shared" ref="AU764:AV783" ca="1" si="477">RAND()</f>
        <v>1.548757914080845E-2</v>
      </c>
      <c r="AV764" s="30">
        <f t="shared" ca="1" si="477"/>
        <v>0.10529657774177492</v>
      </c>
      <c r="AW764" s="30">
        <f>IF(Riskregister!$E$14="",0,COUNTIF(BO$4:BO$53,"&lt;"&amp;AU764)*IF(AV764&lt;0.5,Riskregister!$K$14+(Riskregister!$L$14-Riskregister!$K$14)*SQRT(AV764/2),Riskregister!$L$14-(Riskregister!$L$14-Riskregister!$K$14)*SQRT((1-AV764)/2)))</f>
        <v>0</v>
      </c>
      <c r="AX764" s="30">
        <f t="shared" ref="AX764:AY783" ca="1" si="478">RAND()</f>
        <v>6.2122776735533902E-2</v>
      </c>
      <c r="AY764" s="30">
        <f t="shared" ca="1" si="478"/>
        <v>0.9359084710249802</v>
      </c>
      <c r="AZ764" s="30">
        <f>IF(Riskregister!$E$15="",0,COUNTIF(BP$4:BP$53,"&lt;"&amp;AX764)*IF(AY764&lt;0.5,Riskregister!$K$15+(Riskregister!$L$15-Riskregister!$K$15)*SQRT(AY764/2),Riskregister!$L$15-(Riskregister!$L$15-Riskregister!$K$15)*SQRT((1-AY764)/2)))</f>
        <v>0</v>
      </c>
      <c r="BA764" s="30">
        <f t="shared" ref="BA764:BB783" ca="1" si="479">RAND()</f>
        <v>0.45386246115260642</v>
      </c>
      <c r="BB764" s="30">
        <f t="shared" ca="1" si="479"/>
        <v>0.57097904581264058</v>
      </c>
      <c r="BC764" s="30">
        <f>IF(Riskregister!$E$16="",0,COUNTIF(BQ$4:BQ$53,"&lt;"&amp;BA764)*IF(BB764&lt;0.5,Riskregister!$K$16+(Riskregister!$L$16-Riskregister!$K$16)*SQRT(BB764/2),Riskregister!$L$16-(Riskregister!$L$16-Riskregister!$K$16)*SQRT((1-BB764)/2)))</f>
        <v>0</v>
      </c>
      <c r="BD764" s="30">
        <f t="shared" ca="1" si="443"/>
        <v>3793132.3624454923</v>
      </c>
    </row>
    <row r="765" spans="20:56" x14ac:dyDescent="0.35">
      <c r="T765" s="30">
        <f t="shared" ca="1" si="468"/>
        <v>0.43176182549836295</v>
      </c>
      <c r="U765" s="30">
        <f t="shared" ca="1" si="468"/>
        <v>0.24404185712995841</v>
      </c>
      <c r="V765" s="30">
        <f ca="1">IF(Riskregister!$E$5="",0,COUNTIF(BF$4:BF$53,"&lt;"&amp;T765)*IF(U765&lt;0.5,Riskregister!$K$5+(Riskregister!$L$5-Riskregister!$K$5)*SQRT(U765/2),Riskregister!$L$5-(Riskregister!$L$5-Riskregister!$K$5)*SQRT((1-U765)/2)))</f>
        <v>921575.17143046728</v>
      </c>
      <c r="W765" s="30">
        <f t="shared" ca="1" si="469"/>
        <v>0.64246211337799553</v>
      </c>
      <c r="X765" s="30">
        <f t="shared" ca="1" si="469"/>
        <v>0.17375081658442326</v>
      </c>
      <c r="Y765" s="30">
        <f ca="1">IF(Riskregister!$E$6="",0,COUNTIF(BG$4:BG$53,"&lt;"&amp;W765)*IF(X765&lt;0.5,Riskregister!$K$6+(Riskregister!$L$6-Riskregister!$K$6)*SQRT(X765/2),Riskregister!$L$6-(Riskregister!$L$6-Riskregister!$K$6)*SQRT((1-X765)/2)))</f>
        <v>1461086.8444510386</v>
      </c>
      <c r="Z765" s="30">
        <f t="shared" ca="1" si="470"/>
        <v>0.56440143713582824</v>
      </c>
      <c r="AA765" s="30">
        <f t="shared" ca="1" si="470"/>
        <v>0.38809757699537017</v>
      </c>
      <c r="AB765" s="30">
        <f ca="1">IF(Riskregister!$E$7="",0,COUNTIF(BH$4:BH$53,"&lt;"&amp;Z765)*IF(AA765&lt;0.5,Riskregister!$K$7+(Riskregister!$L$7-Riskregister!$K$7)*SQRT(AA765/2),Riskregister!$L$7-(Riskregister!$L$7-Riskregister!$K$7)*SQRT((1-AA765)/2)))</f>
        <v>1429248.7447096496</v>
      </c>
      <c r="AC765" s="30">
        <f t="shared" ca="1" si="471"/>
        <v>0.14671235498306179</v>
      </c>
      <c r="AD765" s="30">
        <f t="shared" ca="1" si="471"/>
        <v>0.57191526774675661</v>
      </c>
      <c r="AE765" s="30">
        <f ca="1">IF(Riskregister!$E$8="",0,COUNTIF(BI$4:BI$53,"&lt;"&amp;AC765)*IF(AD765&lt;0.5,Riskregister!$K$8+(Riskregister!$L$8-Riskregister!$K$8)*SQRT(AD765/2),Riskregister!$L$8-(Riskregister!$L$8-Riskregister!$K$8)*SQRT((1-AD765)/2)))</f>
        <v>2825558.492914313</v>
      </c>
      <c r="AF765" s="30">
        <f t="shared" ca="1" si="472"/>
        <v>0.29501818332960705</v>
      </c>
      <c r="AG765" s="30">
        <f t="shared" ca="1" si="472"/>
        <v>0.31600790952413838</v>
      </c>
      <c r="AH765" s="30">
        <f>IF(Riskregister!$E$9="",0,COUNTIF(BJ$4:BJ$53,"&lt;"&amp;AF765)*IF(AG765&lt;0.5,Riskregister!$K$9+(Riskregister!$L$9-Riskregister!$K$9)*SQRT(AG765/2),Riskregister!$L$9-(Riskregister!$L$9-Riskregister!$K$9)*SQRT((1-AG765)/2)))</f>
        <v>0</v>
      </c>
      <c r="AI765" s="30">
        <f t="shared" ca="1" si="473"/>
        <v>0.54578009199221322</v>
      </c>
      <c r="AJ765" s="30">
        <f t="shared" ca="1" si="473"/>
        <v>0.38808496014175309</v>
      </c>
      <c r="AK765" s="30">
        <f>IF(Riskregister!$E$10="",0,COUNTIF(BK$4:BK$53,"&lt;"&amp;AI765)*IF(AJ765&lt;0.5,Riskregister!$K$10+(Riskregister!$L$10-Riskregister!$K$10)*SQRT(AJ765/2),Riskregister!$L$10-(Riskregister!$L$10-Riskregister!$K$10)*SQRT((1-AJ765)/2)))</f>
        <v>0</v>
      </c>
      <c r="AL765" s="30">
        <f t="shared" ca="1" si="474"/>
        <v>0.49989094884455876</v>
      </c>
      <c r="AM765" s="30">
        <f t="shared" ca="1" si="474"/>
        <v>0.40520567765328497</v>
      </c>
      <c r="AN765" s="30">
        <f>IF(Riskregister!$E$11="",0,COUNTIF(BL$4:BL$53,"&lt;"&amp;AL765)*IF(AM765&lt;0.5,Riskregister!$K$11+(Riskregister!$L$11-Riskregister!$K$11)*SQRT(AM765/2),Riskregister!$L$11-(Riskregister!$L$11-Riskregister!$K$11)*SQRT((1-AM765)/2)))</f>
        <v>0</v>
      </c>
      <c r="AO765" s="30">
        <f t="shared" ca="1" si="475"/>
        <v>0.31485981441124222</v>
      </c>
      <c r="AP765" s="30">
        <f t="shared" ca="1" si="475"/>
        <v>0.7360676775224626</v>
      </c>
      <c r="AQ765" s="30">
        <f>IF(Riskregister!$E$12="",0,COUNTIF(BM$4:BM$53,"&lt;"&amp;AO765)*IF(AP765&lt;0.5,Riskregister!$K$12+(Riskregister!$L$12-Riskregister!$K$12)*SQRT(AP765/2),Riskregister!$L$12-(Riskregister!$L$12-Riskregister!$K$12)*SQRT((1-AP765)/2)))</f>
        <v>0</v>
      </c>
      <c r="AR765" s="30">
        <f t="shared" ca="1" si="476"/>
        <v>0.88931153840845845</v>
      </c>
      <c r="AS765" s="30">
        <f t="shared" ca="1" si="476"/>
        <v>0.50546525993064173</v>
      </c>
      <c r="AT765" s="30">
        <f>IF(Riskregister!$E$13="",0,COUNTIF(BN$4:BN$53,"&lt;"&amp;AR765)*IF(AS765&lt;0.5,Riskregister!$K$13+(Riskregister!$L$13-Riskregister!$K$13)*SQRT(AS765/2),Riskregister!$L$13-(Riskregister!$L$13-Riskregister!$K$13)*SQRT((1-AS765)/2)))</f>
        <v>0</v>
      </c>
      <c r="AU765" s="30">
        <f t="shared" ca="1" si="477"/>
        <v>0.20213094914927154</v>
      </c>
      <c r="AV765" s="30">
        <f t="shared" ca="1" si="477"/>
        <v>0.12535280661849246</v>
      </c>
      <c r="AW765" s="30">
        <f>IF(Riskregister!$E$14="",0,COUNTIF(BO$4:BO$53,"&lt;"&amp;AU765)*IF(AV765&lt;0.5,Riskregister!$K$14+(Riskregister!$L$14-Riskregister!$K$14)*SQRT(AV765/2),Riskregister!$L$14-(Riskregister!$L$14-Riskregister!$K$14)*SQRT((1-AV765)/2)))</f>
        <v>0</v>
      </c>
      <c r="AX765" s="30">
        <f t="shared" ca="1" si="478"/>
        <v>4.7401974191707108E-2</v>
      </c>
      <c r="AY765" s="30">
        <f t="shared" ca="1" si="478"/>
        <v>0.59469518715364234</v>
      </c>
      <c r="AZ765" s="30">
        <f>IF(Riskregister!$E$15="",0,COUNTIF(BP$4:BP$53,"&lt;"&amp;AX765)*IF(AY765&lt;0.5,Riskregister!$K$15+(Riskregister!$L$15-Riskregister!$K$15)*SQRT(AY765/2),Riskregister!$L$15-(Riskregister!$L$15-Riskregister!$K$15)*SQRT((1-AY765)/2)))</f>
        <v>0</v>
      </c>
      <c r="BA765" s="30">
        <f t="shared" ca="1" si="479"/>
        <v>0.9674595920075435</v>
      </c>
      <c r="BB765" s="30">
        <f t="shared" ca="1" si="479"/>
        <v>0.96221776139533055</v>
      </c>
      <c r="BC765" s="30">
        <f>IF(Riskregister!$E$16="",0,COUNTIF(BQ$4:BQ$53,"&lt;"&amp;BA765)*IF(BB765&lt;0.5,Riskregister!$K$16+(Riskregister!$L$16-Riskregister!$K$16)*SQRT(BB765/2),Riskregister!$L$16-(Riskregister!$L$16-Riskregister!$K$16)*SQRT((1-BB765)/2)))</f>
        <v>0</v>
      </c>
      <c r="BD765" s="30">
        <f t="shared" ca="1" si="443"/>
        <v>6637469.2535054684</v>
      </c>
    </row>
    <row r="766" spans="20:56" x14ac:dyDescent="0.35">
      <c r="T766" s="30">
        <f t="shared" ca="1" si="468"/>
        <v>0.25491073836703482</v>
      </c>
      <c r="U766" s="30">
        <f t="shared" ca="1" si="468"/>
        <v>0.32730887758848592</v>
      </c>
      <c r="V766" s="30">
        <f ca="1">IF(Riskregister!$E$5="",0,COUNTIF(BF$4:BF$53,"&lt;"&amp;T766)*IF(U766&lt;0.5,Riskregister!$K$5+(Riskregister!$L$5-Riskregister!$K$5)*SQRT(U766/2),Riskregister!$L$5-(Riskregister!$L$5-Riskregister!$K$5)*SQRT((1-U766)/2)))</f>
        <v>664088.03251869837</v>
      </c>
      <c r="W766" s="30">
        <f t="shared" ca="1" si="469"/>
        <v>0.46297361572679896</v>
      </c>
      <c r="X766" s="30">
        <f t="shared" ca="1" si="469"/>
        <v>0.13057558601405628</v>
      </c>
      <c r="Y766" s="30">
        <f ca="1">IF(Riskregister!$E$6="",0,COUNTIF(BG$4:BG$53,"&lt;"&amp;W766)*IF(X766&lt;0.5,Riskregister!$K$6+(Riskregister!$L$6-Riskregister!$K$6)*SQRT(X766/2),Riskregister!$L$6-(Riskregister!$L$6-Riskregister!$K$6)*SQRT((1-X766)/2)))</f>
        <v>1319853.1390233361</v>
      </c>
      <c r="Z766" s="30">
        <f t="shared" ca="1" si="470"/>
        <v>0.53145021511392698</v>
      </c>
      <c r="AA766" s="30">
        <f t="shared" ca="1" si="470"/>
        <v>0.78227685524778134</v>
      </c>
      <c r="AB766" s="30">
        <f ca="1">IF(Riskregister!$E$7="",0,COUNTIF(BH$4:BH$53,"&lt;"&amp;Z766)*IF(AA766&lt;0.5,Riskregister!$K$7+(Riskregister!$L$7-Riskregister!$K$7)*SQRT(AA766/2),Riskregister!$L$7-(Riskregister!$L$7-Riskregister!$K$7)*SQRT((1-AA766)/2)))</f>
        <v>1707122.2805006341</v>
      </c>
      <c r="AC766" s="30">
        <f t="shared" ca="1" si="471"/>
        <v>0.88969032816901639</v>
      </c>
      <c r="AD766" s="30">
        <f t="shared" ca="1" si="471"/>
        <v>0.60426162203479128</v>
      </c>
      <c r="AE766" s="30">
        <f ca="1">IF(Riskregister!$E$8="",0,COUNTIF(BI$4:BI$53,"&lt;"&amp;AC766)*IF(AD766&lt;0.5,Riskregister!$K$8+(Riskregister!$L$8-Riskregister!$K$8)*SQRT(AD766/2),Riskregister!$L$8-(Riskregister!$L$8-Riskregister!$K$8)*SQRT((1-AD766)/2)))</f>
        <v>14546614.920723371</v>
      </c>
      <c r="AF766" s="30">
        <f t="shared" ca="1" si="472"/>
        <v>0.35985739424568985</v>
      </c>
      <c r="AG766" s="30">
        <f t="shared" ca="1" si="472"/>
        <v>0.50412339500779779</v>
      </c>
      <c r="AH766" s="30">
        <f>IF(Riskregister!$E$9="",0,COUNTIF(BJ$4:BJ$53,"&lt;"&amp;AF766)*IF(AG766&lt;0.5,Riskregister!$K$9+(Riskregister!$L$9-Riskregister!$K$9)*SQRT(AG766/2),Riskregister!$L$9-(Riskregister!$L$9-Riskregister!$K$9)*SQRT((1-AG766)/2)))</f>
        <v>0</v>
      </c>
      <c r="AI766" s="30">
        <f t="shared" ca="1" si="473"/>
        <v>0.83026883926792816</v>
      </c>
      <c r="AJ766" s="30">
        <f t="shared" ca="1" si="473"/>
        <v>0.64970519191862541</v>
      </c>
      <c r="AK766" s="30">
        <f>IF(Riskregister!$E$10="",0,COUNTIF(BK$4:BK$53,"&lt;"&amp;AI766)*IF(AJ766&lt;0.5,Riskregister!$K$10+(Riskregister!$L$10-Riskregister!$K$10)*SQRT(AJ766/2),Riskregister!$L$10-(Riskregister!$L$10-Riskregister!$K$10)*SQRT((1-AJ766)/2)))</f>
        <v>0</v>
      </c>
      <c r="AL766" s="30">
        <f t="shared" ca="1" si="474"/>
        <v>0.99969635256614697</v>
      </c>
      <c r="AM766" s="30">
        <f t="shared" ca="1" si="474"/>
        <v>0.70214911656832579</v>
      </c>
      <c r="AN766" s="30">
        <f>IF(Riskregister!$E$11="",0,COUNTIF(BL$4:BL$53,"&lt;"&amp;AL766)*IF(AM766&lt;0.5,Riskregister!$K$11+(Riskregister!$L$11-Riskregister!$K$11)*SQRT(AM766/2),Riskregister!$L$11-(Riskregister!$L$11-Riskregister!$K$11)*SQRT((1-AM766)/2)))</f>
        <v>0</v>
      </c>
      <c r="AO766" s="30">
        <f t="shared" ca="1" si="475"/>
        <v>0.98954319370117672</v>
      </c>
      <c r="AP766" s="30">
        <f t="shared" ca="1" si="475"/>
        <v>0.63221035619471633</v>
      </c>
      <c r="AQ766" s="30">
        <f>IF(Riskregister!$E$12="",0,COUNTIF(BM$4:BM$53,"&lt;"&amp;AO766)*IF(AP766&lt;0.5,Riskregister!$K$12+(Riskregister!$L$12-Riskregister!$K$12)*SQRT(AP766/2),Riskregister!$L$12-(Riskregister!$L$12-Riskregister!$K$12)*SQRT((1-AP766)/2)))</f>
        <v>0</v>
      </c>
      <c r="AR766" s="30">
        <f t="shared" ca="1" si="476"/>
        <v>0.496403863177868</v>
      </c>
      <c r="AS766" s="30">
        <f t="shared" ca="1" si="476"/>
        <v>0.74487268695399722</v>
      </c>
      <c r="AT766" s="30">
        <f>IF(Riskregister!$E$13="",0,COUNTIF(BN$4:BN$53,"&lt;"&amp;AR766)*IF(AS766&lt;0.5,Riskregister!$K$13+(Riskregister!$L$13-Riskregister!$K$13)*SQRT(AS766/2),Riskregister!$L$13-(Riskregister!$L$13-Riskregister!$K$13)*SQRT((1-AS766)/2)))</f>
        <v>0</v>
      </c>
      <c r="AU766" s="30">
        <f t="shared" ca="1" si="477"/>
        <v>0.93096743872742427</v>
      </c>
      <c r="AV766" s="30">
        <f t="shared" ca="1" si="477"/>
        <v>0.6937296571053102</v>
      </c>
      <c r="AW766" s="30">
        <f>IF(Riskregister!$E$14="",0,COUNTIF(BO$4:BO$53,"&lt;"&amp;AU766)*IF(AV766&lt;0.5,Riskregister!$K$14+(Riskregister!$L$14-Riskregister!$K$14)*SQRT(AV766/2),Riskregister!$L$14-(Riskregister!$L$14-Riskregister!$K$14)*SQRT((1-AV766)/2)))</f>
        <v>0</v>
      </c>
      <c r="AX766" s="30">
        <f t="shared" ca="1" si="478"/>
        <v>0.2661053707331914</v>
      </c>
      <c r="AY766" s="30">
        <f t="shared" ca="1" si="478"/>
        <v>0.53316245191331679</v>
      </c>
      <c r="AZ766" s="30">
        <f>IF(Riskregister!$E$15="",0,COUNTIF(BP$4:BP$53,"&lt;"&amp;AX766)*IF(AY766&lt;0.5,Riskregister!$K$15+(Riskregister!$L$15-Riskregister!$K$15)*SQRT(AY766/2),Riskregister!$L$15-(Riskregister!$L$15-Riskregister!$K$15)*SQRT((1-AY766)/2)))</f>
        <v>0</v>
      </c>
      <c r="BA766" s="30">
        <f t="shared" ca="1" si="479"/>
        <v>0.95361564277891442</v>
      </c>
      <c r="BB766" s="30">
        <f t="shared" ca="1" si="479"/>
        <v>0.83900520844972915</v>
      </c>
      <c r="BC766" s="30">
        <f>IF(Riskregister!$E$16="",0,COUNTIF(BQ$4:BQ$53,"&lt;"&amp;BA766)*IF(BB766&lt;0.5,Riskregister!$K$16+(Riskregister!$L$16-Riskregister!$K$16)*SQRT(BB766/2),Riskregister!$L$16-(Riskregister!$L$16-Riskregister!$K$16)*SQRT((1-BB766)/2)))</f>
        <v>0</v>
      </c>
      <c r="BD766" s="30">
        <f t="shared" ca="1" si="443"/>
        <v>18237678.37276604</v>
      </c>
    </row>
    <row r="767" spans="20:56" x14ac:dyDescent="0.35">
      <c r="T767" s="30">
        <f t="shared" ca="1" si="468"/>
        <v>0.94506044674888157</v>
      </c>
      <c r="U767" s="30">
        <f t="shared" ca="1" si="468"/>
        <v>0.4507349324190727</v>
      </c>
      <c r="V767" s="30">
        <f ca="1">IF(Riskregister!$E$5="",0,COUNTIF(BF$4:BF$53,"&lt;"&amp;T767)*IF(U767&lt;0.5,Riskregister!$K$5+(Riskregister!$L$5-Riskregister!$K$5)*SQRT(U767/2),Riskregister!$L$5-(Riskregister!$L$5-Riskregister!$K$5)*SQRT((1-U767)/2)))</f>
        <v>2545395.8283558656</v>
      </c>
      <c r="W767" s="30">
        <f t="shared" ca="1" si="469"/>
        <v>1.7344924194902078E-2</v>
      </c>
      <c r="X767" s="30">
        <f t="shared" ca="1" si="469"/>
        <v>0.24689452803037371</v>
      </c>
      <c r="Y767" s="30">
        <f ca="1">IF(Riskregister!$E$6="",0,COUNTIF(BG$4:BG$53,"&lt;"&amp;W767)*IF(X767&lt;0.5,Riskregister!$K$6+(Riskregister!$L$6-Riskregister!$K$6)*SQRT(X767/2),Riskregister!$L$6-(Riskregister!$L$6-Riskregister!$K$6)*SQRT((1-X767)/2)))</f>
        <v>0</v>
      </c>
      <c r="Z767" s="30">
        <f t="shared" ca="1" si="470"/>
        <v>0.56790581746628477</v>
      </c>
      <c r="AA767" s="30">
        <f t="shared" ca="1" si="470"/>
        <v>0.4211273078009764</v>
      </c>
      <c r="AB767" s="30">
        <f ca="1">IF(Riskregister!$E$7="",0,COUNTIF(BH$4:BH$53,"&lt;"&amp;Z767)*IF(AA767&lt;0.5,Riskregister!$K$7+(Riskregister!$L$7-Riskregister!$K$7)*SQRT(AA767/2),Riskregister!$L$7-(Riskregister!$L$7-Riskregister!$K$7)*SQRT((1-AA767)/2)))</f>
        <v>1474236.7777909068</v>
      </c>
      <c r="AC767" s="30">
        <f t="shared" ca="1" si="471"/>
        <v>0.57439296248376515</v>
      </c>
      <c r="AD767" s="30">
        <f t="shared" ca="1" si="471"/>
        <v>0.7791458527361742</v>
      </c>
      <c r="AE767" s="30">
        <f ca="1">IF(Riskregister!$E$8="",0,COUNTIF(BI$4:BI$53,"&lt;"&amp;AC767)*IF(AD767&lt;0.5,Riskregister!$K$8+(Riskregister!$L$8-Riskregister!$K$8)*SQRT(AD767/2),Riskregister!$L$8-(Riskregister!$L$8-Riskregister!$K$8)*SQRT((1-AD767)/2)))</f>
        <v>10314489.728027416</v>
      </c>
      <c r="AF767" s="30">
        <f t="shared" ca="1" si="472"/>
        <v>0.18241888276015017</v>
      </c>
      <c r="AG767" s="30">
        <f t="shared" ca="1" si="472"/>
        <v>0.33855079792421816</v>
      </c>
      <c r="AH767" s="30">
        <f>IF(Riskregister!$E$9="",0,COUNTIF(BJ$4:BJ$53,"&lt;"&amp;AF767)*IF(AG767&lt;0.5,Riskregister!$K$9+(Riskregister!$L$9-Riskregister!$K$9)*SQRT(AG767/2),Riskregister!$L$9-(Riskregister!$L$9-Riskregister!$K$9)*SQRT((1-AG767)/2)))</f>
        <v>0</v>
      </c>
      <c r="AI767" s="30">
        <f t="shared" ca="1" si="473"/>
        <v>0.81161699868511095</v>
      </c>
      <c r="AJ767" s="30">
        <f t="shared" ca="1" si="473"/>
        <v>0.59346513820457747</v>
      </c>
      <c r="AK767" s="30">
        <f>IF(Riskregister!$E$10="",0,COUNTIF(BK$4:BK$53,"&lt;"&amp;AI767)*IF(AJ767&lt;0.5,Riskregister!$K$10+(Riskregister!$L$10-Riskregister!$K$10)*SQRT(AJ767/2),Riskregister!$L$10-(Riskregister!$L$10-Riskregister!$K$10)*SQRT((1-AJ767)/2)))</f>
        <v>0</v>
      </c>
      <c r="AL767" s="30">
        <f t="shared" ca="1" si="474"/>
        <v>0.43650007909133126</v>
      </c>
      <c r="AM767" s="30">
        <f t="shared" ca="1" si="474"/>
        <v>0.2506426461596406</v>
      </c>
      <c r="AN767" s="30">
        <f>IF(Riskregister!$E$11="",0,COUNTIF(BL$4:BL$53,"&lt;"&amp;AL767)*IF(AM767&lt;0.5,Riskregister!$K$11+(Riskregister!$L$11-Riskregister!$K$11)*SQRT(AM767/2),Riskregister!$L$11-(Riskregister!$L$11-Riskregister!$K$11)*SQRT((1-AM767)/2)))</f>
        <v>0</v>
      </c>
      <c r="AO767" s="30">
        <f t="shared" ca="1" si="475"/>
        <v>0.46633677791103179</v>
      </c>
      <c r="AP767" s="30">
        <f t="shared" ca="1" si="475"/>
        <v>0.96041032102087798</v>
      </c>
      <c r="AQ767" s="30">
        <f>IF(Riskregister!$E$12="",0,COUNTIF(BM$4:BM$53,"&lt;"&amp;AO767)*IF(AP767&lt;0.5,Riskregister!$K$12+(Riskregister!$L$12-Riskregister!$K$12)*SQRT(AP767/2),Riskregister!$L$12-(Riskregister!$L$12-Riskregister!$K$12)*SQRT((1-AP767)/2)))</f>
        <v>0</v>
      </c>
      <c r="AR767" s="30">
        <f t="shared" ca="1" si="476"/>
        <v>0.6631379312450415</v>
      </c>
      <c r="AS767" s="30">
        <f t="shared" ca="1" si="476"/>
        <v>0.67304489948753599</v>
      </c>
      <c r="AT767" s="30">
        <f>IF(Riskregister!$E$13="",0,COUNTIF(BN$4:BN$53,"&lt;"&amp;AR767)*IF(AS767&lt;0.5,Riskregister!$K$13+(Riskregister!$L$13-Riskregister!$K$13)*SQRT(AS767/2),Riskregister!$L$13-(Riskregister!$L$13-Riskregister!$K$13)*SQRT((1-AS767)/2)))</f>
        <v>0</v>
      </c>
      <c r="AU767" s="30">
        <f t="shared" ca="1" si="477"/>
        <v>0.45392500934730762</v>
      </c>
      <c r="AV767" s="30">
        <f t="shared" ca="1" si="477"/>
        <v>0.53877185338977929</v>
      </c>
      <c r="AW767" s="30">
        <f>IF(Riskregister!$E$14="",0,COUNTIF(BO$4:BO$53,"&lt;"&amp;AU767)*IF(AV767&lt;0.5,Riskregister!$K$14+(Riskregister!$L$14-Riskregister!$K$14)*SQRT(AV767/2),Riskregister!$L$14-(Riskregister!$L$14-Riskregister!$K$14)*SQRT((1-AV767)/2)))</f>
        <v>0</v>
      </c>
      <c r="AX767" s="30">
        <f t="shared" ca="1" si="478"/>
        <v>2.6825536358400348E-2</v>
      </c>
      <c r="AY767" s="30">
        <f t="shared" ca="1" si="478"/>
        <v>0.32499671304863509</v>
      </c>
      <c r="AZ767" s="30">
        <f>IF(Riskregister!$E$15="",0,COUNTIF(BP$4:BP$53,"&lt;"&amp;AX767)*IF(AY767&lt;0.5,Riskregister!$K$15+(Riskregister!$L$15-Riskregister!$K$15)*SQRT(AY767/2),Riskregister!$L$15-(Riskregister!$L$15-Riskregister!$K$15)*SQRT((1-AY767)/2)))</f>
        <v>0</v>
      </c>
      <c r="BA767" s="30">
        <f t="shared" ca="1" si="479"/>
        <v>0.87909113643254511</v>
      </c>
      <c r="BB767" s="30">
        <f t="shared" ca="1" si="479"/>
        <v>0.59211008341357974</v>
      </c>
      <c r="BC767" s="30">
        <f>IF(Riskregister!$E$16="",0,COUNTIF(BQ$4:BQ$53,"&lt;"&amp;BA767)*IF(BB767&lt;0.5,Riskregister!$K$16+(Riskregister!$L$16-Riskregister!$K$16)*SQRT(BB767/2),Riskregister!$L$16-(Riskregister!$L$16-Riskregister!$K$16)*SQRT((1-BB767)/2)))</f>
        <v>0</v>
      </c>
      <c r="BD767" s="30">
        <f t="shared" ca="1" si="443"/>
        <v>14334122.33417419</v>
      </c>
    </row>
    <row r="768" spans="20:56" x14ac:dyDescent="0.35">
      <c r="T768" s="30">
        <f t="shared" ca="1" si="468"/>
        <v>0.20579126862792974</v>
      </c>
      <c r="U768" s="30">
        <f t="shared" ca="1" si="468"/>
        <v>0.15820416086425892</v>
      </c>
      <c r="V768" s="30">
        <f ca="1">IF(Riskregister!$E$5="",0,COUNTIF(BF$4:BF$53,"&lt;"&amp;T768)*IF(U768&lt;0.5,Riskregister!$K$5+(Riskregister!$L$5-Riskregister!$K$5)*SQRT(U768/2),Riskregister!$L$5-(Riskregister!$L$5-Riskregister!$K$5)*SQRT((1-U768)/2)))</f>
        <v>553125.82869005064</v>
      </c>
      <c r="W768" s="30">
        <f t="shared" ca="1" si="469"/>
        <v>0.62586599760895223</v>
      </c>
      <c r="X768" s="30">
        <f t="shared" ca="1" si="469"/>
        <v>5.2886829595341411E-2</v>
      </c>
      <c r="Y768" s="30">
        <f ca="1">IF(Riskregister!$E$6="",0,COUNTIF(BG$4:BG$53,"&lt;"&amp;W768)*IF(X768&lt;0.5,Riskregister!$K$6+(Riskregister!$L$6-Riskregister!$K$6)*SQRT(X768/2),Riskregister!$L$6-(Riskregister!$L$6-Riskregister!$K$6)*SQRT((1-X768)/2)))</f>
        <v>985411.52685765619</v>
      </c>
      <c r="Z768" s="30">
        <f t="shared" ca="1" si="470"/>
        <v>0.22307541228115735</v>
      </c>
      <c r="AA768" s="30">
        <f t="shared" ca="1" si="470"/>
        <v>6.8800069484501458E-3</v>
      </c>
      <c r="AB768" s="30">
        <f ca="1">IF(Riskregister!$E$7="",0,COUNTIF(BH$4:BH$53,"&lt;"&amp;Z768)*IF(AA768&lt;0.5,Riskregister!$K$7+(Riskregister!$L$7-Riskregister!$K$7)*SQRT(AA768/2),Riskregister!$L$7-(Riskregister!$L$7-Riskregister!$K$7)*SQRT((1-AA768)/2)))</f>
        <v>282112.15993676661</v>
      </c>
      <c r="AC768" s="30">
        <f t="shared" ca="1" si="471"/>
        <v>0.50297660469683947</v>
      </c>
      <c r="AD768" s="30">
        <f t="shared" ca="1" si="471"/>
        <v>0.54680165486796151</v>
      </c>
      <c r="AE768" s="30">
        <f ca="1">IF(Riskregister!$E$8="",0,COUNTIF(BI$4:BI$53,"&lt;"&amp;AC768)*IF(AD768&lt;0.5,Riskregister!$K$8+(Riskregister!$L$8-Riskregister!$K$8)*SQRT(AD768/2),Riskregister!$L$8-(Riskregister!$L$8-Riskregister!$K$8)*SQRT((1-AD768)/2)))</f>
        <v>8288056.801651977</v>
      </c>
      <c r="AF768" s="30">
        <f t="shared" ca="1" si="472"/>
        <v>0.5900473337911587</v>
      </c>
      <c r="AG768" s="30">
        <f t="shared" ca="1" si="472"/>
        <v>0.18726944293488756</v>
      </c>
      <c r="AH768" s="30">
        <f>IF(Riskregister!$E$9="",0,COUNTIF(BJ$4:BJ$53,"&lt;"&amp;AF768)*IF(AG768&lt;0.5,Riskregister!$K$9+(Riskregister!$L$9-Riskregister!$K$9)*SQRT(AG768/2),Riskregister!$L$9-(Riskregister!$L$9-Riskregister!$K$9)*SQRT((1-AG768)/2)))</f>
        <v>0</v>
      </c>
      <c r="AI768" s="30">
        <f t="shared" ca="1" si="473"/>
        <v>0.44773326212121012</v>
      </c>
      <c r="AJ768" s="30">
        <f t="shared" ca="1" si="473"/>
        <v>0.75103239335883376</v>
      </c>
      <c r="AK768" s="30">
        <f>IF(Riskregister!$E$10="",0,COUNTIF(BK$4:BK$53,"&lt;"&amp;AI768)*IF(AJ768&lt;0.5,Riskregister!$K$10+(Riskregister!$L$10-Riskregister!$K$10)*SQRT(AJ768/2),Riskregister!$L$10-(Riskregister!$L$10-Riskregister!$K$10)*SQRT((1-AJ768)/2)))</f>
        <v>0</v>
      </c>
      <c r="AL768" s="30">
        <f t="shared" ca="1" si="474"/>
        <v>0.15393223451975246</v>
      </c>
      <c r="AM768" s="30">
        <f t="shared" ca="1" si="474"/>
        <v>0.54139709836648986</v>
      </c>
      <c r="AN768" s="30">
        <f>IF(Riskregister!$E$11="",0,COUNTIF(BL$4:BL$53,"&lt;"&amp;AL768)*IF(AM768&lt;0.5,Riskregister!$K$11+(Riskregister!$L$11-Riskregister!$K$11)*SQRT(AM768/2),Riskregister!$L$11-(Riskregister!$L$11-Riskregister!$K$11)*SQRT((1-AM768)/2)))</f>
        <v>0</v>
      </c>
      <c r="AO768" s="30">
        <f t="shared" ca="1" si="475"/>
        <v>0.16553988701396305</v>
      </c>
      <c r="AP768" s="30">
        <f t="shared" ca="1" si="475"/>
        <v>0.45711400513643474</v>
      </c>
      <c r="AQ768" s="30">
        <f>IF(Riskregister!$E$12="",0,COUNTIF(BM$4:BM$53,"&lt;"&amp;AO768)*IF(AP768&lt;0.5,Riskregister!$K$12+(Riskregister!$L$12-Riskregister!$K$12)*SQRT(AP768/2),Riskregister!$L$12-(Riskregister!$L$12-Riskregister!$K$12)*SQRT((1-AP768)/2)))</f>
        <v>0</v>
      </c>
      <c r="AR768" s="30">
        <f t="shared" ca="1" si="476"/>
        <v>0.34339668183331762</v>
      </c>
      <c r="AS768" s="30">
        <f t="shared" ca="1" si="476"/>
        <v>0.98207101917146722</v>
      </c>
      <c r="AT768" s="30">
        <f>IF(Riskregister!$E$13="",0,COUNTIF(BN$4:BN$53,"&lt;"&amp;AR768)*IF(AS768&lt;0.5,Riskregister!$K$13+(Riskregister!$L$13-Riskregister!$K$13)*SQRT(AS768/2),Riskregister!$L$13-(Riskregister!$L$13-Riskregister!$K$13)*SQRT((1-AS768)/2)))</f>
        <v>0</v>
      </c>
      <c r="AU768" s="30">
        <f t="shared" ca="1" si="477"/>
        <v>0.41202275032331759</v>
      </c>
      <c r="AV768" s="30">
        <f t="shared" ca="1" si="477"/>
        <v>0.85720712377141028</v>
      </c>
      <c r="AW768" s="30">
        <f>IF(Riskregister!$E$14="",0,COUNTIF(BO$4:BO$53,"&lt;"&amp;AU768)*IF(AV768&lt;0.5,Riskregister!$K$14+(Riskregister!$L$14-Riskregister!$K$14)*SQRT(AV768/2),Riskregister!$L$14-(Riskregister!$L$14-Riskregister!$K$14)*SQRT((1-AV768)/2)))</f>
        <v>0</v>
      </c>
      <c r="AX768" s="30">
        <f t="shared" ca="1" si="478"/>
        <v>0.78333472911491642</v>
      </c>
      <c r="AY768" s="30">
        <f t="shared" ca="1" si="478"/>
        <v>0.28469562855348818</v>
      </c>
      <c r="AZ768" s="30">
        <f>IF(Riskregister!$E$15="",0,COUNTIF(BP$4:BP$53,"&lt;"&amp;AX768)*IF(AY768&lt;0.5,Riskregister!$K$15+(Riskregister!$L$15-Riskregister!$K$15)*SQRT(AY768/2),Riskregister!$L$15-(Riskregister!$L$15-Riskregister!$K$15)*SQRT((1-AY768)/2)))</f>
        <v>0</v>
      </c>
      <c r="BA768" s="30">
        <f t="shared" ca="1" si="479"/>
        <v>8.0054223181343698E-2</v>
      </c>
      <c r="BB768" s="30">
        <f t="shared" ca="1" si="479"/>
        <v>0.62573728681702623</v>
      </c>
      <c r="BC768" s="30">
        <f>IF(Riskregister!$E$16="",0,COUNTIF(BQ$4:BQ$53,"&lt;"&amp;BA768)*IF(BB768&lt;0.5,Riskregister!$K$16+(Riskregister!$L$16-Riskregister!$K$16)*SQRT(BB768/2),Riskregister!$L$16-(Riskregister!$L$16-Riskregister!$K$16)*SQRT((1-BB768)/2)))</f>
        <v>0</v>
      </c>
      <c r="BD768" s="30">
        <f t="shared" ca="1" si="443"/>
        <v>10108706.31713645</v>
      </c>
    </row>
    <row r="769" spans="20:56" x14ac:dyDescent="0.35">
      <c r="T769" s="30">
        <f t="shared" ca="1" si="468"/>
        <v>0.60624059046947698</v>
      </c>
      <c r="U769" s="30">
        <f t="shared" ca="1" si="468"/>
        <v>0.19166869746956228</v>
      </c>
      <c r="V769" s="30">
        <f ca="1">IF(Riskregister!$E$5="",0,COUNTIF(BF$4:BF$53,"&lt;"&amp;T769)*IF(U769&lt;0.5,Riskregister!$K$5+(Riskregister!$L$5-Riskregister!$K$5)*SQRT(U769/2),Riskregister!$L$5-(Riskregister!$L$5-Riskregister!$K$5)*SQRT((1-U769)/2)))</f>
        <v>1157228.2206607009</v>
      </c>
      <c r="W769" s="30">
        <f t="shared" ca="1" si="469"/>
        <v>2.3271118428191961E-4</v>
      </c>
      <c r="X769" s="30">
        <f t="shared" ca="1" si="469"/>
        <v>0.55281219991044739</v>
      </c>
      <c r="Y769" s="30">
        <f ca="1">IF(Riskregister!$E$6="",0,COUNTIF(BG$4:BG$53,"&lt;"&amp;W769)*IF(X769&lt;0.5,Riskregister!$K$6+(Riskregister!$L$6-Riskregister!$K$6)*SQRT(X769/2),Riskregister!$L$6-(Riskregister!$L$6-Riskregister!$K$6)*SQRT((1-X769)/2)))</f>
        <v>0</v>
      </c>
      <c r="Z769" s="30">
        <f t="shared" ca="1" si="470"/>
        <v>0.4176735195943555</v>
      </c>
      <c r="AA769" s="30">
        <f t="shared" ca="1" si="470"/>
        <v>0.62767362605672139</v>
      </c>
      <c r="AB769" s="30">
        <f ca="1">IF(Riskregister!$E$7="",0,COUNTIF(BH$4:BH$53,"&lt;"&amp;Z769)*IF(AA769&lt;0.5,Riskregister!$K$7+(Riskregister!$L$7-Riskregister!$K$7)*SQRT(AA769/2),Riskregister!$L$7-(Riskregister!$L$7-Riskregister!$K$7)*SQRT((1-AA769)/2)))</f>
        <v>1493920.723918194</v>
      </c>
      <c r="AC769" s="30">
        <f t="shared" ca="1" si="471"/>
        <v>3.7326480533956707E-2</v>
      </c>
      <c r="AD769" s="30">
        <f t="shared" ca="1" si="471"/>
        <v>0.22576848040701791</v>
      </c>
      <c r="AE769" s="30">
        <f ca="1">IF(Riskregister!$E$8="",0,COUNTIF(BI$4:BI$53,"&lt;"&amp;AC769)*IF(AD769&lt;0.5,Riskregister!$K$8+(Riskregister!$L$8-Riskregister!$K$8)*SQRT(AD769/2),Riskregister!$L$8-(Riskregister!$L$8-Riskregister!$K$8)*SQRT((1-AD769)/2)))</f>
        <v>0</v>
      </c>
      <c r="AF769" s="30">
        <f t="shared" ca="1" si="472"/>
        <v>0.44196733092911822</v>
      </c>
      <c r="AG769" s="30">
        <f t="shared" ca="1" si="472"/>
        <v>3.6470161076663898E-2</v>
      </c>
      <c r="AH769" s="30">
        <f>IF(Riskregister!$E$9="",0,COUNTIF(BJ$4:BJ$53,"&lt;"&amp;AF769)*IF(AG769&lt;0.5,Riskregister!$K$9+(Riskregister!$L$9-Riskregister!$K$9)*SQRT(AG769/2),Riskregister!$L$9-(Riskregister!$L$9-Riskregister!$K$9)*SQRT((1-AG769)/2)))</f>
        <v>0</v>
      </c>
      <c r="AI769" s="30">
        <f t="shared" ca="1" si="473"/>
        <v>0.79643505242448931</v>
      </c>
      <c r="AJ769" s="30">
        <f t="shared" ca="1" si="473"/>
        <v>0.77765638410186944</v>
      </c>
      <c r="AK769" s="30">
        <f>IF(Riskregister!$E$10="",0,COUNTIF(BK$4:BK$53,"&lt;"&amp;AI769)*IF(AJ769&lt;0.5,Riskregister!$K$10+(Riskregister!$L$10-Riskregister!$K$10)*SQRT(AJ769/2),Riskregister!$L$10-(Riskregister!$L$10-Riskregister!$K$10)*SQRT((1-AJ769)/2)))</f>
        <v>0</v>
      </c>
      <c r="AL769" s="30">
        <f t="shared" ca="1" si="474"/>
        <v>0.2585636615958059</v>
      </c>
      <c r="AM769" s="30">
        <f t="shared" ca="1" si="474"/>
        <v>0.48261256782303541</v>
      </c>
      <c r="AN769" s="30">
        <f>IF(Riskregister!$E$11="",0,COUNTIF(BL$4:BL$53,"&lt;"&amp;AL769)*IF(AM769&lt;0.5,Riskregister!$K$11+(Riskregister!$L$11-Riskregister!$K$11)*SQRT(AM769/2),Riskregister!$L$11-(Riskregister!$L$11-Riskregister!$K$11)*SQRT((1-AM769)/2)))</f>
        <v>0</v>
      </c>
      <c r="AO769" s="30">
        <f t="shared" ca="1" si="475"/>
        <v>0.33612980627662226</v>
      </c>
      <c r="AP769" s="30">
        <f t="shared" ca="1" si="475"/>
        <v>1.6997666307784876E-2</v>
      </c>
      <c r="AQ769" s="30">
        <f>IF(Riskregister!$E$12="",0,COUNTIF(BM$4:BM$53,"&lt;"&amp;AO769)*IF(AP769&lt;0.5,Riskregister!$K$12+(Riskregister!$L$12-Riskregister!$K$12)*SQRT(AP769/2),Riskregister!$L$12-(Riskregister!$L$12-Riskregister!$K$12)*SQRT((1-AP769)/2)))</f>
        <v>0</v>
      </c>
      <c r="AR769" s="30">
        <f t="shared" ca="1" si="476"/>
        <v>0.32213074792354124</v>
      </c>
      <c r="AS769" s="30">
        <f t="shared" ca="1" si="476"/>
        <v>0.55626021672177883</v>
      </c>
      <c r="AT769" s="30">
        <f>IF(Riskregister!$E$13="",0,COUNTIF(BN$4:BN$53,"&lt;"&amp;AR769)*IF(AS769&lt;0.5,Riskregister!$K$13+(Riskregister!$L$13-Riskregister!$K$13)*SQRT(AS769/2),Riskregister!$L$13-(Riskregister!$L$13-Riskregister!$K$13)*SQRT((1-AS769)/2)))</f>
        <v>0</v>
      </c>
      <c r="AU769" s="30">
        <f t="shared" ca="1" si="477"/>
        <v>0.78653949302123005</v>
      </c>
      <c r="AV769" s="30">
        <f t="shared" ca="1" si="477"/>
        <v>0.64109477959835159</v>
      </c>
      <c r="AW769" s="30">
        <f>IF(Riskregister!$E$14="",0,COUNTIF(BO$4:BO$53,"&lt;"&amp;AU769)*IF(AV769&lt;0.5,Riskregister!$K$14+(Riskregister!$L$14-Riskregister!$K$14)*SQRT(AV769/2),Riskregister!$L$14-(Riskregister!$L$14-Riskregister!$K$14)*SQRT((1-AV769)/2)))</f>
        <v>0</v>
      </c>
      <c r="AX769" s="30">
        <f t="shared" ca="1" si="478"/>
        <v>0.32640623104623245</v>
      </c>
      <c r="AY769" s="30">
        <f t="shared" ca="1" si="478"/>
        <v>0.86919306752304182</v>
      </c>
      <c r="AZ769" s="30">
        <f>IF(Riskregister!$E$15="",0,COUNTIF(BP$4:BP$53,"&lt;"&amp;AX769)*IF(AY769&lt;0.5,Riskregister!$K$15+(Riskregister!$L$15-Riskregister!$K$15)*SQRT(AY769/2),Riskregister!$L$15-(Riskregister!$L$15-Riskregister!$K$15)*SQRT((1-AY769)/2)))</f>
        <v>0</v>
      </c>
      <c r="BA769" s="30">
        <f t="shared" ca="1" si="479"/>
        <v>9.3298882058837407E-2</v>
      </c>
      <c r="BB769" s="30">
        <f t="shared" ca="1" si="479"/>
        <v>0.43697183371570214</v>
      </c>
      <c r="BC769" s="30">
        <f>IF(Riskregister!$E$16="",0,COUNTIF(BQ$4:BQ$53,"&lt;"&amp;BA769)*IF(BB769&lt;0.5,Riskregister!$K$16+(Riskregister!$L$16-Riskregister!$K$16)*SQRT(BB769/2),Riskregister!$L$16-(Riskregister!$L$16-Riskregister!$K$16)*SQRT((1-BB769)/2)))</f>
        <v>0</v>
      </c>
      <c r="BD769" s="30">
        <f t="shared" ca="1" si="443"/>
        <v>2651148.9445788949</v>
      </c>
    </row>
    <row r="770" spans="20:56" x14ac:dyDescent="0.35">
      <c r="T770" s="30">
        <f t="shared" ca="1" si="468"/>
        <v>0.231295108756984</v>
      </c>
      <c r="U770" s="30">
        <f t="shared" ca="1" si="468"/>
        <v>0.49287584238657256</v>
      </c>
      <c r="V770" s="30">
        <f ca="1">IF(Riskregister!$E$5="",0,COUNTIF(BF$4:BF$53,"&lt;"&amp;T770)*IF(U770&lt;0.5,Riskregister!$K$5+(Riskregister!$L$5-Riskregister!$K$5)*SQRT(U770/2),Riskregister!$L$5-(Riskregister!$L$5-Riskregister!$K$5)*SQRT((1-U770)/2)))</f>
        <v>746782.62742251053</v>
      </c>
      <c r="W770" s="30">
        <f t="shared" ca="1" si="469"/>
        <v>0.8250169556761292</v>
      </c>
      <c r="X770" s="30">
        <f t="shared" ca="1" si="469"/>
        <v>0.65989224087783793</v>
      </c>
      <c r="Y770" s="30">
        <f ca="1">IF(Riskregister!$E$6="",0,COUNTIF(BG$4:BG$53,"&lt;"&amp;W770)*IF(X770&lt;0.5,Riskregister!$K$6+(Riskregister!$L$6-Riskregister!$K$6)*SQRT(X770/2),Riskregister!$L$6-(Riskregister!$L$6-Riskregister!$K$6)*SQRT((1-X770)/2)))</f>
        <v>3773170.161866623</v>
      </c>
      <c r="Z770" s="30">
        <f t="shared" ca="1" si="470"/>
        <v>0.27548244800648747</v>
      </c>
      <c r="AA770" s="30">
        <f t="shared" ca="1" si="470"/>
        <v>0.31904448167428112</v>
      </c>
      <c r="AB770" s="30">
        <f ca="1">IF(Riskregister!$E$7="",0,COUNTIF(BH$4:BH$53,"&lt;"&amp;Z770)*IF(AA770&lt;0.5,Riskregister!$K$7+(Riskregister!$L$7-Riskregister!$K$7)*SQRT(AA770/2),Riskregister!$L$7-(Riskregister!$L$7-Riskregister!$K$7)*SQRT((1-AA770)/2)))</f>
        <v>948954.12049986725</v>
      </c>
      <c r="AC770" s="30">
        <f t="shared" ca="1" si="471"/>
        <v>6.7029723914927342E-2</v>
      </c>
      <c r="AD770" s="30">
        <f t="shared" ca="1" si="471"/>
        <v>0.37602517022436321</v>
      </c>
      <c r="AE770" s="30">
        <f ca="1">IF(Riskregister!$E$8="",0,COUNTIF(BI$4:BI$53,"&lt;"&amp;AC770)*IF(AD770&lt;0.5,Riskregister!$K$8+(Riskregister!$L$8-Riskregister!$K$8)*SQRT(AD770/2),Riskregister!$L$8-(Riskregister!$L$8-Riskregister!$K$8)*SQRT((1-AD770)/2)))</f>
        <v>2337939.647076942</v>
      </c>
      <c r="AF770" s="30">
        <f t="shared" ca="1" si="472"/>
        <v>0.98563149789616089</v>
      </c>
      <c r="AG770" s="30">
        <f t="shared" ca="1" si="472"/>
        <v>0.42973544092432026</v>
      </c>
      <c r="AH770" s="30">
        <f>IF(Riskregister!$E$9="",0,COUNTIF(BJ$4:BJ$53,"&lt;"&amp;AF770)*IF(AG770&lt;0.5,Riskregister!$K$9+(Riskregister!$L$9-Riskregister!$K$9)*SQRT(AG770/2),Riskregister!$L$9-(Riskregister!$L$9-Riskregister!$K$9)*SQRT((1-AG770)/2)))</f>
        <v>0</v>
      </c>
      <c r="AI770" s="30">
        <f t="shared" ca="1" si="473"/>
        <v>0.16139017198806593</v>
      </c>
      <c r="AJ770" s="30">
        <f t="shared" ca="1" si="473"/>
        <v>0.54656619720672894</v>
      </c>
      <c r="AK770" s="30">
        <f>IF(Riskregister!$E$10="",0,COUNTIF(BK$4:BK$53,"&lt;"&amp;AI770)*IF(AJ770&lt;0.5,Riskregister!$K$10+(Riskregister!$L$10-Riskregister!$K$10)*SQRT(AJ770/2),Riskregister!$L$10-(Riskregister!$L$10-Riskregister!$K$10)*SQRT((1-AJ770)/2)))</f>
        <v>0</v>
      </c>
      <c r="AL770" s="30">
        <f t="shared" ca="1" si="474"/>
        <v>0.35324523944824016</v>
      </c>
      <c r="AM770" s="30">
        <f t="shared" ca="1" si="474"/>
        <v>0.11952426561085117</v>
      </c>
      <c r="AN770" s="30">
        <f>IF(Riskregister!$E$11="",0,COUNTIF(BL$4:BL$53,"&lt;"&amp;AL770)*IF(AM770&lt;0.5,Riskregister!$K$11+(Riskregister!$L$11-Riskregister!$K$11)*SQRT(AM770/2),Riskregister!$L$11-(Riskregister!$L$11-Riskregister!$K$11)*SQRT((1-AM770)/2)))</f>
        <v>0</v>
      </c>
      <c r="AO770" s="30">
        <f t="shared" ca="1" si="475"/>
        <v>0.87871116320353326</v>
      </c>
      <c r="AP770" s="30">
        <f t="shared" ca="1" si="475"/>
        <v>0.20647058855046363</v>
      </c>
      <c r="AQ770" s="30">
        <f>IF(Riskregister!$E$12="",0,COUNTIF(BM$4:BM$53,"&lt;"&amp;AO770)*IF(AP770&lt;0.5,Riskregister!$K$12+(Riskregister!$L$12-Riskregister!$K$12)*SQRT(AP770/2),Riskregister!$L$12-(Riskregister!$L$12-Riskregister!$K$12)*SQRT((1-AP770)/2)))</f>
        <v>0</v>
      </c>
      <c r="AR770" s="30">
        <f t="shared" ca="1" si="476"/>
        <v>0.77034808849499525</v>
      </c>
      <c r="AS770" s="30">
        <f t="shared" ca="1" si="476"/>
        <v>0.74083068824626774</v>
      </c>
      <c r="AT770" s="30">
        <f>IF(Riskregister!$E$13="",0,COUNTIF(BN$4:BN$53,"&lt;"&amp;AR770)*IF(AS770&lt;0.5,Riskregister!$K$13+(Riskregister!$L$13-Riskregister!$K$13)*SQRT(AS770/2),Riskregister!$L$13-(Riskregister!$L$13-Riskregister!$K$13)*SQRT((1-AS770)/2)))</f>
        <v>0</v>
      </c>
      <c r="AU770" s="30">
        <f t="shared" ca="1" si="477"/>
        <v>7.928058240769198E-2</v>
      </c>
      <c r="AV770" s="30">
        <f t="shared" ca="1" si="477"/>
        <v>0.29702796729762793</v>
      </c>
      <c r="AW770" s="30">
        <f>IF(Riskregister!$E$14="",0,COUNTIF(BO$4:BO$53,"&lt;"&amp;AU770)*IF(AV770&lt;0.5,Riskregister!$K$14+(Riskregister!$L$14-Riskregister!$K$14)*SQRT(AV770/2),Riskregister!$L$14-(Riskregister!$L$14-Riskregister!$K$14)*SQRT((1-AV770)/2)))</f>
        <v>0</v>
      </c>
      <c r="AX770" s="30">
        <f t="shared" ca="1" si="478"/>
        <v>0.46999319546449958</v>
      </c>
      <c r="AY770" s="30">
        <f t="shared" ca="1" si="478"/>
        <v>0.65309555933863361</v>
      </c>
      <c r="AZ770" s="30">
        <f>IF(Riskregister!$E$15="",0,COUNTIF(BP$4:BP$53,"&lt;"&amp;AX770)*IF(AY770&lt;0.5,Riskregister!$K$15+(Riskregister!$L$15-Riskregister!$K$15)*SQRT(AY770/2),Riskregister!$L$15-(Riskregister!$L$15-Riskregister!$K$15)*SQRT((1-AY770)/2)))</f>
        <v>0</v>
      </c>
      <c r="BA770" s="30">
        <f t="shared" ca="1" si="479"/>
        <v>0.25762687981334975</v>
      </c>
      <c r="BB770" s="30">
        <f t="shared" ca="1" si="479"/>
        <v>0.7763109067987517</v>
      </c>
      <c r="BC770" s="30">
        <f>IF(Riskregister!$E$16="",0,COUNTIF(BQ$4:BQ$53,"&lt;"&amp;BA770)*IF(BB770&lt;0.5,Riskregister!$K$16+(Riskregister!$L$16-Riskregister!$K$16)*SQRT(BB770/2),Riskregister!$L$16-(Riskregister!$L$16-Riskregister!$K$16)*SQRT((1-BB770)/2)))</f>
        <v>0</v>
      </c>
      <c r="BD770" s="30">
        <f t="shared" ca="1" si="443"/>
        <v>7806846.5568659427</v>
      </c>
    </row>
    <row r="771" spans="20:56" x14ac:dyDescent="0.35">
      <c r="T771" s="30">
        <f t="shared" ca="1" si="468"/>
        <v>0.33625474379561349</v>
      </c>
      <c r="U771" s="30">
        <f t="shared" ca="1" si="468"/>
        <v>0.35919637653450009</v>
      </c>
      <c r="V771" s="30">
        <f ca="1">IF(Riskregister!$E$5="",0,COUNTIF(BF$4:BF$53,"&lt;"&amp;T771)*IF(U771&lt;0.5,Riskregister!$K$5+(Riskregister!$L$5-Riskregister!$K$5)*SQRT(U771/2),Riskregister!$L$5-(Riskregister!$L$5-Riskregister!$K$5)*SQRT((1-U771)/2)))</f>
        <v>1022116.8570467604</v>
      </c>
      <c r="W771" s="30">
        <f t="shared" ca="1" si="469"/>
        <v>0.7078438465313257</v>
      </c>
      <c r="X771" s="30">
        <f t="shared" ca="1" si="469"/>
        <v>0.69594647553120448</v>
      </c>
      <c r="Y771" s="30">
        <f ca="1">IF(Riskregister!$E$6="",0,COUNTIF(BG$4:BG$53,"&lt;"&amp;W771)*IF(X771&lt;0.5,Riskregister!$K$6+(Riskregister!$L$6-Riskregister!$K$6)*SQRT(X771/2),Riskregister!$L$6-(Riskregister!$L$6-Riskregister!$K$6)*SQRT((1-X771)/2)))</f>
        <v>3894507.0917348033</v>
      </c>
      <c r="Z771" s="30">
        <f t="shared" ca="1" si="470"/>
        <v>0.28517120645511762</v>
      </c>
      <c r="AA771" s="30">
        <f t="shared" ca="1" si="470"/>
        <v>8.2311402439337877E-3</v>
      </c>
      <c r="AB771" s="30">
        <f ca="1">IF(Riskregister!$E$7="",0,COUNTIF(BH$4:BH$53,"&lt;"&amp;Z771)*IF(AA771&lt;0.5,Riskregister!$K$7+(Riskregister!$L$7-Riskregister!$K$7)*SQRT(AA771/2),Riskregister!$L$7-(Riskregister!$L$7-Riskregister!$K$7)*SQRT((1-AA771)/2)))</f>
        <v>362267.24143098743</v>
      </c>
      <c r="AC771" s="30">
        <f t="shared" ca="1" si="471"/>
        <v>0.34160264866159373</v>
      </c>
      <c r="AD771" s="30">
        <f t="shared" ca="1" si="471"/>
        <v>0.34031242525034044</v>
      </c>
      <c r="AE771" s="30">
        <f ca="1">IF(Riskregister!$E$8="",0,COUNTIF(BI$4:BI$53,"&lt;"&amp;AC771)*IF(AD771&lt;0.5,Riskregister!$K$8+(Riskregister!$L$8-Riskregister!$K$8)*SQRT(AD771/2),Riskregister!$L$8-(Riskregister!$L$8-Riskregister!$K$8)*SQRT((1-AD771)/2)))</f>
        <v>4477499.5741534308</v>
      </c>
      <c r="AF771" s="30">
        <f t="shared" ca="1" si="472"/>
        <v>0.79833133550423163</v>
      </c>
      <c r="AG771" s="30">
        <f t="shared" ca="1" si="472"/>
        <v>0.980099007125392</v>
      </c>
      <c r="AH771" s="30">
        <f>IF(Riskregister!$E$9="",0,COUNTIF(BJ$4:BJ$53,"&lt;"&amp;AF771)*IF(AG771&lt;0.5,Riskregister!$K$9+(Riskregister!$L$9-Riskregister!$K$9)*SQRT(AG771/2),Riskregister!$L$9-(Riskregister!$L$9-Riskregister!$K$9)*SQRT((1-AG771)/2)))</f>
        <v>0</v>
      </c>
      <c r="AI771" s="30">
        <f t="shared" ca="1" si="473"/>
        <v>0.76559293135666029</v>
      </c>
      <c r="AJ771" s="30">
        <f t="shared" ca="1" si="473"/>
        <v>0.81847952962438375</v>
      </c>
      <c r="AK771" s="30">
        <f>IF(Riskregister!$E$10="",0,COUNTIF(BK$4:BK$53,"&lt;"&amp;AI771)*IF(AJ771&lt;0.5,Riskregister!$K$10+(Riskregister!$L$10-Riskregister!$K$10)*SQRT(AJ771/2),Riskregister!$L$10-(Riskregister!$L$10-Riskregister!$K$10)*SQRT((1-AJ771)/2)))</f>
        <v>0</v>
      </c>
      <c r="AL771" s="30">
        <f t="shared" ca="1" si="474"/>
        <v>0.59667436807248697</v>
      </c>
      <c r="AM771" s="30">
        <f t="shared" ca="1" si="474"/>
        <v>0.39718502736422168</v>
      </c>
      <c r="AN771" s="30">
        <f>IF(Riskregister!$E$11="",0,COUNTIF(BL$4:BL$53,"&lt;"&amp;AL771)*IF(AM771&lt;0.5,Riskregister!$K$11+(Riskregister!$L$11-Riskregister!$K$11)*SQRT(AM771/2),Riskregister!$L$11-(Riskregister!$L$11-Riskregister!$K$11)*SQRT((1-AM771)/2)))</f>
        <v>0</v>
      </c>
      <c r="AO771" s="30">
        <f t="shared" ca="1" si="475"/>
        <v>0.58192100712862216</v>
      </c>
      <c r="AP771" s="30">
        <f t="shared" ca="1" si="475"/>
        <v>0.41567178256405368</v>
      </c>
      <c r="AQ771" s="30">
        <f>IF(Riskregister!$E$12="",0,COUNTIF(BM$4:BM$53,"&lt;"&amp;AO771)*IF(AP771&lt;0.5,Riskregister!$K$12+(Riskregister!$L$12-Riskregister!$K$12)*SQRT(AP771/2),Riskregister!$L$12-(Riskregister!$L$12-Riskregister!$K$12)*SQRT((1-AP771)/2)))</f>
        <v>0</v>
      </c>
      <c r="AR771" s="30">
        <f t="shared" ca="1" si="476"/>
        <v>0.86148504485598032</v>
      </c>
      <c r="AS771" s="30">
        <f t="shared" ca="1" si="476"/>
        <v>0.61295617277871328</v>
      </c>
      <c r="AT771" s="30">
        <f>IF(Riskregister!$E$13="",0,COUNTIF(BN$4:BN$53,"&lt;"&amp;AR771)*IF(AS771&lt;0.5,Riskregister!$K$13+(Riskregister!$L$13-Riskregister!$K$13)*SQRT(AS771/2),Riskregister!$L$13-(Riskregister!$L$13-Riskregister!$K$13)*SQRT((1-AS771)/2)))</f>
        <v>0</v>
      </c>
      <c r="AU771" s="30">
        <f t="shared" ca="1" si="477"/>
        <v>0.99277543203514396</v>
      </c>
      <c r="AV771" s="30">
        <f t="shared" ca="1" si="477"/>
        <v>8.2724830009174299E-3</v>
      </c>
      <c r="AW771" s="30">
        <f>IF(Riskregister!$E$14="",0,COUNTIF(BO$4:BO$53,"&lt;"&amp;AU771)*IF(AV771&lt;0.5,Riskregister!$K$14+(Riskregister!$L$14-Riskregister!$K$14)*SQRT(AV771/2),Riskregister!$L$14-(Riskregister!$L$14-Riskregister!$K$14)*SQRT((1-AV771)/2)))</f>
        <v>0</v>
      </c>
      <c r="AX771" s="30">
        <f t="shared" ca="1" si="478"/>
        <v>0.9782379021978409</v>
      </c>
      <c r="AY771" s="30">
        <f t="shared" ca="1" si="478"/>
        <v>0.26995523134026089</v>
      </c>
      <c r="AZ771" s="30">
        <f>IF(Riskregister!$E$15="",0,COUNTIF(BP$4:BP$53,"&lt;"&amp;AX771)*IF(AY771&lt;0.5,Riskregister!$K$15+(Riskregister!$L$15-Riskregister!$K$15)*SQRT(AY771/2),Riskregister!$L$15-(Riskregister!$L$15-Riskregister!$K$15)*SQRT((1-AY771)/2)))</f>
        <v>0</v>
      </c>
      <c r="BA771" s="30">
        <f t="shared" ca="1" si="479"/>
        <v>6.1180722732008697E-2</v>
      </c>
      <c r="BB771" s="30">
        <f t="shared" ca="1" si="479"/>
        <v>0.96908346583542682</v>
      </c>
      <c r="BC771" s="30">
        <f>IF(Riskregister!$E$16="",0,COUNTIF(BQ$4:BQ$53,"&lt;"&amp;BA771)*IF(BB771&lt;0.5,Riskregister!$K$16+(Riskregister!$L$16-Riskregister!$K$16)*SQRT(BB771/2),Riskregister!$L$16-(Riskregister!$L$16-Riskregister!$K$16)*SQRT((1-BB771)/2)))</f>
        <v>0</v>
      </c>
      <c r="BD771" s="30">
        <f t="shared" ca="1" si="443"/>
        <v>9756390.7643659823</v>
      </c>
    </row>
    <row r="772" spans="20:56" x14ac:dyDescent="0.35">
      <c r="T772" s="30">
        <f t="shared" ca="1" si="468"/>
        <v>0.50751146746969911</v>
      </c>
      <c r="U772" s="30">
        <f t="shared" ca="1" si="468"/>
        <v>0.13162649292725215</v>
      </c>
      <c r="V772" s="30">
        <f ca="1">IF(Riskregister!$E$5="",0,COUNTIF(BF$4:BF$53,"&lt;"&amp;T772)*IF(U772&lt;0.5,Riskregister!$K$5+(Riskregister!$L$5-Riskregister!$K$5)*SQRT(U772/2),Riskregister!$L$5-(Riskregister!$L$5-Riskregister!$K$5)*SQRT((1-U772)/2)))</f>
        <v>796330.24944402196</v>
      </c>
      <c r="W772" s="30">
        <f t="shared" ca="1" si="469"/>
        <v>0.58515022773789171</v>
      </c>
      <c r="X772" s="30">
        <f t="shared" ca="1" si="469"/>
        <v>0.31715073236900082</v>
      </c>
      <c r="Y772" s="30">
        <f ca="1">IF(Riskregister!$E$6="",0,COUNTIF(BG$4:BG$53,"&lt;"&amp;W772)*IF(X772&lt;0.5,Riskregister!$K$6+(Riskregister!$L$6-Riskregister!$K$6)*SQRT(X772/2),Riskregister!$L$6-(Riskregister!$L$6-Riskregister!$K$6)*SQRT((1-X772)/2)))</f>
        <v>1833574.8134475318</v>
      </c>
      <c r="Z772" s="30">
        <f t="shared" ca="1" si="470"/>
        <v>0.65762608695913649</v>
      </c>
      <c r="AA772" s="30">
        <f t="shared" ca="1" si="470"/>
        <v>0.1205572394312272</v>
      </c>
      <c r="AB772" s="30">
        <f ca="1">IF(Riskregister!$E$7="",0,COUNTIF(BH$4:BH$53,"&lt;"&amp;Z772)*IF(AA772&lt;0.5,Riskregister!$K$7+(Riskregister!$L$7-Riskregister!$K$7)*SQRT(AA772/2),Riskregister!$L$7-(Riskregister!$L$7-Riskregister!$K$7)*SQRT((1-AA772)/2)))</f>
        <v>951516.76189693226</v>
      </c>
      <c r="AC772" s="30">
        <f t="shared" ca="1" si="471"/>
        <v>0.11651075023342661</v>
      </c>
      <c r="AD772" s="30">
        <f t="shared" ca="1" si="471"/>
        <v>0.26776243284283308</v>
      </c>
      <c r="AE772" s="30">
        <f ca="1">IF(Riskregister!$E$8="",0,COUNTIF(BI$4:BI$53,"&lt;"&amp;AC772)*IF(AD772&lt;0.5,Riskregister!$K$8+(Riskregister!$L$8-Riskregister!$K$8)*SQRT(AD772/2),Riskregister!$L$8-(Riskregister!$L$8-Riskregister!$K$8)*SQRT((1-AD772)/2)))</f>
        <v>2019719.7651795163</v>
      </c>
      <c r="AF772" s="30">
        <f t="shared" ca="1" si="472"/>
        <v>0.3915951389690161</v>
      </c>
      <c r="AG772" s="30">
        <f t="shared" ca="1" si="472"/>
        <v>0.67915685375410195</v>
      </c>
      <c r="AH772" s="30">
        <f>IF(Riskregister!$E$9="",0,COUNTIF(BJ$4:BJ$53,"&lt;"&amp;AF772)*IF(AG772&lt;0.5,Riskregister!$K$9+(Riskregister!$L$9-Riskregister!$K$9)*SQRT(AG772/2),Riskregister!$L$9-(Riskregister!$L$9-Riskregister!$K$9)*SQRT((1-AG772)/2)))</f>
        <v>0</v>
      </c>
      <c r="AI772" s="30">
        <f t="shared" ca="1" si="473"/>
        <v>0.39188680673164622</v>
      </c>
      <c r="AJ772" s="30">
        <f t="shared" ca="1" si="473"/>
        <v>0.19558365561629565</v>
      </c>
      <c r="AK772" s="30">
        <f>IF(Riskregister!$E$10="",0,COUNTIF(BK$4:BK$53,"&lt;"&amp;AI772)*IF(AJ772&lt;0.5,Riskregister!$K$10+(Riskregister!$L$10-Riskregister!$K$10)*SQRT(AJ772/2),Riskregister!$L$10-(Riskregister!$L$10-Riskregister!$K$10)*SQRT((1-AJ772)/2)))</f>
        <v>0</v>
      </c>
      <c r="AL772" s="30">
        <f t="shared" ca="1" si="474"/>
        <v>8.2043255549621996E-3</v>
      </c>
      <c r="AM772" s="30">
        <f t="shared" ca="1" si="474"/>
        <v>0.67677077217638371</v>
      </c>
      <c r="AN772" s="30">
        <f>IF(Riskregister!$E$11="",0,COUNTIF(BL$4:BL$53,"&lt;"&amp;AL772)*IF(AM772&lt;0.5,Riskregister!$K$11+(Riskregister!$L$11-Riskregister!$K$11)*SQRT(AM772/2),Riskregister!$L$11-(Riskregister!$L$11-Riskregister!$K$11)*SQRT((1-AM772)/2)))</f>
        <v>0</v>
      </c>
      <c r="AO772" s="30">
        <f t="shared" ca="1" si="475"/>
        <v>0.38688456482361067</v>
      </c>
      <c r="AP772" s="30">
        <f t="shared" ca="1" si="475"/>
        <v>0.13131801972756152</v>
      </c>
      <c r="AQ772" s="30">
        <f>IF(Riskregister!$E$12="",0,COUNTIF(BM$4:BM$53,"&lt;"&amp;AO772)*IF(AP772&lt;0.5,Riskregister!$K$12+(Riskregister!$L$12-Riskregister!$K$12)*SQRT(AP772/2),Riskregister!$L$12-(Riskregister!$L$12-Riskregister!$K$12)*SQRT((1-AP772)/2)))</f>
        <v>0</v>
      </c>
      <c r="AR772" s="30">
        <f t="shared" ca="1" si="476"/>
        <v>0.45522408160659456</v>
      </c>
      <c r="AS772" s="30">
        <f t="shared" ca="1" si="476"/>
        <v>0.24625926046305191</v>
      </c>
      <c r="AT772" s="30">
        <f>IF(Riskregister!$E$13="",0,COUNTIF(BN$4:BN$53,"&lt;"&amp;AR772)*IF(AS772&lt;0.5,Riskregister!$K$13+(Riskregister!$L$13-Riskregister!$K$13)*SQRT(AS772/2),Riskregister!$L$13-(Riskregister!$L$13-Riskregister!$K$13)*SQRT((1-AS772)/2)))</f>
        <v>0</v>
      </c>
      <c r="AU772" s="30">
        <f t="shared" ca="1" si="477"/>
        <v>0.46253943848831647</v>
      </c>
      <c r="AV772" s="30">
        <f t="shared" ca="1" si="477"/>
        <v>0.75174597227496887</v>
      </c>
      <c r="AW772" s="30">
        <f>IF(Riskregister!$E$14="",0,COUNTIF(BO$4:BO$53,"&lt;"&amp;AU772)*IF(AV772&lt;0.5,Riskregister!$K$14+(Riskregister!$L$14-Riskregister!$K$14)*SQRT(AV772/2),Riskregister!$L$14-(Riskregister!$L$14-Riskregister!$K$14)*SQRT((1-AV772)/2)))</f>
        <v>0</v>
      </c>
      <c r="AX772" s="30">
        <f t="shared" ca="1" si="478"/>
        <v>0.14621908024290642</v>
      </c>
      <c r="AY772" s="30">
        <f t="shared" ca="1" si="478"/>
        <v>0.63277604759292982</v>
      </c>
      <c r="AZ772" s="30">
        <f>IF(Riskregister!$E$15="",0,COUNTIF(BP$4:BP$53,"&lt;"&amp;AX772)*IF(AY772&lt;0.5,Riskregister!$K$15+(Riskregister!$L$15-Riskregister!$K$15)*SQRT(AY772/2),Riskregister!$L$15-(Riskregister!$L$15-Riskregister!$K$15)*SQRT((1-AY772)/2)))</f>
        <v>0</v>
      </c>
      <c r="BA772" s="30">
        <f t="shared" ca="1" si="479"/>
        <v>0.32959809841418319</v>
      </c>
      <c r="BB772" s="30">
        <f t="shared" ca="1" si="479"/>
        <v>0.11951111206594911</v>
      </c>
      <c r="BC772" s="30">
        <f>IF(Riskregister!$E$16="",0,COUNTIF(BQ$4:BQ$53,"&lt;"&amp;BA772)*IF(BB772&lt;0.5,Riskregister!$K$16+(Riskregister!$L$16-Riskregister!$K$16)*SQRT(BB772/2),Riskregister!$L$16-(Riskregister!$L$16-Riskregister!$K$16)*SQRT((1-BB772)/2)))</f>
        <v>0</v>
      </c>
      <c r="BD772" s="30">
        <f t="shared" ref="BD772:BD835" ca="1" si="480">V772+Y772+AB772+AE772+AH772+AK772+AN772+AQ772+AT772+AW772+AZ772+BC772</f>
        <v>5601141.5899680015</v>
      </c>
    </row>
    <row r="773" spans="20:56" x14ac:dyDescent="0.35">
      <c r="T773" s="30">
        <f t="shared" ca="1" si="468"/>
        <v>0.8349135486571283</v>
      </c>
      <c r="U773" s="30">
        <f t="shared" ca="1" si="468"/>
        <v>0.7753727517317317</v>
      </c>
      <c r="V773" s="30">
        <f ca="1">IF(Riskregister!$E$5="",0,COUNTIF(BF$4:BF$53,"&lt;"&amp;T773)*IF(U773&lt;0.5,Riskregister!$K$5+(Riskregister!$L$5-Riskregister!$K$5)*SQRT(U773/2),Riskregister!$L$5-(Riskregister!$L$5-Riskregister!$K$5)*SQRT((1-U773)/2)))</f>
        <v>2245952.4403732521</v>
      </c>
      <c r="W773" s="30">
        <f t="shared" ca="1" si="469"/>
        <v>0.20536279977059591</v>
      </c>
      <c r="X773" s="30">
        <f t="shared" ca="1" si="469"/>
        <v>0.72085322824866449</v>
      </c>
      <c r="Y773" s="30">
        <f ca="1">IF(Riskregister!$E$6="",0,COUNTIF(BG$4:BG$53,"&lt;"&amp;W773)*IF(X773&lt;0.5,Riskregister!$K$6+(Riskregister!$L$6-Riskregister!$K$6)*SQRT(X773/2),Riskregister!$L$6-(Riskregister!$L$6-Riskregister!$K$6)*SQRT((1-X773)/2)))</f>
        <v>1327528.610097676</v>
      </c>
      <c r="Z773" s="30">
        <f t="shared" ca="1" si="470"/>
        <v>0.84921442128056457</v>
      </c>
      <c r="AA773" s="30">
        <f t="shared" ca="1" si="470"/>
        <v>0.48774908785551518</v>
      </c>
      <c r="AB773" s="30">
        <f ca="1">IF(Riskregister!$E$7="",0,COUNTIF(BH$4:BH$53,"&lt;"&amp;Z773)*IF(AA773&lt;0.5,Riskregister!$K$7+(Riskregister!$L$7-Riskregister!$K$7)*SQRT(AA773/2),Riskregister!$L$7-(Riskregister!$L$7-Riskregister!$K$7)*SQRT((1-AA773)/2)))</f>
        <v>2005585.1510358327</v>
      </c>
      <c r="AC773" s="30">
        <f t="shared" ca="1" si="471"/>
        <v>0.22507687873713256</v>
      </c>
      <c r="AD773" s="30">
        <f t="shared" ca="1" si="471"/>
        <v>0.75451578073026171</v>
      </c>
      <c r="AE773" s="30">
        <f ca="1">IF(Riskregister!$E$8="",0,COUNTIF(BI$4:BI$53,"&lt;"&amp;AC773)*IF(AD773&lt;0.5,Riskregister!$K$8+(Riskregister!$L$8-Riskregister!$K$8)*SQRT(AD773/2),Riskregister!$L$8-(Riskregister!$L$8-Riskregister!$K$8)*SQRT((1-AD773)/2)))</f>
        <v>3353375.2091522915</v>
      </c>
      <c r="AF773" s="30">
        <f t="shared" ca="1" si="472"/>
        <v>0.71202628302704474</v>
      </c>
      <c r="AG773" s="30">
        <f t="shared" ca="1" si="472"/>
        <v>0.66160334332696102</v>
      </c>
      <c r="AH773" s="30">
        <f>IF(Riskregister!$E$9="",0,COUNTIF(BJ$4:BJ$53,"&lt;"&amp;AF773)*IF(AG773&lt;0.5,Riskregister!$K$9+(Riskregister!$L$9-Riskregister!$K$9)*SQRT(AG773/2),Riskregister!$L$9-(Riskregister!$L$9-Riskregister!$K$9)*SQRT((1-AG773)/2)))</f>
        <v>0</v>
      </c>
      <c r="AI773" s="30">
        <f t="shared" ca="1" si="473"/>
        <v>0.81719631092979605</v>
      </c>
      <c r="AJ773" s="30">
        <f t="shared" ca="1" si="473"/>
        <v>0.78934709746572063</v>
      </c>
      <c r="AK773" s="30">
        <f>IF(Riskregister!$E$10="",0,COUNTIF(BK$4:BK$53,"&lt;"&amp;AI773)*IF(AJ773&lt;0.5,Riskregister!$K$10+(Riskregister!$L$10-Riskregister!$K$10)*SQRT(AJ773/2),Riskregister!$L$10-(Riskregister!$L$10-Riskregister!$K$10)*SQRT((1-AJ773)/2)))</f>
        <v>0</v>
      </c>
      <c r="AL773" s="30">
        <f t="shared" ca="1" si="474"/>
        <v>0.24086932056589794</v>
      </c>
      <c r="AM773" s="30">
        <f t="shared" ca="1" si="474"/>
        <v>0.45560270951931725</v>
      </c>
      <c r="AN773" s="30">
        <f>IF(Riskregister!$E$11="",0,COUNTIF(BL$4:BL$53,"&lt;"&amp;AL773)*IF(AM773&lt;0.5,Riskregister!$K$11+(Riskregister!$L$11-Riskregister!$K$11)*SQRT(AM773/2),Riskregister!$L$11-(Riskregister!$L$11-Riskregister!$K$11)*SQRT((1-AM773)/2)))</f>
        <v>0</v>
      </c>
      <c r="AO773" s="30">
        <f t="shared" ca="1" si="475"/>
        <v>0.21925346901348963</v>
      </c>
      <c r="AP773" s="30">
        <f t="shared" ca="1" si="475"/>
        <v>0.55260313889435231</v>
      </c>
      <c r="AQ773" s="30">
        <f>IF(Riskregister!$E$12="",0,COUNTIF(BM$4:BM$53,"&lt;"&amp;AO773)*IF(AP773&lt;0.5,Riskregister!$K$12+(Riskregister!$L$12-Riskregister!$K$12)*SQRT(AP773/2),Riskregister!$L$12-(Riskregister!$L$12-Riskregister!$K$12)*SQRT((1-AP773)/2)))</f>
        <v>0</v>
      </c>
      <c r="AR773" s="30">
        <f t="shared" ca="1" si="476"/>
        <v>0.15996631168067799</v>
      </c>
      <c r="AS773" s="30">
        <f t="shared" ca="1" si="476"/>
        <v>0.78732273811903108</v>
      </c>
      <c r="AT773" s="30">
        <f>IF(Riskregister!$E$13="",0,COUNTIF(BN$4:BN$53,"&lt;"&amp;AR773)*IF(AS773&lt;0.5,Riskregister!$K$13+(Riskregister!$L$13-Riskregister!$K$13)*SQRT(AS773/2),Riskregister!$L$13-(Riskregister!$L$13-Riskregister!$K$13)*SQRT((1-AS773)/2)))</f>
        <v>0</v>
      </c>
      <c r="AU773" s="30">
        <f t="shared" ca="1" si="477"/>
        <v>0.65218333533708417</v>
      </c>
      <c r="AV773" s="30">
        <f t="shared" ca="1" si="477"/>
        <v>0.20685337554548744</v>
      </c>
      <c r="AW773" s="30">
        <f>IF(Riskregister!$E$14="",0,COUNTIF(BO$4:BO$53,"&lt;"&amp;AU773)*IF(AV773&lt;0.5,Riskregister!$K$14+(Riskregister!$L$14-Riskregister!$K$14)*SQRT(AV773/2),Riskregister!$L$14-(Riskregister!$L$14-Riskregister!$K$14)*SQRT((1-AV773)/2)))</f>
        <v>0</v>
      </c>
      <c r="AX773" s="30">
        <f t="shared" ca="1" si="478"/>
        <v>0.2897654173983597</v>
      </c>
      <c r="AY773" s="30">
        <f t="shared" ca="1" si="478"/>
        <v>0.17952770838155385</v>
      </c>
      <c r="AZ773" s="30">
        <f>IF(Riskregister!$E$15="",0,COUNTIF(BP$4:BP$53,"&lt;"&amp;AX773)*IF(AY773&lt;0.5,Riskregister!$K$15+(Riskregister!$L$15-Riskregister!$K$15)*SQRT(AY773/2),Riskregister!$L$15-(Riskregister!$L$15-Riskregister!$K$15)*SQRT((1-AY773)/2)))</f>
        <v>0</v>
      </c>
      <c r="BA773" s="30">
        <f t="shared" ca="1" si="479"/>
        <v>6.1506734101876015E-2</v>
      </c>
      <c r="BB773" s="30">
        <f t="shared" ca="1" si="479"/>
        <v>0.46910419707700779</v>
      </c>
      <c r="BC773" s="30">
        <f>IF(Riskregister!$E$16="",0,COUNTIF(BQ$4:BQ$53,"&lt;"&amp;BA773)*IF(BB773&lt;0.5,Riskregister!$K$16+(Riskregister!$L$16-Riskregister!$K$16)*SQRT(BB773/2),Riskregister!$L$16-(Riskregister!$L$16-Riskregister!$K$16)*SQRT((1-BB773)/2)))</f>
        <v>0</v>
      </c>
      <c r="BD773" s="30">
        <f t="shared" ca="1" si="480"/>
        <v>8932441.4106590524</v>
      </c>
    </row>
    <row r="774" spans="20:56" x14ac:dyDescent="0.35">
      <c r="T774" s="30">
        <f t="shared" ca="1" si="468"/>
        <v>0.32362804835401426</v>
      </c>
      <c r="U774" s="30">
        <f t="shared" ca="1" si="468"/>
        <v>0.49927753564936772</v>
      </c>
      <c r="V774" s="30">
        <f ca="1">IF(Riskregister!$E$5="",0,COUNTIF(BF$4:BF$53,"&lt;"&amp;T774)*IF(U774&lt;0.5,Riskregister!$K$5+(Riskregister!$L$5-Riskregister!$K$5)*SQRT(U774/2),Riskregister!$L$5-(Riskregister!$L$5-Riskregister!$K$5)*SQRT((1-U774)/2)))</f>
        <v>1124512.1602762151</v>
      </c>
      <c r="W774" s="30">
        <f t="shared" ca="1" si="469"/>
        <v>0.4726989176223827</v>
      </c>
      <c r="X774" s="30">
        <f t="shared" ca="1" si="469"/>
        <v>0.54706890340561931</v>
      </c>
      <c r="Y774" s="30">
        <f ca="1">IF(Riskregister!$E$6="",0,COUNTIF(BG$4:BG$53,"&lt;"&amp;W774)*IF(X774&lt;0.5,Riskregister!$K$6+(Riskregister!$L$6-Riskregister!$K$6)*SQRT(X774/2),Riskregister!$L$6-(Riskregister!$L$6-Riskregister!$K$6)*SQRT((1-X774)/2)))</f>
        <v>2286817.7254210263</v>
      </c>
      <c r="Z774" s="30">
        <f t="shared" ca="1" si="470"/>
        <v>0.43189213586981678</v>
      </c>
      <c r="AA774" s="30">
        <f t="shared" ca="1" si="470"/>
        <v>0.43416356295593461</v>
      </c>
      <c r="AB774" s="30">
        <f ca="1">IF(Riskregister!$E$7="",0,COUNTIF(BH$4:BH$53,"&lt;"&amp;Z774)*IF(AA774&lt;0.5,Riskregister!$K$7+(Riskregister!$L$7-Riskregister!$K$7)*SQRT(AA774/2),Riskregister!$L$7-(Riskregister!$L$7-Riskregister!$K$7)*SQRT((1-AA774)/2)))</f>
        <v>1278432.755133349</v>
      </c>
      <c r="AC774" s="30">
        <f t="shared" ca="1" si="471"/>
        <v>0.42375314892046745</v>
      </c>
      <c r="AD774" s="30">
        <f t="shared" ca="1" si="471"/>
        <v>0.97956800254961929</v>
      </c>
      <c r="AE774" s="30">
        <f ca="1">IF(Riskregister!$E$8="",0,COUNTIF(BI$4:BI$53,"&lt;"&amp;AC774)*IF(AD774&lt;0.5,Riskregister!$K$8+(Riskregister!$L$8-Riskregister!$K$8)*SQRT(AD774/2),Riskregister!$L$8-(Riskregister!$L$8-Riskregister!$K$8)*SQRT((1-AD774)/2)))</f>
        <v>9049902.2958885655</v>
      </c>
      <c r="AF774" s="30">
        <f t="shared" ca="1" si="472"/>
        <v>0.70409940847597352</v>
      </c>
      <c r="AG774" s="30">
        <f t="shared" ca="1" si="472"/>
        <v>0.85500186965206548</v>
      </c>
      <c r="AH774" s="30">
        <f>IF(Riskregister!$E$9="",0,COUNTIF(BJ$4:BJ$53,"&lt;"&amp;AF774)*IF(AG774&lt;0.5,Riskregister!$K$9+(Riskregister!$L$9-Riskregister!$K$9)*SQRT(AG774/2),Riskregister!$L$9-(Riskregister!$L$9-Riskregister!$K$9)*SQRT((1-AG774)/2)))</f>
        <v>0</v>
      </c>
      <c r="AI774" s="30">
        <f t="shared" ca="1" si="473"/>
        <v>0.9124869746981995</v>
      </c>
      <c r="AJ774" s="30">
        <f t="shared" ca="1" si="473"/>
        <v>0.85738583464412266</v>
      </c>
      <c r="AK774" s="30">
        <f>IF(Riskregister!$E$10="",0,COUNTIF(BK$4:BK$53,"&lt;"&amp;AI774)*IF(AJ774&lt;0.5,Riskregister!$K$10+(Riskregister!$L$10-Riskregister!$K$10)*SQRT(AJ774/2),Riskregister!$L$10-(Riskregister!$L$10-Riskregister!$K$10)*SQRT((1-AJ774)/2)))</f>
        <v>0</v>
      </c>
      <c r="AL774" s="30">
        <f t="shared" ca="1" si="474"/>
        <v>0.89549840636203948</v>
      </c>
      <c r="AM774" s="30">
        <f t="shared" ca="1" si="474"/>
        <v>0.29261800455903519</v>
      </c>
      <c r="AN774" s="30">
        <f>IF(Riskregister!$E$11="",0,COUNTIF(BL$4:BL$53,"&lt;"&amp;AL774)*IF(AM774&lt;0.5,Riskregister!$K$11+(Riskregister!$L$11-Riskregister!$K$11)*SQRT(AM774/2),Riskregister!$L$11-(Riskregister!$L$11-Riskregister!$K$11)*SQRT((1-AM774)/2)))</f>
        <v>0</v>
      </c>
      <c r="AO774" s="30">
        <f t="shared" ca="1" si="475"/>
        <v>0.38184704974860428</v>
      </c>
      <c r="AP774" s="30">
        <f t="shared" ca="1" si="475"/>
        <v>0.17552417873147941</v>
      </c>
      <c r="AQ774" s="30">
        <f>IF(Riskregister!$E$12="",0,COUNTIF(BM$4:BM$53,"&lt;"&amp;AO774)*IF(AP774&lt;0.5,Riskregister!$K$12+(Riskregister!$L$12-Riskregister!$K$12)*SQRT(AP774/2),Riskregister!$L$12-(Riskregister!$L$12-Riskregister!$K$12)*SQRT((1-AP774)/2)))</f>
        <v>0</v>
      </c>
      <c r="AR774" s="30">
        <f t="shared" ca="1" si="476"/>
        <v>5.3172833553279841E-2</v>
      </c>
      <c r="AS774" s="30">
        <f t="shared" ca="1" si="476"/>
        <v>0.43227093100296055</v>
      </c>
      <c r="AT774" s="30">
        <f>IF(Riskregister!$E$13="",0,COUNTIF(BN$4:BN$53,"&lt;"&amp;AR774)*IF(AS774&lt;0.5,Riskregister!$K$13+(Riskregister!$L$13-Riskregister!$K$13)*SQRT(AS774/2),Riskregister!$L$13-(Riskregister!$L$13-Riskregister!$K$13)*SQRT((1-AS774)/2)))</f>
        <v>0</v>
      </c>
      <c r="AU774" s="30">
        <f t="shared" ca="1" si="477"/>
        <v>1.9145235158843477E-2</v>
      </c>
      <c r="AV774" s="30">
        <f t="shared" ca="1" si="477"/>
        <v>0.26902259882056101</v>
      </c>
      <c r="AW774" s="30">
        <f>IF(Riskregister!$E$14="",0,COUNTIF(BO$4:BO$53,"&lt;"&amp;AU774)*IF(AV774&lt;0.5,Riskregister!$K$14+(Riskregister!$L$14-Riskregister!$K$14)*SQRT(AV774/2),Riskregister!$L$14-(Riskregister!$L$14-Riskregister!$K$14)*SQRT((1-AV774)/2)))</f>
        <v>0</v>
      </c>
      <c r="AX774" s="30">
        <f t="shared" ca="1" si="478"/>
        <v>0.62498226066237528</v>
      </c>
      <c r="AY774" s="30">
        <f t="shared" ca="1" si="478"/>
        <v>0.3986968752197837</v>
      </c>
      <c r="AZ774" s="30">
        <f>IF(Riskregister!$E$15="",0,COUNTIF(BP$4:BP$53,"&lt;"&amp;AX774)*IF(AY774&lt;0.5,Riskregister!$K$15+(Riskregister!$L$15-Riskregister!$K$15)*SQRT(AY774/2),Riskregister!$L$15-(Riskregister!$L$15-Riskregister!$K$15)*SQRT((1-AY774)/2)))</f>
        <v>0</v>
      </c>
      <c r="BA774" s="30">
        <f t="shared" ca="1" si="479"/>
        <v>0.34775640469165747</v>
      </c>
      <c r="BB774" s="30">
        <f t="shared" ca="1" si="479"/>
        <v>0.18070131446207049</v>
      </c>
      <c r="BC774" s="30">
        <f>IF(Riskregister!$E$16="",0,COUNTIF(BQ$4:BQ$53,"&lt;"&amp;BA774)*IF(BB774&lt;0.5,Riskregister!$K$16+(Riskregister!$L$16-Riskregister!$K$16)*SQRT(BB774/2),Riskregister!$L$16-(Riskregister!$L$16-Riskregister!$K$16)*SQRT((1-BB774)/2)))</f>
        <v>0</v>
      </c>
      <c r="BD774" s="30">
        <f t="shared" ca="1" si="480"/>
        <v>13739664.936719157</v>
      </c>
    </row>
    <row r="775" spans="20:56" x14ac:dyDescent="0.35">
      <c r="T775" s="30">
        <f t="shared" ca="1" si="468"/>
        <v>0.86855706399944632</v>
      </c>
      <c r="U775" s="30">
        <f t="shared" ca="1" si="468"/>
        <v>0.48856874350310431</v>
      </c>
      <c r="V775" s="30">
        <f ca="1">IF(Riskregister!$E$5="",0,COUNTIF(BF$4:BF$53,"&lt;"&amp;T775)*IF(U775&lt;0.5,Riskregister!$K$5+(Riskregister!$L$5-Riskregister!$K$5)*SQRT(U775/2),Riskregister!$L$5-(Riskregister!$L$5-Riskregister!$K$5)*SQRT((1-U775)/2)))</f>
        <v>2234478.5760995997</v>
      </c>
      <c r="W775" s="30">
        <f t="shared" ca="1" si="469"/>
        <v>0.34028130977321702</v>
      </c>
      <c r="X775" s="30">
        <f t="shared" ca="1" si="469"/>
        <v>0.96728734108148551</v>
      </c>
      <c r="Y775" s="30">
        <f ca="1">IF(Riskregister!$E$6="",0,COUNTIF(BG$4:BG$53,"&lt;"&amp;W775)*IF(X775&lt;0.5,Riskregister!$K$6+(Riskregister!$L$6-Riskregister!$K$6)*SQRT(X775/2),Riskregister!$L$6-(Riskregister!$L$6-Riskregister!$K$6)*SQRT((1-X775)/2)))</f>
        <v>1769794.6407053182</v>
      </c>
      <c r="Z775" s="30">
        <f t="shared" ca="1" si="470"/>
        <v>0.92157617157670435</v>
      </c>
      <c r="AA775" s="30">
        <f t="shared" ca="1" si="470"/>
        <v>6.3614502040685306E-2</v>
      </c>
      <c r="AB775" s="30">
        <f ca="1">IF(Riskregister!$E$7="",0,COUNTIF(BH$4:BH$53,"&lt;"&amp;Z775)*IF(AA775&lt;0.5,Riskregister!$K$7+(Riskregister!$L$7-Riskregister!$K$7)*SQRT(AA775/2),Riskregister!$L$7-(Riskregister!$L$7-Riskregister!$K$7)*SQRT((1-AA775)/2)))</f>
        <v>1124210.5614287518</v>
      </c>
      <c r="AC775" s="30">
        <f t="shared" ca="1" si="471"/>
        <v>3.2601141066492256E-2</v>
      </c>
      <c r="AD775" s="30">
        <f t="shared" ca="1" si="471"/>
        <v>0.77212950225102917</v>
      </c>
      <c r="AE775" s="30">
        <f ca="1">IF(Riskregister!$E$8="",0,COUNTIF(BI$4:BI$53,"&lt;"&amp;AC775)*IF(AD775&lt;0.5,Riskregister!$K$8+(Riskregister!$L$8-Riskregister!$K$8)*SQRT(AD775/2),Riskregister!$L$8-(Riskregister!$L$8-Riskregister!$K$8)*SQRT((1-AD775)/2)))</f>
        <v>0</v>
      </c>
      <c r="AF775" s="30">
        <f t="shared" ca="1" si="472"/>
        <v>0.34664901146232763</v>
      </c>
      <c r="AG775" s="30">
        <f t="shared" ca="1" si="472"/>
        <v>0.45430531400227947</v>
      </c>
      <c r="AH775" s="30">
        <f>IF(Riskregister!$E$9="",0,COUNTIF(BJ$4:BJ$53,"&lt;"&amp;AF775)*IF(AG775&lt;0.5,Riskregister!$K$9+(Riskregister!$L$9-Riskregister!$K$9)*SQRT(AG775/2),Riskregister!$L$9-(Riskregister!$L$9-Riskregister!$K$9)*SQRT((1-AG775)/2)))</f>
        <v>0</v>
      </c>
      <c r="AI775" s="30">
        <f t="shared" ca="1" si="473"/>
        <v>0.22017430739282895</v>
      </c>
      <c r="AJ775" s="30">
        <f t="shared" ca="1" si="473"/>
        <v>0.16950637146157688</v>
      </c>
      <c r="AK775" s="30">
        <f>IF(Riskregister!$E$10="",0,COUNTIF(BK$4:BK$53,"&lt;"&amp;AI775)*IF(AJ775&lt;0.5,Riskregister!$K$10+(Riskregister!$L$10-Riskregister!$K$10)*SQRT(AJ775/2),Riskregister!$L$10-(Riskregister!$L$10-Riskregister!$K$10)*SQRT((1-AJ775)/2)))</f>
        <v>0</v>
      </c>
      <c r="AL775" s="30">
        <f t="shared" ca="1" si="474"/>
        <v>0.75914099367058341</v>
      </c>
      <c r="AM775" s="30">
        <f t="shared" ca="1" si="474"/>
        <v>0.26648340747709687</v>
      </c>
      <c r="AN775" s="30">
        <f>IF(Riskregister!$E$11="",0,COUNTIF(BL$4:BL$53,"&lt;"&amp;AL775)*IF(AM775&lt;0.5,Riskregister!$K$11+(Riskregister!$L$11-Riskregister!$K$11)*SQRT(AM775/2),Riskregister!$L$11-(Riskregister!$L$11-Riskregister!$K$11)*SQRT((1-AM775)/2)))</f>
        <v>0</v>
      </c>
      <c r="AO775" s="30">
        <f t="shared" ca="1" si="475"/>
        <v>0.52869765541011637</v>
      </c>
      <c r="AP775" s="30">
        <f t="shared" ca="1" si="475"/>
        <v>4.4113909852072641E-3</v>
      </c>
      <c r="AQ775" s="30">
        <f>IF(Riskregister!$E$12="",0,COUNTIF(BM$4:BM$53,"&lt;"&amp;AO775)*IF(AP775&lt;0.5,Riskregister!$K$12+(Riskregister!$L$12-Riskregister!$K$12)*SQRT(AP775/2),Riskregister!$L$12-(Riskregister!$L$12-Riskregister!$K$12)*SQRT((1-AP775)/2)))</f>
        <v>0</v>
      </c>
      <c r="AR775" s="30">
        <f t="shared" ca="1" si="476"/>
        <v>0.47903025898775975</v>
      </c>
      <c r="AS775" s="30">
        <f t="shared" ca="1" si="476"/>
        <v>0.94325426721373795</v>
      </c>
      <c r="AT775" s="30">
        <f>IF(Riskregister!$E$13="",0,COUNTIF(BN$4:BN$53,"&lt;"&amp;AR775)*IF(AS775&lt;0.5,Riskregister!$K$13+(Riskregister!$L$13-Riskregister!$K$13)*SQRT(AS775/2),Riskregister!$L$13-(Riskregister!$L$13-Riskregister!$K$13)*SQRT((1-AS775)/2)))</f>
        <v>0</v>
      </c>
      <c r="AU775" s="30">
        <f t="shared" ca="1" si="477"/>
        <v>2.0275275100481105E-2</v>
      </c>
      <c r="AV775" s="30">
        <f t="shared" ca="1" si="477"/>
        <v>0.99275508578642402</v>
      </c>
      <c r="AW775" s="30">
        <f>IF(Riskregister!$E$14="",0,COUNTIF(BO$4:BO$53,"&lt;"&amp;AU775)*IF(AV775&lt;0.5,Riskregister!$K$14+(Riskregister!$L$14-Riskregister!$K$14)*SQRT(AV775/2),Riskregister!$L$14-(Riskregister!$L$14-Riskregister!$K$14)*SQRT((1-AV775)/2)))</f>
        <v>0</v>
      </c>
      <c r="AX775" s="30">
        <f t="shared" ca="1" si="478"/>
        <v>0.30354232492432398</v>
      </c>
      <c r="AY775" s="30">
        <f t="shared" ca="1" si="478"/>
        <v>0.47345500594170631</v>
      </c>
      <c r="AZ775" s="30">
        <f>IF(Riskregister!$E$15="",0,COUNTIF(BP$4:BP$53,"&lt;"&amp;AX775)*IF(AY775&lt;0.5,Riskregister!$K$15+(Riskregister!$L$15-Riskregister!$K$15)*SQRT(AY775/2),Riskregister!$L$15-(Riskregister!$L$15-Riskregister!$K$15)*SQRT((1-AY775)/2)))</f>
        <v>0</v>
      </c>
      <c r="BA775" s="30">
        <f t="shared" ca="1" si="479"/>
        <v>0.88747397045787124</v>
      </c>
      <c r="BB775" s="30">
        <f t="shared" ca="1" si="479"/>
        <v>0.75233304560437797</v>
      </c>
      <c r="BC775" s="30">
        <f>IF(Riskregister!$E$16="",0,COUNTIF(BQ$4:BQ$53,"&lt;"&amp;BA775)*IF(BB775&lt;0.5,Riskregister!$K$16+(Riskregister!$L$16-Riskregister!$K$16)*SQRT(BB775/2),Riskregister!$L$16-(Riskregister!$L$16-Riskregister!$K$16)*SQRT((1-BB775)/2)))</f>
        <v>0</v>
      </c>
      <c r="BD775" s="30">
        <f t="shared" ca="1" si="480"/>
        <v>5128483.7782336697</v>
      </c>
    </row>
    <row r="776" spans="20:56" x14ac:dyDescent="0.35">
      <c r="T776" s="30">
        <f t="shared" ca="1" si="468"/>
        <v>0.28444621303011786</v>
      </c>
      <c r="U776" s="30">
        <f t="shared" ca="1" si="468"/>
        <v>0.74288694200783445</v>
      </c>
      <c r="V776" s="30">
        <f ca="1">IF(Riskregister!$E$5="",0,COUNTIF(BF$4:BF$53,"&lt;"&amp;T776)*IF(U776&lt;0.5,Riskregister!$K$5+(Riskregister!$L$5-Riskregister!$K$5)*SQRT(U776/2),Riskregister!$L$5-(Riskregister!$L$5-Riskregister!$K$5)*SQRT((1-U776)/2)))</f>
        <v>877306.97484013229</v>
      </c>
      <c r="W776" s="30">
        <f t="shared" ca="1" si="469"/>
        <v>3.1694290401821701E-2</v>
      </c>
      <c r="X776" s="30">
        <f t="shared" ca="1" si="469"/>
        <v>0.35147925098090238</v>
      </c>
      <c r="Y776" s="30">
        <f ca="1">IF(Riskregister!$E$6="",0,COUNTIF(BG$4:BG$53,"&lt;"&amp;W776)*IF(X776&lt;0.5,Riskregister!$K$6+(Riskregister!$L$6-Riskregister!$K$6)*SQRT(X776/2),Riskregister!$L$6-(Riskregister!$L$6-Riskregister!$K$6)*SQRT((1-X776)/2)))</f>
        <v>0</v>
      </c>
      <c r="Z776" s="30">
        <f t="shared" ca="1" si="470"/>
        <v>0.66186554867897218</v>
      </c>
      <c r="AA776" s="30">
        <f t="shared" ca="1" si="470"/>
        <v>1.9228563838033952E-2</v>
      </c>
      <c r="AB776" s="30">
        <f ca="1">IF(Riskregister!$E$7="",0,COUNTIF(BH$4:BH$53,"&lt;"&amp;Z776)*IF(AA776&lt;0.5,Riskregister!$K$7+(Riskregister!$L$7-Riskregister!$K$7)*SQRT(AA776/2),Riskregister!$L$7-(Riskregister!$L$7-Riskregister!$K$7)*SQRT((1-AA776)/2)))</f>
        <v>590228.48960708093</v>
      </c>
      <c r="AC776" s="30">
        <f t="shared" ca="1" si="471"/>
        <v>0.35115502021754852</v>
      </c>
      <c r="AD776" s="30">
        <f t="shared" ca="1" si="471"/>
        <v>0.15970885096078358</v>
      </c>
      <c r="AE776" s="30">
        <f ca="1">IF(Riskregister!$E$8="",0,COUNTIF(BI$4:BI$53,"&lt;"&amp;AC776)*IF(AD776&lt;0.5,Riskregister!$K$8+(Riskregister!$L$8-Riskregister!$K$8)*SQRT(AD776/2),Riskregister!$L$8-(Riskregister!$L$8-Riskregister!$K$8)*SQRT((1-AD776)/2)))</f>
        <v>3256301.3826460689</v>
      </c>
      <c r="AF776" s="30">
        <f t="shared" ca="1" si="472"/>
        <v>0.57346278123608008</v>
      </c>
      <c r="AG776" s="30">
        <f t="shared" ca="1" si="472"/>
        <v>5.0495854228350678E-2</v>
      </c>
      <c r="AH776" s="30">
        <f>IF(Riskregister!$E$9="",0,COUNTIF(BJ$4:BJ$53,"&lt;"&amp;AF776)*IF(AG776&lt;0.5,Riskregister!$K$9+(Riskregister!$L$9-Riskregister!$K$9)*SQRT(AG776/2),Riskregister!$L$9-(Riskregister!$L$9-Riskregister!$K$9)*SQRT((1-AG776)/2)))</f>
        <v>0</v>
      </c>
      <c r="AI776" s="30">
        <f t="shared" ca="1" si="473"/>
        <v>0.6587248455785133</v>
      </c>
      <c r="AJ776" s="30">
        <f t="shared" ca="1" si="473"/>
        <v>0.5407891272682912</v>
      </c>
      <c r="AK776" s="30">
        <f>IF(Riskregister!$E$10="",0,COUNTIF(BK$4:BK$53,"&lt;"&amp;AI776)*IF(AJ776&lt;0.5,Riskregister!$K$10+(Riskregister!$L$10-Riskregister!$K$10)*SQRT(AJ776/2),Riskregister!$L$10-(Riskregister!$L$10-Riskregister!$K$10)*SQRT((1-AJ776)/2)))</f>
        <v>0</v>
      </c>
      <c r="AL776" s="30">
        <f t="shared" ca="1" si="474"/>
        <v>0.5858759198768797</v>
      </c>
      <c r="AM776" s="30">
        <f t="shared" ca="1" si="474"/>
        <v>0.64201998590785336</v>
      </c>
      <c r="AN776" s="30">
        <f>IF(Riskregister!$E$11="",0,COUNTIF(BL$4:BL$53,"&lt;"&amp;AL776)*IF(AM776&lt;0.5,Riskregister!$K$11+(Riskregister!$L$11-Riskregister!$K$11)*SQRT(AM776/2),Riskregister!$L$11-(Riskregister!$L$11-Riskregister!$K$11)*SQRT((1-AM776)/2)))</f>
        <v>0</v>
      </c>
      <c r="AO776" s="30">
        <f t="shared" ca="1" si="475"/>
        <v>0.72955389541525328</v>
      </c>
      <c r="AP776" s="30">
        <f t="shared" ca="1" si="475"/>
        <v>0.16889171307724637</v>
      </c>
      <c r="AQ776" s="30">
        <f>IF(Riskregister!$E$12="",0,COUNTIF(BM$4:BM$53,"&lt;"&amp;AO776)*IF(AP776&lt;0.5,Riskregister!$K$12+(Riskregister!$L$12-Riskregister!$K$12)*SQRT(AP776/2),Riskregister!$L$12-(Riskregister!$L$12-Riskregister!$K$12)*SQRT((1-AP776)/2)))</f>
        <v>0</v>
      </c>
      <c r="AR776" s="30">
        <f t="shared" ca="1" si="476"/>
        <v>0.66380608764863258</v>
      </c>
      <c r="AS776" s="30">
        <f t="shared" ca="1" si="476"/>
        <v>0.34382050192461777</v>
      </c>
      <c r="AT776" s="30">
        <f>IF(Riskregister!$E$13="",0,COUNTIF(BN$4:BN$53,"&lt;"&amp;AR776)*IF(AS776&lt;0.5,Riskregister!$K$13+(Riskregister!$L$13-Riskregister!$K$13)*SQRT(AS776/2),Riskregister!$L$13-(Riskregister!$L$13-Riskregister!$K$13)*SQRT((1-AS776)/2)))</f>
        <v>0</v>
      </c>
      <c r="AU776" s="30">
        <f t="shared" ca="1" si="477"/>
        <v>8.9357581738979563E-2</v>
      </c>
      <c r="AV776" s="30">
        <f t="shared" ca="1" si="477"/>
        <v>0.5190125937628991</v>
      </c>
      <c r="AW776" s="30">
        <f>IF(Riskregister!$E$14="",0,COUNTIF(BO$4:BO$53,"&lt;"&amp;AU776)*IF(AV776&lt;0.5,Riskregister!$K$14+(Riskregister!$L$14-Riskregister!$K$14)*SQRT(AV776/2),Riskregister!$L$14-(Riskregister!$L$14-Riskregister!$K$14)*SQRT((1-AV776)/2)))</f>
        <v>0</v>
      </c>
      <c r="AX776" s="30">
        <f t="shared" ca="1" si="478"/>
        <v>0.81312051752687586</v>
      </c>
      <c r="AY776" s="30">
        <f t="shared" ca="1" si="478"/>
        <v>0.85387178753762305</v>
      </c>
      <c r="AZ776" s="30">
        <f>IF(Riskregister!$E$15="",0,COUNTIF(BP$4:BP$53,"&lt;"&amp;AX776)*IF(AY776&lt;0.5,Riskregister!$K$15+(Riskregister!$L$15-Riskregister!$K$15)*SQRT(AY776/2),Riskregister!$L$15-(Riskregister!$L$15-Riskregister!$K$15)*SQRT((1-AY776)/2)))</f>
        <v>0</v>
      </c>
      <c r="BA776" s="30">
        <f t="shared" ca="1" si="479"/>
        <v>0.87611608329445312</v>
      </c>
      <c r="BB776" s="30">
        <f t="shared" ca="1" si="479"/>
        <v>0.2707435965703372</v>
      </c>
      <c r="BC776" s="30">
        <f>IF(Riskregister!$E$16="",0,COUNTIF(BQ$4:BQ$53,"&lt;"&amp;BA776)*IF(BB776&lt;0.5,Riskregister!$K$16+(Riskregister!$L$16-Riskregister!$K$16)*SQRT(BB776/2),Riskregister!$L$16-(Riskregister!$L$16-Riskregister!$K$16)*SQRT((1-BB776)/2)))</f>
        <v>0</v>
      </c>
      <c r="BD776" s="30">
        <f t="shared" ca="1" si="480"/>
        <v>4723836.8470932823</v>
      </c>
    </row>
    <row r="777" spans="20:56" x14ac:dyDescent="0.35">
      <c r="T777" s="30">
        <f t="shared" ca="1" si="468"/>
        <v>0.10723126454434562</v>
      </c>
      <c r="U777" s="30">
        <f t="shared" ca="1" si="468"/>
        <v>0.48821179869613163</v>
      </c>
      <c r="V777" s="30">
        <f ca="1">IF(Riskregister!$E$5="",0,COUNTIF(BF$4:BF$53,"&lt;"&amp;T777)*IF(U777&lt;0.5,Riskregister!$K$5+(Riskregister!$L$5-Riskregister!$K$5)*SQRT(U777/2),Riskregister!$L$5-(Riskregister!$L$5-Riskregister!$K$5)*SQRT((1-U777)/2)))</f>
        <v>372331.83446817356</v>
      </c>
      <c r="W777" s="30">
        <f t="shared" ca="1" si="469"/>
        <v>0.6580782237720173</v>
      </c>
      <c r="X777" s="30">
        <f t="shared" ca="1" si="469"/>
        <v>0.43802398093976602</v>
      </c>
      <c r="Y777" s="30">
        <f ca="1">IF(Riskregister!$E$6="",0,COUNTIF(BG$4:BG$53,"&lt;"&amp;W777)*IF(X777&lt;0.5,Riskregister!$K$6+(Riskregister!$L$6-Riskregister!$K$6)*SQRT(X777/2),Riskregister!$L$6-(Riskregister!$L$6-Riskregister!$K$6)*SQRT((1-X777)/2)))</f>
        <v>2084753.8088663528</v>
      </c>
      <c r="Z777" s="30">
        <f t="shared" ca="1" si="470"/>
        <v>0.65532597908065426</v>
      </c>
      <c r="AA777" s="30">
        <f t="shared" ca="1" si="470"/>
        <v>0.86045648398999997</v>
      </c>
      <c r="AB777" s="30">
        <f ca="1">IF(Riskregister!$E$7="",0,COUNTIF(BH$4:BH$53,"&lt;"&amp;Z777)*IF(AA777&lt;0.5,Riskregister!$K$7+(Riskregister!$L$7-Riskregister!$K$7)*SQRT(AA777/2),Riskregister!$L$7-(Riskregister!$L$7-Riskregister!$K$7)*SQRT((1-AA777)/2)))</f>
        <v>2152848.5668523847</v>
      </c>
      <c r="AC777" s="30">
        <f t="shared" ca="1" si="471"/>
        <v>0.93815780433930174</v>
      </c>
      <c r="AD777" s="30">
        <f t="shared" ca="1" si="471"/>
        <v>8.7564264955868776E-2</v>
      </c>
      <c r="AE777" s="30">
        <f ca="1">IF(Riskregister!$E$8="",0,COUNTIF(BI$4:BI$53,"&lt;"&amp;AC777)*IF(AD777&lt;0.5,Riskregister!$K$8+(Riskregister!$L$8-Riskregister!$K$8)*SQRT(AD777/2),Riskregister!$L$8-(Riskregister!$L$8-Riskregister!$K$8)*SQRT((1-AD777)/2)))</f>
        <v>7700618.8685384989</v>
      </c>
      <c r="AF777" s="30">
        <f t="shared" ca="1" si="472"/>
        <v>0.79882996831868269</v>
      </c>
      <c r="AG777" s="30">
        <f t="shared" ca="1" si="472"/>
        <v>0.69406741068175759</v>
      </c>
      <c r="AH777" s="30">
        <f>IF(Riskregister!$E$9="",0,COUNTIF(BJ$4:BJ$53,"&lt;"&amp;AF777)*IF(AG777&lt;0.5,Riskregister!$K$9+(Riskregister!$L$9-Riskregister!$K$9)*SQRT(AG777/2),Riskregister!$L$9-(Riskregister!$L$9-Riskregister!$K$9)*SQRT((1-AG777)/2)))</f>
        <v>0</v>
      </c>
      <c r="AI777" s="30">
        <f t="shared" ca="1" si="473"/>
        <v>0.73343106201308972</v>
      </c>
      <c r="AJ777" s="30">
        <f t="shared" ca="1" si="473"/>
        <v>0.97568505390459193</v>
      </c>
      <c r="AK777" s="30">
        <f>IF(Riskregister!$E$10="",0,COUNTIF(BK$4:BK$53,"&lt;"&amp;AI777)*IF(AJ777&lt;0.5,Riskregister!$K$10+(Riskregister!$L$10-Riskregister!$K$10)*SQRT(AJ777/2),Riskregister!$L$10-(Riskregister!$L$10-Riskregister!$K$10)*SQRT((1-AJ777)/2)))</f>
        <v>0</v>
      </c>
      <c r="AL777" s="30">
        <f t="shared" ca="1" si="474"/>
        <v>9.4825789170163155E-3</v>
      </c>
      <c r="AM777" s="30">
        <f t="shared" ca="1" si="474"/>
        <v>0.32711711441226032</v>
      </c>
      <c r="AN777" s="30">
        <f>IF(Riskregister!$E$11="",0,COUNTIF(BL$4:BL$53,"&lt;"&amp;AL777)*IF(AM777&lt;0.5,Riskregister!$K$11+(Riskregister!$L$11-Riskregister!$K$11)*SQRT(AM777/2),Riskregister!$L$11-(Riskregister!$L$11-Riskregister!$K$11)*SQRT((1-AM777)/2)))</f>
        <v>0</v>
      </c>
      <c r="AO777" s="30">
        <f t="shared" ca="1" si="475"/>
        <v>0.53945468959477316</v>
      </c>
      <c r="AP777" s="30">
        <f t="shared" ca="1" si="475"/>
        <v>0.76970537195024935</v>
      </c>
      <c r="AQ777" s="30">
        <f>IF(Riskregister!$E$12="",0,COUNTIF(BM$4:BM$53,"&lt;"&amp;AO777)*IF(AP777&lt;0.5,Riskregister!$K$12+(Riskregister!$L$12-Riskregister!$K$12)*SQRT(AP777/2),Riskregister!$L$12-(Riskregister!$L$12-Riskregister!$K$12)*SQRT((1-AP777)/2)))</f>
        <v>0</v>
      </c>
      <c r="AR777" s="30">
        <f t="shared" ca="1" si="476"/>
        <v>0.51814346555819957</v>
      </c>
      <c r="AS777" s="30">
        <f t="shared" ca="1" si="476"/>
        <v>0.43106749077966533</v>
      </c>
      <c r="AT777" s="30">
        <f>IF(Riskregister!$E$13="",0,COUNTIF(BN$4:BN$53,"&lt;"&amp;AR777)*IF(AS777&lt;0.5,Riskregister!$K$13+(Riskregister!$L$13-Riskregister!$K$13)*SQRT(AS777/2),Riskregister!$L$13-(Riskregister!$L$13-Riskregister!$K$13)*SQRT((1-AS777)/2)))</f>
        <v>0</v>
      </c>
      <c r="AU777" s="30">
        <f t="shared" ca="1" si="477"/>
        <v>0.92628890205040926</v>
      </c>
      <c r="AV777" s="30">
        <f t="shared" ca="1" si="477"/>
        <v>0.44081137319452546</v>
      </c>
      <c r="AW777" s="30">
        <f>IF(Riskregister!$E$14="",0,COUNTIF(BO$4:BO$53,"&lt;"&amp;AU777)*IF(AV777&lt;0.5,Riskregister!$K$14+(Riskregister!$L$14-Riskregister!$K$14)*SQRT(AV777/2),Riskregister!$L$14-(Riskregister!$L$14-Riskregister!$K$14)*SQRT((1-AV777)/2)))</f>
        <v>0</v>
      </c>
      <c r="AX777" s="30">
        <f t="shared" ca="1" si="478"/>
        <v>0.35455800060886933</v>
      </c>
      <c r="AY777" s="30">
        <f t="shared" ca="1" si="478"/>
        <v>0.41015268052564313</v>
      </c>
      <c r="AZ777" s="30">
        <f>IF(Riskregister!$E$15="",0,COUNTIF(BP$4:BP$53,"&lt;"&amp;AX777)*IF(AY777&lt;0.5,Riskregister!$K$15+(Riskregister!$L$15-Riskregister!$K$15)*SQRT(AY777/2),Riskregister!$L$15-(Riskregister!$L$15-Riskregister!$K$15)*SQRT((1-AY777)/2)))</f>
        <v>0</v>
      </c>
      <c r="BA777" s="30">
        <f t="shared" ca="1" si="479"/>
        <v>0.64668367248825365</v>
      </c>
      <c r="BB777" s="30">
        <f t="shared" ca="1" si="479"/>
        <v>0.59404076177691301</v>
      </c>
      <c r="BC777" s="30">
        <f>IF(Riskregister!$E$16="",0,COUNTIF(BQ$4:BQ$53,"&lt;"&amp;BA777)*IF(BB777&lt;0.5,Riskregister!$K$16+(Riskregister!$L$16-Riskregister!$K$16)*SQRT(BB777/2),Riskregister!$L$16-(Riskregister!$L$16-Riskregister!$K$16)*SQRT((1-BB777)/2)))</f>
        <v>0</v>
      </c>
      <c r="BD777" s="30">
        <f t="shared" ca="1" si="480"/>
        <v>12310553.078725411</v>
      </c>
    </row>
    <row r="778" spans="20:56" x14ac:dyDescent="0.35">
      <c r="T778" s="30">
        <f t="shared" ca="1" si="468"/>
        <v>0.76289321754808892</v>
      </c>
      <c r="U778" s="30">
        <f t="shared" ca="1" si="468"/>
        <v>0.72701571024447964</v>
      </c>
      <c r="V778" s="30">
        <f ca="1">IF(Riskregister!$E$5="",0,COUNTIF(BF$4:BF$53,"&lt;"&amp;T778)*IF(U778&lt;0.5,Riskregister!$K$5+(Riskregister!$L$5-Riskregister!$K$5)*SQRT(U778/2),Riskregister!$L$5-(Riskregister!$L$5-Riskregister!$K$5)*SQRT((1-U778)/2)))</f>
        <v>2168741.0250447453</v>
      </c>
      <c r="W778" s="30">
        <f t="shared" ca="1" si="469"/>
        <v>0.49532368097435853</v>
      </c>
      <c r="X778" s="30">
        <f t="shared" ca="1" si="469"/>
        <v>0.59284820308232411</v>
      </c>
      <c r="Y778" s="30">
        <f ca="1">IF(Riskregister!$E$6="",0,COUNTIF(BG$4:BG$53,"&lt;"&amp;W778)*IF(X778&lt;0.5,Riskregister!$K$6+(Riskregister!$L$6-Riskregister!$K$6)*SQRT(X778/2),Riskregister!$L$6-(Riskregister!$L$6-Riskregister!$K$6)*SQRT((1-X778)/2)))</f>
        <v>2375702.1073625255</v>
      </c>
      <c r="Z778" s="30">
        <f t="shared" ca="1" si="470"/>
        <v>0.54076595505223479</v>
      </c>
      <c r="AA778" s="30">
        <f t="shared" ca="1" si="470"/>
        <v>0.39569831243985032</v>
      </c>
      <c r="AB778" s="30">
        <f ca="1">IF(Riskregister!$E$7="",0,COUNTIF(BH$4:BH$53,"&lt;"&amp;Z778)*IF(AA778&lt;0.5,Riskregister!$K$7+(Riskregister!$L$7-Riskregister!$K$7)*SQRT(AA778/2),Riskregister!$L$7-(Riskregister!$L$7-Riskregister!$K$7)*SQRT((1-AA778)/2)))</f>
        <v>1234084.9955597564</v>
      </c>
      <c r="AC778" s="30">
        <f t="shared" ca="1" si="471"/>
        <v>0.75469422329529467</v>
      </c>
      <c r="AD778" s="30">
        <f t="shared" ca="1" si="471"/>
        <v>9.7336427352212596E-4</v>
      </c>
      <c r="AE778" s="30">
        <f ca="1">IF(Riskregister!$E$8="",0,COUNTIF(BI$4:BI$53,"&lt;"&amp;AC778)*IF(AD778&lt;0.5,Riskregister!$K$8+(Riskregister!$L$8-Riskregister!$K$8)*SQRT(AD778/2),Riskregister!$L$8-(Riskregister!$L$8-Riskregister!$K$8)*SQRT((1-AD778)/2)))</f>
        <v>1614744.4205975893</v>
      </c>
      <c r="AF778" s="30">
        <f t="shared" ca="1" si="472"/>
        <v>0.4294782837472616</v>
      </c>
      <c r="AG778" s="30">
        <f t="shared" ca="1" si="472"/>
        <v>0.16215873288026128</v>
      </c>
      <c r="AH778" s="30">
        <f>IF(Riskregister!$E$9="",0,COUNTIF(BJ$4:BJ$53,"&lt;"&amp;AF778)*IF(AG778&lt;0.5,Riskregister!$K$9+(Riskregister!$L$9-Riskregister!$K$9)*SQRT(AG778/2),Riskregister!$L$9-(Riskregister!$L$9-Riskregister!$K$9)*SQRT((1-AG778)/2)))</f>
        <v>0</v>
      </c>
      <c r="AI778" s="30">
        <f t="shared" ca="1" si="473"/>
        <v>0.25653403326127722</v>
      </c>
      <c r="AJ778" s="30">
        <f t="shared" ca="1" si="473"/>
        <v>0.57954966208458047</v>
      </c>
      <c r="AK778" s="30">
        <f>IF(Riskregister!$E$10="",0,COUNTIF(BK$4:BK$53,"&lt;"&amp;AI778)*IF(AJ778&lt;0.5,Riskregister!$K$10+(Riskregister!$L$10-Riskregister!$K$10)*SQRT(AJ778/2),Riskregister!$L$10-(Riskregister!$L$10-Riskregister!$K$10)*SQRT((1-AJ778)/2)))</f>
        <v>0</v>
      </c>
      <c r="AL778" s="30">
        <f t="shared" ca="1" si="474"/>
        <v>0.3572737971451061</v>
      </c>
      <c r="AM778" s="30">
        <f t="shared" ca="1" si="474"/>
        <v>0.66689201155096389</v>
      </c>
      <c r="AN778" s="30">
        <f>IF(Riskregister!$E$11="",0,COUNTIF(BL$4:BL$53,"&lt;"&amp;AL778)*IF(AM778&lt;0.5,Riskregister!$K$11+(Riskregister!$L$11-Riskregister!$K$11)*SQRT(AM778/2),Riskregister!$L$11-(Riskregister!$L$11-Riskregister!$K$11)*SQRT((1-AM778)/2)))</f>
        <v>0</v>
      </c>
      <c r="AO778" s="30">
        <f t="shared" ca="1" si="475"/>
        <v>0.73931419050718228</v>
      </c>
      <c r="AP778" s="30">
        <f t="shared" ca="1" si="475"/>
        <v>0.67797757104999778</v>
      </c>
      <c r="AQ778" s="30">
        <f>IF(Riskregister!$E$12="",0,COUNTIF(BM$4:BM$53,"&lt;"&amp;AO778)*IF(AP778&lt;0.5,Riskregister!$K$12+(Riskregister!$L$12-Riskregister!$K$12)*SQRT(AP778/2),Riskregister!$L$12-(Riskregister!$L$12-Riskregister!$K$12)*SQRT((1-AP778)/2)))</f>
        <v>0</v>
      </c>
      <c r="AR778" s="30">
        <f t="shared" ca="1" si="476"/>
        <v>0.65470971474912987</v>
      </c>
      <c r="AS778" s="30">
        <f t="shared" ca="1" si="476"/>
        <v>0.46351854720965358</v>
      </c>
      <c r="AT778" s="30">
        <f>IF(Riskregister!$E$13="",0,COUNTIF(BN$4:BN$53,"&lt;"&amp;AR778)*IF(AS778&lt;0.5,Riskregister!$K$13+(Riskregister!$L$13-Riskregister!$K$13)*SQRT(AS778/2),Riskregister!$L$13-(Riskregister!$L$13-Riskregister!$K$13)*SQRT((1-AS778)/2)))</f>
        <v>0</v>
      </c>
      <c r="AU778" s="30">
        <f t="shared" ca="1" si="477"/>
        <v>0.79475164975698687</v>
      </c>
      <c r="AV778" s="30">
        <f t="shared" ca="1" si="477"/>
        <v>0.31791677611499147</v>
      </c>
      <c r="AW778" s="30">
        <f>IF(Riskregister!$E$14="",0,COUNTIF(BO$4:BO$53,"&lt;"&amp;AU778)*IF(AV778&lt;0.5,Riskregister!$K$14+(Riskregister!$L$14-Riskregister!$K$14)*SQRT(AV778/2),Riskregister!$L$14-(Riskregister!$L$14-Riskregister!$K$14)*SQRT((1-AV778)/2)))</f>
        <v>0</v>
      </c>
      <c r="AX778" s="30">
        <f t="shared" ca="1" si="478"/>
        <v>0.16314361871568817</v>
      </c>
      <c r="AY778" s="30">
        <f t="shared" ca="1" si="478"/>
        <v>0.81034947584866224</v>
      </c>
      <c r="AZ778" s="30">
        <f>IF(Riskregister!$E$15="",0,COUNTIF(BP$4:BP$53,"&lt;"&amp;AX778)*IF(AY778&lt;0.5,Riskregister!$K$15+(Riskregister!$L$15-Riskregister!$K$15)*SQRT(AY778/2),Riskregister!$L$15-(Riskregister!$L$15-Riskregister!$K$15)*SQRT((1-AY778)/2)))</f>
        <v>0</v>
      </c>
      <c r="BA778" s="30">
        <f t="shared" ca="1" si="479"/>
        <v>0.30464041853386192</v>
      </c>
      <c r="BB778" s="30">
        <f t="shared" ca="1" si="479"/>
        <v>0.3986177378613619</v>
      </c>
      <c r="BC778" s="30">
        <f>IF(Riskregister!$E$16="",0,COUNTIF(BQ$4:BQ$53,"&lt;"&amp;BA778)*IF(BB778&lt;0.5,Riskregister!$K$16+(Riskregister!$L$16-Riskregister!$K$16)*SQRT(BB778/2),Riskregister!$L$16-(Riskregister!$L$16-Riskregister!$K$16)*SQRT((1-BB778)/2)))</f>
        <v>0</v>
      </c>
      <c r="BD778" s="30">
        <f t="shared" ca="1" si="480"/>
        <v>7393272.5485646166</v>
      </c>
    </row>
    <row r="779" spans="20:56" x14ac:dyDescent="0.35">
      <c r="T779" s="30">
        <f t="shared" ca="1" si="468"/>
        <v>0.88672262209591257</v>
      </c>
      <c r="U779" s="30">
        <f t="shared" ca="1" si="468"/>
        <v>0.11105982402629344</v>
      </c>
      <c r="V779" s="30">
        <f ca="1">IF(Riskregister!$E$5="",0,COUNTIF(BF$4:BF$53,"&lt;"&amp;T779)*IF(U779&lt;0.5,Riskregister!$K$5+(Riskregister!$L$5-Riskregister!$K$5)*SQRT(U779/2),Riskregister!$L$5-(Riskregister!$L$5-Riskregister!$K$5)*SQRT((1-U779)/2)))</f>
        <v>1536249.2110610744</v>
      </c>
      <c r="W779" s="30">
        <f t="shared" ca="1" si="469"/>
        <v>0.4949216627385058</v>
      </c>
      <c r="X779" s="30">
        <f t="shared" ca="1" si="469"/>
        <v>5.6122135961957587E-2</v>
      </c>
      <c r="Y779" s="30">
        <f ca="1">IF(Riskregister!$E$6="",0,COUNTIF(BG$4:BG$53,"&lt;"&amp;W779)*IF(X779&lt;0.5,Riskregister!$K$6+(Riskregister!$L$6-Riskregister!$K$6)*SQRT(X779/2),Riskregister!$L$6-(Riskregister!$L$6-Riskregister!$K$6)*SQRT((1-X779)/2)))</f>
        <v>1003051.7730953828</v>
      </c>
      <c r="Z779" s="30">
        <f t="shared" ca="1" si="470"/>
        <v>0.37266942107582446</v>
      </c>
      <c r="AA779" s="30">
        <f t="shared" ca="1" si="470"/>
        <v>0.34585397270342355</v>
      </c>
      <c r="AB779" s="30">
        <f ca="1">IF(Riskregister!$E$7="",0,COUNTIF(BH$4:BH$53,"&lt;"&amp;Z779)*IF(AA779&lt;0.5,Riskregister!$K$7+(Riskregister!$L$7-Riskregister!$K$7)*SQRT(AA779/2),Riskregister!$L$7-(Riskregister!$L$7-Riskregister!$K$7)*SQRT((1-AA779)/2)))</f>
        <v>977728.58656378009</v>
      </c>
      <c r="AC779" s="30">
        <f t="shared" ca="1" si="471"/>
        <v>0.57383693989375251</v>
      </c>
      <c r="AD779" s="30">
        <f t="shared" ca="1" si="471"/>
        <v>0.29625608694325101</v>
      </c>
      <c r="AE779" s="30">
        <f ca="1">IF(Riskregister!$E$8="",0,COUNTIF(BI$4:BI$53,"&lt;"&amp;AC779)*IF(AD779&lt;0.5,Riskregister!$K$8+(Riskregister!$L$8-Riskregister!$K$8)*SQRT(AD779/2),Riskregister!$L$8-(Riskregister!$L$8-Riskregister!$K$8)*SQRT((1-AD779)/2)))</f>
        <v>6326724.2718415204</v>
      </c>
      <c r="AF779" s="30">
        <f t="shared" ca="1" si="472"/>
        <v>0.34359423257695765</v>
      </c>
      <c r="AG779" s="30">
        <f t="shared" ca="1" si="472"/>
        <v>0.505998196889902</v>
      </c>
      <c r="AH779" s="30">
        <f>IF(Riskregister!$E$9="",0,COUNTIF(BJ$4:BJ$53,"&lt;"&amp;AF779)*IF(AG779&lt;0.5,Riskregister!$K$9+(Riskregister!$L$9-Riskregister!$K$9)*SQRT(AG779/2),Riskregister!$L$9-(Riskregister!$L$9-Riskregister!$K$9)*SQRT((1-AG779)/2)))</f>
        <v>0</v>
      </c>
      <c r="AI779" s="30">
        <f t="shared" ca="1" si="473"/>
        <v>8.8403687700400191E-3</v>
      </c>
      <c r="AJ779" s="30">
        <f t="shared" ca="1" si="473"/>
        <v>0.12273687360159935</v>
      </c>
      <c r="AK779" s="30">
        <f>IF(Riskregister!$E$10="",0,COUNTIF(BK$4:BK$53,"&lt;"&amp;AI779)*IF(AJ779&lt;0.5,Riskregister!$K$10+(Riskregister!$L$10-Riskregister!$K$10)*SQRT(AJ779/2),Riskregister!$L$10-(Riskregister!$L$10-Riskregister!$K$10)*SQRT((1-AJ779)/2)))</f>
        <v>0</v>
      </c>
      <c r="AL779" s="30">
        <f t="shared" ca="1" si="474"/>
        <v>0.92129124910039839</v>
      </c>
      <c r="AM779" s="30">
        <f t="shared" ca="1" si="474"/>
        <v>0.17205966616937263</v>
      </c>
      <c r="AN779" s="30">
        <f>IF(Riskregister!$E$11="",0,COUNTIF(BL$4:BL$53,"&lt;"&amp;AL779)*IF(AM779&lt;0.5,Riskregister!$K$11+(Riskregister!$L$11-Riskregister!$K$11)*SQRT(AM779/2),Riskregister!$L$11-(Riskregister!$L$11-Riskregister!$K$11)*SQRT((1-AM779)/2)))</f>
        <v>0</v>
      </c>
      <c r="AO779" s="30">
        <f t="shared" ca="1" si="475"/>
        <v>0.36993985598824797</v>
      </c>
      <c r="AP779" s="30">
        <f t="shared" ca="1" si="475"/>
        <v>0.77468933774429516</v>
      </c>
      <c r="AQ779" s="30">
        <f>IF(Riskregister!$E$12="",0,COUNTIF(BM$4:BM$53,"&lt;"&amp;AO779)*IF(AP779&lt;0.5,Riskregister!$K$12+(Riskregister!$L$12-Riskregister!$K$12)*SQRT(AP779/2),Riskregister!$L$12-(Riskregister!$L$12-Riskregister!$K$12)*SQRT((1-AP779)/2)))</f>
        <v>0</v>
      </c>
      <c r="AR779" s="30">
        <f t="shared" ca="1" si="476"/>
        <v>0.72251622717736141</v>
      </c>
      <c r="AS779" s="30">
        <f t="shared" ca="1" si="476"/>
        <v>0.97570193538661243</v>
      </c>
      <c r="AT779" s="30">
        <f>IF(Riskregister!$E$13="",0,COUNTIF(BN$4:BN$53,"&lt;"&amp;AR779)*IF(AS779&lt;0.5,Riskregister!$K$13+(Riskregister!$L$13-Riskregister!$K$13)*SQRT(AS779/2),Riskregister!$L$13-(Riskregister!$L$13-Riskregister!$K$13)*SQRT((1-AS779)/2)))</f>
        <v>0</v>
      </c>
      <c r="AU779" s="30">
        <f t="shared" ca="1" si="477"/>
        <v>0.74116972410486393</v>
      </c>
      <c r="AV779" s="30">
        <f t="shared" ca="1" si="477"/>
        <v>0.77321070452081808</v>
      </c>
      <c r="AW779" s="30">
        <f>IF(Riskregister!$E$14="",0,COUNTIF(BO$4:BO$53,"&lt;"&amp;AU779)*IF(AV779&lt;0.5,Riskregister!$K$14+(Riskregister!$L$14-Riskregister!$K$14)*SQRT(AV779/2),Riskregister!$L$14-(Riskregister!$L$14-Riskregister!$K$14)*SQRT((1-AV779)/2)))</f>
        <v>0</v>
      </c>
      <c r="AX779" s="30">
        <f t="shared" ca="1" si="478"/>
        <v>1.1088763835158777E-2</v>
      </c>
      <c r="AY779" s="30">
        <f t="shared" ca="1" si="478"/>
        <v>0.96444324104165469</v>
      </c>
      <c r="AZ779" s="30">
        <f>IF(Riskregister!$E$15="",0,COUNTIF(BP$4:BP$53,"&lt;"&amp;AX779)*IF(AY779&lt;0.5,Riskregister!$K$15+(Riskregister!$L$15-Riskregister!$K$15)*SQRT(AY779/2),Riskregister!$L$15-(Riskregister!$L$15-Riskregister!$K$15)*SQRT((1-AY779)/2)))</f>
        <v>0</v>
      </c>
      <c r="BA779" s="30">
        <f t="shared" ca="1" si="479"/>
        <v>0.66076207807638787</v>
      </c>
      <c r="BB779" s="30">
        <f t="shared" ca="1" si="479"/>
        <v>0.44565785607726649</v>
      </c>
      <c r="BC779" s="30">
        <f>IF(Riskregister!$E$16="",0,COUNTIF(BQ$4:BQ$53,"&lt;"&amp;BA779)*IF(BB779&lt;0.5,Riskregister!$K$16+(Riskregister!$L$16-Riskregister!$K$16)*SQRT(BB779/2),Riskregister!$L$16-(Riskregister!$L$16-Riskregister!$K$16)*SQRT((1-BB779)/2)))</f>
        <v>0</v>
      </c>
      <c r="BD779" s="30">
        <f t="shared" ca="1" si="480"/>
        <v>9843753.8425617572</v>
      </c>
    </row>
    <row r="780" spans="20:56" x14ac:dyDescent="0.35">
      <c r="T780" s="30">
        <f t="shared" ca="1" si="468"/>
        <v>0.98298048361213053</v>
      </c>
      <c r="U780" s="30">
        <f t="shared" ca="1" si="468"/>
        <v>0.24531909746050673</v>
      </c>
      <c r="V780" s="30">
        <f ca="1">IF(Riskregister!$E$5="",0,COUNTIF(BF$4:BF$53,"&lt;"&amp;T780)*IF(U780&lt;0.5,Riskregister!$K$5+(Riskregister!$L$5-Riskregister!$K$5)*SQRT(U780/2),Riskregister!$L$5-(Riskregister!$L$5-Riskregister!$K$5)*SQRT((1-U780)/2)))</f>
        <v>2460820.2693263157</v>
      </c>
      <c r="W780" s="30">
        <f t="shared" ca="1" si="469"/>
        <v>0.81124228190125969</v>
      </c>
      <c r="X780" s="30">
        <f t="shared" ca="1" si="469"/>
        <v>3.5459229549626214E-2</v>
      </c>
      <c r="Y780" s="30">
        <f ca="1">IF(Riskregister!$E$6="",0,COUNTIF(BG$4:BG$53,"&lt;"&amp;W780)*IF(X780&lt;0.5,Riskregister!$K$6+(Riskregister!$L$6-Riskregister!$K$6)*SQRT(X780/2),Riskregister!$L$6-(Riskregister!$L$6-Riskregister!$K$6)*SQRT((1-X780)/2)))</f>
        <v>1319024.0377299986</v>
      </c>
      <c r="Z780" s="30">
        <f t="shared" ca="1" si="470"/>
        <v>0.77815339232492209</v>
      </c>
      <c r="AA780" s="30">
        <f t="shared" ca="1" si="470"/>
        <v>0.45672109102741387</v>
      </c>
      <c r="AB780" s="30">
        <f ca="1">IF(Riskregister!$E$7="",0,COUNTIF(BH$4:BH$53,"&lt;"&amp;Z780)*IF(AA780&lt;0.5,Riskregister!$K$7+(Riskregister!$L$7-Riskregister!$K$7)*SQRT(AA780/2),Riskregister!$L$7-(Riskregister!$L$7-Riskregister!$K$7)*SQRT((1-AA780)/2)))</f>
        <v>1738038.3689668479</v>
      </c>
      <c r="AC780" s="30">
        <f t="shared" ca="1" si="471"/>
        <v>2.1435416968081045E-2</v>
      </c>
      <c r="AD780" s="30">
        <f t="shared" ca="1" si="471"/>
        <v>0.88673453536888636</v>
      </c>
      <c r="AE780" s="30">
        <f ca="1">IF(Riskregister!$E$8="",0,COUNTIF(BI$4:BI$53,"&lt;"&amp;AC780)*IF(AD780&lt;0.5,Riskregister!$K$8+(Riskregister!$L$8-Riskregister!$K$8)*SQRT(AD780/2),Riskregister!$L$8-(Riskregister!$L$8-Riskregister!$K$8)*SQRT((1-AD780)/2)))</f>
        <v>0</v>
      </c>
      <c r="AF780" s="30">
        <f t="shared" ca="1" si="472"/>
        <v>0.25111006706399763</v>
      </c>
      <c r="AG780" s="30">
        <f t="shared" ca="1" si="472"/>
        <v>6.9952889886037539E-2</v>
      </c>
      <c r="AH780" s="30">
        <f>IF(Riskregister!$E$9="",0,COUNTIF(BJ$4:BJ$53,"&lt;"&amp;AF780)*IF(AG780&lt;0.5,Riskregister!$K$9+(Riskregister!$L$9-Riskregister!$K$9)*SQRT(AG780/2),Riskregister!$L$9-(Riskregister!$L$9-Riskregister!$K$9)*SQRT((1-AG780)/2)))</f>
        <v>0</v>
      </c>
      <c r="AI780" s="30">
        <f t="shared" ca="1" si="473"/>
        <v>0.48055325872493238</v>
      </c>
      <c r="AJ780" s="30">
        <f t="shared" ca="1" si="473"/>
        <v>0.24271417634014469</v>
      </c>
      <c r="AK780" s="30">
        <f>IF(Riskregister!$E$10="",0,COUNTIF(BK$4:BK$53,"&lt;"&amp;AI780)*IF(AJ780&lt;0.5,Riskregister!$K$10+(Riskregister!$L$10-Riskregister!$K$10)*SQRT(AJ780/2),Riskregister!$L$10-(Riskregister!$L$10-Riskregister!$K$10)*SQRT((1-AJ780)/2)))</f>
        <v>0</v>
      </c>
      <c r="AL780" s="30">
        <f t="shared" ca="1" si="474"/>
        <v>0.21748884818636327</v>
      </c>
      <c r="AM780" s="30">
        <f t="shared" ca="1" si="474"/>
        <v>0.80544879029295979</v>
      </c>
      <c r="AN780" s="30">
        <f>IF(Riskregister!$E$11="",0,COUNTIF(BL$4:BL$53,"&lt;"&amp;AL780)*IF(AM780&lt;0.5,Riskregister!$K$11+(Riskregister!$L$11-Riskregister!$K$11)*SQRT(AM780/2),Riskregister!$L$11-(Riskregister!$L$11-Riskregister!$K$11)*SQRT((1-AM780)/2)))</f>
        <v>0</v>
      </c>
      <c r="AO780" s="30">
        <f t="shared" ca="1" si="475"/>
        <v>3.0987418493219843E-2</v>
      </c>
      <c r="AP780" s="30">
        <f t="shared" ca="1" si="475"/>
        <v>0.90017734523265902</v>
      </c>
      <c r="AQ780" s="30">
        <f>IF(Riskregister!$E$12="",0,COUNTIF(BM$4:BM$53,"&lt;"&amp;AO780)*IF(AP780&lt;0.5,Riskregister!$K$12+(Riskregister!$L$12-Riskregister!$K$12)*SQRT(AP780/2),Riskregister!$L$12-(Riskregister!$L$12-Riskregister!$K$12)*SQRT((1-AP780)/2)))</f>
        <v>0</v>
      </c>
      <c r="AR780" s="30">
        <f t="shared" ca="1" si="476"/>
        <v>0.43384784765804352</v>
      </c>
      <c r="AS780" s="30">
        <f t="shared" ca="1" si="476"/>
        <v>0.47031828743815418</v>
      </c>
      <c r="AT780" s="30">
        <f>IF(Riskregister!$E$13="",0,COUNTIF(BN$4:BN$53,"&lt;"&amp;AR780)*IF(AS780&lt;0.5,Riskregister!$K$13+(Riskregister!$L$13-Riskregister!$K$13)*SQRT(AS780/2),Riskregister!$L$13-(Riskregister!$L$13-Riskregister!$K$13)*SQRT((1-AS780)/2)))</f>
        <v>0</v>
      </c>
      <c r="AU780" s="30">
        <f t="shared" ca="1" si="477"/>
        <v>0.98486800328601809</v>
      </c>
      <c r="AV780" s="30">
        <f t="shared" ca="1" si="477"/>
        <v>0.49899746203559647</v>
      </c>
      <c r="AW780" s="30">
        <f>IF(Riskregister!$E$14="",0,COUNTIF(BO$4:BO$53,"&lt;"&amp;AU780)*IF(AV780&lt;0.5,Riskregister!$K$14+(Riskregister!$L$14-Riskregister!$K$14)*SQRT(AV780/2),Riskregister!$L$14-(Riskregister!$L$14-Riskregister!$K$14)*SQRT((1-AV780)/2)))</f>
        <v>0</v>
      </c>
      <c r="AX780" s="30">
        <f t="shared" ca="1" si="478"/>
        <v>0.68631250568886693</v>
      </c>
      <c r="AY780" s="30">
        <f t="shared" ca="1" si="478"/>
        <v>0.791254219418982</v>
      </c>
      <c r="AZ780" s="30">
        <f>IF(Riskregister!$E$15="",0,COUNTIF(BP$4:BP$53,"&lt;"&amp;AX780)*IF(AY780&lt;0.5,Riskregister!$K$15+(Riskregister!$L$15-Riskregister!$K$15)*SQRT(AY780/2),Riskregister!$L$15-(Riskregister!$L$15-Riskregister!$K$15)*SQRT((1-AY780)/2)))</f>
        <v>0</v>
      </c>
      <c r="BA780" s="30">
        <f t="shared" ca="1" si="479"/>
        <v>2.2321446528171696E-2</v>
      </c>
      <c r="BB780" s="30">
        <f t="shared" ca="1" si="479"/>
        <v>5.0139300727529701E-3</v>
      </c>
      <c r="BC780" s="30">
        <f>IF(Riskregister!$E$16="",0,COUNTIF(BQ$4:BQ$53,"&lt;"&amp;BA780)*IF(BB780&lt;0.5,Riskregister!$K$16+(Riskregister!$L$16-Riskregister!$K$16)*SQRT(BB780/2),Riskregister!$L$16-(Riskregister!$L$16-Riskregister!$K$16)*SQRT((1-BB780)/2)))</f>
        <v>0</v>
      </c>
      <c r="BD780" s="30">
        <f t="shared" ca="1" si="480"/>
        <v>5517882.676023162</v>
      </c>
    </row>
    <row r="781" spans="20:56" x14ac:dyDescent="0.35">
      <c r="T781" s="30">
        <f t="shared" ca="1" si="468"/>
        <v>0.13656966541221993</v>
      </c>
      <c r="U781" s="30">
        <f t="shared" ca="1" si="468"/>
        <v>0.51680990906198976</v>
      </c>
      <c r="V781" s="30">
        <f ca="1">IF(Riskregister!$E$5="",0,COUNTIF(BF$4:BF$53,"&lt;"&amp;T781)*IF(U781&lt;0.5,Riskregister!$K$5+(Riskregister!$L$5-Riskregister!$K$5)*SQRT(U781/2),Riskregister!$L$5-(Riskregister!$L$5-Riskregister!$K$5)*SQRT((1-U781)/2)))</f>
        <v>757629.12976791279</v>
      </c>
      <c r="W781" s="30">
        <f t="shared" ca="1" si="469"/>
        <v>0.63896703407810984</v>
      </c>
      <c r="X781" s="30">
        <f t="shared" ca="1" si="469"/>
        <v>0.50404844340868482</v>
      </c>
      <c r="Y781" s="30">
        <f ca="1">IF(Riskregister!$E$6="",0,COUNTIF(BG$4:BG$53,"&lt;"&amp;W781)*IF(X781&lt;0.5,Riskregister!$K$6+(Riskregister!$L$6-Riskregister!$K$6)*SQRT(X781/2),Riskregister!$L$6-(Riskregister!$L$6-Riskregister!$K$6)*SQRT((1-X781)/2)))</f>
        <v>2207302.0090623959</v>
      </c>
      <c r="Z781" s="30">
        <f t="shared" ca="1" si="470"/>
        <v>0.32372130817070244</v>
      </c>
      <c r="AA781" s="30">
        <f t="shared" ca="1" si="470"/>
        <v>0.45725145565073344</v>
      </c>
      <c r="AB781" s="30">
        <f ca="1">IF(Riskregister!$E$7="",0,COUNTIF(BH$4:BH$53,"&lt;"&amp;Z781)*IF(AA781&lt;0.5,Riskregister!$K$7+(Riskregister!$L$7-Riskregister!$K$7)*SQRT(AA781/2),Riskregister!$L$7-(Riskregister!$L$7-Riskregister!$K$7)*SQRT((1-AA781)/2)))</f>
        <v>1086759.3987910657</v>
      </c>
      <c r="AC781" s="30">
        <f t="shared" ca="1" si="471"/>
        <v>0.62445620093901399</v>
      </c>
      <c r="AD781" s="30">
        <f t="shared" ca="1" si="471"/>
        <v>0.53951335705191672</v>
      </c>
      <c r="AE781" s="30">
        <f ca="1">IF(Riskregister!$E$8="",0,COUNTIF(BI$4:BI$53,"&lt;"&amp;AC781)*IF(AD781&lt;0.5,Riskregister!$K$8+(Riskregister!$L$8-Riskregister!$K$8)*SQRT(AD781/2),Riskregister!$L$8-(Riskregister!$L$8-Riskregister!$K$8)*SQRT((1-AD781)/2)))</f>
        <v>8234301.607206082</v>
      </c>
      <c r="AF781" s="30">
        <f t="shared" ca="1" si="472"/>
        <v>0.42502575315426505</v>
      </c>
      <c r="AG781" s="30">
        <f t="shared" ca="1" si="472"/>
        <v>0.50255580116597831</v>
      </c>
      <c r="AH781" s="30">
        <f>IF(Riskregister!$E$9="",0,COUNTIF(BJ$4:BJ$53,"&lt;"&amp;AF781)*IF(AG781&lt;0.5,Riskregister!$K$9+(Riskregister!$L$9-Riskregister!$K$9)*SQRT(AG781/2),Riskregister!$L$9-(Riskregister!$L$9-Riskregister!$K$9)*SQRT((1-AG781)/2)))</f>
        <v>0</v>
      </c>
      <c r="AI781" s="30">
        <f t="shared" ca="1" si="473"/>
        <v>0.53655606774962394</v>
      </c>
      <c r="AJ781" s="30">
        <f t="shared" ca="1" si="473"/>
        <v>0.19314254384132634</v>
      </c>
      <c r="AK781" s="30">
        <f>IF(Riskregister!$E$10="",0,COUNTIF(BK$4:BK$53,"&lt;"&amp;AI781)*IF(AJ781&lt;0.5,Riskregister!$K$10+(Riskregister!$L$10-Riskregister!$K$10)*SQRT(AJ781/2),Riskregister!$L$10-(Riskregister!$L$10-Riskregister!$K$10)*SQRT((1-AJ781)/2)))</f>
        <v>0</v>
      </c>
      <c r="AL781" s="30">
        <f t="shared" ca="1" si="474"/>
        <v>0.59150670388252924</v>
      </c>
      <c r="AM781" s="30">
        <f t="shared" ca="1" si="474"/>
        <v>0.81914876322931884</v>
      </c>
      <c r="AN781" s="30">
        <f>IF(Riskregister!$E$11="",0,COUNTIF(BL$4:BL$53,"&lt;"&amp;AL781)*IF(AM781&lt;0.5,Riskregister!$K$11+(Riskregister!$L$11-Riskregister!$K$11)*SQRT(AM781/2),Riskregister!$L$11-(Riskregister!$L$11-Riskregister!$K$11)*SQRT((1-AM781)/2)))</f>
        <v>0</v>
      </c>
      <c r="AO781" s="30">
        <f t="shared" ca="1" si="475"/>
        <v>0.92823162101022805</v>
      </c>
      <c r="AP781" s="30">
        <f t="shared" ca="1" si="475"/>
        <v>6.0705101932496119E-2</v>
      </c>
      <c r="AQ781" s="30">
        <f>IF(Riskregister!$E$12="",0,COUNTIF(BM$4:BM$53,"&lt;"&amp;AO781)*IF(AP781&lt;0.5,Riskregister!$K$12+(Riskregister!$L$12-Riskregister!$K$12)*SQRT(AP781/2),Riskregister!$L$12-(Riskregister!$L$12-Riskregister!$K$12)*SQRT((1-AP781)/2)))</f>
        <v>0</v>
      </c>
      <c r="AR781" s="30">
        <f t="shared" ca="1" si="476"/>
        <v>0.395846052221833</v>
      </c>
      <c r="AS781" s="30">
        <f t="shared" ca="1" si="476"/>
        <v>0.40106422442212053</v>
      </c>
      <c r="AT781" s="30">
        <f>IF(Riskregister!$E$13="",0,COUNTIF(BN$4:BN$53,"&lt;"&amp;AR781)*IF(AS781&lt;0.5,Riskregister!$K$13+(Riskregister!$L$13-Riskregister!$K$13)*SQRT(AS781/2),Riskregister!$L$13-(Riskregister!$L$13-Riskregister!$K$13)*SQRT((1-AS781)/2)))</f>
        <v>0</v>
      </c>
      <c r="AU781" s="30">
        <f t="shared" ca="1" si="477"/>
        <v>0.46154483304991667</v>
      </c>
      <c r="AV781" s="30">
        <f t="shared" ca="1" si="477"/>
        <v>0.33806748539860332</v>
      </c>
      <c r="AW781" s="30">
        <f>IF(Riskregister!$E$14="",0,COUNTIF(BO$4:BO$53,"&lt;"&amp;AU781)*IF(AV781&lt;0.5,Riskregister!$K$14+(Riskregister!$L$14-Riskregister!$K$14)*SQRT(AV781/2),Riskregister!$L$14-(Riskregister!$L$14-Riskregister!$K$14)*SQRT((1-AV781)/2)))</f>
        <v>0</v>
      </c>
      <c r="AX781" s="30">
        <f t="shared" ca="1" si="478"/>
        <v>0.75256722681289134</v>
      </c>
      <c r="AY781" s="30">
        <f t="shared" ca="1" si="478"/>
        <v>0.95833648836664476</v>
      </c>
      <c r="AZ781" s="30">
        <f>IF(Riskregister!$E$15="",0,COUNTIF(BP$4:BP$53,"&lt;"&amp;AX781)*IF(AY781&lt;0.5,Riskregister!$K$15+(Riskregister!$L$15-Riskregister!$K$15)*SQRT(AY781/2),Riskregister!$L$15-(Riskregister!$L$15-Riskregister!$K$15)*SQRT((1-AY781)/2)))</f>
        <v>0</v>
      </c>
      <c r="BA781" s="30">
        <f t="shared" ca="1" si="479"/>
        <v>0.57690619036815993</v>
      </c>
      <c r="BB781" s="30">
        <f t="shared" ca="1" si="479"/>
        <v>0.56042173053250299</v>
      </c>
      <c r="BC781" s="30">
        <f>IF(Riskregister!$E$16="",0,COUNTIF(BQ$4:BQ$53,"&lt;"&amp;BA781)*IF(BB781&lt;0.5,Riskregister!$K$16+(Riskregister!$L$16-Riskregister!$K$16)*SQRT(BB781/2),Riskregister!$L$16-(Riskregister!$L$16-Riskregister!$K$16)*SQRT((1-BB781)/2)))</f>
        <v>0</v>
      </c>
      <c r="BD781" s="30">
        <f t="shared" ca="1" si="480"/>
        <v>12285992.144827455</v>
      </c>
    </row>
    <row r="782" spans="20:56" x14ac:dyDescent="0.35">
      <c r="T782" s="30">
        <f t="shared" ca="1" si="468"/>
        <v>0.49514920401653439</v>
      </c>
      <c r="U782" s="30">
        <f t="shared" ca="1" si="468"/>
        <v>0.12814881679106016</v>
      </c>
      <c r="V782" s="30">
        <f ca="1">IF(Riskregister!$E$5="",0,COUNTIF(BF$4:BF$53,"&lt;"&amp;T782)*IF(U782&lt;0.5,Riskregister!$K$5+(Riskregister!$L$5-Riskregister!$K$5)*SQRT(U782/2),Riskregister!$L$5-(Riskregister!$L$5-Riskregister!$K$5)*SQRT((1-U782)/2)))</f>
        <v>791724.4640069739</v>
      </c>
      <c r="W782" s="30">
        <f t="shared" ca="1" si="469"/>
        <v>0.76173311542145272</v>
      </c>
      <c r="X782" s="30">
        <f t="shared" ca="1" si="469"/>
        <v>0.49411179551864215</v>
      </c>
      <c r="Y782" s="30">
        <f ca="1">IF(Riskregister!$E$6="",0,COUNTIF(BG$4:BG$53,"&lt;"&amp;W782)*IF(X782&lt;0.5,Riskregister!$K$6+(Riskregister!$L$6-Riskregister!$K$6)*SQRT(X782/2),Riskregister!$L$6-(Riskregister!$L$6-Riskregister!$K$6)*SQRT((1-X782)/2)))</f>
        <v>3284054.7644677078</v>
      </c>
      <c r="Z782" s="30">
        <f t="shared" ca="1" si="470"/>
        <v>0.47898211020300197</v>
      </c>
      <c r="AA782" s="30">
        <f t="shared" ca="1" si="470"/>
        <v>0.26179515655529739</v>
      </c>
      <c r="AB782" s="30">
        <f ca="1">IF(Riskregister!$E$7="",0,COUNTIF(BH$4:BH$53,"&lt;"&amp;Z782)*IF(AA782&lt;0.5,Riskregister!$K$7+(Riskregister!$L$7-Riskregister!$K$7)*SQRT(AA782/2),Riskregister!$L$7-(Riskregister!$L$7-Riskregister!$K$7)*SQRT((1-AA782)/2)))</f>
        <v>1059775.1774073897</v>
      </c>
      <c r="AC782" s="30">
        <f t="shared" ca="1" si="471"/>
        <v>0.29768210685372731</v>
      </c>
      <c r="AD782" s="30">
        <f t="shared" ca="1" si="471"/>
        <v>0.4291039224669928</v>
      </c>
      <c r="AE782" s="30">
        <f ca="1">IF(Riskregister!$E$8="",0,COUNTIF(BI$4:BI$53,"&lt;"&amp;AC782)*IF(AD782&lt;0.5,Riskregister!$K$8+(Riskregister!$L$8-Riskregister!$K$8)*SQRT(AD782/2),Riskregister!$L$8-(Riskregister!$L$8-Riskregister!$K$8)*SQRT((1-AD782)/2)))</f>
        <v>4954056.877739626</v>
      </c>
      <c r="AF782" s="30">
        <f t="shared" ca="1" si="472"/>
        <v>0.33474068591068706</v>
      </c>
      <c r="AG782" s="30">
        <f t="shared" ca="1" si="472"/>
        <v>0.57419446730822854</v>
      </c>
      <c r="AH782" s="30">
        <f>IF(Riskregister!$E$9="",0,COUNTIF(BJ$4:BJ$53,"&lt;"&amp;AF782)*IF(AG782&lt;0.5,Riskregister!$K$9+(Riskregister!$L$9-Riskregister!$K$9)*SQRT(AG782/2),Riskregister!$L$9-(Riskregister!$L$9-Riskregister!$K$9)*SQRT((1-AG782)/2)))</f>
        <v>0</v>
      </c>
      <c r="AI782" s="30">
        <f t="shared" ca="1" si="473"/>
        <v>0.29563997192593017</v>
      </c>
      <c r="AJ782" s="30">
        <f t="shared" ca="1" si="473"/>
        <v>0.42162511699897531</v>
      </c>
      <c r="AK782" s="30">
        <f>IF(Riskregister!$E$10="",0,COUNTIF(BK$4:BK$53,"&lt;"&amp;AI782)*IF(AJ782&lt;0.5,Riskregister!$K$10+(Riskregister!$L$10-Riskregister!$K$10)*SQRT(AJ782/2),Riskregister!$L$10-(Riskregister!$L$10-Riskregister!$K$10)*SQRT((1-AJ782)/2)))</f>
        <v>0</v>
      </c>
      <c r="AL782" s="30">
        <f t="shared" ca="1" si="474"/>
        <v>0.55526548134302045</v>
      </c>
      <c r="AM782" s="30">
        <f t="shared" ca="1" si="474"/>
        <v>0.9063589414635822</v>
      </c>
      <c r="AN782" s="30">
        <f>IF(Riskregister!$E$11="",0,COUNTIF(BL$4:BL$53,"&lt;"&amp;AL782)*IF(AM782&lt;0.5,Riskregister!$K$11+(Riskregister!$L$11-Riskregister!$K$11)*SQRT(AM782/2),Riskregister!$L$11-(Riskregister!$L$11-Riskregister!$K$11)*SQRT((1-AM782)/2)))</f>
        <v>0</v>
      </c>
      <c r="AO782" s="30">
        <f t="shared" ca="1" si="475"/>
        <v>0.60962862697792963</v>
      </c>
      <c r="AP782" s="30">
        <f t="shared" ca="1" si="475"/>
        <v>6.2652086775200511E-2</v>
      </c>
      <c r="AQ782" s="30">
        <f>IF(Riskregister!$E$12="",0,COUNTIF(BM$4:BM$53,"&lt;"&amp;AO782)*IF(AP782&lt;0.5,Riskregister!$K$12+(Riskregister!$L$12-Riskregister!$K$12)*SQRT(AP782/2),Riskregister!$L$12-(Riskregister!$L$12-Riskregister!$K$12)*SQRT((1-AP782)/2)))</f>
        <v>0</v>
      </c>
      <c r="AR782" s="30">
        <f t="shared" ca="1" si="476"/>
        <v>0.40022015927816168</v>
      </c>
      <c r="AS782" s="30">
        <f t="shared" ca="1" si="476"/>
        <v>0.41079800060232619</v>
      </c>
      <c r="AT782" s="30">
        <f>IF(Riskregister!$E$13="",0,COUNTIF(BN$4:BN$53,"&lt;"&amp;AR782)*IF(AS782&lt;0.5,Riskregister!$K$13+(Riskregister!$L$13-Riskregister!$K$13)*SQRT(AS782/2),Riskregister!$L$13-(Riskregister!$L$13-Riskregister!$K$13)*SQRT((1-AS782)/2)))</f>
        <v>0</v>
      </c>
      <c r="AU782" s="30">
        <f t="shared" ca="1" si="477"/>
        <v>0.67790734674555242</v>
      </c>
      <c r="AV782" s="30">
        <f t="shared" ca="1" si="477"/>
        <v>0.8276601615589616</v>
      </c>
      <c r="AW782" s="30">
        <f>IF(Riskregister!$E$14="",0,COUNTIF(BO$4:BO$53,"&lt;"&amp;AU782)*IF(AV782&lt;0.5,Riskregister!$K$14+(Riskregister!$L$14-Riskregister!$K$14)*SQRT(AV782/2),Riskregister!$L$14-(Riskregister!$L$14-Riskregister!$K$14)*SQRT((1-AV782)/2)))</f>
        <v>0</v>
      </c>
      <c r="AX782" s="30">
        <f t="shared" ca="1" si="478"/>
        <v>0.68322420410073137</v>
      </c>
      <c r="AY782" s="30">
        <f t="shared" ca="1" si="478"/>
        <v>0.13500950068400097</v>
      </c>
      <c r="AZ782" s="30">
        <f>IF(Riskregister!$E$15="",0,COUNTIF(BP$4:BP$53,"&lt;"&amp;AX782)*IF(AY782&lt;0.5,Riskregister!$K$15+(Riskregister!$L$15-Riskregister!$K$15)*SQRT(AY782/2),Riskregister!$L$15-(Riskregister!$L$15-Riskregister!$K$15)*SQRT((1-AY782)/2)))</f>
        <v>0</v>
      </c>
      <c r="BA782" s="30">
        <f t="shared" ca="1" si="479"/>
        <v>0.12938965471255603</v>
      </c>
      <c r="BB782" s="30">
        <f t="shared" ca="1" si="479"/>
        <v>0.64563143736038542</v>
      </c>
      <c r="BC782" s="30">
        <f>IF(Riskregister!$E$16="",0,COUNTIF(BQ$4:BQ$53,"&lt;"&amp;BA782)*IF(BB782&lt;0.5,Riskregister!$K$16+(Riskregister!$L$16-Riskregister!$K$16)*SQRT(BB782/2),Riskregister!$L$16-(Riskregister!$L$16-Riskregister!$K$16)*SQRT((1-BB782)/2)))</f>
        <v>0</v>
      </c>
      <c r="BD782" s="30">
        <f t="shared" ca="1" si="480"/>
        <v>10089611.283621699</v>
      </c>
    </row>
    <row r="783" spans="20:56" x14ac:dyDescent="0.35">
      <c r="T783" s="30">
        <f t="shared" ca="1" si="468"/>
        <v>0.76313348404692583</v>
      </c>
      <c r="U783" s="30">
        <f t="shared" ca="1" si="468"/>
        <v>0.44835167789884545</v>
      </c>
      <c r="V783" s="30">
        <f ca="1">IF(Riskregister!$E$5="",0,COUNTIF(BF$4:BF$53,"&lt;"&amp;T783)*IF(U783&lt;0.5,Riskregister!$K$5+(Riskregister!$L$5-Riskregister!$K$5)*SQRT(U783/2),Riskregister!$L$5-(Riskregister!$L$5-Riskregister!$K$5)*SQRT((1-U783)/2)))</f>
        <v>1815312.2475037319</v>
      </c>
      <c r="W783" s="30">
        <f t="shared" ca="1" si="469"/>
        <v>0.12491333965280826</v>
      </c>
      <c r="X783" s="30">
        <f t="shared" ca="1" si="469"/>
        <v>0.959371156463806</v>
      </c>
      <c r="Y783" s="30">
        <f ca="1">IF(Riskregister!$E$6="",0,COUNTIF(BG$4:BG$53,"&lt;"&amp;W783)*IF(X783&lt;0.5,Riskregister!$K$6+(Riskregister!$L$6-Riskregister!$K$6)*SQRT(X783/2),Riskregister!$L$6-(Riskregister!$L$6-Riskregister!$K$6)*SQRT((1-X783)/2)))</f>
        <v>0</v>
      </c>
      <c r="Z783" s="30">
        <f t="shared" ca="1" si="470"/>
        <v>0.53167889756278874</v>
      </c>
      <c r="AA783" s="30">
        <f t="shared" ca="1" si="470"/>
        <v>0.51443632858741828</v>
      </c>
      <c r="AB783" s="30">
        <f ca="1">IF(Riskregister!$E$7="",0,COUNTIF(BH$4:BH$53,"&lt;"&amp;Z783)*IF(AA783&lt;0.5,Riskregister!$K$7+(Riskregister!$L$7-Riskregister!$K$7)*SQRT(AA783/2),Riskregister!$L$7-(Riskregister!$L$7-Riskregister!$K$7)*SQRT((1-AA783)/2)))</f>
        <v>1365269.1676263134</v>
      </c>
      <c r="AC783" s="30">
        <f t="shared" ca="1" si="471"/>
        <v>0.72224738504076391</v>
      </c>
      <c r="AD783" s="30">
        <f t="shared" ca="1" si="471"/>
        <v>0.80225289093379593</v>
      </c>
      <c r="AE783" s="30">
        <f ca="1">IF(Riskregister!$E$8="",0,COUNTIF(BI$4:BI$53,"&lt;"&amp;AC783)*IF(AD783&lt;0.5,Riskregister!$K$8+(Riskregister!$L$8-Riskregister!$K$8)*SQRT(AD783/2),Riskregister!$L$8-(Riskregister!$L$8-Riskregister!$K$8)*SQRT((1-AD783)/2)))</f>
        <v>14088496.881995276</v>
      </c>
      <c r="AF783" s="30">
        <f t="shared" ca="1" si="472"/>
        <v>0.54603195309771291</v>
      </c>
      <c r="AG783" s="30">
        <f t="shared" ca="1" si="472"/>
        <v>0.51442878898342692</v>
      </c>
      <c r="AH783" s="30">
        <f>IF(Riskregister!$E$9="",0,COUNTIF(BJ$4:BJ$53,"&lt;"&amp;AF783)*IF(AG783&lt;0.5,Riskregister!$K$9+(Riskregister!$L$9-Riskregister!$K$9)*SQRT(AG783/2),Riskregister!$L$9-(Riskregister!$L$9-Riskregister!$K$9)*SQRT((1-AG783)/2)))</f>
        <v>0</v>
      </c>
      <c r="AI783" s="30">
        <f t="shared" ca="1" si="473"/>
        <v>0.58685322946459662</v>
      </c>
      <c r="AJ783" s="30">
        <f t="shared" ca="1" si="473"/>
        <v>0.32792744577351518</v>
      </c>
      <c r="AK783" s="30">
        <f>IF(Riskregister!$E$10="",0,COUNTIF(BK$4:BK$53,"&lt;"&amp;AI783)*IF(AJ783&lt;0.5,Riskregister!$K$10+(Riskregister!$L$10-Riskregister!$K$10)*SQRT(AJ783/2),Riskregister!$L$10-(Riskregister!$L$10-Riskregister!$K$10)*SQRT((1-AJ783)/2)))</f>
        <v>0</v>
      </c>
      <c r="AL783" s="30">
        <f t="shared" ca="1" si="474"/>
        <v>0.7056274938997964</v>
      </c>
      <c r="AM783" s="30">
        <f t="shared" ca="1" si="474"/>
        <v>0.22407107566466566</v>
      </c>
      <c r="AN783" s="30">
        <f>IF(Riskregister!$E$11="",0,COUNTIF(BL$4:BL$53,"&lt;"&amp;AL783)*IF(AM783&lt;0.5,Riskregister!$K$11+(Riskregister!$L$11-Riskregister!$K$11)*SQRT(AM783/2),Riskregister!$L$11-(Riskregister!$L$11-Riskregister!$K$11)*SQRT((1-AM783)/2)))</f>
        <v>0</v>
      </c>
      <c r="AO783" s="30">
        <f t="shared" ca="1" si="475"/>
        <v>0.91121940000916668</v>
      </c>
      <c r="AP783" s="30">
        <f t="shared" ca="1" si="475"/>
        <v>0.51672333478277499</v>
      </c>
      <c r="AQ783" s="30">
        <f>IF(Riskregister!$E$12="",0,COUNTIF(BM$4:BM$53,"&lt;"&amp;AO783)*IF(AP783&lt;0.5,Riskregister!$K$12+(Riskregister!$L$12-Riskregister!$K$12)*SQRT(AP783/2),Riskregister!$L$12-(Riskregister!$L$12-Riskregister!$K$12)*SQRT((1-AP783)/2)))</f>
        <v>0</v>
      </c>
      <c r="AR783" s="30">
        <f t="shared" ca="1" si="476"/>
        <v>0.18965767316370363</v>
      </c>
      <c r="AS783" s="30">
        <f t="shared" ca="1" si="476"/>
        <v>0.68236856595818263</v>
      </c>
      <c r="AT783" s="30">
        <f>IF(Riskregister!$E$13="",0,COUNTIF(BN$4:BN$53,"&lt;"&amp;AR783)*IF(AS783&lt;0.5,Riskregister!$K$13+(Riskregister!$L$13-Riskregister!$K$13)*SQRT(AS783/2),Riskregister!$L$13-(Riskregister!$L$13-Riskregister!$K$13)*SQRT((1-AS783)/2)))</f>
        <v>0</v>
      </c>
      <c r="AU783" s="30">
        <f t="shared" ca="1" si="477"/>
        <v>0.95330421402829479</v>
      </c>
      <c r="AV783" s="30">
        <f t="shared" ca="1" si="477"/>
        <v>0.79558953207832539</v>
      </c>
      <c r="AW783" s="30">
        <f>IF(Riskregister!$E$14="",0,COUNTIF(BO$4:BO$53,"&lt;"&amp;AU783)*IF(AV783&lt;0.5,Riskregister!$K$14+(Riskregister!$L$14-Riskregister!$K$14)*SQRT(AV783/2),Riskregister!$L$14-(Riskregister!$L$14-Riskregister!$K$14)*SQRT((1-AV783)/2)))</f>
        <v>0</v>
      </c>
      <c r="AX783" s="30">
        <f t="shared" ca="1" si="478"/>
        <v>0.39597488004811354</v>
      </c>
      <c r="AY783" s="30">
        <f t="shared" ca="1" si="478"/>
        <v>0.70736646038366702</v>
      </c>
      <c r="AZ783" s="30">
        <f>IF(Riskregister!$E$15="",0,COUNTIF(BP$4:BP$53,"&lt;"&amp;AX783)*IF(AY783&lt;0.5,Riskregister!$K$15+(Riskregister!$L$15-Riskregister!$K$15)*SQRT(AY783/2),Riskregister!$L$15-(Riskregister!$L$15-Riskregister!$K$15)*SQRT((1-AY783)/2)))</f>
        <v>0</v>
      </c>
      <c r="BA783" s="30">
        <f t="shared" ca="1" si="479"/>
        <v>0.35361318877123438</v>
      </c>
      <c r="BB783" s="30">
        <f t="shared" ca="1" si="479"/>
        <v>0.6294570514495933</v>
      </c>
      <c r="BC783" s="30">
        <f>IF(Riskregister!$E$16="",0,COUNTIF(BQ$4:BQ$53,"&lt;"&amp;BA783)*IF(BB783&lt;0.5,Riskregister!$K$16+(Riskregister!$L$16-Riskregister!$K$16)*SQRT(BB783/2),Riskregister!$L$16-(Riskregister!$L$16-Riskregister!$K$16)*SQRT((1-BB783)/2)))</f>
        <v>0</v>
      </c>
      <c r="BD783" s="30">
        <f t="shared" ca="1" si="480"/>
        <v>17269078.297125321</v>
      </c>
    </row>
    <row r="784" spans="20:56" x14ac:dyDescent="0.35">
      <c r="T784" s="30">
        <f t="shared" ref="T784:U803" ca="1" si="481">RAND()</f>
        <v>0.26031750723014191</v>
      </c>
      <c r="U784" s="30">
        <f t="shared" ca="1" si="481"/>
        <v>0.43497390220407273</v>
      </c>
      <c r="V784" s="30">
        <f ca="1">IF(Riskregister!$E$5="",0,COUNTIF(BF$4:BF$53,"&lt;"&amp;T784)*IF(U784&lt;0.5,Riskregister!$K$5+(Riskregister!$L$5-Riskregister!$K$5)*SQRT(U784/2),Riskregister!$L$5-(Riskregister!$L$5-Riskregister!$K$5)*SQRT((1-U784)/2)))</f>
        <v>719719.4663017781</v>
      </c>
      <c r="W784" s="30">
        <f t="shared" ref="W784:X803" ca="1" si="482">RAND()</f>
        <v>0.33521757757516124</v>
      </c>
      <c r="X784" s="30">
        <f t="shared" ca="1" si="482"/>
        <v>0.18373269727447783</v>
      </c>
      <c r="Y784" s="30">
        <f ca="1">IF(Riskregister!$E$6="",0,COUNTIF(BG$4:BG$53,"&lt;"&amp;W784)*IF(X784&lt;0.5,Riskregister!$K$6+(Riskregister!$L$6-Riskregister!$K$6)*SQRT(X784/2),Riskregister!$L$6-(Riskregister!$L$6-Riskregister!$K$6)*SQRT((1-X784)/2)))</f>
        <v>745570.31589397718</v>
      </c>
      <c r="Z784" s="30">
        <f t="shared" ref="Z784:AA803" ca="1" si="483">RAND()</f>
        <v>0.27698496159284758</v>
      </c>
      <c r="AA784" s="30">
        <f t="shared" ca="1" si="483"/>
        <v>0.70169637353098802</v>
      </c>
      <c r="AB784" s="30">
        <f ca="1">IF(Riskregister!$E$7="",0,COUNTIF(BH$4:BH$53,"&lt;"&amp;Z784)*IF(AA784&lt;0.5,Riskregister!$K$7+(Riskregister!$L$7-Riskregister!$K$7)*SQRT(AA784/2),Riskregister!$L$7-(Riskregister!$L$7-Riskregister!$K$7)*SQRT((1-AA784)/2)))</f>
        <v>1324146.888717175</v>
      </c>
      <c r="AC784" s="30">
        <f t="shared" ref="AC784:AD803" ca="1" si="484">RAND()</f>
        <v>8.4434572698523169E-2</v>
      </c>
      <c r="AD784" s="30">
        <f t="shared" ca="1" si="484"/>
        <v>0.24630367462112823</v>
      </c>
      <c r="AE784" s="30">
        <f ca="1">IF(Riskregister!$E$8="",0,COUNTIF(BI$4:BI$53,"&lt;"&amp;AC784)*IF(AD784&lt;0.5,Riskregister!$K$8+(Riskregister!$L$8-Riskregister!$K$8)*SQRT(AD784/2),Riskregister!$L$8-(Riskregister!$L$8-Riskregister!$K$8)*SQRT((1-AD784)/2)))</f>
        <v>1949370.815247548</v>
      </c>
      <c r="AF784" s="30">
        <f t="shared" ref="AF784:AG803" ca="1" si="485">RAND()</f>
        <v>0.87157026701547824</v>
      </c>
      <c r="AG784" s="30">
        <f t="shared" ca="1" si="485"/>
        <v>0.82327699207680261</v>
      </c>
      <c r="AH784" s="30">
        <f>IF(Riskregister!$E$9="",0,COUNTIF(BJ$4:BJ$53,"&lt;"&amp;AF784)*IF(AG784&lt;0.5,Riskregister!$K$9+(Riskregister!$L$9-Riskregister!$K$9)*SQRT(AG784/2),Riskregister!$L$9-(Riskregister!$L$9-Riskregister!$K$9)*SQRT((1-AG784)/2)))</f>
        <v>0</v>
      </c>
      <c r="AI784" s="30">
        <f t="shared" ref="AI784:AJ803" ca="1" si="486">RAND()</f>
        <v>0.87881551884874065</v>
      </c>
      <c r="AJ784" s="30">
        <f t="shared" ca="1" si="486"/>
        <v>0.29026456595984107</v>
      </c>
      <c r="AK784" s="30">
        <f>IF(Riskregister!$E$10="",0,COUNTIF(BK$4:BK$53,"&lt;"&amp;AI784)*IF(AJ784&lt;0.5,Riskregister!$K$10+(Riskregister!$L$10-Riskregister!$K$10)*SQRT(AJ784/2),Riskregister!$L$10-(Riskregister!$L$10-Riskregister!$K$10)*SQRT((1-AJ784)/2)))</f>
        <v>0</v>
      </c>
      <c r="AL784" s="30">
        <f t="shared" ref="AL784:AM803" ca="1" si="487">RAND()</f>
        <v>0.55009953983827031</v>
      </c>
      <c r="AM784" s="30">
        <f t="shared" ca="1" si="487"/>
        <v>0.25471508580078939</v>
      </c>
      <c r="AN784" s="30">
        <f>IF(Riskregister!$E$11="",0,COUNTIF(BL$4:BL$53,"&lt;"&amp;AL784)*IF(AM784&lt;0.5,Riskregister!$K$11+(Riskregister!$L$11-Riskregister!$K$11)*SQRT(AM784/2),Riskregister!$L$11-(Riskregister!$L$11-Riskregister!$K$11)*SQRT((1-AM784)/2)))</f>
        <v>0</v>
      </c>
      <c r="AO784" s="30">
        <f t="shared" ref="AO784:AP803" ca="1" si="488">RAND()</f>
        <v>0.21301691487989793</v>
      </c>
      <c r="AP784" s="30">
        <f t="shared" ca="1" si="488"/>
        <v>0.49894417975539884</v>
      </c>
      <c r="AQ784" s="30">
        <f>IF(Riskregister!$E$12="",0,COUNTIF(BM$4:BM$53,"&lt;"&amp;AO784)*IF(AP784&lt;0.5,Riskregister!$K$12+(Riskregister!$L$12-Riskregister!$K$12)*SQRT(AP784/2),Riskregister!$L$12-(Riskregister!$L$12-Riskregister!$K$12)*SQRT((1-AP784)/2)))</f>
        <v>0</v>
      </c>
      <c r="AR784" s="30">
        <f t="shared" ref="AR784:AS803" ca="1" si="489">RAND()</f>
        <v>0.67746067327002357</v>
      </c>
      <c r="AS784" s="30">
        <f t="shared" ca="1" si="489"/>
        <v>0.27866234040697557</v>
      </c>
      <c r="AT784" s="30">
        <f>IF(Riskregister!$E$13="",0,COUNTIF(BN$4:BN$53,"&lt;"&amp;AR784)*IF(AS784&lt;0.5,Riskregister!$K$13+(Riskregister!$L$13-Riskregister!$K$13)*SQRT(AS784/2),Riskregister!$L$13-(Riskregister!$L$13-Riskregister!$K$13)*SQRT((1-AS784)/2)))</f>
        <v>0</v>
      </c>
      <c r="AU784" s="30">
        <f t="shared" ref="AU784:AV803" ca="1" si="490">RAND()</f>
        <v>0.78866838886214874</v>
      </c>
      <c r="AV784" s="30">
        <f t="shared" ca="1" si="490"/>
        <v>0.9939866349582579</v>
      </c>
      <c r="AW784" s="30">
        <f>IF(Riskregister!$E$14="",0,COUNTIF(BO$4:BO$53,"&lt;"&amp;AU784)*IF(AV784&lt;0.5,Riskregister!$K$14+(Riskregister!$L$14-Riskregister!$K$14)*SQRT(AV784/2),Riskregister!$L$14-(Riskregister!$L$14-Riskregister!$K$14)*SQRT((1-AV784)/2)))</f>
        <v>0</v>
      </c>
      <c r="AX784" s="30">
        <f t="shared" ref="AX784:AY803" ca="1" si="491">RAND()</f>
        <v>0.18871999691229968</v>
      </c>
      <c r="AY784" s="30">
        <f t="shared" ca="1" si="491"/>
        <v>0.6385669055259896</v>
      </c>
      <c r="AZ784" s="30">
        <f>IF(Riskregister!$E$15="",0,COUNTIF(BP$4:BP$53,"&lt;"&amp;AX784)*IF(AY784&lt;0.5,Riskregister!$K$15+(Riskregister!$L$15-Riskregister!$K$15)*SQRT(AY784/2),Riskregister!$L$15-(Riskregister!$L$15-Riskregister!$K$15)*SQRT((1-AY784)/2)))</f>
        <v>0</v>
      </c>
      <c r="BA784" s="30">
        <f t="shared" ref="BA784:BB803" ca="1" si="492">RAND()</f>
        <v>0.40255331894786905</v>
      </c>
      <c r="BB784" s="30">
        <f t="shared" ca="1" si="492"/>
        <v>0.11289590317058429</v>
      </c>
      <c r="BC784" s="30">
        <f>IF(Riskregister!$E$16="",0,COUNTIF(BQ$4:BQ$53,"&lt;"&amp;BA784)*IF(BB784&lt;0.5,Riskregister!$K$16+(Riskregister!$L$16-Riskregister!$K$16)*SQRT(BB784/2),Riskregister!$L$16-(Riskregister!$L$16-Riskregister!$K$16)*SQRT((1-BB784)/2)))</f>
        <v>0</v>
      </c>
      <c r="BD784" s="30">
        <f t="shared" ca="1" si="480"/>
        <v>4738807.4861604786</v>
      </c>
    </row>
    <row r="785" spans="20:56" x14ac:dyDescent="0.35">
      <c r="T785" s="30">
        <f t="shared" ca="1" si="481"/>
        <v>0.6522824190068568</v>
      </c>
      <c r="U785" s="30">
        <f t="shared" ca="1" si="481"/>
        <v>0.15674956414842944</v>
      </c>
      <c r="V785" s="30">
        <f ca="1">IF(Riskregister!$E$5="",0,COUNTIF(BF$4:BF$53,"&lt;"&amp;T785)*IF(U785&lt;0.5,Riskregister!$K$5+(Riskregister!$L$5-Riskregister!$K$5)*SQRT(U785/2),Riskregister!$L$5-(Riskregister!$L$5-Riskregister!$K$5)*SQRT((1-U785)/2)))</f>
        <v>1103918.935862164</v>
      </c>
      <c r="W785" s="30">
        <f t="shared" ca="1" si="482"/>
        <v>0.9848641370244331</v>
      </c>
      <c r="X785" s="30">
        <f t="shared" ca="1" si="482"/>
        <v>0.28077398472031234</v>
      </c>
      <c r="Y785" s="30">
        <f ca="1">IF(Riskregister!$E$6="",0,COUNTIF(BG$4:BG$53,"&lt;"&amp;W785)*IF(X785&lt;0.5,Riskregister!$K$6+(Riskregister!$L$6-Riskregister!$K$6)*SQRT(X785/2),Riskregister!$L$6-(Riskregister!$L$6-Riskregister!$K$6)*SQRT((1-X785)/2)))</f>
        <v>4372142.6988151986</v>
      </c>
      <c r="Z785" s="30">
        <f t="shared" ca="1" si="483"/>
        <v>0.34533454074128112</v>
      </c>
      <c r="AA785" s="30">
        <f t="shared" ca="1" si="483"/>
        <v>0.39028236819388273</v>
      </c>
      <c r="AB785" s="30">
        <f ca="1">IF(Riskregister!$E$7="",0,COUNTIF(BH$4:BH$53,"&lt;"&amp;Z785)*IF(AA785&lt;0.5,Riskregister!$K$7+(Riskregister!$L$7-Riskregister!$K$7)*SQRT(AA785/2),Riskregister!$L$7-(Riskregister!$L$7-Riskregister!$K$7)*SQRT((1-AA785)/2)))</f>
        <v>1023058.7793285081</v>
      </c>
      <c r="AC785" s="30">
        <f t="shared" ca="1" si="484"/>
        <v>0.67986542383774129</v>
      </c>
      <c r="AD785" s="30">
        <f t="shared" ca="1" si="484"/>
        <v>0.40922589323855474</v>
      </c>
      <c r="AE785" s="30">
        <f ca="1">IF(Riskregister!$E$8="",0,COUNTIF(BI$4:BI$53,"&lt;"&amp;AC785)*IF(AD785&lt;0.5,Riskregister!$K$8+(Riskregister!$L$8-Riskregister!$K$8)*SQRT(AD785/2),Riskregister!$L$8-(Riskregister!$L$8-Riskregister!$K$8)*SQRT((1-AD785)/2)))</f>
        <v>7278016.9267083742</v>
      </c>
      <c r="AF785" s="30">
        <f t="shared" ca="1" si="485"/>
        <v>0.32792382539393028</v>
      </c>
      <c r="AG785" s="30">
        <f t="shared" ca="1" si="485"/>
        <v>0.89393768628370962</v>
      </c>
      <c r="AH785" s="30">
        <f>IF(Riskregister!$E$9="",0,COUNTIF(BJ$4:BJ$53,"&lt;"&amp;AF785)*IF(AG785&lt;0.5,Riskregister!$K$9+(Riskregister!$L$9-Riskregister!$K$9)*SQRT(AG785/2),Riskregister!$L$9-(Riskregister!$L$9-Riskregister!$K$9)*SQRT((1-AG785)/2)))</f>
        <v>0</v>
      </c>
      <c r="AI785" s="30">
        <f t="shared" ca="1" si="486"/>
        <v>0.98810386491207269</v>
      </c>
      <c r="AJ785" s="30">
        <f t="shared" ca="1" si="486"/>
        <v>0.87135185218961764</v>
      </c>
      <c r="AK785" s="30">
        <f>IF(Riskregister!$E$10="",0,COUNTIF(BK$4:BK$53,"&lt;"&amp;AI785)*IF(AJ785&lt;0.5,Riskregister!$K$10+(Riskregister!$L$10-Riskregister!$K$10)*SQRT(AJ785/2),Riskregister!$L$10-(Riskregister!$L$10-Riskregister!$K$10)*SQRT((1-AJ785)/2)))</f>
        <v>0</v>
      </c>
      <c r="AL785" s="30">
        <f t="shared" ca="1" si="487"/>
        <v>0.9973738138213788</v>
      </c>
      <c r="AM785" s="30">
        <f t="shared" ca="1" si="487"/>
        <v>0.71420949850414728</v>
      </c>
      <c r="AN785" s="30">
        <f>IF(Riskregister!$E$11="",0,COUNTIF(BL$4:BL$53,"&lt;"&amp;AL785)*IF(AM785&lt;0.5,Riskregister!$K$11+(Riskregister!$L$11-Riskregister!$K$11)*SQRT(AM785/2),Riskregister!$L$11-(Riskregister!$L$11-Riskregister!$K$11)*SQRT((1-AM785)/2)))</f>
        <v>0</v>
      </c>
      <c r="AO785" s="30">
        <f t="shared" ca="1" si="488"/>
        <v>0.77590502680777307</v>
      </c>
      <c r="AP785" s="30">
        <f t="shared" ca="1" si="488"/>
        <v>0.61847929824854719</v>
      </c>
      <c r="AQ785" s="30">
        <f>IF(Riskregister!$E$12="",0,COUNTIF(BM$4:BM$53,"&lt;"&amp;AO785)*IF(AP785&lt;0.5,Riskregister!$K$12+(Riskregister!$L$12-Riskregister!$K$12)*SQRT(AP785/2),Riskregister!$L$12-(Riskregister!$L$12-Riskregister!$K$12)*SQRT((1-AP785)/2)))</f>
        <v>0</v>
      </c>
      <c r="AR785" s="30">
        <f t="shared" ca="1" si="489"/>
        <v>0.55662211947819173</v>
      </c>
      <c r="AS785" s="30">
        <f t="shared" ca="1" si="489"/>
        <v>0.21392087751073818</v>
      </c>
      <c r="AT785" s="30">
        <f>IF(Riskregister!$E$13="",0,COUNTIF(BN$4:BN$53,"&lt;"&amp;AR785)*IF(AS785&lt;0.5,Riskregister!$K$13+(Riskregister!$L$13-Riskregister!$K$13)*SQRT(AS785/2),Riskregister!$L$13-(Riskregister!$L$13-Riskregister!$K$13)*SQRT((1-AS785)/2)))</f>
        <v>0</v>
      </c>
      <c r="AU785" s="30">
        <f t="shared" ca="1" si="490"/>
        <v>0.29616208948904166</v>
      </c>
      <c r="AV785" s="30">
        <f t="shared" ca="1" si="490"/>
        <v>0.22441386330713931</v>
      </c>
      <c r="AW785" s="30">
        <f>IF(Riskregister!$E$14="",0,COUNTIF(BO$4:BO$53,"&lt;"&amp;AU785)*IF(AV785&lt;0.5,Riskregister!$K$14+(Riskregister!$L$14-Riskregister!$K$14)*SQRT(AV785/2),Riskregister!$L$14-(Riskregister!$L$14-Riskregister!$K$14)*SQRT((1-AV785)/2)))</f>
        <v>0</v>
      </c>
      <c r="AX785" s="30">
        <f t="shared" ca="1" si="491"/>
        <v>1.4369541817230602E-2</v>
      </c>
      <c r="AY785" s="30">
        <f t="shared" ca="1" si="491"/>
        <v>0.16013198253497363</v>
      </c>
      <c r="AZ785" s="30">
        <f>IF(Riskregister!$E$15="",0,COUNTIF(BP$4:BP$53,"&lt;"&amp;AX785)*IF(AY785&lt;0.5,Riskregister!$K$15+(Riskregister!$L$15-Riskregister!$K$15)*SQRT(AY785/2),Riskregister!$L$15-(Riskregister!$L$15-Riskregister!$K$15)*SQRT((1-AY785)/2)))</f>
        <v>0</v>
      </c>
      <c r="BA785" s="30">
        <f t="shared" ca="1" si="492"/>
        <v>0.86051082407605728</v>
      </c>
      <c r="BB785" s="30">
        <f t="shared" ca="1" si="492"/>
        <v>0.29935038339857378</v>
      </c>
      <c r="BC785" s="30">
        <f>IF(Riskregister!$E$16="",0,COUNTIF(BQ$4:BQ$53,"&lt;"&amp;BA785)*IF(BB785&lt;0.5,Riskregister!$K$16+(Riskregister!$L$16-Riskregister!$K$16)*SQRT(BB785/2),Riskregister!$L$16-(Riskregister!$L$16-Riskregister!$K$16)*SQRT((1-BB785)/2)))</f>
        <v>0</v>
      </c>
      <c r="BD785" s="30">
        <f t="shared" ca="1" si="480"/>
        <v>13777137.340714246</v>
      </c>
    </row>
    <row r="786" spans="20:56" x14ac:dyDescent="0.35">
      <c r="T786" s="30">
        <f t="shared" ca="1" si="481"/>
        <v>0.79912997640662953</v>
      </c>
      <c r="U786" s="30">
        <f t="shared" ca="1" si="481"/>
        <v>1.6986302314521584E-2</v>
      </c>
      <c r="V786" s="30">
        <f ca="1">IF(Riskregister!$E$5="",0,COUNTIF(BF$4:BF$53,"&lt;"&amp;T786)*IF(U786&lt;0.5,Riskregister!$K$5+(Riskregister!$L$5-Riskregister!$K$5)*SQRT(U786/2),Riskregister!$L$5-(Riskregister!$L$5-Riskregister!$K$5)*SQRT((1-U786)/2)))</f>
        <v>957356.16155212931</v>
      </c>
      <c r="W786" s="30">
        <f t="shared" ca="1" si="482"/>
        <v>0.4042801803668542</v>
      </c>
      <c r="X786" s="30">
        <f t="shared" ca="1" si="482"/>
        <v>0.66264099456022529</v>
      </c>
      <c r="Y786" s="30">
        <f ca="1">IF(Riskregister!$E$6="",0,COUNTIF(BG$4:BG$53,"&lt;"&amp;W786)*IF(X786&lt;0.5,Riskregister!$K$6+(Riskregister!$L$6-Riskregister!$K$6)*SQRT(X786/2),Riskregister!$L$6-(Riskregister!$L$6-Riskregister!$K$6)*SQRT((1-X786)/2)))</f>
        <v>1260729.0153046483</v>
      </c>
      <c r="Z786" s="30">
        <f t="shared" ca="1" si="483"/>
        <v>0.19433309384606234</v>
      </c>
      <c r="AA786" s="30">
        <f t="shared" ca="1" si="483"/>
        <v>9.6847102079621106E-2</v>
      </c>
      <c r="AB786" s="30">
        <f ca="1">IF(Riskregister!$E$7="",0,COUNTIF(BH$4:BH$53,"&lt;"&amp;Z786)*IF(AA786&lt;0.5,Riskregister!$K$7+(Riskregister!$L$7-Riskregister!$K$7)*SQRT(AA786/2),Riskregister!$L$7-(Riskregister!$L$7-Riskregister!$K$7)*SQRT((1-AA786)/2)))</f>
        <v>508074.92601318384</v>
      </c>
      <c r="AC786" s="30">
        <f t="shared" ca="1" si="484"/>
        <v>0.65144679385679904</v>
      </c>
      <c r="AD786" s="30">
        <f t="shared" ca="1" si="484"/>
        <v>0.88977860128425745</v>
      </c>
      <c r="AE786" s="30">
        <f ca="1">IF(Riskregister!$E$8="",0,COUNTIF(BI$4:BI$53,"&lt;"&amp;AC786)*IF(AD786&lt;0.5,Riskregister!$K$8+(Riskregister!$L$8-Riskregister!$K$8)*SQRT(AD786/2),Riskregister!$L$8-(Riskregister!$L$8-Riskregister!$K$8)*SQRT((1-AD786)/2)))</f>
        <v>11689930.795385331</v>
      </c>
      <c r="AF786" s="30">
        <f t="shared" ca="1" si="485"/>
        <v>0.48710115160914025</v>
      </c>
      <c r="AG786" s="30">
        <f t="shared" ca="1" si="485"/>
        <v>0.56023898876611322</v>
      </c>
      <c r="AH786" s="30">
        <f>IF(Riskregister!$E$9="",0,COUNTIF(BJ$4:BJ$53,"&lt;"&amp;AF786)*IF(AG786&lt;0.5,Riskregister!$K$9+(Riskregister!$L$9-Riskregister!$K$9)*SQRT(AG786/2),Riskregister!$L$9-(Riskregister!$L$9-Riskregister!$K$9)*SQRT((1-AG786)/2)))</f>
        <v>0</v>
      </c>
      <c r="AI786" s="30">
        <f t="shared" ca="1" si="486"/>
        <v>0.33990533605119444</v>
      </c>
      <c r="AJ786" s="30">
        <f t="shared" ca="1" si="486"/>
        <v>0.22813488334613752</v>
      </c>
      <c r="AK786" s="30">
        <f>IF(Riskregister!$E$10="",0,COUNTIF(BK$4:BK$53,"&lt;"&amp;AI786)*IF(AJ786&lt;0.5,Riskregister!$K$10+(Riskregister!$L$10-Riskregister!$K$10)*SQRT(AJ786/2),Riskregister!$L$10-(Riskregister!$L$10-Riskregister!$K$10)*SQRT((1-AJ786)/2)))</f>
        <v>0</v>
      </c>
      <c r="AL786" s="30">
        <f t="shared" ca="1" si="487"/>
        <v>0.67289182114350155</v>
      </c>
      <c r="AM786" s="30">
        <f t="shared" ca="1" si="487"/>
        <v>0.84449113808600074</v>
      </c>
      <c r="AN786" s="30">
        <f>IF(Riskregister!$E$11="",0,COUNTIF(BL$4:BL$53,"&lt;"&amp;AL786)*IF(AM786&lt;0.5,Riskregister!$K$11+(Riskregister!$L$11-Riskregister!$K$11)*SQRT(AM786/2),Riskregister!$L$11-(Riskregister!$L$11-Riskregister!$K$11)*SQRT((1-AM786)/2)))</f>
        <v>0</v>
      </c>
      <c r="AO786" s="30">
        <f t="shared" ca="1" si="488"/>
        <v>0.97430227106239231</v>
      </c>
      <c r="AP786" s="30">
        <f t="shared" ca="1" si="488"/>
        <v>9.2230855159919911E-2</v>
      </c>
      <c r="AQ786" s="30">
        <f>IF(Riskregister!$E$12="",0,COUNTIF(BM$4:BM$53,"&lt;"&amp;AO786)*IF(AP786&lt;0.5,Riskregister!$K$12+(Riskregister!$L$12-Riskregister!$K$12)*SQRT(AP786/2),Riskregister!$L$12-(Riskregister!$L$12-Riskregister!$K$12)*SQRT((1-AP786)/2)))</f>
        <v>0</v>
      </c>
      <c r="AR786" s="30">
        <f t="shared" ca="1" si="489"/>
        <v>0.96149268223521189</v>
      </c>
      <c r="AS786" s="30">
        <f t="shared" ca="1" si="489"/>
        <v>0.48589246969572086</v>
      </c>
      <c r="AT786" s="30">
        <f>IF(Riskregister!$E$13="",0,COUNTIF(BN$4:BN$53,"&lt;"&amp;AR786)*IF(AS786&lt;0.5,Riskregister!$K$13+(Riskregister!$L$13-Riskregister!$K$13)*SQRT(AS786/2),Riskregister!$L$13-(Riskregister!$L$13-Riskregister!$K$13)*SQRT((1-AS786)/2)))</f>
        <v>0</v>
      </c>
      <c r="AU786" s="30">
        <f t="shared" ca="1" si="490"/>
        <v>0.64797717544207234</v>
      </c>
      <c r="AV786" s="30">
        <f t="shared" ca="1" si="490"/>
        <v>0.36396943559167716</v>
      </c>
      <c r="AW786" s="30">
        <f>IF(Riskregister!$E$14="",0,COUNTIF(BO$4:BO$53,"&lt;"&amp;AU786)*IF(AV786&lt;0.5,Riskregister!$K$14+(Riskregister!$L$14-Riskregister!$K$14)*SQRT(AV786/2),Riskregister!$L$14-(Riskregister!$L$14-Riskregister!$K$14)*SQRT((1-AV786)/2)))</f>
        <v>0</v>
      </c>
      <c r="AX786" s="30">
        <f t="shared" ca="1" si="491"/>
        <v>0.28481580815447716</v>
      </c>
      <c r="AY786" s="30">
        <f t="shared" ca="1" si="491"/>
        <v>0.44293831530420247</v>
      </c>
      <c r="AZ786" s="30">
        <f>IF(Riskregister!$E$15="",0,COUNTIF(BP$4:BP$53,"&lt;"&amp;AX786)*IF(AY786&lt;0.5,Riskregister!$K$15+(Riskregister!$L$15-Riskregister!$K$15)*SQRT(AY786/2),Riskregister!$L$15-(Riskregister!$L$15-Riskregister!$K$15)*SQRT((1-AY786)/2)))</f>
        <v>0</v>
      </c>
      <c r="BA786" s="30">
        <f t="shared" ca="1" si="492"/>
        <v>0.53392486202589073</v>
      </c>
      <c r="BB786" s="30">
        <f t="shared" ca="1" si="492"/>
        <v>0.27567201101179895</v>
      </c>
      <c r="BC786" s="30">
        <f>IF(Riskregister!$E$16="",0,COUNTIF(BQ$4:BQ$53,"&lt;"&amp;BA786)*IF(BB786&lt;0.5,Riskregister!$K$16+(Riskregister!$L$16-Riskregister!$K$16)*SQRT(BB786/2),Riskregister!$L$16-(Riskregister!$L$16-Riskregister!$K$16)*SQRT((1-BB786)/2)))</f>
        <v>0</v>
      </c>
      <c r="BD786" s="30">
        <f t="shared" ca="1" si="480"/>
        <v>14416090.898255292</v>
      </c>
    </row>
    <row r="787" spans="20:56" x14ac:dyDescent="0.35">
      <c r="T787" s="30">
        <f t="shared" ca="1" si="481"/>
        <v>0.48547927209766994</v>
      </c>
      <c r="U787" s="30">
        <f t="shared" ca="1" si="481"/>
        <v>5.2079000935918773E-2</v>
      </c>
      <c r="V787" s="30">
        <f ca="1">IF(Riskregister!$E$5="",0,COUNTIF(BF$4:BF$53,"&lt;"&amp;T787)*IF(U787&lt;0.5,Riskregister!$K$5+(Riskregister!$L$5-Riskregister!$K$5)*SQRT(U787/2),Riskregister!$L$5-(Riskregister!$L$5-Riskregister!$K$5)*SQRT((1-U787)/2)))</f>
        <v>667846.25221209566</v>
      </c>
      <c r="W787" s="30">
        <f t="shared" ca="1" si="482"/>
        <v>0.68997540213552355</v>
      </c>
      <c r="X787" s="30">
        <f t="shared" ca="1" si="482"/>
        <v>0.26638450176571515</v>
      </c>
      <c r="Y787" s="30">
        <f ca="1">IF(Riskregister!$E$6="",0,COUNTIF(BG$4:BG$53,"&lt;"&amp;W787)*IF(X787&lt;0.5,Riskregister!$K$6+(Riskregister!$L$6-Riskregister!$K$6)*SQRT(X787/2),Riskregister!$L$6-(Riskregister!$L$6-Riskregister!$K$6)*SQRT((1-X787)/2)))</f>
        <v>1713838.4875782237</v>
      </c>
      <c r="Z787" s="30">
        <f t="shared" ca="1" si="483"/>
        <v>0.43576794894328963</v>
      </c>
      <c r="AA787" s="30">
        <f t="shared" ca="1" si="483"/>
        <v>0.71681042818359109</v>
      </c>
      <c r="AB787" s="30">
        <f ca="1">IF(Riskregister!$E$7="",0,COUNTIF(BH$4:BH$53,"&lt;"&amp;Z787)*IF(AA787&lt;0.5,Riskregister!$K$7+(Riskregister!$L$7-Riskregister!$K$7)*SQRT(AA787/2),Riskregister!$L$7-(Riskregister!$L$7-Riskregister!$K$7)*SQRT((1-AA787)/2)))</f>
        <v>1609789.2649076565</v>
      </c>
      <c r="AC787" s="30">
        <f t="shared" ca="1" si="484"/>
        <v>0.7905532631676967</v>
      </c>
      <c r="AD787" s="30">
        <f t="shared" ca="1" si="484"/>
        <v>0.77937748812886032</v>
      </c>
      <c r="AE787" s="30">
        <f ca="1">IF(Riskregister!$E$8="",0,COUNTIF(BI$4:BI$53,"&lt;"&amp;AC787)*IF(AD787&lt;0.5,Riskregister!$K$8+(Riskregister!$L$8-Riskregister!$K$8)*SQRT(AD787/2),Riskregister!$L$8-(Riskregister!$L$8-Riskregister!$K$8)*SQRT((1-AD787)/2)))</f>
        <v>13755929.989352472</v>
      </c>
      <c r="AF787" s="30">
        <f t="shared" ca="1" si="485"/>
        <v>0.87814361938954433</v>
      </c>
      <c r="AG787" s="30">
        <f t="shared" ca="1" si="485"/>
        <v>0.24266765247340671</v>
      </c>
      <c r="AH787" s="30">
        <f>IF(Riskregister!$E$9="",0,COUNTIF(BJ$4:BJ$53,"&lt;"&amp;AF787)*IF(AG787&lt;0.5,Riskregister!$K$9+(Riskregister!$L$9-Riskregister!$K$9)*SQRT(AG787/2),Riskregister!$L$9-(Riskregister!$L$9-Riskregister!$K$9)*SQRT((1-AG787)/2)))</f>
        <v>0</v>
      </c>
      <c r="AI787" s="30">
        <f t="shared" ca="1" si="486"/>
        <v>1.8869168550903148E-2</v>
      </c>
      <c r="AJ787" s="30">
        <f t="shared" ca="1" si="486"/>
        <v>0.68066883010666346</v>
      </c>
      <c r="AK787" s="30">
        <f>IF(Riskregister!$E$10="",0,COUNTIF(BK$4:BK$53,"&lt;"&amp;AI787)*IF(AJ787&lt;0.5,Riskregister!$K$10+(Riskregister!$L$10-Riskregister!$K$10)*SQRT(AJ787/2),Riskregister!$L$10-(Riskregister!$L$10-Riskregister!$K$10)*SQRT((1-AJ787)/2)))</f>
        <v>0</v>
      </c>
      <c r="AL787" s="30">
        <f t="shared" ca="1" si="487"/>
        <v>0.45490132476749168</v>
      </c>
      <c r="AM787" s="30">
        <f t="shared" ca="1" si="487"/>
        <v>0.23025545209531806</v>
      </c>
      <c r="AN787" s="30">
        <f>IF(Riskregister!$E$11="",0,COUNTIF(BL$4:BL$53,"&lt;"&amp;AL787)*IF(AM787&lt;0.5,Riskregister!$K$11+(Riskregister!$L$11-Riskregister!$K$11)*SQRT(AM787/2),Riskregister!$L$11-(Riskregister!$L$11-Riskregister!$K$11)*SQRT((1-AM787)/2)))</f>
        <v>0</v>
      </c>
      <c r="AO787" s="30">
        <f t="shared" ca="1" si="488"/>
        <v>0.93824518981083871</v>
      </c>
      <c r="AP787" s="30">
        <f t="shared" ca="1" si="488"/>
        <v>0.74785347258408308</v>
      </c>
      <c r="AQ787" s="30">
        <f>IF(Riskregister!$E$12="",0,COUNTIF(BM$4:BM$53,"&lt;"&amp;AO787)*IF(AP787&lt;0.5,Riskregister!$K$12+(Riskregister!$L$12-Riskregister!$K$12)*SQRT(AP787/2),Riskregister!$L$12-(Riskregister!$L$12-Riskregister!$K$12)*SQRT((1-AP787)/2)))</f>
        <v>0</v>
      </c>
      <c r="AR787" s="30">
        <f t="shared" ca="1" si="489"/>
        <v>0.61571871498958231</v>
      </c>
      <c r="AS787" s="30">
        <f t="shared" ca="1" si="489"/>
        <v>0.47195117726339908</v>
      </c>
      <c r="AT787" s="30">
        <f>IF(Riskregister!$E$13="",0,COUNTIF(BN$4:BN$53,"&lt;"&amp;AR787)*IF(AS787&lt;0.5,Riskregister!$K$13+(Riskregister!$L$13-Riskregister!$K$13)*SQRT(AS787/2),Riskregister!$L$13-(Riskregister!$L$13-Riskregister!$K$13)*SQRT((1-AS787)/2)))</f>
        <v>0</v>
      </c>
      <c r="AU787" s="30">
        <f t="shared" ca="1" si="490"/>
        <v>0.96475377742102963</v>
      </c>
      <c r="AV787" s="30">
        <f t="shared" ca="1" si="490"/>
        <v>3.6581120164032255E-2</v>
      </c>
      <c r="AW787" s="30">
        <f>IF(Riskregister!$E$14="",0,COUNTIF(BO$4:BO$53,"&lt;"&amp;AU787)*IF(AV787&lt;0.5,Riskregister!$K$14+(Riskregister!$L$14-Riskregister!$K$14)*SQRT(AV787/2),Riskregister!$L$14-(Riskregister!$L$14-Riskregister!$K$14)*SQRT((1-AV787)/2)))</f>
        <v>0</v>
      </c>
      <c r="AX787" s="30">
        <f t="shared" ca="1" si="491"/>
        <v>0.70676443739113914</v>
      </c>
      <c r="AY787" s="30">
        <f t="shared" ca="1" si="491"/>
        <v>0.1379135946512291</v>
      </c>
      <c r="AZ787" s="30">
        <f>IF(Riskregister!$E$15="",0,COUNTIF(BP$4:BP$53,"&lt;"&amp;AX787)*IF(AY787&lt;0.5,Riskregister!$K$15+(Riskregister!$L$15-Riskregister!$K$15)*SQRT(AY787/2),Riskregister!$L$15-(Riskregister!$L$15-Riskregister!$K$15)*SQRT((1-AY787)/2)))</f>
        <v>0</v>
      </c>
      <c r="BA787" s="30">
        <f t="shared" ca="1" si="492"/>
        <v>0.66134311506278431</v>
      </c>
      <c r="BB787" s="30">
        <f t="shared" ca="1" si="492"/>
        <v>0.76866842186184148</v>
      </c>
      <c r="BC787" s="30">
        <f>IF(Riskregister!$E$16="",0,COUNTIF(BQ$4:BQ$53,"&lt;"&amp;BA787)*IF(BB787&lt;0.5,Riskregister!$K$16+(Riskregister!$L$16-Riskregister!$K$16)*SQRT(BB787/2),Riskregister!$L$16-(Riskregister!$L$16-Riskregister!$K$16)*SQRT((1-BB787)/2)))</f>
        <v>0</v>
      </c>
      <c r="BD787" s="30">
        <f t="shared" ca="1" si="480"/>
        <v>17747403.994050447</v>
      </c>
    </row>
    <row r="788" spans="20:56" x14ac:dyDescent="0.35">
      <c r="T788" s="30">
        <f t="shared" ca="1" si="481"/>
        <v>0.11982776147443752</v>
      </c>
      <c r="U788" s="30">
        <f t="shared" ca="1" si="481"/>
        <v>0.42625988314501384</v>
      </c>
      <c r="V788" s="30">
        <f ca="1">IF(Riskregister!$E$5="",0,COUNTIF(BF$4:BF$53,"&lt;"&amp;T788)*IF(U788&lt;0.5,Riskregister!$K$5+(Riskregister!$L$5-Riskregister!$K$5)*SQRT(U788/2),Riskregister!$L$5-(Riskregister!$L$5-Riskregister!$K$5)*SQRT((1-U788)/2)))</f>
        <v>357746.9931633973</v>
      </c>
      <c r="W788" s="30">
        <f t="shared" ca="1" si="482"/>
        <v>0.71742754400108866</v>
      </c>
      <c r="X788" s="30">
        <f t="shared" ca="1" si="482"/>
        <v>0.7787100714132974</v>
      </c>
      <c r="Y788" s="30">
        <f ca="1">IF(Riskregister!$E$6="",0,COUNTIF(BG$4:BG$53,"&lt;"&amp;W788)*IF(X788&lt;0.5,Riskregister!$K$6+(Riskregister!$L$6-Riskregister!$K$6)*SQRT(X788/2),Riskregister!$L$6-(Riskregister!$L$6-Riskregister!$K$6)*SQRT((1-X788)/2)))</f>
        <v>4203779.7577150725</v>
      </c>
      <c r="Z788" s="30">
        <f t="shared" ca="1" si="483"/>
        <v>0.83263379040321861</v>
      </c>
      <c r="AA788" s="30">
        <f t="shared" ca="1" si="483"/>
        <v>0.28233768364398815</v>
      </c>
      <c r="AB788" s="30">
        <f ca="1">IF(Riskregister!$E$7="",0,COUNTIF(BH$4:BH$53,"&lt;"&amp;Z788)*IF(AA788&lt;0.5,Riskregister!$K$7+(Riskregister!$L$7-Riskregister!$K$7)*SQRT(AA788/2),Riskregister!$L$7-(Riskregister!$L$7-Riskregister!$K$7)*SQRT((1-AA788)/2)))</f>
        <v>1633531.9315416617</v>
      </c>
      <c r="AC788" s="30">
        <f t="shared" ca="1" si="484"/>
        <v>0.9889861924722364</v>
      </c>
      <c r="AD788" s="30">
        <f t="shared" ca="1" si="484"/>
        <v>0.71268096610461773</v>
      </c>
      <c r="AE788" s="30">
        <f ca="1">IF(Riskregister!$E$8="",0,COUNTIF(BI$4:BI$53,"&lt;"&amp;AC788)*IF(AD788&lt;0.5,Riskregister!$K$8+(Riskregister!$L$8-Riskregister!$K$8)*SQRT(AD788/2),Riskregister!$L$8-(Riskregister!$L$8-Riskregister!$K$8)*SQRT((1-AD788)/2)))</f>
        <v>22530096.321969829</v>
      </c>
      <c r="AF788" s="30">
        <f t="shared" ca="1" si="485"/>
        <v>0.26679313877520572</v>
      </c>
      <c r="AG788" s="30">
        <f t="shared" ca="1" si="485"/>
        <v>0.24778699835075868</v>
      </c>
      <c r="AH788" s="30">
        <f>IF(Riskregister!$E$9="",0,COUNTIF(BJ$4:BJ$53,"&lt;"&amp;AF788)*IF(AG788&lt;0.5,Riskregister!$K$9+(Riskregister!$L$9-Riskregister!$K$9)*SQRT(AG788/2),Riskregister!$L$9-(Riskregister!$L$9-Riskregister!$K$9)*SQRT((1-AG788)/2)))</f>
        <v>0</v>
      </c>
      <c r="AI788" s="30">
        <f t="shared" ca="1" si="486"/>
        <v>0.43163675703272919</v>
      </c>
      <c r="AJ788" s="30">
        <f t="shared" ca="1" si="486"/>
        <v>0.19397784942131546</v>
      </c>
      <c r="AK788" s="30">
        <f>IF(Riskregister!$E$10="",0,COUNTIF(BK$4:BK$53,"&lt;"&amp;AI788)*IF(AJ788&lt;0.5,Riskregister!$K$10+(Riskregister!$L$10-Riskregister!$K$10)*SQRT(AJ788/2),Riskregister!$L$10-(Riskregister!$L$10-Riskregister!$K$10)*SQRT((1-AJ788)/2)))</f>
        <v>0</v>
      </c>
      <c r="AL788" s="30">
        <f t="shared" ca="1" si="487"/>
        <v>0.46395131957102342</v>
      </c>
      <c r="AM788" s="30">
        <f t="shared" ca="1" si="487"/>
        <v>2.0661274196512425E-2</v>
      </c>
      <c r="AN788" s="30">
        <f>IF(Riskregister!$E$11="",0,COUNTIF(BL$4:BL$53,"&lt;"&amp;AL788)*IF(AM788&lt;0.5,Riskregister!$K$11+(Riskregister!$L$11-Riskregister!$K$11)*SQRT(AM788/2),Riskregister!$L$11-(Riskregister!$L$11-Riskregister!$K$11)*SQRT((1-AM788)/2)))</f>
        <v>0</v>
      </c>
      <c r="AO788" s="30">
        <f t="shared" ca="1" si="488"/>
        <v>9.9754625924409424E-2</v>
      </c>
      <c r="AP788" s="30">
        <f t="shared" ca="1" si="488"/>
        <v>0.58957131273943042</v>
      </c>
      <c r="AQ788" s="30">
        <f>IF(Riskregister!$E$12="",0,COUNTIF(BM$4:BM$53,"&lt;"&amp;AO788)*IF(AP788&lt;0.5,Riskregister!$K$12+(Riskregister!$L$12-Riskregister!$K$12)*SQRT(AP788/2),Riskregister!$L$12-(Riskregister!$L$12-Riskregister!$K$12)*SQRT((1-AP788)/2)))</f>
        <v>0</v>
      </c>
      <c r="AR788" s="30">
        <f t="shared" ca="1" si="489"/>
        <v>0.44804465644183333</v>
      </c>
      <c r="AS788" s="30">
        <f t="shared" ca="1" si="489"/>
        <v>0.43521293257992477</v>
      </c>
      <c r="AT788" s="30">
        <f>IF(Riskregister!$E$13="",0,COUNTIF(BN$4:BN$53,"&lt;"&amp;AR788)*IF(AS788&lt;0.5,Riskregister!$K$13+(Riskregister!$L$13-Riskregister!$K$13)*SQRT(AS788/2),Riskregister!$L$13-(Riskregister!$L$13-Riskregister!$K$13)*SQRT((1-AS788)/2)))</f>
        <v>0</v>
      </c>
      <c r="AU788" s="30">
        <f t="shared" ca="1" si="490"/>
        <v>0.14930719997685871</v>
      </c>
      <c r="AV788" s="30">
        <f t="shared" ca="1" si="490"/>
        <v>0.12992613349196647</v>
      </c>
      <c r="AW788" s="30">
        <f>IF(Riskregister!$E$14="",0,COUNTIF(BO$4:BO$53,"&lt;"&amp;AU788)*IF(AV788&lt;0.5,Riskregister!$K$14+(Riskregister!$L$14-Riskregister!$K$14)*SQRT(AV788/2),Riskregister!$L$14-(Riskregister!$L$14-Riskregister!$K$14)*SQRT((1-AV788)/2)))</f>
        <v>0</v>
      </c>
      <c r="AX788" s="30">
        <f t="shared" ca="1" si="491"/>
        <v>0.51477375441401041</v>
      </c>
      <c r="AY788" s="30">
        <f t="shared" ca="1" si="491"/>
        <v>0.62802324497881434</v>
      </c>
      <c r="AZ788" s="30">
        <f>IF(Riskregister!$E$15="",0,COUNTIF(BP$4:BP$53,"&lt;"&amp;AX788)*IF(AY788&lt;0.5,Riskregister!$K$15+(Riskregister!$L$15-Riskregister!$K$15)*SQRT(AY788/2),Riskregister!$L$15-(Riskregister!$L$15-Riskregister!$K$15)*SQRT((1-AY788)/2)))</f>
        <v>0</v>
      </c>
      <c r="BA788" s="30">
        <f t="shared" ca="1" si="492"/>
        <v>0.1082419748686273</v>
      </c>
      <c r="BB788" s="30">
        <f t="shared" ca="1" si="492"/>
        <v>0.36917058633900246</v>
      </c>
      <c r="BC788" s="30">
        <f>IF(Riskregister!$E$16="",0,COUNTIF(BQ$4:BQ$53,"&lt;"&amp;BA788)*IF(BB788&lt;0.5,Riskregister!$K$16+(Riskregister!$L$16-Riskregister!$K$16)*SQRT(BB788/2),Riskregister!$L$16-(Riskregister!$L$16-Riskregister!$K$16)*SQRT((1-BB788)/2)))</f>
        <v>0</v>
      </c>
      <c r="BD788" s="30">
        <f t="shared" ca="1" si="480"/>
        <v>28725155.00438996</v>
      </c>
    </row>
    <row r="789" spans="20:56" x14ac:dyDescent="0.35">
      <c r="T789" s="30">
        <f t="shared" ca="1" si="481"/>
        <v>0.85968092407515873</v>
      </c>
      <c r="U789" s="30">
        <f t="shared" ca="1" si="481"/>
        <v>0.24673756250439316</v>
      </c>
      <c r="V789" s="30">
        <f ca="1">IF(Riskregister!$E$5="",0,COUNTIF(BF$4:BF$53,"&lt;"&amp;T789)*IF(U789&lt;0.5,Riskregister!$K$5+(Riskregister!$L$5-Riskregister!$K$5)*SQRT(U789/2),Riskregister!$L$5-(Riskregister!$L$5-Riskregister!$K$5)*SQRT((1-U789)/2)))</f>
        <v>1848345.0929532526</v>
      </c>
      <c r="W789" s="30">
        <f t="shared" ca="1" si="482"/>
        <v>0.98774941581051479</v>
      </c>
      <c r="X789" s="30">
        <f t="shared" ca="1" si="482"/>
        <v>0.7700957056317449</v>
      </c>
      <c r="Y789" s="30">
        <f ca="1">IF(Riskregister!$E$6="",0,COUNTIF(BG$4:BG$53,"&lt;"&amp;W789)*IF(X789&lt;0.5,Riskregister!$K$6+(Riskregister!$L$6-Riskregister!$K$6)*SQRT(X789/2),Riskregister!$L$6-(Riskregister!$L$6-Riskregister!$K$6)*SQRT((1-X789)/2)))</f>
        <v>8338303.883777814</v>
      </c>
      <c r="Z789" s="30">
        <f t="shared" ca="1" si="483"/>
        <v>0.84203645042160014</v>
      </c>
      <c r="AA789" s="30">
        <f t="shared" ca="1" si="483"/>
        <v>0.85670288359817781</v>
      </c>
      <c r="AB789" s="30">
        <f ca="1">IF(Riskregister!$E$7="",0,COUNTIF(BH$4:BH$53,"&lt;"&amp;Z789)*IF(AA789&lt;0.5,Riskregister!$K$7+(Riskregister!$L$7-Riskregister!$K$7)*SQRT(AA789/2),Riskregister!$L$7-(Riskregister!$L$7-Riskregister!$K$7)*SQRT((1-AA789)/2)))</f>
        <v>2756831.678282124</v>
      </c>
      <c r="AC789" s="30">
        <f t="shared" ca="1" si="484"/>
        <v>0.43183319842394297</v>
      </c>
      <c r="AD789" s="30">
        <f t="shared" ca="1" si="484"/>
        <v>0.39965629939086544</v>
      </c>
      <c r="AE789" s="30">
        <f ca="1">IF(Riskregister!$E$8="",0,COUNTIF(BI$4:BI$53,"&lt;"&amp;AC789)*IF(AD789&lt;0.5,Riskregister!$K$8+(Riskregister!$L$8-Riskregister!$K$8)*SQRT(AD789/2),Riskregister!$L$8-(Riskregister!$L$8-Riskregister!$K$8)*SQRT((1-AD789)/2)))</f>
        <v>4802001.3454410555</v>
      </c>
      <c r="AF789" s="30">
        <f t="shared" ca="1" si="485"/>
        <v>0.84160320146107448</v>
      </c>
      <c r="AG789" s="30">
        <f t="shared" ca="1" si="485"/>
        <v>0.96596712298436749</v>
      </c>
      <c r="AH789" s="30">
        <f>IF(Riskregister!$E$9="",0,COUNTIF(BJ$4:BJ$53,"&lt;"&amp;AF789)*IF(AG789&lt;0.5,Riskregister!$K$9+(Riskregister!$L$9-Riskregister!$K$9)*SQRT(AG789/2),Riskregister!$L$9-(Riskregister!$L$9-Riskregister!$K$9)*SQRT((1-AG789)/2)))</f>
        <v>0</v>
      </c>
      <c r="AI789" s="30">
        <f t="shared" ca="1" si="486"/>
        <v>0.73191829973757194</v>
      </c>
      <c r="AJ789" s="30">
        <f t="shared" ca="1" si="486"/>
        <v>0.22495754280857383</v>
      </c>
      <c r="AK789" s="30">
        <f>IF(Riskregister!$E$10="",0,COUNTIF(BK$4:BK$53,"&lt;"&amp;AI789)*IF(AJ789&lt;0.5,Riskregister!$K$10+(Riskregister!$L$10-Riskregister!$K$10)*SQRT(AJ789/2),Riskregister!$L$10-(Riskregister!$L$10-Riskregister!$K$10)*SQRT((1-AJ789)/2)))</f>
        <v>0</v>
      </c>
      <c r="AL789" s="30">
        <f t="shared" ca="1" si="487"/>
        <v>0.79415587837041068</v>
      </c>
      <c r="AM789" s="30">
        <f t="shared" ca="1" si="487"/>
        <v>0.26753637010794484</v>
      </c>
      <c r="AN789" s="30">
        <f>IF(Riskregister!$E$11="",0,COUNTIF(BL$4:BL$53,"&lt;"&amp;AL789)*IF(AM789&lt;0.5,Riskregister!$K$11+(Riskregister!$L$11-Riskregister!$K$11)*SQRT(AM789/2),Riskregister!$L$11-(Riskregister!$L$11-Riskregister!$K$11)*SQRT((1-AM789)/2)))</f>
        <v>0</v>
      </c>
      <c r="AO789" s="30">
        <f t="shared" ca="1" si="488"/>
        <v>0.41722400264462767</v>
      </c>
      <c r="AP789" s="30">
        <f t="shared" ca="1" si="488"/>
        <v>0.13135143180469699</v>
      </c>
      <c r="AQ789" s="30">
        <f>IF(Riskregister!$E$12="",0,COUNTIF(BM$4:BM$53,"&lt;"&amp;AO789)*IF(AP789&lt;0.5,Riskregister!$K$12+(Riskregister!$L$12-Riskregister!$K$12)*SQRT(AP789/2),Riskregister!$L$12-(Riskregister!$L$12-Riskregister!$K$12)*SQRT((1-AP789)/2)))</f>
        <v>0</v>
      </c>
      <c r="AR789" s="30">
        <f t="shared" ca="1" si="489"/>
        <v>0.52798921275090249</v>
      </c>
      <c r="AS789" s="30">
        <f t="shared" ca="1" si="489"/>
        <v>0.88584469330348936</v>
      </c>
      <c r="AT789" s="30">
        <f>IF(Riskregister!$E$13="",0,COUNTIF(BN$4:BN$53,"&lt;"&amp;AR789)*IF(AS789&lt;0.5,Riskregister!$K$13+(Riskregister!$L$13-Riskregister!$K$13)*SQRT(AS789/2),Riskregister!$L$13-(Riskregister!$L$13-Riskregister!$K$13)*SQRT((1-AS789)/2)))</f>
        <v>0</v>
      </c>
      <c r="AU789" s="30">
        <f t="shared" ca="1" si="490"/>
        <v>0.2682342638339057</v>
      </c>
      <c r="AV789" s="30">
        <f t="shared" ca="1" si="490"/>
        <v>0.76606555357107753</v>
      </c>
      <c r="AW789" s="30">
        <f>IF(Riskregister!$E$14="",0,COUNTIF(BO$4:BO$53,"&lt;"&amp;AU789)*IF(AV789&lt;0.5,Riskregister!$K$14+(Riskregister!$L$14-Riskregister!$K$14)*SQRT(AV789/2),Riskregister!$L$14-(Riskregister!$L$14-Riskregister!$K$14)*SQRT((1-AV789)/2)))</f>
        <v>0</v>
      </c>
      <c r="AX789" s="30">
        <f t="shared" ca="1" si="491"/>
        <v>0.28597174621082622</v>
      </c>
      <c r="AY789" s="30">
        <f t="shared" ca="1" si="491"/>
        <v>7.4680751312176441E-2</v>
      </c>
      <c r="AZ789" s="30">
        <f>IF(Riskregister!$E$15="",0,COUNTIF(BP$4:BP$53,"&lt;"&amp;AX789)*IF(AY789&lt;0.5,Riskregister!$K$15+(Riskregister!$L$15-Riskregister!$K$15)*SQRT(AY789/2),Riskregister!$L$15-(Riskregister!$L$15-Riskregister!$K$15)*SQRT((1-AY789)/2)))</f>
        <v>0</v>
      </c>
      <c r="BA789" s="30">
        <f t="shared" ca="1" si="492"/>
        <v>5.5575222801518498E-2</v>
      </c>
      <c r="BB789" s="30">
        <f t="shared" ca="1" si="492"/>
        <v>0.46358704116043425</v>
      </c>
      <c r="BC789" s="30">
        <f>IF(Riskregister!$E$16="",0,COUNTIF(BQ$4:BQ$53,"&lt;"&amp;BA789)*IF(BB789&lt;0.5,Riskregister!$K$16+(Riskregister!$L$16-Riskregister!$K$16)*SQRT(BB789/2),Riskregister!$L$16-(Riskregister!$L$16-Riskregister!$K$16)*SQRT((1-BB789)/2)))</f>
        <v>0</v>
      </c>
      <c r="BD789" s="30">
        <f t="shared" ca="1" si="480"/>
        <v>17745482.000454243</v>
      </c>
    </row>
    <row r="790" spans="20:56" x14ac:dyDescent="0.35">
      <c r="T790" s="30">
        <f t="shared" ca="1" si="481"/>
        <v>0.34819139379363839</v>
      </c>
      <c r="U790" s="30">
        <f t="shared" ca="1" si="481"/>
        <v>0.64795947334501858</v>
      </c>
      <c r="V790" s="30">
        <f ca="1">IF(Riskregister!$E$5="",0,COUNTIF(BF$4:BF$53,"&lt;"&amp;T790)*IF(U790&lt;0.5,Riskregister!$K$5+(Riskregister!$L$5-Riskregister!$K$5)*SQRT(U790/2),Riskregister!$L$5-(Riskregister!$L$5-Riskregister!$K$5)*SQRT((1-U790)/2)))</f>
        <v>1233610.6198785575</v>
      </c>
      <c r="W790" s="30">
        <f t="shared" ca="1" si="482"/>
        <v>0.46591606452440226</v>
      </c>
      <c r="X790" s="30">
        <f t="shared" ca="1" si="482"/>
        <v>0.38019454272807729</v>
      </c>
      <c r="Y790" s="30">
        <f ca="1">IF(Riskregister!$E$6="",0,COUNTIF(BG$4:BG$53,"&lt;"&amp;W790)*IF(X790&lt;0.5,Riskregister!$K$6+(Riskregister!$L$6-Riskregister!$K$6)*SQRT(X790/2),Riskregister!$L$6-(Riskregister!$L$6-Riskregister!$K$6)*SQRT((1-X790)/2)))</f>
        <v>1969605.2487418423</v>
      </c>
      <c r="Z790" s="30">
        <f t="shared" ca="1" si="483"/>
        <v>0.27189322647103731</v>
      </c>
      <c r="AA790" s="30">
        <f t="shared" ca="1" si="483"/>
        <v>0.40903681022142313</v>
      </c>
      <c r="AB790" s="30">
        <f ca="1">IF(Riskregister!$E$7="",0,COUNTIF(BH$4:BH$53,"&lt;"&amp;Z790)*IF(AA790&lt;0.5,Riskregister!$K$7+(Riskregister!$L$7-Riskregister!$K$7)*SQRT(AA790/2),Riskregister!$L$7-(Riskregister!$L$7-Riskregister!$K$7)*SQRT((1-AA790)/2)))</f>
        <v>1041414.945304645</v>
      </c>
      <c r="AC790" s="30">
        <f t="shared" ca="1" si="484"/>
        <v>2.8715903190014158E-2</v>
      </c>
      <c r="AD790" s="30">
        <f t="shared" ca="1" si="484"/>
        <v>0.95722054665444878</v>
      </c>
      <c r="AE790" s="30">
        <f ca="1">IF(Riskregister!$E$8="",0,COUNTIF(BI$4:BI$53,"&lt;"&amp;AC790)*IF(AD790&lt;0.5,Riskregister!$K$8+(Riskregister!$L$8-Riskregister!$K$8)*SQRT(AD790/2),Riskregister!$L$8-(Riskregister!$L$8-Riskregister!$K$8)*SQRT((1-AD790)/2)))</f>
        <v>0</v>
      </c>
      <c r="AF790" s="30">
        <f t="shared" ca="1" si="485"/>
        <v>0.212317072499007</v>
      </c>
      <c r="AG790" s="30">
        <f t="shared" ca="1" si="485"/>
        <v>0.14439566152363525</v>
      </c>
      <c r="AH790" s="30">
        <f>IF(Riskregister!$E$9="",0,COUNTIF(BJ$4:BJ$53,"&lt;"&amp;AF790)*IF(AG790&lt;0.5,Riskregister!$K$9+(Riskregister!$L$9-Riskregister!$K$9)*SQRT(AG790/2),Riskregister!$L$9-(Riskregister!$L$9-Riskregister!$K$9)*SQRT((1-AG790)/2)))</f>
        <v>0</v>
      </c>
      <c r="AI790" s="30">
        <f t="shared" ca="1" si="486"/>
        <v>0.7976562870016215</v>
      </c>
      <c r="AJ790" s="30">
        <f t="shared" ca="1" si="486"/>
        <v>0.24536918409631459</v>
      </c>
      <c r="AK790" s="30">
        <f>IF(Riskregister!$E$10="",0,COUNTIF(BK$4:BK$53,"&lt;"&amp;AI790)*IF(AJ790&lt;0.5,Riskregister!$K$10+(Riskregister!$L$10-Riskregister!$K$10)*SQRT(AJ790/2),Riskregister!$L$10-(Riskregister!$L$10-Riskregister!$K$10)*SQRT((1-AJ790)/2)))</f>
        <v>0</v>
      </c>
      <c r="AL790" s="30">
        <f t="shared" ca="1" si="487"/>
        <v>0.44228718456656868</v>
      </c>
      <c r="AM790" s="30">
        <f t="shared" ca="1" si="487"/>
        <v>0.14864299794094893</v>
      </c>
      <c r="AN790" s="30">
        <f>IF(Riskregister!$E$11="",0,COUNTIF(BL$4:BL$53,"&lt;"&amp;AL790)*IF(AM790&lt;0.5,Riskregister!$K$11+(Riskregister!$L$11-Riskregister!$K$11)*SQRT(AM790/2),Riskregister!$L$11-(Riskregister!$L$11-Riskregister!$K$11)*SQRT((1-AM790)/2)))</f>
        <v>0</v>
      </c>
      <c r="AO790" s="30">
        <f t="shared" ca="1" si="488"/>
        <v>0.91708462997787921</v>
      </c>
      <c r="AP790" s="30">
        <f t="shared" ca="1" si="488"/>
        <v>0.31425552929896683</v>
      </c>
      <c r="AQ790" s="30">
        <f>IF(Riskregister!$E$12="",0,COUNTIF(BM$4:BM$53,"&lt;"&amp;AO790)*IF(AP790&lt;0.5,Riskregister!$K$12+(Riskregister!$L$12-Riskregister!$K$12)*SQRT(AP790/2),Riskregister!$L$12-(Riskregister!$L$12-Riskregister!$K$12)*SQRT((1-AP790)/2)))</f>
        <v>0</v>
      </c>
      <c r="AR790" s="30">
        <f t="shared" ca="1" si="489"/>
        <v>0.20971656990462539</v>
      </c>
      <c r="AS790" s="30">
        <f t="shared" ca="1" si="489"/>
        <v>0.46825785359640104</v>
      </c>
      <c r="AT790" s="30">
        <f>IF(Riskregister!$E$13="",0,COUNTIF(BN$4:BN$53,"&lt;"&amp;AR790)*IF(AS790&lt;0.5,Riskregister!$K$13+(Riskregister!$L$13-Riskregister!$K$13)*SQRT(AS790/2),Riskregister!$L$13-(Riskregister!$L$13-Riskregister!$K$13)*SQRT((1-AS790)/2)))</f>
        <v>0</v>
      </c>
      <c r="AU790" s="30">
        <f t="shared" ca="1" si="490"/>
        <v>0.66638630853992009</v>
      </c>
      <c r="AV790" s="30">
        <f t="shared" ca="1" si="490"/>
        <v>1.6197038536105879E-2</v>
      </c>
      <c r="AW790" s="30">
        <f>IF(Riskregister!$E$14="",0,COUNTIF(BO$4:BO$53,"&lt;"&amp;AU790)*IF(AV790&lt;0.5,Riskregister!$K$14+(Riskregister!$L$14-Riskregister!$K$14)*SQRT(AV790/2),Riskregister!$L$14-(Riskregister!$L$14-Riskregister!$K$14)*SQRT((1-AV790)/2)))</f>
        <v>0</v>
      </c>
      <c r="AX790" s="30">
        <f t="shared" ca="1" si="491"/>
        <v>0.29305064169328487</v>
      </c>
      <c r="AY790" s="30">
        <f t="shared" ca="1" si="491"/>
        <v>0.1443602396853384</v>
      </c>
      <c r="AZ790" s="30">
        <f>IF(Riskregister!$E$15="",0,COUNTIF(BP$4:BP$53,"&lt;"&amp;AX790)*IF(AY790&lt;0.5,Riskregister!$K$15+(Riskregister!$L$15-Riskregister!$K$15)*SQRT(AY790/2),Riskregister!$L$15-(Riskregister!$L$15-Riskregister!$K$15)*SQRT((1-AY790)/2)))</f>
        <v>0</v>
      </c>
      <c r="BA790" s="30">
        <f t="shared" ca="1" si="492"/>
        <v>0.69705697412283474</v>
      </c>
      <c r="BB790" s="30">
        <f t="shared" ca="1" si="492"/>
        <v>0.43855565695518561</v>
      </c>
      <c r="BC790" s="30">
        <f>IF(Riskregister!$E$16="",0,COUNTIF(BQ$4:BQ$53,"&lt;"&amp;BA790)*IF(BB790&lt;0.5,Riskregister!$K$16+(Riskregister!$L$16-Riskregister!$K$16)*SQRT(BB790/2),Riskregister!$L$16-(Riskregister!$L$16-Riskregister!$K$16)*SQRT((1-BB790)/2)))</f>
        <v>0</v>
      </c>
      <c r="BD790" s="30">
        <f t="shared" ca="1" si="480"/>
        <v>4244630.8139250446</v>
      </c>
    </row>
    <row r="791" spans="20:56" x14ac:dyDescent="0.35">
      <c r="T791" s="30">
        <f t="shared" ca="1" si="481"/>
        <v>9.6754138325726546E-2</v>
      </c>
      <c r="U791" s="30">
        <f t="shared" ca="1" si="481"/>
        <v>0.81026138922393764</v>
      </c>
      <c r="V791" s="30">
        <f ca="1">IF(Riskregister!$E$5="",0,COUNTIF(BF$4:BF$53,"&lt;"&amp;T791)*IF(U791&lt;0.5,Riskregister!$K$5+(Riskregister!$L$5-Riskregister!$K$5)*SQRT(U791/2),Riskregister!$L$5-(Riskregister!$L$5-Riskregister!$K$5)*SQRT((1-U791)/2)))</f>
        <v>461396.12436487817</v>
      </c>
      <c r="W791" s="30">
        <f t="shared" ca="1" si="482"/>
        <v>0.16589083575633368</v>
      </c>
      <c r="X791" s="30">
        <f t="shared" ca="1" si="482"/>
        <v>0.13315488885216964</v>
      </c>
      <c r="Y791" s="30">
        <f ca="1">IF(Riskregister!$E$6="",0,COUNTIF(BG$4:BG$53,"&lt;"&amp;W791)*IF(X791&lt;0.5,Riskregister!$K$6+(Riskregister!$L$6-Riskregister!$K$6)*SQRT(X791/2),Riskregister!$L$6-(Riskregister!$L$6-Riskregister!$K$6)*SQRT((1-X791)/2)))</f>
        <v>664446.89679285709</v>
      </c>
      <c r="Z791" s="30">
        <f t="shared" ca="1" si="483"/>
        <v>0.7364130220821693</v>
      </c>
      <c r="AA791" s="30">
        <f t="shared" ca="1" si="483"/>
        <v>0.27318306145490212</v>
      </c>
      <c r="AB791" s="30">
        <f ca="1">IF(Riskregister!$E$7="",0,COUNTIF(BH$4:BH$53,"&lt;"&amp;Z791)*IF(AA791&lt;0.5,Riskregister!$K$7+(Riskregister!$L$7-Riskregister!$K$7)*SQRT(AA791/2),Riskregister!$L$7-(Riskregister!$L$7-Riskregister!$K$7)*SQRT((1-AA791)/2)))</f>
        <v>1434832.1607406761</v>
      </c>
      <c r="AC791" s="30">
        <f t="shared" ca="1" si="484"/>
        <v>0.82005606340860038</v>
      </c>
      <c r="AD791" s="30">
        <f t="shared" ca="1" si="484"/>
        <v>0.57289164218754041</v>
      </c>
      <c r="AE791" s="30">
        <f ca="1">IF(Riskregister!$E$8="",0,COUNTIF(BI$4:BI$53,"&lt;"&amp;AC791)*IF(AD791&lt;0.5,Riskregister!$K$8+(Riskregister!$L$8-Riskregister!$K$8)*SQRT(AD791/2),Riskregister!$L$8-(Riskregister!$L$8-Riskregister!$K$8)*SQRT((1-AD791)/2)))</f>
        <v>11312158.553897414</v>
      </c>
      <c r="AF791" s="30">
        <f t="shared" ca="1" si="485"/>
        <v>0.16988262566772161</v>
      </c>
      <c r="AG791" s="30">
        <f t="shared" ca="1" si="485"/>
        <v>8.8503442787860709E-2</v>
      </c>
      <c r="AH791" s="30">
        <f>IF(Riskregister!$E$9="",0,COUNTIF(BJ$4:BJ$53,"&lt;"&amp;AF791)*IF(AG791&lt;0.5,Riskregister!$K$9+(Riskregister!$L$9-Riskregister!$K$9)*SQRT(AG791/2),Riskregister!$L$9-(Riskregister!$L$9-Riskregister!$K$9)*SQRT((1-AG791)/2)))</f>
        <v>0</v>
      </c>
      <c r="AI791" s="30">
        <f t="shared" ca="1" si="486"/>
        <v>0.60270024631191654</v>
      </c>
      <c r="AJ791" s="30">
        <f t="shared" ca="1" si="486"/>
        <v>0.35559852366610811</v>
      </c>
      <c r="AK791" s="30">
        <f>IF(Riskregister!$E$10="",0,COUNTIF(BK$4:BK$53,"&lt;"&amp;AI791)*IF(AJ791&lt;0.5,Riskregister!$K$10+(Riskregister!$L$10-Riskregister!$K$10)*SQRT(AJ791/2),Riskregister!$L$10-(Riskregister!$L$10-Riskregister!$K$10)*SQRT((1-AJ791)/2)))</f>
        <v>0</v>
      </c>
      <c r="AL791" s="30">
        <f t="shared" ca="1" si="487"/>
        <v>0.46435416676921459</v>
      </c>
      <c r="AM791" s="30">
        <f t="shared" ca="1" si="487"/>
        <v>4.6081097646201163E-3</v>
      </c>
      <c r="AN791" s="30">
        <f>IF(Riskregister!$E$11="",0,COUNTIF(BL$4:BL$53,"&lt;"&amp;AL791)*IF(AM791&lt;0.5,Riskregister!$K$11+(Riskregister!$L$11-Riskregister!$K$11)*SQRT(AM791/2),Riskregister!$L$11-(Riskregister!$L$11-Riskregister!$K$11)*SQRT((1-AM791)/2)))</f>
        <v>0</v>
      </c>
      <c r="AO791" s="30">
        <f t="shared" ca="1" si="488"/>
        <v>0.46922083707508089</v>
      </c>
      <c r="AP791" s="30">
        <f t="shared" ca="1" si="488"/>
        <v>5.1122638528703579E-2</v>
      </c>
      <c r="AQ791" s="30">
        <f>IF(Riskregister!$E$12="",0,COUNTIF(BM$4:BM$53,"&lt;"&amp;AO791)*IF(AP791&lt;0.5,Riskregister!$K$12+(Riskregister!$L$12-Riskregister!$K$12)*SQRT(AP791/2),Riskregister!$L$12-(Riskregister!$L$12-Riskregister!$K$12)*SQRT((1-AP791)/2)))</f>
        <v>0</v>
      </c>
      <c r="AR791" s="30">
        <f t="shared" ca="1" si="489"/>
        <v>0.30473649626660093</v>
      </c>
      <c r="AS791" s="30">
        <f t="shared" ca="1" si="489"/>
        <v>0.53914141173315355</v>
      </c>
      <c r="AT791" s="30">
        <f>IF(Riskregister!$E$13="",0,COUNTIF(BN$4:BN$53,"&lt;"&amp;AR791)*IF(AS791&lt;0.5,Riskregister!$K$13+(Riskregister!$L$13-Riskregister!$K$13)*SQRT(AS791/2),Riskregister!$L$13-(Riskregister!$L$13-Riskregister!$K$13)*SQRT((1-AS791)/2)))</f>
        <v>0</v>
      </c>
      <c r="AU791" s="30">
        <f t="shared" ca="1" si="490"/>
        <v>0.96629482092448071</v>
      </c>
      <c r="AV791" s="30">
        <f t="shared" ca="1" si="490"/>
        <v>5.6396190951289893E-2</v>
      </c>
      <c r="AW791" s="30">
        <f>IF(Riskregister!$E$14="",0,COUNTIF(BO$4:BO$53,"&lt;"&amp;AU791)*IF(AV791&lt;0.5,Riskregister!$K$14+(Riskregister!$L$14-Riskregister!$K$14)*SQRT(AV791/2),Riskregister!$L$14-(Riskregister!$L$14-Riskregister!$K$14)*SQRT((1-AV791)/2)))</f>
        <v>0</v>
      </c>
      <c r="AX791" s="30">
        <f t="shared" ca="1" si="491"/>
        <v>0.90249979690950477</v>
      </c>
      <c r="AY791" s="30">
        <f t="shared" ca="1" si="491"/>
        <v>0.42550546459445548</v>
      </c>
      <c r="AZ791" s="30">
        <f>IF(Riskregister!$E$15="",0,COUNTIF(BP$4:BP$53,"&lt;"&amp;AX791)*IF(AY791&lt;0.5,Riskregister!$K$15+(Riskregister!$L$15-Riskregister!$K$15)*SQRT(AY791/2),Riskregister!$L$15-(Riskregister!$L$15-Riskregister!$K$15)*SQRT((1-AY791)/2)))</f>
        <v>0</v>
      </c>
      <c r="BA791" s="30">
        <f t="shared" ca="1" si="492"/>
        <v>0.52735497340475701</v>
      </c>
      <c r="BB791" s="30">
        <f t="shared" ca="1" si="492"/>
        <v>1.415135071043494E-2</v>
      </c>
      <c r="BC791" s="30">
        <f>IF(Riskregister!$E$16="",0,COUNTIF(BQ$4:BQ$53,"&lt;"&amp;BA791)*IF(BB791&lt;0.5,Riskregister!$K$16+(Riskregister!$L$16-Riskregister!$K$16)*SQRT(BB791/2),Riskregister!$L$16-(Riskregister!$L$16-Riskregister!$K$16)*SQRT((1-BB791)/2)))</f>
        <v>0</v>
      </c>
      <c r="BD791" s="30">
        <f t="shared" ca="1" si="480"/>
        <v>13872833.735795826</v>
      </c>
    </row>
    <row r="792" spans="20:56" x14ac:dyDescent="0.35">
      <c r="T792" s="30">
        <f t="shared" ca="1" si="481"/>
        <v>0.720558923846079</v>
      </c>
      <c r="U792" s="30">
        <f t="shared" ca="1" si="481"/>
        <v>0.24224730473197376</v>
      </c>
      <c r="V792" s="30">
        <f ca="1">IF(Riskregister!$E$5="",0,COUNTIF(BF$4:BF$53,"&lt;"&amp;T792)*IF(U792&lt;0.5,Riskregister!$K$5+(Riskregister!$L$5-Riskregister!$K$5)*SQRT(U792/2),Riskregister!$L$5-(Riskregister!$L$5-Riskregister!$K$5)*SQRT((1-U792)/2)))</f>
        <v>1533063.5287783546</v>
      </c>
      <c r="W792" s="30">
        <f t="shared" ca="1" si="482"/>
        <v>0.61117613670803417</v>
      </c>
      <c r="X792" s="30">
        <f t="shared" ca="1" si="482"/>
        <v>7.8768558063573302E-3</v>
      </c>
      <c r="Y792" s="30">
        <f ca="1">IF(Riskregister!$E$6="",0,COUNTIF(BG$4:BG$53,"&lt;"&amp;W792)*IF(X792&lt;0.5,Riskregister!$K$6+(Riskregister!$L$6-Riskregister!$K$6)*SQRT(X792/2),Riskregister!$L$6-(Riskregister!$L$6-Riskregister!$K$6)*SQRT((1-X792)/2)))</f>
        <v>625924.82295045734</v>
      </c>
      <c r="Z792" s="30">
        <f t="shared" ca="1" si="483"/>
        <v>0.75689353493165212</v>
      </c>
      <c r="AA792" s="30">
        <f t="shared" ca="1" si="483"/>
        <v>0.71076709682803518</v>
      </c>
      <c r="AB792" s="30">
        <f ca="1">IF(Riskregister!$E$7="",0,COUNTIF(BH$4:BH$53,"&lt;"&amp;Z792)*IF(AA792&lt;0.5,Riskregister!$K$7+(Riskregister!$L$7-Riskregister!$K$7)*SQRT(AA792/2),Riskregister!$L$7-(Riskregister!$L$7-Riskregister!$K$7)*SQRT((1-AA792)/2)))</f>
        <v>2135202.8454047684</v>
      </c>
      <c r="AC792" s="30">
        <f t="shared" ca="1" si="484"/>
        <v>1.9857344417925415E-2</v>
      </c>
      <c r="AD792" s="30">
        <f t="shared" ca="1" si="484"/>
        <v>0.18384277177827568</v>
      </c>
      <c r="AE792" s="30">
        <f ca="1">IF(Riskregister!$E$8="",0,COUNTIF(BI$4:BI$53,"&lt;"&amp;AC792)*IF(AD792&lt;0.5,Riskregister!$K$8+(Riskregister!$L$8-Riskregister!$K$8)*SQRT(AD792/2),Riskregister!$L$8-(Riskregister!$L$8-Riskregister!$K$8)*SQRT((1-AD792)/2)))</f>
        <v>0</v>
      </c>
      <c r="AF792" s="30">
        <f t="shared" ca="1" si="485"/>
        <v>0.96255108182675742</v>
      </c>
      <c r="AG792" s="30">
        <f t="shared" ca="1" si="485"/>
        <v>0.46575267379753638</v>
      </c>
      <c r="AH792" s="30">
        <f>IF(Riskregister!$E$9="",0,COUNTIF(BJ$4:BJ$53,"&lt;"&amp;AF792)*IF(AG792&lt;0.5,Riskregister!$K$9+(Riskregister!$L$9-Riskregister!$K$9)*SQRT(AG792/2),Riskregister!$L$9-(Riskregister!$L$9-Riskregister!$K$9)*SQRT((1-AG792)/2)))</f>
        <v>0</v>
      </c>
      <c r="AI792" s="30">
        <f t="shared" ca="1" si="486"/>
        <v>0.42358442958360665</v>
      </c>
      <c r="AJ792" s="30">
        <f t="shared" ca="1" si="486"/>
        <v>0.43893403407772158</v>
      </c>
      <c r="AK792" s="30">
        <f>IF(Riskregister!$E$10="",0,COUNTIF(BK$4:BK$53,"&lt;"&amp;AI792)*IF(AJ792&lt;0.5,Riskregister!$K$10+(Riskregister!$L$10-Riskregister!$K$10)*SQRT(AJ792/2),Riskregister!$L$10-(Riskregister!$L$10-Riskregister!$K$10)*SQRT((1-AJ792)/2)))</f>
        <v>0</v>
      </c>
      <c r="AL792" s="30">
        <f t="shared" ca="1" si="487"/>
        <v>0.62086927780274137</v>
      </c>
      <c r="AM792" s="30">
        <f t="shared" ca="1" si="487"/>
        <v>0.54656003717133494</v>
      </c>
      <c r="AN792" s="30">
        <f>IF(Riskregister!$E$11="",0,COUNTIF(BL$4:BL$53,"&lt;"&amp;AL792)*IF(AM792&lt;0.5,Riskregister!$K$11+(Riskregister!$L$11-Riskregister!$K$11)*SQRT(AM792/2),Riskregister!$L$11-(Riskregister!$L$11-Riskregister!$K$11)*SQRT((1-AM792)/2)))</f>
        <v>0</v>
      </c>
      <c r="AO792" s="30">
        <f t="shared" ca="1" si="488"/>
        <v>0.15543741118047283</v>
      </c>
      <c r="AP792" s="30">
        <f t="shared" ca="1" si="488"/>
        <v>0.86592703447577535</v>
      </c>
      <c r="AQ792" s="30">
        <f>IF(Riskregister!$E$12="",0,COUNTIF(BM$4:BM$53,"&lt;"&amp;AO792)*IF(AP792&lt;0.5,Riskregister!$K$12+(Riskregister!$L$12-Riskregister!$K$12)*SQRT(AP792/2),Riskregister!$L$12-(Riskregister!$L$12-Riskregister!$K$12)*SQRT((1-AP792)/2)))</f>
        <v>0</v>
      </c>
      <c r="AR792" s="30">
        <f t="shared" ca="1" si="489"/>
        <v>0.51049777130257668</v>
      </c>
      <c r="AS792" s="30">
        <f t="shared" ca="1" si="489"/>
        <v>0.60742184337513216</v>
      </c>
      <c r="AT792" s="30">
        <f>IF(Riskregister!$E$13="",0,COUNTIF(BN$4:BN$53,"&lt;"&amp;AR792)*IF(AS792&lt;0.5,Riskregister!$K$13+(Riskregister!$L$13-Riskregister!$K$13)*SQRT(AS792/2),Riskregister!$L$13-(Riskregister!$L$13-Riskregister!$K$13)*SQRT((1-AS792)/2)))</f>
        <v>0</v>
      </c>
      <c r="AU792" s="30">
        <f t="shared" ca="1" si="490"/>
        <v>0.96096334769041714</v>
      </c>
      <c r="AV792" s="30">
        <f t="shared" ca="1" si="490"/>
        <v>0.9930355550415404</v>
      </c>
      <c r="AW792" s="30">
        <f>IF(Riskregister!$E$14="",0,COUNTIF(BO$4:BO$53,"&lt;"&amp;AU792)*IF(AV792&lt;0.5,Riskregister!$K$14+(Riskregister!$L$14-Riskregister!$K$14)*SQRT(AV792/2),Riskregister!$L$14-(Riskregister!$L$14-Riskregister!$K$14)*SQRT((1-AV792)/2)))</f>
        <v>0</v>
      </c>
      <c r="AX792" s="30">
        <f t="shared" ca="1" si="491"/>
        <v>0.18259418685137196</v>
      </c>
      <c r="AY792" s="30">
        <f t="shared" ca="1" si="491"/>
        <v>0.54193032145143916</v>
      </c>
      <c r="AZ792" s="30">
        <f>IF(Riskregister!$E$15="",0,COUNTIF(BP$4:BP$53,"&lt;"&amp;AX792)*IF(AY792&lt;0.5,Riskregister!$K$15+(Riskregister!$L$15-Riskregister!$K$15)*SQRT(AY792/2),Riskregister!$L$15-(Riskregister!$L$15-Riskregister!$K$15)*SQRT((1-AY792)/2)))</f>
        <v>0</v>
      </c>
      <c r="BA792" s="30">
        <f t="shared" ca="1" si="492"/>
        <v>0.61583548800276422</v>
      </c>
      <c r="BB792" s="30">
        <f t="shared" ca="1" si="492"/>
        <v>0.79026577059699432</v>
      </c>
      <c r="BC792" s="30">
        <f>IF(Riskregister!$E$16="",0,COUNTIF(BQ$4:BQ$53,"&lt;"&amp;BA792)*IF(BB792&lt;0.5,Riskregister!$K$16+(Riskregister!$L$16-Riskregister!$K$16)*SQRT(BB792/2),Riskregister!$L$16-(Riskregister!$L$16-Riskregister!$K$16)*SQRT((1-BB792)/2)))</f>
        <v>0</v>
      </c>
      <c r="BD792" s="30">
        <f t="shared" ca="1" si="480"/>
        <v>4294191.1971335802</v>
      </c>
    </row>
    <row r="793" spans="20:56" x14ac:dyDescent="0.35">
      <c r="T793" s="30">
        <f t="shared" ca="1" si="481"/>
        <v>0.30144510113928524</v>
      </c>
      <c r="U793" s="30">
        <f t="shared" ca="1" si="481"/>
        <v>3.7062473628653114E-2</v>
      </c>
      <c r="V793" s="30">
        <f ca="1">IF(Riskregister!$E$5="",0,COUNTIF(BF$4:BF$53,"&lt;"&amp;T793)*IF(U793&lt;0.5,Riskregister!$K$5+(Riskregister!$L$5-Riskregister!$K$5)*SQRT(U793/2),Riskregister!$L$5-(Riskregister!$L$5-Riskregister!$K$5)*SQRT((1-U793)/2)))</f>
        <v>422516.53692299873</v>
      </c>
      <c r="W793" s="30">
        <f t="shared" ca="1" si="482"/>
        <v>0.39505125152461384</v>
      </c>
      <c r="X793" s="30">
        <f t="shared" ca="1" si="482"/>
        <v>0.17793721404769169</v>
      </c>
      <c r="Y793" s="30">
        <f ca="1">IF(Riskregister!$E$6="",0,COUNTIF(BG$4:BG$53,"&lt;"&amp;W793)*IF(X793&lt;0.5,Riskregister!$K$6+(Riskregister!$L$6-Riskregister!$K$6)*SQRT(X793/2),Riskregister!$L$6-(Riskregister!$L$6-Riskregister!$K$6)*SQRT((1-X793)/2)))</f>
        <v>736896.90514777659</v>
      </c>
      <c r="Z793" s="30">
        <f t="shared" ca="1" si="483"/>
        <v>0.83644338250872707</v>
      </c>
      <c r="AA793" s="30">
        <f t="shared" ca="1" si="483"/>
        <v>0.79110454133757957</v>
      </c>
      <c r="AB793" s="30">
        <f ca="1">IF(Riskregister!$E$7="",0,COUNTIF(BH$4:BH$53,"&lt;"&amp;Z793)*IF(AA793&lt;0.5,Riskregister!$K$7+(Riskregister!$L$7-Riskregister!$K$7)*SQRT(AA793/2),Riskregister!$L$7-(Riskregister!$L$7-Riskregister!$K$7)*SQRT((1-AA793)/2)))</f>
        <v>2581971.2212864836</v>
      </c>
      <c r="AC793" s="30">
        <f t="shared" ca="1" si="484"/>
        <v>0.3041925459424929</v>
      </c>
      <c r="AD793" s="30">
        <f t="shared" ca="1" si="484"/>
        <v>0.40597822644060333</v>
      </c>
      <c r="AE793" s="30">
        <f ca="1">IF(Riskregister!$E$8="",0,COUNTIF(BI$4:BI$53,"&lt;"&amp;AC793)*IF(AD793&lt;0.5,Riskregister!$K$8+(Riskregister!$L$8-Riskregister!$K$8)*SQRT(AD793/2),Riskregister!$L$8-(Riskregister!$L$8-Riskregister!$K$8)*SQRT((1-AD793)/2)))</f>
        <v>4835105.4348322731</v>
      </c>
      <c r="AF793" s="30">
        <f t="shared" ca="1" si="485"/>
        <v>0.12824325110649004</v>
      </c>
      <c r="AG793" s="30">
        <f t="shared" ca="1" si="485"/>
        <v>0.22894595012816854</v>
      </c>
      <c r="AH793" s="30">
        <f>IF(Riskregister!$E$9="",0,COUNTIF(BJ$4:BJ$53,"&lt;"&amp;AF793)*IF(AG793&lt;0.5,Riskregister!$K$9+(Riskregister!$L$9-Riskregister!$K$9)*SQRT(AG793/2),Riskregister!$L$9-(Riskregister!$L$9-Riskregister!$K$9)*SQRT((1-AG793)/2)))</f>
        <v>0</v>
      </c>
      <c r="AI793" s="30">
        <f t="shared" ca="1" si="486"/>
        <v>0.16535625122709041</v>
      </c>
      <c r="AJ793" s="30">
        <f t="shared" ca="1" si="486"/>
        <v>0.56422189750375429</v>
      </c>
      <c r="AK793" s="30">
        <f>IF(Riskregister!$E$10="",0,COUNTIF(BK$4:BK$53,"&lt;"&amp;AI793)*IF(AJ793&lt;0.5,Riskregister!$K$10+(Riskregister!$L$10-Riskregister!$K$10)*SQRT(AJ793/2),Riskregister!$L$10-(Riskregister!$L$10-Riskregister!$K$10)*SQRT((1-AJ793)/2)))</f>
        <v>0</v>
      </c>
      <c r="AL793" s="30">
        <f t="shared" ca="1" si="487"/>
        <v>0.35446160685894046</v>
      </c>
      <c r="AM793" s="30">
        <f t="shared" ca="1" si="487"/>
        <v>0.38156073975408467</v>
      </c>
      <c r="AN793" s="30">
        <f>IF(Riskregister!$E$11="",0,COUNTIF(BL$4:BL$53,"&lt;"&amp;AL793)*IF(AM793&lt;0.5,Riskregister!$K$11+(Riskregister!$L$11-Riskregister!$K$11)*SQRT(AM793/2),Riskregister!$L$11-(Riskregister!$L$11-Riskregister!$K$11)*SQRT((1-AM793)/2)))</f>
        <v>0</v>
      </c>
      <c r="AO793" s="30">
        <f t="shared" ca="1" si="488"/>
        <v>0.61807020920415101</v>
      </c>
      <c r="AP793" s="30">
        <f t="shared" ca="1" si="488"/>
        <v>3.4974820196679079E-2</v>
      </c>
      <c r="AQ793" s="30">
        <f>IF(Riskregister!$E$12="",0,COUNTIF(BM$4:BM$53,"&lt;"&amp;AO793)*IF(AP793&lt;0.5,Riskregister!$K$12+(Riskregister!$L$12-Riskregister!$K$12)*SQRT(AP793/2),Riskregister!$L$12-(Riskregister!$L$12-Riskregister!$K$12)*SQRT((1-AP793)/2)))</f>
        <v>0</v>
      </c>
      <c r="AR793" s="30">
        <f t="shared" ca="1" si="489"/>
        <v>0.23398178310829354</v>
      </c>
      <c r="AS793" s="30">
        <f t="shared" ca="1" si="489"/>
        <v>0.95690936158839845</v>
      </c>
      <c r="AT793" s="30">
        <f>IF(Riskregister!$E$13="",0,COUNTIF(BN$4:BN$53,"&lt;"&amp;AR793)*IF(AS793&lt;0.5,Riskregister!$K$13+(Riskregister!$L$13-Riskregister!$K$13)*SQRT(AS793/2),Riskregister!$L$13-(Riskregister!$L$13-Riskregister!$K$13)*SQRT((1-AS793)/2)))</f>
        <v>0</v>
      </c>
      <c r="AU793" s="30">
        <f t="shared" ca="1" si="490"/>
        <v>1.1462100109506101E-2</v>
      </c>
      <c r="AV793" s="30">
        <f t="shared" ca="1" si="490"/>
        <v>0.9172410177021677</v>
      </c>
      <c r="AW793" s="30">
        <f>IF(Riskregister!$E$14="",0,COUNTIF(BO$4:BO$53,"&lt;"&amp;AU793)*IF(AV793&lt;0.5,Riskregister!$K$14+(Riskregister!$L$14-Riskregister!$K$14)*SQRT(AV793/2),Riskregister!$L$14-(Riskregister!$L$14-Riskregister!$K$14)*SQRT((1-AV793)/2)))</f>
        <v>0</v>
      </c>
      <c r="AX793" s="30">
        <f t="shared" ca="1" si="491"/>
        <v>0.85351194129797447</v>
      </c>
      <c r="AY793" s="30">
        <f t="shared" ca="1" si="491"/>
        <v>0.74404548699084361</v>
      </c>
      <c r="AZ793" s="30">
        <f>IF(Riskregister!$E$15="",0,COUNTIF(BP$4:BP$53,"&lt;"&amp;AX793)*IF(AY793&lt;0.5,Riskregister!$K$15+(Riskregister!$L$15-Riskregister!$K$15)*SQRT(AY793/2),Riskregister!$L$15-(Riskregister!$L$15-Riskregister!$K$15)*SQRT((1-AY793)/2)))</f>
        <v>0</v>
      </c>
      <c r="BA793" s="30">
        <f t="shared" ca="1" si="492"/>
        <v>1.8295235741539795E-2</v>
      </c>
      <c r="BB793" s="30">
        <f t="shared" ca="1" si="492"/>
        <v>0.59019966275731073</v>
      </c>
      <c r="BC793" s="30">
        <f>IF(Riskregister!$E$16="",0,COUNTIF(BQ$4:BQ$53,"&lt;"&amp;BA793)*IF(BB793&lt;0.5,Riskregister!$K$16+(Riskregister!$L$16-Riskregister!$K$16)*SQRT(BB793/2),Riskregister!$L$16-(Riskregister!$L$16-Riskregister!$K$16)*SQRT((1-BB793)/2)))</f>
        <v>0</v>
      </c>
      <c r="BD793" s="30">
        <f t="shared" ca="1" si="480"/>
        <v>8576490.0981895328</v>
      </c>
    </row>
    <row r="794" spans="20:56" x14ac:dyDescent="0.35">
      <c r="T794" s="30">
        <f t="shared" ca="1" si="481"/>
        <v>0.31021971982678964</v>
      </c>
      <c r="U794" s="30">
        <f t="shared" ca="1" si="481"/>
        <v>0.78359244300508768</v>
      </c>
      <c r="V794" s="30">
        <f ca="1">IF(Riskregister!$E$5="",0,COUNTIF(BF$4:BF$53,"&lt;"&amp;T794)*IF(U794&lt;0.5,Riskregister!$K$5+(Riskregister!$L$5-Riskregister!$K$5)*SQRT(U794/2),Riskregister!$L$5-(Riskregister!$L$5-Riskregister!$K$5)*SQRT((1-U794)/2)))</f>
        <v>1355926.3728708788</v>
      </c>
      <c r="W794" s="30">
        <f t="shared" ca="1" si="482"/>
        <v>0.80636068658962867</v>
      </c>
      <c r="X794" s="30">
        <f t="shared" ca="1" si="482"/>
        <v>4.0686065708065988E-2</v>
      </c>
      <c r="Y794" s="30">
        <f ca="1">IF(Riskregister!$E$6="",0,COUNTIF(BG$4:BG$53,"&lt;"&amp;W794)*IF(X794&lt;0.5,Riskregister!$K$6+(Riskregister!$L$6-Riskregister!$K$6)*SQRT(X794/2),Riskregister!$L$6-(Riskregister!$L$6-Riskregister!$K$6)*SQRT((1-X794)/2)))</f>
        <v>1370196.622962995</v>
      </c>
      <c r="Z794" s="30">
        <f t="shared" ca="1" si="483"/>
        <v>0.12393043259314163</v>
      </c>
      <c r="AA794" s="30">
        <f t="shared" ca="1" si="483"/>
        <v>0.83554069068455072</v>
      </c>
      <c r="AB794" s="30">
        <f ca="1">IF(Riskregister!$E$7="",0,COUNTIF(BH$4:BH$53,"&lt;"&amp;Z794)*IF(AA794&lt;0.5,Riskregister!$K$7+(Riskregister!$L$7-Riskregister!$K$7)*SQRT(AA794/2),Riskregister!$L$7-(Riskregister!$L$7-Riskregister!$K$7)*SQRT((1-AA794)/2)))</f>
        <v>898905.00791255035</v>
      </c>
      <c r="AC794" s="30">
        <f t="shared" ca="1" si="484"/>
        <v>0.68789562679838301</v>
      </c>
      <c r="AD794" s="30">
        <f t="shared" ca="1" si="484"/>
        <v>0.99434513204744501</v>
      </c>
      <c r="AE794" s="30">
        <f ca="1">IF(Riskregister!$E$8="",0,COUNTIF(BI$4:BI$53,"&lt;"&amp;AC794)*IF(AD794&lt;0.5,Riskregister!$K$8+(Riskregister!$L$8-Riskregister!$K$8)*SQRT(AD794/2),Riskregister!$L$8-(Riskregister!$L$8-Riskregister!$K$8)*SQRT((1-AD794)/2)))</f>
        <v>14250251.943101065</v>
      </c>
      <c r="AF794" s="30">
        <f t="shared" ca="1" si="485"/>
        <v>8.8775759790969078E-2</v>
      </c>
      <c r="AG794" s="30">
        <f t="shared" ca="1" si="485"/>
        <v>0.30116262335960564</v>
      </c>
      <c r="AH794" s="30">
        <f>IF(Riskregister!$E$9="",0,COUNTIF(BJ$4:BJ$53,"&lt;"&amp;AF794)*IF(AG794&lt;0.5,Riskregister!$K$9+(Riskregister!$L$9-Riskregister!$K$9)*SQRT(AG794/2),Riskregister!$L$9-(Riskregister!$L$9-Riskregister!$K$9)*SQRT((1-AG794)/2)))</f>
        <v>0</v>
      </c>
      <c r="AI794" s="30">
        <f t="shared" ca="1" si="486"/>
        <v>0.94441109591762484</v>
      </c>
      <c r="AJ794" s="30">
        <f t="shared" ca="1" si="486"/>
        <v>0.48646357603085222</v>
      </c>
      <c r="AK794" s="30">
        <f>IF(Riskregister!$E$10="",0,COUNTIF(BK$4:BK$53,"&lt;"&amp;AI794)*IF(AJ794&lt;0.5,Riskregister!$K$10+(Riskregister!$L$10-Riskregister!$K$10)*SQRT(AJ794/2),Riskregister!$L$10-(Riskregister!$L$10-Riskregister!$K$10)*SQRT((1-AJ794)/2)))</f>
        <v>0</v>
      </c>
      <c r="AL794" s="30">
        <f t="shared" ca="1" si="487"/>
        <v>0.72190871834571546</v>
      </c>
      <c r="AM794" s="30">
        <f t="shared" ca="1" si="487"/>
        <v>0.84019872769068527</v>
      </c>
      <c r="AN794" s="30">
        <f>IF(Riskregister!$E$11="",0,COUNTIF(BL$4:BL$53,"&lt;"&amp;AL794)*IF(AM794&lt;0.5,Riskregister!$K$11+(Riskregister!$L$11-Riskregister!$K$11)*SQRT(AM794/2),Riskregister!$L$11-(Riskregister!$L$11-Riskregister!$K$11)*SQRT((1-AM794)/2)))</f>
        <v>0</v>
      </c>
      <c r="AO794" s="30">
        <f t="shared" ca="1" si="488"/>
        <v>0.48189867984772738</v>
      </c>
      <c r="AP794" s="30">
        <f t="shared" ca="1" si="488"/>
        <v>4.9488231195997878E-2</v>
      </c>
      <c r="AQ794" s="30">
        <f>IF(Riskregister!$E$12="",0,COUNTIF(BM$4:BM$53,"&lt;"&amp;AO794)*IF(AP794&lt;0.5,Riskregister!$K$12+(Riskregister!$L$12-Riskregister!$K$12)*SQRT(AP794/2),Riskregister!$L$12-(Riskregister!$L$12-Riskregister!$K$12)*SQRT((1-AP794)/2)))</f>
        <v>0</v>
      </c>
      <c r="AR794" s="30">
        <f t="shared" ca="1" si="489"/>
        <v>0.62997859537451495</v>
      </c>
      <c r="AS794" s="30">
        <f t="shared" ca="1" si="489"/>
        <v>0.44464044319637364</v>
      </c>
      <c r="AT794" s="30">
        <f>IF(Riskregister!$E$13="",0,COUNTIF(BN$4:BN$53,"&lt;"&amp;AR794)*IF(AS794&lt;0.5,Riskregister!$K$13+(Riskregister!$L$13-Riskregister!$K$13)*SQRT(AS794/2),Riskregister!$L$13-(Riskregister!$L$13-Riskregister!$K$13)*SQRT((1-AS794)/2)))</f>
        <v>0</v>
      </c>
      <c r="AU794" s="30">
        <f t="shared" ca="1" si="490"/>
        <v>0.8986580724209392</v>
      </c>
      <c r="AV794" s="30">
        <f t="shared" ca="1" si="490"/>
        <v>4.4670059339759427E-2</v>
      </c>
      <c r="AW794" s="30">
        <f>IF(Riskregister!$E$14="",0,COUNTIF(BO$4:BO$53,"&lt;"&amp;AU794)*IF(AV794&lt;0.5,Riskregister!$K$14+(Riskregister!$L$14-Riskregister!$K$14)*SQRT(AV794/2),Riskregister!$L$14-(Riskregister!$L$14-Riskregister!$K$14)*SQRT((1-AV794)/2)))</f>
        <v>0</v>
      </c>
      <c r="AX794" s="30">
        <f t="shared" ca="1" si="491"/>
        <v>0.85755241471508925</v>
      </c>
      <c r="AY794" s="30">
        <f t="shared" ca="1" si="491"/>
        <v>0.8075860558440654</v>
      </c>
      <c r="AZ794" s="30">
        <f>IF(Riskregister!$E$15="",0,COUNTIF(BP$4:BP$53,"&lt;"&amp;AX794)*IF(AY794&lt;0.5,Riskregister!$K$15+(Riskregister!$L$15-Riskregister!$K$15)*SQRT(AY794/2),Riskregister!$L$15-(Riskregister!$L$15-Riskregister!$K$15)*SQRT((1-AY794)/2)))</f>
        <v>0</v>
      </c>
      <c r="BA794" s="30">
        <f t="shared" ca="1" si="492"/>
        <v>0.79141185701427275</v>
      </c>
      <c r="BB794" s="30">
        <f t="shared" ca="1" si="492"/>
        <v>0.48966364393159423</v>
      </c>
      <c r="BC794" s="30">
        <f>IF(Riskregister!$E$16="",0,COUNTIF(BQ$4:BQ$53,"&lt;"&amp;BA794)*IF(BB794&lt;0.5,Riskregister!$K$16+(Riskregister!$L$16-Riskregister!$K$16)*SQRT(BB794/2),Riskregister!$L$16-(Riskregister!$L$16-Riskregister!$K$16)*SQRT((1-BB794)/2)))</f>
        <v>0</v>
      </c>
      <c r="BD794" s="30">
        <f t="shared" ca="1" si="480"/>
        <v>17875279.946847491</v>
      </c>
    </row>
    <row r="795" spans="20:56" x14ac:dyDescent="0.35">
      <c r="T795" s="30">
        <f t="shared" ca="1" si="481"/>
        <v>0.59167468708349524</v>
      </c>
      <c r="U795" s="30">
        <f t="shared" ca="1" si="481"/>
        <v>0.95146805679596602</v>
      </c>
      <c r="V795" s="30">
        <f ca="1">IF(Riskregister!$E$5="",0,COUNTIF(BF$4:BF$53,"&lt;"&amp;T795)*IF(U795&lt;0.5,Riskregister!$K$5+(Riskregister!$L$5-Riskregister!$K$5)*SQRT(U795/2),Riskregister!$L$5-(Riskregister!$L$5-Riskregister!$K$5)*SQRT((1-U795)/2)))</f>
        <v>2119604.3010484381</v>
      </c>
      <c r="W795" s="30">
        <f t="shared" ca="1" si="482"/>
        <v>9.2081087518401272E-2</v>
      </c>
      <c r="X795" s="30">
        <f t="shared" ca="1" si="482"/>
        <v>0.49650925112532751</v>
      </c>
      <c r="Y795" s="30">
        <f ca="1">IF(Riskregister!$E$6="",0,COUNTIF(BG$4:BG$53,"&lt;"&amp;W795)*IF(X795&lt;0.5,Riskregister!$K$6+(Riskregister!$L$6-Riskregister!$K$6)*SQRT(X795/2),Riskregister!$L$6-(Riskregister!$L$6-Riskregister!$K$6)*SQRT((1-X795)/2)))</f>
        <v>0</v>
      </c>
      <c r="Z795" s="30">
        <f t="shared" ca="1" si="483"/>
        <v>0.42880551920928256</v>
      </c>
      <c r="AA795" s="30">
        <f t="shared" ca="1" si="483"/>
        <v>0.62578112690718868</v>
      </c>
      <c r="AB795" s="30">
        <f ca="1">IF(Riskregister!$E$7="",0,COUNTIF(BH$4:BH$53,"&lt;"&amp;Z795)*IF(AA795&lt;0.5,Riskregister!$K$7+(Riskregister!$L$7-Riskregister!$K$7)*SQRT(AA795/2),Riskregister!$L$7-(Riskregister!$L$7-Riskregister!$K$7)*SQRT((1-AA795)/2)))</f>
        <v>1491620.8857697966</v>
      </c>
      <c r="AC795" s="30">
        <f t="shared" ca="1" si="484"/>
        <v>0.58297156765199909</v>
      </c>
      <c r="AD795" s="30">
        <f t="shared" ca="1" si="484"/>
        <v>0.90650201710182832</v>
      </c>
      <c r="AE795" s="30">
        <f ca="1">IF(Riskregister!$E$8="",0,COUNTIF(BI$4:BI$53,"&lt;"&amp;AC795)*IF(AD795&lt;0.5,Riskregister!$K$8+(Riskregister!$L$8-Riskregister!$K$8)*SQRT(AD795/2),Riskregister!$L$8-(Riskregister!$L$8-Riskregister!$K$8)*SQRT((1-AD795)/2)))</f>
        <v>11951366.37327593</v>
      </c>
      <c r="AF795" s="30">
        <f t="shared" ca="1" si="485"/>
        <v>0.7686531999830104</v>
      </c>
      <c r="AG795" s="30">
        <f t="shared" ca="1" si="485"/>
        <v>0.61817157198223283</v>
      </c>
      <c r="AH795" s="30">
        <f>IF(Riskregister!$E$9="",0,COUNTIF(BJ$4:BJ$53,"&lt;"&amp;AF795)*IF(AG795&lt;0.5,Riskregister!$K$9+(Riskregister!$L$9-Riskregister!$K$9)*SQRT(AG795/2),Riskregister!$L$9-(Riskregister!$L$9-Riskregister!$K$9)*SQRT((1-AG795)/2)))</f>
        <v>0</v>
      </c>
      <c r="AI795" s="30">
        <f t="shared" ca="1" si="486"/>
        <v>0.80122209924916465</v>
      </c>
      <c r="AJ795" s="30">
        <f t="shared" ca="1" si="486"/>
        <v>0.30558911739591688</v>
      </c>
      <c r="AK795" s="30">
        <f>IF(Riskregister!$E$10="",0,COUNTIF(BK$4:BK$53,"&lt;"&amp;AI795)*IF(AJ795&lt;0.5,Riskregister!$K$10+(Riskregister!$L$10-Riskregister!$K$10)*SQRT(AJ795/2),Riskregister!$L$10-(Riskregister!$L$10-Riskregister!$K$10)*SQRT((1-AJ795)/2)))</f>
        <v>0</v>
      </c>
      <c r="AL795" s="30">
        <f t="shared" ca="1" si="487"/>
        <v>0.28515727794480927</v>
      </c>
      <c r="AM795" s="30">
        <f t="shared" ca="1" si="487"/>
        <v>0.56900691671445269</v>
      </c>
      <c r="AN795" s="30">
        <f>IF(Riskregister!$E$11="",0,COUNTIF(BL$4:BL$53,"&lt;"&amp;AL795)*IF(AM795&lt;0.5,Riskregister!$K$11+(Riskregister!$L$11-Riskregister!$K$11)*SQRT(AM795/2),Riskregister!$L$11-(Riskregister!$L$11-Riskregister!$K$11)*SQRT((1-AM795)/2)))</f>
        <v>0</v>
      </c>
      <c r="AO795" s="30">
        <f t="shared" ca="1" si="488"/>
        <v>0.22379283194876842</v>
      </c>
      <c r="AP795" s="30">
        <f t="shared" ca="1" si="488"/>
        <v>0.77435510764001991</v>
      </c>
      <c r="AQ795" s="30">
        <f>IF(Riskregister!$E$12="",0,COUNTIF(BM$4:BM$53,"&lt;"&amp;AO795)*IF(AP795&lt;0.5,Riskregister!$K$12+(Riskregister!$L$12-Riskregister!$K$12)*SQRT(AP795/2),Riskregister!$L$12-(Riskregister!$L$12-Riskregister!$K$12)*SQRT((1-AP795)/2)))</f>
        <v>0</v>
      </c>
      <c r="AR795" s="30">
        <f t="shared" ca="1" si="489"/>
        <v>0.34459884287157294</v>
      </c>
      <c r="AS795" s="30">
        <f t="shared" ca="1" si="489"/>
        <v>0.76304024248466928</v>
      </c>
      <c r="AT795" s="30">
        <f>IF(Riskregister!$E$13="",0,COUNTIF(BN$4:BN$53,"&lt;"&amp;AR795)*IF(AS795&lt;0.5,Riskregister!$K$13+(Riskregister!$L$13-Riskregister!$K$13)*SQRT(AS795/2),Riskregister!$L$13-(Riskregister!$L$13-Riskregister!$K$13)*SQRT((1-AS795)/2)))</f>
        <v>0</v>
      </c>
      <c r="AU795" s="30">
        <f t="shared" ca="1" si="490"/>
        <v>2.175845753539063E-2</v>
      </c>
      <c r="AV795" s="30">
        <f t="shared" ca="1" si="490"/>
        <v>0.83940138787569674</v>
      </c>
      <c r="AW795" s="30">
        <f>IF(Riskregister!$E$14="",0,COUNTIF(BO$4:BO$53,"&lt;"&amp;AU795)*IF(AV795&lt;0.5,Riskregister!$K$14+(Riskregister!$L$14-Riskregister!$K$14)*SQRT(AV795/2),Riskregister!$L$14-(Riskregister!$L$14-Riskregister!$K$14)*SQRT((1-AV795)/2)))</f>
        <v>0</v>
      </c>
      <c r="AX795" s="30">
        <f t="shared" ca="1" si="491"/>
        <v>0.63489704120454815</v>
      </c>
      <c r="AY795" s="30">
        <f t="shared" ca="1" si="491"/>
        <v>0.24515113748743422</v>
      </c>
      <c r="AZ795" s="30">
        <f>IF(Riskregister!$E$15="",0,COUNTIF(BP$4:BP$53,"&lt;"&amp;AX795)*IF(AY795&lt;0.5,Riskregister!$K$15+(Riskregister!$L$15-Riskregister!$K$15)*SQRT(AY795/2),Riskregister!$L$15-(Riskregister!$L$15-Riskregister!$K$15)*SQRT((1-AY795)/2)))</f>
        <v>0</v>
      </c>
      <c r="BA795" s="30">
        <f t="shared" ca="1" si="492"/>
        <v>0.81013319749314738</v>
      </c>
      <c r="BB795" s="30">
        <f t="shared" ca="1" si="492"/>
        <v>0.78908348406811013</v>
      </c>
      <c r="BC795" s="30">
        <f>IF(Riskregister!$E$16="",0,COUNTIF(BQ$4:BQ$53,"&lt;"&amp;BA795)*IF(BB795&lt;0.5,Riskregister!$K$16+(Riskregister!$L$16-Riskregister!$K$16)*SQRT(BB795/2),Riskregister!$L$16-(Riskregister!$L$16-Riskregister!$K$16)*SQRT((1-BB795)/2)))</f>
        <v>0</v>
      </c>
      <c r="BD795" s="30">
        <f t="shared" ca="1" si="480"/>
        <v>15562591.560094165</v>
      </c>
    </row>
    <row r="796" spans="20:56" x14ac:dyDescent="0.35">
      <c r="T796" s="30">
        <f t="shared" ca="1" si="481"/>
        <v>1.0741381741910305E-2</v>
      </c>
      <c r="U796" s="30">
        <f t="shared" ca="1" si="481"/>
        <v>0.11476666115866507</v>
      </c>
      <c r="V796" s="30">
        <f ca="1">IF(Riskregister!$E$5="",0,COUNTIF(BF$4:BF$53,"&lt;"&amp;T796)*IF(U796&lt;0.5,Riskregister!$K$5+(Riskregister!$L$5-Riskregister!$K$5)*SQRT(U796/2),Riskregister!$L$5-(Riskregister!$L$5-Riskregister!$K$5)*SQRT((1-U796)/2)))</f>
        <v>0</v>
      </c>
      <c r="W796" s="30">
        <f t="shared" ca="1" si="482"/>
        <v>5.1100144677697856E-2</v>
      </c>
      <c r="X796" s="30">
        <f t="shared" ca="1" si="482"/>
        <v>0.82361993379687659</v>
      </c>
      <c r="Y796" s="30">
        <f ca="1">IF(Riskregister!$E$6="",0,COUNTIF(BG$4:BG$53,"&lt;"&amp;W796)*IF(X796&lt;0.5,Riskregister!$K$6+(Riskregister!$L$6-Riskregister!$K$6)*SQRT(X796/2),Riskregister!$L$6-(Riskregister!$L$6-Riskregister!$K$6)*SQRT((1-X796)/2)))</f>
        <v>0</v>
      </c>
      <c r="Z796" s="30">
        <f t="shared" ca="1" si="483"/>
        <v>0.16310854925155904</v>
      </c>
      <c r="AA796" s="30">
        <f t="shared" ca="1" si="483"/>
        <v>0.47633643732087061</v>
      </c>
      <c r="AB796" s="30">
        <f ca="1">IF(Riskregister!$E$7="",0,COUNTIF(BH$4:BH$53,"&lt;"&amp;Z796)*IF(AA796&lt;0.5,Riskregister!$K$7+(Riskregister!$L$7-Riskregister!$K$7)*SQRT(AA796/2),Riskregister!$L$7-(Riskregister!$L$7-Riskregister!$K$7)*SQRT((1-AA796)/2)))</f>
        <v>883234.73899857677</v>
      </c>
      <c r="AC796" s="30">
        <f t="shared" ca="1" si="484"/>
        <v>0.40886923178273415</v>
      </c>
      <c r="AD796" s="30">
        <f t="shared" ca="1" si="484"/>
        <v>0.44304782296290723</v>
      </c>
      <c r="AE796" s="30">
        <f ca="1">IF(Riskregister!$E$8="",0,COUNTIF(BI$4:BI$53,"&lt;"&amp;AC796)*IF(AD796&lt;0.5,Riskregister!$K$8+(Riskregister!$L$8-Riskregister!$K$8)*SQRT(AD796/2),Riskregister!$L$8-(Riskregister!$L$8-Riskregister!$K$8)*SQRT((1-AD796)/2)))</f>
        <v>5024234.7155752536</v>
      </c>
      <c r="AF796" s="30">
        <f t="shared" ca="1" si="485"/>
        <v>0.94875789654101772</v>
      </c>
      <c r="AG796" s="30">
        <f t="shared" ca="1" si="485"/>
        <v>0.50922392595460553</v>
      </c>
      <c r="AH796" s="30">
        <f>IF(Riskregister!$E$9="",0,COUNTIF(BJ$4:BJ$53,"&lt;"&amp;AF796)*IF(AG796&lt;0.5,Riskregister!$K$9+(Riskregister!$L$9-Riskregister!$K$9)*SQRT(AG796/2),Riskregister!$L$9-(Riskregister!$L$9-Riskregister!$K$9)*SQRT((1-AG796)/2)))</f>
        <v>0</v>
      </c>
      <c r="AI796" s="30">
        <f t="shared" ca="1" si="486"/>
        <v>0.88439368745135949</v>
      </c>
      <c r="AJ796" s="30">
        <f t="shared" ca="1" si="486"/>
        <v>0.43757796205042554</v>
      </c>
      <c r="AK796" s="30">
        <f>IF(Riskregister!$E$10="",0,COUNTIF(BK$4:BK$53,"&lt;"&amp;AI796)*IF(AJ796&lt;0.5,Riskregister!$K$10+(Riskregister!$L$10-Riskregister!$K$10)*SQRT(AJ796/2),Riskregister!$L$10-(Riskregister!$L$10-Riskregister!$K$10)*SQRT((1-AJ796)/2)))</f>
        <v>0</v>
      </c>
      <c r="AL796" s="30">
        <f t="shared" ca="1" si="487"/>
        <v>0.43305550839448959</v>
      </c>
      <c r="AM796" s="30">
        <f t="shared" ca="1" si="487"/>
        <v>0.37779889128876565</v>
      </c>
      <c r="AN796" s="30">
        <f>IF(Riskregister!$E$11="",0,COUNTIF(BL$4:BL$53,"&lt;"&amp;AL796)*IF(AM796&lt;0.5,Riskregister!$K$11+(Riskregister!$L$11-Riskregister!$K$11)*SQRT(AM796/2),Riskregister!$L$11-(Riskregister!$L$11-Riskregister!$K$11)*SQRT((1-AM796)/2)))</f>
        <v>0</v>
      </c>
      <c r="AO796" s="30">
        <f t="shared" ca="1" si="488"/>
        <v>5.0105982747249977E-2</v>
      </c>
      <c r="AP796" s="30">
        <f t="shared" ca="1" si="488"/>
        <v>0.66990400171201459</v>
      </c>
      <c r="AQ796" s="30">
        <f>IF(Riskregister!$E$12="",0,COUNTIF(BM$4:BM$53,"&lt;"&amp;AO796)*IF(AP796&lt;0.5,Riskregister!$K$12+(Riskregister!$L$12-Riskregister!$K$12)*SQRT(AP796/2),Riskregister!$L$12-(Riskregister!$L$12-Riskregister!$K$12)*SQRT((1-AP796)/2)))</f>
        <v>0</v>
      </c>
      <c r="AR796" s="30">
        <f t="shared" ca="1" si="489"/>
        <v>0.78712746979513715</v>
      </c>
      <c r="AS796" s="30">
        <f t="shared" ca="1" si="489"/>
        <v>0.13655538048993399</v>
      </c>
      <c r="AT796" s="30">
        <f>IF(Riskregister!$E$13="",0,COUNTIF(BN$4:BN$53,"&lt;"&amp;AR796)*IF(AS796&lt;0.5,Riskregister!$K$13+(Riskregister!$L$13-Riskregister!$K$13)*SQRT(AS796/2),Riskregister!$L$13-(Riskregister!$L$13-Riskregister!$K$13)*SQRT((1-AS796)/2)))</f>
        <v>0</v>
      </c>
      <c r="AU796" s="30">
        <f t="shared" ca="1" si="490"/>
        <v>0.16058013616099509</v>
      </c>
      <c r="AV796" s="30">
        <f t="shared" ca="1" si="490"/>
        <v>0.70937438926636498</v>
      </c>
      <c r="AW796" s="30">
        <f>IF(Riskregister!$E$14="",0,COUNTIF(BO$4:BO$53,"&lt;"&amp;AU796)*IF(AV796&lt;0.5,Riskregister!$K$14+(Riskregister!$L$14-Riskregister!$K$14)*SQRT(AV796/2),Riskregister!$L$14-(Riskregister!$L$14-Riskregister!$K$14)*SQRT((1-AV796)/2)))</f>
        <v>0</v>
      </c>
      <c r="AX796" s="30">
        <f t="shared" ca="1" si="491"/>
        <v>0.71214651356469683</v>
      </c>
      <c r="AY796" s="30">
        <f t="shared" ca="1" si="491"/>
        <v>0.49054342243401117</v>
      </c>
      <c r="AZ796" s="30">
        <f>IF(Riskregister!$E$15="",0,COUNTIF(BP$4:BP$53,"&lt;"&amp;AX796)*IF(AY796&lt;0.5,Riskregister!$K$15+(Riskregister!$L$15-Riskregister!$K$15)*SQRT(AY796/2),Riskregister!$L$15-(Riskregister!$L$15-Riskregister!$K$15)*SQRT((1-AY796)/2)))</f>
        <v>0</v>
      </c>
      <c r="BA796" s="30">
        <f t="shared" ca="1" si="492"/>
        <v>0.53653887109270304</v>
      </c>
      <c r="BB796" s="30">
        <f t="shared" ca="1" si="492"/>
        <v>0.34094984205533985</v>
      </c>
      <c r="BC796" s="30">
        <f>IF(Riskregister!$E$16="",0,COUNTIF(BQ$4:BQ$53,"&lt;"&amp;BA796)*IF(BB796&lt;0.5,Riskregister!$K$16+(Riskregister!$L$16-Riskregister!$K$16)*SQRT(BB796/2),Riskregister!$L$16-(Riskregister!$L$16-Riskregister!$K$16)*SQRT((1-BB796)/2)))</f>
        <v>0</v>
      </c>
      <c r="BD796" s="30">
        <f t="shared" ca="1" si="480"/>
        <v>5907469.4545738306</v>
      </c>
    </row>
    <row r="797" spans="20:56" x14ac:dyDescent="0.35">
      <c r="T797" s="30">
        <f t="shared" ca="1" si="481"/>
        <v>0.72648196651289176</v>
      </c>
      <c r="U797" s="30">
        <f t="shared" ca="1" si="481"/>
        <v>0.49354186841009218</v>
      </c>
      <c r="V797" s="30">
        <f ca="1">IF(Riskregister!$E$5="",0,COUNTIF(BF$4:BF$53,"&lt;"&amp;T797)*IF(U797&lt;0.5,Riskregister!$K$5+(Riskregister!$L$5-Riskregister!$K$5)*SQRT(U797/2),Riskregister!$L$5-(Riskregister!$L$5-Riskregister!$K$5)*SQRT((1-U797)/2)))</f>
        <v>1867710.9887681366</v>
      </c>
      <c r="W797" s="30">
        <f t="shared" ca="1" si="482"/>
        <v>0.29294228957189639</v>
      </c>
      <c r="X797" s="30">
        <f t="shared" ca="1" si="482"/>
        <v>1.1543793820563697E-2</v>
      </c>
      <c r="Y797" s="30">
        <f ca="1">IF(Riskregister!$E$6="",0,COUNTIF(BG$4:BG$53,"&lt;"&amp;W797)*IF(X797&lt;0.5,Riskregister!$K$6+(Riskregister!$L$6-Riskregister!$K$6)*SQRT(X797/2),Riskregister!$L$6-(Riskregister!$L$6-Riskregister!$K$6)*SQRT((1-X797)/2)))</f>
        <v>336751.40214752167</v>
      </c>
      <c r="Z797" s="30">
        <f t="shared" ca="1" si="483"/>
        <v>0.80523110904540851</v>
      </c>
      <c r="AA797" s="30">
        <f t="shared" ca="1" si="483"/>
        <v>0.30112380606901501</v>
      </c>
      <c r="AB797" s="30">
        <f ca="1">IF(Riskregister!$E$7="",0,COUNTIF(BH$4:BH$53,"&lt;"&amp;Z797)*IF(AA797&lt;0.5,Riskregister!$K$7+(Riskregister!$L$7-Riskregister!$K$7)*SQRT(AA797/2),Riskregister!$L$7-(Riskregister!$L$7-Riskregister!$K$7)*SQRT((1-AA797)/2)))</f>
        <v>1486464.5966576817</v>
      </c>
      <c r="AC797" s="30">
        <f t="shared" ca="1" si="484"/>
        <v>0.76849315998872847</v>
      </c>
      <c r="AD797" s="30">
        <f t="shared" ca="1" si="484"/>
        <v>0.87048052151758015</v>
      </c>
      <c r="AE797" s="30">
        <f ca="1">IF(Riskregister!$E$8="",0,COUNTIF(BI$4:BI$53,"&lt;"&amp;AC797)*IF(AD797&lt;0.5,Riskregister!$K$8+(Riskregister!$L$8-Riskregister!$K$8)*SQRT(AD797/2),Riskregister!$L$8-(Riskregister!$L$8-Riskregister!$K$8)*SQRT((1-AD797)/2)))</f>
        <v>15215788.232382137</v>
      </c>
      <c r="AF797" s="30">
        <f t="shared" ca="1" si="485"/>
        <v>0.45623456444246624</v>
      </c>
      <c r="AG797" s="30">
        <f t="shared" ca="1" si="485"/>
        <v>0.14233439902679312</v>
      </c>
      <c r="AH797" s="30">
        <f>IF(Riskregister!$E$9="",0,COUNTIF(BJ$4:BJ$53,"&lt;"&amp;AF797)*IF(AG797&lt;0.5,Riskregister!$K$9+(Riskregister!$L$9-Riskregister!$K$9)*SQRT(AG797/2),Riskregister!$L$9-(Riskregister!$L$9-Riskregister!$K$9)*SQRT((1-AG797)/2)))</f>
        <v>0</v>
      </c>
      <c r="AI797" s="30">
        <f t="shared" ca="1" si="486"/>
        <v>0.20181736421340379</v>
      </c>
      <c r="AJ797" s="30">
        <f t="shared" ca="1" si="486"/>
        <v>0.68100350961705058</v>
      </c>
      <c r="AK797" s="30">
        <f>IF(Riskregister!$E$10="",0,COUNTIF(BK$4:BK$53,"&lt;"&amp;AI797)*IF(AJ797&lt;0.5,Riskregister!$K$10+(Riskregister!$L$10-Riskregister!$K$10)*SQRT(AJ797/2),Riskregister!$L$10-(Riskregister!$L$10-Riskregister!$K$10)*SQRT((1-AJ797)/2)))</f>
        <v>0</v>
      </c>
      <c r="AL797" s="30">
        <f t="shared" ca="1" si="487"/>
        <v>0.54791716631837895</v>
      </c>
      <c r="AM797" s="30">
        <f t="shared" ca="1" si="487"/>
        <v>0.6848229294418805</v>
      </c>
      <c r="AN797" s="30">
        <f>IF(Riskregister!$E$11="",0,COUNTIF(BL$4:BL$53,"&lt;"&amp;AL797)*IF(AM797&lt;0.5,Riskregister!$K$11+(Riskregister!$L$11-Riskregister!$K$11)*SQRT(AM797/2),Riskregister!$L$11-(Riskregister!$L$11-Riskregister!$K$11)*SQRT((1-AM797)/2)))</f>
        <v>0</v>
      </c>
      <c r="AO797" s="30">
        <f t="shared" ca="1" si="488"/>
        <v>0.13008582873710817</v>
      </c>
      <c r="AP797" s="30">
        <f t="shared" ca="1" si="488"/>
        <v>0.54653557057665048</v>
      </c>
      <c r="AQ797" s="30">
        <f>IF(Riskregister!$E$12="",0,COUNTIF(BM$4:BM$53,"&lt;"&amp;AO797)*IF(AP797&lt;0.5,Riskregister!$K$12+(Riskregister!$L$12-Riskregister!$K$12)*SQRT(AP797/2),Riskregister!$L$12-(Riskregister!$L$12-Riskregister!$K$12)*SQRT((1-AP797)/2)))</f>
        <v>0</v>
      </c>
      <c r="AR797" s="30">
        <f t="shared" ca="1" si="489"/>
        <v>0.51593251868946954</v>
      </c>
      <c r="AS797" s="30">
        <f t="shared" ca="1" si="489"/>
        <v>0.4638410488249487</v>
      </c>
      <c r="AT797" s="30">
        <f>IF(Riskregister!$E$13="",0,COUNTIF(BN$4:BN$53,"&lt;"&amp;AR797)*IF(AS797&lt;0.5,Riskregister!$K$13+(Riskregister!$L$13-Riskregister!$K$13)*SQRT(AS797/2),Riskregister!$L$13-(Riskregister!$L$13-Riskregister!$K$13)*SQRT((1-AS797)/2)))</f>
        <v>0</v>
      </c>
      <c r="AU797" s="30">
        <f t="shared" ca="1" si="490"/>
        <v>0.45817799934182624</v>
      </c>
      <c r="AV797" s="30">
        <f t="shared" ca="1" si="490"/>
        <v>0.92796512954524824</v>
      </c>
      <c r="AW797" s="30">
        <f>IF(Riskregister!$E$14="",0,COUNTIF(BO$4:BO$53,"&lt;"&amp;AU797)*IF(AV797&lt;0.5,Riskregister!$K$14+(Riskregister!$L$14-Riskregister!$K$14)*SQRT(AV797/2),Riskregister!$L$14-(Riskregister!$L$14-Riskregister!$K$14)*SQRT((1-AV797)/2)))</f>
        <v>0</v>
      </c>
      <c r="AX797" s="30">
        <f t="shared" ca="1" si="491"/>
        <v>0.11427581681134669</v>
      </c>
      <c r="AY797" s="30">
        <f t="shared" ca="1" si="491"/>
        <v>0.63372707936326977</v>
      </c>
      <c r="AZ797" s="30">
        <f>IF(Riskregister!$E$15="",0,COUNTIF(BP$4:BP$53,"&lt;"&amp;AX797)*IF(AY797&lt;0.5,Riskregister!$K$15+(Riskregister!$L$15-Riskregister!$K$15)*SQRT(AY797/2),Riskregister!$L$15-(Riskregister!$L$15-Riskregister!$K$15)*SQRT((1-AY797)/2)))</f>
        <v>0</v>
      </c>
      <c r="BA797" s="30">
        <f t="shared" ca="1" si="492"/>
        <v>0.38473406905476426</v>
      </c>
      <c r="BB797" s="30">
        <f t="shared" ca="1" si="492"/>
        <v>0.52406676917441919</v>
      </c>
      <c r="BC797" s="30">
        <f>IF(Riskregister!$E$16="",0,COUNTIF(BQ$4:BQ$53,"&lt;"&amp;BA797)*IF(BB797&lt;0.5,Riskregister!$K$16+(Riskregister!$L$16-Riskregister!$K$16)*SQRT(BB797/2),Riskregister!$L$16-(Riskregister!$L$16-Riskregister!$K$16)*SQRT((1-BB797)/2)))</f>
        <v>0</v>
      </c>
      <c r="BD797" s="30">
        <f t="shared" ca="1" si="480"/>
        <v>18906715.219955478</v>
      </c>
    </row>
    <row r="798" spans="20:56" x14ac:dyDescent="0.35">
      <c r="T798" s="30">
        <f t="shared" ca="1" si="481"/>
        <v>0.992089212165566</v>
      </c>
      <c r="U798" s="30">
        <f t="shared" ca="1" si="481"/>
        <v>8.4190502841018255E-2</v>
      </c>
      <c r="V798" s="30">
        <f ca="1">IF(Riskregister!$E$5="",0,COUNTIF(BF$4:BF$53,"&lt;"&amp;T798)*IF(U798&lt;0.5,Riskregister!$K$5+(Riskregister!$L$5-Riskregister!$K$5)*SQRT(U798/2),Riskregister!$L$5-(Riskregister!$L$5-Riskregister!$K$5)*SQRT((1-U798)/2)))</f>
        <v>2180943.6571903666</v>
      </c>
      <c r="W798" s="30">
        <f t="shared" ca="1" si="482"/>
        <v>0.62572526429982789</v>
      </c>
      <c r="X798" s="30">
        <f t="shared" ca="1" si="482"/>
        <v>0.78215252778338862</v>
      </c>
      <c r="Y798" s="30">
        <f ca="1">IF(Riskregister!$E$6="",0,COUNTIF(BG$4:BG$53,"&lt;"&amp;W798)*IF(X798&lt;0.5,Riskregister!$K$6+(Riskregister!$L$6-Riskregister!$K$6)*SQRT(X798/2),Riskregister!$L$6-(Riskregister!$L$6-Riskregister!$K$6)*SQRT((1-X798)/2)))</f>
        <v>2811870.5373724457</v>
      </c>
      <c r="Z798" s="30">
        <f t="shared" ca="1" si="483"/>
        <v>0.98464886526465967</v>
      </c>
      <c r="AA798" s="30">
        <f t="shared" ca="1" si="483"/>
        <v>0.8964611712140399</v>
      </c>
      <c r="AB798" s="30">
        <f ca="1">IF(Riskregister!$E$7="",0,COUNTIF(BH$4:BH$53,"&lt;"&amp;Z798)*IF(AA798&lt;0.5,Riskregister!$K$7+(Riskregister!$L$7-Riskregister!$K$7)*SQRT(AA798/2),Riskregister!$L$7-(Riskregister!$L$7-Riskregister!$K$7)*SQRT((1-AA798)/2)))</f>
        <v>3844378.4902524599</v>
      </c>
      <c r="AC798" s="30">
        <f t="shared" ca="1" si="484"/>
        <v>0.90954124021945015</v>
      </c>
      <c r="AD798" s="30">
        <f t="shared" ca="1" si="484"/>
        <v>0.70479880967961916</v>
      </c>
      <c r="AE798" s="30">
        <f ca="1">IF(Riskregister!$E$8="",0,COUNTIF(BI$4:BI$53,"&lt;"&amp;AC798)*IF(AD798&lt;0.5,Riskregister!$K$8+(Riskregister!$L$8-Riskregister!$K$8)*SQRT(AD798/2),Riskregister!$L$8-(Riskregister!$L$8-Riskregister!$K$8)*SQRT((1-AD798)/2)))</f>
        <v>15971576.622841883</v>
      </c>
      <c r="AF798" s="30">
        <f t="shared" ca="1" si="485"/>
        <v>0.92625607054942993</v>
      </c>
      <c r="AG798" s="30">
        <f t="shared" ca="1" si="485"/>
        <v>0.10021074833927335</v>
      </c>
      <c r="AH798" s="30">
        <f>IF(Riskregister!$E$9="",0,COUNTIF(BJ$4:BJ$53,"&lt;"&amp;AF798)*IF(AG798&lt;0.5,Riskregister!$K$9+(Riskregister!$L$9-Riskregister!$K$9)*SQRT(AG798/2),Riskregister!$L$9-(Riskregister!$L$9-Riskregister!$K$9)*SQRT((1-AG798)/2)))</f>
        <v>0</v>
      </c>
      <c r="AI798" s="30">
        <f t="shared" ca="1" si="486"/>
        <v>4.2531735983606711E-2</v>
      </c>
      <c r="AJ798" s="30">
        <f t="shared" ca="1" si="486"/>
        <v>3.3399757462201141E-2</v>
      </c>
      <c r="AK798" s="30">
        <f>IF(Riskregister!$E$10="",0,COUNTIF(BK$4:BK$53,"&lt;"&amp;AI798)*IF(AJ798&lt;0.5,Riskregister!$K$10+(Riskregister!$L$10-Riskregister!$K$10)*SQRT(AJ798/2),Riskregister!$L$10-(Riskregister!$L$10-Riskregister!$K$10)*SQRT((1-AJ798)/2)))</f>
        <v>0</v>
      </c>
      <c r="AL798" s="30">
        <f t="shared" ca="1" si="487"/>
        <v>0.19847378216120481</v>
      </c>
      <c r="AM798" s="30">
        <f t="shared" ca="1" si="487"/>
        <v>0.25204627468286833</v>
      </c>
      <c r="AN798" s="30">
        <f>IF(Riskregister!$E$11="",0,COUNTIF(BL$4:BL$53,"&lt;"&amp;AL798)*IF(AM798&lt;0.5,Riskregister!$K$11+(Riskregister!$L$11-Riskregister!$K$11)*SQRT(AM798/2),Riskregister!$L$11-(Riskregister!$L$11-Riskregister!$K$11)*SQRT((1-AM798)/2)))</f>
        <v>0</v>
      </c>
      <c r="AO798" s="30">
        <f t="shared" ca="1" si="488"/>
        <v>0.14173706967606037</v>
      </c>
      <c r="AP798" s="30">
        <f t="shared" ca="1" si="488"/>
        <v>0.18103035155122604</v>
      </c>
      <c r="AQ798" s="30">
        <f>IF(Riskregister!$E$12="",0,COUNTIF(BM$4:BM$53,"&lt;"&amp;AO798)*IF(AP798&lt;0.5,Riskregister!$K$12+(Riskregister!$L$12-Riskregister!$K$12)*SQRT(AP798/2),Riskregister!$L$12-(Riskregister!$L$12-Riskregister!$K$12)*SQRT((1-AP798)/2)))</f>
        <v>0</v>
      </c>
      <c r="AR798" s="30">
        <f t="shared" ca="1" si="489"/>
        <v>0.29275678228669588</v>
      </c>
      <c r="AS798" s="30">
        <f t="shared" ca="1" si="489"/>
        <v>0.49370181532108137</v>
      </c>
      <c r="AT798" s="30">
        <f>IF(Riskregister!$E$13="",0,COUNTIF(BN$4:BN$53,"&lt;"&amp;AR798)*IF(AS798&lt;0.5,Riskregister!$K$13+(Riskregister!$L$13-Riskregister!$K$13)*SQRT(AS798/2),Riskregister!$L$13-(Riskregister!$L$13-Riskregister!$K$13)*SQRT((1-AS798)/2)))</f>
        <v>0</v>
      </c>
      <c r="AU798" s="30">
        <f t="shared" ca="1" si="490"/>
        <v>0.25259415019836184</v>
      </c>
      <c r="AV798" s="30">
        <f t="shared" ca="1" si="490"/>
        <v>0.6145231736694583</v>
      </c>
      <c r="AW798" s="30">
        <f>IF(Riskregister!$E$14="",0,COUNTIF(BO$4:BO$53,"&lt;"&amp;AU798)*IF(AV798&lt;0.5,Riskregister!$K$14+(Riskregister!$L$14-Riskregister!$K$14)*SQRT(AV798/2),Riskregister!$L$14-(Riskregister!$L$14-Riskregister!$K$14)*SQRT((1-AV798)/2)))</f>
        <v>0</v>
      </c>
      <c r="AX798" s="30">
        <f t="shared" ca="1" si="491"/>
        <v>0.34209647335111049</v>
      </c>
      <c r="AY798" s="30">
        <f t="shared" ca="1" si="491"/>
        <v>0.98928380659417769</v>
      </c>
      <c r="AZ798" s="30">
        <f>IF(Riskregister!$E$15="",0,COUNTIF(BP$4:BP$53,"&lt;"&amp;AX798)*IF(AY798&lt;0.5,Riskregister!$K$15+(Riskregister!$L$15-Riskregister!$K$15)*SQRT(AY798/2),Riskregister!$L$15-(Riskregister!$L$15-Riskregister!$K$15)*SQRT((1-AY798)/2)))</f>
        <v>0</v>
      </c>
      <c r="BA798" s="30">
        <f t="shared" ca="1" si="492"/>
        <v>0.6534921476826383</v>
      </c>
      <c r="BB798" s="30">
        <f t="shared" ca="1" si="492"/>
        <v>0.80472045622962696</v>
      </c>
      <c r="BC798" s="30">
        <f>IF(Riskregister!$E$16="",0,COUNTIF(BQ$4:BQ$53,"&lt;"&amp;BA798)*IF(BB798&lt;0.5,Riskregister!$K$16+(Riskregister!$L$16-Riskregister!$K$16)*SQRT(BB798/2),Riskregister!$L$16-(Riskregister!$L$16-Riskregister!$K$16)*SQRT((1-BB798)/2)))</f>
        <v>0</v>
      </c>
      <c r="BD798" s="30">
        <f t="shared" ca="1" si="480"/>
        <v>24808769.307657156</v>
      </c>
    </row>
    <row r="799" spans="20:56" x14ac:dyDescent="0.35">
      <c r="T799" s="30">
        <f t="shared" ca="1" si="481"/>
        <v>0.74126757826515</v>
      </c>
      <c r="U799" s="30">
        <f t="shared" ca="1" si="481"/>
        <v>0.55037683515456937</v>
      </c>
      <c r="V799" s="30">
        <f ca="1">IF(Riskregister!$E$5="",0,COUNTIF(BF$4:BF$53,"&lt;"&amp;T799)*IF(U799&lt;0.5,Riskregister!$K$5+(Riskregister!$L$5-Riskregister!$K$5)*SQRT(U799/2),Riskregister!$L$5-(Riskregister!$L$5-Riskregister!$K$5)*SQRT((1-U799)/2)))</f>
        <v>1933178.2548077696</v>
      </c>
      <c r="W799" s="30">
        <f t="shared" ca="1" si="482"/>
        <v>0.31071038847887711</v>
      </c>
      <c r="X799" s="30">
        <f t="shared" ca="1" si="482"/>
        <v>0.72568618723463707</v>
      </c>
      <c r="Y799" s="30">
        <f ca="1">IF(Riskregister!$E$6="",0,COUNTIF(BG$4:BG$53,"&lt;"&amp;W799)*IF(X799&lt;0.5,Riskregister!$K$6+(Riskregister!$L$6-Riskregister!$K$6)*SQRT(X799/2),Riskregister!$L$6-(Riskregister!$L$6-Riskregister!$K$6)*SQRT((1-X799)/2)))</f>
        <v>1333375.3854830381</v>
      </c>
      <c r="Z799" s="30">
        <f t="shared" ca="1" si="483"/>
        <v>0.21382555366521383</v>
      </c>
      <c r="AA799" s="30">
        <f t="shared" ca="1" si="483"/>
        <v>0.68054657413386221</v>
      </c>
      <c r="AB799" s="30">
        <f ca="1">IF(Riskregister!$E$7="",0,COUNTIF(BH$4:BH$53,"&lt;"&amp;Z799)*IF(AA799&lt;0.5,Riskregister!$K$7+(Riskregister!$L$7-Riskregister!$K$7)*SQRT(AA799/2),Riskregister!$L$7-(Riskregister!$L$7-Riskregister!$K$7)*SQRT((1-AA799)/2)))</f>
        <v>1040478.4567607651</v>
      </c>
      <c r="AC799" s="30">
        <f t="shared" ca="1" si="484"/>
        <v>0.28156179779160972</v>
      </c>
      <c r="AD799" s="30">
        <f t="shared" ca="1" si="484"/>
        <v>0.56188725858772082</v>
      </c>
      <c r="AE799" s="30">
        <f ca="1">IF(Riskregister!$E$8="",0,COUNTIF(BI$4:BI$53,"&lt;"&amp;AC799)*IF(AD799&lt;0.5,Riskregister!$K$8+(Riskregister!$L$8-Riskregister!$K$8)*SQRT(AD799/2),Riskregister!$L$8-(Riskregister!$L$8-Riskregister!$K$8)*SQRT((1-AD799)/2)))</f>
        <v>5600474.921585911</v>
      </c>
      <c r="AF799" s="30">
        <f t="shared" ca="1" si="485"/>
        <v>0.87726651347476614</v>
      </c>
      <c r="AG799" s="30">
        <f t="shared" ca="1" si="485"/>
        <v>0.71603518948343803</v>
      </c>
      <c r="AH799" s="30">
        <f>IF(Riskregister!$E$9="",0,COUNTIF(BJ$4:BJ$53,"&lt;"&amp;AF799)*IF(AG799&lt;0.5,Riskregister!$K$9+(Riskregister!$L$9-Riskregister!$K$9)*SQRT(AG799/2),Riskregister!$L$9-(Riskregister!$L$9-Riskregister!$K$9)*SQRT((1-AG799)/2)))</f>
        <v>0</v>
      </c>
      <c r="AI799" s="30">
        <f t="shared" ca="1" si="486"/>
        <v>0.9191671578797902</v>
      </c>
      <c r="AJ799" s="30">
        <f t="shared" ca="1" si="486"/>
        <v>0.19456417259788128</v>
      </c>
      <c r="AK799" s="30">
        <f>IF(Riskregister!$E$10="",0,COUNTIF(BK$4:BK$53,"&lt;"&amp;AI799)*IF(AJ799&lt;0.5,Riskregister!$K$10+(Riskregister!$L$10-Riskregister!$K$10)*SQRT(AJ799/2),Riskregister!$L$10-(Riskregister!$L$10-Riskregister!$K$10)*SQRT((1-AJ799)/2)))</f>
        <v>0</v>
      </c>
      <c r="AL799" s="30">
        <f t="shared" ca="1" si="487"/>
        <v>0.41464328801067274</v>
      </c>
      <c r="AM799" s="30">
        <f t="shared" ca="1" si="487"/>
        <v>0.25106526142711882</v>
      </c>
      <c r="AN799" s="30">
        <f>IF(Riskregister!$E$11="",0,COUNTIF(BL$4:BL$53,"&lt;"&amp;AL799)*IF(AM799&lt;0.5,Riskregister!$K$11+(Riskregister!$L$11-Riskregister!$K$11)*SQRT(AM799/2),Riskregister!$L$11-(Riskregister!$L$11-Riskregister!$K$11)*SQRT((1-AM799)/2)))</f>
        <v>0</v>
      </c>
      <c r="AO799" s="30">
        <f t="shared" ca="1" si="488"/>
        <v>0.48268756983952976</v>
      </c>
      <c r="AP799" s="30">
        <f t="shared" ca="1" si="488"/>
        <v>0.41774097947364774</v>
      </c>
      <c r="AQ799" s="30">
        <f>IF(Riskregister!$E$12="",0,COUNTIF(BM$4:BM$53,"&lt;"&amp;AO799)*IF(AP799&lt;0.5,Riskregister!$K$12+(Riskregister!$L$12-Riskregister!$K$12)*SQRT(AP799/2),Riskregister!$L$12-(Riskregister!$L$12-Riskregister!$K$12)*SQRT((1-AP799)/2)))</f>
        <v>0</v>
      </c>
      <c r="AR799" s="30">
        <f t="shared" ca="1" si="489"/>
        <v>0.54800086481259525</v>
      </c>
      <c r="AS799" s="30">
        <f t="shared" ca="1" si="489"/>
        <v>0.71693083000714597</v>
      </c>
      <c r="AT799" s="30">
        <f>IF(Riskregister!$E$13="",0,COUNTIF(BN$4:BN$53,"&lt;"&amp;AR799)*IF(AS799&lt;0.5,Riskregister!$K$13+(Riskregister!$L$13-Riskregister!$K$13)*SQRT(AS799/2),Riskregister!$L$13-(Riskregister!$L$13-Riskregister!$K$13)*SQRT((1-AS799)/2)))</f>
        <v>0</v>
      </c>
      <c r="AU799" s="30">
        <f t="shared" ca="1" si="490"/>
        <v>3.9746952768238142E-4</v>
      </c>
      <c r="AV799" s="30">
        <f t="shared" ca="1" si="490"/>
        <v>0.49204817101204879</v>
      </c>
      <c r="AW799" s="30">
        <f>IF(Riskregister!$E$14="",0,COUNTIF(BO$4:BO$53,"&lt;"&amp;AU799)*IF(AV799&lt;0.5,Riskregister!$K$14+(Riskregister!$L$14-Riskregister!$K$14)*SQRT(AV799/2),Riskregister!$L$14-(Riskregister!$L$14-Riskregister!$K$14)*SQRT((1-AV799)/2)))</f>
        <v>0</v>
      </c>
      <c r="AX799" s="30">
        <f t="shared" ca="1" si="491"/>
        <v>0.15877192618298896</v>
      </c>
      <c r="AY799" s="30">
        <f t="shared" ca="1" si="491"/>
        <v>0.6820413017066761</v>
      </c>
      <c r="AZ799" s="30">
        <f>IF(Riskregister!$E$15="",0,COUNTIF(BP$4:BP$53,"&lt;"&amp;AX799)*IF(AY799&lt;0.5,Riskregister!$K$15+(Riskregister!$L$15-Riskregister!$K$15)*SQRT(AY799/2),Riskregister!$L$15-(Riskregister!$L$15-Riskregister!$K$15)*SQRT((1-AY799)/2)))</f>
        <v>0</v>
      </c>
      <c r="BA799" s="30">
        <f t="shared" ca="1" si="492"/>
        <v>0.70099065275969408</v>
      </c>
      <c r="BB799" s="30">
        <f t="shared" ca="1" si="492"/>
        <v>0.32631152697473875</v>
      </c>
      <c r="BC799" s="30">
        <f>IF(Riskregister!$E$16="",0,COUNTIF(BQ$4:BQ$53,"&lt;"&amp;BA799)*IF(BB799&lt;0.5,Riskregister!$K$16+(Riskregister!$L$16-Riskregister!$K$16)*SQRT(BB799/2),Riskregister!$L$16-(Riskregister!$L$16-Riskregister!$K$16)*SQRT((1-BB799)/2)))</f>
        <v>0</v>
      </c>
      <c r="BD799" s="30">
        <f t="shared" ca="1" si="480"/>
        <v>9907507.0186374839</v>
      </c>
    </row>
    <row r="800" spans="20:56" x14ac:dyDescent="0.35">
      <c r="T800" s="30">
        <f t="shared" ca="1" si="481"/>
        <v>0.33233326310892708</v>
      </c>
      <c r="U800" s="30">
        <f t="shared" ca="1" si="481"/>
        <v>0.68136322563543017</v>
      </c>
      <c r="V800" s="30">
        <f ca="1">IF(Riskregister!$E$5="",0,COUNTIF(BF$4:BF$53,"&lt;"&amp;T800)*IF(U800&lt;0.5,Riskregister!$K$5+(Riskregister!$L$5-Riskregister!$K$5)*SQRT(U800/2),Riskregister!$L$5-(Riskregister!$L$5-Riskregister!$K$5)*SQRT((1-U800)/2)))</f>
        <v>1261151.4492552527</v>
      </c>
      <c r="W800" s="30">
        <f t="shared" ca="1" si="482"/>
        <v>0.15849049846583296</v>
      </c>
      <c r="X800" s="30">
        <f t="shared" ca="1" si="482"/>
        <v>0.34642791478025603</v>
      </c>
      <c r="Y800" s="30">
        <f ca="1">IF(Riskregister!$E$6="",0,COUNTIF(BG$4:BG$53,"&lt;"&amp;W800)*IF(X800&lt;0.5,Riskregister!$K$6+(Riskregister!$L$6-Riskregister!$K$6)*SQRT(X800/2),Riskregister!$L$6-(Riskregister!$L$6-Riskregister!$K$6)*SQRT((1-X800)/2)))</f>
        <v>949141.65679397027</v>
      </c>
      <c r="Z800" s="30">
        <f t="shared" ca="1" si="483"/>
        <v>0.21100714286559741</v>
      </c>
      <c r="AA800" s="30">
        <f t="shared" ca="1" si="483"/>
        <v>0.57596168285716753</v>
      </c>
      <c r="AB800" s="30">
        <f ca="1">IF(Riskregister!$E$7="",0,COUNTIF(BH$4:BH$53,"&lt;"&amp;Z800)*IF(AA800&lt;0.5,Riskregister!$K$7+(Riskregister!$L$7-Riskregister!$K$7)*SQRT(AA800/2),Riskregister!$L$7-(Riskregister!$L$7-Riskregister!$K$7)*SQRT((1-AA800)/2)))</f>
        <v>955362.46556690801</v>
      </c>
      <c r="AC800" s="30">
        <f t="shared" ca="1" si="484"/>
        <v>0.4102910445458916</v>
      </c>
      <c r="AD800" s="30">
        <f t="shared" ca="1" si="484"/>
        <v>0.88958473240913416</v>
      </c>
      <c r="AE800" s="30">
        <f ca="1">IF(Riskregister!$E$8="",0,COUNTIF(BI$4:BI$53,"&lt;"&amp;AC800)*IF(AD800&lt;0.5,Riskregister!$K$8+(Riskregister!$L$8-Riskregister!$K$8)*SQRT(AD800/2),Riskregister!$L$8-(Riskregister!$L$8-Riskregister!$K$8)*SQRT((1-AD800)/2)))</f>
        <v>7791347.3514007572</v>
      </c>
      <c r="AF800" s="30">
        <f t="shared" ca="1" si="485"/>
        <v>0.34625864387204219</v>
      </c>
      <c r="AG800" s="30">
        <f t="shared" ca="1" si="485"/>
        <v>0.65870052540329393</v>
      </c>
      <c r="AH800" s="30">
        <f>IF(Riskregister!$E$9="",0,COUNTIF(BJ$4:BJ$53,"&lt;"&amp;AF800)*IF(AG800&lt;0.5,Riskregister!$K$9+(Riskregister!$L$9-Riskregister!$K$9)*SQRT(AG800/2),Riskregister!$L$9-(Riskregister!$L$9-Riskregister!$K$9)*SQRT((1-AG800)/2)))</f>
        <v>0</v>
      </c>
      <c r="AI800" s="30">
        <f t="shared" ca="1" si="486"/>
        <v>6.8183184318280077E-3</v>
      </c>
      <c r="AJ800" s="30">
        <f t="shared" ca="1" si="486"/>
        <v>0.49096277858597925</v>
      </c>
      <c r="AK800" s="30">
        <f>IF(Riskregister!$E$10="",0,COUNTIF(BK$4:BK$53,"&lt;"&amp;AI800)*IF(AJ800&lt;0.5,Riskregister!$K$10+(Riskregister!$L$10-Riskregister!$K$10)*SQRT(AJ800/2),Riskregister!$L$10-(Riskregister!$L$10-Riskregister!$K$10)*SQRT((1-AJ800)/2)))</f>
        <v>0</v>
      </c>
      <c r="AL800" s="30">
        <f t="shared" ca="1" si="487"/>
        <v>0.84842830835049798</v>
      </c>
      <c r="AM800" s="30">
        <f t="shared" ca="1" si="487"/>
        <v>0.93973361796199562</v>
      </c>
      <c r="AN800" s="30">
        <f>IF(Riskregister!$E$11="",0,COUNTIF(BL$4:BL$53,"&lt;"&amp;AL800)*IF(AM800&lt;0.5,Riskregister!$K$11+(Riskregister!$L$11-Riskregister!$K$11)*SQRT(AM800/2),Riskregister!$L$11-(Riskregister!$L$11-Riskregister!$K$11)*SQRT((1-AM800)/2)))</f>
        <v>0</v>
      </c>
      <c r="AO800" s="30">
        <f t="shared" ca="1" si="488"/>
        <v>0.15136828295761606</v>
      </c>
      <c r="AP800" s="30">
        <f t="shared" ca="1" si="488"/>
        <v>0.91897336618164316</v>
      </c>
      <c r="AQ800" s="30">
        <f>IF(Riskregister!$E$12="",0,COUNTIF(BM$4:BM$53,"&lt;"&amp;AO800)*IF(AP800&lt;0.5,Riskregister!$K$12+(Riskregister!$L$12-Riskregister!$K$12)*SQRT(AP800/2),Riskregister!$L$12-(Riskregister!$L$12-Riskregister!$K$12)*SQRT((1-AP800)/2)))</f>
        <v>0</v>
      </c>
      <c r="AR800" s="30">
        <f t="shared" ca="1" si="489"/>
        <v>0.63701297918944144</v>
      </c>
      <c r="AS800" s="30">
        <f t="shared" ca="1" si="489"/>
        <v>0.19774032078271231</v>
      </c>
      <c r="AT800" s="30">
        <f>IF(Riskregister!$E$13="",0,COUNTIF(BN$4:BN$53,"&lt;"&amp;AR800)*IF(AS800&lt;0.5,Riskregister!$K$13+(Riskregister!$L$13-Riskregister!$K$13)*SQRT(AS800/2),Riskregister!$L$13-(Riskregister!$L$13-Riskregister!$K$13)*SQRT((1-AS800)/2)))</f>
        <v>0</v>
      </c>
      <c r="AU800" s="30">
        <f t="shared" ca="1" si="490"/>
        <v>0.68326518190203356</v>
      </c>
      <c r="AV800" s="30">
        <f t="shared" ca="1" si="490"/>
        <v>0.9701700654029709</v>
      </c>
      <c r="AW800" s="30">
        <f>IF(Riskregister!$E$14="",0,COUNTIF(BO$4:BO$53,"&lt;"&amp;AU800)*IF(AV800&lt;0.5,Riskregister!$K$14+(Riskregister!$L$14-Riskregister!$K$14)*SQRT(AV800/2),Riskregister!$L$14-(Riskregister!$L$14-Riskregister!$K$14)*SQRT((1-AV800)/2)))</f>
        <v>0</v>
      </c>
      <c r="AX800" s="30">
        <f t="shared" ca="1" si="491"/>
        <v>0.598937436055896</v>
      </c>
      <c r="AY800" s="30">
        <f t="shared" ca="1" si="491"/>
        <v>0.23777572882004216</v>
      </c>
      <c r="AZ800" s="30">
        <f>IF(Riskregister!$E$15="",0,COUNTIF(BP$4:BP$53,"&lt;"&amp;AX800)*IF(AY800&lt;0.5,Riskregister!$K$15+(Riskregister!$L$15-Riskregister!$K$15)*SQRT(AY800/2),Riskregister!$L$15-(Riskregister!$L$15-Riskregister!$K$15)*SQRT((1-AY800)/2)))</f>
        <v>0</v>
      </c>
      <c r="BA800" s="30">
        <f t="shared" ca="1" si="492"/>
        <v>0.41765119977037546</v>
      </c>
      <c r="BB800" s="30">
        <f t="shared" ca="1" si="492"/>
        <v>0.49325863805719738</v>
      </c>
      <c r="BC800" s="30">
        <f>IF(Riskregister!$E$16="",0,COUNTIF(BQ$4:BQ$53,"&lt;"&amp;BA800)*IF(BB800&lt;0.5,Riskregister!$K$16+(Riskregister!$L$16-Riskregister!$K$16)*SQRT(BB800/2),Riskregister!$L$16-(Riskregister!$L$16-Riskregister!$K$16)*SQRT((1-BB800)/2)))</f>
        <v>0</v>
      </c>
      <c r="BD800" s="30">
        <f t="shared" ca="1" si="480"/>
        <v>10957002.923016887</v>
      </c>
    </row>
    <row r="801" spans="20:56" x14ac:dyDescent="0.35">
      <c r="T801" s="30">
        <f t="shared" ca="1" si="481"/>
        <v>0.27894871836408386</v>
      </c>
      <c r="U801" s="30">
        <f t="shared" ca="1" si="481"/>
        <v>3.5196314483831648E-2</v>
      </c>
      <c r="V801" s="30">
        <f ca="1">IF(Riskregister!$E$5="",0,COUNTIF(BF$4:BF$53,"&lt;"&amp;T801)*IF(U801&lt;0.5,Riskregister!$K$5+(Riskregister!$L$5-Riskregister!$K$5)*SQRT(U801/2),Riskregister!$L$5-(Riskregister!$L$5-Riskregister!$K$5)*SQRT((1-U801)/2)))</f>
        <v>419392.24164891045</v>
      </c>
      <c r="W801" s="30">
        <f t="shared" ca="1" si="482"/>
        <v>0.7909935603305468</v>
      </c>
      <c r="X801" s="30">
        <f t="shared" ca="1" si="482"/>
        <v>0.47505762464951096</v>
      </c>
      <c r="Y801" s="30">
        <f ca="1">IF(Riskregister!$E$6="",0,COUNTIF(BG$4:BG$53,"&lt;"&amp;W801)*IF(X801&lt;0.5,Riskregister!$K$6+(Riskregister!$L$6-Riskregister!$K$6)*SQRT(X801/2),Riskregister!$L$6-(Riskregister!$L$6-Riskregister!$K$6)*SQRT((1-X801)/2)))</f>
        <v>3231794.0966933314</v>
      </c>
      <c r="Z801" s="30">
        <f t="shared" ca="1" si="483"/>
        <v>0.42427999100391911</v>
      </c>
      <c r="AA801" s="30">
        <f t="shared" ca="1" si="483"/>
        <v>0.12964405791901024</v>
      </c>
      <c r="AB801" s="30">
        <f ca="1">IF(Riskregister!$E$7="",0,COUNTIF(BH$4:BH$53,"&lt;"&amp;Z801)*IF(AA801&lt;0.5,Riskregister!$K$7+(Riskregister!$L$7-Riskregister!$K$7)*SQRT(AA801/2),Riskregister!$L$7-(Riskregister!$L$7-Riskregister!$K$7)*SQRT((1-AA801)/2)))</f>
        <v>834663.58367801481</v>
      </c>
      <c r="AC801" s="30">
        <f t="shared" ca="1" si="484"/>
        <v>0.68011600358631696</v>
      </c>
      <c r="AD801" s="30">
        <f t="shared" ca="1" si="484"/>
        <v>8.3449343153142452E-2</v>
      </c>
      <c r="AE801" s="30">
        <f ca="1">IF(Riskregister!$E$8="",0,COUNTIF(BI$4:BI$53,"&lt;"&amp;AC801)*IF(AD801&lt;0.5,Riskregister!$K$8+(Riskregister!$L$8-Riskregister!$K$8)*SQRT(AD801/2),Riskregister!$L$8-(Riskregister!$L$8-Riskregister!$K$8)*SQRT((1-AD801)/2)))</f>
        <v>3780153.1133150063</v>
      </c>
      <c r="AF801" s="30">
        <f t="shared" ca="1" si="485"/>
        <v>0.53501172386339846</v>
      </c>
      <c r="AG801" s="30">
        <f t="shared" ca="1" si="485"/>
        <v>0.91564238933621667</v>
      </c>
      <c r="AH801" s="30">
        <f>IF(Riskregister!$E$9="",0,COUNTIF(BJ$4:BJ$53,"&lt;"&amp;AF801)*IF(AG801&lt;0.5,Riskregister!$K$9+(Riskregister!$L$9-Riskregister!$K$9)*SQRT(AG801/2),Riskregister!$L$9-(Riskregister!$L$9-Riskregister!$K$9)*SQRT((1-AG801)/2)))</f>
        <v>0</v>
      </c>
      <c r="AI801" s="30">
        <f t="shared" ca="1" si="486"/>
        <v>0.4839725331195589</v>
      </c>
      <c r="AJ801" s="30">
        <f t="shared" ca="1" si="486"/>
        <v>0.90270156157859105</v>
      </c>
      <c r="AK801" s="30">
        <f>IF(Riskregister!$E$10="",0,COUNTIF(BK$4:BK$53,"&lt;"&amp;AI801)*IF(AJ801&lt;0.5,Riskregister!$K$10+(Riskregister!$L$10-Riskregister!$K$10)*SQRT(AJ801/2),Riskregister!$L$10-(Riskregister!$L$10-Riskregister!$K$10)*SQRT((1-AJ801)/2)))</f>
        <v>0</v>
      </c>
      <c r="AL801" s="30">
        <f t="shared" ca="1" si="487"/>
        <v>0.70714419484437341</v>
      </c>
      <c r="AM801" s="30">
        <f t="shared" ca="1" si="487"/>
        <v>0.43710460305583343</v>
      </c>
      <c r="AN801" s="30">
        <f>IF(Riskregister!$E$11="",0,COUNTIF(BL$4:BL$53,"&lt;"&amp;AL801)*IF(AM801&lt;0.5,Riskregister!$K$11+(Riskregister!$L$11-Riskregister!$K$11)*SQRT(AM801/2),Riskregister!$L$11-(Riskregister!$L$11-Riskregister!$K$11)*SQRT((1-AM801)/2)))</f>
        <v>0</v>
      </c>
      <c r="AO801" s="30">
        <f t="shared" ca="1" si="488"/>
        <v>0.17134375106258937</v>
      </c>
      <c r="AP801" s="30">
        <f t="shared" ca="1" si="488"/>
        <v>0.99081725886643046</v>
      </c>
      <c r="AQ801" s="30">
        <f>IF(Riskregister!$E$12="",0,COUNTIF(BM$4:BM$53,"&lt;"&amp;AO801)*IF(AP801&lt;0.5,Riskregister!$K$12+(Riskregister!$L$12-Riskregister!$K$12)*SQRT(AP801/2),Riskregister!$L$12-(Riskregister!$L$12-Riskregister!$K$12)*SQRT((1-AP801)/2)))</f>
        <v>0</v>
      </c>
      <c r="AR801" s="30">
        <f t="shared" ca="1" si="489"/>
        <v>0.8438898023715854</v>
      </c>
      <c r="AS801" s="30">
        <f t="shared" ca="1" si="489"/>
        <v>0.77949781382000294</v>
      </c>
      <c r="AT801" s="30">
        <f>IF(Riskregister!$E$13="",0,COUNTIF(BN$4:BN$53,"&lt;"&amp;AR801)*IF(AS801&lt;0.5,Riskregister!$K$13+(Riskregister!$L$13-Riskregister!$K$13)*SQRT(AS801/2),Riskregister!$L$13-(Riskregister!$L$13-Riskregister!$K$13)*SQRT((1-AS801)/2)))</f>
        <v>0</v>
      </c>
      <c r="AU801" s="30">
        <f t="shared" ca="1" si="490"/>
        <v>0.7855441607042597</v>
      </c>
      <c r="AV801" s="30">
        <f t="shared" ca="1" si="490"/>
        <v>0.47643203090485764</v>
      </c>
      <c r="AW801" s="30">
        <f>IF(Riskregister!$E$14="",0,COUNTIF(BO$4:BO$53,"&lt;"&amp;AU801)*IF(AV801&lt;0.5,Riskregister!$K$14+(Riskregister!$L$14-Riskregister!$K$14)*SQRT(AV801/2),Riskregister!$L$14-(Riskregister!$L$14-Riskregister!$K$14)*SQRT((1-AV801)/2)))</f>
        <v>0</v>
      </c>
      <c r="AX801" s="30">
        <f t="shared" ca="1" si="491"/>
        <v>0.55652992655040789</v>
      </c>
      <c r="AY801" s="30">
        <f t="shared" ca="1" si="491"/>
        <v>0.39326929281380696</v>
      </c>
      <c r="AZ801" s="30">
        <f>IF(Riskregister!$E$15="",0,COUNTIF(BP$4:BP$53,"&lt;"&amp;AX801)*IF(AY801&lt;0.5,Riskregister!$K$15+(Riskregister!$L$15-Riskregister!$K$15)*SQRT(AY801/2),Riskregister!$L$15-(Riskregister!$L$15-Riskregister!$K$15)*SQRT((1-AY801)/2)))</f>
        <v>0</v>
      </c>
      <c r="BA801" s="30">
        <f t="shared" ca="1" si="492"/>
        <v>0.52315586974197292</v>
      </c>
      <c r="BB801" s="30">
        <f t="shared" ca="1" si="492"/>
        <v>0.54861665747860711</v>
      </c>
      <c r="BC801" s="30">
        <f>IF(Riskregister!$E$16="",0,COUNTIF(BQ$4:BQ$53,"&lt;"&amp;BA801)*IF(BB801&lt;0.5,Riskregister!$K$16+(Riskregister!$L$16-Riskregister!$K$16)*SQRT(BB801/2),Riskregister!$L$16-(Riskregister!$L$16-Riskregister!$K$16)*SQRT((1-BB801)/2)))</f>
        <v>0</v>
      </c>
      <c r="BD801" s="30">
        <f t="shared" ca="1" si="480"/>
        <v>8266003.0353352632</v>
      </c>
    </row>
    <row r="802" spans="20:56" x14ac:dyDescent="0.35">
      <c r="T802" s="30">
        <f t="shared" ca="1" si="481"/>
        <v>0.91684925168234854</v>
      </c>
      <c r="U802" s="30">
        <f t="shared" ca="1" si="481"/>
        <v>0.57904497506523667</v>
      </c>
      <c r="V802" s="30">
        <f ca="1">IF(Riskregister!$E$5="",0,COUNTIF(BF$4:BF$53,"&lt;"&amp;T802)*IF(U802&lt;0.5,Riskregister!$K$5+(Riskregister!$L$5-Riskregister!$K$5)*SQRT(U802/2),Riskregister!$L$5-(Riskregister!$L$5-Riskregister!$K$5)*SQRT((1-U802)/2)))</f>
        <v>2361298.6373272967</v>
      </c>
      <c r="W802" s="30">
        <f t="shared" ca="1" si="482"/>
        <v>0.50170807435398523</v>
      </c>
      <c r="X802" s="30">
        <f t="shared" ca="1" si="482"/>
        <v>0.8083912079765071</v>
      </c>
      <c r="Y802" s="30">
        <f ca="1">IF(Riskregister!$E$6="",0,COUNTIF(BG$4:BG$53,"&lt;"&amp;W802)*IF(X802&lt;0.5,Riskregister!$K$6+(Riskregister!$L$6-Riskregister!$K$6)*SQRT(X802/2),Riskregister!$L$6-(Riskregister!$L$6-Riskregister!$K$6)*SQRT((1-X802)/2)))</f>
        <v>2885717.7322095474</v>
      </c>
      <c r="Z802" s="30">
        <f t="shared" ca="1" si="483"/>
        <v>0.9841463274627722</v>
      </c>
      <c r="AA802" s="30">
        <f t="shared" ca="1" si="483"/>
        <v>0.55701390550398777</v>
      </c>
      <c r="AB802" s="30">
        <f ca="1">IF(Riskregister!$E$7="",0,COUNTIF(BH$4:BH$53,"&lt;"&amp;Z802)*IF(AA802&lt;0.5,Riskregister!$K$7+(Riskregister!$L$7-Riskregister!$K$7)*SQRT(AA802/2),Riskregister!$L$7-(Riskregister!$L$7-Riskregister!$K$7)*SQRT((1-AA802)/2)))</f>
        <v>2823351.990501387</v>
      </c>
      <c r="AC802" s="30">
        <f t="shared" ca="1" si="484"/>
        <v>0.84434708016060023</v>
      </c>
      <c r="AD802" s="30">
        <f t="shared" ca="1" si="484"/>
        <v>0.99541966136183402</v>
      </c>
      <c r="AE802" s="30">
        <f ca="1">IF(Riskregister!$E$8="",0,COUNTIF(BI$4:BI$53,"&lt;"&amp;AC802)*IF(AD802&lt;0.5,Riskregister!$K$8+(Riskregister!$L$8-Riskregister!$K$8)*SQRT(AD802/2),Riskregister!$L$8-(Riskregister!$L$8-Riskregister!$K$8)*SQRT((1-AD802)/2)))</f>
        <v>19100312.585318271</v>
      </c>
      <c r="AF802" s="30">
        <f t="shared" ca="1" si="485"/>
        <v>0.72094833528167745</v>
      </c>
      <c r="AG802" s="30">
        <f t="shared" ca="1" si="485"/>
        <v>0.64312228002062588</v>
      </c>
      <c r="AH802" s="30">
        <f>IF(Riskregister!$E$9="",0,COUNTIF(BJ$4:BJ$53,"&lt;"&amp;AF802)*IF(AG802&lt;0.5,Riskregister!$K$9+(Riskregister!$L$9-Riskregister!$K$9)*SQRT(AG802/2),Riskregister!$L$9-(Riskregister!$L$9-Riskregister!$K$9)*SQRT((1-AG802)/2)))</f>
        <v>0</v>
      </c>
      <c r="AI802" s="30">
        <f t="shared" ca="1" si="486"/>
        <v>0.15714456904743779</v>
      </c>
      <c r="AJ802" s="30">
        <f t="shared" ca="1" si="486"/>
        <v>0.28670063941292245</v>
      </c>
      <c r="AK802" s="30">
        <f>IF(Riskregister!$E$10="",0,COUNTIF(BK$4:BK$53,"&lt;"&amp;AI802)*IF(AJ802&lt;0.5,Riskregister!$K$10+(Riskregister!$L$10-Riskregister!$K$10)*SQRT(AJ802/2),Riskregister!$L$10-(Riskregister!$L$10-Riskregister!$K$10)*SQRT((1-AJ802)/2)))</f>
        <v>0</v>
      </c>
      <c r="AL802" s="30">
        <f t="shared" ca="1" si="487"/>
        <v>0.52586629503284088</v>
      </c>
      <c r="AM802" s="30">
        <f t="shared" ca="1" si="487"/>
        <v>0.59398287941984806</v>
      </c>
      <c r="AN802" s="30">
        <f>IF(Riskregister!$E$11="",0,COUNTIF(BL$4:BL$53,"&lt;"&amp;AL802)*IF(AM802&lt;0.5,Riskregister!$K$11+(Riskregister!$L$11-Riskregister!$K$11)*SQRT(AM802/2),Riskregister!$L$11-(Riskregister!$L$11-Riskregister!$K$11)*SQRT((1-AM802)/2)))</f>
        <v>0</v>
      </c>
      <c r="AO802" s="30">
        <f t="shared" ca="1" si="488"/>
        <v>0.73321987965632718</v>
      </c>
      <c r="AP802" s="30">
        <f t="shared" ca="1" si="488"/>
        <v>0.36784090754699528</v>
      </c>
      <c r="AQ802" s="30">
        <f>IF(Riskregister!$E$12="",0,COUNTIF(BM$4:BM$53,"&lt;"&amp;AO802)*IF(AP802&lt;0.5,Riskregister!$K$12+(Riskregister!$L$12-Riskregister!$K$12)*SQRT(AP802/2),Riskregister!$L$12-(Riskregister!$L$12-Riskregister!$K$12)*SQRT((1-AP802)/2)))</f>
        <v>0</v>
      </c>
      <c r="AR802" s="30">
        <f t="shared" ca="1" si="489"/>
        <v>0.59172201291022408</v>
      </c>
      <c r="AS802" s="30">
        <f t="shared" ca="1" si="489"/>
        <v>0.25299617962776799</v>
      </c>
      <c r="AT802" s="30">
        <f>IF(Riskregister!$E$13="",0,COUNTIF(BN$4:BN$53,"&lt;"&amp;AR802)*IF(AS802&lt;0.5,Riskregister!$K$13+(Riskregister!$L$13-Riskregister!$K$13)*SQRT(AS802/2),Riskregister!$L$13-(Riskregister!$L$13-Riskregister!$K$13)*SQRT((1-AS802)/2)))</f>
        <v>0</v>
      </c>
      <c r="AU802" s="30">
        <f t="shared" ca="1" si="490"/>
        <v>0.54699269427088937</v>
      </c>
      <c r="AV802" s="30">
        <f t="shared" ca="1" si="490"/>
        <v>4.7178964284033342E-2</v>
      </c>
      <c r="AW802" s="30">
        <f>IF(Riskregister!$E$14="",0,COUNTIF(BO$4:BO$53,"&lt;"&amp;AU802)*IF(AV802&lt;0.5,Riskregister!$K$14+(Riskregister!$L$14-Riskregister!$K$14)*SQRT(AV802/2),Riskregister!$L$14-(Riskregister!$L$14-Riskregister!$K$14)*SQRT((1-AV802)/2)))</f>
        <v>0</v>
      </c>
      <c r="AX802" s="30">
        <f t="shared" ca="1" si="491"/>
        <v>0.22094770688538379</v>
      </c>
      <c r="AY802" s="30">
        <f t="shared" ca="1" si="491"/>
        <v>0.30313334775042911</v>
      </c>
      <c r="AZ802" s="30">
        <f>IF(Riskregister!$E$15="",0,COUNTIF(BP$4:BP$53,"&lt;"&amp;AX802)*IF(AY802&lt;0.5,Riskregister!$K$15+(Riskregister!$L$15-Riskregister!$K$15)*SQRT(AY802/2),Riskregister!$L$15-(Riskregister!$L$15-Riskregister!$K$15)*SQRT((1-AY802)/2)))</f>
        <v>0</v>
      </c>
      <c r="BA802" s="30">
        <f t="shared" ca="1" si="492"/>
        <v>0.64683704402031483</v>
      </c>
      <c r="BB802" s="30">
        <f t="shared" ca="1" si="492"/>
        <v>0.20844549106068533</v>
      </c>
      <c r="BC802" s="30">
        <f>IF(Riskregister!$E$16="",0,COUNTIF(BQ$4:BQ$53,"&lt;"&amp;BA802)*IF(BB802&lt;0.5,Riskregister!$K$16+(Riskregister!$L$16-Riskregister!$K$16)*SQRT(BB802/2),Riskregister!$L$16-(Riskregister!$L$16-Riskregister!$K$16)*SQRT((1-BB802)/2)))</f>
        <v>0</v>
      </c>
      <c r="BD802" s="30">
        <f t="shared" ca="1" si="480"/>
        <v>27170680.945356503</v>
      </c>
    </row>
    <row r="803" spans="20:56" x14ac:dyDescent="0.35">
      <c r="T803" s="30">
        <f t="shared" ca="1" si="481"/>
        <v>0.48697083836284882</v>
      </c>
      <c r="U803" s="30">
        <f t="shared" ca="1" si="481"/>
        <v>0.49044390233560464</v>
      </c>
      <c r="V803" s="30">
        <f ca="1">IF(Riskregister!$E$5="",0,COUNTIF(BF$4:BF$53,"&lt;"&amp;T803)*IF(U803&lt;0.5,Riskregister!$K$5+(Riskregister!$L$5-Riskregister!$K$5)*SQRT(U803/2),Riskregister!$L$5-(Riskregister!$L$5-Riskregister!$K$5)*SQRT((1-U803)/2)))</f>
        <v>1118518.515826839</v>
      </c>
      <c r="W803" s="30">
        <f t="shared" ca="1" si="482"/>
        <v>6.9585834613390851E-2</v>
      </c>
      <c r="X803" s="30">
        <f t="shared" ca="1" si="482"/>
        <v>0.56676405984068301</v>
      </c>
      <c r="Y803" s="30">
        <f ca="1">IF(Riskregister!$E$6="",0,COUNTIF(BG$4:BG$53,"&lt;"&amp;W803)*IF(X803&lt;0.5,Riskregister!$K$6+(Riskregister!$L$6-Riskregister!$K$6)*SQRT(X803/2),Riskregister!$L$6-(Riskregister!$L$6-Riskregister!$K$6)*SQRT((1-X803)/2)))</f>
        <v>0</v>
      </c>
      <c r="Z803" s="30">
        <f t="shared" ca="1" si="483"/>
        <v>0.42505634429618877</v>
      </c>
      <c r="AA803" s="30">
        <f t="shared" ca="1" si="483"/>
        <v>0.75470538020542577</v>
      </c>
      <c r="AB803" s="30">
        <f ca="1">IF(Riskregister!$E$7="",0,COUNTIF(BH$4:BH$53,"&lt;"&amp;Z803)*IF(AA803&lt;0.5,Riskregister!$K$7+(Riskregister!$L$7-Riskregister!$K$7)*SQRT(AA803/2),Riskregister!$L$7-(Riskregister!$L$7-Riskregister!$K$7)*SQRT((1-AA803)/2)))</f>
        <v>1664558.2030867185</v>
      </c>
      <c r="AC803" s="30">
        <f t="shared" ca="1" si="484"/>
        <v>1.523406778441394E-2</v>
      </c>
      <c r="AD803" s="30">
        <f t="shared" ca="1" si="484"/>
        <v>0.69463560621292975</v>
      </c>
      <c r="AE803" s="30">
        <f ca="1">IF(Riskregister!$E$8="",0,COUNTIF(BI$4:BI$53,"&lt;"&amp;AC803)*IF(AD803&lt;0.5,Riskregister!$K$8+(Riskregister!$L$8-Riskregister!$K$8)*SQRT(AD803/2),Riskregister!$L$8-(Riskregister!$L$8-Riskregister!$K$8)*SQRT((1-AD803)/2)))</f>
        <v>0</v>
      </c>
      <c r="AF803" s="30">
        <f t="shared" ca="1" si="485"/>
        <v>0.43189438307775208</v>
      </c>
      <c r="AG803" s="30">
        <f t="shared" ca="1" si="485"/>
        <v>0.71373780138046417</v>
      </c>
      <c r="AH803" s="30">
        <f>IF(Riskregister!$E$9="",0,COUNTIF(BJ$4:BJ$53,"&lt;"&amp;AF803)*IF(AG803&lt;0.5,Riskregister!$K$9+(Riskregister!$L$9-Riskregister!$K$9)*SQRT(AG803/2),Riskregister!$L$9-(Riskregister!$L$9-Riskregister!$K$9)*SQRT((1-AG803)/2)))</f>
        <v>0</v>
      </c>
      <c r="AI803" s="30">
        <f t="shared" ca="1" si="486"/>
        <v>0.86891070308174601</v>
      </c>
      <c r="AJ803" s="30">
        <f t="shared" ca="1" si="486"/>
        <v>0.37505394428593763</v>
      </c>
      <c r="AK803" s="30">
        <f>IF(Riskregister!$E$10="",0,COUNTIF(BK$4:BK$53,"&lt;"&amp;AI803)*IF(AJ803&lt;0.5,Riskregister!$K$10+(Riskregister!$L$10-Riskregister!$K$10)*SQRT(AJ803/2),Riskregister!$L$10-(Riskregister!$L$10-Riskregister!$K$10)*SQRT((1-AJ803)/2)))</f>
        <v>0</v>
      </c>
      <c r="AL803" s="30">
        <f t="shared" ca="1" si="487"/>
        <v>8.7681089682486446E-2</v>
      </c>
      <c r="AM803" s="30">
        <f t="shared" ca="1" si="487"/>
        <v>0.65832518084996561</v>
      </c>
      <c r="AN803" s="30">
        <f>IF(Riskregister!$E$11="",0,COUNTIF(BL$4:BL$53,"&lt;"&amp;AL803)*IF(AM803&lt;0.5,Riskregister!$K$11+(Riskregister!$L$11-Riskregister!$K$11)*SQRT(AM803/2),Riskregister!$L$11-(Riskregister!$L$11-Riskregister!$K$11)*SQRT((1-AM803)/2)))</f>
        <v>0</v>
      </c>
      <c r="AO803" s="30">
        <f t="shared" ca="1" si="488"/>
        <v>0.25523002179412912</v>
      </c>
      <c r="AP803" s="30">
        <f t="shared" ca="1" si="488"/>
        <v>0.96263129999854991</v>
      </c>
      <c r="AQ803" s="30">
        <f>IF(Riskregister!$E$12="",0,COUNTIF(BM$4:BM$53,"&lt;"&amp;AO803)*IF(AP803&lt;0.5,Riskregister!$K$12+(Riskregister!$L$12-Riskregister!$K$12)*SQRT(AP803/2),Riskregister!$L$12-(Riskregister!$L$12-Riskregister!$K$12)*SQRT((1-AP803)/2)))</f>
        <v>0</v>
      </c>
      <c r="AR803" s="30">
        <f t="shared" ca="1" si="489"/>
        <v>0.15772327753840953</v>
      </c>
      <c r="AS803" s="30">
        <f t="shared" ca="1" si="489"/>
        <v>0.18665965703516318</v>
      </c>
      <c r="AT803" s="30">
        <f>IF(Riskregister!$E$13="",0,COUNTIF(BN$4:BN$53,"&lt;"&amp;AR803)*IF(AS803&lt;0.5,Riskregister!$K$13+(Riskregister!$L$13-Riskregister!$K$13)*SQRT(AS803/2),Riskregister!$L$13-(Riskregister!$L$13-Riskregister!$K$13)*SQRT((1-AS803)/2)))</f>
        <v>0</v>
      </c>
      <c r="AU803" s="30">
        <f t="shared" ca="1" si="490"/>
        <v>0.94147820280235917</v>
      </c>
      <c r="AV803" s="30">
        <f t="shared" ca="1" si="490"/>
        <v>0.83554481849179929</v>
      </c>
      <c r="AW803" s="30">
        <f>IF(Riskregister!$E$14="",0,COUNTIF(BO$4:BO$53,"&lt;"&amp;AU803)*IF(AV803&lt;0.5,Riskregister!$K$14+(Riskregister!$L$14-Riskregister!$K$14)*SQRT(AV803/2),Riskregister!$L$14-(Riskregister!$L$14-Riskregister!$K$14)*SQRT((1-AV803)/2)))</f>
        <v>0</v>
      </c>
      <c r="AX803" s="30">
        <f t="shared" ca="1" si="491"/>
        <v>0.40130163111280315</v>
      </c>
      <c r="AY803" s="30">
        <f t="shared" ca="1" si="491"/>
        <v>0.93354062417374617</v>
      </c>
      <c r="AZ803" s="30">
        <f>IF(Riskregister!$E$15="",0,COUNTIF(BP$4:BP$53,"&lt;"&amp;AX803)*IF(AY803&lt;0.5,Riskregister!$K$15+(Riskregister!$L$15-Riskregister!$K$15)*SQRT(AY803/2),Riskregister!$L$15-(Riskregister!$L$15-Riskregister!$K$15)*SQRT((1-AY803)/2)))</f>
        <v>0</v>
      </c>
      <c r="BA803" s="30">
        <f t="shared" ca="1" si="492"/>
        <v>0.71319604669371017</v>
      </c>
      <c r="BB803" s="30">
        <f t="shared" ca="1" si="492"/>
        <v>0.85799560508677941</v>
      </c>
      <c r="BC803" s="30">
        <f>IF(Riskregister!$E$16="",0,COUNTIF(BQ$4:BQ$53,"&lt;"&amp;BA803)*IF(BB803&lt;0.5,Riskregister!$K$16+(Riskregister!$L$16-Riskregister!$K$16)*SQRT(BB803/2),Riskregister!$L$16-(Riskregister!$L$16-Riskregister!$K$16)*SQRT((1-BB803)/2)))</f>
        <v>0</v>
      </c>
      <c r="BD803" s="30">
        <f t="shared" ca="1" si="480"/>
        <v>2783076.7189135575</v>
      </c>
    </row>
    <row r="804" spans="20:56" x14ac:dyDescent="0.35">
      <c r="T804" s="30">
        <f t="shared" ref="T804:U823" ca="1" si="493">RAND()</f>
        <v>0.87019746312317603</v>
      </c>
      <c r="U804" s="30">
        <f t="shared" ca="1" si="493"/>
        <v>0.85434190186383707</v>
      </c>
      <c r="V804" s="30">
        <f ca="1">IF(Riskregister!$E$5="",0,COUNTIF(BF$4:BF$53,"&lt;"&amp;T804)*IF(U804&lt;0.5,Riskregister!$K$5+(Riskregister!$L$5-Riskregister!$K$5)*SQRT(U804/2),Riskregister!$L$5-(Riskregister!$L$5-Riskregister!$K$5)*SQRT((1-U804)/2)))</f>
        <v>2871354.8410190912</v>
      </c>
      <c r="W804" s="30">
        <f t="shared" ref="W804:X823" ca="1" si="494">RAND()</f>
        <v>0.46754068414563588</v>
      </c>
      <c r="X804" s="30">
        <f t="shared" ca="1" si="494"/>
        <v>0.30797659984153691</v>
      </c>
      <c r="Y804" s="30">
        <f ca="1">IF(Riskregister!$E$6="",0,COUNTIF(BG$4:BG$53,"&lt;"&amp;W804)*IF(X804&lt;0.5,Riskregister!$K$6+(Riskregister!$L$6-Riskregister!$K$6)*SQRT(X804/2),Riskregister!$L$6-(Riskregister!$L$6-Riskregister!$K$6)*SQRT((1-X804)/2)))</f>
        <v>1812688.3474330634</v>
      </c>
      <c r="Z804" s="30">
        <f t="shared" ref="Z804:AA823" ca="1" si="495">RAND()</f>
        <v>0.52559648418037397</v>
      </c>
      <c r="AA804" s="30">
        <f t="shared" ca="1" si="495"/>
        <v>0.20848306204958378</v>
      </c>
      <c r="AB804" s="30">
        <f ca="1">IF(Riskregister!$E$7="",0,COUNTIF(BH$4:BH$53,"&lt;"&amp;Z804)*IF(AA804&lt;0.5,Riskregister!$K$7+(Riskregister!$L$7-Riskregister!$K$7)*SQRT(AA804/2),Riskregister!$L$7-(Riskregister!$L$7-Riskregister!$K$7)*SQRT((1-AA804)/2)))</f>
        <v>978015.59850738861</v>
      </c>
      <c r="AC804" s="30">
        <f t="shared" ref="AC804:AD823" ca="1" si="496">RAND()</f>
        <v>0.43617055439670926</v>
      </c>
      <c r="AD804" s="30">
        <f t="shared" ca="1" si="496"/>
        <v>0.31795771680478746</v>
      </c>
      <c r="AE804" s="30">
        <f ca="1">IF(Riskregister!$E$8="",0,COUNTIF(BI$4:BI$53,"&lt;"&amp;AC804)*IF(AD804&lt;0.5,Riskregister!$K$8+(Riskregister!$L$8-Riskregister!$K$8)*SQRT(AD804/2),Riskregister!$L$8-(Riskregister!$L$8-Riskregister!$K$8)*SQRT((1-AD804)/2)))</f>
        <v>4347982.3810198884</v>
      </c>
      <c r="AF804" s="30">
        <f t="shared" ref="AF804:AG823" ca="1" si="497">RAND()</f>
        <v>0.87850905929644973</v>
      </c>
      <c r="AG804" s="30">
        <f t="shared" ca="1" si="497"/>
        <v>0.77240463305112916</v>
      </c>
      <c r="AH804" s="30">
        <f>IF(Riskregister!$E$9="",0,COUNTIF(BJ$4:BJ$53,"&lt;"&amp;AF804)*IF(AG804&lt;0.5,Riskregister!$K$9+(Riskregister!$L$9-Riskregister!$K$9)*SQRT(AG804/2),Riskregister!$L$9-(Riskregister!$L$9-Riskregister!$K$9)*SQRT((1-AG804)/2)))</f>
        <v>0</v>
      </c>
      <c r="AI804" s="30">
        <f t="shared" ref="AI804:AJ823" ca="1" si="498">RAND()</f>
        <v>0.60905657154385029</v>
      </c>
      <c r="AJ804" s="30">
        <f t="shared" ca="1" si="498"/>
        <v>0.79956322109257827</v>
      </c>
      <c r="AK804" s="30">
        <f>IF(Riskregister!$E$10="",0,COUNTIF(BK$4:BK$53,"&lt;"&amp;AI804)*IF(AJ804&lt;0.5,Riskregister!$K$10+(Riskregister!$L$10-Riskregister!$K$10)*SQRT(AJ804/2),Riskregister!$L$10-(Riskregister!$L$10-Riskregister!$K$10)*SQRT((1-AJ804)/2)))</f>
        <v>0</v>
      </c>
      <c r="AL804" s="30">
        <f t="shared" ref="AL804:AM823" ca="1" si="499">RAND()</f>
        <v>0.2654946513158577</v>
      </c>
      <c r="AM804" s="30">
        <f t="shared" ca="1" si="499"/>
        <v>0.18682084074486893</v>
      </c>
      <c r="AN804" s="30">
        <f>IF(Riskregister!$E$11="",0,COUNTIF(BL$4:BL$53,"&lt;"&amp;AL804)*IF(AM804&lt;0.5,Riskregister!$K$11+(Riskregister!$L$11-Riskregister!$K$11)*SQRT(AM804/2),Riskregister!$L$11-(Riskregister!$L$11-Riskregister!$K$11)*SQRT((1-AM804)/2)))</f>
        <v>0</v>
      </c>
      <c r="AO804" s="30">
        <f t="shared" ref="AO804:AP823" ca="1" si="500">RAND()</f>
        <v>0.88963639185937693</v>
      </c>
      <c r="AP804" s="30">
        <f t="shared" ca="1" si="500"/>
        <v>0.90244866263245849</v>
      </c>
      <c r="AQ804" s="30">
        <f>IF(Riskregister!$E$12="",0,COUNTIF(BM$4:BM$53,"&lt;"&amp;AO804)*IF(AP804&lt;0.5,Riskregister!$K$12+(Riskregister!$L$12-Riskregister!$K$12)*SQRT(AP804/2),Riskregister!$L$12-(Riskregister!$L$12-Riskregister!$K$12)*SQRT((1-AP804)/2)))</f>
        <v>0</v>
      </c>
      <c r="AR804" s="30">
        <f t="shared" ref="AR804:AS823" ca="1" si="501">RAND()</f>
        <v>0.46470380089721908</v>
      </c>
      <c r="AS804" s="30">
        <f t="shared" ca="1" si="501"/>
        <v>0.82665933082215604</v>
      </c>
      <c r="AT804" s="30">
        <f>IF(Riskregister!$E$13="",0,COUNTIF(BN$4:BN$53,"&lt;"&amp;AR804)*IF(AS804&lt;0.5,Riskregister!$K$13+(Riskregister!$L$13-Riskregister!$K$13)*SQRT(AS804/2),Riskregister!$L$13-(Riskregister!$L$13-Riskregister!$K$13)*SQRT((1-AS804)/2)))</f>
        <v>0</v>
      </c>
      <c r="AU804" s="30">
        <f t="shared" ref="AU804:AV823" ca="1" si="502">RAND()</f>
        <v>0.33779743001996665</v>
      </c>
      <c r="AV804" s="30">
        <f t="shared" ca="1" si="502"/>
        <v>0.67554764195830141</v>
      </c>
      <c r="AW804" s="30">
        <f>IF(Riskregister!$E$14="",0,COUNTIF(BO$4:BO$53,"&lt;"&amp;AU804)*IF(AV804&lt;0.5,Riskregister!$K$14+(Riskregister!$L$14-Riskregister!$K$14)*SQRT(AV804/2),Riskregister!$L$14-(Riskregister!$L$14-Riskregister!$K$14)*SQRT((1-AV804)/2)))</f>
        <v>0</v>
      </c>
      <c r="AX804" s="30">
        <f t="shared" ref="AX804:AY823" ca="1" si="503">RAND()</f>
        <v>0.23360828277960999</v>
      </c>
      <c r="AY804" s="30">
        <f t="shared" ca="1" si="503"/>
        <v>0.57108969957016731</v>
      </c>
      <c r="AZ804" s="30">
        <f>IF(Riskregister!$E$15="",0,COUNTIF(BP$4:BP$53,"&lt;"&amp;AX804)*IF(AY804&lt;0.5,Riskregister!$K$15+(Riskregister!$L$15-Riskregister!$K$15)*SQRT(AY804/2),Riskregister!$L$15-(Riskregister!$L$15-Riskregister!$K$15)*SQRT((1-AY804)/2)))</f>
        <v>0</v>
      </c>
      <c r="BA804" s="30">
        <f t="shared" ref="BA804:BB823" ca="1" si="504">RAND()</f>
        <v>0.75341942528865946</v>
      </c>
      <c r="BB804" s="30">
        <f t="shared" ca="1" si="504"/>
        <v>0.31798614827745031</v>
      </c>
      <c r="BC804" s="30">
        <f>IF(Riskregister!$E$16="",0,COUNTIF(BQ$4:BQ$53,"&lt;"&amp;BA804)*IF(BB804&lt;0.5,Riskregister!$K$16+(Riskregister!$L$16-Riskregister!$K$16)*SQRT(BB804/2),Riskregister!$L$16-(Riskregister!$L$16-Riskregister!$K$16)*SQRT((1-BB804)/2)))</f>
        <v>0</v>
      </c>
      <c r="BD804" s="30">
        <f t="shared" ca="1" si="480"/>
        <v>10010041.16797943</v>
      </c>
    </row>
    <row r="805" spans="20:56" x14ac:dyDescent="0.35">
      <c r="T805" s="30">
        <f t="shared" ca="1" si="493"/>
        <v>0.4144735218051393</v>
      </c>
      <c r="U805" s="30">
        <f t="shared" ca="1" si="493"/>
        <v>0.88941463341839699</v>
      </c>
      <c r="V805" s="30">
        <f ca="1">IF(Riskregister!$E$5="",0,COUNTIF(BF$4:BF$53,"&lt;"&amp;T805)*IF(U805&lt;0.5,Riskregister!$K$5+(Riskregister!$L$5-Riskregister!$K$5)*SQRT(U805/2),Riskregister!$L$5-(Riskregister!$L$5-Riskregister!$K$5)*SQRT((1-U805)/2)))</f>
        <v>1482555.6500778669</v>
      </c>
      <c r="W805" s="30">
        <f t="shared" ca="1" si="494"/>
        <v>0.90922125304081403</v>
      </c>
      <c r="X805" s="30">
        <f t="shared" ca="1" si="494"/>
        <v>0.71553789081584473</v>
      </c>
      <c r="Y805" s="30">
        <f ca="1">IF(Riskregister!$E$6="",0,COUNTIF(BG$4:BG$53,"&lt;"&amp;W805)*IF(X805&lt;0.5,Riskregister!$K$6+(Riskregister!$L$6-Riskregister!$K$6)*SQRT(X805/2),Riskregister!$L$6-(Riskregister!$L$6-Riskregister!$K$6)*SQRT((1-X805)/2)))</f>
        <v>5284625.6482662829</v>
      </c>
      <c r="Z805" s="30">
        <f t="shared" ca="1" si="495"/>
        <v>0.39829043306168399</v>
      </c>
      <c r="AA805" s="30">
        <f t="shared" ca="1" si="495"/>
        <v>0.49897917601331199</v>
      </c>
      <c r="AB805" s="30">
        <f ca="1">IF(Riskregister!$E$7="",0,COUNTIF(BH$4:BH$53,"&lt;"&amp;Z805)*IF(AA805&lt;0.5,Riskregister!$K$7+(Riskregister!$L$7-Riskregister!$K$7)*SQRT(AA805/2),Riskregister!$L$7-(Riskregister!$L$7-Riskregister!$K$7)*SQRT((1-AA805)/2)))</f>
        <v>1124106.3226349435</v>
      </c>
      <c r="AC805" s="30">
        <f t="shared" ca="1" si="496"/>
        <v>0.50876463566570052</v>
      </c>
      <c r="AD805" s="30">
        <f t="shared" ca="1" si="496"/>
        <v>0.25803051729810433</v>
      </c>
      <c r="AE805" s="30">
        <f ca="1">IF(Riskregister!$E$8="",0,COUNTIF(BI$4:BI$53,"&lt;"&amp;AC805)*IF(AD805&lt;0.5,Riskregister!$K$8+(Riskregister!$L$8-Riskregister!$K$8)*SQRT(AD805/2),Riskregister!$L$8-(Riskregister!$L$8-Riskregister!$K$8)*SQRT((1-AD805)/2)))</f>
        <v>5964535.8693584222</v>
      </c>
      <c r="AF805" s="30">
        <f t="shared" ca="1" si="497"/>
        <v>0.17575317558044556</v>
      </c>
      <c r="AG805" s="30">
        <f t="shared" ca="1" si="497"/>
        <v>0.69099555698408588</v>
      </c>
      <c r="AH805" s="30">
        <f>IF(Riskregister!$E$9="",0,COUNTIF(BJ$4:BJ$53,"&lt;"&amp;AF805)*IF(AG805&lt;0.5,Riskregister!$K$9+(Riskregister!$L$9-Riskregister!$K$9)*SQRT(AG805/2),Riskregister!$L$9-(Riskregister!$L$9-Riskregister!$K$9)*SQRT((1-AG805)/2)))</f>
        <v>0</v>
      </c>
      <c r="AI805" s="30">
        <f t="shared" ca="1" si="498"/>
        <v>0.26737608580415528</v>
      </c>
      <c r="AJ805" s="30">
        <f t="shared" ca="1" si="498"/>
        <v>0.42005732161131593</v>
      </c>
      <c r="AK805" s="30">
        <f>IF(Riskregister!$E$10="",0,COUNTIF(BK$4:BK$53,"&lt;"&amp;AI805)*IF(AJ805&lt;0.5,Riskregister!$K$10+(Riskregister!$L$10-Riskregister!$K$10)*SQRT(AJ805/2),Riskregister!$L$10-(Riskregister!$L$10-Riskregister!$K$10)*SQRT((1-AJ805)/2)))</f>
        <v>0</v>
      </c>
      <c r="AL805" s="30">
        <f t="shared" ca="1" si="499"/>
        <v>0.67666525066099226</v>
      </c>
      <c r="AM805" s="30">
        <f t="shared" ca="1" si="499"/>
        <v>0.30684177716581973</v>
      </c>
      <c r="AN805" s="30">
        <f>IF(Riskregister!$E$11="",0,COUNTIF(BL$4:BL$53,"&lt;"&amp;AL805)*IF(AM805&lt;0.5,Riskregister!$K$11+(Riskregister!$L$11-Riskregister!$K$11)*SQRT(AM805/2),Riskregister!$L$11-(Riskregister!$L$11-Riskregister!$K$11)*SQRT((1-AM805)/2)))</f>
        <v>0</v>
      </c>
      <c r="AO805" s="30">
        <f t="shared" ca="1" si="500"/>
        <v>1.2989303849864631E-2</v>
      </c>
      <c r="AP805" s="30">
        <f t="shared" ca="1" si="500"/>
        <v>0.96319669045272049</v>
      </c>
      <c r="AQ805" s="30">
        <f>IF(Riskregister!$E$12="",0,COUNTIF(BM$4:BM$53,"&lt;"&amp;AO805)*IF(AP805&lt;0.5,Riskregister!$K$12+(Riskregister!$L$12-Riskregister!$K$12)*SQRT(AP805/2),Riskregister!$L$12-(Riskregister!$L$12-Riskregister!$K$12)*SQRT((1-AP805)/2)))</f>
        <v>0</v>
      </c>
      <c r="AR805" s="30">
        <f t="shared" ca="1" si="501"/>
        <v>0.62122095637078423</v>
      </c>
      <c r="AS805" s="30">
        <f t="shared" ca="1" si="501"/>
        <v>0.66857159328611171</v>
      </c>
      <c r="AT805" s="30">
        <f>IF(Riskregister!$E$13="",0,COUNTIF(BN$4:BN$53,"&lt;"&amp;AR805)*IF(AS805&lt;0.5,Riskregister!$K$13+(Riskregister!$L$13-Riskregister!$K$13)*SQRT(AS805/2),Riskregister!$L$13-(Riskregister!$L$13-Riskregister!$K$13)*SQRT((1-AS805)/2)))</f>
        <v>0</v>
      </c>
      <c r="AU805" s="30">
        <f t="shared" ca="1" si="502"/>
        <v>0.54228123012360807</v>
      </c>
      <c r="AV805" s="30">
        <f t="shared" ca="1" si="502"/>
        <v>0.83168844346907489</v>
      </c>
      <c r="AW805" s="30">
        <f>IF(Riskregister!$E$14="",0,COUNTIF(BO$4:BO$53,"&lt;"&amp;AU805)*IF(AV805&lt;0.5,Riskregister!$K$14+(Riskregister!$L$14-Riskregister!$K$14)*SQRT(AV805/2),Riskregister!$L$14-(Riskregister!$L$14-Riskregister!$K$14)*SQRT((1-AV805)/2)))</f>
        <v>0</v>
      </c>
      <c r="AX805" s="30">
        <f t="shared" ca="1" si="503"/>
        <v>0.69626789355137542</v>
      </c>
      <c r="AY805" s="30">
        <f t="shared" ca="1" si="503"/>
        <v>0.72013597635335602</v>
      </c>
      <c r="AZ805" s="30">
        <f>IF(Riskregister!$E$15="",0,COUNTIF(BP$4:BP$53,"&lt;"&amp;AX805)*IF(AY805&lt;0.5,Riskregister!$K$15+(Riskregister!$L$15-Riskregister!$K$15)*SQRT(AY805/2),Riskregister!$L$15-(Riskregister!$L$15-Riskregister!$K$15)*SQRT((1-AY805)/2)))</f>
        <v>0</v>
      </c>
      <c r="BA805" s="30">
        <f t="shared" ca="1" si="504"/>
        <v>0.11647842136611608</v>
      </c>
      <c r="BB805" s="30">
        <f t="shared" ca="1" si="504"/>
        <v>0.94048446807025121</v>
      </c>
      <c r="BC805" s="30">
        <f>IF(Riskregister!$E$16="",0,COUNTIF(BQ$4:BQ$53,"&lt;"&amp;BA805)*IF(BB805&lt;0.5,Riskregister!$K$16+(Riskregister!$L$16-Riskregister!$K$16)*SQRT(BB805/2),Riskregister!$L$16-(Riskregister!$L$16-Riskregister!$K$16)*SQRT((1-BB805)/2)))</f>
        <v>0</v>
      </c>
      <c r="BD805" s="30">
        <f t="shared" ca="1" si="480"/>
        <v>13855823.490337517</v>
      </c>
    </row>
    <row r="806" spans="20:56" x14ac:dyDescent="0.35">
      <c r="T806" s="30">
        <f t="shared" ca="1" si="493"/>
        <v>6.4447270516245214E-2</v>
      </c>
      <c r="U806" s="30">
        <f t="shared" ca="1" si="493"/>
        <v>0.30546565007465742</v>
      </c>
      <c r="V806" s="30">
        <f ca="1">IF(Riskregister!$E$5="",0,COUNTIF(BF$4:BF$53,"&lt;"&amp;T806)*IF(U806&lt;0.5,Riskregister!$K$5+(Riskregister!$L$5-Riskregister!$K$5)*SQRT(U806/2),Riskregister!$L$5-(Riskregister!$L$5-Riskregister!$K$5)*SQRT((1-U806)/2)))</f>
        <v>325864.71240717696</v>
      </c>
      <c r="W806" s="30">
        <f t="shared" ca="1" si="494"/>
        <v>0.61172640185264271</v>
      </c>
      <c r="X806" s="30">
        <f t="shared" ca="1" si="494"/>
        <v>0.99966718144605149</v>
      </c>
      <c r="Y806" s="30">
        <f ca="1">IF(Riskregister!$E$6="",0,COUNTIF(BG$4:BG$53,"&lt;"&amp;W806)*IF(X806&lt;0.5,Riskregister!$K$6+(Riskregister!$L$6-Riskregister!$K$6)*SQRT(X806/2),Riskregister!$L$6-(Riskregister!$L$6-Riskregister!$K$6)*SQRT((1-X806)/2)))</f>
        <v>3953560.1008874229</v>
      </c>
      <c r="Z806" s="30">
        <f t="shared" ca="1" si="495"/>
        <v>0.87671353079562109</v>
      </c>
      <c r="AA806" s="30">
        <f t="shared" ca="1" si="495"/>
        <v>0.68537195988178334</v>
      </c>
      <c r="AB806" s="30">
        <f ca="1">IF(Riskregister!$E$7="",0,COUNTIF(BH$4:BH$53,"&lt;"&amp;Z806)*IF(AA806&lt;0.5,Riskregister!$K$7+(Riskregister!$L$7-Riskregister!$K$7)*SQRT(AA806/2),Riskregister!$L$7-(Riskregister!$L$7-Riskregister!$K$7)*SQRT((1-AA806)/2)))</f>
        <v>2350620.8085466996</v>
      </c>
      <c r="AC806" s="30">
        <f t="shared" ca="1" si="496"/>
        <v>0.46908092595918938</v>
      </c>
      <c r="AD806" s="30">
        <f t="shared" ca="1" si="496"/>
        <v>0.36139487257065139</v>
      </c>
      <c r="AE806" s="30">
        <f ca="1">IF(Riskregister!$E$8="",0,COUNTIF(BI$4:BI$53,"&lt;"&amp;AC806)*IF(AD806&lt;0.5,Riskregister!$K$8+(Riskregister!$L$8-Riskregister!$K$8)*SQRT(AD806/2),Riskregister!$L$8-(Riskregister!$L$8-Riskregister!$K$8)*SQRT((1-AD806)/2)))</f>
        <v>4595800.9798000921</v>
      </c>
      <c r="AF806" s="30">
        <f t="shared" ca="1" si="497"/>
        <v>0.78719983208028943</v>
      </c>
      <c r="AG806" s="30">
        <f t="shared" ca="1" si="497"/>
        <v>0.94581814929283903</v>
      </c>
      <c r="AH806" s="30">
        <f>IF(Riskregister!$E$9="",0,COUNTIF(BJ$4:BJ$53,"&lt;"&amp;AF806)*IF(AG806&lt;0.5,Riskregister!$K$9+(Riskregister!$L$9-Riskregister!$K$9)*SQRT(AG806/2),Riskregister!$L$9-(Riskregister!$L$9-Riskregister!$K$9)*SQRT((1-AG806)/2)))</f>
        <v>0</v>
      </c>
      <c r="AI806" s="30">
        <f t="shared" ca="1" si="498"/>
        <v>0.52448364181976648</v>
      </c>
      <c r="AJ806" s="30">
        <f t="shared" ca="1" si="498"/>
        <v>2.2550802477335652E-2</v>
      </c>
      <c r="AK806" s="30">
        <f>IF(Riskregister!$E$10="",0,COUNTIF(BK$4:BK$53,"&lt;"&amp;AI806)*IF(AJ806&lt;0.5,Riskregister!$K$10+(Riskregister!$L$10-Riskregister!$K$10)*SQRT(AJ806/2),Riskregister!$L$10-(Riskregister!$L$10-Riskregister!$K$10)*SQRT((1-AJ806)/2)))</f>
        <v>0</v>
      </c>
      <c r="AL806" s="30">
        <f t="shared" ca="1" si="499"/>
        <v>0.67469871275559723</v>
      </c>
      <c r="AM806" s="30">
        <f t="shared" ca="1" si="499"/>
        <v>0.7211494517048187</v>
      </c>
      <c r="AN806" s="30">
        <f>IF(Riskregister!$E$11="",0,COUNTIF(BL$4:BL$53,"&lt;"&amp;AL806)*IF(AM806&lt;0.5,Riskregister!$K$11+(Riskregister!$L$11-Riskregister!$K$11)*SQRT(AM806/2),Riskregister!$L$11-(Riskregister!$L$11-Riskregister!$K$11)*SQRT((1-AM806)/2)))</f>
        <v>0</v>
      </c>
      <c r="AO806" s="30">
        <f t="shared" ca="1" si="500"/>
        <v>0.34326928425270264</v>
      </c>
      <c r="AP806" s="30">
        <f t="shared" ca="1" si="500"/>
        <v>0.41452677399019022</v>
      </c>
      <c r="AQ806" s="30">
        <f>IF(Riskregister!$E$12="",0,COUNTIF(BM$4:BM$53,"&lt;"&amp;AO806)*IF(AP806&lt;0.5,Riskregister!$K$12+(Riskregister!$L$12-Riskregister!$K$12)*SQRT(AP806/2),Riskregister!$L$12-(Riskregister!$L$12-Riskregister!$K$12)*SQRT((1-AP806)/2)))</f>
        <v>0</v>
      </c>
      <c r="AR806" s="30">
        <f t="shared" ca="1" si="501"/>
        <v>0.40060821380577316</v>
      </c>
      <c r="AS806" s="30">
        <f t="shared" ca="1" si="501"/>
        <v>0.9216161640727627</v>
      </c>
      <c r="AT806" s="30">
        <f>IF(Riskregister!$E$13="",0,COUNTIF(BN$4:BN$53,"&lt;"&amp;AR806)*IF(AS806&lt;0.5,Riskregister!$K$13+(Riskregister!$L$13-Riskregister!$K$13)*SQRT(AS806/2),Riskregister!$L$13-(Riskregister!$L$13-Riskregister!$K$13)*SQRT((1-AS806)/2)))</f>
        <v>0</v>
      </c>
      <c r="AU806" s="30">
        <f t="shared" ca="1" si="502"/>
        <v>0.20638285262178702</v>
      </c>
      <c r="AV806" s="30">
        <f t="shared" ca="1" si="502"/>
        <v>0.86679220998120265</v>
      </c>
      <c r="AW806" s="30">
        <f>IF(Riskregister!$E$14="",0,COUNTIF(BO$4:BO$53,"&lt;"&amp;AU806)*IF(AV806&lt;0.5,Riskregister!$K$14+(Riskregister!$L$14-Riskregister!$K$14)*SQRT(AV806/2),Riskregister!$L$14-(Riskregister!$L$14-Riskregister!$K$14)*SQRT((1-AV806)/2)))</f>
        <v>0</v>
      </c>
      <c r="AX806" s="30">
        <f t="shared" ca="1" si="503"/>
        <v>2.966840662321113E-3</v>
      </c>
      <c r="AY806" s="30">
        <f t="shared" ca="1" si="503"/>
        <v>0.39974503377070636</v>
      </c>
      <c r="AZ806" s="30">
        <f>IF(Riskregister!$E$15="",0,COUNTIF(BP$4:BP$53,"&lt;"&amp;AX806)*IF(AY806&lt;0.5,Riskregister!$K$15+(Riskregister!$L$15-Riskregister!$K$15)*SQRT(AY806/2),Riskregister!$L$15-(Riskregister!$L$15-Riskregister!$K$15)*SQRT((1-AY806)/2)))</f>
        <v>0</v>
      </c>
      <c r="BA806" s="30">
        <f t="shared" ca="1" si="504"/>
        <v>0.92551025354105565</v>
      </c>
      <c r="BB806" s="30">
        <f t="shared" ca="1" si="504"/>
        <v>0.31614524985483505</v>
      </c>
      <c r="BC806" s="30">
        <f>IF(Riskregister!$E$16="",0,COUNTIF(BQ$4:BQ$53,"&lt;"&amp;BA806)*IF(BB806&lt;0.5,Riskregister!$K$16+(Riskregister!$L$16-Riskregister!$K$16)*SQRT(BB806/2),Riskregister!$L$16-(Riskregister!$L$16-Riskregister!$K$16)*SQRT((1-BB806)/2)))</f>
        <v>0</v>
      </c>
      <c r="BD806" s="30">
        <f t="shared" ca="1" si="480"/>
        <v>11225846.60164139</v>
      </c>
    </row>
    <row r="807" spans="20:56" x14ac:dyDescent="0.35">
      <c r="T807" s="30">
        <f t="shared" ca="1" si="493"/>
        <v>0.20382137793821697</v>
      </c>
      <c r="U807" s="30">
        <f t="shared" ca="1" si="493"/>
        <v>0.86024926384132028</v>
      </c>
      <c r="V807" s="30">
        <f ca="1">IF(Riskregister!$E$5="",0,COUNTIF(BF$4:BF$53,"&lt;"&amp;T807)*IF(U807&lt;0.5,Riskregister!$K$5+(Riskregister!$L$5-Riskregister!$K$5)*SQRT(U807/2),Riskregister!$L$5-(Riskregister!$L$5-Riskregister!$K$5)*SQRT((1-U807)/2)))</f>
        <v>962094.45541504235</v>
      </c>
      <c r="W807" s="30">
        <f t="shared" ca="1" si="494"/>
        <v>0.68899646325832109</v>
      </c>
      <c r="X807" s="30">
        <f t="shared" ca="1" si="494"/>
        <v>0.47200903321687449</v>
      </c>
      <c r="Y807" s="30">
        <f ca="1">IF(Riskregister!$E$6="",0,COUNTIF(BG$4:BG$53,"&lt;"&amp;W807)*IF(X807&lt;0.5,Riskregister!$K$6+(Riskregister!$L$6-Riskregister!$K$6)*SQRT(X807/2),Riskregister!$L$6-(Riskregister!$L$6-Riskregister!$K$6)*SQRT((1-X807)/2)))</f>
        <v>2148890.6584590552</v>
      </c>
      <c r="Z807" s="30">
        <f t="shared" ca="1" si="495"/>
        <v>0.2254906774362011</v>
      </c>
      <c r="AA807" s="30">
        <f t="shared" ca="1" si="495"/>
        <v>0.8919641625369269</v>
      </c>
      <c r="AB807" s="30">
        <f ca="1">IF(Riskregister!$E$7="",0,COUNTIF(BH$4:BH$53,"&lt;"&amp;Z807)*IF(AA807&lt;0.5,Riskregister!$K$7+(Riskregister!$L$7-Riskregister!$K$7)*SQRT(AA807/2),Riskregister!$L$7-(Riskregister!$L$7-Riskregister!$K$7)*SQRT((1-AA807)/2)))</f>
        <v>1274615.4264354077</v>
      </c>
      <c r="AC807" s="30">
        <f t="shared" ca="1" si="496"/>
        <v>0.68141042361015558</v>
      </c>
      <c r="AD807" s="30">
        <f t="shared" ca="1" si="496"/>
        <v>0.99289628893782866</v>
      </c>
      <c r="AE807" s="30">
        <f ca="1">IF(Riskregister!$E$8="",0,COUNTIF(BI$4:BI$53,"&lt;"&amp;AC807)*IF(AD807&lt;0.5,Riskregister!$K$8+(Riskregister!$L$8-Riskregister!$K$8)*SQRT(AD807/2),Riskregister!$L$8-(Riskregister!$L$8-Riskregister!$K$8)*SQRT((1-AD807)/2)))</f>
        <v>14159676.015970539</v>
      </c>
      <c r="AF807" s="30">
        <f t="shared" ca="1" si="497"/>
        <v>0.46591334004348539</v>
      </c>
      <c r="AG807" s="30">
        <f t="shared" ca="1" si="497"/>
        <v>3.7716668372153483E-2</v>
      </c>
      <c r="AH807" s="30">
        <f>IF(Riskregister!$E$9="",0,COUNTIF(BJ$4:BJ$53,"&lt;"&amp;AF807)*IF(AG807&lt;0.5,Riskregister!$K$9+(Riskregister!$L$9-Riskregister!$K$9)*SQRT(AG807/2),Riskregister!$L$9-(Riskregister!$L$9-Riskregister!$K$9)*SQRT((1-AG807)/2)))</f>
        <v>0</v>
      </c>
      <c r="AI807" s="30">
        <f t="shared" ca="1" si="498"/>
        <v>0.83383770460607431</v>
      </c>
      <c r="AJ807" s="30">
        <f t="shared" ca="1" si="498"/>
        <v>0.27783701432618069</v>
      </c>
      <c r="AK807" s="30">
        <f>IF(Riskregister!$E$10="",0,COUNTIF(BK$4:BK$53,"&lt;"&amp;AI807)*IF(AJ807&lt;0.5,Riskregister!$K$10+(Riskregister!$L$10-Riskregister!$K$10)*SQRT(AJ807/2),Riskregister!$L$10-(Riskregister!$L$10-Riskregister!$K$10)*SQRT((1-AJ807)/2)))</f>
        <v>0</v>
      </c>
      <c r="AL807" s="30">
        <f t="shared" ca="1" si="499"/>
        <v>6.3174270477076022E-2</v>
      </c>
      <c r="AM807" s="30">
        <f t="shared" ca="1" si="499"/>
        <v>0.50005473941484391</v>
      </c>
      <c r="AN807" s="30">
        <f>IF(Riskregister!$E$11="",0,COUNTIF(BL$4:BL$53,"&lt;"&amp;AL807)*IF(AM807&lt;0.5,Riskregister!$K$11+(Riskregister!$L$11-Riskregister!$K$11)*SQRT(AM807/2),Riskregister!$L$11-(Riskregister!$L$11-Riskregister!$K$11)*SQRT((1-AM807)/2)))</f>
        <v>0</v>
      </c>
      <c r="AO807" s="30">
        <f t="shared" ca="1" si="500"/>
        <v>0.99022661248953248</v>
      </c>
      <c r="AP807" s="30">
        <f t="shared" ca="1" si="500"/>
        <v>0.7370394607456382</v>
      </c>
      <c r="AQ807" s="30">
        <f>IF(Riskregister!$E$12="",0,COUNTIF(BM$4:BM$53,"&lt;"&amp;AO807)*IF(AP807&lt;0.5,Riskregister!$K$12+(Riskregister!$L$12-Riskregister!$K$12)*SQRT(AP807/2),Riskregister!$L$12-(Riskregister!$L$12-Riskregister!$K$12)*SQRT((1-AP807)/2)))</f>
        <v>0</v>
      </c>
      <c r="AR807" s="30">
        <f t="shared" ca="1" si="501"/>
        <v>0.45153863793556659</v>
      </c>
      <c r="AS807" s="30">
        <f t="shared" ca="1" si="501"/>
        <v>0.91088496772562899</v>
      </c>
      <c r="AT807" s="30">
        <f>IF(Riskregister!$E$13="",0,COUNTIF(BN$4:BN$53,"&lt;"&amp;AR807)*IF(AS807&lt;0.5,Riskregister!$K$13+(Riskregister!$L$13-Riskregister!$K$13)*SQRT(AS807/2),Riskregister!$L$13-(Riskregister!$L$13-Riskregister!$K$13)*SQRT((1-AS807)/2)))</f>
        <v>0</v>
      </c>
      <c r="AU807" s="30">
        <f t="shared" ca="1" si="502"/>
        <v>0.66821519190987411</v>
      </c>
      <c r="AV807" s="30">
        <f t="shared" ca="1" si="502"/>
        <v>0.87097364972914348</v>
      </c>
      <c r="AW807" s="30">
        <f>IF(Riskregister!$E$14="",0,COUNTIF(BO$4:BO$53,"&lt;"&amp;AU807)*IF(AV807&lt;0.5,Riskregister!$K$14+(Riskregister!$L$14-Riskregister!$K$14)*SQRT(AV807/2),Riskregister!$L$14-(Riskregister!$L$14-Riskregister!$K$14)*SQRT((1-AV807)/2)))</f>
        <v>0</v>
      </c>
      <c r="AX807" s="30">
        <f t="shared" ca="1" si="503"/>
        <v>0.75618101434691631</v>
      </c>
      <c r="AY807" s="30">
        <f t="shared" ca="1" si="503"/>
        <v>0.19561407091968508</v>
      </c>
      <c r="AZ807" s="30">
        <f>IF(Riskregister!$E$15="",0,COUNTIF(BP$4:BP$53,"&lt;"&amp;AX807)*IF(AY807&lt;0.5,Riskregister!$K$15+(Riskregister!$L$15-Riskregister!$K$15)*SQRT(AY807/2),Riskregister!$L$15-(Riskregister!$L$15-Riskregister!$K$15)*SQRT((1-AY807)/2)))</f>
        <v>0</v>
      </c>
      <c r="BA807" s="30">
        <f t="shared" ca="1" si="504"/>
        <v>0.61843979139269212</v>
      </c>
      <c r="BB807" s="30">
        <f t="shared" ca="1" si="504"/>
        <v>0.77186273477487888</v>
      </c>
      <c r="BC807" s="30">
        <f>IF(Riskregister!$E$16="",0,COUNTIF(BQ$4:BQ$53,"&lt;"&amp;BA807)*IF(BB807&lt;0.5,Riskregister!$K$16+(Riskregister!$L$16-Riskregister!$K$16)*SQRT(BB807/2),Riskregister!$L$16-(Riskregister!$L$16-Riskregister!$K$16)*SQRT((1-BB807)/2)))</f>
        <v>0</v>
      </c>
      <c r="BD807" s="30">
        <f t="shared" ca="1" si="480"/>
        <v>18545276.556280047</v>
      </c>
    </row>
    <row r="808" spans="20:56" x14ac:dyDescent="0.35">
      <c r="T808" s="30">
        <f t="shared" ca="1" si="493"/>
        <v>4.4817788952041471E-2</v>
      </c>
      <c r="U808" s="30">
        <f t="shared" ca="1" si="493"/>
        <v>0.26491636589033851</v>
      </c>
      <c r="V808" s="30">
        <f ca="1">IF(Riskregister!$E$5="",0,COUNTIF(BF$4:BF$53,"&lt;"&amp;T808)*IF(U808&lt;0.5,Riskregister!$K$5+(Riskregister!$L$5-Riskregister!$K$5)*SQRT(U808/2),Riskregister!$L$5-(Riskregister!$L$5-Riskregister!$K$5)*SQRT((1-U808)/2)))</f>
        <v>313776.62240502087</v>
      </c>
      <c r="W808" s="30">
        <f t="shared" ca="1" si="494"/>
        <v>0.96584434854171397</v>
      </c>
      <c r="X808" s="30">
        <f t="shared" ca="1" si="494"/>
        <v>0.72268555279518143</v>
      </c>
      <c r="Y808" s="30">
        <f ca="1">IF(Riskregister!$E$6="",0,COUNTIF(BG$4:BG$53,"&lt;"&amp;W808)*IF(X808&lt;0.5,Riskregister!$K$6+(Riskregister!$L$6-Riskregister!$K$6)*SQRT(X808/2),Riskregister!$L$6-(Riskregister!$L$6-Riskregister!$K$6)*SQRT((1-X808)/2)))</f>
        <v>6648696.5055675507</v>
      </c>
      <c r="Z808" s="30">
        <f t="shared" ca="1" si="495"/>
        <v>0.95157413491702991</v>
      </c>
      <c r="AA808" s="30">
        <f t="shared" ca="1" si="495"/>
        <v>0.31262630888030496</v>
      </c>
      <c r="AB808" s="30">
        <f ca="1">IF(Riskregister!$E$7="",0,COUNTIF(BH$4:BH$53,"&lt;"&amp;Z808)*IF(AA808&lt;0.5,Riskregister!$K$7+(Riskregister!$L$7-Riskregister!$K$7)*SQRT(AA808/2),Riskregister!$L$7-(Riskregister!$L$7-Riskregister!$K$7)*SQRT((1-AA808)/2)))</f>
        <v>2072153.6491725005</v>
      </c>
      <c r="AC808" s="30">
        <f t="shared" ca="1" si="496"/>
        <v>0.85764122529901832</v>
      </c>
      <c r="AD808" s="30">
        <f t="shared" ca="1" si="496"/>
        <v>0.76891772875462094</v>
      </c>
      <c r="AE808" s="30">
        <f ca="1">IF(Riskregister!$E$8="",0,COUNTIF(BI$4:BI$53,"&lt;"&amp;AC808)*IF(AD808&lt;0.5,Riskregister!$K$8+(Riskregister!$L$8-Riskregister!$K$8)*SQRT(AD808/2),Riskregister!$L$8-(Riskregister!$L$8-Riskregister!$K$8)*SQRT((1-AD808)/2)))</f>
        <v>17012034.542661674</v>
      </c>
      <c r="AF808" s="30">
        <f t="shared" ca="1" si="497"/>
        <v>0.90361011924843893</v>
      </c>
      <c r="AG808" s="30">
        <f t="shared" ca="1" si="497"/>
        <v>6.0619403348029288E-2</v>
      </c>
      <c r="AH808" s="30">
        <f>IF(Riskregister!$E$9="",0,COUNTIF(BJ$4:BJ$53,"&lt;"&amp;AF808)*IF(AG808&lt;0.5,Riskregister!$K$9+(Riskregister!$L$9-Riskregister!$K$9)*SQRT(AG808/2),Riskregister!$L$9-(Riskregister!$L$9-Riskregister!$K$9)*SQRT((1-AG808)/2)))</f>
        <v>0</v>
      </c>
      <c r="AI808" s="30">
        <f t="shared" ca="1" si="498"/>
        <v>0.39445390422372728</v>
      </c>
      <c r="AJ808" s="30">
        <f t="shared" ca="1" si="498"/>
        <v>0.33298145960689995</v>
      </c>
      <c r="AK808" s="30">
        <f>IF(Riskregister!$E$10="",0,COUNTIF(BK$4:BK$53,"&lt;"&amp;AI808)*IF(AJ808&lt;0.5,Riskregister!$K$10+(Riskregister!$L$10-Riskregister!$K$10)*SQRT(AJ808/2),Riskregister!$L$10-(Riskregister!$L$10-Riskregister!$K$10)*SQRT((1-AJ808)/2)))</f>
        <v>0</v>
      </c>
      <c r="AL808" s="30">
        <f t="shared" ca="1" si="499"/>
        <v>0.75485597344313349</v>
      </c>
      <c r="AM808" s="30">
        <f t="shared" ca="1" si="499"/>
        <v>0.44041628384985909</v>
      </c>
      <c r="AN808" s="30">
        <f>IF(Riskregister!$E$11="",0,COUNTIF(BL$4:BL$53,"&lt;"&amp;AL808)*IF(AM808&lt;0.5,Riskregister!$K$11+(Riskregister!$L$11-Riskregister!$K$11)*SQRT(AM808/2),Riskregister!$L$11-(Riskregister!$L$11-Riskregister!$K$11)*SQRT((1-AM808)/2)))</f>
        <v>0</v>
      </c>
      <c r="AO808" s="30">
        <f t="shared" ca="1" si="500"/>
        <v>0.18573232737461021</v>
      </c>
      <c r="AP808" s="30">
        <f t="shared" ca="1" si="500"/>
        <v>0.96301256759746123</v>
      </c>
      <c r="AQ808" s="30">
        <f>IF(Riskregister!$E$12="",0,COUNTIF(BM$4:BM$53,"&lt;"&amp;AO808)*IF(AP808&lt;0.5,Riskregister!$K$12+(Riskregister!$L$12-Riskregister!$K$12)*SQRT(AP808/2),Riskregister!$L$12-(Riskregister!$L$12-Riskregister!$K$12)*SQRT((1-AP808)/2)))</f>
        <v>0</v>
      </c>
      <c r="AR808" s="30">
        <f t="shared" ca="1" si="501"/>
        <v>0.5203746691518274</v>
      </c>
      <c r="AS808" s="30">
        <f t="shared" ca="1" si="501"/>
        <v>0.78114933610459192</v>
      </c>
      <c r="AT808" s="30">
        <f>IF(Riskregister!$E$13="",0,COUNTIF(BN$4:BN$53,"&lt;"&amp;AR808)*IF(AS808&lt;0.5,Riskregister!$K$13+(Riskregister!$L$13-Riskregister!$K$13)*SQRT(AS808/2),Riskregister!$L$13-(Riskregister!$L$13-Riskregister!$K$13)*SQRT((1-AS808)/2)))</f>
        <v>0</v>
      </c>
      <c r="AU808" s="30">
        <f t="shared" ca="1" si="502"/>
        <v>0.15869677549167982</v>
      </c>
      <c r="AV808" s="30">
        <f t="shared" ca="1" si="502"/>
        <v>0.47989978220396246</v>
      </c>
      <c r="AW808" s="30">
        <f>IF(Riskregister!$E$14="",0,COUNTIF(BO$4:BO$53,"&lt;"&amp;AU808)*IF(AV808&lt;0.5,Riskregister!$K$14+(Riskregister!$L$14-Riskregister!$K$14)*SQRT(AV808/2),Riskregister!$L$14-(Riskregister!$L$14-Riskregister!$K$14)*SQRT((1-AV808)/2)))</f>
        <v>0</v>
      </c>
      <c r="AX808" s="30">
        <f t="shared" ca="1" si="503"/>
        <v>0.26984985150818142</v>
      </c>
      <c r="AY808" s="30">
        <f t="shared" ca="1" si="503"/>
        <v>0.4423350065832734</v>
      </c>
      <c r="AZ808" s="30">
        <f>IF(Riskregister!$E$15="",0,COUNTIF(BP$4:BP$53,"&lt;"&amp;AX808)*IF(AY808&lt;0.5,Riskregister!$K$15+(Riskregister!$L$15-Riskregister!$K$15)*SQRT(AY808/2),Riskregister!$L$15-(Riskregister!$L$15-Riskregister!$K$15)*SQRT((1-AY808)/2)))</f>
        <v>0</v>
      </c>
      <c r="BA808" s="30">
        <f t="shared" ca="1" si="504"/>
        <v>0.10416559879973264</v>
      </c>
      <c r="BB808" s="30">
        <f t="shared" ca="1" si="504"/>
        <v>0.55507648833627188</v>
      </c>
      <c r="BC808" s="30">
        <f>IF(Riskregister!$E$16="",0,COUNTIF(BQ$4:BQ$53,"&lt;"&amp;BA808)*IF(BB808&lt;0.5,Riskregister!$K$16+(Riskregister!$L$16-Riskregister!$K$16)*SQRT(BB808/2),Riskregister!$L$16-(Riskregister!$L$16-Riskregister!$K$16)*SQRT((1-BB808)/2)))</f>
        <v>0</v>
      </c>
      <c r="BD808" s="30">
        <f t="shared" ca="1" si="480"/>
        <v>26046661.319806747</v>
      </c>
    </row>
    <row r="809" spans="20:56" x14ac:dyDescent="0.35">
      <c r="T809" s="30">
        <f t="shared" ca="1" si="493"/>
        <v>0.3944447837026932</v>
      </c>
      <c r="U809" s="30">
        <f t="shared" ca="1" si="493"/>
        <v>0.33423618169314107</v>
      </c>
      <c r="V809" s="30">
        <f ca="1">IF(Riskregister!$E$5="",0,COUNTIF(BF$4:BF$53,"&lt;"&amp;T809)*IF(U809&lt;0.5,Riskregister!$K$5+(Riskregister!$L$5-Riskregister!$K$5)*SQRT(U809/2),Riskregister!$L$5-(Riskregister!$L$5-Riskregister!$K$5)*SQRT((1-U809)/2)))</f>
        <v>1001881.0746599984</v>
      </c>
      <c r="W809" s="30">
        <f t="shared" ca="1" si="494"/>
        <v>0.87027188440379599</v>
      </c>
      <c r="X809" s="30">
        <f t="shared" ca="1" si="494"/>
        <v>0.88590859476549044</v>
      </c>
      <c r="Y809" s="30">
        <f ca="1">IF(Riskregister!$E$6="",0,COUNTIF(BG$4:BG$53,"&lt;"&amp;W809)*IF(X809&lt;0.5,Riskregister!$K$6+(Riskregister!$L$6-Riskregister!$K$6)*SQRT(X809/2),Riskregister!$L$6-(Riskregister!$L$6-Riskregister!$K$6)*SQRT((1-X809)/2)))</f>
        <v>4710250.9204038372</v>
      </c>
      <c r="Z809" s="30">
        <f t="shared" ca="1" si="495"/>
        <v>0.81075158144433246</v>
      </c>
      <c r="AA809" s="30">
        <f t="shared" ca="1" si="495"/>
        <v>0.20030836634401106</v>
      </c>
      <c r="AB809" s="30">
        <f ca="1">IF(Riskregister!$E$7="",0,COUNTIF(BH$4:BH$53,"&lt;"&amp;Z809)*IF(AA809&lt;0.5,Riskregister!$K$7+(Riskregister!$L$7-Riskregister!$K$7)*SQRT(AA809/2),Riskregister!$L$7-(Riskregister!$L$7-Riskregister!$K$7)*SQRT((1-AA809)/2)))</f>
        <v>1286120.0799375463</v>
      </c>
      <c r="AC809" s="30">
        <f t="shared" ca="1" si="496"/>
        <v>0.91695518144390242</v>
      </c>
      <c r="AD809" s="30">
        <f t="shared" ca="1" si="496"/>
        <v>0.75388615483291588</v>
      </c>
      <c r="AE809" s="30">
        <f ca="1">IF(Riskregister!$E$8="",0,COUNTIF(BI$4:BI$53,"&lt;"&amp;AC809)*IF(AD809&lt;0.5,Riskregister!$K$8+(Riskregister!$L$8-Riskregister!$K$8)*SQRT(AD809/2),Riskregister!$L$8-(Riskregister!$L$8-Riskregister!$K$8)*SQRT((1-AD809)/2)))</f>
        <v>16756324.515317146</v>
      </c>
      <c r="AF809" s="30">
        <f t="shared" ca="1" si="497"/>
        <v>0.82234118404879852</v>
      </c>
      <c r="AG809" s="30">
        <f t="shared" ca="1" si="497"/>
        <v>0.23867709023849648</v>
      </c>
      <c r="AH809" s="30">
        <f>IF(Riskregister!$E$9="",0,COUNTIF(BJ$4:BJ$53,"&lt;"&amp;AF809)*IF(AG809&lt;0.5,Riskregister!$K$9+(Riskregister!$L$9-Riskregister!$K$9)*SQRT(AG809/2),Riskregister!$L$9-(Riskregister!$L$9-Riskregister!$K$9)*SQRT((1-AG809)/2)))</f>
        <v>0</v>
      </c>
      <c r="AI809" s="30">
        <f t="shared" ca="1" si="498"/>
        <v>0.11922955478416364</v>
      </c>
      <c r="AJ809" s="30">
        <f t="shared" ca="1" si="498"/>
        <v>0.93521712532775436</v>
      </c>
      <c r="AK809" s="30">
        <f>IF(Riskregister!$E$10="",0,COUNTIF(BK$4:BK$53,"&lt;"&amp;AI809)*IF(AJ809&lt;0.5,Riskregister!$K$10+(Riskregister!$L$10-Riskregister!$K$10)*SQRT(AJ809/2),Riskregister!$L$10-(Riskregister!$L$10-Riskregister!$K$10)*SQRT((1-AJ809)/2)))</f>
        <v>0</v>
      </c>
      <c r="AL809" s="30">
        <f t="shared" ca="1" si="499"/>
        <v>0.51093397679073016</v>
      </c>
      <c r="AM809" s="30">
        <f t="shared" ca="1" si="499"/>
        <v>0.52997069016260312</v>
      </c>
      <c r="AN809" s="30">
        <f>IF(Riskregister!$E$11="",0,COUNTIF(BL$4:BL$53,"&lt;"&amp;AL809)*IF(AM809&lt;0.5,Riskregister!$K$11+(Riskregister!$L$11-Riskregister!$K$11)*SQRT(AM809/2),Riskregister!$L$11-(Riskregister!$L$11-Riskregister!$K$11)*SQRT((1-AM809)/2)))</f>
        <v>0</v>
      </c>
      <c r="AO809" s="30">
        <f t="shared" ca="1" si="500"/>
        <v>0.13773214291933145</v>
      </c>
      <c r="AP809" s="30">
        <f t="shared" ca="1" si="500"/>
        <v>0.30025976597357151</v>
      </c>
      <c r="AQ809" s="30">
        <f>IF(Riskregister!$E$12="",0,COUNTIF(BM$4:BM$53,"&lt;"&amp;AO809)*IF(AP809&lt;0.5,Riskregister!$K$12+(Riskregister!$L$12-Riskregister!$K$12)*SQRT(AP809/2),Riskregister!$L$12-(Riskregister!$L$12-Riskregister!$K$12)*SQRT((1-AP809)/2)))</f>
        <v>0</v>
      </c>
      <c r="AR809" s="30">
        <f t="shared" ca="1" si="501"/>
        <v>0.13451752445427045</v>
      </c>
      <c r="AS809" s="30">
        <f t="shared" ca="1" si="501"/>
        <v>0.33884389068147036</v>
      </c>
      <c r="AT809" s="30">
        <f>IF(Riskregister!$E$13="",0,COUNTIF(BN$4:BN$53,"&lt;"&amp;AR809)*IF(AS809&lt;0.5,Riskregister!$K$13+(Riskregister!$L$13-Riskregister!$K$13)*SQRT(AS809/2),Riskregister!$L$13-(Riskregister!$L$13-Riskregister!$K$13)*SQRT((1-AS809)/2)))</f>
        <v>0</v>
      </c>
      <c r="AU809" s="30">
        <f t="shared" ca="1" si="502"/>
        <v>0.81771720704945039</v>
      </c>
      <c r="AV809" s="30">
        <f t="shared" ca="1" si="502"/>
        <v>0.93978782221913792</v>
      </c>
      <c r="AW809" s="30">
        <f>IF(Riskregister!$E$14="",0,COUNTIF(BO$4:BO$53,"&lt;"&amp;AU809)*IF(AV809&lt;0.5,Riskregister!$K$14+(Riskregister!$L$14-Riskregister!$K$14)*SQRT(AV809/2),Riskregister!$L$14-(Riskregister!$L$14-Riskregister!$K$14)*SQRT((1-AV809)/2)))</f>
        <v>0</v>
      </c>
      <c r="AX809" s="30">
        <f t="shared" ca="1" si="503"/>
        <v>0.48813690145831012</v>
      </c>
      <c r="AY809" s="30">
        <f t="shared" ca="1" si="503"/>
        <v>9.7370106679948165E-2</v>
      </c>
      <c r="AZ809" s="30">
        <f>IF(Riskregister!$E$15="",0,COUNTIF(BP$4:BP$53,"&lt;"&amp;AX809)*IF(AY809&lt;0.5,Riskregister!$K$15+(Riskregister!$L$15-Riskregister!$K$15)*SQRT(AY809/2),Riskregister!$L$15-(Riskregister!$L$15-Riskregister!$K$15)*SQRT((1-AY809)/2)))</f>
        <v>0</v>
      </c>
      <c r="BA809" s="30">
        <f t="shared" ca="1" si="504"/>
        <v>6.0428780084091582E-2</v>
      </c>
      <c r="BB809" s="30">
        <f t="shared" ca="1" si="504"/>
        <v>0.68505721594971902</v>
      </c>
      <c r="BC809" s="30">
        <f>IF(Riskregister!$E$16="",0,COUNTIF(BQ$4:BQ$53,"&lt;"&amp;BA809)*IF(BB809&lt;0.5,Riskregister!$K$16+(Riskregister!$L$16-Riskregister!$K$16)*SQRT(BB809/2),Riskregister!$L$16-(Riskregister!$L$16-Riskregister!$K$16)*SQRT((1-BB809)/2)))</f>
        <v>0</v>
      </c>
      <c r="BD809" s="30">
        <f t="shared" ca="1" si="480"/>
        <v>23754576.590318527</v>
      </c>
    </row>
    <row r="810" spans="20:56" x14ac:dyDescent="0.35">
      <c r="T810" s="30">
        <f t="shared" ca="1" si="493"/>
        <v>0.46220240966441739</v>
      </c>
      <c r="U810" s="30">
        <f t="shared" ca="1" si="493"/>
        <v>0.83302821997947152</v>
      </c>
      <c r="V810" s="30">
        <f ca="1">IF(Riskregister!$E$5="",0,COUNTIF(BF$4:BF$53,"&lt;"&amp;T810)*IF(U810&lt;0.5,Riskregister!$K$5+(Riskregister!$L$5-Riskregister!$K$5)*SQRT(U810/2),Riskregister!$L$5-(Riskregister!$L$5-Riskregister!$K$5)*SQRT((1-U810)/2)))</f>
        <v>1409932.0129212006</v>
      </c>
      <c r="W810" s="30">
        <f t="shared" ca="1" si="494"/>
        <v>0.5281170527840503</v>
      </c>
      <c r="X810" s="30">
        <f t="shared" ca="1" si="494"/>
        <v>0.87599595172222655</v>
      </c>
      <c r="Y810" s="30">
        <f ca="1">IF(Riskregister!$E$6="",0,COUNTIF(BG$4:BG$53,"&lt;"&amp;W810)*IF(X810&lt;0.5,Riskregister!$K$6+(Riskregister!$L$6-Riskregister!$K$6)*SQRT(X810/2),Riskregister!$L$6-(Riskregister!$L$6-Riskregister!$K$6)*SQRT((1-X810)/2)))</f>
        <v>3103592.5966169331</v>
      </c>
      <c r="Z810" s="30">
        <f t="shared" ca="1" si="495"/>
        <v>0.28370372408925326</v>
      </c>
      <c r="AA810" s="30">
        <f t="shared" ca="1" si="495"/>
        <v>0.59773199804756405</v>
      </c>
      <c r="AB810" s="30">
        <f ca="1">IF(Riskregister!$E$7="",0,COUNTIF(BH$4:BH$53,"&lt;"&amp;Z810)*IF(AA810&lt;0.5,Riskregister!$K$7+(Riskregister!$L$7-Riskregister!$K$7)*SQRT(AA810/2),Riskregister!$L$7-(Riskregister!$L$7-Riskregister!$K$7)*SQRT((1-AA810)/2)))</f>
        <v>1215160.6036967388</v>
      </c>
      <c r="AC810" s="30">
        <f t="shared" ca="1" si="496"/>
        <v>0.64289031144798947</v>
      </c>
      <c r="AD810" s="30">
        <f t="shared" ca="1" si="496"/>
        <v>0.76238171854586301</v>
      </c>
      <c r="AE810" s="30">
        <f ca="1">IF(Riskregister!$E$8="",0,COUNTIF(BI$4:BI$53,"&lt;"&amp;AC810)*IF(AD810&lt;0.5,Riskregister!$K$8+(Riskregister!$L$8-Riskregister!$K$8)*SQRT(AD810/2),Riskregister!$L$8-(Riskregister!$L$8-Riskregister!$K$8)*SQRT((1-AD810)/2)))</f>
        <v>10139913.03905491</v>
      </c>
      <c r="AF810" s="30">
        <f t="shared" ca="1" si="497"/>
        <v>0.29088900650310689</v>
      </c>
      <c r="AG810" s="30">
        <f t="shared" ca="1" si="497"/>
        <v>0.42435286515315862</v>
      </c>
      <c r="AH810" s="30">
        <f>IF(Riskregister!$E$9="",0,COUNTIF(BJ$4:BJ$53,"&lt;"&amp;AF810)*IF(AG810&lt;0.5,Riskregister!$K$9+(Riskregister!$L$9-Riskregister!$K$9)*SQRT(AG810/2),Riskregister!$L$9-(Riskregister!$L$9-Riskregister!$K$9)*SQRT((1-AG810)/2)))</f>
        <v>0</v>
      </c>
      <c r="AI810" s="30">
        <f t="shared" ca="1" si="498"/>
        <v>0.43427313388385957</v>
      </c>
      <c r="AJ810" s="30">
        <f t="shared" ca="1" si="498"/>
        <v>0.6000073927294709</v>
      </c>
      <c r="AK810" s="30">
        <f>IF(Riskregister!$E$10="",0,COUNTIF(BK$4:BK$53,"&lt;"&amp;AI810)*IF(AJ810&lt;0.5,Riskregister!$K$10+(Riskregister!$L$10-Riskregister!$K$10)*SQRT(AJ810/2),Riskregister!$L$10-(Riskregister!$L$10-Riskregister!$K$10)*SQRT((1-AJ810)/2)))</f>
        <v>0</v>
      </c>
      <c r="AL810" s="30">
        <f t="shared" ca="1" si="499"/>
        <v>0.95781214556366756</v>
      </c>
      <c r="AM810" s="30">
        <f t="shared" ca="1" si="499"/>
        <v>0.61656787169676042</v>
      </c>
      <c r="AN810" s="30">
        <f>IF(Riskregister!$E$11="",0,COUNTIF(BL$4:BL$53,"&lt;"&amp;AL810)*IF(AM810&lt;0.5,Riskregister!$K$11+(Riskregister!$L$11-Riskregister!$K$11)*SQRT(AM810/2),Riskregister!$L$11-(Riskregister!$L$11-Riskregister!$K$11)*SQRT((1-AM810)/2)))</f>
        <v>0</v>
      </c>
      <c r="AO810" s="30">
        <f t="shared" ca="1" si="500"/>
        <v>0.83045540689224739</v>
      </c>
      <c r="AP810" s="30">
        <f t="shared" ca="1" si="500"/>
        <v>0.71932199992932777</v>
      </c>
      <c r="AQ810" s="30">
        <f>IF(Riskregister!$E$12="",0,COUNTIF(BM$4:BM$53,"&lt;"&amp;AO810)*IF(AP810&lt;0.5,Riskregister!$K$12+(Riskregister!$L$12-Riskregister!$K$12)*SQRT(AP810/2),Riskregister!$L$12-(Riskregister!$L$12-Riskregister!$K$12)*SQRT((1-AP810)/2)))</f>
        <v>0</v>
      </c>
      <c r="AR810" s="30">
        <f t="shared" ca="1" si="501"/>
        <v>0.11471578052409936</v>
      </c>
      <c r="AS810" s="30">
        <f t="shared" ca="1" si="501"/>
        <v>0.67322450169451775</v>
      </c>
      <c r="AT810" s="30">
        <f>IF(Riskregister!$E$13="",0,COUNTIF(BN$4:BN$53,"&lt;"&amp;AR810)*IF(AS810&lt;0.5,Riskregister!$K$13+(Riskregister!$L$13-Riskregister!$K$13)*SQRT(AS810/2),Riskregister!$L$13-(Riskregister!$L$13-Riskregister!$K$13)*SQRT((1-AS810)/2)))</f>
        <v>0</v>
      </c>
      <c r="AU810" s="30">
        <f t="shared" ca="1" si="502"/>
        <v>0.32997617371178056</v>
      </c>
      <c r="AV810" s="30">
        <f t="shared" ca="1" si="502"/>
        <v>0.93757789841174399</v>
      </c>
      <c r="AW810" s="30">
        <f>IF(Riskregister!$E$14="",0,COUNTIF(BO$4:BO$53,"&lt;"&amp;AU810)*IF(AV810&lt;0.5,Riskregister!$K$14+(Riskregister!$L$14-Riskregister!$K$14)*SQRT(AV810/2),Riskregister!$L$14-(Riskregister!$L$14-Riskregister!$K$14)*SQRT((1-AV810)/2)))</f>
        <v>0</v>
      </c>
      <c r="AX810" s="30">
        <f t="shared" ca="1" si="503"/>
        <v>0.74093354873584816</v>
      </c>
      <c r="AY810" s="30">
        <f t="shared" ca="1" si="503"/>
        <v>0.29314760554154207</v>
      </c>
      <c r="AZ810" s="30">
        <f>IF(Riskregister!$E$15="",0,COUNTIF(BP$4:BP$53,"&lt;"&amp;AX810)*IF(AY810&lt;0.5,Riskregister!$K$15+(Riskregister!$L$15-Riskregister!$K$15)*SQRT(AY810/2),Riskregister!$L$15-(Riskregister!$L$15-Riskregister!$K$15)*SQRT((1-AY810)/2)))</f>
        <v>0</v>
      </c>
      <c r="BA810" s="30">
        <f t="shared" ca="1" si="504"/>
        <v>0.52956490304148918</v>
      </c>
      <c r="BB810" s="30">
        <f t="shared" ca="1" si="504"/>
        <v>8.0570446159470954E-2</v>
      </c>
      <c r="BC810" s="30">
        <f>IF(Riskregister!$E$16="",0,COUNTIF(BQ$4:BQ$53,"&lt;"&amp;BA810)*IF(BB810&lt;0.5,Riskregister!$K$16+(Riskregister!$L$16-Riskregister!$K$16)*SQRT(BB810/2),Riskregister!$L$16-(Riskregister!$L$16-Riskregister!$K$16)*SQRT((1-BB810)/2)))</f>
        <v>0</v>
      </c>
      <c r="BD810" s="30">
        <f t="shared" ca="1" si="480"/>
        <v>15868598.252289783</v>
      </c>
    </row>
    <row r="811" spans="20:56" x14ac:dyDescent="0.35">
      <c r="T811" s="30">
        <f t="shared" ca="1" si="493"/>
        <v>0.12966317320718579</v>
      </c>
      <c r="U811" s="30">
        <f t="shared" ca="1" si="493"/>
        <v>0.91847151750110889</v>
      </c>
      <c r="V811" s="30">
        <f ca="1">IF(Riskregister!$E$5="",0,COUNTIF(BF$4:BF$53,"&lt;"&amp;T811)*IF(U811&lt;0.5,Riskregister!$K$5+(Riskregister!$L$5-Riskregister!$K$5)*SQRT(U811/2),Riskregister!$L$5-(Riskregister!$L$5-Riskregister!$K$5)*SQRT((1-U811)/2)))</f>
        <v>1018288.5930601744</v>
      </c>
      <c r="W811" s="30">
        <f t="shared" ca="1" si="494"/>
        <v>0.74799202170426116</v>
      </c>
      <c r="X811" s="30">
        <f t="shared" ca="1" si="494"/>
        <v>5.9230793779199375E-2</v>
      </c>
      <c r="Y811" s="30">
        <f ca="1">IF(Riskregister!$E$6="",0,COUNTIF(BG$4:BG$53,"&lt;"&amp;W811)*IF(X811&lt;0.5,Riskregister!$K$6+(Riskregister!$L$6-Riskregister!$K$6)*SQRT(X811/2),Riskregister!$L$6-(Riskregister!$L$6-Riskregister!$K$6)*SQRT((1-X811)/2)))</f>
        <v>1529292.727454986</v>
      </c>
      <c r="Z811" s="30">
        <f t="shared" ca="1" si="495"/>
        <v>2.0844376133373643E-2</v>
      </c>
      <c r="AA811" s="30">
        <f t="shared" ca="1" si="495"/>
        <v>0.30424265146647067</v>
      </c>
      <c r="AB811" s="30">
        <f ca="1">IF(Riskregister!$E$7="",0,COUNTIF(BH$4:BH$53,"&lt;"&amp;Z811)*IF(AA811&lt;0.5,Riskregister!$K$7+(Riskregister!$L$7-Riskregister!$K$7)*SQRT(AA811/2),Riskregister!$L$7-(Riskregister!$L$7-Riskregister!$K$7)*SQRT((1-AA811)/2)))</f>
        <v>373019.13780774659</v>
      </c>
      <c r="AC811" s="30">
        <f t="shared" ca="1" si="496"/>
        <v>0.32755603289083723</v>
      </c>
      <c r="AD811" s="30">
        <f t="shared" ca="1" si="496"/>
        <v>0.31197738313300194</v>
      </c>
      <c r="AE811" s="30">
        <f ca="1">IF(Riskregister!$E$8="",0,COUNTIF(BI$4:BI$53,"&lt;"&amp;AC811)*IF(AD811&lt;0.5,Riskregister!$K$8+(Riskregister!$L$8-Riskregister!$K$8)*SQRT(AD811/2),Riskregister!$L$8-(Riskregister!$L$8-Riskregister!$K$8)*SQRT((1-AD811)/2)))</f>
        <v>4312567.9504644796</v>
      </c>
      <c r="AF811" s="30">
        <f t="shared" ca="1" si="497"/>
        <v>0.55228394009940918</v>
      </c>
      <c r="AG811" s="30">
        <f t="shared" ca="1" si="497"/>
        <v>0.98523054329665982</v>
      </c>
      <c r="AH811" s="30">
        <f>IF(Riskregister!$E$9="",0,COUNTIF(BJ$4:BJ$53,"&lt;"&amp;AF811)*IF(AG811&lt;0.5,Riskregister!$K$9+(Riskregister!$L$9-Riskregister!$K$9)*SQRT(AG811/2),Riskregister!$L$9-(Riskregister!$L$9-Riskregister!$K$9)*SQRT((1-AG811)/2)))</f>
        <v>0</v>
      </c>
      <c r="AI811" s="30">
        <f t="shared" ca="1" si="498"/>
        <v>0.17010787823552431</v>
      </c>
      <c r="AJ811" s="30">
        <f t="shared" ca="1" si="498"/>
        <v>0.42827679068891977</v>
      </c>
      <c r="AK811" s="30">
        <f>IF(Riskregister!$E$10="",0,COUNTIF(BK$4:BK$53,"&lt;"&amp;AI811)*IF(AJ811&lt;0.5,Riskregister!$K$10+(Riskregister!$L$10-Riskregister!$K$10)*SQRT(AJ811/2),Riskregister!$L$10-(Riskregister!$L$10-Riskregister!$K$10)*SQRT((1-AJ811)/2)))</f>
        <v>0</v>
      </c>
      <c r="AL811" s="30">
        <f t="shared" ca="1" si="499"/>
        <v>0.85971758951326971</v>
      </c>
      <c r="AM811" s="30">
        <f t="shared" ca="1" si="499"/>
        <v>0.36091906390256157</v>
      </c>
      <c r="AN811" s="30">
        <f>IF(Riskregister!$E$11="",0,COUNTIF(BL$4:BL$53,"&lt;"&amp;AL811)*IF(AM811&lt;0.5,Riskregister!$K$11+(Riskregister!$L$11-Riskregister!$K$11)*SQRT(AM811/2),Riskregister!$L$11-(Riskregister!$L$11-Riskregister!$K$11)*SQRT((1-AM811)/2)))</f>
        <v>0</v>
      </c>
      <c r="AO811" s="30">
        <f t="shared" ca="1" si="500"/>
        <v>0.83757483248561015</v>
      </c>
      <c r="AP811" s="30">
        <f t="shared" ca="1" si="500"/>
        <v>0.60879100981686385</v>
      </c>
      <c r="AQ811" s="30">
        <f>IF(Riskregister!$E$12="",0,COUNTIF(BM$4:BM$53,"&lt;"&amp;AO811)*IF(AP811&lt;0.5,Riskregister!$K$12+(Riskregister!$L$12-Riskregister!$K$12)*SQRT(AP811/2),Riskregister!$L$12-(Riskregister!$L$12-Riskregister!$K$12)*SQRT((1-AP811)/2)))</f>
        <v>0</v>
      </c>
      <c r="AR811" s="30">
        <f t="shared" ca="1" si="501"/>
        <v>0.94941127254911439</v>
      </c>
      <c r="AS811" s="30">
        <f t="shared" ca="1" si="501"/>
        <v>0.63050736480492919</v>
      </c>
      <c r="AT811" s="30">
        <f>IF(Riskregister!$E$13="",0,COUNTIF(BN$4:BN$53,"&lt;"&amp;AR811)*IF(AS811&lt;0.5,Riskregister!$K$13+(Riskregister!$L$13-Riskregister!$K$13)*SQRT(AS811/2),Riskregister!$L$13-(Riskregister!$L$13-Riskregister!$K$13)*SQRT((1-AS811)/2)))</f>
        <v>0</v>
      </c>
      <c r="AU811" s="30">
        <f t="shared" ca="1" si="502"/>
        <v>0.42748693684701222</v>
      </c>
      <c r="AV811" s="30">
        <f t="shared" ca="1" si="502"/>
        <v>0.48019372332351595</v>
      </c>
      <c r="AW811" s="30">
        <f>IF(Riskregister!$E$14="",0,COUNTIF(BO$4:BO$53,"&lt;"&amp;AU811)*IF(AV811&lt;0.5,Riskregister!$K$14+(Riskregister!$L$14-Riskregister!$K$14)*SQRT(AV811/2),Riskregister!$L$14-(Riskregister!$L$14-Riskregister!$K$14)*SQRT((1-AV811)/2)))</f>
        <v>0</v>
      </c>
      <c r="AX811" s="30">
        <f t="shared" ca="1" si="503"/>
        <v>8.4860023968815979E-2</v>
      </c>
      <c r="AY811" s="30">
        <f t="shared" ca="1" si="503"/>
        <v>0.12599916148000723</v>
      </c>
      <c r="AZ811" s="30">
        <f>IF(Riskregister!$E$15="",0,COUNTIF(BP$4:BP$53,"&lt;"&amp;AX811)*IF(AY811&lt;0.5,Riskregister!$K$15+(Riskregister!$L$15-Riskregister!$K$15)*SQRT(AY811/2),Riskregister!$L$15-(Riskregister!$L$15-Riskregister!$K$15)*SQRT((1-AY811)/2)))</f>
        <v>0</v>
      </c>
      <c r="BA811" s="30">
        <f t="shared" ca="1" si="504"/>
        <v>0.26737276414165723</v>
      </c>
      <c r="BB811" s="30">
        <f t="shared" ca="1" si="504"/>
        <v>0.36051420181794824</v>
      </c>
      <c r="BC811" s="30">
        <f>IF(Riskregister!$E$16="",0,COUNTIF(BQ$4:BQ$53,"&lt;"&amp;BA811)*IF(BB811&lt;0.5,Riskregister!$K$16+(Riskregister!$L$16-Riskregister!$K$16)*SQRT(BB811/2),Riskregister!$L$16-(Riskregister!$L$16-Riskregister!$K$16)*SQRT((1-BB811)/2)))</f>
        <v>0</v>
      </c>
      <c r="BD811" s="30">
        <f t="shared" ca="1" si="480"/>
        <v>7233168.4087873865</v>
      </c>
    </row>
    <row r="812" spans="20:56" x14ac:dyDescent="0.35">
      <c r="T812" s="30">
        <f t="shared" ca="1" si="493"/>
        <v>0.62844585028967093</v>
      </c>
      <c r="U812" s="30">
        <f t="shared" ca="1" si="493"/>
        <v>9.7717731758468873E-2</v>
      </c>
      <c r="V812" s="30">
        <f ca="1">IF(Riskregister!$E$5="",0,COUNTIF(BF$4:BF$53,"&lt;"&amp;T812)*IF(U812&lt;0.5,Riskregister!$K$5+(Riskregister!$L$5-Riskregister!$K$5)*SQRT(U812/2),Riskregister!$L$5-(Riskregister!$L$5-Riskregister!$K$5)*SQRT((1-U812)/2)))</f>
        <v>997872.75032190827</v>
      </c>
      <c r="W812" s="30">
        <f t="shared" ca="1" si="494"/>
        <v>0.22070142118936553</v>
      </c>
      <c r="X812" s="30">
        <f t="shared" ca="1" si="494"/>
        <v>9.8314895273062697E-2</v>
      </c>
      <c r="Y812" s="30">
        <f ca="1">IF(Riskregister!$E$6="",0,COUNTIF(BG$4:BG$53,"&lt;"&amp;W812)*IF(X812&lt;0.5,Riskregister!$K$6+(Riskregister!$L$6-Riskregister!$K$6)*SQRT(X812/2),Riskregister!$L$6-(Riskregister!$L$6-Riskregister!$K$6)*SQRT((1-X812)/2)))</f>
        <v>599086.62009939842</v>
      </c>
      <c r="Z812" s="30">
        <f t="shared" ca="1" si="495"/>
        <v>0.10230681309257872</v>
      </c>
      <c r="AA812" s="30">
        <f t="shared" ca="1" si="495"/>
        <v>0.411671795132597</v>
      </c>
      <c r="AB812" s="30">
        <f ca="1">IF(Riskregister!$E$7="",0,COUNTIF(BH$4:BH$53,"&lt;"&amp;Z812)*IF(AA812&lt;0.5,Riskregister!$K$7+(Riskregister!$L$7-Riskregister!$K$7)*SQRT(AA812/2),Riskregister!$L$7-(Riskregister!$L$7-Riskregister!$K$7)*SQRT((1-AA812)/2)))</f>
        <v>626375.98288205522</v>
      </c>
      <c r="AC812" s="30">
        <f t="shared" ca="1" si="496"/>
        <v>0.67489356132801415</v>
      </c>
      <c r="AD812" s="30">
        <f t="shared" ca="1" si="496"/>
        <v>0.99264482612252303</v>
      </c>
      <c r="AE812" s="30">
        <f ca="1">IF(Riskregister!$E$8="",0,COUNTIF(BI$4:BI$53,"&lt;"&amp;AC812)*IF(AD812&lt;0.5,Riskregister!$K$8+(Riskregister!$L$8-Riskregister!$K$8)*SQRT(AD812/2),Riskregister!$L$8-(Riskregister!$L$8-Riskregister!$K$8)*SQRT((1-AD812)/2)))</f>
        <v>14144932.131763451</v>
      </c>
      <c r="AF812" s="30">
        <f t="shared" ca="1" si="497"/>
        <v>0.26391594431949428</v>
      </c>
      <c r="AG812" s="30">
        <f t="shared" ca="1" si="497"/>
        <v>0.80416763893052379</v>
      </c>
      <c r="AH812" s="30">
        <f>IF(Riskregister!$E$9="",0,COUNTIF(BJ$4:BJ$53,"&lt;"&amp;AF812)*IF(AG812&lt;0.5,Riskregister!$K$9+(Riskregister!$L$9-Riskregister!$K$9)*SQRT(AG812/2),Riskregister!$L$9-(Riskregister!$L$9-Riskregister!$K$9)*SQRT((1-AG812)/2)))</f>
        <v>0</v>
      </c>
      <c r="AI812" s="30">
        <f t="shared" ca="1" si="498"/>
        <v>0.61223848926748903</v>
      </c>
      <c r="AJ812" s="30">
        <f t="shared" ca="1" si="498"/>
        <v>0.14386939740232318</v>
      </c>
      <c r="AK812" s="30">
        <f>IF(Riskregister!$E$10="",0,COUNTIF(BK$4:BK$53,"&lt;"&amp;AI812)*IF(AJ812&lt;0.5,Riskregister!$K$10+(Riskregister!$L$10-Riskregister!$K$10)*SQRT(AJ812/2),Riskregister!$L$10-(Riskregister!$L$10-Riskregister!$K$10)*SQRT((1-AJ812)/2)))</f>
        <v>0</v>
      </c>
      <c r="AL812" s="30">
        <f t="shared" ca="1" si="499"/>
        <v>0.28320049513243395</v>
      </c>
      <c r="AM812" s="30">
        <f t="shared" ca="1" si="499"/>
        <v>0.24132434162913274</v>
      </c>
      <c r="AN812" s="30">
        <f>IF(Riskregister!$E$11="",0,COUNTIF(BL$4:BL$53,"&lt;"&amp;AL812)*IF(AM812&lt;0.5,Riskregister!$K$11+(Riskregister!$L$11-Riskregister!$K$11)*SQRT(AM812/2),Riskregister!$L$11-(Riskregister!$L$11-Riskregister!$K$11)*SQRT((1-AM812)/2)))</f>
        <v>0</v>
      </c>
      <c r="AO812" s="30">
        <f t="shared" ca="1" si="500"/>
        <v>0.36762841658845591</v>
      </c>
      <c r="AP812" s="30">
        <f t="shared" ca="1" si="500"/>
        <v>0.27220003796690351</v>
      </c>
      <c r="AQ812" s="30">
        <f>IF(Riskregister!$E$12="",0,COUNTIF(BM$4:BM$53,"&lt;"&amp;AO812)*IF(AP812&lt;0.5,Riskregister!$K$12+(Riskregister!$L$12-Riskregister!$K$12)*SQRT(AP812/2),Riskregister!$L$12-(Riskregister!$L$12-Riskregister!$K$12)*SQRT((1-AP812)/2)))</f>
        <v>0</v>
      </c>
      <c r="AR812" s="30">
        <f t="shared" ca="1" si="501"/>
        <v>0.52767047313895521</v>
      </c>
      <c r="AS812" s="30">
        <f t="shared" ca="1" si="501"/>
        <v>0.8983493795910118</v>
      </c>
      <c r="AT812" s="30">
        <f>IF(Riskregister!$E$13="",0,COUNTIF(BN$4:BN$53,"&lt;"&amp;AR812)*IF(AS812&lt;0.5,Riskregister!$K$13+(Riskregister!$L$13-Riskregister!$K$13)*SQRT(AS812/2),Riskregister!$L$13-(Riskregister!$L$13-Riskregister!$K$13)*SQRT((1-AS812)/2)))</f>
        <v>0</v>
      </c>
      <c r="AU812" s="30">
        <f t="shared" ca="1" si="502"/>
        <v>0.57392139186233204</v>
      </c>
      <c r="AV812" s="30">
        <f t="shared" ca="1" si="502"/>
        <v>0.34251170362590844</v>
      </c>
      <c r="AW812" s="30">
        <f>IF(Riskregister!$E$14="",0,COUNTIF(BO$4:BO$53,"&lt;"&amp;AU812)*IF(AV812&lt;0.5,Riskregister!$K$14+(Riskregister!$L$14-Riskregister!$K$14)*SQRT(AV812/2),Riskregister!$L$14-(Riskregister!$L$14-Riskregister!$K$14)*SQRT((1-AV812)/2)))</f>
        <v>0</v>
      </c>
      <c r="AX812" s="30">
        <f t="shared" ca="1" si="503"/>
        <v>0.32676555085995385</v>
      </c>
      <c r="AY812" s="30">
        <f t="shared" ca="1" si="503"/>
        <v>0.75703512352797742</v>
      </c>
      <c r="AZ812" s="30">
        <f>IF(Riskregister!$E$15="",0,COUNTIF(BP$4:BP$53,"&lt;"&amp;AX812)*IF(AY812&lt;0.5,Riskregister!$K$15+(Riskregister!$L$15-Riskregister!$K$15)*SQRT(AY812/2),Riskregister!$L$15-(Riskregister!$L$15-Riskregister!$K$15)*SQRT((1-AY812)/2)))</f>
        <v>0</v>
      </c>
      <c r="BA812" s="30">
        <f t="shared" ca="1" si="504"/>
        <v>5.337307830322513E-2</v>
      </c>
      <c r="BB812" s="30">
        <f t="shared" ca="1" si="504"/>
        <v>0.36002569897333847</v>
      </c>
      <c r="BC812" s="30">
        <f>IF(Riskregister!$E$16="",0,COUNTIF(BQ$4:BQ$53,"&lt;"&amp;BA812)*IF(BB812&lt;0.5,Riskregister!$K$16+(Riskregister!$L$16-Riskregister!$K$16)*SQRT(BB812/2),Riskregister!$L$16-(Riskregister!$L$16-Riskregister!$K$16)*SQRT((1-BB812)/2)))</f>
        <v>0</v>
      </c>
      <c r="BD812" s="30">
        <f t="shared" ca="1" si="480"/>
        <v>16368267.485066812</v>
      </c>
    </row>
    <row r="813" spans="20:56" x14ac:dyDescent="0.35">
      <c r="T813" s="30">
        <f t="shared" ca="1" si="493"/>
        <v>0.75936072892173601</v>
      </c>
      <c r="U813" s="30">
        <f t="shared" ca="1" si="493"/>
        <v>0.69891323580377418</v>
      </c>
      <c r="V813" s="30">
        <f ca="1">IF(Riskregister!$E$5="",0,COUNTIF(BF$4:BF$53,"&lt;"&amp;T813)*IF(U813&lt;0.5,Riskregister!$K$5+(Riskregister!$L$5-Riskregister!$K$5)*SQRT(U813/2),Riskregister!$L$5-(Riskregister!$L$5-Riskregister!$K$5)*SQRT((1-U813)/2)))</f>
        <v>2127001.7915988052</v>
      </c>
      <c r="W813" s="30">
        <f t="shared" ca="1" si="494"/>
        <v>0.20815665466120314</v>
      </c>
      <c r="X813" s="30">
        <f t="shared" ca="1" si="494"/>
        <v>1.9466874143571067E-3</v>
      </c>
      <c r="Y813" s="30">
        <f ca="1">IF(Riskregister!$E$6="",0,COUNTIF(BG$4:BG$53,"&lt;"&amp;W813)*IF(X813&lt;0.5,Riskregister!$K$6+(Riskregister!$L$6-Riskregister!$K$6)*SQRT(X813/2),Riskregister!$L$6-(Riskregister!$L$6-Riskregister!$K$6)*SQRT((1-X813)/2)))</f>
        <v>256157.22225376283</v>
      </c>
      <c r="Z813" s="30">
        <f t="shared" ca="1" si="495"/>
        <v>0.85213043361875973</v>
      </c>
      <c r="AA813" s="30">
        <f t="shared" ca="1" si="495"/>
        <v>0.31904492294846076</v>
      </c>
      <c r="AB813" s="30">
        <f ca="1">IF(Riskregister!$E$7="",0,COUNTIF(BH$4:BH$53,"&lt;"&amp;Z813)*IF(AA813&lt;0.5,Riskregister!$K$7+(Riskregister!$L$7-Riskregister!$K$7)*SQRT(AA813/2),Riskregister!$L$7-(Riskregister!$L$7-Riskregister!$K$7)*SQRT((1-AA813)/2)))</f>
        <v>1708118.2869579678</v>
      </c>
      <c r="AC813" s="30">
        <f t="shared" ca="1" si="496"/>
        <v>0.88851801291932542</v>
      </c>
      <c r="AD813" s="30">
        <f t="shared" ca="1" si="496"/>
        <v>0.80458926468200209</v>
      </c>
      <c r="AE813" s="30">
        <f ca="1">IF(Riskregister!$E$8="",0,COUNTIF(BI$4:BI$53,"&lt;"&amp;AC813)*IF(AD813&lt;0.5,Riskregister!$K$8+(Riskregister!$L$8-Riskregister!$K$8)*SQRT(AD813/2),Riskregister!$L$8-(Riskregister!$L$8-Riskregister!$K$8)*SQRT((1-AD813)/2)))</f>
        <v>17654403.408185136</v>
      </c>
      <c r="AF813" s="30">
        <f t="shared" ca="1" si="497"/>
        <v>0.89949001853954735</v>
      </c>
      <c r="AG813" s="30">
        <f t="shared" ca="1" si="497"/>
        <v>0.38643605988573937</v>
      </c>
      <c r="AH813" s="30">
        <f>IF(Riskregister!$E$9="",0,COUNTIF(BJ$4:BJ$53,"&lt;"&amp;AF813)*IF(AG813&lt;0.5,Riskregister!$K$9+(Riskregister!$L$9-Riskregister!$K$9)*SQRT(AG813/2),Riskregister!$L$9-(Riskregister!$L$9-Riskregister!$K$9)*SQRT((1-AG813)/2)))</f>
        <v>0</v>
      </c>
      <c r="AI813" s="30">
        <f t="shared" ca="1" si="498"/>
        <v>0.38045322917279756</v>
      </c>
      <c r="AJ813" s="30">
        <f t="shared" ca="1" si="498"/>
        <v>0.15463547723991655</v>
      </c>
      <c r="AK813" s="30">
        <f>IF(Riskregister!$E$10="",0,COUNTIF(BK$4:BK$53,"&lt;"&amp;AI813)*IF(AJ813&lt;0.5,Riskregister!$K$10+(Riskregister!$L$10-Riskregister!$K$10)*SQRT(AJ813/2),Riskregister!$L$10-(Riskregister!$L$10-Riskregister!$K$10)*SQRT((1-AJ813)/2)))</f>
        <v>0</v>
      </c>
      <c r="AL813" s="30">
        <f t="shared" ca="1" si="499"/>
        <v>9.1304109545417678E-2</v>
      </c>
      <c r="AM813" s="30">
        <f t="shared" ca="1" si="499"/>
        <v>0.65603080988590423</v>
      </c>
      <c r="AN813" s="30">
        <f>IF(Riskregister!$E$11="",0,COUNTIF(BL$4:BL$53,"&lt;"&amp;AL813)*IF(AM813&lt;0.5,Riskregister!$K$11+(Riskregister!$L$11-Riskregister!$K$11)*SQRT(AM813/2),Riskregister!$L$11-(Riskregister!$L$11-Riskregister!$K$11)*SQRT((1-AM813)/2)))</f>
        <v>0</v>
      </c>
      <c r="AO813" s="30">
        <f t="shared" ca="1" si="500"/>
        <v>0.62879391365201009</v>
      </c>
      <c r="AP813" s="30">
        <f t="shared" ca="1" si="500"/>
        <v>0.69294895308286852</v>
      </c>
      <c r="AQ813" s="30">
        <f>IF(Riskregister!$E$12="",0,COUNTIF(BM$4:BM$53,"&lt;"&amp;AO813)*IF(AP813&lt;0.5,Riskregister!$K$12+(Riskregister!$L$12-Riskregister!$K$12)*SQRT(AP813/2),Riskregister!$L$12-(Riskregister!$L$12-Riskregister!$K$12)*SQRT((1-AP813)/2)))</f>
        <v>0</v>
      </c>
      <c r="AR813" s="30">
        <f t="shared" ca="1" si="501"/>
        <v>0.62679525670065983</v>
      </c>
      <c r="AS813" s="30">
        <f t="shared" ca="1" si="501"/>
        <v>0.30070728702504879</v>
      </c>
      <c r="AT813" s="30">
        <f>IF(Riskregister!$E$13="",0,COUNTIF(BN$4:BN$53,"&lt;"&amp;AR813)*IF(AS813&lt;0.5,Riskregister!$K$13+(Riskregister!$L$13-Riskregister!$K$13)*SQRT(AS813/2),Riskregister!$L$13-(Riskregister!$L$13-Riskregister!$K$13)*SQRT((1-AS813)/2)))</f>
        <v>0</v>
      </c>
      <c r="AU813" s="30">
        <f t="shared" ca="1" si="502"/>
        <v>0.65564411086261909</v>
      </c>
      <c r="AV813" s="30">
        <f t="shared" ca="1" si="502"/>
        <v>0.55523343981673634</v>
      </c>
      <c r="AW813" s="30">
        <f>IF(Riskregister!$E$14="",0,COUNTIF(BO$4:BO$53,"&lt;"&amp;AU813)*IF(AV813&lt;0.5,Riskregister!$K$14+(Riskregister!$L$14-Riskregister!$K$14)*SQRT(AV813/2),Riskregister!$L$14-(Riskregister!$L$14-Riskregister!$K$14)*SQRT((1-AV813)/2)))</f>
        <v>0</v>
      </c>
      <c r="AX813" s="30">
        <f t="shared" ca="1" si="503"/>
        <v>3.6349468440238231E-2</v>
      </c>
      <c r="AY813" s="30">
        <f t="shared" ca="1" si="503"/>
        <v>3.9909384553597382E-2</v>
      </c>
      <c r="AZ813" s="30">
        <f>IF(Riskregister!$E$15="",0,COUNTIF(BP$4:BP$53,"&lt;"&amp;AX813)*IF(AY813&lt;0.5,Riskregister!$K$15+(Riskregister!$L$15-Riskregister!$K$15)*SQRT(AY813/2),Riskregister!$L$15-(Riskregister!$L$15-Riskregister!$K$15)*SQRT((1-AY813)/2)))</f>
        <v>0</v>
      </c>
      <c r="BA813" s="30">
        <f t="shared" ca="1" si="504"/>
        <v>0.21557913229373271</v>
      </c>
      <c r="BB813" s="30">
        <f t="shared" ca="1" si="504"/>
        <v>0.66001955936644208</v>
      </c>
      <c r="BC813" s="30">
        <f>IF(Riskregister!$E$16="",0,COUNTIF(BQ$4:BQ$53,"&lt;"&amp;BA813)*IF(BB813&lt;0.5,Riskregister!$K$16+(Riskregister!$L$16-Riskregister!$K$16)*SQRT(BB813/2),Riskregister!$L$16-(Riskregister!$L$16-Riskregister!$K$16)*SQRT((1-BB813)/2)))</f>
        <v>0</v>
      </c>
      <c r="BD813" s="30">
        <f t="shared" ca="1" si="480"/>
        <v>21745680.70899567</v>
      </c>
    </row>
    <row r="814" spans="20:56" x14ac:dyDescent="0.35">
      <c r="T814" s="30">
        <f t="shared" ca="1" si="493"/>
        <v>0.84145367699643125</v>
      </c>
      <c r="U814" s="30">
        <f t="shared" ca="1" si="493"/>
        <v>0.93239170706709007</v>
      </c>
      <c r="V814" s="30">
        <f ca="1">IF(Riskregister!$E$5="",0,COUNTIF(BF$4:BF$53,"&lt;"&amp;T814)*IF(U814&lt;0.5,Riskregister!$K$5+(Riskregister!$L$5-Riskregister!$K$5)*SQRT(U814/2),Riskregister!$L$5-(Riskregister!$L$5-Riskregister!$K$5)*SQRT((1-U814)/2)))</f>
        <v>2586317.1607542462</v>
      </c>
      <c r="W814" s="30">
        <f t="shared" ca="1" si="494"/>
        <v>0.20760533460313679</v>
      </c>
      <c r="X814" s="30">
        <f t="shared" ca="1" si="494"/>
        <v>0.76573341050984056</v>
      </c>
      <c r="Y814" s="30">
        <f ca="1">IF(Riskregister!$E$6="",0,COUNTIF(BG$4:BG$53,"&lt;"&amp;W814)*IF(X814&lt;0.5,Riskregister!$K$6+(Riskregister!$L$6-Riskregister!$K$6)*SQRT(X814/2),Riskregister!$L$6-(Riskregister!$L$6-Riskregister!$K$6)*SQRT((1-X814)/2)))</f>
        <v>1383954.6486060801</v>
      </c>
      <c r="Z814" s="30">
        <f t="shared" ca="1" si="495"/>
        <v>0.84921799024075451</v>
      </c>
      <c r="AA814" s="30">
        <f t="shared" ca="1" si="495"/>
        <v>0.71671449212050242</v>
      </c>
      <c r="AB814" s="30">
        <f ca="1">IF(Riskregister!$E$7="",0,COUNTIF(BH$4:BH$53,"&lt;"&amp;Z814)*IF(AA814&lt;0.5,Riskregister!$K$7+(Riskregister!$L$7-Riskregister!$K$7)*SQRT(AA814/2),Riskregister!$L$7-(Riskregister!$L$7-Riskregister!$K$7)*SQRT((1-AA814)/2)))</f>
        <v>2414483.1397372885</v>
      </c>
      <c r="AC814" s="30">
        <f t="shared" ca="1" si="496"/>
        <v>9.7025209201825335E-2</v>
      </c>
      <c r="AD814" s="30">
        <f t="shared" ca="1" si="496"/>
        <v>0.81042089249411553</v>
      </c>
      <c r="AE814" s="30">
        <f ca="1">IF(Riskregister!$E$8="",0,COUNTIF(BI$4:BI$53,"&lt;"&amp;AC814)*IF(AD814&lt;0.5,Riskregister!$K$8+(Riskregister!$L$8-Riskregister!$K$8)*SQRT(AD814/2),Riskregister!$L$8-(Riskregister!$L$8-Riskregister!$K$8)*SQRT((1-AD814)/2)))</f>
        <v>3552968.1266805166</v>
      </c>
      <c r="AF814" s="30">
        <f t="shared" ca="1" si="497"/>
        <v>5.0678334694995275E-2</v>
      </c>
      <c r="AG814" s="30">
        <f t="shared" ca="1" si="497"/>
        <v>0.80960128477683613</v>
      </c>
      <c r="AH814" s="30">
        <f>IF(Riskregister!$E$9="",0,COUNTIF(BJ$4:BJ$53,"&lt;"&amp;AF814)*IF(AG814&lt;0.5,Riskregister!$K$9+(Riskregister!$L$9-Riskregister!$K$9)*SQRT(AG814/2),Riskregister!$L$9-(Riskregister!$L$9-Riskregister!$K$9)*SQRT((1-AG814)/2)))</f>
        <v>0</v>
      </c>
      <c r="AI814" s="30">
        <f t="shared" ca="1" si="498"/>
        <v>0.29536902652053143</v>
      </c>
      <c r="AJ814" s="30">
        <f t="shared" ca="1" si="498"/>
        <v>0.97736048075601933</v>
      </c>
      <c r="AK814" s="30">
        <f>IF(Riskregister!$E$10="",0,COUNTIF(BK$4:BK$53,"&lt;"&amp;AI814)*IF(AJ814&lt;0.5,Riskregister!$K$10+(Riskregister!$L$10-Riskregister!$K$10)*SQRT(AJ814/2),Riskregister!$L$10-(Riskregister!$L$10-Riskregister!$K$10)*SQRT((1-AJ814)/2)))</f>
        <v>0</v>
      </c>
      <c r="AL814" s="30">
        <f t="shared" ca="1" si="499"/>
        <v>0.74148737233138662</v>
      </c>
      <c r="AM814" s="30">
        <f t="shared" ca="1" si="499"/>
        <v>0.93092784426888497</v>
      </c>
      <c r="AN814" s="30">
        <f>IF(Riskregister!$E$11="",0,COUNTIF(BL$4:BL$53,"&lt;"&amp;AL814)*IF(AM814&lt;0.5,Riskregister!$K$11+(Riskregister!$L$11-Riskregister!$K$11)*SQRT(AM814/2),Riskregister!$L$11-(Riskregister!$L$11-Riskregister!$K$11)*SQRT((1-AM814)/2)))</f>
        <v>0</v>
      </c>
      <c r="AO814" s="30">
        <f t="shared" ca="1" si="500"/>
        <v>0.5252581849370741</v>
      </c>
      <c r="AP814" s="30">
        <f t="shared" ca="1" si="500"/>
        <v>0.45788939438479004</v>
      </c>
      <c r="AQ814" s="30">
        <f>IF(Riskregister!$E$12="",0,COUNTIF(BM$4:BM$53,"&lt;"&amp;AO814)*IF(AP814&lt;0.5,Riskregister!$K$12+(Riskregister!$L$12-Riskregister!$K$12)*SQRT(AP814/2),Riskregister!$L$12-(Riskregister!$L$12-Riskregister!$K$12)*SQRT((1-AP814)/2)))</f>
        <v>0</v>
      </c>
      <c r="AR814" s="30">
        <f t="shared" ca="1" si="501"/>
        <v>0.24684127008922485</v>
      </c>
      <c r="AS814" s="30">
        <f t="shared" ca="1" si="501"/>
        <v>0.88098697269929427</v>
      </c>
      <c r="AT814" s="30">
        <f>IF(Riskregister!$E$13="",0,COUNTIF(BN$4:BN$53,"&lt;"&amp;AR814)*IF(AS814&lt;0.5,Riskregister!$K$13+(Riskregister!$L$13-Riskregister!$K$13)*SQRT(AS814/2),Riskregister!$L$13-(Riskregister!$L$13-Riskregister!$K$13)*SQRT((1-AS814)/2)))</f>
        <v>0</v>
      </c>
      <c r="AU814" s="30">
        <f t="shared" ca="1" si="502"/>
        <v>0.15975079159006078</v>
      </c>
      <c r="AV814" s="30">
        <f t="shared" ca="1" si="502"/>
        <v>0.94235223607132634</v>
      </c>
      <c r="AW814" s="30">
        <f>IF(Riskregister!$E$14="",0,COUNTIF(BO$4:BO$53,"&lt;"&amp;AU814)*IF(AV814&lt;0.5,Riskregister!$K$14+(Riskregister!$L$14-Riskregister!$K$14)*SQRT(AV814/2),Riskregister!$L$14-(Riskregister!$L$14-Riskregister!$K$14)*SQRT((1-AV814)/2)))</f>
        <v>0</v>
      </c>
      <c r="AX814" s="30">
        <f t="shared" ca="1" si="503"/>
        <v>2.2360621873548925E-2</v>
      </c>
      <c r="AY814" s="30">
        <f t="shared" ca="1" si="503"/>
        <v>0.93970372982441175</v>
      </c>
      <c r="AZ814" s="30">
        <f>IF(Riskregister!$E$15="",0,COUNTIF(BP$4:BP$53,"&lt;"&amp;AX814)*IF(AY814&lt;0.5,Riskregister!$K$15+(Riskregister!$L$15-Riskregister!$K$15)*SQRT(AY814/2),Riskregister!$L$15-(Riskregister!$L$15-Riskregister!$K$15)*SQRT((1-AY814)/2)))</f>
        <v>0</v>
      </c>
      <c r="BA814" s="30">
        <f t="shared" ca="1" si="504"/>
        <v>0.10163574068117065</v>
      </c>
      <c r="BB814" s="30">
        <f t="shared" ca="1" si="504"/>
        <v>0.39209471254472616</v>
      </c>
      <c r="BC814" s="30">
        <f>IF(Riskregister!$E$16="",0,COUNTIF(BQ$4:BQ$53,"&lt;"&amp;BA814)*IF(BB814&lt;0.5,Riskregister!$K$16+(Riskregister!$L$16-Riskregister!$K$16)*SQRT(BB814/2),Riskregister!$L$16-(Riskregister!$L$16-Riskregister!$K$16)*SQRT((1-BB814)/2)))</f>
        <v>0</v>
      </c>
      <c r="BD814" s="30">
        <f t="shared" ca="1" si="480"/>
        <v>9937723.0757781304</v>
      </c>
    </row>
    <row r="815" spans="20:56" x14ac:dyDescent="0.35">
      <c r="T815" s="30">
        <f t="shared" ca="1" si="493"/>
        <v>0.28251781312208446</v>
      </c>
      <c r="U815" s="30">
        <f t="shared" ca="1" si="493"/>
        <v>0.28576372897807722</v>
      </c>
      <c r="V815" s="30">
        <f ca="1">IF(Riskregister!$E$5="",0,COUNTIF(BF$4:BF$53,"&lt;"&amp;T815)*IF(U815&lt;0.5,Riskregister!$K$5+(Riskregister!$L$5-Riskregister!$K$5)*SQRT(U815/2),Riskregister!$L$5-(Riskregister!$L$5-Riskregister!$K$5)*SQRT((1-U815)/2)))</f>
        <v>640197.45771554683</v>
      </c>
      <c r="W815" s="30">
        <f t="shared" ca="1" si="494"/>
        <v>0.39306507708054184</v>
      </c>
      <c r="X815" s="30">
        <f t="shared" ca="1" si="494"/>
        <v>0.51541477248579814</v>
      </c>
      <c r="Y815" s="30">
        <f ca="1">IF(Riskregister!$E$6="",0,COUNTIF(BG$4:BG$53,"&lt;"&amp;W815)*IF(X815&lt;0.5,Riskregister!$K$6+(Riskregister!$L$6-Riskregister!$K$6)*SQRT(X815/2),Riskregister!$L$6-(Riskregister!$L$6-Riskregister!$K$6)*SQRT((1-X815)/2)))</f>
        <v>1113981.9027959942</v>
      </c>
      <c r="Z815" s="30">
        <f t="shared" ca="1" si="495"/>
        <v>0.39720769532206868</v>
      </c>
      <c r="AA815" s="30">
        <f t="shared" ca="1" si="495"/>
        <v>0.26658418592031907</v>
      </c>
      <c r="AB815" s="30">
        <f ca="1">IF(Riskregister!$E$7="",0,COUNTIF(BH$4:BH$53,"&lt;"&amp;Z815)*IF(AA815&lt;0.5,Riskregister!$K$7+(Riskregister!$L$7-Riskregister!$K$7)*SQRT(AA815/2),Riskregister!$L$7-(Riskregister!$L$7-Riskregister!$K$7)*SQRT((1-AA815)/2)))</f>
        <v>888910.81904322817</v>
      </c>
      <c r="AC815" s="30">
        <f t="shared" ca="1" si="496"/>
        <v>0.65672929155829751</v>
      </c>
      <c r="AD815" s="30">
        <f t="shared" ca="1" si="496"/>
        <v>0.46793727203162161</v>
      </c>
      <c r="AE815" s="30">
        <f ca="1">IF(Riskregister!$E$8="",0,COUNTIF(BI$4:BI$53,"&lt;"&amp;AC815)*IF(AD815&lt;0.5,Riskregister!$K$8+(Riskregister!$L$8-Riskregister!$K$8)*SQRT(AD815/2),Riskregister!$L$8-(Riskregister!$L$8-Riskregister!$K$8)*SQRT((1-AD815)/2)))</f>
        <v>7720212.9384868434</v>
      </c>
      <c r="AF815" s="30">
        <f t="shared" ca="1" si="497"/>
        <v>0.49909483318385706</v>
      </c>
      <c r="AG815" s="30">
        <f t="shared" ca="1" si="497"/>
        <v>0.22860407590106047</v>
      </c>
      <c r="AH815" s="30">
        <f>IF(Riskregister!$E$9="",0,COUNTIF(BJ$4:BJ$53,"&lt;"&amp;AF815)*IF(AG815&lt;0.5,Riskregister!$K$9+(Riskregister!$L$9-Riskregister!$K$9)*SQRT(AG815/2),Riskregister!$L$9-(Riskregister!$L$9-Riskregister!$K$9)*SQRT((1-AG815)/2)))</f>
        <v>0</v>
      </c>
      <c r="AI815" s="30">
        <f t="shared" ca="1" si="498"/>
        <v>0.98604765557242835</v>
      </c>
      <c r="AJ815" s="30">
        <f t="shared" ca="1" si="498"/>
        <v>4.7516313008008293E-2</v>
      </c>
      <c r="AK815" s="30">
        <f>IF(Riskregister!$E$10="",0,COUNTIF(BK$4:BK$53,"&lt;"&amp;AI815)*IF(AJ815&lt;0.5,Riskregister!$K$10+(Riskregister!$L$10-Riskregister!$K$10)*SQRT(AJ815/2),Riskregister!$L$10-(Riskregister!$L$10-Riskregister!$K$10)*SQRT((1-AJ815)/2)))</f>
        <v>0</v>
      </c>
      <c r="AL815" s="30">
        <f t="shared" ca="1" si="499"/>
        <v>0.40446244456009484</v>
      </c>
      <c r="AM815" s="30">
        <f t="shared" ca="1" si="499"/>
        <v>0.81531483770403423</v>
      </c>
      <c r="AN815" s="30">
        <f>IF(Riskregister!$E$11="",0,COUNTIF(BL$4:BL$53,"&lt;"&amp;AL815)*IF(AM815&lt;0.5,Riskregister!$K$11+(Riskregister!$L$11-Riskregister!$K$11)*SQRT(AM815/2),Riskregister!$L$11-(Riskregister!$L$11-Riskregister!$K$11)*SQRT((1-AM815)/2)))</f>
        <v>0</v>
      </c>
      <c r="AO815" s="30">
        <f t="shared" ca="1" si="500"/>
        <v>0.94493401351172279</v>
      </c>
      <c r="AP815" s="30">
        <f t="shared" ca="1" si="500"/>
        <v>0.99190299792060443</v>
      </c>
      <c r="AQ815" s="30">
        <f>IF(Riskregister!$E$12="",0,COUNTIF(BM$4:BM$53,"&lt;"&amp;AO815)*IF(AP815&lt;0.5,Riskregister!$K$12+(Riskregister!$L$12-Riskregister!$K$12)*SQRT(AP815/2),Riskregister!$L$12-(Riskregister!$L$12-Riskregister!$K$12)*SQRT((1-AP815)/2)))</f>
        <v>0</v>
      </c>
      <c r="AR815" s="30">
        <f t="shared" ca="1" si="501"/>
        <v>0.24479112941051095</v>
      </c>
      <c r="AS815" s="30">
        <f t="shared" ca="1" si="501"/>
        <v>0.37938499848804175</v>
      </c>
      <c r="AT815" s="30">
        <f>IF(Riskregister!$E$13="",0,COUNTIF(BN$4:BN$53,"&lt;"&amp;AR815)*IF(AS815&lt;0.5,Riskregister!$K$13+(Riskregister!$L$13-Riskregister!$K$13)*SQRT(AS815/2),Riskregister!$L$13-(Riskregister!$L$13-Riskregister!$K$13)*SQRT((1-AS815)/2)))</f>
        <v>0</v>
      </c>
      <c r="AU815" s="30">
        <f t="shared" ca="1" si="502"/>
        <v>0.57083661551071729</v>
      </c>
      <c r="AV815" s="30">
        <f t="shared" ca="1" si="502"/>
        <v>0.93327700259793034</v>
      </c>
      <c r="AW815" s="30">
        <f>IF(Riskregister!$E$14="",0,COUNTIF(BO$4:BO$53,"&lt;"&amp;AU815)*IF(AV815&lt;0.5,Riskregister!$K$14+(Riskregister!$L$14-Riskregister!$K$14)*SQRT(AV815/2),Riskregister!$L$14-(Riskregister!$L$14-Riskregister!$K$14)*SQRT((1-AV815)/2)))</f>
        <v>0</v>
      </c>
      <c r="AX815" s="30">
        <f t="shared" ca="1" si="503"/>
        <v>0.88903726083152301</v>
      </c>
      <c r="AY815" s="30">
        <f t="shared" ca="1" si="503"/>
        <v>0.25429303951275783</v>
      </c>
      <c r="AZ815" s="30">
        <f>IF(Riskregister!$E$15="",0,COUNTIF(BP$4:BP$53,"&lt;"&amp;AX815)*IF(AY815&lt;0.5,Riskregister!$K$15+(Riskregister!$L$15-Riskregister!$K$15)*SQRT(AY815/2),Riskregister!$L$15-(Riskregister!$L$15-Riskregister!$K$15)*SQRT((1-AY815)/2)))</f>
        <v>0</v>
      </c>
      <c r="BA815" s="30">
        <f t="shared" ca="1" si="504"/>
        <v>0.1069572056409015</v>
      </c>
      <c r="BB815" s="30">
        <f t="shared" ca="1" si="504"/>
        <v>0.85500236459772916</v>
      </c>
      <c r="BC815" s="30">
        <f>IF(Riskregister!$E$16="",0,COUNTIF(BQ$4:BQ$53,"&lt;"&amp;BA815)*IF(BB815&lt;0.5,Riskregister!$K$16+(Riskregister!$L$16-Riskregister!$K$16)*SQRT(BB815/2),Riskregister!$L$16-(Riskregister!$L$16-Riskregister!$K$16)*SQRT((1-BB815)/2)))</f>
        <v>0</v>
      </c>
      <c r="BD815" s="30">
        <f t="shared" ca="1" si="480"/>
        <v>10363303.118041612</v>
      </c>
    </row>
    <row r="816" spans="20:56" x14ac:dyDescent="0.35">
      <c r="T816" s="30">
        <f t="shared" ca="1" si="493"/>
        <v>0.29757923444729339</v>
      </c>
      <c r="U816" s="30">
        <f t="shared" ca="1" si="493"/>
        <v>0.10897753790598175</v>
      </c>
      <c r="V816" s="30">
        <f ca="1">IF(Riskregister!$E$5="",0,COUNTIF(BF$4:BF$53,"&lt;"&amp;T816)*IF(U816&lt;0.5,Riskregister!$K$5+(Riskregister!$L$5-Riskregister!$K$5)*SQRT(U816/2),Riskregister!$L$5-(Riskregister!$L$5-Riskregister!$K$5)*SQRT((1-U816)/2)))</f>
        <v>510085.46558941819</v>
      </c>
      <c r="W816" s="30">
        <f t="shared" ca="1" si="494"/>
        <v>0.44481425446458633</v>
      </c>
      <c r="X816" s="30">
        <f t="shared" ca="1" si="494"/>
        <v>0.70036856861814489</v>
      </c>
      <c r="Y816" s="30">
        <f ca="1">IF(Riskregister!$E$6="",0,COUNTIF(BG$4:BG$53,"&lt;"&amp;W816)*IF(X816&lt;0.5,Riskregister!$K$6+(Riskregister!$L$6-Riskregister!$K$6)*SQRT(X816/2),Riskregister!$L$6-(Riskregister!$L$6-Riskregister!$K$6)*SQRT((1-X816)/2)))</f>
        <v>2606582.734657554</v>
      </c>
      <c r="Z816" s="30">
        <f t="shared" ca="1" si="495"/>
        <v>0.38762176612488441</v>
      </c>
      <c r="AA816" s="30">
        <f t="shared" ca="1" si="495"/>
        <v>0.59870582067913602</v>
      </c>
      <c r="AB816" s="30">
        <f ca="1">IF(Riskregister!$E$7="",0,COUNTIF(BH$4:BH$53,"&lt;"&amp;Z816)*IF(AA816&lt;0.5,Riskregister!$K$7+(Riskregister!$L$7-Riskregister!$K$7)*SQRT(AA816/2),Riskregister!$L$7-(Riskregister!$L$7-Riskregister!$K$7)*SQRT((1-AA816)/2)))</f>
        <v>1216111.1608875445</v>
      </c>
      <c r="AC816" s="30">
        <f t="shared" ca="1" si="496"/>
        <v>0.45669749369179824</v>
      </c>
      <c r="AD816" s="30">
        <f t="shared" ca="1" si="496"/>
        <v>0.16934622656254783</v>
      </c>
      <c r="AE816" s="30">
        <f ca="1">IF(Riskregister!$E$8="",0,COUNTIF(BI$4:BI$53,"&lt;"&amp;AC816)*IF(AD816&lt;0.5,Riskregister!$K$8+(Riskregister!$L$8-Riskregister!$K$8)*SQRT(AD816/2),Riskregister!$L$8-(Riskregister!$L$8-Riskregister!$K$8)*SQRT((1-AD816)/2)))</f>
        <v>3335272.6170408251</v>
      </c>
      <c r="AF816" s="30">
        <f t="shared" ca="1" si="497"/>
        <v>0.23189886766540735</v>
      </c>
      <c r="AG816" s="30">
        <f t="shared" ca="1" si="497"/>
        <v>0.10387059845733093</v>
      </c>
      <c r="AH816" s="30">
        <f>IF(Riskregister!$E$9="",0,COUNTIF(BJ$4:BJ$53,"&lt;"&amp;AF816)*IF(AG816&lt;0.5,Riskregister!$K$9+(Riskregister!$L$9-Riskregister!$K$9)*SQRT(AG816/2),Riskregister!$L$9-(Riskregister!$L$9-Riskregister!$K$9)*SQRT((1-AG816)/2)))</f>
        <v>0</v>
      </c>
      <c r="AI816" s="30">
        <f t="shared" ca="1" si="498"/>
        <v>0.41778558821838618</v>
      </c>
      <c r="AJ816" s="30">
        <f t="shared" ca="1" si="498"/>
        <v>0.16159431694559434</v>
      </c>
      <c r="AK816" s="30">
        <f>IF(Riskregister!$E$10="",0,COUNTIF(BK$4:BK$53,"&lt;"&amp;AI816)*IF(AJ816&lt;0.5,Riskregister!$K$10+(Riskregister!$L$10-Riskregister!$K$10)*SQRT(AJ816/2),Riskregister!$L$10-(Riskregister!$L$10-Riskregister!$K$10)*SQRT((1-AJ816)/2)))</f>
        <v>0</v>
      </c>
      <c r="AL816" s="30">
        <f t="shared" ca="1" si="499"/>
        <v>0.59147059136071012</v>
      </c>
      <c r="AM816" s="30">
        <f t="shared" ca="1" si="499"/>
        <v>0.31771867041146107</v>
      </c>
      <c r="AN816" s="30">
        <f>IF(Riskregister!$E$11="",0,COUNTIF(BL$4:BL$53,"&lt;"&amp;AL816)*IF(AM816&lt;0.5,Riskregister!$K$11+(Riskregister!$L$11-Riskregister!$K$11)*SQRT(AM816/2),Riskregister!$L$11-(Riskregister!$L$11-Riskregister!$K$11)*SQRT((1-AM816)/2)))</f>
        <v>0</v>
      </c>
      <c r="AO816" s="30">
        <f t="shared" ca="1" si="500"/>
        <v>0.40221956415674676</v>
      </c>
      <c r="AP816" s="30">
        <f t="shared" ca="1" si="500"/>
        <v>0.98511199498799795</v>
      </c>
      <c r="AQ816" s="30">
        <f>IF(Riskregister!$E$12="",0,COUNTIF(BM$4:BM$53,"&lt;"&amp;AO816)*IF(AP816&lt;0.5,Riskregister!$K$12+(Riskregister!$L$12-Riskregister!$K$12)*SQRT(AP816/2),Riskregister!$L$12-(Riskregister!$L$12-Riskregister!$K$12)*SQRT((1-AP816)/2)))</f>
        <v>0</v>
      </c>
      <c r="AR816" s="30">
        <f t="shared" ca="1" si="501"/>
        <v>0.79970153353748707</v>
      </c>
      <c r="AS816" s="30">
        <f t="shared" ca="1" si="501"/>
        <v>0.29815181573715088</v>
      </c>
      <c r="AT816" s="30">
        <f>IF(Riskregister!$E$13="",0,COUNTIF(BN$4:BN$53,"&lt;"&amp;AR816)*IF(AS816&lt;0.5,Riskregister!$K$13+(Riskregister!$L$13-Riskregister!$K$13)*SQRT(AS816/2),Riskregister!$L$13-(Riskregister!$L$13-Riskregister!$K$13)*SQRT((1-AS816)/2)))</f>
        <v>0</v>
      </c>
      <c r="AU816" s="30">
        <f t="shared" ca="1" si="502"/>
        <v>0.45636312080994967</v>
      </c>
      <c r="AV816" s="30">
        <f t="shared" ca="1" si="502"/>
        <v>0.1379775798027072</v>
      </c>
      <c r="AW816" s="30">
        <f>IF(Riskregister!$E$14="",0,COUNTIF(BO$4:BO$53,"&lt;"&amp;AU816)*IF(AV816&lt;0.5,Riskregister!$K$14+(Riskregister!$L$14-Riskregister!$K$14)*SQRT(AV816/2),Riskregister!$L$14-(Riskregister!$L$14-Riskregister!$K$14)*SQRT((1-AV816)/2)))</f>
        <v>0</v>
      </c>
      <c r="AX816" s="30">
        <f t="shared" ca="1" si="503"/>
        <v>0.34619802586143045</v>
      </c>
      <c r="AY816" s="30">
        <f t="shared" ca="1" si="503"/>
        <v>0.81940531529686356</v>
      </c>
      <c r="AZ816" s="30">
        <f>IF(Riskregister!$E$15="",0,COUNTIF(BP$4:BP$53,"&lt;"&amp;AX816)*IF(AY816&lt;0.5,Riskregister!$K$15+(Riskregister!$L$15-Riskregister!$K$15)*SQRT(AY816/2),Riskregister!$L$15-(Riskregister!$L$15-Riskregister!$K$15)*SQRT((1-AY816)/2)))</f>
        <v>0</v>
      </c>
      <c r="BA816" s="30">
        <f t="shared" ca="1" si="504"/>
        <v>0.85229005647763056</v>
      </c>
      <c r="BB816" s="30">
        <f t="shared" ca="1" si="504"/>
        <v>0.50936875964199591</v>
      </c>
      <c r="BC816" s="30">
        <f>IF(Riskregister!$E$16="",0,COUNTIF(BQ$4:BQ$53,"&lt;"&amp;BA816)*IF(BB816&lt;0.5,Riskregister!$K$16+(Riskregister!$L$16-Riskregister!$K$16)*SQRT(BB816/2),Riskregister!$L$16-(Riskregister!$L$16-Riskregister!$K$16)*SQRT((1-BB816)/2)))</f>
        <v>0</v>
      </c>
      <c r="BD816" s="30">
        <f t="shared" ca="1" si="480"/>
        <v>7668051.9781753412</v>
      </c>
    </row>
    <row r="817" spans="20:56" x14ac:dyDescent="0.35">
      <c r="T817" s="30">
        <f t="shared" ca="1" si="493"/>
        <v>0.67738801560751127</v>
      </c>
      <c r="U817" s="30">
        <f t="shared" ca="1" si="493"/>
        <v>0.4895804750650733</v>
      </c>
      <c r="V817" s="30">
        <f ca="1">IF(Riskregister!$E$5="",0,COUNTIF(BF$4:BF$53,"&lt;"&amp;T817)*IF(U817&lt;0.5,Riskregister!$K$5+(Riskregister!$L$5-Riskregister!$K$5)*SQRT(U817/2),Riskregister!$L$5-(Riskregister!$L$5-Riskregister!$K$5)*SQRT((1-U817)/2)))</f>
        <v>1490573.0568602548</v>
      </c>
      <c r="W817" s="30">
        <f t="shared" ca="1" si="494"/>
        <v>0.3187501897375512</v>
      </c>
      <c r="X817" s="30">
        <f t="shared" ca="1" si="494"/>
        <v>0.73731770104854533</v>
      </c>
      <c r="Y817" s="30">
        <f ca="1">IF(Riskregister!$E$6="",0,COUNTIF(BG$4:BG$53,"&lt;"&amp;W817)*IF(X817&lt;0.5,Riskregister!$K$6+(Riskregister!$L$6-Riskregister!$K$6)*SQRT(X817/2),Riskregister!$L$6-(Riskregister!$L$6-Riskregister!$K$6)*SQRT((1-X817)/2)))</f>
        <v>1347661.6489111218</v>
      </c>
      <c r="Z817" s="30">
        <f t="shared" ca="1" si="495"/>
        <v>0.20578311602764787</v>
      </c>
      <c r="AA817" s="30">
        <f t="shared" ca="1" si="495"/>
        <v>2.2590034199871267E-2</v>
      </c>
      <c r="AB817" s="30">
        <f ca="1">IF(Riskregister!$E$7="",0,COUNTIF(BH$4:BH$53,"&lt;"&amp;Z817)*IF(AA817&lt;0.5,Riskregister!$K$7+(Riskregister!$L$7-Riskregister!$K$7)*SQRT(AA817/2),Riskregister!$L$7-(Riskregister!$L$7-Riskregister!$K$7)*SQRT((1-AA817)/2)))</f>
        <v>348789.22513365623</v>
      </c>
      <c r="AC817" s="30">
        <f t="shared" ca="1" si="496"/>
        <v>0.64174577456798443</v>
      </c>
      <c r="AD817" s="30">
        <f t="shared" ca="1" si="496"/>
        <v>0.28686626754642264</v>
      </c>
      <c r="AE817" s="30">
        <f ca="1">IF(Riskregister!$E$8="",0,COUNTIF(BI$4:BI$53,"&lt;"&amp;AC817)*IF(AD817&lt;0.5,Riskregister!$K$8+(Riskregister!$L$8-Riskregister!$K$8)*SQRT(AD817/2),Riskregister!$L$8-(Riskregister!$L$8-Riskregister!$K$8)*SQRT((1-AD817)/2)))</f>
        <v>6240031.9592163628</v>
      </c>
      <c r="AF817" s="30">
        <f t="shared" ca="1" si="497"/>
        <v>0.86576504944716415</v>
      </c>
      <c r="AG817" s="30">
        <f t="shared" ca="1" si="497"/>
        <v>0.549113508505091</v>
      </c>
      <c r="AH817" s="30">
        <f>IF(Riskregister!$E$9="",0,COUNTIF(BJ$4:BJ$53,"&lt;"&amp;AF817)*IF(AG817&lt;0.5,Riskregister!$K$9+(Riskregister!$L$9-Riskregister!$K$9)*SQRT(AG817/2),Riskregister!$L$9-(Riskregister!$L$9-Riskregister!$K$9)*SQRT((1-AG817)/2)))</f>
        <v>0</v>
      </c>
      <c r="AI817" s="30">
        <f t="shared" ca="1" si="498"/>
        <v>0.74725621844991374</v>
      </c>
      <c r="AJ817" s="30">
        <f t="shared" ca="1" si="498"/>
        <v>0.47993868714364174</v>
      </c>
      <c r="AK817" s="30">
        <f>IF(Riskregister!$E$10="",0,COUNTIF(BK$4:BK$53,"&lt;"&amp;AI817)*IF(AJ817&lt;0.5,Riskregister!$K$10+(Riskregister!$L$10-Riskregister!$K$10)*SQRT(AJ817/2),Riskregister!$L$10-(Riskregister!$L$10-Riskregister!$K$10)*SQRT((1-AJ817)/2)))</f>
        <v>0</v>
      </c>
      <c r="AL817" s="30">
        <f t="shared" ca="1" si="499"/>
        <v>0.31500009048725119</v>
      </c>
      <c r="AM817" s="30">
        <f t="shared" ca="1" si="499"/>
        <v>0.82355107705536246</v>
      </c>
      <c r="AN817" s="30">
        <f>IF(Riskregister!$E$11="",0,COUNTIF(BL$4:BL$53,"&lt;"&amp;AL817)*IF(AM817&lt;0.5,Riskregister!$K$11+(Riskregister!$L$11-Riskregister!$K$11)*SQRT(AM817/2),Riskregister!$L$11-(Riskregister!$L$11-Riskregister!$K$11)*SQRT((1-AM817)/2)))</f>
        <v>0</v>
      </c>
      <c r="AO817" s="30">
        <f t="shared" ca="1" si="500"/>
        <v>0.95393255260519461</v>
      </c>
      <c r="AP817" s="30">
        <f t="shared" ca="1" si="500"/>
        <v>0.44241247364776914</v>
      </c>
      <c r="AQ817" s="30">
        <f>IF(Riskregister!$E$12="",0,COUNTIF(BM$4:BM$53,"&lt;"&amp;AO817)*IF(AP817&lt;0.5,Riskregister!$K$12+(Riskregister!$L$12-Riskregister!$K$12)*SQRT(AP817/2),Riskregister!$L$12-(Riskregister!$L$12-Riskregister!$K$12)*SQRT((1-AP817)/2)))</f>
        <v>0</v>
      </c>
      <c r="AR817" s="30">
        <f t="shared" ca="1" si="501"/>
        <v>0.72149711676704587</v>
      </c>
      <c r="AS817" s="30">
        <f t="shared" ca="1" si="501"/>
        <v>0.88917882681311367</v>
      </c>
      <c r="AT817" s="30">
        <f>IF(Riskregister!$E$13="",0,COUNTIF(BN$4:BN$53,"&lt;"&amp;AR817)*IF(AS817&lt;0.5,Riskregister!$K$13+(Riskregister!$L$13-Riskregister!$K$13)*SQRT(AS817/2),Riskregister!$L$13-(Riskregister!$L$13-Riskregister!$K$13)*SQRT((1-AS817)/2)))</f>
        <v>0</v>
      </c>
      <c r="AU817" s="30">
        <f t="shared" ca="1" si="502"/>
        <v>0.54935716249856481</v>
      </c>
      <c r="AV817" s="30">
        <f t="shared" ca="1" si="502"/>
        <v>0.65388160395736283</v>
      </c>
      <c r="AW817" s="30">
        <f>IF(Riskregister!$E$14="",0,COUNTIF(BO$4:BO$53,"&lt;"&amp;AU817)*IF(AV817&lt;0.5,Riskregister!$K$14+(Riskregister!$L$14-Riskregister!$K$14)*SQRT(AV817/2),Riskregister!$L$14-(Riskregister!$L$14-Riskregister!$K$14)*SQRT((1-AV817)/2)))</f>
        <v>0</v>
      </c>
      <c r="AX817" s="30">
        <f t="shared" ca="1" si="503"/>
        <v>0.35519934635758044</v>
      </c>
      <c r="AY817" s="30">
        <f t="shared" ca="1" si="503"/>
        <v>0.11645146233596582</v>
      </c>
      <c r="AZ817" s="30">
        <f>IF(Riskregister!$E$15="",0,COUNTIF(BP$4:BP$53,"&lt;"&amp;AX817)*IF(AY817&lt;0.5,Riskregister!$K$15+(Riskregister!$L$15-Riskregister!$K$15)*SQRT(AY817/2),Riskregister!$L$15-(Riskregister!$L$15-Riskregister!$K$15)*SQRT((1-AY817)/2)))</f>
        <v>0</v>
      </c>
      <c r="BA817" s="30">
        <f t="shared" ca="1" si="504"/>
        <v>0.6608170837472308</v>
      </c>
      <c r="BB817" s="30">
        <f t="shared" ca="1" si="504"/>
        <v>0.24468556061531932</v>
      </c>
      <c r="BC817" s="30">
        <f>IF(Riskregister!$E$16="",0,COUNTIF(BQ$4:BQ$53,"&lt;"&amp;BA817)*IF(BB817&lt;0.5,Riskregister!$K$16+(Riskregister!$L$16-Riskregister!$K$16)*SQRT(BB817/2),Riskregister!$L$16-(Riskregister!$L$16-Riskregister!$K$16)*SQRT((1-BB817)/2)))</f>
        <v>0</v>
      </c>
      <c r="BD817" s="30">
        <f t="shared" ca="1" si="480"/>
        <v>9427055.8901213948</v>
      </c>
    </row>
    <row r="818" spans="20:56" x14ac:dyDescent="0.35">
      <c r="T818" s="30">
        <f t="shared" ca="1" si="493"/>
        <v>0.51593569672261719</v>
      </c>
      <c r="U818" s="30">
        <f t="shared" ca="1" si="493"/>
        <v>0.93662000045166238</v>
      </c>
      <c r="V818" s="30">
        <f ca="1">IF(Riskregister!$E$5="",0,COUNTIF(BF$4:BF$53,"&lt;"&amp;T818)*IF(U818&lt;0.5,Riskregister!$K$5+(Riskregister!$L$5-Riskregister!$K$5)*SQRT(U818/2),Riskregister!$L$5-(Riskregister!$L$5-Riskregister!$K$5)*SQRT((1-U818)/2)))</f>
        <v>2079569.6654991808</v>
      </c>
      <c r="W818" s="30">
        <f t="shared" ca="1" si="494"/>
        <v>0.56413919947631952</v>
      </c>
      <c r="X818" s="30">
        <f t="shared" ca="1" si="494"/>
        <v>0.40030362933855101</v>
      </c>
      <c r="Y818" s="30">
        <f ca="1">IF(Riskregister!$E$6="",0,COUNTIF(BG$4:BG$53,"&lt;"&amp;W818)*IF(X818&lt;0.5,Riskregister!$K$6+(Riskregister!$L$6-Riskregister!$K$6)*SQRT(X818/2),Riskregister!$L$6-(Riskregister!$L$6-Riskregister!$K$6)*SQRT((1-X818)/2)))</f>
        <v>2010579.8701442317</v>
      </c>
      <c r="Z818" s="30">
        <f t="shared" ca="1" si="495"/>
        <v>0.77151282192262871</v>
      </c>
      <c r="AA818" s="30">
        <f t="shared" ca="1" si="495"/>
        <v>0.69299208645883748</v>
      </c>
      <c r="AB818" s="30">
        <f ca="1">IF(Riskregister!$E$7="",0,COUNTIF(BH$4:BH$53,"&lt;"&amp;Z818)*IF(AA818&lt;0.5,Riskregister!$K$7+(Riskregister!$L$7-Riskregister!$K$7)*SQRT(AA818/2),Riskregister!$L$7-(Riskregister!$L$7-Riskregister!$K$7)*SQRT((1-AA818)/2)))</f>
        <v>2102971.7318676985</v>
      </c>
      <c r="AC818" s="30">
        <f t="shared" ca="1" si="496"/>
        <v>2.6602943584221994E-2</v>
      </c>
      <c r="AD818" s="30">
        <f t="shared" ca="1" si="496"/>
        <v>0.23653797282663458</v>
      </c>
      <c r="AE818" s="30">
        <f ca="1">IF(Riskregister!$E$8="",0,COUNTIF(BI$4:BI$53,"&lt;"&amp;AC818)*IF(AD818&lt;0.5,Riskregister!$K$8+(Riskregister!$L$8-Riskregister!$K$8)*SQRT(AD818/2),Riskregister!$L$8-(Riskregister!$L$8-Riskregister!$K$8)*SQRT((1-AD818)/2)))</f>
        <v>0</v>
      </c>
      <c r="AF818" s="30">
        <f t="shared" ca="1" si="497"/>
        <v>0.3914658502019337</v>
      </c>
      <c r="AG818" s="30">
        <f t="shared" ca="1" si="497"/>
        <v>0.70561693923653135</v>
      </c>
      <c r="AH818" s="30">
        <f>IF(Riskregister!$E$9="",0,COUNTIF(BJ$4:BJ$53,"&lt;"&amp;AF818)*IF(AG818&lt;0.5,Riskregister!$K$9+(Riskregister!$L$9-Riskregister!$K$9)*SQRT(AG818/2),Riskregister!$L$9-(Riskregister!$L$9-Riskregister!$K$9)*SQRT((1-AG818)/2)))</f>
        <v>0</v>
      </c>
      <c r="AI818" s="30">
        <f t="shared" ca="1" si="498"/>
        <v>0.7167105941599301</v>
      </c>
      <c r="AJ818" s="30">
        <f t="shared" ca="1" si="498"/>
        <v>0.72265863370483685</v>
      </c>
      <c r="AK818" s="30">
        <f>IF(Riskregister!$E$10="",0,COUNTIF(BK$4:BK$53,"&lt;"&amp;AI818)*IF(AJ818&lt;0.5,Riskregister!$K$10+(Riskregister!$L$10-Riskregister!$K$10)*SQRT(AJ818/2),Riskregister!$L$10-(Riskregister!$L$10-Riskregister!$K$10)*SQRT((1-AJ818)/2)))</f>
        <v>0</v>
      </c>
      <c r="AL818" s="30">
        <f t="shared" ca="1" si="499"/>
        <v>0.5910470444470457</v>
      </c>
      <c r="AM818" s="30">
        <f t="shared" ca="1" si="499"/>
        <v>0.57741730445960782</v>
      </c>
      <c r="AN818" s="30">
        <f>IF(Riskregister!$E$11="",0,COUNTIF(BL$4:BL$53,"&lt;"&amp;AL818)*IF(AM818&lt;0.5,Riskregister!$K$11+(Riskregister!$L$11-Riskregister!$K$11)*SQRT(AM818/2),Riskregister!$L$11-(Riskregister!$L$11-Riskregister!$K$11)*SQRT((1-AM818)/2)))</f>
        <v>0</v>
      </c>
      <c r="AO818" s="30">
        <f t="shared" ca="1" si="500"/>
        <v>0.65913952303548085</v>
      </c>
      <c r="AP818" s="30">
        <f t="shared" ca="1" si="500"/>
        <v>0.55900108515156821</v>
      </c>
      <c r="AQ818" s="30">
        <f>IF(Riskregister!$E$12="",0,COUNTIF(BM$4:BM$53,"&lt;"&amp;AO818)*IF(AP818&lt;0.5,Riskregister!$K$12+(Riskregister!$L$12-Riskregister!$K$12)*SQRT(AP818/2),Riskregister!$L$12-(Riskregister!$L$12-Riskregister!$K$12)*SQRT((1-AP818)/2)))</f>
        <v>0</v>
      </c>
      <c r="AR818" s="30">
        <f t="shared" ca="1" si="501"/>
        <v>0.74578056287578609</v>
      </c>
      <c r="AS818" s="30">
        <f t="shared" ca="1" si="501"/>
        <v>0.50918923928019832</v>
      </c>
      <c r="AT818" s="30">
        <f>IF(Riskregister!$E$13="",0,COUNTIF(BN$4:BN$53,"&lt;"&amp;AR818)*IF(AS818&lt;0.5,Riskregister!$K$13+(Riskregister!$L$13-Riskregister!$K$13)*SQRT(AS818/2),Riskregister!$L$13-(Riskregister!$L$13-Riskregister!$K$13)*SQRT((1-AS818)/2)))</f>
        <v>0</v>
      </c>
      <c r="AU818" s="30">
        <f t="shared" ca="1" si="502"/>
        <v>0.18646358670707541</v>
      </c>
      <c r="AV818" s="30">
        <f t="shared" ca="1" si="502"/>
        <v>0.99278304505173975</v>
      </c>
      <c r="AW818" s="30">
        <f>IF(Riskregister!$E$14="",0,COUNTIF(BO$4:BO$53,"&lt;"&amp;AU818)*IF(AV818&lt;0.5,Riskregister!$K$14+(Riskregister!$L$14-Riskregister!$K$14)*SQRT(AV818/2),Riskregister!$L$14-(Riskregister!$L$14-Riskregister!$K$14)*SQRT((1-AV818)/2)))</f>
        <v>0</v>
      </c>
      <c r="AX818" s="30">
        <f t="shared" ca="1" si="503"/>
        <v>0.46477625780607368</v>
      </c>
      <c r="AY818" s="30">
        <f t="shared" ca="1" si="503"/>
        <v>0.44427173259893471</v>
      </c>
      <c r="AZ818" s="30">
        <f>IF(Riskregister!$E$15="",0,COUNTIF(BP$4:BP$53,"&lt;"&amp;AX818)*IF(AY818&lt;0.5,Riskregister!$K$15+(Riskregister!$L$15-Riskregister!$K$15)*SQRT(AY818/2),Riskregister!$L$15-(Riskregister!$L$15-Riskregister!$K$15)*SQRT((1-AY818)/2)))</f>
        <v>0</v>
      </c>
      <c r="BA818" s="30">
        <f t="shared" ca="1" si="504"/>
        <v>0.91426838854584425</v>
      </c>
      <c r="BB818" s="30">
        <f t="shared" ca="1" si="504"/>
        <v>0.43168229004857295</v>
      </c>
      <c r="BC818" s="30">
        <f>IF(Riskregister!$E$16="",0,COUNTIF(BQ$4:BQ$53,"&lt;"&amp;BA818)*IF(BB818&lt;0.5,Riskregister!$K$16+(Riskregister!$L$16-Riskregister!$K$16)*SQRT(BB818/2),Riskregister!$L$16-(Riskregister!$L$16-Riskregister!$K$16)*SQRT((1-BB818)/2)))</f>
        <v>0</v>
      </c>
      <c r="BD818" s="30">
        <f t="shared" ca="1" si="480"/>
        <v>6193121.2675111108</v>
      </c>
    </row>
    <row r="819" spans="20:56" x14ac:dyDescent="0.35">
      <c r="T819" s="30">
        <f t="shared" ca="1" si="493"/>
        <v>0.20447547044169667</v>
      </c>
      <c r="U819" s="30">
        <f t="shared" ca="1" si="493"/>
        <v>0.57905299011567446</v>
      </c>
      <c r="V819" s="30">
        <f ca="1">IF(Riskregister!$E$5="",0,COUNTIF(BF$4:BF$53,"&lt;"&amp;T819)*IF(U819&lt;0.5,Riskregister!$K$5+(Riskregister!$L$5-Riskregister!$K$5)*SQRT(U819/2),Riskregister!$L$5-(Riskregister!$L$5-Riskregister!$K$5)*SQRT((1-U819)/2)))</f>
        <v>787103.47663954366</v>
      </c>
      <c r="W819" s="30">
        <f t="shared" ca="1" si="494"/>
        <v>0.59419677579619223</v>
      </c>
      <c r="X819" s="30">
        <f t="shared" ca="1" si="494"/>
        <v>0.54173259322575607</v>
      </c>
      <c r="Y819" s="30">
        <f ca="1">IF(Riskregister!$E$6="",0,COUNTIF(BG$4:BG$53,"&lt;"&amp;W819)*IF(X819&lt;0.5,Riskregister!$K$6+(Riskregister!$L$6-Riskregister!$K$6)*SQRT(X819/2),Riskregister!$L$6-(Riskregister!$L$6-Riskregister!$K$6)*SQRT((1-X819)/2)))</f>
        <v>2276755.1549773607</v>
      </c>
      <c r="Z819" s="30">
        <f t="shared" ca="1" si="495"/>
        <v>0.50087371041853734</v>
      </c>
      <c r="AA819" s="30">
        <f t="shared" ca="1" si="495"/>
        <v>0.95456087897691655</v>
      </c>
      <c r="AB819" s="30">
        <f ca="1">IF(Riskregister!$E$7="",0,COUNTIF(BH$4:BH$53,"&lt;"&amp;Z819)*IF(AA819&lt;0.5,Riskregister!$K$7+(Riskregister!$L$7-Riskregister!$K$7)*SQRT(AA819/2),Riskregister!$L$7-(Riskregister!$L$7-Riskregister!$K$7)*SQRT((1-AA819)/2)))</f>
        <v>2083466.8076553438</v>
      </c>
      <c r="AC819" s="30">
        <f t="shared" ca="1" si="496"/>
        <v>0.35304493987049435</v>
      </c>
      <c r="AD819" s="30">
        <f t="shared" ca="1" si="496"/>
        <v>0.88663908967645921</v>
      </c>
      <c r="AE819" s="30">
        <f ca="1">IF(Riskregister!$E$8="",0,COUNTIF(BI$4:BI$53,"&lt;"&amp;AC819)*IF(AD819&lt;0.5,Riskregister!$K$8+(Riskregister!$L$8-Riskregister!$K$8)*SQRT(AD819/2),Riskregister!$L$8-(Riskregister!$L$8-Riskregister!$K$8)*SQRT((1-AD819)/2)))</f>
        <v>7762080.2029353175</v>
      </c>
      <c r="AF819" s="30">
        <f t="shared" ca="1" si="497"/>
        <v>0.17805806872656638</v>
      </c>
      <c r="AG819" s="30">
        <f t="shared" ca="1" si="497"/>
        <v>0.5199893126580476</v>
      </c>
      <c r="AH819" s="30">
        <f>IF(Riskregister!$E$9="",0,COUNTIF(BJ$4:BJ$53,"&lt;"&amp;AF819)*IF(AG819&lt;0.5,Riskregister!$K$9+(Riskregister!$L$9-Riskregister!$K$9)*SQRT(AG819/2),Riskregister!$L$9-(Riskregister!$L$9-Riskregister!$K$9)*SQRT((1-AG819)/2)))</f>
        <v>0</v>
      </c>
      <c r="AI819" s="30">
        <f t="shared" ca="1" si="498"/>
        <v>0.77115890710614654</v>
      </c>
      <c r="AJ819" s="30">
        <f t="shared" ca="1" si="498"/>
        <v>0.37219300827922497</v>
      </c>
      <c r="AK819" s="30">
        <f>IF(Riskregister!$E$10="",0,COUNTIF(BK$4:BK$53,"&lt;"&amp;AI819)*IF(AJ819&lt;0.5,Riskregister!$K$10+(Riskregister!$L$10-Riskregister!$K$10)*SQRT(AJ819/2),Riskregister!$L$10-(Riskregister!$L$10-Riskregister!$K$10)*SQRT((1-AJ819)/2)))</f>
        <v>0</v>
      </c>
      <c r="AL819" s="30">
        <f t="shared" ca="1" si="499"/>
        <v>0.25067420040267707</v>
      </c>
      <c r="AM819" s="30">
        <f t="shared" ca="1" si="499"/>
        <v>0.62878346167027233</v>
      </c>
      <c r="AN819" s="30">
        <f>IF(Riskregister!$E$11="",0,COUNTIF(BL$4:BL$53,"&lt;"&amp;AL819)*IF(AM819&lt;0.5,Riskregister!$K$11+(Riskregister!$L$11-Riskregister!$K$11)*SQRT(AM819/2),Riskregister!$L$11-(Riskregister!$L$11-Riskregister!$K$11)*SQRT((1-AM819)/2)))</f>
        <v>0</v>
      </c>
      <c r="AO819" s="30">
        <f t="shared" ca="1" si="500"/>
        <v>0.5180707225034622</v>
      </c>
      <c r="AP819" s="30">
        <f t="shared" ca="1" si="500"/>
        <v>0.67535400961885728</v>
      </c>
      <c r="AQ819" s="30">
        <f>IF(Riskregister!$E$12="",0,COUNTIF(BM$4:BM$53,"&lt;"&amp;AO819)*IF(AP819&lt;0.5,Riskregister!$K$12+(Riskregister!$L$12-Riskregister!$K$12)*SQRT(AP819/2),Riskregister!$L$12-(Riskregister!$L$12-Riskregister!$K$12)*SQRT((1-AP819)/2)))</f>
        <v>0</v>
      </c>
      <c r="AR819" s="30">
        <f t="shared" ca="1" si="501"/>
        <v>0.88752549900266098</v>
      </c>
      <c r="AS819" s="30">
        <f t="shared" ca="1" si="501"/>
        <v>0.78057197945968082</v>
      </c>
      <c r="AT819" s="30">
        <f>IF(Riskregister!$E$13="",0,COUNTIF(BN$4:BN$53,"&lt;"&amp;AR819)*IF(AS819&lt;0.5,Riskregister!$K$13+(Riskregister!$L$13-Riskregister!$K$13)*SQRT(AS819/2),Riskregister!$L$13-(Riskregister!$L$13-Riskregister!$K$13)*SQRT((1-AS819)/2)))</f>
        <v>0</v>
      </c>
      <c r="AU819" s="30">
        <f t="shared" ca="1" si="502"/>
        <v>0.58624428851460464</v>
      </c>
      <c r="AV819" s="30">
        <f t="shared" ca="1" si="502"/>
        <v>0.76827921839749524</v>
      </c>
      <c r="AW819" s="30">
        <f>IF(Riskregister!$E$14="",0,COUNTIF(BO$4:BO$53,"&lt;"&amp;AU819)*IF(AV819&lt;0.5,Riskregister!$K$14+(Riskregister!$L$14-Riskregister!$K$14)*SQRT(AV819/2),Riskregister!$L$14-(Riskregister!$L$14-Riskregister!$K$14)*SQRT((1-AV819)/2)))</f>
        <v>0</v>
      </c>
      <c r="AX819" s="30">
        <f t="shared" ca="1" si="503"/>
        <v>0.88813403573283711</v>
      </c>
      <c r="AY819" s="30">
        <f t="shared" ca="1" si="503"/>
        <v>0.5043844075103725</v>
      </c>
      <c r="AZ819" s="30">
        <f>IF(Riskregister!$E$15="",0,COUNTIF(BP$4:BP$53,"&lt;"&amp;AX819)*IF(AY819&lt;0.5,Riskregister!$K$15+(Riskregister!$L$15-Riskregister!$K$15)*SQRT(AY819/2),Riskregister!$L$15-(Riskregister!$L$15-Riskregister!$K$15)*SQRT((1-AY819)/2)))</f>
        <v>0</v>
      </c>
      <c r="BA819" s="30">
        <f t="shared" ca="1" si="504"/>
        <v>0.33232659330042247</v>
      </c>
      <c r="BB819" s="30">
        <f t="shared" ca="1" si="504"/>
        <v>0.85307215814064041</v>
      </c>
      <c r="BC819" s="30">
        <f>IF(Riskregister!$E$16="",0,COUNTIF(BQ$4:BQ$53,"&lt;"&amp;BA819)*IF(BB819&lt;0.5,Riskregister!$K$16+(Riskregister!$L$16-Riskregister!$K$16)*SQRT(BB819/2),Riskregister!$L$16-(Riskregister!$L$16-Riskregister!$K$16)*SQRT((1-BB819)/2)))</f>
        <v>0</v>
      </c>
      <c r="BD819" s="30">
        <f t="shared" ca="1" si="480"/>
        <v>12909405.642207567</v>
      </c>
    </row>
    <row r="820" spans="20:56" x14ac:dyDescent="0.35">
      <c r="T820" s="30">
        <f t="shared" ca="1" si="493"/>
        <v>0.8948799143364794</v>
      </c>
      <c r="U820" s="30">
        <f t="shared" ca="1" si="493"/>
        <v>0.61674166155716914</v>
      </c>
      <c r="V820" s="30">
        <f ca="1">IF(Riskregister!$E$5="",0,COUNTIF(BF$4:BF$53,"&lt;"&amp;T820)*IF(U820&lt;0.5,Riskregister!$K$5+(Riskregister!$L$5-Riskregister!$K$5)*SQRT(U820/2),Riskregister!$L$5-(Riskregister!$L$5-Riskregister!$K$5)*SQRT((1-U820)/2)))</f>
        <v>2418062.3351360196</v>
      </c>
      <c r="W820" s="30">
        <f t="shared" ca="1" si="494"/>
        <v>5.9229665299650347E-2</v>
      </c>
      <c r="X820" s="30">
        <f t="shared" ca="1" si="494"/>
        <v>8.7142868492390724E-2</v>
      </c>
      <c r="Y820" s="30">
        <f ca="1">IF(Riskregister!$E$6="",0,COUNTIF(BG$4:BG$53,"&lt;"&amp;W820)*IF(X820&lt;0.5,Riskregister!$K$6+(Riskregister!$L$6-Riskregister!$K$6)*SQRT(X820/2),Riskregister!$L$6-(Riskregister!$L$6-Riskregister!$K$6)*SQRT((1-X820)/2)))</f>
        <v>0</v>
      </c>
      <c r="Z820" s="30">
        <f t="shared" ca="1" si="495"/>
        <v>0.67462231261404237</v>
      </c>
      <c r="AA820" s="30">
        <f t="shared" ca="1" si="495"/>
        <v>0.25934562654494997</v>
      </c>
      <c r="AB820" s="30">
        <f ca="1">IF(Riskregister!$E$7="",0,COUNTIF(BH$4:BH$53,"&lt;"&amp;Z820)*IF(AA820&lt;0.5,Riskregister!$K$7+(Riskregister!$L$7-Riskregister!$K$7)*SQRT(AA820/2),Riskregister!$L$7-(Riskregister!$L$7-Riskregister!$K$7)*SQRT((1-AA820)/2)))</f>
        <v>1232247.7325944402</v>
      </c>
      <c r="AC820" s="30">
        <f t="shared" ca="1" si="496"/>
        <v>0.39437501245184037</v>
      </c>
      <c r="AD820" s="30">
        <f t="shared" ca="1" si="496"/>
        <v>0.46085484611162231</v>
      </c>
      <c r="AE820" s="30">
        <f ca="1">IF(Riskregister!$E$8="",0,COUNTIF(BI$4:BI$53,"&lt;"&amp;AC820)*IF(AD820&lt;0.5,Riskregister!$K$8+(Riskregister!$L$8-Riskregister!$K$8)*SQRT(AD820/2),Riskregister!$L$8-(Riskregister!$L$8-Riskregister!$K$8)*SQRT((1-AD820)/2)))</f>
        <v>5112268.5094319768</v>
      </c>
      <c r="AF820" s="30">
        <f t="shared" ca="1" si="497"/>
        <v>0.77887970823321673</v>
      </c>
      <c r="AG820" s="30">
        <f t="shared" ca="1" si="497"/>
        <v>0.68519798645086749</v>
      </c>
      <c r="AH820" s="30">
        <f>IF(Riskregister!$E$9="",0,COUNTIF(BJ$4:BJ$53,"&lt;"&amp;AF820)*IF(AG820&lt;0.5,Riskregister!$K$9+(Riskregister!$L$9-Riskregister!$K$9)*SQRT(AG820/2),Riskregister!$L$9-(Riskregister!$L$9-Riskregister!$K$9)*SQRT((1-AG820)/2)))</f>
        <v>0</v>
      </c>
      <c r="AI820" s="30">
        <f t="shared" ca="1" si="498"/>
        <v>0.58817415199698753</v>
      </c>
      <c r="AJ820" s="30">
        <f t="shared" ca="1" si="498"/>
        <v>0.26665343012697007</v>
      </c>
      <c r="AK820" s="30">
        <f>IF(Riskregister!$E$10="",0,COUNTIF(BK$4:BK$53,"&lt;"&amp;AI820)*IF(AJ820&lt;0.5,Riskregister!$K$10+(Riskregister!$L$10-Riskregister!$K$10)*SQRT(AJ820/2),Riskregister!$L$10-(Riskregister!$L$10-Riskregister!$K$10)*SQRT((1-AJ820)/2)))</f>
        <v>0</v>
      </c>
      <c r="AL820" s="30">
        <f t="shared" ca="1" si="499"/>
        <v>0.58758000061158877</v>
      </c>
      <c r="AM820" s="30">
        <f t="shared" ca="1" si="499"/>
        <v>0.93827170346003919</v>
      </c>
      <c r="AN820" s="30">
        <f>IF(Riskregister!$E$11="",0,COUNTIF(BL$4:BL$53,"&lt;"&amp;AL820)*IF(AM820&lt;0.5,Riskregister!$K$11+(Riskregister!$L$11-Riskregister!$K$11)*SQRT(AM820/2),Riskregister!$L$11-(Riskregister!$L$11-Riskregister!$K$11)*SQRT((1-AM820)/2)))</f>
        <v>0</v>
      </c>
      <c r="AO820" s="30">
        <f t="shared" ca="1" si="500"/>
        <v>0.43986604318088962</v>
      </c>
      <c r="AP820" s="30">
        <f t="shared" ca="1" si="500"/>
        <v>0.88901554485200862</v>
      </c>
      <c r="AQ820" s="30">
        <f>IF(Riskregister!$E$12="",0,COUNTIF(BM$4:BM$53,"&lt;"&amp;AO820)*IF(AP820&lt;0.5,Riskregister!$K$12+(Riskregister!$L$12-Riskregister!$K$12)*SQRT(AP820/2),Riskregister!$L$12-(Riskregister!$L$12-Riskregister!$K$12)*SQRT((1-AP820)/2)))</f>
        <v>0</v>
      </c>
      <c r="AR820" s="30">
        <f t="shared" ca="1" si="501"/>
        <v>0.89369077967366972</v>
      </c>
      <c r="AS820" s="30">
        <f t="shared" ca="1" si="501"/>
        <v>0.36280243112551847</v>
      </c>
      <c r="AT820" s="30">
        <f>IF(Riskregister!$E$13="",0,COUNTIF(BN$4:BN$53,"&lt;"&amp;AR820)*IF(AS820&lt;0.5,Riskregister!$K$13+(Riskregister!$L$13-Riskregister!$K$13)*SQRT(AS820/2),Riskregister!$L$13-(Riskregister!$L$13-Riskregister!$K$13)*SQRT((1-AS820)/2)))</f>
        <v>0</v>
      </c>
      <c r="AU820" s="30">
        <f t="shared" ca="1" si="502"/>
        <v>0.95816191695221409</v>
      </c>
      <c r="AV820" s="30">
        <f t="shared" ca="1" si="502"/>
        <v>0.94840637793461335</v>
      </c>
      <c r="AW820" s="30">
        <f>IF(Riskregister!$E$14="",0,COUNTIF(BO$4:BO$53,"&lt;"&amp;AU820)*IF(AV820&lt;0.5,Riskregister!$K$14+(Riskregister!$L$14-Riskregister!$K$14)*SQRT(AV820/2),Riskregister!$L$14-(Riskregister!$L$14-Riskregister!$K$14)*SQRT((1-AV820)/2)))</f>
        <v>0</v>
      </c>
      <c r="AX820" s="30">
        <f t="shared" ca="1" si="503"/>
        <v>0.60083699190714612</v>
      </c>
      <c r="AY820" s="30">
        <f t="shared" ca="1" si="503"/>
        <v>0.28588909530717344</v>
      </c>
      <c r="AZ820" s="30">
        <f>IF(Riskregister!$E$15="",0,COUNTIF(BP$4:BP$53,"&lt;"&amp;AX820)*IF(AY820&lt;0.5,Riskregister!$K$15+(Riskregister!$L$15-Riskregister!$K$15)*SQRT(AY820/2),Riskregister!$L$15-(Riskregister!$L$15-Riskregister!$K$15)*SQRT((1-AY820)/2)))</f>
        <v>0</v>
      </c>
      <c r="BA820" s="30">
        <f t="shared" ca="1" si="504"/>
        <v>9.5888823369818521E-2</v>
      </c>
      <c r="BB820" s="30">
        <f t="shared" ca="1" si="504"/>
        <v>0.7043894005215664</v>
      </c>
      <c r="BC820" s="30">
        <f>IF(Riskregister!$E$16="",0,COUNTIF(BQ$4:BQ$53,"&lt;"&amp;BA820)*IF(BB820&lt;0.5,Riskregister!$K$16+(Riskregister!$L$16-Riskregister!$K$16)*SQRT(BB820/2),Riskregister!$L$16-(Riskregister!$L$16-Riskregister!$K$16)*SQRT((1-BB820)/2)))</f>
        <v>0</v>
      </c>
      <c r="BD820" s="30">
        <f t="shared" ca="1" si="480"/>
        <v>8762578.5771624371</v>
      </c>
    </row>
    <row r="821" spans="20:56" x14ac:dyDescent="0.35">
      <c r="T821" s="30">
        <f t="shared" ca="1" si="493"/>
        <v>0.41117612457497588</v>
      </c>
      <c r="U821" s="30">
        <f t="shared" ca="1" si="493"/>
        <v>0.71520841305709604</v>
      </c>
      <c r="V821" s="30">
        <f ca="1">IF(Riskregister!$E$5="",0,COUNTIF(BF$4:BF$53,"&lt;"&amp;T821)*IF(U821&lt;0.5,Riskregister!$K$5+(Riskregister!$L$5-Riskregister!$K$5)*SQRT(U821/2),Riskregister!$L$5-(Riskregister!$L$5-Riskregister!$K$5)*SQRT((1-U821)/2)))</f>
        <v>1290572.5433374038</v>
      </c>
      <c r="W821" s="30">
        <f t="shared" ca="1" si="494"/>
        <v>4.9758733794247223E-2</v>
      </c>
      <c r="X821" s="30">
        <f t="shared" ca="1" si="494"/>
        <v>0.17157954117843377</v>
      </c>
      <c r="Y821" s="30">
        <f ca="1">IF(Riskregister!$E$6="",0,COUNTIF(BG$4:BG$53,"&lt;"&amp;W821)*IF(X821&lt;0.5,Riskregister!$K$6+(Riskregister!$L$6-Riskregister!$K$6)*SQRT(X821/2),Riskregister!$L$6-(Riskregister!$L$6-Riskregister!$K$6)*SQRT((1-X821)/2)))</f>
        <v>0</v>
      </c>
      <c r="Z821" s="30">
        <f t="shared" ca="1" si="495"/>
        <v>0.30546422846649357</v>
      </c>
      <c r="AA821" s="30">
        <f t="shared" ca="1" si="495"/>
        <v>0.66986265897641328</v>
      </c>
      <c r="AB821" s="30">
        <f ca="1">IF(Riskregister!$E$7="",0,COUNTIF(BH$4:BH$53,"&lt;"&amp;Z821)*IF(AA821&lt;0.5,Riskregister!$K$7+(Riskregister!$L$7-Riskregister!$K$7)*SQRT(AA821/2),Riskregister!$L$7-(Riskregister!$L$7-Riskregister!$K$7)*SQRT((1-AA821)/2)))</f>
        <v>1288998.7317575535</v>
      </c>
      <c r="AC821" s="30">
        <f t="shared" ca="1" si="496"/>
        <v>0.15559191051954235</v>
      </c>
      <c r="AD821" s="30">
        <f t="shared" ca="1" si="496"/>
        <v>0.11582755236880904</v>
      </c>
      <c r="AE821" s="30">
        <f ca="1">IF(Riskregister!$E$8="",0,COUNTIF(BI$4:BI$53,"&lt;"&amp;AC821)*IF(AD821&lt;0.5,Riskregister!$K$8+(Riskregister!$L$8-Riskregister!$K$8)*SQRT(AD821/2),Riskregister!$L$8-(Riskregister!$L$8-Riskregister!$K$8)*SQRT((1-AD821)/2)))</f>
        <v>1431068.2189476884</v>
      </c>
      <c r="AF821" s="30">
        <f t="shared" ca="1" si="497"/>
        <v>0.52838013938621986</v>
      </c>
      <c r="AG821" s="30">
        <f t="shared" ca="1" si="497"/>
        <v>0.54289957670744404</v>
      </c>
      <c r="AH821" s="30">
        <f>IF(Riskregister!$E$9="",0,COUNTIF(BJ$4:BJ$53,"&lt;"&amp;AF821)*IF(AG821&lt;0.5,Riskregister!$K$9+(Riskregister!$L$9-Riskregister!$K$9)*SQRT(AG821/2),Riskregister!$L$9-(Riskregister!$L$9-Riskregister!$K$9)*SQRT((1-AG821)/2)))</f>
        <v>0</v>
      </c>
      <c r="AI821" s="30">
        <f t="shared" ca="1" si="498"/>
        <v>1.4576213719854847E-2</v>
      </c>
      <c r="AJ821" s="30">
        <f t="shared" ca="1" si="498"/>
        <v>0.58403225352984101</v>
      </c>
      <c r="AK821" s="30">
        <f>IF(Riskregister!$E$10="",0,COUNTIF(BK$4:BK$53,"&lt;"&amp;AI821)*IF(AJ821&lt;0.5,Riskregister!$K$10+(Riskregister!$L$10-Riskregister!$K$10)*SQRT(AJ821/2),Riskregister!$L$10-(Riskregister!$L$10-Riskregister!$K$10)*SQRT((1-AJ821)/2)))</f>
        <v>0</v>
      </c>
      <c r="AL821" s="30">
        <f t="shared" ca="1" si="499"/>
        <v>0.84012132805747053</v>
      </c>
      <c r="AM821" s="30">
        <f t="shared" ca="1" si="499"/>
        <v>0.61950058116440898</v>
      </c>
      <c r="AN821" s="30">
        <f>IF(Riskregister!$E$11="",0,COUNTIF(BL$4:BL$53,"&lt;"&amp;AL821)*IF(AM821&lt;0.5,Riskregister!$K$11+(Riskregister!$L$11-Riskregister!$K$11)*SQRT(AM821/2),Riskregister!$L$11-(Riskregister!$L$11-Riskregister!$K$11)*SQRT((1-AM821)/2)))</f>
        <v>0</v>
      </c>
      <c r="AO821" s="30">
        <f t="shared" ca="1" si="500"/>
        <v>0.16024913752707148</v>
      </c>
      <c r="AP821" s="30">
        <f t="shared" ca="1" si="500"/>
        <v>0.47125301198350011</v>
      </c>
      <c r="AQ821" s="30">
        <f>IF(Riskregister!$E$12="",0,COUNTIF(BM$4:BM$53,"&lt;"&amp;AO821)*IF(AP821&lt;0.5,Riskregister!$K$12+(Riskregister!$L$12-Riskregister!$K$12)*SQRT(AP821/2),Riskregister!$L$12-(Riskregister!$L$12-Riskregister!$K$12)*SQRT((1-AP821)/2)))</f>
        <v>0</v>
      </c>
      <c r="AR821" s="30">
        <f t="shared" ca="1" si="501"/>
        <v>0.82204041202102829</v>
      </c>
      <c r="AS821" s="30">
        <f t="shared" ca="1" si="501"/>
        <v>0.81698834576855717</v>
      </c>
      <c r="AT821" s="30">
        <f>IF(Riskregister!$E$13="",0,COUNTIF(BN$4:BN$53,"&lt;"&amp;AR821)*IF(AS821&lt;0.5,Riskregister!$K$13+(Riskregister!$L$13-Riskregister!$K$13)*SQRT(AS821/2),Riskregister!$L$13-(Riskregister!$L$13-Riskregister!$K$13)*SQRT((1-AS821)/2)))</f>
        <v>0</v>
      </c>
      <c r="AU821" s="30">
        <f t="shared" ca="1" si="502"/>
        <v>4.0573232588150043E-2</v>
      </c>
      <c r="AV821" s="30">
        <f t="shared" ca="1" si="502"/>
        <v>0.93538502833060011</v>
      </c>
      <c r="AW821" s="30">
        <f>IF(Riskregister!$E$14="",0,COUNTIF(BO$4:BO$53,"&lt;"&amp;AU821)*IF(AV821&lt;0.5,Riskregister!$K$14+(Riskregister!$L$14-Riskregister!$K$14)*SQRT(AV821/2),Riskregister!$L$14-(Riskregister!$L$14-Riskregister!$K$14)*SQRT((1-AV821)/2)))</f>
        <v>0</v>
      </c>
      <c r="AX821" s="30">
        <f t="shared" ca="1" si="503"/>
        <v>0.75947805392552292</v>
      </c>
      <c r="AY821" s="30">
        <f t="shared" ca="1" si="503"/>
        <v>0.39870602652489806</v>
      </c>
      <c r="AZ821" s="30">
        <f>IF(Riskregister!$E$15="",0,COUNTIF(BP$4:BP$53,"&lt;"&amp;AX821)*IF(AY821&lt;0.5,Riskregister!$K$15+(Riskregister!$L$15-Riskregister!$K$15)*SQRT(AY821/2),Riskregister!$L$15-(Riskregister!$L$15-Riskregister!$K$15)*SQRT((1-AY821)/2)))</f>
        <v>0</v>
      </c>
      <c r="BA821" s="30">
        <f t="shared" ca="1" si="504"/>
        <v>0.41079044474038295</v>
      </c>
      <c r="BB821" s="30">
        <f t="shared" ca="1" si="504"/>
        <v>0.64526865559464464</v>
      </c>
      <c r="BC821" s="30">
        <f>IF(Riskregister!$E$16="",0,COUNTIF(BQ$4:BQ$53,"&lt;"&amp;BA821)*IF(BB821&lt;0.5,Riskregister!$K$16+(Riskregister!$L$16-Riskregister!$K$16)*SQRT(BB821/2),Riskregister!$L$16-(Riskregister!$L$16-Riskregister!$K$16)*SQRT((1-BB821)/2)))</f>
        <v>0</v>
      </c>
      <c r="BD821" s="30">
        <f t="shared" ca="1" si="480"/>
        <v>4010639.4940426452</v>
      </c>
    </row>
    <row r="822" spans="20:56" x14ac:dyDescent="0.35">
      <c r="T822" s="30">
        <f t="shared" ca="1" si="493"/>
        <v>0.43682285951499378</v>
      </c>
      <c r="U822" s="30">
        <f t="shared" ca="1" si="493"/>
        <v>0.4982603184403277</v>
      </c>
      <c r="V822" s="30">
        <f ca="1">IF(Riskregister!$E$5="",0,COUNTIF(BF$4:BF$53,"&lt;"&amp;T822)*IF(U822&lt;0.5,Riskregister!$K$5+(Riskregister!$L$5-Riskregister!$K$5)*SQRT(U822/2),Riskregister!$L$5-(Riskregister!$L$5-Riskregister!$K$5)*SQRT((1-U822)/2)))</f>
        <v>1123824.6917253393</v>
      </c>
      <c r="W822" s="30">
        <f t="shared" ca="1" si="494"/>
        <v>0.92474010425856812</v>
      </c>
      <c r="X822" s="30">
        <f t="shared" ca="1" si="494"/>
        <v>4.4228551484972511E-2</v>
      </c>
      <c r="Y822" s="30">
        <f ca="1">IF(Riskregister!$E$6="",0,COUNTIF(BG$4:BG$53,"&lt;"&amp;W822)*IF(X822&lt;0.5,Riskregister!$K$6+(Riskregister!$L$6-Riskregister!$K$6)*SQRT(X822/2),Riskregister!$L$6-(Riskregister!$L$6-Riskregister!$K$6)*SQRT((1-X822)/2)))</f>
        <v>1870702.5985260741</v>
      </c>
      <c r="Z822" s="30">
        <f t="shared" ca="1" si="495"/>
        <v>0.97224526531928235</v>
      </c>
      <c r="AA822" s="30">
        <f t="shared" ca="1" si="495"/>
        <v>0.86672991711307135</v>
      </c>
      <c r="AB822" s="30">
        <f ca="1">IF(Riskregister!$E$7="",0,COUNTIF(BH$4:BH$53,"&lt;"&amp;Z822)*IF(AA822&lt;0.5,Riskregister!$K$7+(Riskregister!$L$7-Riskregister!$K$7)*SQRT(AA822/2),Riskregister!$L$7-(Riskregister!$L$7-Riskregister!$K$7)*SQRT((1-AA822)/2)))</f>
        <v>3406170.0840708455</v>
      </c>
      <c r="AC822" s="30">
        <f t="shared" ca="1" si="496"/>
        <v>0.84705309621403224</v>
      </c>
      <c r="AD822" s="30">
        <f t="shared" ca="1" si="496"/>
        <v>0.69993153162190835</v>
      </c>
      <c r="AE822" s="30">
        <f ca="1">IF(Riskregister!$E$8="",0,COUNTIF(BI$4:BI$53,"&lt;"&amp;AC822)*IF(AD822&lt;0.5,Riskregister!$K$8+(Riskregister!$L$8-Riskregister!$K$8)*SQRT(AD822/2),Riskregister!$L$8-(Riskregister!$L$8-Riskregister!$K$8)*SQRT((1-AD822)/2)))</f>
        <v>12717960.468949901</v>
      </c>
      <c r="AF822" s="30">
        <f t="shared" ca="1" si="497"/>
        <v>0.51748260428897952</v>
      </c>
      <c r="AG822" s="30">
        <f t="shared" ca="1" si="497"/>
        <v>0.49113473099562732</v>
      </c>
      <c r="AH822" s="30">
        <f>IF(Riskregister!$E$9="",0,COUNTIF(BJ$4:BJ$53,"&lt;"&amp;AF822)*IF(AG822&lt;0.5,Riskregister!$K$9+(Riskregister!$L$9-Riskregister!$K$9)*SQRT(AG822/2),Riskregister!$L$9-(Riskregister!$L$9-Riskregister!$K$9)*SQRT((1-AG822)/2)))</f>
        <v>0</v>
      </c>
      <c r="AI822" s="30">
        <f t="shared" ca="1" si="498"/>
        <v>0.87271931616628318</v>
      </c>
      <c r="AJ822" s="30">
        <f t="shared" ca="1" si="498"/>
        <v>0.76796508925440099</v>
      </c>
      <c r="AK822" s="30">
        <f>IF(Riskregister!$E$10="",0,COUNTIF(BK$4:BK$53,"&lt;"&amp;AI822)*IF(AJ822&lt;0.5,Riskregister!$K$10+(Riskregister!$L$10-Riskregister!$K$10)*SQRT(AJ822/2),Riskregister!$L$10-(Riskregister!$L$10-Riskregister!$K$10)*SQRT((1-AJ822)/2)))</f>
        <v>0</v>
      </c>
      <c r="AL822" s="30">
        <f t="shared" ca="1" si="499"/>
        <v>0.37964951490241616</v>
      </c>
      <c r="AM822" s="30">
        <f t="shared" ca="1" si="499"/>
        <v>0.87652298279259555</v>
      </c>
      <c r="AN822" s="30">
        <f>IF(Riskregister!$E$11="",0,COUNTIF(BL$4:BL$53,"&lt;"&amp;AL822)*IF(AM822&lt;0.5,Riskregister!$K$11+(Riskregister!$L$11-Riskregister!$K$11)*SQRT(AM822/2),Riskregister!$L$11-(Riskregister!$L$11-Riskregister!$K$11)*SQRT((1-AM822)/2)))</f>
        <v>0</v>
      </c>
      <c r="AO822" s="30">
        <f t="shared" ca="1" si="500"/>
        <v>0.11335340943543259</v>
      </c>
      <c r="AP822" s="30">
        <f t="shared" ca="1" si="500"/>
        <v>0.86412718455325688</v>
      </c>
      <c r="AQ822" s="30">
        <f>IF(Riskregister!$E$12="",0,COUNTIF(BM$4:BM$53,"&lt;"&amp;AO822)*IF(AP822&lt;0.5,Riskregister!$K$12+(Riskregister!$L$12-Riskregister!$K$12)*SQRT(AP822/2),Riskregister!$L$12-(Riskregister!$L$12-Riskregister!$K$12)*SQRT((1-AP822)/2)))</f>
        <v>0</v>
      </c>
      <c r="AR822" s="30">
        <f t="shared" ca="1" si="501"/>
        <v>0.56832201515876324</v>
      </c>
      <c r="AS822" s="30">
        <f t="shared" ca="1" si="501"/>
        <v>0.82032540812218213</v>
      </c>
      <c r="AT822" s="30">
        <f>IF(Riskregister!$E$13="",0,COUNTIF(BN$4:BN$53,"&lt;"&amp;AR822)*IF(AS822&lt;0.5,Riskregister!$K$13+(Riskregister!$L$13-Riskregister!$K$13)*SQRT(AS822/2),Riskregister!$L$13-(Riskregister!$L$13-Riskregister!$K$13)*SQRT((1-AS822)/2)))</f>
        <v>0</v>
      </c>
      <c r="AU822" s="30">
        <f t="shared" ca="1" si="502"/>
        <v>0.78638514327271403</v>
      </c>
      <c r="AV822" s="30">
        <f t="shared" ca="1" si="502"/>
        <v>0.47428044142500725</v>
      </c>
      <c r="AW822" s="30">
        <f>IF(Riskregister!$E$14="",0,COUNTIF(BO$4:BO$53,"&lt;"&amp;AU822)*IF(AV822&lt;0.5,Riskregister!$K$14+(Riskregister!$L$14-Riskregister!$K$14)*SQRT(AV822/2),Riskregister!$L$14-(Riskregister!$L$14-Riskregister!$K$14)*SQRT((1-AV822)/2)))</f>
        <v>0</v>
      </c>
      <c r="AX822" s="30">
        <f t="shared" ca="1" si="503"/>
        <v>0.11365971823401577</v>
      </c>
      <c r="AY822" s="30">
        <f t="shared" ca="1" si="503"/>
        <v>2.1184103950551925E-2</v>
      </c>
      <c r="AZ822" s="30">
        <f>IF(Riskregister!$E$15="",0,COUNTIF(BP$4:BP$53,"&lt;"&amp;AX822)*IF(AY822&lt;0.5,Riskregister!$K$15+(Riskregister!$L$15-Riskregister!$K$15)*SQRT(AY822/2),Riskregister!$L$15-(Riskregister!$L$15-Riskregister!$K$15)*SQRT((1-AY822)/2)))</f>
        <v>0</v>
      </c>
      <c r="BA822" s="30">
        <f t="shared" ca="1" si="504"/>
        <v>3.9857538246635738E-2</v>
      </c>
      <c r="BB822" s="30">
        <f t="shared" ca="1" si="504"/>
        <v>0.64513525048450693</v>
      </c>
      <c r="BC822" s="30">
        <f>IF(Riskregister!$E$16="",0,COUNTIF(BQ$4:BQ$53,"&lt;"&amp;BA822)*IF(BB822&lt;0.5,Riskregister!$K$16+(Riskregister!$L$16-Riskregister!$K$16)*SQRT(BB822/2),Riskregister!$L$16-(Riskregister!$L$16-Riskregister!$K$16)*SQRT((1-BB822)/2)))</f>
        <v>0</v>
      </c>
      <c r="BD822" s="30">
        <f t="shared" ca="1" si="480"/>
        <v>19118657.843272161</v>
      </c>
    </row>
    <row r="823" spans="20:56" x14ac:dyDescent="0.35">
      <c r="T823" s="30">
        <f t="shared" ca="1" si="493"/>
        <v>0.50175689925598832</v>
      </c>
      <c r="U823" s="30">
        <f t="shared" ca="1" si="493"/>
        <v>0.48917917786806298</v>
      </c>
      <c r="V823" s="30">
        <f ca="1">IF(Riskregister!$E$5="",0,COUNTIF(BF$4:BF$53,"&lt;"&amp;T823)*IF(U823&lt;0.5,Riskregister!$K$5+(Riskregister!$L$5-Riskregister!$K$5)*SQRT(U823/2),Riskregister!$L$5-(Riskregister!$L$5-Riskregister!$K$5)*SQRT((1-U823)/2)))</f>
        <v>1117655.9936316549</v>
      </c>
      <c r="W823" s="30">
        <f t="shared" ca="1" si="494"/>
        <v>0.90153348575326719</v>
      </c>
      <c r="X823" s="30">
        <f t="shared" ca="1" si="494"/>
        <v>0.40285790504568098</v>
      </c>
      <c r="Y823" s="30">
        <f ca="1">IF(Riskregister!$E$6="",0,COUNTIF(BG$4:BG$53,"&lt;"&amp;W823)*IF(X823&lt;0.5,Riskregister!$K$6+(Riskregister!$L$6-Riskregister!$K$6)*SQRT(X823/2),Riskregister!$L$6-(Riskregister!$L$6-Riskregister!$K$6)*SQRT((1-X823)/2)))</f>
        <v>4031420.2603165144</v>
      </c>
      <c r="Z823" s="30">
        <f t="shared" ca="1" si="495"/>
        <v>0.56920086348068522</v>
      </c>
      <c r="AA823" s="30">
        <f t="shared" ca="1" si="495"/>
        <v>0.12222834393552318</v>
      </c>
      <c r="AB823" s="30">
        <f ca="1">IF(Riskregister!$E$7="",0,COUNTIF(BH$4:BH$53,"&lt;"&amp;Z823)*IF(AA823&lt;0.5,Riskregister!$K$7+(Riskregister!$L$7-Riskregister!$K$7)*SQRT(AA823/2),Riskregister!$L$7-(Riskregister!$L$7-Riskregister!$K$7)*SQRT((1-AA823)/2)))</f>
        <v>955671.37726368499</v>
      </c>
      <c r="AC823" s="30">
        <f t="shared" ca="1" si="496"/>
        <v>0.1940762841611432</v>
      </c>
      <c r="AD823" s="30">
        <f t="shared" ca="1" si="496"/>
        <v>0.29797319815525947</v>
      </c>
      <c r="AE823" s="30">
        <f ca="1">IF(Riskregister!$E$8="",0,COUNTIF(BI$4:BI$53,"&lt;"&amp;AC823)*IF(AD823&lt;0.5,Riskregister!$K$8+(Riskregister!$L$8-Riskregister!$K$8)*SQRT(AD823/2),Riskregister!$L$8-(Riskregister!$L$8-Riskregister!$K$8)*SQRT((1-AD823)/2)))</f>
        <v>2114142.7655024398</v>
      </c>
      <c r="AF823" s="30">
        <f t="shared" ca="1" si="497"/>
        <v>0.79344720454609441</v>
      </c>
      <c r="AG823" s="30">
        <f t="shared" ca="1" si="497"/>
        <v>8.0327172497425714E-2</v>
      </c>
      <c r="AH823" s="30">
        <f>IF(Riskregister!$E$9="",0,COUNTIF(BJ$4:BJ$53,"&lt;"&amp;AF823)*IF(AG823&lt;0.5,Riskregister!$K$9+(Riskregister!$L$9-Riskregister!$K$9)*SQRT(AG823/2),Riskregister!$L$9-(Riskregister!$L$9-Riskregister!$K$9)*SQRT((1-AG823)/2)))</f>
        <v>0</v>
      </c>
      <c r="AI823" s="30">
        <f t="shared" ca="1" si="498"/>
        <v>0.21723713673976253</v>
      </c>
      <c r="AJ823" s="30">
        <f t="shared" ca="1" si="498"/>
        <v>0.32330819561303348</v>
      </c>
      <c r="AK823" s="30">
        <f>IF(Riskregister!$E$10="",0,COUNTIF(BK$4:BK$53,"&lt;"&amp;AI823)*IF(AJ823&lt;0.5,Riskregister!$K$10+(Riskregister!$L$10-Riskregister!$K$10)*SQRT(AJ823/2),Riskregister!$L$10-(Riskregister!$L$10-Riskregister!$K$10)*SQRT((1-AJ823)/2)))</f>
        <v>0</v>
      </c>
      <c r="AL823" s="30">
        <f t="shared" ca="1" si="499"/>
        <v>0.4125523382698586</v>
      </c>
      <c r="AM823" s="30">
        <f t="shared" ca="1" si="499"/>
        <v>0.33870359229257019</v>
      </c>
      <c r="AN823" s="30">
        <f>IF(Riskregister!$E$11="",0,COUNTIF(BL$4:BL$53,"&lt;"&amp;AL823)*IF(AM823&lt;0.5,Riskregister!$K$11+(Riskregister!$L$11-Riskregister!$K$11)*SQRT(AM823/2),Riskregister!$L$11-(Riskregister!$L$11-Riskregister!$K$11)*SQRT((1-AM823)/2)))</f>
        <v>0</v>
      </c>
      <c r="AO823" s="30">
        <f t="shared" ca="1" si="500"/>
        <v>3.9557599937477539E-3</v>
      </c>
      <c r="AP823" s="30">
        <f t="shared" ca="1" si="500"/>
        <v>0.75212996029862433</v>
      </c>
      <c r="AQ823" s="30">
        <f>IF(Riskregister!$E$12="",0,COUNTIF(BM$4:BM$53,"&lt;"&amp;AO823)*IF(AP823&lt;0.5,Riskregister!$K$12+(Riskregister!$L$12-Riskregister!$K$12)*SQRT(AP823/2),Riskregister!$L$12-(Riskregister!$L$12-Riskregister!$K$12)*SQRT((1-AP823)/2)))</f>
        <v>0</v>
      </c>
      <c r="AR823" s="30">
        <f t="shared" ca="1" si="501"/>
        <v>0.39814197080534908</v>
      </c>
      <c r="AS823" s="30">
        <f t="shared" ca="1" si="501"/>
        <v>0.40289445158797055</v>
      </c>
      <c r="AT823" s="30">
        <f>IF(Riskregister!$E$13="",0,COUNTIF(BN$4:BN$53,"&lt;"&amp;AR823)*IF(AS823&lt;0.5,Riskregister!$K$13+(Riskregister!$L$13-Riskregister!$K$13)*SQRT(AS823/2),Riskregister!$L$13-(Riskregister!$L$13-Riskregister!$K$13)*SQRT((1-AS823)/2)))</f>
        <v>0</v>
      </c>
      <c r="AU823" s="30">
        <f t="shared" ca="1" si="502"/>
        <v>0.64975644702537971</v>
      </c>
      <c r="AV823" s="30">
        <f t="shared" ca="1" si="502"/>
        <v>0.63623963681522377</v>
      </c>
      <c r="AW823" s="30">
        <f>IF(Riskregister!$E$14="",0,COUNTIF(BO$4:BO$53,"&lt;"&amp;AU823)*IF(AV823&lt;0.5,Riskregister!$K$14+(Riskregister!$L$14-Riskregister!$K$14)*SQRT(AV823/2),Riskregister!$L$14-(Riskregister!$L$14-Riskregister!$K$14)*SQRT((1-AV823)/2)))</f>
        <v>0</v>
      </c>
      <c r="AX823" s="30">
        <f t="shared" ca="1" si="503"/>
        <v>0.24863793964844327</v>
      </c>
      <c r="AY823" s="30">
        <f t="shared" ca="1" si="503"/>
        <v>0.39834232307802953</v>
      </c>
      <c r="AZ823" s="30">
        <f>IF(Riskregister!$E$15="",0,COUNTIF(BP$4:BP$53,"&lt;"&amp;AX823)*IF(AY823&lt;0.5,Riskregister!$K$15+(Riskregister!$L$15-Riskregister!$K$15)*SQRT(AY823/2),Riskregister!$L$15-(Riskregister!$L$15-Riskregister!$K$15)*SQRT((1-AY823)/2)))</f>
        <v>0</v>
      </c>
      <c r="BA823" s="30">
        <f t="shared" ca="1" si="504"/>
        <v>0.37531781253338226</v>
      </c>
      <c r="BB823" s="30">
        <f t="shared" ca="1" si="504"/>
        <v>0.20326584003823178</v>
      </c>
      <c r="BC823" s="30">
        <f>IF(Riskregister!$E$16="",0,COUNTIF(BQ$4:BQ$53,"&lt;"&amp;BA823)*IF(BB823&lt;0.5,Riskregister!$K$16+(Riskregister!$L$16-Riskregister!$K$16)*SQRT(BB823/2),Riskregister!$L$16-(Riskregister!$L$16-Riskregister!$K$16)*SQRT((1-BB823)/2)))</f>
        <v>0</v>
      </c>
      <c r="BD823" s="30">
        <f t="shared" ca="1" si="480"/>
        <v>8218890.3967142934</v>
      </c>
    </row>
    <row r="824" spans="20:56" x14ac:dyDescent="0.35">
      <c r="T824" s="30">
        <f t="shared" ref="T824:U843" ca="1" si="505">RAND()</f>
        <v>0.23115405268528966</v>
      </c>
      <c r="U824" s="30">
        <f t="shared" ca="1" si="505"/>
        <v>0.70183473738823332</v>
      </c>
      <c r="V824" s="30">
        <f ca="1">IF(Riskregister!$E$5="",0,COUNTIF(BF$4:BF$53,"&lt;"&amp;T824)*IF(U824&lt;0.5,Riskregister!$K$5+(Riskregister!$L$5-Riskregister!$K$5)*SQRT(U824/2),Riskregister!$L$5-(Riskregister!$L$5-Riskregister!$K$5)*SQRT((1-U824)/2)))</f>
        <v>852499.01963049732</v>
      </c>
      <c r="W824" s="30">
        <f t="shared" ref="W824:X843" ca="1" si="506">RAND()</f>
        <v>0.63217303056978713</v>
      </c>
      <c r="X824" s="30">
        <f t="shared" ca="1" si="506"/>
        <v>0.46782703250191482</v>
      </c>
      <c r="Y824" s="30">
        <f ca="1">IF(Riskregister!$E$6="",0,COUNTIF(BG$4:BG$53,"&lt;"&amp;W824)*IF(X824&lt;0.5,Riskregister!$K$6+(Riskregister!$L$6-Riskregister!$K$6)*SQRT(X824/2),Riskregister!$L$6-(Riskregister!$L$6-Riskregister!$K$6)*SQRT((1-X824)/2)))</f>
        <v>2141125.8342269259</v>
      </c>
      <c r="Z824" s="30">
        <f t="shared" ref="Z824:AA843" ca="1" si="507">RAND()</f>
        <v>0.75355635951999722</v>
      </c>
      <c r="AA824" s="30">
        <f t="shared" ca="1" si="507"/>
        <v>0.64822927230051008</v>
      </c>
      <c r="AB824" s="30">
        <f ca="1">IF(Riskregister!$E$7="",0,COUNTIF(BH$4:BH$53,"&lt;"&amp;Z824)*IF(AA824&lt;0.5,Riskregister!$K$7+(Riskregister!$L$7-Riskregister!$K$7)*SQRT(AA824/2),Riskregister!$L$7-(Riskregister!$L$7-Riskregister!$K$7)*SQRT((1-AA824)/2)))</f>
        <v>2025716.706845405</v>
      </c>
      <c r="AC824" s="30">
        <f t="shared" ref="AC824:AD843" ca="1" si="508">RAND()</f>
        <v>8.90703007468856E-2</v>
      </c>
      <c r="AD824" s="30">
        <f t="shared" ca="1" si="508"/>
        <v>4.8807490471877157E-3</v>
      </c>
      <c r="AE824" s="30">
        <f ca="1">IF(Riskregister!$E$8="",0,COUNTIF(BI$4:BI$53,"&lt;"&amp;AC824)*IF(AD824&lt;0.5,Riskregister!$K$8+(Riskregister!$L$8-Riskregister!$K$8)*SQRT(AD824/2),Riskregister!$L$8-(Riskregister!$L$8-Riskregister!$K$8)*SQRT((1-AD824)/2)))</f>
        <v>532180.6908986799</v>
      </c>
      <c r="AF824" s="30">
        <f t="shared" ref="AF824:AG843" ca="1" si="509">RAND()</f>
        <v>0.56745682552444654</v>
      </c>
      <c r="AG824" s="30">
        <f t="shared" ca="1" si="509"/>
        <v>0.61613059702593909</v>
      </c>
      <c r="AH824" s="30">
        <f>IF(Riskregister!$E$9="",0,COUNTIF(BJ$4:BJ$53,"&lt;"&amp;AF824)*IF(AG824&lt;0.5,Riskregister!$K$9+(Riskregister!$L$9-Riskregister!$K$9)*SQRT(AG824/2),Riskregister!$L$9-(Riskregister!$L$9-Riskregister!$K$9)*SQRT((1-AG824)/2)))</f>
        <v>0</v>
      </c>
      <c r="AI824" s="30">
        <f t="shared" ref="AI824:AJ843" ca="1" si="510">RAND()</f>
        <v>0.45812636802562767</v>
      </c>
      <c r="AJ824" s="30">
        <f t="shared" ca="1" si="510"/>
        <v>0.16862262569145448</v>
      </c>
      <c r="AK824" s="30">
        <f>IF(Riskregister!$E$10="",0,COUNTIF(BK$4:BK$53,"&lt;"&amp;AI824)*IF(AJ824&lt;0.5,Riskregister!$K$10+(Riskregister!$L$10-Riskregister!$K$10)*SQRT(AJ824/2),Riskregister!$L$10-(Riskregister!$L$10-Riskregister!$K$10)*SQRT((1-AJ824)/2)))</f>
        <v>0</v>
      </c>
      <c r="AL824" s="30">
        <f t="shared" ref="AL824:AM843" ca="1" si="511">RAND()</f>
        <v>0.97317782438320277</v>
      </c>
      <c r="AM824" s="30">
        <f t="shared" ca="1" si="511"/>
        <v>0.83669793812097326</v>
      </c>
      <c r="AN824" s="30">
        <f>IF(Riskregister!$E$11="",0,COUNTIF(BL$4:BL$53,"&lt;"&amp;AL824)*IF(AM824&lt;0.5,Riskregister!$K$11+(Riskregister!$L$11-Riskregister!$K$11)*SQRT(AM824/2),Riskregister!$L$11-(Riskregister!$L$11-Riskregister!$K$11)*SQRT((1-AM824)/2)))</f>
        <v>0</v>
      </c>
      <c r="AO824" s="30">
        <f t="shared" ref="AO824:AP843" ca="1" si="512">RAND()</f>
        <v>0.68065439154279928</v>
      </c>
      <c r="AP824" s="30">
        <f t="shared" ca="1" si="512"/>
        <v>0.68562196362193029</v>
      </c>
      <c r="AQ824" s="30">
        <f>IF(Riskregister!$E$12="",0,COUNTIF(BM$4:BM$53,"&lt;"&amp;AO824)*IF(AP824&lt;0.5,Riskregister!$K$12+(Riskregister!$L$12-Riskregister!$K$12)*SQRT(AP824/2),Riskregister!$L$12-(Riskregister!$L$12-Riskregister!$K$12)*SQRT((1-AP824)/2)))</f>
        <v>0</v>
      </c>
      <c r="AR824" s="30">
        <f t="shared" ref="AR824:AS843" ca="1" si="513">RAND()</f>
        <v>0.45158290079475205</v>
      </c>
      <c r="AS824" s="30">
        <f t="shared" ca="1" si="513"/>
        <v>0.92808456656658522</v>
      </c>
      <c r="AT824" s="30">
        <f>IF(Riskregister!$E$13="",0,COUNTIF(BN$4:BN$53,"&lt;"&amp;AR824)*IF(AS824&lt;0.5,Riskregister!$K$13+(Riskregister!$L$13-Riskregister!$K$13)*SQRT(AS824/2),Riskregister!$L$13-(Riskregister!$L$13-Riskregister!$K$13)*SQRT((1-AS824)/2)))</f>
        <v>0</v>
      </c>
      <c r="AU824" s="30">
        <f t="shared" ref="AU824:AV843" ca="1" si="514">RAND()</f>
        <v>0.32006511060845955</v>
      </c>
      <c r="AV824" s="30">
        <f t="shared" ca="1" si="514"/>
        <v>0.30742851798225646</v>
      </c>
      <c r="AW824" s="30">
        <f>IF(Riskregister!$E$14="",0,COUNTIF(BO$4:BO$53,"&lt;"&amp;AU824)*IF(AV824&lt;0.5,Riskregister!$K$14+(Riskregister!$L$14-Riskregister!$K$14)*SQRT(AV824/2),Riskregister!$L$14-(Riskregister!$L$14-Riskregister!$K$14)*SQRT((1-AV824)/2)))</f>
        <v>0</v>
      </c>
      <c r="AX824" s="30">
        <f t="shared" ref="AX824:AY843" ca="1" si="515">RAND()</f>
        <v>1.9797667649641082E-2</v>
      </c>
      <c r="AY824" s="30">
        <f t="shared" ca="1" si="515"/>
        <v>0.34540668733465074</v>
      </c>
      <c r="AZ824" s="30">
        <f>IF(Riskregister!$E$15="",0,COUNTIF(BP$4:BP$53,"&lt;"&amp;AX824)*IF(AY824&lt;0.5,Riskregister!$K$15+(Riskregister!$L$15-Riskregister!$K$15)*SQRT(AY824/2),Riskregister!$L$15-(Riskregister!$L$15-Riskregister!$K$15)*SQRT((1-AY824)/2)))</f>
        <v>0</v>
      </c>
      <c r="BA824" s="30">
        <f t="shared" ref="BA824:BB843" ca="1" si="516">RAND()</f>
        <v>0.6721477773554887</v>
      </c>
      <c r="BB824" s="30">
        <f t="shared" ca="1" si="516"/>
        <v>8.2319495142599952E-2</v>
      </c>
      <c r="BC824" s="30">
        <f>IF(Riskregister!$E$16="",0,COUNTIF(BQ$4:BQ$53,"&lt;"&amp;BA824)*IF(BB824&lt;0.5,Riskregister!$K$16+(Riskregister!$L$16-Riskregister!$K$16)*SQRT(BB824/2),Riskregister!$L$16-(Riskregister!$L$16-Riskregister!$K$16)*SQRT((1-BB824)/2)))</f>
        <v>0</v>
      </c>
      <c r="BD824" s="30">
        <f t="shared" ca="1" si="480"/>
        <v>5551522.2516015088</v>
      </c>
    </row>
    <row r="825" spans="20:56" x14ac:dyDescent="0.35">
      <c r="T825" s="30">
        <f t="shared" ca="1" si="505"/>
        <v>0.69497959276530696</v>
      </c>
      <c r="U825" s="30">
        <f t="shared" ca="1" si="505"/>
        <v>0.50043482420207719</v>
      </c>
      <c r="V825" s="30">
        <f ca="1">IF(Riskregister!$E$5="",0,COUNTIF(BF$4:BF$53,"&lt;"&amp;T825)*IF(U825&lt;0.5,Riskregister!$K$5+(Riskregister!$L$5-Riskregister!$K$5)*SQRT(U825/2),Riskregister!$L$5-(Riskregister!$L$5-Riskregister!$K$5)*SQRT((1-U825)/2)))</f>
        <v>1500391.4269013247</v>
      </c>
      <c r="W825" s="30">
        <f t="shared" ca="1" si="506"/>
        <v>0.98370370491220471</v>
      </c>
      <c r="X825" s="30">
        <f t="shared" ca="1" si="506"/>
        <v>0.77450276238645333</v>
      </c>
      <c r="Y825" s="30">
        <f ca="1">IF(Riskregister!$E$6="",0,COUNTIF(BG$4:BG$53,"&lt;"&amp;W825)*IF(X825&lt;0.5,Riskregister!$K$6+(Riskregister!$L$6-Riskregister!$K$6)*SQRT(X825/2),Riskregister!$L$6-(Riskregister!$L$6-Riskregister!$K$6)*SQRT((1-X825)/2)))</f>
        <v>6977974.4998844508</v>
      </c>
      <c r="Z825" s="30">
        <f t="shared" ca="1" si="507"/>
        <v>0.92182957538736154</v>
      </c>
      <c r="AA825" s="30">
        <f t="shared" ca="1" si="507"/>
        <v>0.9952417334675937</v>
      </c>
      <c r="AB825" s="30">
        <f ca="1">IF(Riskregister!$E$7="",0,COUNTIF(BH$4:BH$53,"&lt;"&amp;Z825)*IF(AA825&lt;0.5,Riskregister!$K$7+(Riskregister!$L$7-Riskregister!$K$7)*SQRT(AA825/2),Riskregister!$L$7-(Riskregister!$L$7-Riskregister!$K$7)*SQRT((1-AA825)/2)))</f>
        <v>3829282.741027778</v>
      </c>
      <c r="AC825" s="30">
        <f t="shared" ca="1" si="508"/>
        <v>0.81310097675075688</v>
      </c>
      <c r="AD825" s="30">
        <f t="shared" ca="1" si="508"/>
        <v>0.303053602755885</v>
      </c>
      <c r="AE825" s="30">
        <f ca="1">IF(Riskregister!$E$8="",0,COUNTIF(BI$4:BI$53,"&lt;"&amp;AC825)*IF(AD825&lt;0.5,Riskregister!$K$8+(Riskregister!$L$8-Riskregister!$K$8)*SQRT(AD825/2),Riskregister!$L$8-(Riskregister!$L$8-Riskregister!$K$8)*SQRT((1-AD825)/2)))</f>
        <v>8518171.4026811365</v>
      </c>
      <c r="AF825" s="30">
        <f t="shared" ca="1" si="509"/>
        <v>0.6496841582198315</v>
      </c>
      <c r="AG825" s="30">
        <f t="shared" ca="1" si="509"/>
        <v>0.31427431741020972</v>
      </c>
      <c r="AH825" s="30">
        <f>IF(Riskregister!$E$9="",0,COUNTIF(BJ$4:BJ$53,"&lt;"&amp;AF825)*IF(AG825&lt;0.5,Riskregister!$K$9+(Riskregister!$L$9-Riskregister!$K$9)*SQRT(AG825/2),Riskregister!$L$9-(Riskregister!$L$9-Riskregister!$K$9)*SQRT((1-AG825)/2)))</f>
        <v>0</v>
      </c>
      <c r="AI825" s="30">
        <f t="shared" ca="1" si="510"/>
        <v>0.56907178290043825</v>
      </c>
      <c r="AJ825" s="30">
        <f t="shared" ca="1" si="510"/>
        <v>0.55417755565883886</v>
      </c>
      <c r="AK825" s="30">
        <f>IF(Riskregister!$E$10="",0,COUNTIF(BK$4:BK$53,"&lt;"&amp;AI825)*IF(AJ825&lt;0.5,Riskregister!$K$10+(Riskregister!$L$10-Riskregister!$K$10)*SQRT(AJ825/2),Riskregister!$L$10-(Riskregister!$L$10-Riskregister!$K$10)*SQRT((1-AJ825)/2)))</f>
        <v>0</v>
      </c>
      <c r="AL825" s="30">
        <f t="shared" ca="1" si="511"/>
        <v>0.29090770663623544</v>
      </c>
      <c r="AM825" s="30">
        <f t="shared" ca="1" si="511"/>
        <v>0.81241278555642027</v>
      </c>
      <c r="AN825" s="30">
        <f>IF(Riskregister!$E$11="",0,COUNTIF(BL$4:BL$53,"&lt;"&amp;AL825)*IF(AM825&lt;0.5,Riskregister!$K$11+(Riskregister!$L$11-Riskregister!$K$11)*SQRT(AM825/2),Riskregister!$L$11-(Riskregister!$L$11-Riskregister!$K$11)*SQRT((1-AM825)/2)))</f>
        <v>0</v>
      </c>
      <c r="AO825" s="30">
        <f t="shared" ca="1" si="512"/>
        <v>0.87494102596802004</v>
      </c>
      <c r="AP825" s="30">
        <f t="shared" ca="1" si="512"/>
        <v>0.22380340196882609</v>
      </c>
      <c r="AQ825" s="30">
        <f>IF(Riskregister!$E$12="",0,COUNTIF(BM$4:BM$53,"&lt;"&amp;AO825)*IF(AP825&lt;0.5,Riskregister!$K$12+(Riskregister!$L$12-Riskregister!$K$12)*SQRT(AP825/2),Riskregister!$L$12-(Riskregister!$L$12-Riskregister!$K$12)*SQRT((1-AP825)/2)))</f>
        <v>0</v>
      </c>
      <c r="AR825" s="30">
        <f t="shared" ca="1" si="513"/>
        <v>0.61715931678482638</v>
      </c>
      <c r="AS825" s="30">
        <f t="shared" ca="1" si="513"/>
        <v>0.12285450883159144</v>
      </c>
      <c r="AT825" s="30">
        <f>IF(Riskregister!$E$13="",0,COUNTIF(BN$4:BN$53,"&lt;"&amp;AR825)*IF(AS825&lt;0.5,Riskregister!$K$13+(Riskregister!$L$13-Riskregister!$K$13)*SQRT(AS825/2),Riskregister!$L$13-(Riskregister!$L$13-Riskregister!$K$13)*SQRT((1-AS825)/2)))</f>
        <v>0</v>
      </c>
      <c r="AU825" s="30">
        <f t="shared" ca="1" si="514"/>
        <v>0.93130656999492478</v>
      </c>
      <c r="AV825" s="30">
        <f t="shared" ca="1" si="514"/>
        <v>0.21980352720215979</v>
      </c>
      <c r="AW825" s="30">
        <f>IF(Riskregister!$E$14="",0,COUNTIF(BO$4:BO$53,"&lt;"&amp;AU825)*IF(AV825&lt;0.5,Riskregister!$K$14+(Riskregister!$L$14-Riskregister!$K$14)*SQRT(AV825/2),Riskregister!$L$14-(Riskregister!$L$14-Riskregister!$K$14)*SQRT((1-AV825)/2)))</f>
        <v>0</v>
      </c>
      <c r="AX825" s="30">
        <f t="shared" ca="1" si="515"/>
        <v>0.1400960097108227</v>
      </c>
      <c r="AY825" s="30">
        <f t="shared" ca="1" si="515"/>
        <v>0.90085531459885126</v>
      </c>
      <c r="AZ825" s="30">
        <f>IF(Riskregister!$E$15="",0,COUNTIF(BP$4:BP$53,"&lt;"&amp;AX825)*IF(AY825&lt;0.5,Riskregister!$K$15+(Riskregister!$L$15-Riskregister!$K$15)*SQRT(AY825/2),Riskregister!$L$15-(Riskregister!$L$15-Riskregister!$K$15)*SQRT((1-AY825)/2)))</f>
        <v>0</v>
      </c>
      <c r="BA825" s="30">
        <f t="shared" ca="1" si="516"/>
        <v>0.11176629031935004</v>
      </c>
      <c r="BB825" s="30">
        <f t="shared" ca="1" si="516"/>
        <v>0.57769854189056014</v>
      </c>
      <c r="BC825" s="30">
        <f>IF(Riskregister!$E$16="",0,COUNTIF(BQ$4:BQ$53,"&lt;"&amp;BA825)*IF(BB825&lt;0.5,Riskregister!$K$16+(Riskregister!$L$16-Riskregister!$K$16)*SQRT(BB825/2),Riskregister!$L$16-(Riskregister!$L$16-Riskregister!$K$16)*SQRT((1-BB825)/2)))</f>
        <v>0</v>
      </c>
      <c r="BD825" s="30">
        <f t="shared" ca="1" si="480"/>
        <v>20825820.070494689</v>
      </c>
    </row>
    <row r="826" spans="20:56" x14ac:dyDescent="0.35">
      <c r="T826" s="30">
        <f t="shared" ca="1" si="505"/>
        <v>0.29307154915045286</v>
      </c>
      <c r="U826" s="30">
        <f t="shared" ca="1" si="505"/>
        <v>0.23853957848069296</v>
      </c>
      <c r="V826" s="30">
        <f ca="1">IF(Riskregister!$E$5="",0,COUNTIF(BF$4:BF$53,"&lt;"&amp;T826)*IF(U826&lt;0.5,Riskregister!$K$5+(Riskregister!$L$5-Riskregister!$K$5)*SQRT(U826/2),Riskregister!$L$5-(Riskregister!$L$5-Riskregister!$K$5)*SQRT((1-U826)/2)))</f>
        <v>610819.12631734973</v>
      </c>
      <c r="W826" s="30">
        <f t="shared" ca="1" si="506"/>
        <v>1.5295282889441375E-2</v>
      </c>
      <c r="X826" s="30">
        <f t="shared" ca="1" si="506"/>
        <v>0.75947642646558411</v>
      </c>
      <c r="Y826" s="30">
        <f ca="1">IF(Riskregister!$E$6="",0,COUNTIF(BG$4:BG$53,"&lt;"&amp;W826)*IF(X826&lt;0.5,Riskregister!$K$6+(Riskregister!$L$6-Riskregister!$K$6)*SQRT(X826/2),Riskregister!$L$6-(Riskregister!$L$6-Riskregister!$K$6)*SQRT((1-X826)/2)))</f>
        <v>0</v>
      </c>
      <c r="Z826" s="30">
        <f t="shared" ca="1" si="507"/>
        <v>0.40522109750891411</v>
      </c>
      <c r="AA826" s="30">
        <f t="shared" ca="1" si="507"/>
        <v>0.36757719648572185</v>
      </c>
      <c r="AB826" s="30">
        <f ca="1">IF(Riskregister!$E$7="",0,COUNTIF(BH$4:BH$53,"&lt;"&amp;Z826)*IF(AA826&lt;0.5,Riskregister!$K$7+(Riskregister!$L$7-Riskregister!$K$7)*SQRT(AA826/2),Riskregister!$L$7-(Riskregister!$L$7-Riskregister!$K$7)*SQRT((1-AA826)/2)))</f>
        <v>1200282.0215082699</v>
      </c>
      <c r="AC826" s="30">
        <f t="shared" ca="1" si="508"/>
        <v>0.56231862251147779</v>
      </c>
      <c r="AD826" s="30">
        <f t="shared" ca="1" si="508"/>
        <v>0.59343587825697175</v>
      </c>
      <c r="AE826" s="30">
        <f ca="1">IF(Riskregister!$E$8="",0,COUNTIF(BI$4:BI$53,"&lt;"&amp;AC826)*IF(AD826&lt;0.5,Riskregister!$K$8+(Riskregister!$L$8-Riskregister!$K$8)*SQRT(AD826/2),Riskregister!$L$8-(Riskregister!$L$8-Riskregister!$K$8)*SQRT((1-AD826)/2)))</f>
        <v>8642759.5198965669</v>
      </c>
      <c r="AF826" s="30">
        <f t="shared" ca="1" si="509"/>
        <v>0.10978570325296033</v>
      </c>
      <c r="AG826" s="30">
        <f t="shared" ca="1" si="509"/>
        <v>0.7714930270706748</v>
      </c>
      <c r="AH826" s="30">
        <f>IF(Riskregister!$E$9="",0,COUNTIF(BJ$4:BJ$53,"&lt;"&amp;AF826)*IF(AG826&lt;0.5,Riskregister!$K$9+(Riskregister!$L$9-Riskregister!$K$9)*SQRT(AG826/2),Riskregister!$L$9-(Riskregister!$L$9-Riskregister!$K$9)*SQRT((1-AG826)/2)))</f>
        <v>0</v>
      </c>
      <c r="AI826" s="30">
        <f t="shared" ca="1" si="510"/>
        <v>8.6902700799127874E-2</v>
      </c>
      <c r="AJ826" s="30">
        <f t="shared" ca="1" si="510"/>
        <v>0.55347295818589537</v>
      </c>
      <c r="AK826" s="30">
        <f>IF(Riskregister!$E$10="",0,COUNTIF(BK$4:BK$53,"&lt;"&amp;AI826)*IF(AJ826&lt;0.5,Riskregister!$K$10+(Riskregister!$L$10-Riskregister!$K$10)*SQRT(AJ826/2),Riskregister!$L$10-(Riskregister!$L$10-Riskregister!$K$10)*SQRT((1-AJ826)/2)))</f>
        <v>0</v>
      </c>
      <c r="AL826" s="30">
        <f t="shared" ca="1" si="511"/>
        <v>0.64345293511585289</v>
      </c>
      <c r="AM826" s="30">
        <f t="shared" ca="1" si="511"/>
        <v>0.65401118741933684</v>
      </c>
      <c r="AN826" s="30">
        <f>IF(Riskregister!$E$11="",0,COUNTIF(BL$4:BL$53,"&lt;"&amp;AL826)*IF(AM826&lt;0.5,Riskregister!$K$11+(Riskregister!$L$11-Riskregister!$K$11)*SQRT(AM826/2),Riskregister!$L$11-(Riskregister!$L$11-Riskregister!$K$11)*SQRT((1-AM826)/2)))</f>
        <v>0</v>
      </c>
      <c r="AO826" s="30">
        <f t="shared" ca="1" si="512"/>
        <v>0.7542771835913813</v>
      </c>
      <c r="AP826" s="30">
        <f t="shared" ca="1" si="512"/>
        <v>0.50671309038285062</v>
      </c>
      <c r="AQ826" s="30">
        <f>IF(Riskregister!$E$12="",0,COUNTIF(BM$4:BM$53,"&lt;"&amp;AO826)*IF(AP826&lt;0.5,Riskregister!$K$12+(Riskregister!$L$12-Riskregister!$K$12)*SQRT(AP826/2),Riskregister!$L$12-(Riskregister!$L$12-Riskregister!$K$12)*SQRT((1-AP826)/2)))</f>
        <v>0</v>
      </c>
      <c r="AR826" s="30">
        <f t="shared" ca="1" si="513"/>
        <v>0.245150056147318</v>
      </c>
      <c r="AS826" s="30">
        <f t="shared" ca="1" si="513"/>
        <v>0.38295120150275264</v>
      </c>
      <c r="AT826" s="30">
        <f>IF(Riskregister!$E$13="",0,COUNTIF(BN$4:BN$53,"&lt;"&amp;AR826)*IF(AS826&lt;0.5,Riskregister!$K$13+(Riskregister!$L$13-Riskregister!$K$13)*SQRT(AS826/2),Riskregister!$L$13-(Riskregister!$L$13-Riskregister!$K$13)*SQRT((1-AS826)/2)))</f>
        <v>0</v>
      </c>
      <c r="AU826" s="30">
        <f t="shared" ca="1" si="514"/>
        <v>0.26821349350691703</v>
      </c>
      <c r="AV826" s="30">
        <f t="shared" ca="1" si="514"/>
        <v>0.45256439052721498</v>
      </c>
      <c r="AW826" s="30">
        <f>IF(Riskregister!$E$14="",0,COUNTIF(BO$4:BO$53,"&lt;"&amp;AU826)*IF(AV826&lt;0.5,Riskregister!$K$14+(Riskregister!$L$14-Riskregister!$K$14)*SQRT(AV826/2),Riskregister!$L$14-(Riskregister!$L$14-Riskregister!$K$14)*SQRT((1-AV826)/2)))</f>
        <v>0</v>
      </c>
      <c r="AX826" s="30">
        <f t="shared" ca="1" si="515"/>
        <v>0.40772427622937446</v>
      </c>
      <c r="AY826" s="30">
        <f t="shared" ca="1" si="515"/>
        <v>0.80719722576164787</v>
      </c>
      <c r="AZ826" s="30">
        <f>IF(Riskregister!$E$15="",0,COUNTIF(BP$4:BP$53,"&lt;"&amp;AX826)*IF(AY826&lt;0.5,Riskregister!$K$15+(Riskregister!$L$15-Riskregister!$K$15)*SQRT(AY826/2),Riskregister!$L$15-(Riskregister!$L$15-Riskregister!$K$15)*SQRT((1-AY826)/2)))</f>
        <v>0</v>
      </c>
      <c r="BA826" s="30">
        <f t="shared" ca="1" si="516"/>
        <v>0.41317439420318158</v>
      </c>
      <c r="BB826" s="30">
        <f t="shared" ca="1" si="516"/>
        <v>0.8359631422284175</v>
      </c>
      <c r="BC826" s="30">
        <f>IF(Riskregister!$E$16="",0,COUNTIF(BQ$4:BQ$53,"&lt;"&amp;BA826)*IF(BB826&lt;0.5,Riskregister!$K$16+(Riskregister!$L$16-Riskregister!$K$16)*SQRT(BB826/2),Riskregister!$L$16-(Riskregister!$L$16-Riskregister!$K$16)*SQRT((1-BB826)/2)))</f>
        <v>0</v>
      </c>
      <c r="BD826" s="30">
        <f t="shared" ca="1" si="480"/>
        <v>10453860.667722186</v>
      </c>
    </row>
    <row r="827" spans="20:56" x14ac:dyDescent="0.35">
      <c r="T827" s="30">
        <f t="shared" ca="1" si="505"/>
        <v>0.98284826611468445</v>
      </c>
      <c r="U827" s="30">
        <f t="shared" ca="1" si="505"/>
        <v>0.68932243627339418</v>
      </c>
      <c r="V827" s="30">
        <f ca="1">IF(Riskregister!$E$5="",0,COUNTIF(BF$4:BF$53,"&lt;"&amp;T827)*IF(U827&lt;0.5,Riskregister!$K$5+(Riskregister!$L$5-Riskregister!$K$5)*SQRT(U827/2),Riskregister!$L$5-(Riskregister!$L$5-Riskregister!$K$5)*SQRT((1-U827)/2)))</f>
        <v>3381130.5158865368</v>
      </c>
      <c r="W827" s="30">
        <f t="shared" ca="1" si="506"/>
        <v>1.3901130759253033E-2</v>
      </c>
      <c r="X827" s="30">
        <f t="shared" ca="1" si="506"/>
        <v>0.42760280126296057</v>
      </c>
      <c r="Y827" s="30">
        <f ca="1">IF(Riskregister!$E$6="",0,COUNTIF(BG$4:BG$53,"&lt;"&amp;W827)*IF(X827&lt;0.5,Riskregister!$K$6+(Riskregister!$L$6-Riskregister!$K$6)*SQRT(X827/2),Riskregister!$L$6-(Riskregister!$L$6-Riskregister!$K$6)*SQRT((1-X827)/2)))</f>
        <v>0</v>
      </c>
      <c r="Z827" s="30">
        <f t="shared" ca="1" si="507"/>
        <v>0.57211854181197075</v>
      </c>
      <c r="AA827" s="30">
        <f t="shared" ca="1" si="507"/>
        <v>0.7390256374117059</v>
      </c>
      <c r="AB827" s="30">
        <f ca="1">IF(Riskregister!$E$7="",0,COUNTIF(BH$4:BH$53,"&lt;"&amp;Z827)*IF(AA827&lt;0.5,Riskregister!$K$7+(Riskregister!$L$7-Riskregister!$K$7)*SQRT(AA827/2),Riskregister!$L$7-(Riskregister!$L$7-Riskregister!$K$7)*SQRT((1-AA827)/2)))</f>
        <v>1914986.2680624004</v>
      </c>
      <c r="AC827" s="30">
        <f t="shared" ca="1" si="508"/>
        <v>0.90211305131713071</v>
      </c>
      <c r="AD827" s="30">
        <f t="shared" ca="1" si="508"/>
        <v>8.9037207153267572E-2</v>
      </c>
      <c r="AE827" s="30">
        <f ca="1">IF(Riskregister!$E$8="",0,COUNTIF(BI$4:BI$53,"&lt;"&amp;AC827)*IF(AD827&lt;0.5,Riskregister!$K$8+(Riskregister!$L$8-Riskregister!$K$8)*SQRT(AD827/2),Riskregister!$L$8-(Riskregister!$L$8-Riskregister!$K$8)*SQRT((1-AD827)/2)))</f>
        <v>6458366.5480877878</v>
      </c>
      <c r="AF827" s="30">
        <f t="shared" ca="1" si="509"/>
        <v>0.8190229407865065</v>
      </c>
      <c r="AG827" s="30">
        <f t="shared" ca="1" si="509"/>
        <v>0.71665572374172004</v>
      </c>
      <c r="AH827" s="30">
        <f>IF(Riskregister!$E$9="",0,COUNTIF(BJ$4:BJ$53,"&lt;"&amp;AF827)*IF(AG827&lt;0.5,Riskregister!$K$9+(Riskregister!$L$9-Riskregister!$K$9)*SQRT(AG827/2),Riskregister!$L$9-(Riskregister!$L$9-Riskregister!$K$9)*SQRT((1-AG827)/2)))</f>
        <v>0</v>
      </c>
      <c r="AI827" s="30">
        <f t="shared" ca="1" si="510"/>
        <v>0.14672524336583659</v>
      </c>
      <c r="AJ827" s="30">
        <f t="shared" ca="1" si="510"/>
        <v>0.35912428807551877</v>
      </c>
      <c r="AK827" s="30">
        <f>IF(Riskregister!$E$10="",0,COUNTIF(BK$4:BK$53,"&lt;"&amp;AI827)*IF(AJ827&lt;0.5,Riskregister!$K$10+(Riskregister!$L$10-Riskregister!$K$10)*SQRT(AJ827/2),Riskregister!$L$10-(Riskregister!$L$10-Riskregister!$K$10)*SQRT((1-AJ827)/2)))</f>
        <v>0</v>
      </c>
      <c r="AL827" s="30">
        <f t="shared" ca="1" si="511"/>
        <v>0.61967917009880957</v>
      </c>
      <c r="AM827" s="30">
        <f t="shared" ca="1" si="511"/>
        <v>0.48802400742386898</v>
      </c>
      <c r="AN827" s="30">
        <f>IF(Riskregister!$E$11="",0,COUNTIF(BL$4:BL$53,"&lt;"&amp;AL827)*IF(AM827&lt;0.5,Riskregister!$K$11+(Riskregister!$L$11-Riskregister!$K$11)*SQRT(AM827/2),Riskregister!$L$11-(Riskregister!$L$11-Riskregister!$K$11)*SQRT((1-AM827)/2)))</f>
        <v>0</v>
      </c>
      <c r="AO827" s="30">
        <f t="shared" ca="1" si="512"/>
        <v>0.75195642995095779</v>
      </c>
      <c r="AP827" s="30">
        <f t="shared" ca="1" si="512"/>
        <v>0.15629479760265774</v>
      </c>
      <c r="AQ827" s="30">
        <f>IF(Riskregister!$E$12="",0,COUNTIF(BM$4:BM$53,"&lt;"&amp;AO827)*IF(AP827&lt;0.5,Riskregister!$K$12+(Riskregister!$L$12-Riskregister!$K$12)*SQRT(AP827/2),Riskregister!$L$12-(Riskregister!$L$12-Riskregister!$K$12)*SQRT((1-AP827)/2)))</f>
        <v>0</v>
      </c>
      <c r="AR827" s="30">
        <f t="shared" ca="1" si="513"/>
        <v>0.18591289150412882</v>
      </c>
      <c r="AS827" s="30">
        <f t="shared" ca="1" si="513"/>
        <v>0.14200815186236126</v>
      </c>
      <c r="AT827" s="30">
        <f>IF(Riskregister!$E$13="",0,COUNTIF(BN$4:BN$53,"&lt;"&amp;AR827)*IF(AS827&lt;0.5,Riskregister!$K$13+(Riskregister!$L$13-Riskregister!$K$13)*SQRT(AS827/2),Riskregister!$L$13-(Riskregister!$L$13-Riskregister!$K$13)*SQRT((1-AS827)/2)))</f>
        <v>0</v>
      </c>
      <c r="AU827" s="30">
        <f t="shared" ca="1" si="514"/>
        <v>0.77858894163705961</v>
      </c>
      <c r="AV827" s="30">
        <f t="shared" ca="1" si="514"/>
        <v>7.21124029148551E-2</v>
      </c>
      <c r="AW827" s="30">
        <f>IF(Riskregister!$E$14="",0,COUNTIF(BO$4:BO$53,"&lt;"&amp;AU827)*IF(AV827&lt;0.5,Riskregister!$K$14+(Riskregister!$L$14-Riskregister!$K$14)*SQRT(AV827/2),Riskregister!$L$14-(Riskregister!$L$14-Riskregister!$K$14)*SQRT((1-AV827)/2)))</f>
        <v>0</v>
      </c>
      <c r="AX827" s="30">
        <f t="shared" ca="1" si="515"/>
        <v>0.94932086678195549</v>
      </c>
      <c r="AY827" s="30">
        <f t="shared" ca="1" si="515"/>
        <v>0.89679953649772837</v>
      </c>
      <c r="AZ827" s="30">
        <f>IF(Riskregister!$E$15="",0,COUNTIF(BP$4:BP$53,"&lt;"&amp;AX827)*IF(AY827&lt;0.5,Riskregister!$K$15+(Riskregister!$L$15-Riskregister!$K$15)*SQRT(AY827/2),Riskregister!$L$15-(Riskregister!$L$15-Riskregister!$K$15)*SQRT((1-AY827)/2)))</f>
        <v>0</v>
      </c>
      <c r="BA827" s="30">
        <f t="shared" ca="1" si="516"/>
        <v>0.82594076621586987</v>
      </c>
      <c r="BB827" s="30">
        <f t="shared" ca="1" si="516"/>
        <v>0.88865487154969225</v>
      </c>
      <c r="BC827" s="30">
        <f>IF(Riskregister!$E$16="",0,COUNTIF(BQ$4:BQ$53,"&lt;"&amp;BA827)*IF(BB827&lt;0.5,Riskregister!$K$16+(Riskregister!$L$16-Riskregister!$K$16)*SQRT(BB827/2),Riskregister!$L$16-(Riskregister!$L$16-Riskregister!$K$16)*SQRT((1-BB827)/2)))</f>
        <v>0</v>
      </c>
      <c r="BD827" s="30">
        <f t="shared" ca="1" si="480"/>
        <v>11754483.332036726</v>
      </c>
    </row>
    <row r="828" spans="20:56" x14ac:dyDescent="0.35">
      <c r="T828" s="30">
        <f t="shared" ca="1" si="505"/>
        <v>0.72267837546460822</v>
      </c>
      <c r="U828" s="30">
        <f t="shared" ca="1" si="505"/>
        <v>0.56953003289273119</v>
      </c>
      <c r="V828" s="30">
        <f ca="1">IF(Riskregister!$E$5="",0,COUNTIF(BF$4:BF$53,"&lt;"&amp;T828)*IF(U828&lt;0.5,Riskregister!$K$5+(Riskregister!$L$5-Riskregister!$K$5)*SQRT(U828/2),Riskregister!$L$5-(Riskregister!$L$5-Riskregister!$K$5)*SQRT((1-U828)/2)))</f>
        <v>1956147.9490654462</v>
      </c>
      <c r="W828" s="30">
        <f t="shared" ca="1" si="506"/>
        <v>0.40618580402807392</v>
      </c>
      <c r="X828" s="30">
        <f t="shared" ca="1" si="506"/>
        <v>0.25706970321006939</v>
      </c>
      <c r="Y828" s="30">
        <f ca="1">IF(Riskregister!$E$6="",0,COUNTIF(BG$4:BG$53,"&lt;"&amp;W828)*IF(X828&lt;0.5,Riskregister!$K$6+(Riskregister!$L$6-Riskregister!$K$6)*SQRT(X828/2),Riskregister!$L$6-(Riskregister!$L$6-Riskregister!$K$6)*SQRT((1-X828)/2)))</f>
        <v>845331.63505310391</v>
      </c>
      <c r="Z828" s="30">
        <f t="shared" ca="1" si="507"/>
        <v>0.28046334879030577</v>
      </c>
      <c r="AA828" s="30">
        <f t="shared" ca="1" si="507"/>
        <v>0.76225503300874209</v>
      </c>
      <c r="AB828" s="30">
        <f ca="1">IF(Riskregister!$E$7="",0,COUNTIF(BH$4:BH$53,"&lt;"&amp;Z828)*IF(AA828&lt;0.5,Riskregister!$K$7+(Riskregister!$L$7-Riskregister!$K$7)*SQRT(AA828/2),Riskregister!$L$7-(Riskregister!$L$7-Riskregister!$K$7)*SQRT((1-AA828)/2)))</f>
        <v>1396636.9412158518</v>
      </c>
      <c r="AC828" s="30">
        <f t="shared" ca="1" si="508"/>
        <v>0.86716752540467124</v>
      </c>
      <c r="AD828" s="30">
        <f t="shared" ca="1" si="508"/>
        <v>0.50213666090877207</v>
      </c>
      <c r="AE828" s="30">
        <f ca="1">IF(Riskregister!$E$8="",0,COUNTIF(BI$4:BI$53,"&lt;"&amp;AC828)*IF(AD828&lt;0.5,Riskregister!$K$8+(Riskregister!$L$8-Riskregister!$K$8)*SQRT(AD828/2),Riskregister!$L$8-(Riskregister!$L$8-Riskregister!$K$8)*SQRT((1-AD828)/2)))</f>
        <v>13275132.644393571</v>
      </c>
      <c r="AF828" s="30">
        <f t="shared" ca="1" si="509"/>
        <v>0.53059717519975802</v>
      </c>
      <c r="AG828" s="30">
        <f t="shared" ca="1" si="509"/>
        <v>0.394463755081361</v>
      </c>
      <c r="AH828" s="30">
        <f>IF(Riskregister!$E$9="",0,COUNTIF(BJ$4:BJ$53,"&lt;"&amp;AF828)*IF(AG828&lt;0.5,Riskregister!$K$9+(Riskregister!$L$9-Riskregister!$K$9)*SQRT(AG828/2),Riskregister!$L$9-(Riskregister!$L$9-Riskregister!$K$9)*SQRT((1-AG828)/2)))</f>
        <v>0</v>
      </c>
      <c r="AI828" s="30">
        <f t="shared" ca="1" si="510"/>
        <v>0.38055912650438739</v>
      </c>
      <c r="AJ828" s="30">
        <f t="shared" ca="1" si="510"/>
        <v>0.11244472571241948</v>
      </c>
      <c r="AK828" s="30">
        <f>IF(Riskregister!$E$10="",0,COUNTIF(BK$4:BK$53,"&lt;"&amp;AI828)*IF(AJ828&lt;0.5,Riskregister!$K$10+(Riskregister!$L$10-Riskregister!$K$10)*SQRT(AJ828/2),Riskregister!$L$10-(Riskregister!$L$10-Riskregister!$K$10)*SQRT((1-AJ828)/2)))</f>
        <v>0</v>
      </c>
      <c r="AL828" s="30">
        <f t="shared" ca="1" si="511"/>
        <v>0.40604058774074292</v>
      </c>
      <c r="AM828" s="30">
        <f t="shared" ca="1" si="511"/>
        <v>2.9655046785953432E-2</v>
      </c>
      <c r="AN828" s="30">
        <f>IF(Riskregister!$E$11="",0,COUNTIF(BL$4:BL$53,"&lt;"&amp;AL828)*IF(AM828&lt;0.5,Riskregister!$K$11+(Riskregister!$L$11-Riskregister!$K$11)*SQRT(AM828/2),Riskregister!$L$11-(Riskregister!$L$11-Riskregister!$K$11)*SQRT((1-AM828)/2)))</f>
        <v>0</v>
      </c>
      <c r="AO828" s="30">
        <f t="shared" ca="1" si="512"/>
        <v>0.70254224488162187</v>
      </c>
      <c r="AP828" s="30">
        <f t="shared" ca="1" si="512"/>
        <v>0.74526037024848235</v>
      </c>
      <c r="AQ828" s="30">
        <f>IF(Riskregister!$E$12="",0,COUNTIF(BM$4:BM$53,"&lt;"&amp;AO828)*IF(AP828&lt;0.5,Riskregister!$K$12+(Riskregister!$L$12-Riskregister!$K$12)*SQRT(AP828/2),Riskregister!$L$12-(Riskregister!$L$12-Riskregister!$K$12)*SQRT((1-AP828)/2)))</f>
        <v>0</v>
      </c>
      <c r="AR828" s="30">
        <f t="shared" ca="1" si="513"/>
        <v>0.17339191465727599</v>
      </c>
      <c r="AS828" s="30">
        <f t="shared" ca="1" si="513"/>
        <v>0.77212525631869278</v>
      </c>
      <c r="AT828" s="30">
        <f>IF(Riskregister!$E$13="",0,COUNTIF(BN$4:BN$53,"&lt;"&amp;AR828)*IF(AS828&lt;0.5,Riskregister!$K$13+(Riskregister!$L$13-Riskregister!$K$13)*SQRT(AS828/2),Riskregister!$L$13-(Riskregister!$L$13-Riskregister!$K$13)*SQRT((1-AS828)/2)))</f>
        <v>0</v>
      </c>
      <c r="AU828" s="30">
        <f t="shared" ca="1" si="514"/>
        <v>0.45500630819500298</v>
      </c>
      <c r="AV828" s="30">
        <f t="shared" ca="1" si="514"/>
        <v>0.33793351141375616</v>
      </c>
      <c r="AW828" s="30">
        <f>IF(Riskregister!$E$14="",0,COUNTIF(BO$4:BO$53,"&lt;"&amp;AU828)*IF(AV828&lt;0.5,Riskregister!$K$14+(Riskregister!$L$14-Riskregister!$K$14)*SQRT(AV828/2),Riskregister!$L$14-(Riskregister!$L$14-Riskregister!$K$14)*SQRT((1-AV828)/2)))</f>
        <v>0</v>
      </c>
      <c r="AX828" s="30">
        <f t="shared" ca="1" si="515"/>
        <v>0.50704735986693494</v>
      </c>
      <c r="AY828" s="30">
        <f t="shared" ca="1" si="515"/>
        <v>0.49521261786691184</v>
      </c>
      <c r="AZ828" s="30">
        <f>IF(Riskregister!$E$15="",0,COUNTIF(BP$4:BP$53,"&lt;"&amp;AX828)*IF(AY828&lt;0.5,Riskregister!$K$15+(Riskregister!$L$15-Riskregister!$K$15)*SQRT(AY828/2),Riskregister!$L$15-(Riskregister!$L$15-Riskregister!$K$15)*SQRT((1-AY828)/2)))</f>
        <v>0</v>
      </c>
      <c r="BA828" s="30">
        <f t="shared" ca="1" si="516"/>
        <v>0.90229051610540767</v>
      </c>
      <c r="BB828" s="30">
        <f t="shared" ca="1" si="516"/>
        <v>0.80764554548633483</v>
      </c>
      <c r="BC828" s="30">
        <f>IF(Riskregister!$E$16="",0,COUNTIF(BQ$4:BQ$53,"&lt;"&amp;BA828)*IF(BB828&lt;0.5,Riskregister!$K$16+(Riskregister!$L$16-Riskregister!$K$16)*SQRT(BB828/2),Riskregister!$L$16-(Riskregister!$L$16-Riskregister!$K$16)*SQRT((1-BB828)/2)))</f>
        <v>0</v>
      </c>
      <c r="BD828" s="30">
        <f t="shared" ca="1" si="480"/>
        <v>17473249.169727974</v>
      </c>
    </row>
    <row r="829" spans="20:56" x14ac:dyDescent="0.35">
      <c r="T829" s="30">
        <f t="shared" ca="1" si="505"/>
        <v>0.37060704243322906</v>
      </c>
      <c r="U829" s="30">
        <f t="shared" ca="1" si="505"/>
        <v>0.51229812394944796</v>
      </c>
      <c r="V829" s="30">
        <f ca="1">IF(Riskregister!$E$5="",0,COUNTIF(BF$4:BF$53,"&lt;"&amp;T829)*IF(U829&lt;0.5,Riskregister!$K$5+(Riskregister!$L$5-Riskregister!$K$5)*SQRT(U829/2),Riskregister!$L$5-(Riskregister!$L$5-Riskregister!$K$5)*SQRT((1-U829)/2)))</f>
        <v>1133352.9160409793</v>
      </c>
      <c r="W829" s="30">
        <f t="shared" ca="1" si="506"/>
        <v>0.6691207983423495</v>
      </c>
      <c r="X829" s="30">
        <f t="shared" ca="1" si="506"/>
        <v>0.92288057420168479</v>
      </c>
      <c r="Y829" s="30">
        <f ca="1">IF(Riskregister!$E$6="",0,COUNTIF(BG$4:BG$53,"&lt;"&amp;W829)*IF(X829&lt;0.5,Riskregister!$K$6+(Riskregister!$L$6-Riskregister!$K$6)*SQRT(X829/2),Riskregister!$L$6-(Riskregister!$L$6-Riskregister!$K$6)*SQRT((1-X829)/2)))</f>
        <v>3293081.4197002016</v>
      </c>
      <c r="Z829" s="30">
        <f t="shared" ca="1" si="507"/>
        <v>0.28357447767740973</v>
      </c>
      <c r="AA829" s="30">
        <f t="shared" ca="1" si="507"/>
        <v>0.74511395671794067</v>
      </c>
      <c r="AB829" s="30">
        <f ca="1">IF(Riskregister!$E$7="",0,COUNTIF(BH$4:BH$53,"&lt;"&amp;Z829)*IF(AA829&lt;0.5,Riskregister!$K$7+(Riskregister!$L$7-Riskregister!$K$7)*SQRT(AA829/2),Riskregister!$L$7-(Riskregister!$L$7-Riskregister!$K$7)*SQRT((1-AA829)/2)))</f>
        <v>1375264.653012451</v>
      </c>
      <c r="AC829" s="30">
        <f t="shared" ca="1" si="508"/>
        <v>0.61473943938177467</v>
      </c>
      <c r="AD829" s="30">
        <f t="shared" ca="1" si="508"/>
        <v>0.59017326406375115</v>
      </c>
      <c r="AE829" s="30">
        <f ca="1">IF(Riskregister!$E$8="",0,COUNTIF(BI$4:BI$53,"&lt;"&amp;AC829)*IF(AD829&lt;0.5,Riskregister!$K$8+(Riskregister!$L$8-Riskregister!$K$8)*SQRT(AD829/2),Riskregister!$L$8-(Riskregister!$L$8-Riskregister!$K$8)*SQRT((1-AD829)/2)))</f>
        <v>8617302.5541121867</v>
      </c>
      <c r="AF829" s="30">
        <f t="shared" ca="1" si="509"/>
        <v>0.51048850806392942</v>
      </c>
      <c r="AG829" s="30">
        <f t="shared" ca="1" si="509"/>
        <v>0.2438731444804052</v>
      </c>
      <c r="AH829" s="30">
        <f>IF(Riskregister!$E$9="",0,COUNTIF(BJ$4:BJ$53,"&lt;"&amp;AF829)*IF(AG829&lt;0.5,Riskregister!$K$9+(Riskregister!$L$9-Riskregister!$K$9)*SQRT(AG829/2),Riskregister!$L$9-(Riskregister!$L$9-Riskregister!$K$9)*SQRT((1-AG829)/2)))</f>
        <v>0</v>
      </c>
      <c r="AI829" s="30">
        <f t="shared" ca="1" si="510"/>
        <v>0.29588110025166781</v>
      </c>
      <c r="AJ829" s="30">
        <f t="shared" ca="1" si="510"/>
        <v>0.22031104687013314</v>
      </c>
      <c r="AK829" s="30">
        <f>IF(Riskregister!$E$10="",0,COUNTIF(BK$4:BK$53,"&lt;"&amp;AI829)*IF(AJ829&lt;0.5,Riskregister!$K$10+(Riskregister!$L$10-Riskregister!$K$10)*SQRT(AJ829/2),Riskregister!$L$10-(Riskregister!$L$10-Riskregister!$K$10)*SQRT((1-AJ829)/2)))</f>
        <v>0</v>
      </c>
      <c r="AL829" s="30">
        <f t="shared" ca="1" si="511"/>
        <v>0.21576436763497009</v>
      </c>
      <c r="AM829" s="30">
        <f t="shared" ca="1" si="511"/>
        <v>5.9829160092556566E-2</v>
      </c>
      <c r="AN829" s="30">
        <f>IF(Riskregister!$E$11="",0,COUNTIF(BL$4:BL$53,"&lt;"&amp;AL829)*IF(AM829&lt;0.5,Riskregister!$K$11+(Riskregister!$L$11-Riskregister!$K$11)*SQRT(AM829/2),Riskregister!$L$11-(Riskregister!$L$11-Riskregister!$K$11)*SQRT((1-AM829)/2)))</f>
        <v>0</v>
      </c>
      <c r="AO829" s="30">
        <f t="shared" ca="1" si="512"/>
        <v>0.84587599845905648</v>
      </c>
      <c r="AP829" s="30">
        <f t="shared" ca="1" si="512"/>
        <v>0.13162816151575552</v>
      </c>
      <c r="AQ829" s="30">
        <f>IF(Riskregister!$E$12="",0,COUNTIF(BM$4:BM$53,"&lt;"&amp;AO829)*IF(AP829&lt;0.5,Riskregister!$K$12+(Riskregister!$L$12-Riskregister!$K$12)*SQRT(AP829/2),Riskregister!$L$12-(Riskregister!$L$12-Riskregister!$K$12)*SQRT((1-AP829)/2)))</f>
        <v>0</v>
      </c>
      <c r="AR829" s="30">
        <f t="shared" ca="1" si="513"/>
        <v>2.4158448420347756E-2</v>
      </c>
      <c r="AS829" s="30">
        <f t="shared" ca="1" si="513"/>
        <v>0.9802545404087305</v>
      </c>
      <c r="AT829" s="30">
        <f>IF(Riskregister!$E$13="",0,COUNTIF(BN$4:BN$53,"&lt;"&amp;AR829)*IF(AS829&lt;0.5,Riskregister!$K$13+(Riskregister!$L$13-Riskregister!$K$13)*SQRT(AS829/2),Riskregister!$L$13-(Riskregister!$L$13-Riskregister!$K$13)*SQRT((1-AS829)/2)))</f>
        <v>0</v>
      </c>
      <c r="AU829" s="30">
        <f t="shared" ca="1" si="514"/>
        <v>0.69193419906332232</v>
      </c>
      <c r="AV829" s="30">
        <f t="shared" ca="1" si="514"/>
        <v>0.41389620768555913</v>
      </c>
      <c r="AW829" s="30">
        <f>IF(Riskregister!$E$14="",0,COUNTIF(BO$4:BO$53,"&lt;"&amp;AU829)*IF(AV829&lt;0.5,Riskregister!$K$14+(Riskregister!$L$14-Riskregister!$K$14)*SQRT(AV829/2),Riskregister!$L$14-(Riskregister!$L$14-Riskregister!$K$14)*SQRT((1-AV829)/2)))</f>
        <v>0</v>
      </c>
      <c r="AX829" s="30">
        <f t="shared" ca="1" si="515"/>
        <v>0.88865871412721931</v>
      </c>
      <c r="AY829" s="30">
        <f t="shared" ca="1" si="515"/>
        <v>0.9600115145654271</v>
      </c>
      <c r="AZ829" s="30">
        <f>IF(Riskregister!$E$15="",0,COUNTIF(BP$4:BP$53,"&lt;"&amp;AX829)*IF(AY829&lt;0.5,Riskregister!$K$15+(Riskregister!$L$15-Riskregister!$K$15)*SQRT(AY829/2),Riskregister!$L$15-(Riskregister!$L$15-Riskregister!$K$15)*SQRT((1-AY829)/2)))</f>
        <v>0</v>
      </c>
      <c r="BA829" s="30">
        <f t="shared" ca="1" si="516"/>
        <v>0.29925017465242731</v>
      </c>
      <c r="BB829" s="30">
        <f t="shared" ca="1" si="516"/>
        <v>0.75963859542928291</v>
      </c>
      <c r="BC829" s="30">
        <f>IF(Riskregister!$E$16="",0,COUNTIF(BQ$4:BQ$53,"&lt;"&amp;BA829)*IF(BB829&lt;0.5,Riskregister!$K$16+(Riskregister!$L$16-Riskregister!$K$16)*SQRT(BB829/2),Riskregister!$L$16-(Riskregister!$L$16-Riskregister!$K$16)*SQRT((1-BB829)/2)))</f>
        <v>0</v>
      </c>
      <c r="BD829" s="30">
        <f t="shared" ca="1" si="480"/>
        <v>14419001.542865818</v>
      </c>
    </row>
    <row r="830" spans="20:56" x14ac:dyDescent="0.35">
      <c r="T830" s="30">
        <f t="shared" ca="1" si="505"/>
        <v>0.70361561681817164</v>
      </c>
      <c r="U830" s="30">
        <f t="shared" ca="1" si="505"/>
        <v>0.57492045863948349</v>
      </c>
      <c r="V830" s="30">
        <f ca="1">IF(Riskregister!$E$5="",0,COUNTIF(BF$4:BF$53,"&lt;"&amp;T830)*IF(U830&lt;0.5,Riskregister!$K$5+(Riskregister!$L$5-Riskregister!$K$5)*SQRT(U830/2),Riskregister!$L$5-(Riskregister!$L$5-Riskregister!$K$5)*SQRT((1-U830)/2)))</f>
        <v>1570163.3552294543</v>
      </c>
      <c r="W830" s="30">
        <f t="shared" ca="1" si="506"/>
        <v>0.90993414449548682</v>
      </c>
      <c r="X830" s="30">
        <f t="shared" ca="1" si="506"/>
        <v>0.66202523304878291</v>
      </c>
      <c r="Y830" s="30">
        <f ca="1">IF(Riskregister!$E$6="",0,COUNTIF(BG$4:BG$53,"&lt;"&amp;W830)*IF(X830&lt;0.5,Riskregister!$K$6+(Riskregister!$L$6-Riskregister!$K$6)*SQRT(X830/2),Riskregister!$L$6-(Riskregister!$L$6-Riskregister!$K$6)*SQRT((1-X830)/2)))</f>
        <v>5040218.5960149784</v>
      </c>
      <c r="Z830" s="30">
        <f t="shared" ca="1" si="507"/>
        <v>0.32657181489799236</v>
      </c>
      <c r="AA830" s="30">
        <f t="shared" ca="1" si="507"/>
        <v>0.15073386568140479</v>
      </c>
      <c r="AB830" s="30">
        <f ca="1">IF(Riskregister!$E$7="",0,COUNTIF(BH$4:BH$53,"&lt;"&amp;Z830)*IF(AA830&lt;0.5,Riskregister!$K$7+(Riskregister!$L$7-Riskregister!$K$7)*SQRT(AA830/2),Riskregister!$L$7-(Riskregister!$L$7-Riskregister!$K$7)*SQRT((1-AA830)/2)))</f>
        <v>730428.17551081558</v>
      </c>
      <c r="AC830" s="30">
        <f t="shared" ca="1" si="508"/>
        <v>0.86142310855390403</v>
      </c>
      <c r="AD830" s="30">
        <f t="shared" ca="1" si="508"/>
        <v>0.97814310374473767</v>
      </c>
      <c r="AE830" s="30">
        <f ca="1">IF(Riskregister!$E$8="",0,COUNTIF(BI$4:BI$53,"&lt;"&amp;AC830)*IF(AD830&lt;0.5,Riskregister!$K$8+(Riskregister!$L$8-Riskregister!$K$8)*SQRT(AD830/2),Riskregister!$L$8-(Riskregister!$L$8-Riskregister!$K$8)*SQRT((1-AD830)/2)))</f>
        <v>22543328.373900101</v>
      </c>
      <c r="AF830" s="30">
        <f t="shared" ca="1" si="509"/>
        <v>0.33511044695107062</v>
      </c>
      <c r="AG830" s="30">
        <f t="shared" ca="1" si="509"/>
        <v>2.2401769272047622E-2</v>
      </c>
      <c r="AH830" s="30">
        <f>IF(Riskregister!$E$9="",0,COUNTIF(BJ$4:BJ$53,"&lt;"&amp;AF830)*IF(AG830&lt;0.5,Riskregister!$K$9+(Riskregister!$L$9-Riskregister!$K$9)*SQRT(AG830/2),Riskregister!$L$9-(Riskregister!$L$9-Riskregister!$K$9)*SQRT((1-AG830)/2)))</f>
        <v>0</v>
      </c>
      <c r="AI830" s="30">
        <f t="shared" ca="1" si="510"/>
        <v>0.60870119192058669</v>
      </c>
      <c r="AJ830" s="30">
        <f t="shared" ca="1" si="510"/>
        <v>0.89293719349646672</v>
      </c>
      <c r="AK830" s="30">
        <f>IF(Riskregister!$E$10="",0,COUNTIF(BK$4:BK$53,"&lt;"&amp;AI830)*IF(AJ830&lt;0.5,Riskregister!$K$10+(Riskregister!$L$10-Riskregister!$K$10)*SQRT(AJ830/2),Riskregister!$L$10-(Riskregister!$L$10-Riskregister!$K$10)*SQRT((1-AJ830)/2)))</f>
        <v>0</v>
      </c>
      <c r="AL830" s="30">
        <f t="shared" ca="1" si="511"/>
        <v>0.20150875426861525</v>
      </c>
      <c r="AM830" s="30">
        <f t="shared" ca="1" si="511"/>
        <v>0.75282606315593747</v>
      </c>
      <c r="AN830" s="30">
        <f>IF(Riskregister!$E$11="",0,COUNTIF(BL$4:BL$53,"&lt;"&amp;AL830)*IF(AM830&lt;0.5,Riskregister!$K$11+(Riskregister!$L$11-Riskregister!$K$11)*SQRT(AM830/2),Riskregister!$L$11-(Riskregister!$L$11-Riskregister!$K$11)*SQRT((1-AM830)/2)))</f>
        <v>0</v>
      </c>
      <c r="AO830" s="30">
        <f t="shared" ca="1" si="512"/>
        <v>3.1953566253755894E-2</v>
      </c>
      <c r="AP830" s="30">
        <f t="shared" ca="1" si="512"/>
        <v>0.26899650739814884</v>
      </c>
      <c r="AQ830" s="30">
        <f>IF(Riskregister!$E$12="",0,COUNTIF(BM$4:BM$53,"&lt;"&amp;AO830)*IF(AP830&lt;0.5,Riskregister!$K$12+(Riskregister!$L$12-Riskregister!$K$12)*SQRT(AP830/2),Riskregister!$L$12-(Riskregister!$L$12-Riskregister!$K$12)*SQRT((1-AP830)/2)))</f>
        <v>0</v>
      </c>
      <c r="AR830" s="30">
        <f t="shared" ca="1" si="513"/>
        <v>0.60239633397828862</v>
      </c>
      <c r="AS830" s="30">
        <f t="shared" ca="1" si="513"/>
        <v>0.51434445592359201</v>
      </c>
      <c r="AT830" s="30">
        <f>IF(Riskregister!$E$13="",0,COUNTIF(BN$4:BN$53,"&lt;"&amp;AR830)*IF(AS830&lt;0.5,Riskregister!$K$13+(Riskregister!$L$13-Riskregister!$K$13)*SQRT(AS830/2),Riskregister!$L$13-(Riskregister!$L$13-Riskregister!$K$13)*SQRT((1-AS830)/2)))</f>
        <v>0</v>
      </c>
      <c r="AU830" s="30">
        <f t="shared" ca="1" si="514"/>
        <v>0.66669667506386743</v>
      </c>
      <c r="AV830" s="30">
        <f t="shared" ca="1" si="514"/>
        <v>0.73617432851661802</v>
      </c>
      <c r="AW830" s="30">
        <f>IF(Riskregister!$E$14="",0,COUNTIF(BO$4:BO$53,"&lt;"&amp;AU830)*IF(AV830&lt;0.5,Riskregister!$K$14+(Riskregister!$L$14-Riskregister!$K$14)*SQRT(AV830/2),Riskregister!$L$14-(Riskregister!$L$14-Riskregister!$K$14)*SQRT((1-AV830)/2)))</f>
        <v>0</v>
      </c>
      <c r="AX830" s="30">
        <f t="shared" ca="1" si="515"/>
        <v>0.94604576485757852</v>
      </c>
      <c r="AY830" s="30">
        <f t="shared" ca="1" si="515"/>
        <v>0.58680075884043625</v>
      </c>
      <c r="AZ830" s="30">
        <f>IF(Riskregister!$E$15="",0,COUNTIF(BP$4:BP$53,"&lt;"&amp;AX830)*IF(AY830&lt;0.5,Riskregister!$K$15+(Riskregister!$L$15-Riskregister!$K$15)*SQRT(AY830/2),Riskregister!$L$15-(Riskregister!$L$15-Riskregister!$K$15)*SQRT((1-AY830)/2)))</f>
        <v>0</v>
      </c>
      <c r="BA830" s="30">
        <f t="shared" ca="1" si="516"/>
        <v>0.33945434942061747</v>
      </c>
      <c r="BB830" s="30">
        <f t="shared" ca="1" si="516"/>
        <v>0.10370134175671419</v>
      </c>
      <c r="BC830" s="30">
        <f>IF(Riskregister!$E$16="",0,COUNTIF(BQ$4:BQ$53,"&lt;"&amp;BA830)*IF(BB830&lt;0.5,Riskregister!$K$16+(Riskregister!$L$16-Riskregister!$K$16)*SQRT(BB830/2),Riskregister!$L$16-(Riskregister!$L$16-Riskregister!$K$16)*SQRT((1-BB830)/2)))</f>
        <v>0</v>
      </c>
      <c r="BD830" s="30">
        <f t="shared" ca="1" si="480"/>
        <v>29884138.500655349</v>
      </c>
    </row>
    <row r="831" spans="20:56" x14ac:dyDescent="0.35">
      <c r="T831" s="30">
        <f t="shared" ca="1" si="505"/>
        <v>0.85808842481448144</v>
      </c>
      <c r="U831" s="30">
        <f t="shared" ca="1" si="505"/>
        <v>0.96911764460378613</v>
      </c>
      <c r="V831" s="30">
        <f ca="1">IF(Riskregister!$E$5="",0,COUNTIF(BF$4:BF$53,"&lt;"&amp;T831)*IF(U831&lt;0.5,Riskregister!$K$5+(Riskregister!$L$5-Riskregister!$K$5)*SQRT(U831/2),Riskregister!$L$5-(Riskregister!$L$5-Riskregister!$K$5)*SQRT((1-U831)/2)))</f>
        <v>3264491.1544844164</v>
      </c>
      <c r="W831" s="30">
        <f t="shared" ca="1" si="506"/>
        <v>0.6807409942876036</v>
      </c>
      <c r="X831" s="30">
        <f t="shared" ca="1" si="506"/>
        <v>0.99748280488310159</v>
      </c>
      <c r="Y831" s="30">
        <f ca="1">IF(Riskregister!$E$6="",0,COUNTIF(BG$4:BG$53,"&lt;"&amp;W831)*IF(X831&lt;0.5,Riskregister!$K$6+(Riskregister!$L$6-Riskregister!$K$6)*SQRT(X831/2),Riskregister!$L$6-(Riskregister!$L$6-Riskregister!$K$6)*SQRT((1-X831)/2)))</f>
        <v>3872283.8132517976</v>
      </c>
      <c r="Z831" s="30">
        <f t="shared" ca="1" si="507"/>
        <v>0.74787372375848793</v>
      </c>
      <c r="AA831" s="30">
        <f t="shared" ca="1" si="507"/>
        <v>0.68561812836249214</v>
      </c>
      <c r="AB831" s="30">
        <f ca="1">IF(Riskregister!$E$7="",0,COUNTIF(BH$4:BH$53,"&lt;"&amp;Z831)*IF(AA831&lt;0.5,Riskregister!$K$7+(Riskregister!$L$7-Riskregister!$K$7)*SQRT(AA831/2),Riskregister!$L$7-(Riskregister!$L$7-Riskregister!$K$7)*SQRT((1-AA831)/2)))</f>
        <v>2089875.2606940828</v>
      </c>
      <c r="AC831" s="30">
        <f t="shared" ca="1" si="508"/>
        <v>0.651440203295372</v>
      </c>
      <c r="AD831" s="30">
        <f t="shared" ca="1" si="508"/>
        <v>0.74345858679083432</v>
      </c>
      <c r="AE831" s="30">
        <f ca="1">IF(Riskregister!$E$8="",0,COUNTIF(BI$4:BI$53,"&lt;"&amp;AC831)*IF(AD831&lt;0.5,Riskregister!$K$8+(Riskregister!$L$8-Riskregister!$K$8)*SQRT(AD831/2),Riskregister!$L$8-(Riskregister!$L$8-Riskregister!$K$8)*SQRT((1-AD831)/2)))</f>
        <v>9950099.092055656</v>
      </c>
      <c r="AF831" s="30">
        <f t="shared" ca="1" si="509"/>
        <v>0.91544042190898733</v>
      </c>
      <c r="AG831" s="30">
        <f t="shared" ca="1" si="509"/>
        <v>0.55489741502708911</v>
      </c>
      <c r="AH831" s="30">
        <f>IF(Riskregister!$E$9="",0,COUNTIF(BJ$4:BJ$53,"&lt;"&amp;AF831)*IF(AG831&lt;0.5,Riskregister!$K$9+(Riskregister!$L$9-Riskregister!$K$9)*SQRT(AG831/2),Riskregister!$L$9-(Riskregister!$L$9-Riskregister!$K$9)*SQRT((1-AG831)/2)))</f>
        <v>0</v>
      </c>
      <c r="AI831" s="30">
        <f t="shared" ca="1" si="510"/>
        <v>0.14412671880312533</v>
      </c>
      <c r="AJ831" s="30">
        <f t="shared" ca="1" si="510"/>
        <v>0.57370573264705538</v>
      </c>
      <c r="AK831" s="30">
        <f>IF(Riskregister!$E$10="",0,COUNTIF(BK$4:BK$53,"&lt;"&amp;AI831)*IF(AJ831&lt;0.5,Riskregister!$K$10+(Riskregister!$L$10-Riskregister!$K$10)*SQRT(AJ831/2),Riskregister!$L$10-(Riskregister!$L$10-Riskregister!$K$10)*SQRT((1-AJ831)/2)))</f>
        <v>0</v>
      </c>
      <c r="AL831" s="30">
        <f t="shared" ca="1" si="511"/>
        <v>0.17148280337406141</v>
      </c>
      <c r="AM831" s="30">
        <f t="shared" ca="1" si="511"/>
        <v>0.55074950670990175</v>
      </c>
      <c r="AN831" s="30">
        <f>IF(Riskregister!$E$11="",0,COUNTIF(BL$4:BL$53,"&lt;"&amp;AL831)*IF(AM831&lt;0.5,Riskregister!$K$11+(Riskregister!$L$11-Riskregister!$K$11)*SQRT(AM831/2),Riskregister!$L$11-(Riskregister!$L$11-Riskregister!$K$11)*SQRT((1-AM831)/2)))</f>
        <v>0</v>
      </c>
      <c r="AO831" s="30">
        <f t="shared" ca="1" si="512"/>
        <v>0.97604501158900125</v>
      </c>
      <c r="AP831" s="30">
        <f t="shared" ca="1" si="512"/>
        <v>0.9774204717295919</v>
      </c>
      <c r="AQ831" s="30">
        <f>IF(Riskregister!$E$12="",0,COUNTIF(BM$4:BM$53,"&lt;"&amp;AO831)*IF(AP831&lt;0.5,Riskregister!$K$12+(Riskregister!$L$12-Riskregister!$K$12)*SQRT(AP831/2),Riskregister!$L$12-(Riskregister!$L$12-Riskregister!$K$12)*SQRT((1-AP831)/2)))</f>
        <v>0</v>
      </c>
      <c r="AR831" s="30">
        <f t="shared" ca="1" si="513"/>
        <v>0.83013293273296396</v>
      </c>
      <c r="AS831" s="30">
        <f t="shared" ca="1" si="513"/>
        <v>0.59676703396806485</v>
      </c>
      <c r="AT831" s="30">
        <f>IF(Riskregister!$E$13="",0,COUNTIF(BN$4:BN$53,"&lt;"&amp;AR831)*IF(AS831&lt;0.5,Riskregister!$K$13+(Riskregister!$L$13-Riskregister!$K$13)*SQRT(AS831/2),Riskregister!$L$13-(Riskregister!$L$13-Riskregister!$K$13)*SQRT((1-AS831)/2)))</f>
        <v>0</v>
      </c>
      <c r="AU831" s="30">
        <f t="shared" ca="1" si="514"/>
        <v>0.26753820358847891</v>
      </c>
      <c r="AV831" s="30">
        <f t="shared" ca="1" si="514"/>
        <v>0.7144491585660907</v>
      </c>
      <c r="AW831" s="30">
        <f>IF(Riskregister!$E$14="",0,COUNTIF(BO$4:BO$53,"&lt;"&amp;AU831)*IF(AV831&lt;0.5,Riskregister!$K$14+(Riskregister!$L$14-Riskregister!$K$14)*SQRT(AV831/2),Riskregister!$L$14-(Riskregister!$L$14-Riskregister!$K$14)*SQRT((1-AV831)/2)))</f>
        <v>0</v>
      </c>
      <c r="AX831" s="30">
        <f t="shared" ca="1" si="515"/>
        <v>0.39829907320499758</v>
      </c>
      <c r="AY831" s="30">
        <f t="shared" ca="1" si="515"/>
        <v>0.97314151367719404</v>
      </c>
      <c r="AZ831" s="30">
        <f>IF(Riskregister!$E$15="",0,COUNTIF(BP$4:BP$53,"&lt;"&amp;AX831)*IF(AY831&lt;0.5,Riskregister!$K$15+(Riskregister!$L$15-Riskregister!$K$15)*SQRT(AY831/2),Riskregister!$L$15-(Riskregister!$L$15-Riskregister!$K$15)*SQRT((1-AY831)/2)))</f>
        <v>0</v>
      </c>
      <c r="BA831" s="30">
        <f t="shared" ca="1" si="516"/>
        <v>0.46523021991531199</v>
      </c>
      <c r="BB831" s="30">
        <f t="shared" ca="1" si="516"/>
        <v>5.7217568957538489E-2</v>
      </c>
      <c r="BC831" s="30">
        <f>IF(Riskregister!$E$16="",0,COUNTIF(BQ$4:BQ$53,"&lt;"&amp;BA831)*IF(BB831&lt;0.5,Riskregister!$K$16+(Riskregister!$L$16-Riskregister!$K$16)*SQRT(BB831/2),Riskregister!$L$16-(Riskregister!$L$16-Riskregister!$K$16)*SQRT((1-BB831)/2)))</f>
        <v>0</v>
      </c>
      <c r="BD831" s="30">
        <f t="shared" ca="1" si="480"/>
        <v>19176749.320485953</v>
      </c>
    </row>
    <row r="832" spans="20:56" x14ac:dyDescent="0.35">
      <c r="T832" s="30">
        <f t="shared" ca="1" si="505"/>
        <v>0.429199281791663</v>
      </c>
      <c r="U832" s="30">
        <f t="shared" ca="1" si="505"/>
        <v>5.3759249363377726E-2</v>
      </c>
      <c r="V832" s="30">
        <f ca="1">IF(Riskregister!$E$5="",0,COUNTIF(BF$4:BF$53,"&lt;"&amp;T832)*IF(U832&lt;0.5,Riskregister!$K$5+(Riskregister!$L$5-Riskregister!$K$5)*SQRT(U832/2),Riskregister!$L$5-(Riskregister!$L$5-Riskregister!$K$5)*SQRT((1-U832)/2)))</f>
        <v>671332.59132440924</v>
      </c>
      <c r="W832" s="30">
        <f t="shared" ca="1" si="506"/>
        <v>1.6768910602971476E-2</v>
      </c>
      <c r="X832" s="30">
        <f t="shared" ca="1" si="506"/>
        <v>0.46636526779719101</v>
      </c>
      <c r="Y832" s="30">
        <f ca="1">IF(Riskregister!$E$6="",0,COUNTIF(BG$4:BG$53,"&lt;"&amp;W832)*IF(X832&lt;0.5,Riskregister!$K$6+(Riskregister!$L$6-Riskregister!$K$6)*SQRT(X832/2),Riskregister!$L$6-(Riskregister!$L$6-Riskregister!$K$6)*SQRT((1-X832)/2)))</f>
        <v>0</v>
      </c>
      <c r="Z832" s="30">
        <f t="shared" ca="1" si="507"/>
        <v>0.16468855705132868</v>
      </c>
      <c r="AA832" s="30">
        <f t="shared" ca="1" si="507"/>
        <v>0.68566966133629192</v>
      </c>
      <c r="AB832" s="30">
        <f ca="1">IF(Riskregister!$E$7="",0,COUNTIF(BH$4:BH$53,"&lt;"&amp;Z832)*IF(AA832&lt;0.5,Riskregister!$K$7+(Riskregister!$L$7-Riskregister!$K$7)*SQRT(AA832/2),Riskregister!$L$7-(Riskregister!$L$7-Riskregister!$K$7)*SQRT((1-AA832)/2)))</f>
        <v>1044983.1246795879</v>
      </c>
      <c r="AC832" s="30">
        <f t="shared" ca="1" si="508"/>
        <v>0.70604621140185331</v>
      </c>
      <c r="AD832" s="30">
        <f t="shared" ca="1" si="508"/>
        <v>0.37984242255718004</v>
      </c>
      <c r="AE832" s="30">
        <f ca="1">IF(Riskregister!$E$8="",0,COUNTIF(BI$4:BI$53,"&lt;"&amp;AC832)*IF(AD832&lt;0.5,Riskregister!$K$8+(Riskregister!$L$8-Riskregister!$K$8)*SQRT(AD832/2),Riskregister!$L$8-(Riskregister!$L$8-Riskregister!$K$8)*SQRT((1-AD832)/2)))</f>
        <v>9393030.7526766211</v>
      </c>
      <c r="AF832" s="30">
        <f t="shared" ca="1" si="509"/>
        <v>0.55077405315963957</v>
      </c>
      <c r="AG832" s="30">
        <f t="shared" ca="1" si="509"/>
        <v>0.87390214729220295</v>
      </c>
      <c r="AH832" s="30">
        <f>IF(Riskregister!$E$9="",0,COUNTIF(BJ$4:BJ$53,"&lt;"&amp;AF832)*IF(AG832&lt;0.5,Riskregister!$K$9+(Riskregister!$L$9-Riskregister!$K$9)*SQRT(AG832/2),Riskregister!$L$9-(Riskregister!$L$9-Riskregister!$K$9)*SQRT((1-AG832)/2)))</f>
        <v>0</v>
      </c>
      <c r="AI832" s="30">
        <f t="shared" ca="1" si="510"/>
        <v>0.87575926512694013</v>
      </c>
      <c r="AJ832" s="30">
        <f t="shared" ca="1" si="510"/>
        <v>0.52846304605080052</v>
      </c>
      <c r="AK832" s="30">
        <f>IF(Riskregister!$E$10="",0,COUNTIF(BK$4:BK$53,"&lt;"&amp;AI832)*IF(AJ832&lt;0.5,Riskregister!$K$10+(Riskregister!$L$10-Riskregister!$K$10)*SQRT(AJ832/2),Riskregister!$L$10-(Riskregister!$L$10-Riskregister!$K$10)*SQRT((1-AJ832)/2)))</f>
        <v>0</v>
      </c>
      <c r="AL832" s="30">
        <f t="shared" ca="1" si="511"/>
        <v>0.93961789467334955</v>
      </c>
      <c r="AM832" s="30">
        <f t="shared" ca="1" si="511"/>
        <v>0.65252143388347283</v>
      </c>
      <c r="AN832" s="30">
        <f>IF(Riskregister!$E$11="",0,COUNTIF(BL$4:BL$53,"&lt;"&amp;AL832)*IF(AM832&lt;0.5,Riskregister!$K$11+(Riskregister!$L$11-Riskregister!$K$11)*SQRT(AM832/2),Riskregister!$L$11-(Riskregister!$L$11-Riskregister!$K$11)*SQRT((1-AM832)/2)))</f>
        <v>0</v>
      </c>
      <c r="AO832" s="30">
        <f t="shared" ca="1" si="512"/>
        <v>7.4392030284623045E-2</v>
      </c>
      <c r="AP832" s="30">
        <f t="shared" ca="1" si="512"/>
        <v>0.49503138466585572</v>
      </c>
      <c r="AQ832" s="30">
        <f>IF(Riskregister!$E$12="",0,COUNTIF(BM$4:BM$53,"&lt;"&amp;AO832)*IF(AP832&lt;0.5,Riskregister!$K$12+(Riskregister!$L$12-Riskregister!$K$12)*SQRT(AP832/2),Riskregister!$L$12-(Riskregister!$L$12-Riskregister!$K$12)*SQRT((1-AP832)/2)))</f>
        <v>0</v>
      </c>
      <c r="AR832" s="30">
        <f t="shared" ca="1" si="513"/>
        <v>0.72819302619408077</v>
      </c>
      <c r="AS832" s="30">
        <f t="shared" ca="1" si="513"/>
        <v>0.51551223636335131</v>
      </c>
      <c r="AT832" s="30">
        <f>IF(Riskregister!$E$13="",0,COUNTIF(BN$4:BN$53,"&lt;"&amp;AR832)*IF(AS832&lt;0.5,Riskregister!$K$13+(Riskregister!$L$13-Riskregister!$K$13)*SQRT(AS832/2),Riskregister!$L$13-(Riskregister!$L$13-Riskregister!$K$13)*SQRT((1-AS832)/2)))</f>
        <v>0</v>
      </c>
      <c r="AU832" s="30">
        <f t="shared" ca="1" si="514"/>
        <v>0.88947610750466533</v>
      </c>
      <c r="AV832" s="30">
        <f t="shared" ca="1" si="514"/>
        <v>0.81822484658479377</v>
      </c>
      <c r="AW832" s="30">
        <f>IF(Riskregister!$E$14="",0,COUNTIF(BO$4:BO$53,"&lt;"&amp;AU832)*IF(AV832&lt;0.5,Riskregister!$K$14+(Riskregister!$L$14-Riskregister!$K$14)*SQRT(AV832/2),Riskregister!$L$14-(Riskregister!$L$14-Riskregister!$K$14)*SQRT((1-AV832)/2)))</f>
        <v>0</v>
      </c>
      <c r="AX832" s="30">
        <f t="shared" ca="1" si="515"/>
        <v>0.68337237235372317</v>
      </c>
      <c r="AY832" s="30">
        <f t="shared" ca="1" si="515"/>
        <v>0.14268956771091268</v>
      </c>
      <c r="AZ832" s="30">
        <f>IF(Riskregister!$E$15="",0,COUNTIF(BP$4:BP$53,"&lt;"&amp;AX832)*IF(AY832&lt;0.5,Riskregister!$K$15+(Riskregister!$L$15-Riskregister!$K$15)*SQRT(AY832/2),Riskregister!$L$15-(Riskregister!$L$15-Riskregister!$K$15)*SQRT((1-AY832)/2)))</f>
        <v>0</v>
      </c>
      <c r="BA832" s="30">
        <f t="shared" ca="1" si="516"/>
        <v>0.32514230154796064</v>
      </c>
      <c r="BB832" s="30">
        <f t="shared" ca="1" si="516"/>
        <v>0.93343042630266093</v>
      </c>
      <c r="BC832" s="30">
        <f>IF(Riskregister!$E$16="",0,COUNTIF(BQ$4:BQ$53,"&lt;"&amp;BA832)*IF(BB832&lt;0.5,Riskregister!$K$16+(Riskregister!$L$16-Riskregister!$K$16)*SQRT(BB832/2),Riskregister!$L$16-(Riskregister!$L$16-Riskregister!$K$16)*SQRT((1-BB832)/2)))</f>
        <v>0</v>
      </c>
      <c r="BD832" s="30">
        <f t="shared" ca="1" si="480"/>
        <v>11109346.468680618</v>
      </c>
    </row>
    <row r="833" spans="20:56" x14ac:dyDescent="0.35">
      <c r="T833" s="30">
        <f t="shared" ca="1" si="505"/>
        <v>0.64211406166836937</v>
      </c>
      <c r="U833" s="30">
        <f t="shared" ca="1" si="505"/>
        <v>0.87310596304875276</v>
      </c>
      <c r="V833" s="30">
        <f ca="1">IF(Riskregister!$E$5="",0,COUNTIF(BF$4:BF$53,"&lt;"&amp;T833)*IF(U833&lt;0.5,Riskregister!$K$5+(Riskregister!$L$5-Riskregister!$K$5)*SQRT(U833/2),Riskregister!$L$5-(Riskregister!$L$5-Riskregister!$K$5)*SQRT((1-U833)/2)))</f>
        <v>1946603.5511155601</v>
      </c>
      <c r="W833" s="30">
        <f t="shared" ca="1" si="506"/>
        <v>0.63504062482710755</v>
      </c>
      <c r="X833" s="30">
        <f t="shared" ca="1" si="506"/>
        <v>0.62162174716315555</v>
      </c>
      <c r="Y833" s="30">
        <f ca="1">IF(Riskregister!$E$6="",0,COUNTIF(BG$4:BG$53,"&lt;"&amp;W833)*IF(X833&lt;0.5,Riskregister!$K$6+(Riskregister!$L$6-Riskregister!$K$6)*SQRT(X833/2),Riskregister!$L$6-(Riskregister!$L$6-Riskregister!$K$6)*SQRT((1-X833)/2)))</f>
        <v>2434148.4494426837</v>
      </c>
      <c r="Z833" s="30">
        <f t="shared" ca="1" si="507"/>
        <v>0.84750755619138773</v>
      </c>
      <c r="AA833" s="30">
        <f t="shared" ca="1" si="507"/>
        <v>0.44285767065405113</v>
      </c>
      <c r="AB833" s="30">
        <f ca="1">IF(Riskregister!$E$7="",0,COUNTIF(BH$4:BH$53,"&lt;"&amp;Z833)*IF(AA833&lt;0.5,Riskregister!$K$7+(Riskregister!$L$7-Riskregister!$K$7)*SQRT(AA833/2),Riskregister!$L$7-(Riskregister!$L$7-Riskregister!$K$7)*SQRT((1-AA833)/2)))</f>
        <v>1932271.1015642218</v>
      </c>
      <c r="AC833" s="30">
        <f t="shared" ca="1" si="508"/>
        <v>0.69195940422973978</v>
      </c>
      <c r="AD833" s="30">
        <f t="shared" ca="1" si="508"/>
        <v>0.17404144936536525</v>
      </c>
      <c r="AE833" s="30">
        <f ca="1">IF(Riskregister!$E$8="",0,COUNTIF(BI$4:BI$53,"&lt;"&amp;AC833)*IF(AD833&lt;0.5,Riskregister!$K$8+(Riskregister!$L$8-Riskregister!$K$8)*SQRT(AD833/2),Riskregister!$L$8-(Riskregister!$L$8-Riskregister!$K$8)*SQRT((1-AD833)/2)))</f>
        <v>6745863.7678766819</v>
      </c>
      <c r="AF833" s="30">
        <f t="shared" ca="1" si="509"/>
        <v>0.72597270150410609</v>
      </c>
      <c r="AG833" s="30">
        <f t="shared" ca="1" si="509"/>
        <v>3.0211781902623747E-2</v>
      </c>
      <c r="AH833" s="30">
        <f>IF(Riskregister!$E$9="",0,COUNTIF(BJ$4:BJ$53,"&lt;"&amp;AF833)*IF(AG833&lt;0.5,Riskregister!$K$9+(Riskregister!$L$9-Riskregister!$K$9)*SQRT(AG833/2),Riskregister!$L$9-(Riskregister!$L$9-Riskregister!$K$9)*SQRT((1-AG833)/2)))</f>
        <v>0</v>
      </c>
      <c r="AI833" s="30">
        <f t="shared" ca="1" si="510"/>
        <v>0.93145060297397908</v>
      </c>
      <c r="AJ833" s="30">
        <f t="shared" ca="1" si="510"/>
        <v>0.34103830925077649</v>
      </c>
      <c r="AK833" s="30">
        <f>IF(Riskregister!$E$10="",0,COUNTIF(BK$4:BK$53,"&lt;"&amp;AI833)*IF(AJ833&lt;0.5,Riskregister!$K$10+(Riskregister!$L$10-Riskregister!$K$10)*SQRT(AJ833/2),Riskregister!$L$10-(Riskregister!$L$10-Riskregister!$K$10)*SQRT((1-AJ833)/2)))</f>
        <v>0</v>
      </c>
      <c r="AL833" s="30">
        <f t="shared" ca="1" si="511"/>
        <v>0.23802894069465286</v>
      </c>
      <c r="AM833" s="30">
        <f t="shared" ca="1" si="511"/>
        <v>0.96775907310765796</v>
      </c>
      <c r="AN833" s="30">
        <f>IF(Riskregister!$E$11="",0,COUNTIF(BL$4:BL$53,"&lt;"&amp;AL833)*IF(AM833&lt;0.5,Riskregister!$K$11+(Riskregister!$L$11-Riskregister!$K$11)*SQRT(AM833/2),Riskregister!$L$11-(Riskregister!$L$11-Riskregister!$K$11)*SQRT((1-AM833)/2)))</f>
        <v>0</v>
      </c>
      <c r="AO833" s="30">
        <f t="shared" ca="1" si="512"/>
        <v>0.6155153866292602</v>
      </c>
      <c r="AP833" s="30">
        <f t="shared" ca="1" si="512"/>
        <v>0.2267438870604086</v>
      </c>
      <c r="AQ833" s="30">
        <f>IF(Riskregister!$E$12="",0,COUNTIF(BM$4:BM$53,"&lt;"&amp;AO833)*IF(AP833&lt;0.5,Riskregister!$K$12+(Riskregister!$L$12-Riskregister!$K$12)*SQRT(AP833/2),Riskregister!$L$12-(Riskregister!$L$12-Riskregister!$K$12)*SQRT((1-AP833)/2)))</f>
        <v>0</v>
      </c>
      <c r="AR833" s="30">
        <f t="shared" ca="1" si="513"/>
        <v>0.32487204373892653</v>
      </c>
      <c r="AS833" s="30">
        <f t="shared" ca="1" si="513"/>
        <v>0.59794458038866616</v>
      </c>
      <c r="AT833" s="30">
        <f>IF(Riskregister!$E$13="",0,COUNTIF(BN$4:BN$53,"&lt;"&amp;AR833)*IF(AS833&lt;0.5,Riskregister!$K$13+(Riskregister!$L$13-Riskregister!$K$13)*SQRT(AS833/2),Riskregister!$L$13-(Riskregister!$L$13-Riskregister!$K$13)*SQRT((1-AS833)/2)))</f>
        <v>0</v>
      </c>
      <c r="AU833" s="30">
        <f t="shared" ca="1" si="514"/>
        <v>3.7927800705794712E-2</v>
      </c>
      <c r="AV833" s="30">
        <f t="shared" ca="1" si="514"/>
        <v>0.83289795112844922</v>
      </c>
      <c r="AW833" s="30">
        <f>IF(Riskregister!$E$14="",0,COUNTIF(BO$4:BO$53,"&lt;"&amp;AU833)*IF(AV833&lt;0.5,Riskregister!$K$14+(Riskregister!$L$14-Riskregister!$K$14)*SQRT(AV833/2),Riskregister!$L$14-(Riskregister!$L$14-Riskregister!$K$14)*SQRT((1-AV833)/2)))</f>
        <v>0</v>
      </c>
      <c r="AX833" s="30">
        <f t="shared" ca="1" si="515"/>
        <v>0.27229291746172257</v>
      </c>
      <c r="AY833" s="30">
        <f t="shared" ca="1" si="515"/>
        <v>0.10388271300818896</v>
      </c>
      <c r="AZ833" s="30">
        <f>IF(Riskregister!$E$15="",0,COUNTIF(BP$4:BP$53,"&lt;"&amp;AX833)*IF(AY833&lt;0.5,Riskregister!$K$15+(Riskregister!$L$15-Riskregister!$K$15)*SQRT(AY833/2),Riskregister!$L$15-(Riskregister!$L$15-Riskregister!$K$15)*SQRT((1-AY833)/2)))</f>
        <v>0</v>
      </c>
      <c r="BA833" s="30">
        <f t="shared" ca="1" si="516"/>
        <v>0.4783033892382117</v>
      </c>
      <c r="BB833" s="30">
        <f t="shared" ca="1" si="516"/>
        <v>0.76736695869721272</v>
      </c>
      <c r="BC833" s="30">
        <f>IF(Riskregister!$E$16="",0,COUNTIF(BQ$4:BQ$53,"&lt;"&amp;BA833)*IF(BB833&lt;0.5,Riskregister!$K$16+(Riskregister!$L$16-Riskregister!$K$16)*SQRT(BB833/2),Riskregister!$L$16-(Riskregister!$L$16-Riskregister!$K$16)*SQRT((1-BB833)/2)))</f>
        <v>0</v>
      </c>
      <c r="BD833" s="30">
        <f t="shared" ca="1" si="480"/>
        <v>13058886.869999148</v>
      </c>
    </row>
    <row r="834" spans="20:56" x14ac:dyDescent="0.35">
      <c r="T834" s="30">
        <f t="shared" ca="1" si="505"/>
        <v>1.1549265747873849E-2</v>
      </c>
      <c r="U834" s="30">
        <f t="shared" ca="1" si="505"/>
        <v>0.98545748614671402</v>
      </c>
      <c r="V834" s="30">
        <f ca="1">IF(Riskregister!$E$5="",0,COUNTIF(BF$4:BF$53,"&lt;"&amp;T834)*IF(U834&lt;0.5,Riskregister!$K$5+(Riskregister!$L$5-Riskregister!$K$5)*SQRT(U834/2),Riskregister!$L$5-(Riskregister!$L$5-Riskregister!$K$5)*SQRT((1-U834)/2)))</f>
        <v>0</v>
      </c>
      <c r="W834" s="30">
        <f t="shared" ca="1" si="506"/>
        <v>0.36327909266426361</v>
      </c>
      <c r="X834" s="30">
        <f t="shared" ca="1" si="506"/>
        <v>0.65078773701291226</v>
      </c>
      <c r="Y834" s="30">
        <f ca="1">IF(Riskregister!$E$6="",0,COUNTIF(BG$4:BG$53,"&lt;"&amp;W834)*IF(X834&lt;0.5,Riskregister!$K$6+(Riskregister!$L$6-Riskregister!$K$6)*SQRT(X834/2),Riskregister!$L$6-(Riskregister!$L$6-Riskregister!$K$6)*SQRT((1-X834)/2)))</f>
        <v>1247853.8266805566</v>
      </c>
      <c r="Z834" s="30">
        <f t="shared" ca="1" si="507"/>
        <v>0.70010961189050191</v>
      </c>
      <c r="AA834" s="30">
        <f t="shared" ca="1" si="507"/>
        <v>0.4479757050073071</v>
      </c>
      <c r="AB834" s="30">
        <f ca="1">IF(Riskregister!$E$7="",0,COUNTIF(BH$4:BH$53,"&lt;"&amp;Z834)*IF(AA834&lt;0.5,Riskregister!$K$7+(Riskregister!$L$7-Riskregister!$K$7)*SQRT(AA834/2),Riskregister!$L$7-(Riskregister!$L$7-Riskregister!$K$7)*SQRT((1-AA834)/2)))</f>
        <v>1509520.1958798219</v>
      </c>
      <c r="AC834" s="30">
        <f t="shared" ca="1" si="508"/>
        <v>0.70132776636960392</v>
      </c>
      <c r="AD834" s="30">
        <f t="shared" ca="1" si="508"/>
        <v>0.92062903713957867</v>
      </c>
      <c r="AE834" s="30">
        <f ca="1">IF(Riskregister!$E$8="",0,COUNTIF(BI$4:BI$53,"&lt;"&amp;AC834)*IF(AD834&lt;0.5,Riskregister!$K$8+(Riskregister!$L$8-Riskregister!$K$8)*SQRT(AD834/2),Riskregister!$L$8-(Riskregister!$L$8-Riskregister!$K$8)*SQRT((1-AD834)/2)))</f>
        <v>16254811.545904044</v>
      </c>
      <c r="AF834" s="30">
        <f t="shared" ca="1" si="509"/>
        <v>0.66267821378214675</v>
      </c>
      <c r="AG834" s="30">
        <f t="shared" ca="1" si="509"/>
        <v>0.71766041610380782</v>
      </c>
      <c r="AH834" s="30">
        <f>IF(Riskregister!$E$9="",0,COUNTIF(BJ$4:BJ$53,"&lt;"&amp;AF834)*IF(AG834&lt;0.5,Riskregister!$K$9+(Riskregister!$L$9-Riskregister!$K$9)*SQRT(AG834/2),Riskregister!$L$9-(Riskregister!$L$9-Riskregister!$K$9)*SQRT((1-AG834)/2)))</f>
        <v>0</v>
      </c>
      <c r="AI834" s="30">
        <f t="shared" ca="1" si="510"/>
        <v>0.56771442062952926</v>
      </c>
      <c r="AJ834" s="30">
        <f t="shared" ca="1" si="510"/>
        <v>0.51205381254084337</v>
      </c>
      <c r="AK834" s="30">
        <f>IF(Riskregister!$E$10="",0,COUNTIF(BK$4:BK$53,"&lt;"&amp;AI834)*IF(AJ834&lt;0.5,Riskregister!$K$10+(Riskregister!$L$10-Riskregister!$K$10)*SQRT(AJ834/2),Riskregister!$L$10-(Riskregister!$L$10-Riskregister!$K$10)*SQRT((1-AJ834)/2)))</f>
        <v>0</v>
      </c>
      <c r="AL834" s="30">
        <f t="shared" ca="1" si="511"/>
        <v>0.58857555888755775</v>
      </c>
      <c r="AM834" s="30">
        <f t="shared" ca="1" si="511"/>
        <v>0.76041163617415386</v>
      </c>
      <c r="AN834" s="30">
        <f>IF(Riskregister!$E$11="",0,COUNTIF(BL$4:BL$53,"&lt;"&amp;AL834)*IF(AM834&lt;0.5,Riskregister!$K$11+(Riskregister!$L$11-Riskregister!$K$11)*SQRT(AM834/2),Riskregister!$L$11-(Riskregister!$L$11-Riskregister!$K$11)*SQRT((1-AM834)/2)))</f>
        <v>0</v>
      </c>
      <c r="AO834" s="30">
        <f t="shared" ca="1" si="512"/>
        <v>0.63012669403949295</v>
      </c>
      <c r="AP834" s="30">
        <f t="shared" ca="1" si="512"/>
        <v>0.10457174355521937</v>
      </c>
      <c r="AQ834" s="30">
        <f>IF(Riskregister!$E$12="",0,COUNTIF(BM$4:BM$53,"&lt;"&amp;AO834)*IF(AP834&lt;0.5,Riskregister!$K$12+(Riskregister!$L$12-Riskregister!$K$12)*SQRT(AP834/2),Riskregister!$L$12-(Riskregister!$L$12-Riskregister!$K$12)*SQRT((1-AP834)/2)))</f>
        <v>0</v>
      </c>
      <c r="AR834" s="30">
        <f t="shared" ca="1" si="513"/>
        <v>0.56900890962629669</v>
      </c>
      <c r="AS834" s="30">
        <f t="shared" ca="1" si="513"/>
        <v>0.94223402133149281</v>
      </c>
      <c r="AT834" s="30">
        <f>IF(Riskregister!$E$13="",0,COUNTIF(BN$4:BN$53,"&lt;"&amp;AR834)*IF(AS834&lt;0.5,Riskregister!$K$13+(Riskregister!$L$13-Riskregister!$K$13)*SQRT(AS834/2),Riskregister!$L$13-(Riskregister!$L$13-Riskregister!$K$13)*SQRT((1-AS834)/2)))</f>
        <v>0</v>
      </c>
      <c r="AU834" s="30">
        <f t="shared" ca="1" si="514"/>
        <v>0.41361587586623105</v>
      </c>
      <c r="AV834" s="30">
        <f t="shared" ca="1" si="514"/>
        <v>0.159590648117929</v>
      </c>
      <c r="AW834" s="30">
        <f>IF(Riskregister!$E$14="",0,COUNTIF(BO$4:BO$53,"&lt;"&amp;AU834)*IF(AV834&lt;0.5,Riskregister!$K$14+(Riskregister!$L$14-Riskregister!$K$14)*SQRT(AV834/2),Riskregister!$L$14-(Riskregister!$L$14-Riskregister!$K$14)*SQRT((1-AV834)/2)))</f>
        <v>0</v>
      </c>
      <c r="AX834" s="30">
        <f t="shared" ca="1" si="515"/>
        <v>2.0576009030987441E-2</v>
      </c>
      <c r="AY834" s="30">
        <f t="shared" ca="1" si="515"/>
        <v>3.3782487836914954E-2</v>
      </c>
      <c r="AZ834" s="30">
        <f>IF(Riskregister!$E$15="",0,COUNTIF(BP$4:BP$53,"&lt;"&amp;AX834)*IF(AY834&lt;0.5,Riskregister!$K$15+(Riskregister!$L$15-Riskregister!$K$15)*SQRT(AY834/2),Riskregister!$L$15-(Riskregister!$L$15-Riskregister!$K$15)*SQRT((1-AY834)/2)))</f>
        <v>0</v>
      </c>
      <c r="BA834" s="30">
        <f t="shared" ca="1" si="516"/>
        <v>0.25364275879478226</v>
      </c>
      <c r="BB834" s="30">
        <f t="shared" ca="1" si="516"/>
        <v>6.9358424806296948E-2</v>
      </c>
      <c r="BC834" s="30">
        <f>IF(Riskregister!$E$16="",0,COUNTIF(BQ$4:BQ$53,"&lt;"&amp;BA834)*IF(BB834&lt;0.5,Riskregister!$K$16+(Riskregister!$L$16-Riskregister!$K$16)*SQRT(BB834/2),Riskregister!$L$16-(Riskregister!$L$16-Riskregister!$K$16)*SQRT((1-BB834)/2)))</f>
        <v>0</v>
      </c>
      <c r="BD834" s="30">
        <f t="shared" ca="1" si="480"/>
        <v>19012185.568464421</v>
      </c>
    </row>
    <row r="835" spans="20:56" x14ac:dyDescent="0.35">
      <c r="T835" s="30">
        <f t="shared" ca="1" si="505"/>
        <v>1.7021719387733114E-3</v>
      </c>
      <c r="U835" s="30">
        <f t="shared" ca="1" si="505"/>
        <v>0.23658349345049512</v>
      </c>
      <c r="V835" s="30">
        <f ca="1">IF(Riskregister!$E$5="",0,COUNTIF(BF$4:BF$53,"&lt;"&amp;T835)*IF(U835&lt;0.5,Riskregister!$K$5+(Riskregister!$L$5-Riskregister!$K$5)*SQRT(U835/2),Riskregister!$L$5-(Riskregister!$L$5-Riskregister!$K$5)*SQRT((1-U835)/2)))</f>
        <v>0</v>
      </c>
      <c r="W835" s="30">
        <f t="shared" ca="1" si="506"/>
        <v>1.3245722045529651E-2</v>
      </c>
      <c r="X835" s="30">
        <f t="shared" ca="1" si="506"/>
        <v>0.99536255612067082</v>
      </c>
      <c r="Y835" s="30">
        <f ca="1">IF(Riskregister!$E$6="",0,COUNTIF(BG$4:BG$53,"&lt;"&amp;W835)*IF(X835&lt;0.5,Riskregister!$K$6+(Riskregister!$L$6-Riskregister!$K$6)*SQRT(X835/2),Riskregister!$L$6-(Riskregister!$L$6-Riskregister!$K$6)*SQRT((1-X835)/2)))</f>
        <v>0</v>
      </c>
      <c r="Z835" s="30">
        <f t="shared" ca="1" si="507"/>
        <v>0.25785714999725673</v>
      </c>
      <c r="AA835" s="30">
        <f t="shared" ca="1" si="507"/>
        <v>0.56039381322336523</v>
      </c>
      <c r="AB835" s="30">
        <f ca="1">IF(Riskregister!$E$7="",0,COUNTIF(BH$4:BH$53,"&lt;"&amp;Z835)*IF(AA835&lt;0.5,Riskregister!$K$7+(Riskregister!$L$7-Riskregister!$K$7)*SQRT(AA835/2),Riskregister!$L$7-(Riskregister!$L$7-Riskregister!$K$7)*SQRT((1-AA835)/2)))</f>
        <v>1179544.6547789928</v>
      </c>
      <c r="AC835" s="30">
        <f t="shared" ca="1" si="508"/>
        <v>0.72251132677665064</v>
      </c>
      <c r="AD835" s="30">
        <f t="shared" ca="1" si="508"/>
        <v>0.79818477767493423</v>
      </c>
      <c r="AE835" s="30">
        <f ca="1">IF(Riskregister!$E$8="",0,COUNTIF(BI$4:BI$53,"&lt;"&amp;AC835)*IF(AD835&lt;0.5,Riskregister!$K$8+(Riskregister!$L$8-Riskregister!$K$8)*SQRT(AD835/2),Riskregister!$L$8-(Riskregister!$L$8-Riskregister!$K$8)*SQRT((1-AD835)/2)))</f>
        <v>14027999.825076558</v>
      </c>
      <c r="AF835" s="30">
        <f t="shared" ca="1" si="509"/>
        <v>0.76982024857654208</v>
      </c>
      <c r="AG835" s="30">
        <f t="shared" ca="1" si="509"/>
        <v>0.62015223670407194</v>
      </c>
      <c r="AH835" s="30">
        <f>IF(Riskregister!$E$9="",0,COUNTIF(BJ$4:BJ$53,"&lt;"&amp;AF835)*IF(AG835&lt;0.5,Riskregister!$K$9+(Riskregister!$L$9-Riskregister!$K$9)*SQRT(AG835/2),Riskregister!$L$9-(Riskregister!$L$9-Riskregister!$K$9)*SQRT((1-AG835)/2)))</f>
        <v>0</v>
      </c>
      <c r="AI835" s="30">
        <f t="shared" ca="1" si="510"/>
        <v>0.87441095077175113</v>
      </c>
      <c r="AJ835" s="30">
        <f t="shared" ca="1" si="510"/>
        <v>0.51324281067519817</v>
      </c>
      <c r="AK835" s="30">
        <f>IF(Riskregister!$E$10="",0,COUNTIF(BK$4:BK$53,"&lt;"&amp;AI835)*IF(AJ835&lt;0.5,Riskregister!$K$10+(Riskregister!$L$10-Riskregister!$K$10)*SQRT(AJ835/2),Riskregister!$L$10-(Riskregister!$L$10-Riskregister!$K$10)*SQRT((1-AJ835)/2)))</f>
        <v>0</v>
      </c>
      <c r="AL835" s="30">
        <f t="shared" ca="1" si="511"/>
        <v>0.17297948284156539</v>
      </c>
      <c r="AM835" s="30">
        <f t="shared" ca="1" si="511"/>
        <v>0.4972170208403166</v>
      </c>
      <c r="AN835" s="30">
        <f>IF(Riskregister!$E$11="",0,COUNTIF(BL$4:BL$53,"&lt;"&amp;AL835)*IF(AM835&lt;0.5,Riskregister!$K$11+(Riskregister!$L$11-Riskregister!$K$11)*SQRT(AM835/2),Riskregister!$L$11-(Riskregister!$L$11-Riskregister!$K$11)*SQRT((1-AM835)/2)))</f>
        <v>0</v>
      </c>
      <c r="AO835" s="30">
        <f t="shared" ca="1" si="512"/>
        <v>0.22869321727888592</v>
      </c>
      <c r="AP835" s="30">
        <f t="shared" ca="1" si="512"/>
        <v>0.34769965034155903</v>
      </c>
      <c r="AQ835" s="30">
        <f>IF(Riskregister!$E$12="",0,COUNTIF(BM$4:BM$53,"&lt;"&amp;AO835)*IF(AP835&lt;0.5,Riskregister!$K$12+(Riskregister!$L$12-Riskregister!$K$12)*SQRT(AP835/2),Riskregister!$L$12-(Riskregister!$L$12-Riskregister!$K$12)*SQRT((1-AP835)/2)))</f>
        <v>0</v>
      </c>
      <c r="AR835" s="30">
        <f t="shared" ca="1" si="513"/>
        <v>0.12104417388140465</v>
      </c>
      <c r="AS835" s="30">
        <f t="shared" ca="1" si="513"/>
        <v>0.17214972979462895</v>
      </c>
      <c r="AT835" s="30">
        <f>IF(Riskregister!$E$13="",0,COUNTIF(BN$4:BN$53,"&lt;"&amp;AR835)*IF(AS835&lt;0.5,Riskregister!$K$13+(Riskregister!$L$13-Riskregister!$K$13)*SQRT(AS835/2),Riskregister!$L$13-(Riskregister!$L$13-Riskregister!$K$13)*SQRT((1-AS835)/2)))</f>
        <v>0</v>
      </c>
      <c r="AU835" s="30">
        <f t="shared" ca="1" si="514"/>
        <v>0.62017385075380538</v>
      </c>
      <c r="AV835" s="30">
        <f t="shared" ca="1" si="514"/>
        <v>0.42612567257936695</v>
      </c>
      <c r="AW835" s="30">
        <f>IF(Riskregister!$E$14="",0,COUNTIF(BO$4:BO$53,"&lt;"&amp;AU835)*IF(AV835&lt;0.5,Riskregister!$K$14+(Riskregister!$L$14-Riskregister!$K$14)*SQRT(AV835/2),Riskregister!$L$14-(Riskregister!$L$14-Riskregister!$K$14)*SQRT((1-AV835)/2)))</f>
        <v>0</v>
      </c>
      <c r="AX835" s="30">
        <f t="shared" ca="1" si="515"/>
        <v>0.17485800464656032</v>
      </c>
      <c r="AY835" s="30">
        <f t="shared" ca="1" si="515"/>
        <v>0.44965322578139422</v>
      </c>
      <c r="AZ835" s="30">
        <f>IF(Riskregister!$E$15="",0,COUNTIF(BP$4:BP$53,"&lt;"&amp;AX835)*IF(AY835&lt;0.5,Riskregister!$K$15+(Riskregister!$L$15-Riskregister!$K$15)*SQRT(AY835/2),Riskregister!$L$15-(Riskregister!$L$15-Riskregister!$K$15)*SQRT((1-AY835)/2)))</f>
        <v>0</v>
      </c>
      <c r="BA835" s="30">
        <f t="shared" ca="1" si="516"/>
        <v>0.36341180053610611</v>
      </c>
      <c r="BB835" s="30">
        <f t="shared" ca="1" si="516"/>
        <v>0.59641175151129533</v>
      </c>
      <c r="BC835" s="30">
        <f>IF(Riskregister!$E$16="",0,COUNTIF(BQ$4:BQ$53,"&lt;"&amp;BA835)*IF(BB835&lt;0.5,Riskregister!$K$16+(Riskregister!$L$16-Riskregister!$K$16)*SQRT(BB835/2),Riskregister!$L$16-(Riskregister!$L$16-Riskregister!$K$16)*SQRT((1-BB835)/2)))</f>
        <v>0</v>
      </c>
      <c r="BD835" s="30">
        <f t="shared" ca="1" si="480"/>
        <v>15207544.47985555</v>
      </c>
    </row>
    <row r="836" spans="20:56" x14ac:dyDescent="0.35">
      <c r="T836" s="30">
        <f t="shared" ca="1" si="505"/>
        <v>0.98854595404658996</v>
      </c>
      <c r="U836" s="30">
        <f t="shared" ca="1" si="505"/>
        <v>0.97941794211969857</v>
      </c>
      <c r="V836" s="30">
        <f ca="1">IF(Riskregister!$E$5="",0,COUNTIF(BF$4:BF$53,"&lt;"&amp;T836)*IF(U836&lt;0.5,Riskregister!$K$5+(Riskregister!$L$5-Riskregister!$K$5)*SQRT(U836/2),Riskregister!$L$5-(Riskregister!$L$5-Riskregister!$K$5)*SQRT((1-U836)/2)))</f>
        <v>4989148.9294271925</v>
      </c>
      <c r="W836" s="30">
        <f t="shared" ca="1" si="506"/>
        <v>0.39215195813872916</v>
      </c>
      <c r="X836" s="30">
        <f t="shared" ca="1" si="506"/>
        <v>0.23372466641556811</v>
      </c>
      <c r="Y836" s="30">
        <f ca="1">IF(Riskregister!$E$6="",0,COUNTIF(BG$4:BG$53,"&lt;"&amp;W836)*IF(X836&lt;0.5,Riskregister!$K$6+(Riskregister!$L$6-Riskregister!$K$6)*SQRT(X836/2),Riskregister!$L$6-(Riskregister!$L$6-Riskregister!$K$6)*SQRT((1-X836)/2)))</f>
        <v>815332.39764636185</v>
      </c>
      <c r="Z836" s="30">
        <f t="shared" ca="1" si="507"/>
        <v>0.52494297363013509</v>
      </c>
      <c r="AA836" s="30">
        <f t="shared" ca="1" si="507"/>
        <v>0.12721334006946738</v>
      </c>
      <c r="AB836" s="30">
        <f ca="1">IF(Riskregister!$E$7="",0,COUNTIF(BH$4:BH$53,"&lt;"&amp;Z836)*IF(AA836&lt;0.5,Riskregister!$K$7+(Riskregister!$L$7-Riskregister!$K$7)*SQRT(AA836/2),Riskregister!$L$7-(Riskregister!$L$7-Riskregister!$K$7)*SQRT((1-AA836)/2)))</f>
        <v>829627.61904301727</v>
      </c>
      <c r="AC836" s="30">
        <f t="shared" ca="1" si="508"/>
        <v>0.94620409680304485</v>
      </c>
      <c r="AD836" s="30">
        <f t="shared" ca="1" si="508"/>
        <v>0.72520179135473883</v>
      </c>
      <c r="AE836" s="30">
        <f ca="1">IF(Riskregister!$E$8="",0,COUNTIF(BI$4:BI$53,"&lt;"&amp;AC836)*IF(AD836&lt;0.5,Riskregister!$K$8+(Riskregister!$L$8-Riskregister!$K$8)*SQRT(AD836/2),Riskregister!$L$8-(Riskregister!$L$8-Riskregister!$K$8)*SQRT((1-AD836)/2)))</f>
        <v>19546997.3824968</v>
      </c>
      <c r="AF836" s="30">
        <f t="shared" ca="1" si="509"/>
        <v>0.84551341884750941</v>
      </c>
      <c r="AG836" s="30">
        <f t="shared" ca="1" si="509"/>
        <v>0.29457476259653559</v>
      </c>
      <c r="AH836" s="30">
        <f>IF(Riskregister!$E$9="",0,COUNTIF(BJ$4:BJ$53,"&lt;"&amp;AF836)*IF(AG836&lt;0.5,Riskregister!$K$9+(Riskregister!$L$9-Riskregister!$K$9)*SQRT(AG836/2),Riskregister!$L$9-(Riskregister!$L$9-Riskregister!$K$9)*SQRT((1-AG836)/2)))</f>
        <v>0</v>
      </c>
      <c r="AI836" s="30">
        <f t="shared" ca="1" si="510"/>
        <v>0.60056364517937022</v>
      </c>
      <c r="AJ836" s="30">
        <f t="shared" ca="1" si="510"/>
        <v>0.10373096674441118</v>
      </c>
      <c r="AK836" s="30">
        <f>IF(Riskregister!$E$10="",0,COUNTIF(BK$4:BK$53,"&lt;"&amp;AI836)*IF(AJ836&lt;0.5,Riskregister!$K$10+(Riskregister!$L$10-Riskregister!$K$10)*SQRT(AJ836/2),Riskregister!$L$10-(Riskregister!$L$10-Riskregister!$K$10)*SQRT((1-AJ836)/2)))</f>
        <v>0</v>
      </c>
      <c r="AL836" s="30">
        <f t="shared" ca="1" si="511"/>
        <v>0.44941580931139047</v>
      </c>
      <c r="AM836" s="30">
        <f t="shared" ca="1" si="511"/>
        <v>0.83935080147198526</v>
      </c>
      <c r="AN836" s="30">
        <f>IF(Riskregister!$E$11="",0,COUNTIF(BL$4:BL$53,"&lt;"&amp;AL836)*IF(AM836&lt;0.5,Riskregister!$K$11+(Riskregister!$L$11-Riskregister!$K$11)*SQRT(AM836/2),Riskregister!$L$11-(Riskregister!$L$11-Riskregister!$K$11)*SQRT((1-AM836)/2)))</f>
        <v>0</v>
      </c>
      <c r="AO836" s="30">
        <f t="shared" ca="1" si="512"/>
        <v>0.34988860616887629</v>
      </c>
      <c r="AP836" s="30">
        <f t="shared" ca="1" si="512"/>
        <v>2.0660852912986249E-2</v>
      </c>
      <c r="AQ836" s="30">
        <f>IF(Riskregister!$E$12="",0,COUNTIF(BM$4:BM$53,"&lt;"&amp;AO836)*IF(AP836&lt;0.5,Riskregister!$K$12+(Riskregister!$L$12-Riskregister!$K$12)*SQRT(AP836/2),Riskregister!$L$12-(Riskregister!$L$12-Riskregister!$K$12)*SQRT((1-AP836)/2)))</f>
        <v>0</v>
      </c>
      <c r="AR836" s="30">
        <f t="shared" ca="1" si="513"/>
        <v>0.92774875385599997</v>
      </c>
      <c r="AS836" s="30">
        <f t="shared" ca="1" si="513"/>
        <v>0.12606702035714801</v>
      </c>
      <c r="AT836" s="30">
        <f>IF(Riskregister!$E$13="",0,COUNTIF(BN$4:BN$53,"&lt;"&amp;AR836)*IF(AS836&lt;0.5,Riskregister!$K$13+(Riskregister!$L$13-Riskregister!$K$13)*SQRT(AS836/2),Riskregister!$L$13-(Riskregister!$L$13-Riskregister!$K$13)*SQRT((1-AS836)/2)))</f>
        <v>0</v>
      </c>
      <c r="AU836" s="30">
        <f t="shared" ca="1" si="514"/>
        <v>6.3482025838323408E-2</v>
      </c>
      <c r="AV836" s="30">
        <f t="shared" ca="1" si="514"/>
        <v>0.87484485867371131</v>
      </c>
      <c r="AW836" s="30">
        <f>IF(Riskregister!$E$14="",0,COUNTIF(BO$4:BO$53,"&lt;"&amp;AU836)*IF(AV836&lt;0.5,Riskregister!$K$14+(Riskregister!$L$14-Riskregister!$K$14)*SQRT(AV836/2),Riskregister!$L$14-(Riskregister!$L$14-Riskregister!$K$14)*SQRT((1-AV836)/2)))</f>
        <v>0</v>
      </c>
      <c r="AX836" s="30">
        <f t="shared" ca="1" si="515"/>
        <v>0.5902127215052031</v>
      </c>
      <c r="AY836" s="30">
        <f t="shared" ca="1" si="515"/>
        <v>0.72244003688085845</v>
      </c>
      <c r="AZ836" s="30">
        <f>IF(Riskregister!$E$15="",0,COUNTIF(BP$4:BP$53,"&lt;"&amp;AX836)*IF(AY836&lt;0.5,Riskregister!$K$15+(Riskregister!$L$15-Riskregister!$K$15)*SQRT(AY836/2),Riskregister!$L$15-(Riskregister!$L$15-Riskregister!$K$15)*SQRT((1-AY836)/2)))</f>
        <v>0</v>
      </c>
      <c r="BA836" s="30">
        <f t="shared" ca="1" si="516"/>
        <v>0.15906455370486328</v>
      </c>
      <c r="BB836" s="30">
        <f t="shared" ca="1" si="516"/>
        <v>0.71181287227076284</v>
      </c>
      <c r="BC836" s="30">
        <f>IF(Riskregister!$E$16="",0,COUNTIF(BQ$4:BQ$53,"&lt;"&amp;BA836)*IF(BB836&lt;0.5,Riskregister!$K$16+(Riskregister!$L$16-Riskregister!$K$16)*SQRT(BB836/2),Riskregister!$L$16-(Riskregister!$L$16-Riskregister!$K$16)*SQRT((1-BB836)/2)))</f>
        <v>0</v>
      </c>
      <c r="BD836" s="30">
        <f t="shared" ref="BD836:BD899" ca="1" si="517">V836+Y836+AB836+AE836+AH836+AK836+AN836+AQ836+AT836+AW836+AZ836+BC836</f>
        <v>26181106.328613371</v>
      </c>
    </row>
    <row r="837" spans="20:56" x14ac:dyDescent="0.35">
      <c r="T837" s="30">
        <f t="shared" ca="1" si="505"/>
        <v>0.95819540677780679</v>
      </c>
      <c r="U837" s="30">
        <f t="shared" ca="1" si="505"/>
        <v>0.7252942770409686</v>
      </c>
      <c r="V837" s="30">
        <f ca="1">IF(Riskregister!$E$5="",0,COUNTIF(BF$4:BF$53,"&lt;"&amp;T837)*IF(U837&lt;0.5,Riskregister!$K$5+(Riskregister!$L$5-Riskregister!$K$5)*SQRT(U837/2),Riskregister!$L$5-(Riskregister!$L$5-Riskregister!$K$5)*SQRT((1-U837)/2)))</f>
        <v>3032573.8704181346</v>
      </c>
      <c r="W837" s="30">
        <f t="shared" ca="1" si="506"/>
        <v>0.35377341455283207</v>
      </c>
      <c r="X837" s="30">
        <f t="shared" ca="1" si="506"/>
        <v>3.8368119282307989E-2</v>
      </c>
      <c r="Y837" s="30">
        <f ca="1">IF(Riskregister!$E$6="",0,COUNTIF(BG$4:BG$53,"&lt;"&amp;W837)*IF(X837&lt;0.5,Riskregister!$K$6+(Riskregister!$L$6-Riskregister!$K$6)*SQRT(X837/2),Riskregister!$L$6-(Riskregister!$L$6-Riskregister!$K$6)*SQRT((1-X837)/2)))</f>
        <v>449311.75912367017</v>
      </c>
      <c r="Z837" s="30">
        <f t="shared" ca="1" si="507"/>
        <v>0.75527979080067031</v>
      </c>
      <c r="AA837" s="30">
        <f t="shared" ca="1" si="507"/>
        <v>8.1733411536980549E-2</v>
      </c>
      <c r="AB837" s="30">
        <f ca="1">IF(Riskregister!$E$7="",0,COUNTIF(BH$4:BH$53,"&lt;"&amp;Z837)*IF(AA837&lt;0.5,Riskregister!$K$7+(Riskregister!$L$7-Riskregister!$K$7)*SQRT(AA837/2),Riskregister!$L$7-(Riskregister!$L$7-Riskregister!$K$7)*SQRT((1-AA837)/2)))</f>
        <v>966034.42759691202</v>
      </c>
      <c r="AC837" s="30">
        <f t="shared" ca="1" si="508"/>
        <v>5.9912453279245215E-2</v>
      </c>
      <c r="AD837" s="30">
        <f t="shared" ca="1" si="508"/>
        <v>0.23841728289659392</v>
      </c>
      <c r="AE837" s="30">
        <f ca="1">IF(Riskregister!$E$8="",0,COUNTIF(BI$4:BI$53,"&lt;"&amp;AC837)*IF(AD837&lt;0.5,Riskregister!$K$8+(Riskregister!$L$8-Riskregister!$K$8)*SQRT(AD837/2),Riskregister!$L$8-(Riskregister!$L$8-Riskregister!$K$8)*SQRT((1-AD837)/2)))</f>
        <v>0</v>
      </c>
      <c r="AF837" s="30">
        <f t="shared" ca="1" si="509"/>
        <v>0.96538687670880408</v>
      </c>
      <c r="AG837" s="30">
        <f t="shared" ca="1" si="509"/>
        <v>0.6344182862071106</v>
      </c>
      <c r="AH837" s="30">
        <f>IF(Riskregister!$E$9="",0,COUNTIF(BJ$4:BJ$53,"&lt;"&amp;AF837)*IF(AG837&lt;0.5,Riskregister!$K$9+(Riskregister!$L$9-Riskregister!$K$9)*SQRT(AG837/2),Riskregister!$L$9-(Riskregister!$L$9-Riskregister!$K$9)*SQRT((1-AG837)/2)))</f>
        <v>0</v>
      </c>
      <c r="AI837" s="30">
        <f t="shared" ca="1" si="510"/>
        <v>0.32352083933362108</v>
      </c>
      <c r="AJ837" s="30">
        <f t="shared" ca="1" si="510"/>
        <v>0.90658214208997934</v>
      </c>
      <c r="AK837" s="30">
        <f>IF(Riskregister!$E$10="",0,COUNTIF(BK$4:BK$53,"&lt;"&amp;AI837)*IF(AJ837&lt;0.5,Riskregister!$K$10+(Riskregister!$L$10-Riskregister!$K$10)*SQRT(AJ837/2),Riskregister!$L$10-(Riskregister!$L$10-Riskregister!$K$10)*SQRT((1-AJ837)/2)))</f>
        <v>0</v>
      </c>
      <c r="AL837" s="30">
        <f t="shared" ca="1" si="511"/>
        <v>0.65543151822712575</v>
      </c>
      <c r="AM837" s="30">
        <f t="shared" ca="1" si="511"/>
        <v>0.29106295537938287</v>
      </c>
      <c r="AN837" s="30">
        <f>IF(Riskregister!$E$11="",0,COUNTIF(BL$4:BL$53,"&lt;"&amp;AL837)*IF(AM837&lt;0.5,Riskregister!$K$11+(Riskregister!$L$11-Riskregister!$K$11)*SQRT(AM837/2),Riskregister!$L$11-(Riskregister!$L$11-Riskregister!$K$11)*SQRT((1-AM837)/2)))</f>
        <v>0</v>
      </c>
      <c r="AO837" s="30">
        <f t="shared" ca="1" si="512"/>
        <v>0.67368973737833959</v>
      </c>
      <c r="AP837" s="30">
        <f t="shared" ca="1" si="512"/>
        <v>0.81158767197920145</v>
      </c>
      <c r="AQ837" s="30">
        <f>IF(Riskregister!$E$12="",0,COUNTIF(BM$4:BM$53,"&lt;"&amp;AO837)*IF(AP837&lt;0.5,Riskregister!$K$12+(Riskregister!$L$12-Riskregister!$K$12)*SQRT(AP837/2),Riskregister!$L$12-(Riskregister!$L$12-Riskregister!$K$12)*SQRT((1-AP837)/2)))</f>
        <v>0</v>
      </c>
      <c r="AR837" s="30">
        <f t="shared" ca="1" si="513"/>
        <v>9.4050527126110728E-2</v>
      </c>
      <c r="AS837" s="30">
        <f t="shared" ca="1" si="513"/>
        <v>0.82832410723501348</v>
      </c>
      <c r="AT837" s="30">
        <f>IF(Riskregister!$E$13="",0,COUNTIF(BN$4:BN$53,"&lt;"&amp;AR837)*IF(AS837&lt;0.5,Riskregister!$K$13+(Riskregister!$L$13-Riskregister!$K$13)*SQRT(AS837/2),Riskregister!$L$13-(Riskregister!$L$13-Riskregister!$K$13)*SQRT((1-AS837)/2)))</f>
        <v>0</v>
      </c>
      <c r="AU837" s="30">
        <f t="shared" ca="1" si="514"/>
        <v>0.14034716529568647</v>
      </c>
      <c r="AV837" s="30">
        <f t="shared" ca="1" si="514"/>
        <v>0.9227741779333466</v>
      </c>
      <c r="AW837" s="30">
        <f>IF(Riskregister!$E$14="",0,COUNTIF(BO$4:BO$53,"&lt;"&amp;AU837)*IF(AV837&lt;0.5,Riskregister!$K$14+(Riskregister!$L$14-Riskregister!$K$14)*SQRT(AV837/2),Riskregister!$L$14-(Riskregister!$L$14-Riskregister!$K$14)*SQRT((1-AV837)/2)))</f>
        <v>0</v>
      </c>
      <c r="AX837" s="30">
        <f t="shared" ca="1" si="515"/>
        <v>0.646592597024083</v>
      </c>
      <c r="AY837" s="30">
        <f t="shared" ca="1" si="515"/>
        <v>2.2325828293418559E-2</v>
      </c>
      <c r="AZ837" s="30">
        <f>IF(Riskregister!$E$15="",0,COUNTIF(BP$4:BP$53,"&lt;"&amp;AX837)*IF(AY837&lt;0.5,Riskregister!$K$15+(Riskregister!$L$15-Riskregister!$K$15)*SQRT(AY837/2),Riskregister!$L$15-(Riskregister!$L$15-Riskregister!$K$15)*SQRT((1-AY837)/2)))</f>
        <v>0</v>
      </c>
      <c r="BA837" s="30">
        <f t="shared" ca="1" si="516"/>
        <v>0.67542282603628045</v>
      </c>
      <c r="BB837" s="30">
        <f t="shared" ca="1" si="516"/>
        <v>0.94352683205095622</v>
      </c>
      <c r="BC837" s="30">
        <f>IF(Riskregister!$E$16="",0,COUNTIF(BQ$4:BQ$53,"&lt;"&amp;BA837)*IF(BB837&lt;0.5,Riskregister!$K$16+(Riskregister!$L$16-Riskregister!$K$16)*SQRT(BB837/2),Riskregister!$L$16-(Riskregister!$L$16-Riskregister!$K$16)*SQRT((1-BB837)/2)))</f>
        <v>0</v>
      </c>
      <c r="BD837" s="30">
        <f t="shared" ca="1" si="517"/>
        <v>4447920.0571387168</v>
      </c>
    </row>
    <row r="838" spans="20:56" x14ac:dyDescent="0.35">
      <c r="T838" s="30">
        <f t="shared" ca="1" si="505"/>
        <v>0.625301983815436</v>
      </c>
      <c r="U838" s="30">
        <f t="shared" ca="1" si="505"/>
        <v>0.72322515900331741</v>
      </c>
      <c r="V838" s="30">
        <f ca="1">IF(Riskregister!$E$5="",0,COUNTIF(BF$4:BF$53,"&lt;"&amp;T838)*IF(U838&lt;0.5,Riskregister!$K$5+(Riskregister!$L$5-Riskregister!$K$5)*SQRT(U838/2),Riskregister!$L$5-(Riskregister!$L$5-Riskregister!$K$5)*SQRT((1-U838)/2)))</f>
        <v>1730391.7246519232</v>
      </c>
      <c r="W838" s="30">
        <f t="shared" ca="1" si="506"/>
        <v>0.60085520105343559</v>
      </c>
      <c r="X838" s="30">
        <f t="shared" ca="1" si="506"/>
        <v>0.75055281638155735</v>
      </c>
      <c r="Y838" s="30">
        <f ca="1">IF(Riskregister!$E$6="",0,COUNTIF(BG$4:BG$53,"&lt;"&amp;W838)*IF(X838&lt;0.5,Riskregister!$K$6+(Riskregister!$L$6-Riskregister!$K$6)*SQRT(X838/2),Riskregister!$L$6-(Riskregister!$L$6-Riskregister!$K$6)*SQRT((1-X838)/2)))</f>
        <v>2728615.8134350153</v>
      </c>
      <c r="Z838" s="30">
        <f t="shared" ca="1" si="507"/>
        <v>0.84653959070457685</v>
      </c>
      <c r="AA838" s="30">
        <f t="shared" ca="1" si="507"/>
        <v>0.27763610268807759</v>
      </c>
      <c r="AB838" s="30">
        <f ca="1">IF(Riskregister!$E$7="",0,COUNTIF(BH$4:BH$53,"&lt;"&amp;Z838)*IF(AA838&lt;0.5,Riskregister!$K$7+(Riskregister!$L$7-Riskregister!$K$7)*SQRT(AA838/2),Riskregister!$L$7-(Riskregister!$L$7-Riskregister!$K$7)*SQRT((1-AA838)/2)))</f>
        <v>1623636.2786064618</v>
      </c>
      <c r="AC838" s="30">
        <f t="shared" ca="1" si="508"/>
        <v>0.7817353890221046</v>
      </c>
      <c r="AD838" s="30">
        <f t="shared" ca="1" si="508"/>
        <v>0.98736768958156573</v>
      </c>
      <c r="AE838" s="30">
        <f ca="1">IF(Riskregister!$E$8="",0,COUNTIF(BI$4:BI$53,"&lt;"&amp;AC838)*IF(AD838&lt;0.5,Riskregister!$K$8+(Riskregister!$L$8-Riskregister!$K$8)*SQRT(AD838/2),Riskregister!$L$8-(Riskregister!$L$8-Riskregister!$K$8)*SQRT((1-AD838)/2)))</f>
        <v>18505884.242387589</v>
      </c>
      <c r="AF838" s="30">
        <f t="shared" ca="1" si="509"/>
        <v>0.34315376812568066</v>
      </c>
      <c r="AG838" s="30">
        <f t="shared" ca="1" si="509"/>
        <v>0.80471361237494399</v>
      </c>
      <c r="AH838" s="30">
        <f>IF(Riskregister!$E$9="",0,COUNTIF(BJ$4:BJ$53,"&lt;"&amp;AF838)*IF(AG838&lt;0.5,Riskregister!$K$9+(Riskregister!$L$9-Riskregister!$K$9)*SQRT(AG838/2),Riskregister!$L$9-(Riskregister!$L$9-Riskregister!$K$9)*SQRT((1-AG838)/2)))</f>
        <v>0</v>
      </c>
      <c r="AI838" s="30">
        <f t="shared" ca="1" si="510"/>
        <v>6.5137409672685331E-3</v>
      </c>
      <c r="AJ838" s="30">
        <f t="shared" ca="1" si="510"/>
        <v>0.56529701263792642</v>
      </c>
      <c r="AK838" s="30">
        <f>IF(Riskregister!$E$10="",0,COUNTIF(BK$4:BK$53,"&lt;"&amp;AI838)*IF(AJ838&lt;0.5,Riskregister!$K$10+(Riskregister!$L$10-Riskregister!$K$10)*SQRT(AJ838/2),Riskregister!$L$10-(Riskregister!$L$10-Riskregister!$K$10)*SQRT((1-AJ838)/2)))</f>
        <v>0</v>
      </c>
      <c r="AL838" s="30">
        <f t="shared" ca="1" si="511"/>
        <v>0.4457682557667193</v>
      </c>
      <c r="AM838" s="30">
        <f t="shared" ca="1" si="511"/>
        <v>0.27750904957985378</v>
      </c>
      <c r="AN838" s="30">
        <f>IF(Riskregister!$E$11="",0,COUNTIF(BL$4:BL$53,"&lt;"&amp;AL838)*IF(AM838&lt;0.5,Riskregister!$K$11+(Riskregister!$L$11-Riskregister!$K$11)*SQRT(AM838/2),Riskregister!$L$11-(Riskregister!$L$11-Riskregister!$K$11)*SQRT((1-AM838)/2)))</f>
        <v>0</v>
      </c>
      <c r="AO838" s="30">
        <f t="shared" ca="1" si="512"/>
        <v>0.90931735110909551</v>
      </c>
      <c r="AP838" s="30">
        <f t="shared" ca="1" si="512"/>
        <v>0.57206866984898397</v>
      </c>
      <c r="AQ838" s="30">
        <f>IF(Riskregister!$E$12="",0,COUNTIF(BM$4:BM$53,"&lt;"&amp;AO838)*IF(AP838&lt;0.5,Riskregister!$K$12+(Riskregister!$L$12-Riskregister!$K$12)*SQRT(AP838/2),Riskregister!$L$12-(Riskregister!$L$12-Riskregister!$K$12)*SQRT((1-AP838)/2)))</f>
        <v>0</v>
      </c>
      <c r="AR838" s="30">
        <f t="shared" ca="1" si="513"/>
        <v>0.74732654548063104</v>
      </c>
      <c r="AS838" s="30">
        <f t="shared" ca="1" si="513"/>
        <v>0.84707080165864557</v>
      </c>
      <c r="AT838" s="30">
        <f>IF(Riskregister!$E$13="",0,COUNTIF(BN$4:BN$53,"&lt;"&amp;AR838)*IF(AS838&lt;0.5,Riskregister!$K$13+(Riskregister!$L$13-Riskregister!$K$13)*SQRT(AS838/2),Riskregister!$L$13-(Riskregister!$L$13-Riskregister!$K$13)*SQRT((1-AS838)/2)))</f>
        <v>0</v>
      </c>
      <c r="AU838" s="30">
        <f t="shared" ca="1" si="514"/>
        <v>0.92659227776199915</v>
      </c>
      <c r="AV838" s="30">
        <f t="shared" ca="1" si="514"/>
        <v>0.96782105833674203</v>
      </c>
      <c r="AW838" s="30">
        <f>IF(Riskregister!$E$14="",0,COUNTIF(BO$4:BO$53,"&lt;"&amp;AU838)*IF(AV838&lt;0.5,Riskregister!$K$14+(Riskregister!$L$14-Riskregister!$K$14)*SQRT(AV838/2),Riskregister!$L$14-(Riskregister!$L$14-Riskregister!$K$14)*SQRT((1-AV838)/2)))</f>
        <v>0</v>
      </c>
      <c r="AX838" s="30">
        <f t="shared" ca="1" si="515"/>
        <v>0.28768808357057518</v>
      </c>
      <c r="AY838" s="30">
        <f t="shared" ca="1" si="515"/>
        <v>0.43393223891319876</v>
      </c>
      <c r="AZ838" s="30">
        <f>IF(Riskregister!$E$15="",0,COUNTIF(BP$4:BP$53,"&lt;"&amp;AX838)*IF(AY838&lt;0.5,Riskregister!$K$15+(Riskregister!$L$15-Riskregister!$K$15)*SQRT(AY838/2),Riskregister!$L$15-(Riskregister!$L$15-Riskregister!$K$15)*SQRT((1-AY838)/2)))</f>
        <v>0</v>
      </c>
      <c r="BA838" s="30">
        <f t="shared" ca="1" si="516"/>
        <v>0.52793318462124184</v>
      </c>
      <c r="BB838" s="30">
        <f t="shared" ca="1" si="516"/>
        <v>0.99750461537571045</v>
      </c>
      <c r="BC838" s="30">
        <f>IF(Riskregister!$E$16="",0,COUNTIF(BQ$4:BQ$53,"&lt;"&amp;BA838)*IF(BB838&lt;0.5,Riskregister!$K$16+(Riskregister!$L$16-Riskregister!$K$16)*SQRT(BB838/2),Riskregister!$L$16-(Riskregister!$L$16-Riskregister!$K$16)*SQRT((1-BB838)/2)))</f>
        <v>0</v>
      </c>
      <c r="BD838" s="30">
        <f t="shared" ca="1" si="517"/>
        <v>24588528.059080988</v>
      </c>
    </row>
    <row r="839" spans="20:56" x14ac:dyDescent="0.35">
      <c r="T839" s="30">
        <f t="shared" ca="1" si="505"/>
        <v>0.34672168722671481</v>
      </c>
      <c r="U839" s="30">
        <f t="shared" ca="1" si="505"/>
        <v>0.34313703058991951</v>
      </c>
      <c r="V839" s="30">
        <f ca="1">IF(Riskregister!$E$5="",0,COUNTIF(BF$4:BF$53,"&lt;"&amp;T839)*IF(U839&lt;0.5,Riskregister!$K$5+(Riskregister!$L$5-Riskregister!$K$5)*SQRT(U839/2),Riskregister!$L$5-(Riskregister!$L$5-Riskregister!$K$5)*SQRT((1-U839)/2)))</f>
        <v>1009181.2041950838</v>
      </c>
      <c r="W839" s="30">
        <f t="shared" ca="1" si="506"/>
        <v>0.20171377977328697</v>
      </c>
      <c r="X839" s="30">
        <f t="shared" ca="1" si="506"/>
        <v>2.142566404869739E-2</v>
      </c>
      <c r="Y839" s="30">
        <f ca="1">IF(Riskregister!$E$6="",0,COUNTIF(BG$4:BG$53,"&lt;"&amp;W839)*IF(X839&lt;0.5,Riskregister!$K$6+(Riskregister!$L$6-Riskregister!$K$6)*SQRT(X839/2),Riskregister!$L$6-(Riskregister!$L$6-Riskregister!$K$6)*SQRT((1-X839)/2)))</f>
        <v>386305.06101254944</v>
      </c>
      <c r="Z839" s="30">
        <f t="shared" ca="1" si="507"/>
        <v>0.33410979317325618</v>
      </c>
      <c r="AA839" s="30">
        <f t="shared" ca="1" si="507"/>
        <v>0.93808502271503069</v>
      </c>
      <c r="AB839" s="30">
        <f ca="1">IF(Riskregister!$E$7="",0,COUNTIF(BH$4:BH$53,"&lt;"&amp;Z839)*IF(AA839&lt;0.5,Riskregister!$K$7+(Riskregister!$L$7-Riskregister!$K$7)*SQRT(AA839/2),Riskregister!$L$7-(Riskregister!$L$7-Riskregister!$K$7)*SQRT((1-AA839)/2)))</f>
        <v>1692092.0446503384</v>
      </c>
      <c r="AC839" s="30">
        <f t="shared" ca="1" si="508"/>
        <v>4.9502434122194461E-2</v>
      </c>
      <c r="AD839" s="30">
        <f t="shared" ca="1" si="508"/>
        <v>0.45993004223538736</v>
      </c>
      <c r="AE839" s="30">
        <f ca="1">IF(Riskregister!$E$8="",0,COUNTIF(BI$4:BI$53,"&lt;"&amp;AC839)*IF(AD839&lt;0.5,Riskregister!$K$8+(Riskregister!$L$8-Riskregister!$K$8)*SQRT(AD839/2),Riskregister!$L$8-(Riskregister!$L$8-Riskregister!$K$8)*SQRT((1-AD839)/2)))</f>
        <v>0</v>
      </c>
      <c r="AF839" s="30">
        <f t="shared" ca="1" si="509"/>
        <v>0.7673897645948935</v>
      </c>
      <c r="AG839" s="30">
        <f t="shared" ca="1" si="509"/>
        <v>0.98751591502354208</v>
      </c>
      <c r="AH839" s="30">
        <f>IF(Riskregister!$E$9="",0,COUNTIF(BJ$4:BJ$53,"&lt;"&amp;AF839)*IF(AG839&lt;0.5,Riskregister!$K$9+(Riskregister!$L$9-Riskregister!$K$9)*SQRT(AG839/2),Riskregister!$L$9-(Riskregister!$L$9-Riskregister!$K$9)*SQRT((1-AG839)/2)))</f>
        <v>0</v>
      </c>
      <c r="AI839" s="30">
        <f t="shared" ca="1" si="510"/>
        <v>0.1558886458046026</v>
      </c>
      <c r="AJ839" s="30">
        <f t="shared" ca="1" si="510"/>
        <v>0.63418410872911024</v>
      </c>
      <c r="AK839" s="30">
        <f>IF(Riskregister!$E$10="",0,COUNTIF(BK$4:BK$53,"&lt;"&amp;AI839)*IF(AJ839&lt;0.5,Riskregister!$K$10+(Riskregister!$L$10-Riskregister!$K$10)*SQRT(AJ839/2),Riskregister!$L$10-(Riskregister!$L$10-Riskregister!$K$10)*SQRT((1-AJ839)/2)))</f>
        <v>0</v>
      </c>
      <c r="AL839" s="30">
        <f t="shared" ca="1" si="511"/>
        <v>0.92785660700616301</v>
      </c>
      <c r="AM839" s="30">
        <f t="shared" ca="1" si="511"/>
        <v>0.56796745747352817</v>
      </c>
      <c r="AN839" s="30">
        <f>IF(Riskregister!$E$11="",0,COUNTIF(BL$4:BL$53,"&lt;"&amp;AL839)*IF(AM839&lt;0.5,Riskregister!$K$11+(Riskregister!$L$11-Riskregister!$K$11)*SQRT(AM839/2),Riskregister!$L$11-(Riskregister!$L$11-Riskregister!$K$11)*SQRT((1-AM839)/2)))</f>
        <v>0</v>
      </c>
      <c r="AO839" s="30">
        <f t="shared" ca="1" si="512"/>
        <v>0.69771924562129461</v>
      </c>
      <c r="AP839" s="30">
        <f t="shared" ca="1" si="512"/>
        <v>0.45120095602467092</v>
      </c>
      <c r="AQ839" s="30">
        <f>IF(Riskregister!$E$12="",0,COUNTIF(BM$4:BM$53,"&lt;"&amp;AO839)*IF(AP839&lt;0.5,Riskregister!$K$12+(Riskregister!$L$12-Riskregister!$K$12)*SQRT(AP839/2),Riskregister!$L$12-(Riskregister!$L$12-Riskregister!$K$12)*SQRT((1-AP839)/2)))</f>
        <v>0</v>
      </c>
      <c r="AR839" s="30">
        <f t="shared" ca="1" si="513"/>
        <v>0.51497793023938532</v>
      </c>
      <c r="AS839" s="30">
        <f t="shared" ca="1" si="513"/>
        <v>0.64192228158734566</v>
      </c>
      <c r="AT839" s="30">
        <f>IF(Riskregister!$E$13="",0,COUNTIF(BN$4:BN$53,"&lt;"&amp;AR839)*IF(AS839&lt;0.5,Riskregister!$K$13+(Riskregister!$L$13-Riskregister!$K$13)*SQRT(AS839/2),Riskregister!$L$13-(Riskregister!$L$13-Riskregister!$K$13)*SQRT((1-AS839)/2)))</f>
        <v>0</v>
      </c>
      <c r="AU839" s="30">
        <f t="shared" ca="1" si="514"/>
        <v>0.14591403049051099</v>
      </c>
      <c r="AV839" s="30">
        <f t="shared" ca="1" si="514"/>
        <v>1.9439444154223384E-3</v>
      </c>
      <c r="AW839" s="30">
        <f>IF(Riskregister!$E$14="",0,COUNTIF(BO$4:BO$53,"&lt;"&amp;AU839)*IF(AV839&lt;0.5,Riskregister!$K$14+(Riskregister!$L$14-Riskregister!$K$14)*SQRT(AV839/2),Riskregister!$L$14-(Riskregister!$L$14-Riskregister!$K$14)*SQRT((1-AV839)/2)))</f>
        <v>0</v>
      </c>
      <c r="AX839" s="30">
        <f t="shared" ca="1" si="515"/>
        <v>0.46396537137366189</v>
      </c>
      <c r="AY839" s="30">
        <f t="shared" ca="1" si="515"/>
        <v>0.62358948519543311</v>
      </c>
      <c r="AZ839" s="30">
        <f>IF(Riskregister!$E$15="",0,COUNTIF(BP$4:BP$53,"&lt;"&amp;AX839)*IF(AY839&lt;0.5,Riskregister!$K$15+(Riskregister!$L$15-Riskregister!$K$15)*SQRT(AY839/2),Riskregister!$L$15-(Riskregister!$L$15-Riskregister!$K$15)*SQRT((1-AY839)/2)))</f>
        <v>0</v>
      </c>
      <c r="BA839" s="30">
        <f t="shared" ca="1" si="516"/>
        <v>0.98309247019616963</v>
      </c>
      <c r="BB839" s="30">
        <f t="shared" ca="1" si="516"/>
        <v>0.44980760836545575</v>
      </c>
      <c r="BC839" s="30">
        <f>IF(Riskregister!$E$16="",0,COUNTIF(BQ$4:BQ$53,"&lt;"&amp;BA839)*IF(BB839&lt;0.5,Riskregister!$K$16+(Riskregister!$L$16-Riskregister!$K$16)*SQRT(BB839/2),Riskregister!$L$16-(Riskregister!$L$16-Riskregister!$K$16)*SQRT((1-BB839)/2)))</f>
        <v>0</v>
      </c>
      <c r="BD839" s="30">
        <f t="shared" ca="1" si="517"/>
        <v>3087578.309857972</v>
      </c>
    </row>
    <row r="840" spans="20:56" x14ac:dyDescent="0.35">
      <c r="T840" s="30">
        <f t="shared" ca="1" si="505"/>
        <v>0.99662019625625176</v>
      </c>
      <c r="U840" s="30">
        <f t="shared" ca="1" si="505"/>
        <v>2.7566066622335406E-3</v>
      </c>
      <c r="V840" s="30">
        <f ca="1">IF(Riskregister!$E$5="",0,COUNTIF(BF$4:BF$53,"&lt;"&amp;T840)*IF(U840&lt;0.5,Riskregister!$K$5+(Riskregister!$L$5-Riskregister!$K$5)*SQRT(U840/2),Riskregister!$L$5-(Riskregister!$L$5-Riskregister!$K$5)*SQRT((1-U840)/2)))</f>
        <v>1667064.7852035686</v>
      </c>
      <c r="W840" s="30">
        <f t="shared" ca="1" si="506"/>
        <v>0.54288568069737198</v>
      </c>
      <c r="X840" s="30">
        <f t="shared" ca="1" si="506"/>
        <v>0.84949443880488618</v>
      </c>
      <c r="Y840" s="30">
        <f ca="1">IF(Riskregister!$E$6="",0,COUNTIF(BG$4:BG$53,"&lt;"&amp;W840)*IF(X840&lt;0.5,Riskregister!$K$6+(Riskregister!$L$6-Riskregister!$K$6)*SQRT(X840/2),Riskregister!$L$6-(Riskregister!$L$6-Riskregister!$K$6)*SQRT((1-X840)/2)))</f>
        <v>3012439.3504476105</v>
      </c>
      <c r="Z840" s="30">
        <f t="shared" ca="1" si="507"/>
        <v>0.98078461543363327</v>
      </c>
      <c r="AA840" s="30">
        <f t="shared" ca="1" si="507"/>
        <v>0.26002505331513981</v>
      </c>
      <c r="AB840" s="30">
        <f ca="1">IF(Riskregister!$E$7="",0,COUNTIF(BH$4:BH$53,"&lt;"&amp;Z840)*IF(AA840&lt;0.5,Riskregister!$K$7+(Riskregister!$L$7-Riskregister!$K$7)*SQRT(AA840/2),Riskregister!$L$7-(Riskregister!$L$7-Riskregister!$K$7)*SQRT((1-AA840)/2)))</f>
        <v>2114404.4936012086</v>
      </c>
      <c r="AC840" s="30">
        <f t="shared" ca="1" si="508"/>
        <v>0.24858318612752239</v>
      </c>
      <c r="AD840" s="30">
        <f t="shared" ca="1" si="508"/>
        <v>0.60411241098621016</v>
      </c>
      <c r="AE840" s="30">
        <f ca="1">IF(Riskregister!$E$8="",0,COUNTIF(BI$4:BI$53,"&lt;"&amp;AC840)*IF(AD840&lt;0.5,Riskregister!$K$8+(Riskregister!$L$8-Riskregister!$K$8)*SQRT(AD840/2),Riskregister!$L$8-(Riskregister!$L$8-Riskregister!$K$8)*SQRT((1-AD840)/2)))</f>
        <v>5817857.7639409211</v>
      </c>
      <c r="AF840" s="30">
        <f t="shared" ca="1" si="509"/>
        <v>0.62718533040139557</v>
      </c>
      <c r="AG840" s="30">
        <f t="shared" ca="1" si="509"/>
        <v>0.72175876941059436</v>
      </c>
      <c r="AH840" s="30">
        <f>IF(Riskregister!$E$9="",0,COUNTIF(BJ$4:BJ$53,"&lt;"&amp;AF840)*IF(AG840&lt;0.5,Riskregister!$K$9+(Riskregister!$L$9-Riskregister!$K$9)*SQRT(AG840/2),Riskregister!$L$9-(Riskregister!$L$9-Riskregister!$K$9)*SQRT((1-AG840)/2)))</f>
        <v>0</v>
      </c>
      <c r="AI840" s="30">
        <f t="shared" ca="1" si="510"/>
        <v>9.4392352361100218E-2</v>
      </c>
      <c r="AJ840" s="30">
        <f t="shared" ca="1" si="510"/>
        <v>0.2737776953388561</v>
      </c>
      <c r="AK840" s="30">
        <f>IF(Riskregister!$E$10="",0,COUNTIF(BK$4:BK$53,"&lt;"&amp;AI840)*IF(AJ840&lt;0.5,Riskregister!$K$10+(Riskregister!$L$10-Riskregister!$K$10)*SQRT(AJ840/2),Riskregister!$L$10-(Riskregister!$L$10-Riskregister!$K$10)*SQRT((1-AJ840)/2)))</f>
        <v>0</v>
      </c>
      <c r="AL840" s="30">
        <f t="shared" ca="1" si="511"/>
        <v>0.19455277367349022</v>
      </c>
      <c r="AM840" s="30">
        <f t="shared" ca="1" si="511"/>
        <v>0.71704231793385709</v>
      </c>
      <c r="AN840" s="30">
        <f>IF(Riskregister!$E$11="",0,COUNTIF(BL$4:BL$53,"&lt;"&amp;AL840)*IF(AM840&lt;0.5,Riskregister!$K$11+(Riskregister!$L$11-Riskregister!$K$11)*SQRT(AM840/2),Riskregister!$L$11-(Riskregister!$L$11-Riskregister!$K$11)*SQRT((1-AM840)/2)))</f>
        <v>0</v>
      </c>
      <c r="AO840" s="30">
        <f t="shared" ca="1" si="512"/>
        <v>0.4760855932888054</v>
      </c>
      <c r="AP840" s="30">
        <f t="shared" ca="1" si="512"/>
        <v>0.99580572155223179</v>
      </c>
      <c r="AQ840" s="30">
        <f>IF(Riskregister!$E$12="",0,COUNTIF(BM$4:BM$53,"&lt;"&amp;AO840)*IF(AP840&lt;0.5,Riskregister!$K$12+(Riskregister!$L$12-Riskregister!$K$12)*SQRT(AP840/2),Riskregister!$L$12-(Riskregister!$L$12-Riskregister!$K$12)*SQRT((1-AP840)/2)))</f>
        <v>0</v>
      </c>
      <c r="AR840" s="30">
        <f t="shared" ca="1" si="513"/>
        <v>0.24747465695955151</v>
      </c>
      <c r="AS840" s="30">
        <f t="shared" ca="1" si="513"/>
        <v>0.73754945308820385</v>
      </c>
      <c r="AT840" s="30">
        <f>IF(Riskregister!$E$13="",0,COUNTIF(BN$4:BN$53,"&lt;"&amp;AR840)*IF(AS840&lt;0.5,Riskregister!$K$13+(Riskregister!$L$13-Riskregister!$K$13)*SQRT(AS840/2),Riskregister!$L$13-(Riskregister!$L$13-Riskregister!$K$13)*SQRT((1-AS840)/2)))</f>
        <v>0</v>
      </c>
      <c r="AU840" s="30">
        <f t="shared" ca="1" si="514"/>
        <v>0.51267987932581649</v>
      </c>
      <c r="AV840" s="30">
        <f t="shared" ca="1" si="514"/>
        <v>0.62895234849279846</v>
      </c>
      <c r="AW840" s="30">
        <f>IF(Riskregister!$E$14="",0,COUNTIF(BO$4:BO$53,"&lt;"&amp;AU840)*IF(AV840&lt;0.5,Riskregister!$K$14+(Riskregister!$L$14-Riskregister!$K$14)*SQRT(AV840/2),Riskregister!$L$14-(Riskregister!$L$14-Riskregister!$K$14)*SQRT((1-AV840)/2)))</f>
        <v>0</v>
      </c>
      <c r="AX840" s="30">
        <f t="shared" ca="1" si="515"/>
        <v>0.98717630928477118</v>
      </c>
      <c r="AY840" s="30">
        <f t="shared" ca="1" si="515"/>
        <v>0.63780654676019466</v>
      </c>
      <c r="AZ840" s="30">
        <f>IF(Riskregister!$E$15="",0,COUNTIF(BP$4:BP$53,"&lt;"&amp;AX840)*IF(AY840&lt;0.5,Riskregister!$K$15+(Riskregister!$L$15-Riskregister!$K$15)*SQRT(AY840/2),Riskregister!$L$15-(Riskregister!$L$15-Riskregister!$K$15)*SQRT((1-AY840)/2)))</f>
        <v>0</v>
      </c>
      <c r="BA840" s="30">
        <f t="shared" ca="1" si="516"/>
        <v>0.24935068724026543</v>
      </c>
      <c r="BB840" s="30">
        <f t="shared" ca="1" si="516"/>
        <v>0.50943706406068212</v>
      </c>
      <c r="BC840" s="30">
        <f>IF(Riskregister!$E$16="",0,COUNTIF(BQ$4:BQ$53,"&lt;"&amp;BA840)*IF(BB840&lt;0.5,Riskregister!$K$16+(Riskregister!$L$16-Riskregister!$K$16)*SQRT(BB840/2),Riskregister!$L$16-(Riskregister!$L$16-Riskregister!$K$16)*SQRT((1-BB840)/2)))</f>
        <v>0</v>
      </c>
      <c r="BD840" s="30">
        <f t="shared" ca="1" si="517"/>
        <v>12611766.393193308</v>
      </c>
    </row>
    <row r="841" spans="20:56" x14ac:dyDescent="0.35">
      <c r="T841" s="30">
        <f t="shared" ca="1" si="505"/>
        <v>0.43668192160493968</v>
      </c>
      <c r="U841" s="30">
        <f t="shared" ca="1" si="505"/>
        <v>0.65276448040004498</v>
      </c>
      <c r="V841" s="30">
        <f ca="1">IF(Riskregister!$E$5="",0,COUNTIF(BF$4:BF$53,"&lt;"&amp;T841)*IF(U841&lt;0.5,Riskregister!$K$5+(Riskregister!$L$5-Riskregister!$K$5)*SQRT(U841/2),Riskregister!$L$5-(Riskregister!$L$5-Riskregister!$K$5)*SQRT((1-U841)/2)))</f>
        <v>1237489.2292271559</v>
      </c>
      <c r="W841" s="30">
        <f t="shared" ca="1" si="506"/>
        <v>0.30069908843959736</v>
      </c>
      <c r="X841" s="30">
        <f t="shared" ca="1" si="506"/>
        <v>0.79084708537446835</v>
      </c>
      <c r="Y841" s="30">
        <f ca="1">IF(Riskregister!$E$6="",0,COUNTIF(BG$4:BG$53,"&lt;"&amp;W841)*IF(X841&lt;0.5,Riskregister!$K$6+(Riskregister!$L$6-Riskregister!$K$6)*SQRT(X841/2),Riskregister!$L$6-(Riskregister!$L$6-Riskregister!$K$6)*SQRT((1-X841)/2)))</f>
        <v>1417910.8988364744</v>
      </c>
      <c r="Z841" s="30">
        <f t="shared" ca="1" si="507"/>
        <v>0.60053438018164318</v>
      </c>
      <c r="AA841" s="30">
        <f t="shared" ca="1" si="507"/>
        <v>0.68674180249259598</v>
      </c>
      <c r="AB841" s="30">
        <f ca="1">IF(Riskregister!$E$7="",0,COUNTIF(BH$4:BH$53,"&lt;"&amp;Z841)*IF(AA841&lt;0.5,Riskregister!$K$7+(Riskregister!$L$7-Riskregister!$K$7)*SQRT(AA841/2),Riskregister!$L$7-(Riskregister!$L$7-Riskregister!$K$7)*SQRT((1-AA841)/2)))</f>
        <v>1830378.3391089614</v>
      </c>
      <c r="AC841" s="30">
        <f t="shared" ca="1" si="508"/>
        <v>2.6136395880765773E-2</v>
      </c>
      <c r="AD841" s="30">
        <f t="shared" ca="1" si="508"/>
        <v>0.70289681652749647</v>
      </c>
      <c r="AE841" s="30">
        <f ca="1">IF(Riskregister!$E$8="",0,COUNTIF(BI$4:BI$53,"&lt;"&amp;AC841)*IF(AD841&lt;0.5,Riskregister!$K$8+(Riskregister!$L$8-Riskregister!$K$8)*SQRT(AD841/2),Riskregister!$L$8-(Riskregister!$L$8-Riskregister!$K$8)*SQRT((1-AD841)/2)))</f>
        <v>0</v>
      </c>
      <c r="AF841" s="30">
        <f t="shared" ca="1" si="509"/>
        <v>0.7573428317693881</v>
      </c>
      <c r="AG841" s="30">
        <f t="shared" ca="1" si="509"/>
        <v>0.50557469596547622</v>
      </c>
      <c r="AH841" s="30">
        <f>IF(Riskregister!$E$9="",0,COUNTIF(BJ$4:BJ$53,"&lt;"&amp;AF841)*IF(AG841&lt;0.5,Riskregister!$K$9+(Riskregister!$L$9-Riskregister!$K$9)*SQRT(AG841/2),Riskregister!$L$9-(Riskregister!$L$9-Riskregister!$K$9)*SQRT((1-AG841)/2)))</f>
        <v>0</v>
      </c>
      <c r="AI841" s="30">
        <f t="shared" ca="1" si="510"/>
        <v>0.67831163826237184</v>
      </c>
      <c r="AJ841" s="30">
        <f t="shared" ca="1" si="510"/>
        <v>0.97663617954447146</v>
      </c>
      <c r="AK841" s="30">
        <f>IF(Riskregister!$E$10="",0,COUNTIF(BK$4:BK$53,"&lt;"&amp;AI841)*IF(AJ841&lt;0.5,Riskregister!$K$10+(Riskregister!$L$10-Riskregister!$K$10)*SQRT(AJ841/2),Riskregister!$L$10-(Riskregister!$L$10-Riskregister!$K$10)*SQRT((1-AJ841)/2)))</f>
        <v>0</v>
      </c>
      <c r="AL841" s="30">
        <f t="shared" ca="1" si="511"/>
        <v>6.342284113657537E-2</v>
      </c>
      <c r="AM841" s="30">
        <f t="shared" ca="1" si="511"/>
        <v>0.80799209134251737</v>
      </c>
      <c r="AN841" s="30">
        <f>IF(Riskregister!$E$11="",0,COUNTIF(BL$4:BL$53,"&lt;"&amp;AL841)*IF(AM841&lt;0.5,Riskregister!$K$11+(Riskregister!$L$11-Riskregister!$K$11)*SQRT(AM841/2),Riskregister!$L$11-(Riskregister!$L$11-Riskregister!$K$11)*SQRT((1-AM841)/2)))</f>
        <v>0</v>
      </c>
      <c r="AO841" s="30">
        <f t="shared" ca="1" si="512"/>
        <v>0.75491154194433185</v>
      </c>
      <c r="AP841" s="30">
        <f t="shared" ca="1" si="512"/>
        <v>1.9502097370065585E-2</v>
      </c>
      <c r="AQ841" s="30">
        <f>IF(Riskregister!$E$12="",0,COUNTIF(BM$4:BM$53,"&lt;"&amp;AO841)*IF(AP841&lt;0.5,Riskregister!$K$12+(Riskregister!$L$12-Riskregister!$K$12)*SQRT(AP841/2),Riskregister!$L$12-(Riskregister!$L$12-Riskregister!$K$12)*SQRT((1-AP841)/2)))</f>
        <v>0</v>
      </c>
      <c r="AR841" s="30">
        <f t="shared" ca="1" si="513"/>
        <v>0.77449071512001433</v>
      </c>
      <c r="AS841" s="30">
        <f t="shared" ca="1" si="513"/>
        <v>0.85267529940571252</v>
      </c>
      <c r="AT841" s="30">
        <f>IF(Riskregister!$E$13="",0,COUNTIF(BN$4:BN$53,"&lt;"&amp;AR841)*IF(AS841&lt;0.5,Riskregister!$K$13+(Riskregister!$L$13-Riskregister!$K$13)*SQRT(AS841/2),Riskregister!$L$13-(Riskregister!$L$13-Riskregister!$K$13)*SQRT((1-AS841)/2)))</f>
        <v>0</v>
      </c>
      <c r="AU841" s="30">
        <f t="shared" ca="1" si="514"/>
        <v>0.88413931803070267</v>
      </c>
      <c r="AV841" s="30">
        <f t="shared" ca="1" si="514"/>
        <v>0.20377440623027454</v>
      </c>
      <c r="AW841" s="30">
        <f>IF(Riskregister!$E$14="",0,COUNTIF(BO$4:BO$53,"&lt;"&amp;AU841)*IF(AV841&lt;0.5,Riskregister!$K$14+(Riskregister!$L$14-Riskregister!$K$14)*SQRT(AV841/2),Riskregister!$L$14-(Riskregister!$L$14-Riskregister!$K$14)*SQRT((1-AV841)/2)))</f>
        <v>0</v>
      </c>
      <c r="AX841" s="30">
        <f t="shared" ca="1" si="515"/>
        <v>0.16824967705661853</v>
      </c>
      <c r="AY841" s="30">
        <f t="shared" ca="1" si="515"/>
        <v>5.0589710435081647E-3</v>
      </c>
      <c r="AZ841" s="30">
        <f>IF(Riskregister!$E$15="",0,COUNTIF(BP$4:BP$53,"&lt;"&amp;AX841)*IF(AY841&lt;0.5,Riskregister!$K$15+(Riskregister!$L$15-Riskregister!$K$15)*SQRT(AY841/2),Riskregister!$L$15-(Riskregister!$L$15-Riskregister!$K$15)*SQRT((1-AY841)/2)))</f>
        <v>0</v>
      </c>
      <c r="BA841" s="30">
        <f t="shared" ca="1" si="516"/>
        <v>0.88878050648573526</v>
      </c>
      <c r="BB841" s="30">
        <f t="shared" ca="1" si="516"/>
        <v>0.57082581209019212</v>
      </c>
      <c r="BC841" s="30">
        <f>IF(Riskregister!$E$16="",0,COUNTIF(BQ$4:BQ$53,"&lt;"&amp;BA841)*IF(BB841&lt;0.5,Riskregister!$K$16+(Riskregister!$L$16-Riskregister!$K$16)*SQRT(BB841/2),Riskregister!$L$16-(Riskregister!$L$16-Riskregister!$K$16)*SQRT((1-BB841)/2)))</f>
        <v>0</v>
      </c>
      <c r="BD841" s="30">
        <f t="shared" ca="1" si="517"/>
        <v>4485778.4671725919</v>
      </c>
    </row>
    <row r="842" spans="20:56" x14ac:dyDescent="0.35">
      <c r="T842" s="30">
        <f t="shared" ca="1" si="505"/>
        <v>0.39228596632313051</v>
      </c>
      <c r="U842" s="30">
        <f t="shared" ca="1" si="505"/>
        <v>0.52975462708062715</v>
      </c>
      <c r="V842" s="30">
        <f ca="1">IF(Riskregister!$E$5="",0,COUNTIF(BF$4:BF$53,"&lt;"&amp;T842)*IF(U842&lt;0.5,Riskregister!$K$5+(Riskregister!$L$5-Riskregister!$K$5)*SQRT(U842/2),Riskregister!$L$5-(Riskregister!$L$5-Riskregister!$K$5)*SQRT((1-U842)/2)))</f>
        <v>1145392.4106208526</v>
      </c>
      <c r="W842" s="30">
        <f t="shared" ca="1" si="506"/>
        <v>3.6345098357723704E-2</v>
      </c>
      <c r="X842" s="30">
        <f t="shared" ca="1" si="506"/>
        <v>0.8493214059944022</v>
      </c>
      <c r="Y842" s="30">
        <f ca="1">IF(Riskregister!$E$6="",0,COUNTIF(BG$4:BG$53,"&lt;"&amp;W842)*IF(X842&lt;0.5,Riskregister!$K$6+(Riskregister!$L$6-Riskregister!$K$6)*SQRT(X842/2),Riskregister!$L$6-(Riskregister!$L$6-Riskregister!$K$6)*SQRT((1-X842)/2)))</f>
        <v>0</v>
      </c>
      <c r="Z842" s="30">
        <f t="shared" ca="1" si="507"/>
        <v>0.33714626528336233</v>
      </c>
      <c r="AA842" s="30">
        <f t="shared" ca="1" si="507"/>
        <v>0.6511313777173986</v>
      </c>
      <c r="AB842" s="30">
        <f ca="1">IF(Riskregister!$E$7="",0,COUNTIF(BH$4:BH$53,"&lt;"&amp;Z842)*IF(AA842&lt;0.5,Riskregister!$K$7+(Riskregister!$L$7-Riskregister!$K$7)*SQRT(AA842/2),Riskregister!$L$7-(Riskregister!$L$7-Riskregister!$K$7)*SQRT((1-AA842)/2)))</f>
        <v>1269106.6576645854</v>
      </c>
      <c r="AC842" s="30">
        <f t="shared" ca="1" si="508"/>
        <v>0.63751378748765064</v>
      </c>
      <c r="AD842" s="30">
        <f t="shared" ca="1" si="508"/>
        <v>0.31892106419714172</v>
      </c>
      <c r="AE842" s="30">
        <f ca="1">IF(Riskregister!$E$8="",0,COUNTIF(BI$4:BI$53,"&lt;"&amp;AC842)*IF(AD842&lt;0.5,Riskregister!$K$8+(Riskregister!$L$8-Riskregister!$K$8)*SQRT(AD842/2),Riskregister!$L$8-(Riskregister!$L$8-Riskregister!$K$8)*SQRT((1-AD842)/2)))</f>
        <v>6530483.8501248602</v>
      </c>
      <c r="AF842" s="30">
        <f t="shared" ca="1" si="509"/>
        <v>0.23081359066473772</v>
      </c>
      <c r="AG842" s="30">
        <f t="shared" ca="1" si="509"/>
        <v>0.43137623489192012</v>
      </c>
      <c r="AH842" s="30">
        <f>IF(Riskregister!$E$9="",0,COUNTIF(BJ$4:BJ$53,"&lt;"&amp;AF842)*IF(AG842&lt;0.5,Riskregister!$K$9+(Riskregister!$L$9-Riskregister!$K$9)*SQRT(AG842/2),Riskregister!$L$9-(Riskregister!$L$9-Riskregister!$K$9)*SQRT((1-AG842)/2)))</f>
        <v>0</v>
      </c>
      <c r="AI842" s="30">
        <f t="shared" ca="1" si="510"/>
        <v>3.225149033729835E-4</v>
      </c>
      <c r="AJ842" s="30">
        <f t="shared" ca="1" si="510"/>
        <v>2.9021015898694213E-2</v>
      </c>
      <c r="AK842" s="30">
        <f>IF(Riskregister!$E$10="",0,COUNTIF(BK$4:BK$53,"&lt;"&amp;AI842)*IF(AJ842&lt;0.5,Riskregister!$K$10+(Riskregister!$L$10-Riskregister!$K$10)*SQRT(AJ842/2),Riskregister!$L$10-(Riskregister!$L$10-Riskregister!$K$10)*SQRT((1-AJ842)/2)))</f>
        <v>0</v>
      </c>
      <c r="AL842" s="30">
        <f t="shared" ca="1" si="511"/>
        <v>0.40692910862502885</v>
      </c>
      <c r="AM842" s="30">
        <f t="shared" ca="1" si="511"/>
        <v>0.15887035869277755</v>
      </c>
      <c r="AN842" s="30">
        <f>IF(Riskregister!$E$11="",0,COUNTIF(BL$4:BL$53,"&lt;"&amp;AL842)*IF(AM842&lt;0.5,Riskregister!$K$11+(Riskregister!$L$11-Riskregister!$K$11)*SQRT(AM842/2),Riskregister!$L$11-(Riskregister!$L$11-Riskregister!$K$11)*SQRT((1-AM842)/2)))</f>
        <v>0</v>
      </c>
      <c r="AO842" s="30">
        <f t="shared" ca="1" si="512"/>
        <v>0.9350503576634478</v>
      </c>
      <c r="AP842" s="30">
        <f t="shared" ca="1" si="512"/>
        <v>0.38103730299939997</v>
      </c>
      <c r="AQ842" s="30">
        <f>IF(Riskregister!$E$12="",0,COUNTIF(BM$4:BM$53,"&lt;"&amp;AO842)*IF(AP842&lt;0.5,Riskregister!$K$12+(Riskregister!$L$12-Riskregister!$K$12)*SQRT(AP842/2),Riskregister!$L$12-(Riskregister!$L$12-Riskregister!$K$12)*SQRT((1-AP842)/2)))</f>
        <v>0</v>
      </c>
      <c r="AR842" s="30">
        <f t="shared" ca="1" si="513"/>
        <v>0.80280568166658384</v>
      </c>
      <c r="AS842" s="30">
        <f t="shared" ca="1" si="513"/>
        <v>0.34706749136059833</v>
      </c>
      <c r="AT842" s="30">
        <f>IF(Riskregister!$E$13="",0,COUNTIF(BN$4:BN$53,"&lt;"&amp;AR842)*IF(AS842&lt;0.5,Riskregister!$K$13+(Riskregister!$L$13-Riskregister!$K$13)*SQRT(AS842/2),Riskregister!$L$13-(Riskregister!$L$13-Riskregister!$K$13)*SQRT((1-AS842)/2)))</f>
        <v>0</v>
      </c>
      <c r="AU842" s="30">
        <f t="shared" ca="1" si="514"/>
        <v>0.57535552634531062</v>
      </c>
      <c r="AV842" s="30">
        <f t="shared" ca="1" si="514"/>
        <v>2.863956520055666E-2</v>
      </c>
      <c r="AW842" s="30">
        <f>IF(Riskregister!$E$14="",0,COUNTIF(BO$4:BO$53,"&lt;"&amp;AU842)*IF(AV842&lt;0.5,Riskregister!$K$14+(Riskregister!$L$14-Riskregister!$K$14)*SQRT(AV842/2),Riskregister!$L$14-(Riskregister!$L$14-Riskregister!$K$14)*SQRT((1-AV842)/2)))</f>
        <v>0</v>
      </c>
      <c r="AX842" s="30">
        <f t="shared" ca="1" si="515"/>
        <v>0.2581108453774914</v>
      </c>
      <c r="AY842" s="30">
        <f t="shared" ca="1" si="515"/>
        <v>0.25394966272166619</v>
      </c>
      <c r="AZ842" s="30">
        <f>IF(Riskregister!$E$15="",0,COUNTIF(BP$4:BP$53,"&lt;"&amp;AX842)*IF(AY842&lt;0.5,Riskregister!$K$15+(Riskregister!$L$15-Riskregister!$K$15)*SQRT(AY842/2),Riskregister!$L$15-(Riskregister!$L$15-Riskregister!$K$15)*SQRT((1-AY842)/2)))</f>
        <v>0</v>
      </c>
      <c r="BA842" s="30">
        <f t="shared" ca="1" si="516"/>
        <v>0.75523631755209242</v>
      </c>
      <c r="BB842" s="30">
        <f t="shared" ca="1" si="516"/>
        <v>0.5600554779159036</v>
      </c>
      <c r="BC842" s="30">
        <f>IF(Riskregister!$E$16="",0,COUNTIF(BQ$4:BQ$53,"&lt;"&amp;BA842)*IF(BB842&lt;0.5,Riskregister!$K$16+(Riskregister!$L$16-Riskregister!$K$16)*SQRT(BB842/2),Riskregister!$L$16-(Riskregister!$L$16-Riskregister!$K$16)*SQRT((1-BB842)/2)))</f>
        <v>0</v>
      </c>
      <c r="BD842" s="30">
        <f t="shared" ca="1" si="517"/>
        <v>8944982.9184102975</v>
      </c>
    </row>
    <row r="843" spans="20:56" x14ac:dyDescent="0.35">
      <c r="T843" s="30">
        <f t="shared" ca="1" si="505"/>
        <v>5.1789609820437676E-2</v>
      </c>
      <c r="U843" s="30">
        <f t="shared" ca="1" si="505"/>
        <v>0.86035948027008391</v>
      </c>
      <c r="V843" s="30">
        <f ca="1">IF(Riskregister!$E$5="",0,COUNTIF(BF$4:BF$53,"&lt;"&amp;T843)*IF(U843&lt;0.5,Riskregister!$K$5+(Riskregister!$L$5-Riskregister!$K$5)*SQRT(U843/2),Riskregister!$L$5-(Riskregister!$L$5-Riskregister!$K$5)*SQRT((1-U843)/2)))</f>
        <v>481094.14386728464</v>
      </c>
      <c r="W843" s="30">
        <f t="shared" ca="1" si="506"/>
        <v>0.3455065461088147</v>
      </c>
      <c r="X843" s="30">
        <f t="shared" ca="1" si="506"/>
        <v>0.99645551109880848</v>
      </c>
      <c r="Y843" s="30">
        <f ca="1">IF(Riskregister!$E$6="",0,COUNTIF(BG$4:BG$53,"&lt;"&amp;W843)*IF(X843&lt;0.5,Riskregister!$K$6+(Riskregister!$L$6-Riskregister!$K$6)*SQRT(X843/2),Riskregister!$L$6-(Riskregister!$L$6-Riskregister!$K$6)*SQRT((1-X843)/2)))</f>
        <v>1924223.5391435423</v>
      </c>
      <c r="Z843" s="30">
        <f t="shared" ca="1" si="507"/>
        <v>0.78936186442982947</v>
      </c>
      <c r="AA843" s="30">
        <f t="shared" ca="1" si="507"/>
        <v>0.63642489687412518</v>
      </c>
      <c r="AB843" s="30">
        <f ca="1">IF(Riskregister!$E$7="",0,COUNTIF(BH$4:BH$53,"&lt;"&amp;Z843)*IF(AA843&lt;0.5,Riskregister!$K$7+(Riskregister!$L$7-Riskregister!$K$7)*SQRT(AA843/2),Riskregister!$L$7-(Riskregister!$L$7-Riskregister!$K$7)*SQRT((1-AA843)/2)))</f>
        <v>2006176.5606868705</v>
      </c>
      <c r="AC843" s="30">
        <f t="shared" ca="1" si="508"/>
        <v>0.27019791735270315</v>
      </c>
      <c r="AD843" s="30">
        <f t="shared" ca="1" si="508"/>
        <v>0.57820740434425766</v>
      </c>
      <c r="AE843" s="30">
        <f ca="1">IF(Riskregister!$E$8="",0,COUNTIF(BI$4:BI$53,"&lt;"&amp;AC843)*IF(AD843&lt;0.5,Riskregister!$K$8+(Riskregister!$L$8-Riskregister!$K$8)*SQRT(AD843/2),Riskregister!$L$8-(Riskregister!$L$8-Riskregister!$K$8)*SQRT((1-AD843)/2)))</f>
        <v>5683195.9882256994</v>
      </c>
      <c r="AF843" s="30">
        <f t="shared" ca="1" si="509"/>
        <v>0.72149049476473714</v>
      </c>
      <c r="AG843" s="30">
        <f t="shared" ca="1" si="509"/>
        <v>0.95931132716216028</v>
      </c>
      <c r="AH843" s="30">
        <f>IF(Riskregister!$E$9="",0,COUNTIF(BJ$4:BJ$53,"&lt;"&amp;AF843)*IF(AG843&lt;0.5,Riskregister!$K$9+(Riskregister!$L$9-Riskregister!$K$9)*SQRT(AG843/2),Riskregister!$L$9-(Riskregister!$L$9-Riskregister!$K$9)*SQRT((1-AG843)/2)))</f>
        <v>0</v>
      </c>
      <c r="AI843" s="30">
        <f t="shared" ca="1" si="510"/>
        <v>0.5210979655746103</v>
      </c>
      <c r="AJ843" s="30">
        <f t="shared" ca="1" si="510"/>
        <v>0.56724860624476148</v>
      </c>
      <c r="AK843" s="30">
        <f>IF(Riskregister!$E$10="",0,COUNTIF(BK$4:BK$53,"&lt;"&amp;AI843)*IF(AJ843&lt;0.5,Riskregister!$K$10+(Riskregister!$L$10-Riskregister!$K$10)*SQRT(AJ843/2),Riskregister!$L$10-(Riskregister!$L$10-Riskregister!$K$10)*SQRT((1-AJ843)/2)))</f>
        <v>0</v>
      </c>
      <c r="AL843" s="30">
        <f t="shared" ca="1" si="511"/>
        <v>0.11610252161657431</v>
      </c>
      <c r="AM843" s="30">
        <f t="shared" ca="1" si="511"/>
        <v>0.62931440479661216</v>
      </c>
      <c r="AN843" s="30">
        <f>IF(Riskregister!$E$11="",0,COUNTIF(BL$4:BL$53,"&lt;"&amp;AL843)*IF(AM843&lt;0.5,Riskregister!$K$11+(Riskregister!$L$11-Riskregister!$K$11)*SQRT(AM843/2),Riskregister!$L$11-(Riskregister!$L$11-Riskregister!$K$11)*SQRT((1-AM843)/2)))</f>
        <v>0</v>
      </c>
      <c r="AO843" s="30">
        <f t="shared" ca="1" si="512"/>
        <v>0.19985848115780547</v>
      </c>
      <c r="AP843" s="30">
        <f t="shared" ca="1" si="512"/>
        <v>8.0748812344494825E-2</v>
      </c>
      <c r="AQ843" s="30">
        <f>IF(Riskregister!$E$12="",0,COUNTIF(BM$4:BM$53,"&lt;"&amp;AO843)*IF(AP843&lt;0.5,Riskregister!$K$12+(Riskregister!$L$12-Riskregister!$K$12)*SQRT(AP843/2),Riskregister!$L$12-(Riskregister!$L$12-Riskregister!$K$12)*SQRT((1-AP843)/2)))</f>
        <v>0</v>
      </c>
      <c r="AR843" s="30">
        <f t="shared" ca="1" si="513"/>
        <v>0.2189036162421617</v>
      </c>
      <c r="AS843" s="30">
        <f t="shared" ca="1" si="513"/>
        <v>0.47346216211826531</v>
      </c>
      <c r="AT843" s="30">
        <f>IF(Riskregister!$E$13="",0,COUNTIF(BN$4:BN$53,"&lt;"&amp;AR843)*IF(AS843&lt;0.5,Riskregister!$K$13+(Riskregister!$L$13-Riskregister!$K$13)*SQRT(AS843/2),Riskregister!$L$13-(Riskregister!$L$13-Riskregister!$K$13)*SQRT((1-AS843)/2)))</f>
        <v>0</v>
      </c>
      <c r="AU843" s="30">
        <f t="shared" ca="1" si="514"/>
        <v>0.87259913449483195</v>
      </c>
      <c r="AV843" s="30">
        <f t="shared" ca="1" si="514"/>
        <v>0.80212369236041292</v>
      </c>
      <c r="AW843" s="30">
        <f>IF(Riskregister!$E$14="",0,COUNTIF(BO$4:BO$53,"&lt;"&amp;AU843)*IF(AV843&lt;0.5,Riskregister!$K$14+(Riskregister!$L$14-Riskregister!$K$14)*SQRT(AV843/2),Riskregister!$L$14-(Riskregister!$L$14-Riskregister!$K$14)*SQRT((1-AV843)/2)))</f>
        <v>0</v>
      </c>
      <c r="AX843" s="30">
        <f t="shared" ca="1" si="515"/>
        <v>0.91112140134011776</v>
      </c>
      <c r="AY843" s="30">
        <f t="shared" ca="1" si="515"/>
        <v>0.29494139057111823</v>
      </c>
      <c r="AZ843" s="30">
        <f>IF(Riskregister!$E$15="",0,COUNTIF(BP$4:BP$53,"&lt;"&amp;AX843)*IF(AY843&lt;0.5,Riskregister!$K$15+(Riskregister!$L$15-Riskregister!$K$15)*SQRT(AY843/2),Riskregister!$L$15-(Riskregister!$L$15-Riskregister!$K$15)*SQRT((1-AY843)/2)))</f>
        <v>0</v>
      </c>
      <c r="BA843" s="30">
        <f t="shared" ca="1" si="516"/>
        <v>0.88020780597017712</v>
      </c>
      <c r="BB843" s="30">
        <f t="shared" ca="1" si="516"/>
        <v>0.74632842777889341</v>
      </c>
      <c r="BC843" s="30">
        <f>IF(Riskregister!$E$16="",0,COUNTIF(BQ$4:BQ$53,"&lt;"&amp;BA843)*IF(BB843&lt;0.5,Riskregister!$K$16+(Riskregister!$L$16-Riskregister!$K$16)*SQRT(BB843/2),Riskregister!$L$16-(Riskregister!$L$16-Riskregister!$K$16)*SQRT((1-BB843)/2)))</f>
        <v>0</v>
      </c>
      <c r="BD843" s="30">
        <f t="shared" ca="1" si="517"/>
        <v>10094690.231923398</v>
      </c>
    </row>
    <row r="844" spans="20:56" x14ac:dyDescent="0.35">
      <c r="T844" s="30">
        <f t="shared" ref="T844:U863" ca="1" si="518">RAND()</f>
        <v>4.7393854962338722E-2</v>
      </c>
      <c r="U844" s="30">
        <f t="shared" ca="1" si="518"/>
        <v>0.22050911056066747</v>
      </c>
      <c r="V844" s="30">
        <f ca="1">IF(Riskregister!$E$5="",0,COUNTIF(BF$4:BF$53,"&lt;"&amp;T844)*IF(U844&lt;0.5,Riskregister!$K$5+(Riskregister!$L$5-Riskregister!$K$5)*SQRT(U844/2),Riskregister!$L$5-(Riskregister!$L$5-Riskregister!$K$5)*SQRT((1-U844)/2)))</f>
        <v>299420.70620990777</v>
      </c>
      <c r="W844" s="30">
        <f t="shared" ref="W844:X863" ca="1" si="519">RAND()</f>
        <v>0.20180186673999456</v>
      </c>
      <c r="X844" s="30">
        <f t="shared" ca="1" si="519"/>
        <v>0.7416456588249053</v>
      </c>
      <c r="Y844" s="30">
        <f ca="1">IF(Riskregister!$E$6="",0,COUNTIF(BG$4:BG$53,"&lt;"&amp;W844)*IF(X844&lt;0.5,Riskregister!$K$6+(Riskregister!$L$6-Riskregister!$K$6)*SQRT(X844/2),Riskregister!$L$6-(Riskregister!$L$6-Riskregister!$K$6)*SQRT((1-X844)/2)))</f>
        <v>1353057.9371352845</v>
      </c>
      <c r="Z844" s="30">
        <f t="shared" ref="Z844:AA863" ca="1" si="520">RAND()</f>
        <v>0.71623315736216941</v>
      </c>
      <c r="AA844" s="30">
        <f t="shared" ca="1" si="520"/>
        <v>0.67304145610705957</v>
      </c>
      <c r="AB844" s="30">
        <f ca="1">IF(Riskregister!$E$7="",0,COUNTIF(BH$4:BH$53,"&lt;"&amp;Z844)*IF(AA844&lt;0.5,Riskregister!$K$7+(Riskregister!$L$7-Riskregister!$K$7)*SQRT(AA844/2),Riskregister!$L$7-(Riskregister!$L$7-Riskregister!$K$7)*SQRT((1-AA844)/2)))</f>
        <v>2067888.0390790289</v>
      </c>
      <c r="AC844" s="30">
        <f t="shared" ref="AC844:AD863" ca="1" si="521">RAND()</f>
        <v>0.33247430441603776</v>
      </c>
      <c r="AD844" s="30">
        <f t="shared" ca="1" si="521"/>
        <v>0.64921664670520474</v>
      </c>
      <c r="AE844" s="30">
        <f ca="1">IF(Riskregister!$E$8="",0,COUNTIF(BI$4:BI$53,"&lt;"&amp;AC844)*IF(AD844&lt;0.5,Riskregister!$K$8+(Riskregister!$L$8-Riskregister!$K$8)*SQRT(AD844/2),Riskregister!$L$8-(Riskregister!$L$8-Riskregister!$K$8)*SQRT((1-AD844)/2)))</f>
        <v>6063299.7893458977</v>
      </c>
      <c r="AF844" s="30">
        <f t="shared" ref="AF844:AG863" ca="1" si="522">RAND()</f>
        <v>0.38394936787977085</v>
      </c>
      <c r="AG844" s="30">
        <f t="shared" ca="1" si="522"/>
        <v>0.29965681777184283</v>
      </c>
      <c r="AH844" s="30">
        <f>IF(Riskregister!$E$9="",0,COUNTIF(BJ$4:BJ$53,"&lt;"&amp;AF844)*IF(AG844&lt;0.5,Riskregister!$K$9+(Riskregister!$L$9-Riskregister!$K$9)*SQRT(AG844/2),Riskregister!$L$9-(Riskregister!$L$9-Riskregister!$K$9)*SQRT((1-AG844)/2)))</f>
        <v>0</v>
      </c>
      <c r="AI844" s="30">
        <f t="shared" ref="AI844:AJ863" ca="1" si="523">RAND()</f>
        <v>0.41177933444617854</v>
      </c>
      <c r="AJ844" s="30">
        <f t="shared" ca="1" si="523"/>
        <v>0.15410310442021791</v>
      </c>
      <c r="AK844" s="30">
        <f>IF(Riskregister!$E$10="",0,COUNTIF(BK$4:BK$53,"&lt;"&amp;AI844)*IF(AJ844&lt;0.5,Riskregister!$K$10+(Riskregister!$L$10-Riskregister!$K$10)*SQRT(AJ844/2),Riskregister!$L$10-(Riskregister!$L$10-Riskregister!$K$10)*SQRT((1-AJ844)/2)))</f>
        <v>0</v>
      </c>
      <c r="AL844" s="30">
        <f t="shared" ref="AL844:AM863" ca="1" si="524">RAND()</f>
        <v>0.36119565487204652</v>
      </c>
      <c r="AM844" s="30">
        <f t="shared" ca="1" si="524"/>
        <v>0.16488004674697876</v>
      </c>
      <c r="AN844" s="30">
        <f>IF(Riskregister!$E$11="",0,COUNTIF(BL$4:BL$53,"&lt;"&amp;AL844)*IF(AM844&lt;0.5,Riskregister!$K$11+(Riskregister!$L$11-Riskregister!$K$11)*SQRT(AM844/2),Riskregister!$L$11-(Riskregister!$L$11-Riskregister!$K$11)*SQRT((1-AM844)/2)))</f>
        <v>0</v>
      </c>
      <c r="AO844" s="30">
        <f t="shared" ref="AO844:AP863" ca="1" si="525">RAND()</f>
        <v>0.68462165011449672</v>
      </c>
      <c r="AP844" s="30">
        <f t="shared" ca="1" si="525"/>
        <v>0.753418141207436</v>
      </c>
      <c r="AQ844" s="30">
        <f>IF(Riskregister!$E$12="",0,COUNTIF(BM$4:BM$53,"&lt;"&amp;AO844)*IF(AP844&lt;0.5,Riskregister!$K$12+(Riskregister!$L$12-Riskregister!$K$12)*SQRT(AP844/2),Riskregister!$L$12-(Riskregister!$L$12-Riskregister!$K$12)*SQRT((1-AP844)/2)))</f>
        <v>0</v>
      </c>
      <c r="AR844" s="30">
        <f t="shared" ref="AR844:AS863" ca="1" si="526">RAND()</f>
        <v>0.14519545258855859</v>
      </c>
      <c r="AS844" s="30">
        <f t="shared" ca="1" si="526"/>
        <v>0.81295372964219426</v>
      </c>
      <c r="AT844" s="30">
        <f>IF(Riskregister!$E$13="",0,COUNTIF(BN$4:BN$53,"&lt;"&amp;AR844)*IF(AS844&lt;0.5,Riskregister!$K$13+(Riskregister!$L$13-Riskregister!$K$13)*SQRT(AS844/2),Riskregister!$L$13-(Riskregister!$L$13-Riskregister!$K$13)*SQRT((1-AS844)/2)))</f>
        <v>0</v>
      </c>
      <c r="AU844" s="30">
        <f t="shared" ref="AU844:AV863" ca="1" si="527">RAND()</f>
        <v>0.92510010122625219</v>
      </c>
      <c r="AV844" s="30">
        <f t="shared" ca="1" si="527"/>
        <v>0.6652073516732061</v>
      </c>
      <c r="AW844" s="30">
        <f>IF(Riskregister!$E$14="",0,COUNTIF(BO$4:BO$53,"&lt;"&amp;AU844)*IF(AV844&lt;0.5,Riskregister!$K$14+(Riskregister!$L$14-Riskregister!$K$14)*SQRT(AV844/2),Riskregister!$L$14-(Riskregister!$L$14-Riskregister!$K$14)*SQRT((1-AV844)/2)))</f>
        <v>0</v>
      </c>
      <c r="AX844" s="30">
        <f t="shared" ref="AX844:AY863" ca="1" si="528">RAND()</f>
        <v>0.43338351506462169</v>
      </c>
      <c r="AY844" s="30">
        <f t="shared" ca="1" si="528"/>
        <v>0.5827625583694328</v>
      </c>
      <c r="AZ844" s="30">
        <f>IF(Riskregister!$E$15="",0,COUNTIF(BP$4:BP$53,"&lt;"&amp;AX844)*IF(AY844&lt;0.5,Riskregister!$K$15+(Riskregister!$L$15-Riskregister!$K$15)*SQRT(AY844/2),Riskregister!$L$15-(Riskregister!$L$15-Riskregister!$K$15)*SQRT((1-AY844)/2)))</f>
        <v>0</v>
      </c>
      <c r="BA844" s="30">
        <f t="shared" ref="BA844:BB863" ca="1" si="529">RAND()</f>
        <v>0.94549153835904143</v>
      </c>
      <c r="BB844" s="30">
        <f t="shared" ca="1" si="529"/>
        <v>0.12194618200296081</v>
      </c>
      <c r="BC844" s="30">
        <f>IF(Riskregister!$E$16="",0,COUNTIF(BQ$4:BQ$53,"&lt;"&amp;BA844)*IF(BB844&lt;0.5,Riskregister!$K$16+(Riskregister!$L$16-Riskregister!$K$16)*SQRT(BB844/2),Riskregister!$L$16-(Riskregister!$L$16-Riskregister!$K$16)*SQRT((1-BB844)/2)))</f>
        <v>0</v>
      </c>
      <c r="BD844" s="30">
        <f t="shared" ca="1" si="517"/>
        <v>9783666.4717701189</v>
      </c>
    </row>
    <row r="845" spans="20:56" x14ac:dyDescent="0.35">
      <c r="T845" s="30">
        <f t="shared" ca="1" si="518"/>
        <v>0.61108515912043726</v>
      </c>
      <c r="U845" s="30">
        <f t="shared" ca="1" si="518"/>
        <v>0.41610214480365237</v>
      </c>
      <c r="V845" s="30">
        <f ca="1">IF(Riskregister!$E$5="",0,COUNTIF(BF$4:BF$53,"&lt;"&amp;T845)*IF(U845&lt;0.5,Riskregister!$K$5+(Riskregister!$L$5-Riskregister!$K$5)*SQRT(U845/2),Riskregister!$L$5-(Riskregister!$L$5-Riskregister!$K$5)*SQRT((1-U845)/2)))</f>
        <v>1421027.0851694946</v>
      </c>
      <c r="W845" s="30">
        <f t="shared" ca="1" si="519"/>
        <v>0.76268601515472445</v>
      </c>
      <c r="X845" s="30">
        <f t="shared" ca="1" si="519"/>
        <v>6.0473271516111482E-2</v>
      </c>
      <c r="Y845" s="30">
        <f ca="1">IF(Riskregister!$E$6="",0,COUNTIF(BG$4:BG$53,"&lt;"&amp;W845)*IF(X845&lt;0.5,Riskregister!$K$6+(Riskregister!$L$6-Riskregister!$K$6)*SQRT(X845/2),Riskregister!$L$6-(Riskregister!$L$6-Riskregister!$K$6)*SQRT((1-X845)/2)))</f>
        <v>1538988.9768814677</v>
      </c>
      <c r="Z845" s="30">
        <f t="shared" ca="1" si="520"/>
        <v>0.63278064163874614</v>
      </c>
      <c r="AA845" s="30">
        <f t="shared" ca="1" si="520"/>
        <v>0.73484705166500142</v>
      </c>
      <c r="AB845" s="30">
        <f ca="1">IF(Riskregister!$E$7="",0,COUNTIF(BH$4:BH$53,"&lt;"&amp;Z845)*IF(AA845&lt;0.5,Riskregister!$K$7+(Riskregister!$L$7-Riskregister!$K$7)*SQRT(AA845/2),Riskregister!$L$7-(Riskregister!$L$7-Riskregister!$K$7)*SQRT((1-AA845)/2)))</f>
        <v>1907929.2145852917</v>
      </c>
      <c r="AC845" s="30">
        <f t="shared" ca="1" si="521"/>
        <v>0.78853606978489577</v>
      </c>
      <c r="AD845" s="30">
        <f t="shared" ca="1" si="521"/>
        <v>0.23043054368563476</v>
      </c>
      <c r="AE845" s="30">
        <f ca="1">IF(Riskregister!$E$8="",0,COUNTIF(BI$4:BI$53,"&lt;"&amp;AC845)*IF(AD845&lt;0.5,Riskregister!$K$8+(Riskregister!$L$8-Riskregister!$K$8)*SQRT(AD845/2),Riskregister!$L$8-(Riskregister!$L$8-Riskregister!$K$8)*SQRT((1-AD845)/2)))</f>
        <v>7581354.5333358012</v>
      </c>
      <c r="AF845" s="30">
        <f t="shared" ca="1" si="522"/>
        <v>0.82550291257128661</v>
      </c>
      <c r="AG845" s="30">
        <f t="shared" ca="1" si="522"/>
        <v>0.17626625053960032</v>
      </c>
      <c r="AH845" s="30">
        <f>IF(Riskregister!$E$9="",0,COUNTIF(BJ$4:BJ$53,"&lt;"&amp;AF845)*IF(AG845&lt;0.5,Riskregister!$K$9+(Riskregister!$L$9-Riskregister!$K$9)*SQRT(AG845/2),Riskregister!$L$9-(Riskregister!$L$9-Riskregister!$K$9)*SQRT((1-AG845)/2)))</f>
        <v>0</v>
      </c>
      <c r="AI845" s="30">
        <f t="shared" ca="1" si="523"/>
        <v>0.61172829185165567</v>
      </c>
      <c r="AJ845" s="30">
        <f t="shared" ca="1" si="523"/>
        <v>0.63937169929843507</v>
      </c>
      <c r="AK845" s="30">
        <f>IF(Riskregister!$E$10="",0,COUNTIF(BK$4:BK$53,"&lt;"&amp;AI845)*IF(AJ845&lt;0.5,Riskregister!$K$10+(Riskregister!$L$10-Riskregister!$K$10)*SQRT(AJ845/2),Riskregister!$L$10-(Riskregister!$L$10-Riskregister!$K$10)*SQRT((1-AJ845)/2)))</f>
        <v>0</v>
      </c>
      <c r="AL845" s="30">
        <f t="shared" ca="1" si="524"/>
        <v>0.2927012064921557</v>
      </c>
      <c r="AM845" s="30">
        <f t="shared" ca="1" si="524"/>
        <v>6.4432492199311242E-2</v>
      </c>
      <c r="AN845" s="30">
        <f>IF(Riskregister!$E$11="",0,COUNTIF(BL$4:BL$53,"&lt;"&amp;AL845)*IF(AM845&lt;0.5,Riskregister!$K$11+(Riskregister!$L$11-Riskregister!$K$11)*SQRT(AM845/2),Riskregister!$L$11-(Riskregister!$L$11-Riskregister!$K$11)*SQRT((1-AM845)/2)))</f>
        <v>0</v>
      </c>
      <c r="AO845" s="30">
        <f t="shared" ca="1" si="525"/>
        <v>0.20948022516295439</v>
      </c>
      <c r="AP845" s="30">
        <f t="shared" ca="1" si="525"/>
        <v>0.65725196672007125</v>
      </c>
      <c r="AQ845" s="30">
        <f>IF(Riskregister!$E$12="",0,COUNTIF(BM$4:BM$53,"&lt;"&amp;AO845)*IF(AP845&lt;0.5,Riskregister!$K$12+(Riskregister!$L$12-Riskregister!$K$12)*SQRT(AP845/2),Riskregister!$L$12-(Riskregister!$L$12-Riskregister!$K$12)*SQRT((1-AP845)/2)))</f>
        <v>0</v>
      </c>
      <c r="AR845" s="30">
        <f t="shared" ca="1" si="526"/>
        <v>9.8331467269357264E-2</v>
      </c>
      <c r="AS845" s="30">
        <f t="shared" ca="1" si="526"/>
        <v>0.5390555917925014</v>
      </c>
      <c r="AT845" s="30">
        <f>IF(Riskregister!$E$13="",0,COUNTIF(BN$4:BN$53,"&lt;"&amp;AR845)*IF(AS845&lt;0.5,Riskregister!$K$13+(Riskregister!$L$13-Riskregister!$K$13)*SQRT(AS845/2),Riskregister!$L$13-(Riskregister!$L$13-Riskregister!$K$13)*SQRT((1-AS845)/2)))</f>
        <v>0</v>
      </c>
      <c r="AU845" s="30">
        <f t="shared" ca="1" si="527"/>
        <v>0.10163210708356685</v>
      </c>
      <c r="AV845" s="30">
        <f t="shared" ca="1" si="527"/>
        <v>0.94940171057536749</v>
      </c>
      <c r="AW845" s="30">
        <f>IF(Riskregister!$E$14="",0,COUNTIF(BO$4:BO$53,"&lt;"&amp;AU845)*IF(AV845&lt;0.5,Riskregister!$K$14+(Riskregister!$L$14-Riskregister!$K$14)*SQRT(AV845/2),Riskregister!$L$14-(Riskregister!$L$14-Riskregister!$K$14)*SQRT((1-AV845)/2)))</f>
        <v>0</v>
      </c>
      <c r="AX845" s="30">
        <f t="shared" ca="1" si="528"/>
        <v>0.81792915088195206</v>
      </c>
      <c r="AY845" s="30">
        <f t="shared" ca="1" si="528"/>
        <v>0.55892875468276293</v>
      </c>
      <c r="AZ845" s="30">
        <f>IF(Riskregister!$E$15="",0,COUNTIF(BP$4:BP$53,"&lt;"&amp;AX845)*IF(AY845&lt;0.5,Riskregister!$K$15+(Riskregister!$L$15-Riskregister!$K$15)*SQRT(AY845/2),Riskregister!$L$15-(Riskregister!$L$15-Riskregister!$K$15)*SQRT((1-AY845)/2)))</f>
        <v>0</v>
      </c>
      <c r="BA845" s="30">
        <f t="shared" ca="1" si="529"/>
        <v>0.79529265159396767</v>
      </c>
      <c r="BB845" s="30">
        <f t="shared" ca="1" si="529"/>
        <v>1.3592594084307241E-2</v>
      </c>
      <c r="BC845" s="30">
        <f>IF(Riskregister!$E$16="",0,COUNTIF(BQ$4:BQ$53,"&lt;"&amp;BA845)*IF(BB845&lt;0.5,Riskregister!$K$16+(Riskregister!$L$16-Riskregister!$K$16)*SQRT(BB845/2),Riskregister!$L$16-(Riskregister!$L$16-Riskregister!$K$16)*SQRT((1-BB845)/2)))</f>
        <v>0</v>
      </c>
      <c r="BD845" s="30">
        <f t="shared" ca="1" si="517"/>
        <v>12449299.809972055</v>
      </c>
    </row>
    <row r="846" spans="20:56" x14ac:dyDescent="0.35">
      <c r="T846" s="30">
        <f t="shared" ca="1" si="518"/>
        <v>0.14798299847207042</v>
      </c>
      <c r="U846" s="30">
        <f t="shared" ca="1" si="518"/>
        <v>0.93946555039941526</v>
      </c>
      <c r="V846" s="30">
        <f ca="1">IF(Riskregister!$E$5="",0,COUNTIF(BF$4:BF$53,"&lt;"&amp;T846)*IF(U846&lt;0.5,Riskregister!$K$5+(Riskregister!$L$5-Riskregister!$K$5)*SQRT(U846/2),Riskregister!$L$5-(Riskregister!$L$5-Riskregister!$K$5)*SQRT((1-U846)/2)))</f>
        <v>1043422.6961266837</v>
      </c>
      <c r="W846" s="30">
        <f t="shared" ca="1" si="519"/>
        <v>0.60740339741230909</v>
      </c>
      <c r="X846" s="30">
        <f t="shared" ca="1" si="519"/>
        <v>8.4348291452841173E-2</v>
      </c>
      <c r="Y846" s="30">
        <f ca="1">IF(Riskregister!$E$6="",0,COUNTIF(BG$4:BG$53,"&lt;"&amp;W846)*IF(X846&lt;0.5,Riskregister!$K$6+(Riskregister!$L$6-Riskregister!$K$6)*SQRT(X846/2),Riskregister!$L$6-(Riskregister!$L$6-Riskregister!$K$6)*SQRT((1-X846)/2)))</f>
        <v>1139308.4123790362</v>
      </c>
      <c r="Z846" s="30">
        <f t="shared" ca="1" si="520"/>
        <v>0.87591767505190854</v>
      </c>
      <c r="AA846" s="30">
        <f t="shared" ca="1" si="520"/>
        <v>0.21495641876461369</v>
      </c>
      <c r="AB846" s="30">
        <f ca="1">IF(Riskregister!$E$7="",0,COUNTIF(BH$4:BH$53,"&lt;"&amp;Z846)*IF(AA846&lt;0.5,Riskregister!$K$7+(Riskregister!$L$7-Riskregister!$K$7)*SQRT(AA846/2),Riskregister!$L$7-(Riskregister!$L$7-Riskregister!$K$7)*SQRT((1-AA846)/2)))</f>
        <v>1482691.8865740835</v>
      </c>
      <c r="AC846" s="30">
        <f t="shared" ca="1" si="521"/>
        <v>0.16956594831676219</v>
      </c>
      <c r="AD846" s="30">
        <f t="shared" ca="1" si="521"/>
        <v>2.9949203658290013E-2</v>
      </c>
      <c r="AE846" s="30">
        <f ca="1">IF(Riskregister!$E$8="",0,COUNTIF(BI$4:BI$53,"&lt;"&amp;AC846)*IF(AD846&lt;0.5,Riskregister!$K$8+(Riskregister!$L$8-Riskregister!$K$8)*SQRT(AD846/2),Riskregister!$L$8-(Riskregister!$L$8-Riskregister!$K$8)*SQRT((1-AD846)/2)))</f>
        <v>875142.55137818935</v>
      </c>
      <c r="AF846" s="30">
        <f t="shared" ca="1" si="522"/>
        <v>0.11921129066641034</v>
      </c>
      <c r="AG846" s="30">
        <f t="shared" ca="1" si="522"/>
        <v>0.47481617110292207</v>
      </c>
      <c r="AH846" s="30">
        <f>IF(Riskregister!$E$9="",0,COUNTIF(BJ$4:BJ$53,"&lt;"&amp;AF846)*IF(AG846&lt;0.5,Riskregister!$K$9+(Riskregister!$L$9-Riskregister!$K$9)*SQRT(AG846/2),Riskregister!$L$9-(Riskregister!$L$9-Riskregister!$K$9)*SQRT((1-AG846)/2)))</f>
        <v>0</v>
      </c>
      <c r="AI846" s="30">
        <f t="shared" ca="1" si="523"/>
        <v>0.83588141541169703</v>
      </c>
      <c r="AJ846" s="30">
        <f t="shared" ca="1" si="523"/>
        <v>0.81999624784977854</v>
      </c>
      <c r="AK846" s="30">
        <f>IF(Riskregister!$E$10="",0,COUNTIF(BK$4:BK$53,"&lt;"&amp;AI846)*IF(AJ846&lt;0.5,Riskregister!$K$10+(Riskregister!$L$10-Riskregister!$K$10)*SQRT(AJ846/2),Riskregister!$L$10-(Riskregister!$L$10-Riskregister!$K$10)*SQRT((1-AJ846)/2)))</f>
        <v>0</v>
      </c>
      <c r="AL846" s="30">
        <f t="shared" ca="1" si="524"/>
        <v>4.2551536939332335E-2</v>
      </c>
      <c r="AM846" s="30">
        <f t="shared" ca="1" si="524"/>
        <v>0.32146161560679143</v>
      </c>
      <c r="AN846" s="30">
        <f>IF(Riskregister!$E$11="",0,COUNTIF(BL$4:BL$53,"&lt;"&amp;AL846)*IF(AM846&lt;0.5,Riskregister!$K$11+(Riskregister!$L$11-Riskregister!$K$11)*SQRT(AM846/2),Riskregister!$L$11-(Riskregister!$L$11-Riskregister!$K$11)*SQRT((1-AM846)/2)))</f>
        <v>0</v>
      </c>
      <c r="AO846" s="30">
        <f t="shared" ca="1" si="525"/>
        <v>0.42885739681578572</v>
      </c>
      <c r="AP846" s="30">
        <f t="shared" ca="1" si="525"/>
        <v>0.76599709641449532</v>
      </c>
      <c r="AQ846" s="30">
        <f>IF(Riskregister!$E$12="",0,COUNTIF(BM$4:BM$53,"&lt;"&amp;AO846)*IF(AP846&lt;0.5,Riskregister!$K$12+(Riskregister!$L$12-Riskregister!$K$12)*SQRT(AP846/2),Riskregister!$L$12-(Riskregister!$L$12-Riskregister!$K$12)*SQRT((1-AP846)/2)))</f>
        <v>0</v>
      </c>
      <c r="AR846" s="30">
        <f t="shared" ca="1" si="526"/>
        <v>0.90957913851472627</v>
      </c>
      <c r="AS846" s="30">
        <f t="shared" ca="1" si="526"/>
        <v>0.92101616510094753</v>
      </c>
      <c r="AT846" s="30">
        <f>IF(Riskregister!$E$13="",0,COUNTIF(BN$4:BN$53,"&lt;"&amp;AR846)*IF(AS846&lt;0.5,Riskregister!$K$13+(Riskregister!$L$13-Riskregister!$K$13)*SQRT(AS846/2),Riskregister!$L$13-(Riskregister!$L$13-Riskregister!$K$13)*SQRT((1-AS846)/2)))</f>
        <v>0</v>
      </c>
      <c r="AU846" s="30">
        <f t="shared" ca="1" si="527"/>
        <v>0.76572664822982306</v>
      </c>
      <c r="AV846" s="30">
        <f t="shared" ca="1" si="527"/>
        <v>0.12303342136219675</v>
      </c>
      <c r="AW846" s="30">
        <f>IF(Riskregister!$E$14="",0,COUNTIF(BO$4:BO$53,"&lt;"&amp;AU846)*IF(AV846&lt;0.5,Riskregister!$K$14+(Riskregister!$L$14-Riskregister!$K$14)*SQRT(AV846/2),Riskregister!$L$14-(Riskregister!$L$14-Riskregister!$K$14)*SQRT((1-AV846)/2)))</f>
        <v>0</v>
      </c>
      <c r="AX846" s="30">
        <f t="shared" ca="1" si="528"/>
        <v>0.29151903775984833</v>
      </c>
      <c r="AY846" s="30">
        <f t="shared" ca="1" si="528"/>
        <v>0.99332639759851593</v>
      </c>
      <c r="AZ846" s="30">
        <f>IF(Riskregister!$E$15="",0,COUNTIF(BP$4:BP$53,"&lt;"&amp;AX846)*IF(AY846&lt;0.5,Riskregister!$K$15+(Riskregister!$L$15-Riskregister!$K$15)*SQRT(AY846/2),Riskregister!$L$15-(Riskregister!$L$15-Riskregister!$K$15)*SQRT((1-AY846)/2)))</f>
        <v>0</v>
      </c>
      <c r="BA846" s="30">
        <f t="shared" ca="1" si="529"/>
        <v>0.12044810133742856</v>
      </c>
      <c r="BB846" s="30">
        <f t="shared" ca="1" si="529"/>
        <v>0.38222707724572513</v>
      </c>
      <c r="BC846" s="30">
        <f>IF(Riskregister!$E$16="",0,COUNTIF(BQ$4:BQ$53,"&lt;"&amp;BA846)*IF(BB846&lt;0.5,Riskregister!$K$16+(Riskregister!$L$16-Riskregister!$K$16)*SQRT(BB846/2),Riskregister!$L$16-(Riskregister!$L$16-Riskregister!$K$16)*SQRT((1-BB846)/2)))</f>
        <v>0</v>
      </c>
      <c r="BD846" s="30">
        <f t="shared" ca="1" si="517"/>
        <v>4540565.5464579929</v>
      </c>
    </row>
    <row r="847" spans="20:56" x14ac:dyDescent="0.35">
      <c r="T847" s="30">
        <f t="shared" ca="1" si="518"/>
        <v>0.66047861788824325</v>
      </c>
      <c r="U847" s="30">
        <f t="shared" ca="1" si="518"/>
        <v>6.6141993897752882E-2</v>
      </c>
      <c r="V847" s="30">
        <f ca="1">IF(Riskregister!$E$5="",0,COUNTIF(BF$4:BF$53,"&lt;"&amp;T847)*IF(U847&lt;0.5,Riskregister!$K$5+(Riskregister!$L$5-Riskregister!$K$5)*SQRT(U847/2),Riskregister!$L$5-(Riskregister!$L$5-Riskregister!$K$5)*SQRT((1-U847)/2)))</f>
        <v>927337.79206556594</v>
      </c>
      <c r="W847" s="30">
        <f t="shared" ca="1" si="519"/>
        <v>0.53041157372763059</v>
      </c>
      <c r="X847" s="30">
        <f t="shared" ca="1" si="519"/>
        <v>0.8359623431978066</v>
      </c>
      <c r="Y847" s="30">
        <f ca="1">IF(Riskregister!$E$6="",0,COUNTIF(BG$4:BG$53,"&lt;"&amp;W847)*IF(X847&lt;0.5,Riskregister!$K$6+(Riskregister!$L$6-Riskregister!$K$6)*SQRT(X847/2),Riskregister!$L$6-(Riskregister!$L$6-Riskregister!$K$6)*SQRT((1-X847)/2)))</f>
        <v>2968998.5373054929</v>
      </c>
      <c r="Z847" s="30">
        <f t="shared" ca="1" si="520"/>
        <v>0.73469136168574534</v>
      </c>
      <c r="AA847" s="30">
        <f t="shared" ca="1" si="520"/>
        <v>0.10569031273061069</v>
      </c>
      <c r="AB847" s="30">
        <f ca="1">IF(Riskregister!$E$7="",0,COUNTIF(BH$4:BH$53,"&lt;"&amp;Z847)*IF(AA847&lt;0.5,Riskregister!$K$7+(Riskregister!$L$7-Riskregister!$K$7)*SQRT(AA847/2),Riskregister!$L$7-(Riskregister!$L$7-Riskregister!$K$7)*SQRT((1-AA847)/2)))</f>
        <v>1043666.0826111579</v>
      </c>
      <c r="AC847" s="30">
        <f t="shared" ca="1" si="521"/>
        <v>0.25737395241626682</v>
      </c>
      <c r="AD847" s="30">
        <f t="shared" ca="1" si="521"/>
        <v>0.62745294613070235</v>
      </c>
      <c r="AE847" s="30">
        <f ca="1">IF(Riskregister!$E$8="",0,COUNTIF(BI$4:BI$53,"&lt;"&amp;AC847)*IF(AD847&lt;0.5,Riskregister!$K$8+(Riskregister!$L$8-Riskregister!$K$8)*SQRT(AD847/2),Riskregister!$L$8-(Riskregister!$L$8-Riskregister!$K$8)*SQRT((1-AD847)/2)))</f>
        <v>5943014.8090058826</v>
      </c>
      <c r="AF847" s="30">
        <f t="shared" ca="1" si="522"/>
        <v>0.90278353320177851</v>
      </c>
      <c r="AG847" s="30">
        <f t="shared" ca="1" si="522"/>
        <v>0.64831806446139573</v>
      </c>
      <c r="AH847" s="30">
        <f>IF(Riskregister!$E$9="",0,COUNTIF(BJ$4:BJ$53,"&lt;"&amp;AF847)*IF(AG847&lt;0.5,Riskregister!$K$9+(Riskregister!$L$9-Riskregister!$K$9)*SQRT(AG847/2),Riskregister!$L$9-(Riskregister!$L$9-Riskregister!$K$9)*SQRT((1-AG847)/2)))</f>
        <v>0</v>
      </c>
      <c r="AI847" s="30">
        <f t="shared" ca="1" si="523"/>
        <v>0.68442914400410715</v>
      </c>
      <c r="AJ847" s="30">
        <f t="shared" ca="1" si="523"/>
        <v>0.935406634012525</v>
      </c>
      <c r="AK847" s="30">
        <f>IF(Riskregister!$E$10="",0,COUNTIF(BK$4:BK$53,"&lt;"&amp;AI847)*IF(AJ847&lt;0.5,Riskregister!$K$10+(Riskregister!$L$10-Riskregister!$K$10)*SQRT(AJ847/2),Riskregister!$L$10-(Riskregister!$L$10-Riskregister!$K$10)*SQRT((1-AJ847)/2)))</f>
        <v>0</v>
      </c>
      <c r="AL847" s="30">
        <f t="shared" ca="1" si="524"/>
        <v>0.36504477841026761</v>
      </c>
      <c r="AM847" s="30">
        <f t="shared" ca="1" si="524"/>
        <v>0.64376741480941979</v>
      </c>
      <c r="AN847" s="30">
        <f>IF(Riskregister!$E$11="",0,COUNTIF(BL$4:BL$53,"&lt;"&amp;AL847)*IF(AM847&lt;0.5,Riskregister!$K$11+(Riskregister!$L$11-Riskregister!$K$11)*SQRT(AM847/2),Riskregister!$L$11-(Riskregister!$L$11-Riskregister!$K$11)*SQRT((1-AM847)/2)))</f>
        <v>0</v>
      </c>
      <c r="AO847" s="30">
        <f t="shared" ca="1" si="525"/>
        <v>0.20317952213924162</v>
      </c>
      <c r="AP847" s="30">
        <f t="shared" ca="1" si="525"/>
        <v>0.50129670040927043</v>
      </c>
      <c r="AQ847" s="30">
        <f>IF(Riskregister!$E$12="",0,COUNTIF(BM$4:BM$53,"&lt;"&amp;AO847)*IF(AP847&lt;0.5,Riskregister!$K$12+(Riskregister!$L$12-Riskregister!$K$12)*SQRT(AP847/2),Riskregister!$L$12-(Riskregister!$L$12-Riskregister!$K$12)*SQRT((1-AP847)/2)))</f>
        <v>0</v>
      </c>
      <c r="AR847" s="30">
        <f t="shared" ca="1" si="526"/>
        <v>0.50924880676431072</v>
      </c>
      <c r="AS847" s="30">
        <f t="shared" ca="1" si="526"/>
        <v>0.57162997695668005</v>
      </c>
      <c r="AT847" s="30">
        <f>IF(Riskregister!$E$13="",0,COUNTIF(BN$4:BN$53,"&lt;"&amp;AR847)*IF(AS847&lt;0.5,Riskregister!$K$13+(Riskregister!$L$13-Riskregister!$K$13)*SQRT(AS847/2),Riskregister!$L$13-(Riskregister!$L$13-Riskregister!$K$13)*SQRT((1-AS847)/2)))</f>
        <v>0</v>
      </c>
      <c r="AU847" s="30">
        <f t="shared" ca="1" si="527"/>
        <v>0.36528840436747179</v>
      </c>
      <c r="AV847" s="30">
        <f t="shared" ca="1" si="527"/>
        <v>0.90668774603907709</v>
      </c>
      <c r="AW847" s="30">
        <f>IF(Riskregister!$E$14="",0,COUNTIF(BO$4:BO$53,"&lt;"&amp;AU847)*IF(AV847&lt;0.5,Riskregister!$K$14+(Riskregister!$L$14-Riskregister!$K$14)*SQRT(AV847/2),Riskregister!$L$14-(Riskregister!$L$14-Riskregister!$K$14)*SQRT((1-AV847)/2)))</f>
        <v>0</v>
      </c>
      <c r="AX847" s="30">
        <f t="shared" ca="1" si="528"/>
        <v>0.14446303497976121</v>
      </c>
      <c r="AY847" s="30">
        <f t="shared" ca="1" si="528"/>
        <v>0.82166376756342974</v>
      </c>
      <c r="AZ847" s="30">
        <f>IF(Riskregister!$E$15="",0,COUNTIF(BP$4:BP$53,"&lt;"&amp;AX847)*IF(AY847&lt;0.5,Riskregister!$K$15+(Riskregister!$L$15-Riskregister!$K$15)*SQRT(AY847/2),Riskregister!$L$15-(Riskregister!$L$15-Riskregister!$K$15)*SQRT((1-AY847)/2)))</f>
        <v>0</v>
      </c>
      <c r="BA847" s="30">
        <f t="shared" ca="1" si="529"/>
        <v>0.13587792626446149</v>
      </c>
      <c r="BB847" s="30">
        <f t="shared" ca="1" si="529"/>
        <v>0.86489060528147532</v>
      </c>
      <c r="BC847" s="30">
        <f>IF(Riskregister!$E$16="",0,COUNTIF(BQ$4:BQ$53,"&lt;"&amp;BA847)*IF(BB847&lt;0.5,Riskregister!$K$16+(Riskregister!$L$16-Riskregister!$K$16)*SQRT(BB847/2),Riskregister!$L$16-(Riskregister!$L$16-Riskregister!$K$16)*SQRT((1-BB847)/2)))</f>
        <v>0</v>
      </c>
      <c r="BD847" s="30">
        <f t="shared" ca="1" si="517"/>
        <v>10883017.220988099</v>
      </c>
    </row>
    <row r="848" spans="20:56" x14ac:dyDescent="0.35">
      <c r="T848" s="30">
        <f t="shared" ca="1" si="518"/>
        <v>0.38509012679372012</v>
      </c>
      <c r="U848" s="30">
        <f t="shared" ca="1" si="518"/>
        <v>0.56278828295711258</v>
      </c>
      <c r="V848" s="30">
        <f ca="1">IF(Riskregister!$E$5="",0,COUNTIF(BF$4:BF$53,"&lt;"&amp;T848)*IF(U848&lt;0.5,Riskregister!$K$5+(Riskregister!$L$5-Riskregister!$K$5)*SQRT(U848/2),Riskregister!$L$5-(Riskregister!$L$5-Riskregister!$K$5)*SQRT((1-U848)/2)))</f>
        <v>1168803.3767871289</v>
      </c>
      <c r="W848" s="30">
        <f t="shared" ca="1" si="519"/>
        <v>0.37294846802579573</v>
      </c>
      <c r="X848" s="30">
        <f t="shared" ca="1" si="519"/>
        <v>5.6438026908426475E-2</v>
      </c>
      <c r="Y848" s="30">
        <f ca="1">IF(Riskregister!$E$6="",0,COUNTIF(BG$4:BG$53,"&lt;"&amp;W848)*IF(X848&lt;0.5,Riskregister!$K$6+(Riskregister!$L$6-Riskregister!$K$6)*SQRT(X848/2),Riskregister!$L$6-(Riskregister!$L$6-Riskregister!$K$6)*SQRT((1-X848)/2)))</f>
        <v>502373.28518182767</v>
      </c>
      <c r="Z848" s="30">
        <f t="shared" ca="1" si="520"/>
        <v>0.62878688616260037</v>
      </c>
      <c r="AA848" s="30">
        <f t="shared" ca="1" si="520"/>
        <v>0.24858855577518235</v>
      </c>
      <c r="AB848" s="30">
        <f ca="1">IF(Riskregister!$E$7="",0,COUNTIF(BH$4:BH$53,"&lt;"&amp;Z848)*IF(AA848&lt;0.5,Riskregister!$K$7+(Riskregister!$L$7-Riskregister!$K$7)*SQRT(AA848/2),Riskregister!$L$7-(Riskregister!$L$7-Riskregister!$K$7)*SQRT((1-AA848)/2)))</f>
        <v>1213757.1435422495</v>
      </c>
      <c r="AC848" s="30">
        <f t="shared" ca="1" si="521"/>
        <v>3.0645140681979099E-2</v>
      </c>
      <c r="AD848" s="30">
        <f t="shared" ca="1" si="521"/>
        <v>0.13628608479148796</v>
      </c>
      <c r="AE848" s="30">
        <f ca="1">IF(Riskregister!$E$8="",0,COUNTIF(BI$4:BI$53,"&lt;"&amp;AC848)*IF(AD848&lt;0.5,Riskregister!$K$8+(Riskregister!$L$8-Riskregister!$K$8)*SQRT(AD848/2),Riskregister!$L$8-(Riskregister!$L$8-Riskregister!$K$8)*SQRT((1-AD848)/2)))</f>
        <v>0</v>
      </c>
      <c r="AF848" s="30">
        <f t="shared" ca="1" si="522"/>
        <v>0.48160579887898691</v>
      </c>
      <c r="AG848" s="30">
        <f t="shared" ca="1" si="522"/>
        <v>0.20291772898918414</v>
      </c>
      <c r="AH848" s="30">
        <f>IF(Riskregister!$E$9="",0,COUNTIF(BJ$4:BJ$53,"&lt;"&amp;AF848)*IF(AG848&lt;0.5,Riskregister!$K$9+(Riskregister!$L$9-Riskregister!$K$9)*SQRT(AG848/2),Riskregister!$L$9-(Riskregister!$L$9-Riskregister!$K$9)*SQRT((1-AG848)/2)))</f>
        <v>0</v>
      </c>
      <c r="AI848" s="30">
        <f t="shared" ca="1" si="523"/>
        <v>0.76282440558758857</v>
      </c>
      <c r="AJ848" s="30">
        <f t="shared" ca="1" si="523"/>
        <v>0.34226186896633959</v>
      </c>
      <c r="AK848" s="30">
        <f>IF(Riskregister!$E$10="",0,COUNTIF(BK$4:BK$53,"&lt;"&amp;AI848)*IF(AJ848&lt;0.5,Riskregister!$K$10+(Riskregister!$L$10-Riskregister!$K$10)*SQRT(AJ848/2),Riskregister!$L$10-(Riskregister!$L$10-Riskregister!$K$10)*SQRT((1-AJ848)/2)))</f>
        <v>0</v>
      </c>
      <c r="AL848" s="30">
        <f t="shared" ca="1" si="524"/>
        <v>5.4152212224592211E-2</v>
      </c>
      <c r="AM848" s="30">
        <f t="shared" ca="1" si="524"/>
        <v>3.405637246991533E-2</v>
      </c>
      <c r="AN848" s="30">
        <f>IF(Riskregister!$E$11="",0,COUNTIF(BL$4:BL$53,"&lt;"&amp;AL848)*IF(AM848&lt;0.5,Riskregister!$K$11+(Riskregister!$L$11-Riskregister!$K$11)*SQRT(AM848/2),Riskregister!$L$11-(Riskregister!$L$11-Riskregister!$K$11)*SQRT((1-AM848)/2)))</f>
        <v>0</v>
      </c>
      <c r="AO848" s="30">
        <f t="shared" ca="1" si="525"/>
        <v>0.94839068798504023</v>
      </c>
      <c r="AP848" s="30">
        <f t="shared" ca="1" si="525"/>
        <v>0.32704595818826754</v>
      </c>
      <c r="AQ848" s="30">
        <f>IF(Riskregister!$E$12="",0,COUNTIF(BM$4:BM$53,"&lt;"&amp;AO848)*IF(AP848&lt;0.5,Riskregister!$K$12+(Riskregister!$L$12-Riskregister!$K$12)*SQRT(AP848/2),Riskregister!$L$12-(Riskregister!$L$12-Riskregister!$K$12)*SQRT((1-AP848)/2)))</f>
        <v>0</v>
      </c>
      <c r="AR848" s="30">
        <f t="shared" ca="1" si="526"/>
        <v>0.14541001458543257</v>
      </c>
      <c r="AS848" s="30">
        <f t="shared" ca="1" si="526"/>
        <v>0.17241566498289751</v>
      </c>
      <c r="AT848" s="30">
        <f>IF(Riskregister!$E$13="",0,COUNTIF(BN$4:BN$53,"&lt;"&amp;AR848)*IF(AS848&lt;0.5,Riskregister!$K$13+(Riskregister!$L$13-Riskregister!$K$13)*SQRT(AS848/2),Riskregister!$L$13-(Riskregister!$L$13-Riskregister!$K$13)*SQRT((1-AS848)/2)))</f>
        <v>0</v>
      </c>
      <c r="AU848" s="30">
        <f t="shared" ca="1" si="527"/>
        <v>0.53900488051706874</v>
      </c>
      <c r="AV848" s="30">
        <f t="shared" ca="1" si="527"/>
        <v>0.53770584364273222</v>
      </c>
      <c r="AW848" s="30">
        <f>IF(Riskregister!$E$14="",0,COUNTIF(BO$4:BO$53,"&lt;"&amp;AU848)*IF(AV848&lt;0.5,Riskregister!$K$14+(Riskregister!$L$14-Riskregister!$K$14)*SQRT(AV848/2),Riskregister!$L$14-(Riskregister!$L$14-Riskregister!$K$14)*SQRT((1-AV848)/2)))</f>
        <v>0</v>
      </c>
      <c r="AX848" s="30">
        <f t="shared" ca="1" si="528"/>
        <v>0.14100537660594115</v>
      </c>
      <c r="AY848" s="30">
        <f t="shared" ca="1" si="528"/>
        <v>0.80772473371673281</v>
      </c>
      <c r="AZ848" s="30">
        <f>IF(Riskregister!$E$15="",0,COUNTIF(BP$4:BP$53,"&lt;"&amp;AX848)*IF(AY848&lt;0.5,Riskregister!$K$15+(Riskregister!$L$15-Riskregister!$K$15)*SQRT(AY848/2),Riskregister!$L$15-(Riskregister!$L$15-Riskregister!$K$15)*SQRT((1-AY848)/2)))</f>
        <v>0</v>
      </c>
      <c r="BA848" s="30">
        <f t="shared" ca="1" si="529"/>
        <v>0.20556062105458073</v>
      </c>
      <c r="BB848" s="30">
        <f t="shared" ca="1" si="529"/>
        <v>0.42969957293608874</v>
      </c>
      <c r="BC848" s="30">
        <f>IF(Riskregister!$E$16="",0,COUNTIF(BQ$4:BQ$53,"&lt;"&amp;BA848)*IF(BB848&lt;0.5,Riskregister!$K$16+(Riskregister!$L$16-Riskregister!$K$16)*SQRT(BB848/2),Riskregister!$L$16-(Riskregister!$L$16-Riskregister!$K$16)*SQRT((1-BB848)/2)))</f>
        <v>0</v>
      </c>
      <c r="BD848" s="30">
        <f t="shared" ca="1" si="517"/>
        <v>2884933.8055112059</v>
      </c>
    </row>
    <row r="849" spans="20:56" x14ac:dyDescent="0.35">
      <c r="T849" s="30">
        <f t="shared" ca="1" si="518"/>
        <v>0.35787006765297591</v>
      </c>
      <c r="U849" s="30">
        <f t="shared" ca="1" si="518"/>
        <v>0.61680177935182456</v>
      </c>
      <c r="V849" s="30">
        <f ca="1">IF(Riskregister!$E$5="",0,COUNTIF(BF$4:BF$53,"&lt;"&amp;T849)*IF(U849&lt;0.5,Riskregister!$K$5+(Riskregister!$L$5-Riskregister!$K$5)*SQRT(U849/2),Riskregister!$L$5-(Riskregister!$L$5-Riskregister!$K$5)*SQRT((1-U849)/2)))</f>
        <v>1209077.5189877695</v>
      </c>
      <c r="W849" s="30">
        <f t="shared" ca="1" si="519"/>
        <v>6.2219385901235436E-2</v>
      </c>
      <c r="X849" s="30">
        <f t="shared" ca="1" si="519"/>
        <v>0.94673765326214876</v>
      </c>
      <c r="Y849" s="30">
        <f ca="1">IF(Riskregister!$E$6="",0,COUNTIF(BG$4:BG$53,"&lt;"&amp;W849)*IF(X849&lt;0.5,Riskregister!$K$6+(Riskregister!$L$6-Riskregister!$K$6)*SQRT(X849/2),Riskregister!$L$6-(Riskregister!$L$6-Riskregister!$K$6)*SQRT((1-X849)/2)))</f>
        <v>0</v>
      </c>
      <c r="Z849" s="30">
        <f t="shared" ca="1" si="520"/>
        <v>0.26284593162869907</v>
      </c>
      <c r="AA849" s="30">
        <f t="shared" ca="1" si="520"/>
        <v>0.15825545502796867</v>
      </c>
      <c r="AB849" s="30">
        <f ca="1">IF(Riskregister!$E$7="",0,COUNTIF(BH$4:BH$53,"&lt;"&amp;Z849)*IF(AA849&lt;0.5,Riskregister!$K$7+(Riskregister!$L$7-Riskregister!$K$7)*SQRT(AA849/2),Riskregister!$L$7-(Riskregister!$L$7-Riskregister!$K$7)*SQRT((1-AA849)/2)))</f>
        <v>742268.89553533343</v>
      </c>
      <c r="AC849" s="30">
        <f t="shared" ca="1" si="521"/>
        <v>0.47106097338788533</v>
      </c>
      <c r="AD849" s="30">
        <f t="shared" ca="1" si="521"/>
        <v>0.66171223840280602</v>
      </c>
      <c r="AE849" s="30">
        <f ca="1">IF(Riskregister!$E$8="",0,COUNTIF(BI$4:BI$53,"&lt;"&amp;AC849)*IF(AD849&lt;0.5,Riskregister!$K$8+(Riskregister!$L$8-Riskregister!$K$8)*SQRT(AD849/2),Riskregister!$L$8-(Riskregister!$L$8-Riskregister!$K$8)*SQRT((1-AD849)/2)))</f>
        <v>9201078.1224809494</v>
      </c>
      <c r="AF849" s="30">
        <f t="shared" ca="1" si="522"/>
        <v>0.12575530933955559</v>
      </c>
      <c r="AG849" s="30">
        <f t="shared" ca="1" si="522"/>
        <v>0.14905177542745185</v>
      </c>
      <c r="AH849" s="30">
        <f>IF(Riskregister!$E$9="",0,COUNTIF(BJ$4:BJ$53,"&lt;"&amp;AF849)*IF(AG849&lt;0.5,Riskregister!$K$9+(Riskregister!$L$9-Riskregister!$K$9)*SQRT(AG849/2),Riskregister!$L$9-(Riskregister!$L$9-Riskregister!$K$9)*SQRT((1-AG849)/2)))</f>
        <v>0</v>
      </c>
      <c r="AI849" s="30">
        <f t="shared" ca="1" si="523"/>
        <v>0.93340920084554491</v>
      </c>
      <c r="AJ849" s="30">
        <f t="shared" ca="1" si="523"/>
        <v>0.72210816697495173</v>
      </c>
      <c r="AK849" s="30">
        <f>IF(Riskregister!$E$10="",0,COUNTIF(BK$4:BK$53,"&lt;"&amp;AI849)*IF(AJ849&lt;0.5,Riskregister!$K$10+(Riskregister!$L$10-Riskregister!$K$10)*SQRT(AJ849/2),Riskregister!$L$10-(Riskregister!$L$10-Riskregister!$K$10)*SQRT((1-AJ849)/2)))</f>
        <v>0</v>
      </c>
      <c r="AL849" s="30">
        <f t="shared" ca="1" si="524"/>
        <v>0.79990460345102943</v>
      </c>
      <c r="AM849" s="30">
        <f t="shared" ca="1" si="524"/>
        <v>0.35538777744275885</v>
      </c>
      <c r="AN849" s="30">
        <f>IF(Riskregister!$E$11="",0,COUNTIF(BL$4:BL$53,"&lt;"&amp;AL849)*IF(AM849&lt;0.5,Riskregister!$K$11+(Riskregister!$L$11-Riskregister!$K$11)*SQRT(AM849/2),Riskregister!$L$11-(Riskregister!$L$11-Riskregister!$K$11)*SQRT((1-AM849)/2)))</f>
        <v>0</v>
      </c>
      <c r="AO849" s="30">
        <f t="shared" ca="1" si="525"/>
        <v>0.34784171420018839</v>
      </c>
      <c r="AP849" s="30">
        <f t="shared" ca="1" si="525"/>
        <v>0.30439245896362621</v>
      </c>
      <c r="AQ849" s="30">
        <f>IF(Riskregister!$E$12="",0,COUNTIF(BM$4:BM$53,"&lt;"&amp;AO849)*IF(AP849&lt;0.5,Riskregister!$K$12+(Riskregister!$L$12-Riskregister!$K$12)*SQRT(AP849/2),Riskregister!$L$12-(Riskregister!$L$12-Riskregister!$K$12)*SQRT((1-AP849)/2)))</f>
        <v>0</v>
      </c>
      <c r="AR849" s="30">
        <f t="shared" ca="1" si="526"/>
        <v>0.16196515365355013</v>
      </c>
      <c r="AS849" s="30">
        <f t="shared" ca="1" si="526"/>
        <v>0.21137873925717665</v>
      </c>
      <c r="AT849" s="30">
        <f>IF(Riskregister!$E$13="",0,COUNTIF(BN$4:BN$53,"&lt;"&amp;AR849)*IF(AS849&lt;0.5,Riskregister!$K$13+(Riskregister!$L$13-Riskregister!$K$13)*SQRT(AS849/2),Riskregister!$L$13-(Riskregister!$L$13-Riskregister!$K$13)*SQRT((1-AS849)/2)))</f>
        <v>0</v>
      </c>
      <c r="AU849" s="30">
        <f t="shared" ca="1" si="527"/>
        <v>8.6700593513768132E-2</v>
      </c>
      <c r="AV849" s="30">
        <f t="shared" ca="1" si="527"/>
        <v>0.7152079579729872</v>
      </c>
      <c r="AW849" s="30">
        <f>IF(Riskregister!$E$14="",0,COUNTIF(BO$4:BO$53,"&lt;"&amp;AU849)*IF(AV849&lt;0.5,Riskregister!$K$14+(Riskregister!$L$14-Riskregister!$K$14)*SQRT(AV849/2),Riskregister!$L$14-(Riskregister!$L$14-Riskregister!$K$14)*SQRT((1-AV849)/2)))</f>
        <v>0</v>
      </c>
      <c r="AX849" s="30">
        <f t="shared" ca="1" si="528"/>
        <v>3.454583622467533E-4</v>
      </c>
      <c r="AY849" s="30">
        <f t="shared" ca="1" si="528"/>
        <v>0.57999621478572927</v>
      </c>
      <c r="AZ849" s="30">
        <f>IF(Riskregister!$E$15="",0,COUNTIF(BP$4:BP$53,"&lt;"&amp;AX849)*IF(AY849&lt;0.5,Riskregister!$K$15+(Riskregister!$L$15-Riskregister!$K$15)*SQRT(AY849/2),Riskregister!$L$15-(Riskregister!$L$15-Riskregister!$K$15)*SQRT((1-AY849)/2)))</f>
        <v>0</v>
      </c>
      <c r="BA849" s="30">
        <f t="shared" ca="1" si="529"/>
        <v>0.13126194720924744</v>
      </c>
      <c r="BB849" s="30">
        <f t="shared" ca="1" si="529"/>
        <v>0.14001307306038946</v>
      </c>
      <c r="BC849" s="30">
        <f>IF(Riskregister!$E$16="",0,COUNTIF(BQ$4:BQ$53,"&lt;"&amp;BA849)*IF(BB849&lt;0.5,Riskregister!$K$16+(Riskregister!$L$16-Riskregister!$K$16)*SQRT(BB849/2),Riskregister!$L$16-(Riskregister!$L$16-Riskregister!$K$16)*SQRT((1-BB849)/2)))</f>
        <v>0</v>
      </c>
      <c r="BD849" s="30">
        <f t="shared" ca="1" si="517"/>
        <v>11152424.537004052</v>
      </c>
    </row>
    <row r="850" spans="20:56" x14ac:dyDescent="0.35">
      <c r="T850" s="30">
        <f t="shared" ca="1" si="518"/>
        <v>0.55675439519625058</v>
      </c>
      <c r="U850" s="30">
        <f t="shared" ca="1" si="518"/>
        <v>0.14266925080626081</v>
      </c>
      <c r="V850" s="30">
        <f ca="1">IF(Riskregister!$E$5="",0,COUNTIF(BF$4:BF$53,"&lt;"&amp;T850)*IF(U850&lt;0.5,Riskregister!$K$5+(Riskregister!$L$5-Riskregister!$K$5)*SQRT(U850/2),Riskregister!$L$5-(Riskregister!$L$5-Riskregister!$K$5)*SQRT((1-U850)/2)))</f>
        <v>1080753.7688943711</v>
      </c>
      <c r="W850" s="30">
        <f t="shared" ca="1" si="519"/>
        <v>0.25478192031309488</v>
      </c>
      <c r="X850" s="30">
        <f t="shared" ca="1" si="519"/>
        <v>0.77670214772446866</v>
      </c>
      <c r="Y850" s="30">
        <f ca="1">IF(Riskregister!$E$6="",0,COUNTIF(BG$4:BG$53,"&lt;"&amp;W850)*IF(X850&lt;0.5,Riskregister!$K$6+(Riskregister!$L$6-Riskregister!$K$6)*SQRT(X850/2),Riskregister!$L$6-(Riskregister!$L$6-Riskregister!$K$6)*SQRT((1-X850)/2)))</f>
        <v>1398549.6523516169</v>
      </c>
      <c r="Z850" s="30">
        <f t="shared" ca="1" si="520"/>
        <v>0.44951238130335491</v>
      </c>
      <c r="AA850" s="30">
        <f t="shared" ca="1" si="520"/>
        <v>9.5728716828227922E-2</v>
      </c>
      <c r="AB850" s="30">
        <f ca="1">IF(Riskregister!$E$7="",0,COUNTIF(BH$4:BH$53,"&lt;"&amp;Z850)*IF(AA850&lt;0.5,Riskregister!$K$7+(Riskregister!$L$7-Riskregister!$K$7)*SQRT(AA850/2),Riskregister!$L$7-(Riskregister!$L$7-Riskregister!$K$7)*SQRT((1-AA850)/2)))</f>
        <v>759436.41628221259</v>
      </c>
      <c r="AC850" s="30">
        <f t="shared" ca="1" si="521"/>
        <v>0.60413230680429941</v>
      </c>
      <c r="AD850" s="30">
        <f t="shared" ca="1" si="521"/>
        <v>2.3423222980808234E-2</v>
      </c>
      <c r="AE850" s="30">
        <f ca="1">IF(Riskregister!$E$8="",0,COUNTIF(BI$4:BI$53,"&lt;"&amp;AC850)*IF(AD850&lt;0.5,Riskregister!$K$8+(Riskregister!$L$8-Riskregister!$K$8)*SQRT(AD850/2),Riskregister!$L$8-(Riskregister!$L$8-Riskregister!$K$8)*SQRT((1-AD850)/2)))</f>
        <v>2425904.8071250194</v>
      </c>
      <c r="AF850" s="30">
        <f t="shared" ca="1" si="522"/>
        <v>0.52806252194840919</v>
      </c>
      <c r="AG850" s="30">
        <f t="shared" ca="1" si="522"/>
        <v>0.51973258964175895</v>
      </c>
      <c r="AH850" s="30">
        <f>IF(Riskregister!$E$9="",0,COUNTIF(BJ$4:BJ$53,"&lt;"&amp;AF850)*IF(AG850&lt;0.5,Riskregister!$K$9+(Riskregister!$L$9-Riskregister!$K$9)*SQRT(AG850/2),Riskregister!$L$9-(Riskregister!$L$9-Riskregister!$K$9)*SQRT((1-AG850)/2)))</f>
        <v>0</v>
      </c>
      <c r="AI850" s="30">
        <f t="shared" ca="1" si="523"/>
        <v>0.35034916984335795</v>
      </c>
      <c r="AJ850" s="30">
        <f t="shared" ca="1" si="523"/>
        <v>0.52705722622944717</v>
      </c>
      <c r="AK850" s="30">
        <f>IF(Riskregister!$E$10="",0,COUNTIF(BK$4:BK$53,"&lt;"&amp;AI850)*IF(AJ850&lt;0.5,Riskregister!$K$10+(Riskregister!$L$10-Riskregister!$K$10)*SQRT(AJ850/2),Riskregister!$L$10-(Riskregister!$L$10-Riskregister!$K$10)*SQRT((1-AJ850)/2)))</f>
        <v>0</v>
      </c>
      <c r="AL850" s="30">
        <f t="shared" ca="1" si="524"/>
        <v>0.58198159922613824</v>
      </c>
      <c r="AM850" s="30">
        <f t="shared" ca="1" si="524"/>
        <v>0.73411681252292493</v>
      </c>
      <c r="AN850" s="30">
        <f>IF(Riskregister!$E$11="",0,COUNTIF(BL$4:BL$53,"&lt;"&amp;AL850)*IF(AM850&lt;0.5,Riskregister!$K$11+(Riskregister!$L$11-Riskregister!$K$11)*SQRT(AM850/2),Riskregister!$L$11-(Riskregister!$L$11-Riskregister!$K$11)*SQRT((1-AM850)/2)))</f>
        <v>0</v>
      </c>
      <c r="AO850" s="30">
        <f t="shared" ca="1" si="525"/>
        <v>0.93853820291392032</v>
      </c>
      <c r="AP850" s="30">
        <f t="shared" ca="1" si="525"/>
        <v>0.1664322882153465</v>
      </c>
      <c r="AQ850" s="30">
        <f>IF(Riskregister!$E$12="",0,COUNTIF(BM$4:BM$53,"&lt;"&amp;AO850)*IF(AP850&lt;0.5,Riskregister!$K$12+(Riskregister!$L$12-Riskregister!$K$12)*SQRT(AP850/2),Riskregister!$L$12-(Riskregister!$L$12-Riskregister!$K$12)*SQRT((1-AP850)/2)))</f>
        <v>0</v>
      </c>
      <c r="AR850" s="30">
        <f t="shared" ca="1" si="526"/>
        <v>0.59478612269075382</v>
      </c>
      <c r="AS850" s="30">
        <f t="shared" ca="1" si="526"/>
        <v>0.7354810245369624</v>
      </c>
      <c r="AT850" s="30">
        <f>IF(Riskregister!$E$13="",0,COUNTIF(BN$4:BN$53,"&lt;"&amp;AR850)*IF(AS850&lt;0.5,Riskregister!$K$13+(Riskregister!$L$13-Riskregister!$K$13)*SQRT(AS850/2),Riskregister!$L$13-(Riskregister!$L$13-Riskregister!$K$13)*SQRT((1-AS850)/2)))</f>
        <v>0</v>
      </c>
      <c r="AU850" s="30">
        <f t="shared" ca="1" si="527"/>
        <v>0.46182178453740086</v>
      </c>
      <c r="AV850" s="30">
        <f t="shared" ca="1" si="527"/>
        <v>0.39276713257529572</v>
      </c>
      <c r="AW850" s="30">
        <f>IF(Riskregister!$E$14="",0,COUNTIF(BO$4:BO$53,"&lt;"&amp;AU850)*IF(AV850&lt;0.5,Riskregister!$K$14+(Riskregister!$L$14-Riskregister!$K$14)*SQRT(AV850/2),Riskregister!$L$14-(Riskregister!$L$14-Riskregister!$K$14)*SQRT((1-AV850)/2)))</f>
        <v>0</v>
      </c>
      <c r="AX850" s="30">
        <f t="shared" ca="1" si="528"/>
        <v>0.19767668318536213</v>
      </c>
      <c r="AY850" s="30">
        <f t="shared" ca="1" si="528"/>
        <v>0.72791669107073675</v>
      </c>
      <c r="AZ850" s="30">
        <f>IF(Riskregister!$E$15="",0,COUNTIF(BP$4:BP$53,"&lt;"&amp;AX850)*IF(AY850&lt;0.5,Riskregister!$K$15+(Riskregister!$L$15-Riskregister!$K$15)*SQRT(AY850/2),Riskregister!$L$15-(Riskregister!$L$15-Riskregister!$K$15)*SQRT((1-AY850)/2)))</f>
        <v>0</v>
      </c>
      <c r="BA850" s="30">
        <f t="shared" ca="1" si="529"/>
        <v>0.54426579222900662</v>
      </c>
      <c r="BB850" s="30">
        <f t="shared" ca="1" si="529"/>
        <v>0.67195769475015477</v>
      </c>
      <c r="BC850" s="30">
        <f>IF(Riskregister!$E$16="",0,COUNTIF(BQ$4:BQ$53,"&lt;"&amp;BA850)*IF(BB850&lt;0.5,Riskregister!$K$16+(Riskregister!$L$16-Riskregister!$K$16)*SQRT(BB850/2),Riskregister!$L$16-(Riskregister!$L$16-Riskregister!$K$16)*SQRT((1-BB850)/2)))</f>
        <v>0</v>
      </c>
      <c r="BD850" s="30">
        <f t="shared" ca="1" si="517"/>
        <v>5664644.6446532197</v>
      </c>
    </row>
    <row r="851" spans="20:56" x14ac:dyDescent="0.35">
      <c r="T851" s="30">
        <f t="shared" ca="1" si="518"/>
        <v>0.74236013612738116</v>
      </c>
      <c r="U851" s="30">
        <f t="shared" ca="1" si="518"/>
        <v>0.26285423154228815</v>
      </c>
      <c r="V851" s="30">
        <f ca="1">IF(Riskregister!$E$5="",0,COUNTIF(BF$4:BF$53,"&lt;"&amp;T851)*IF(U851&lt;0.5,Riskregister!$K$5+(Riskregister!$L$5-Riskregister!$K$5)*SQRT(U851/2),Riskregister!$L$5-(Riskregister!$L$5-Riskregister!$K$5)*SQRT((1-U851)/2)))</f>
        <v>1565689.7532710687</v>
      </c>
      <c r="W851" s="30">
        <f t="shared" ca="1" si="519"/>
        <v>0.91890793566928919</v>
      </c>
      <c r="X851" s="30">
        <f t="shared" ca="1" si="519"/>
        <v>0.21854179593874623</v>
      </c>
      <c r="Y851" s="30">
        <f ca="1">IF(Riskregister!$E$6="",0,COUNTIF(BG$4:BG$53,"&lt;"&amp;W851)*IF(X851&lt;0.5,Riskregister!$K$6+(Riskregister!$L$6-Riskregister!$K$6)*SQRT(X851/2),Riskregister!$L$6-(Riskregister!$L$6-Riskregister!$K$6)*SQRT((1-X851)/2)))</f>
        <v>3180042.7203586712</v>
      </c>
      <c r="Z851" s="30">
        <f t="shared" ca="1" si="520"/>
        <v>0.94717621348082037</v>
      </c>
      <c r="AA851" s="30">
        <f t="shared" ca="1" si="520"/>
        <v>0.25883778401059343</v>
      </c>
      <c r="AB851" s="30">
        <f ca="1">IF(Riskregister!$E$7="",0,COUNTIF(BH$4:BH$53,"&lt;"&amp;Z851)*IF(AA851&lt;0.5,Riskregister!$K$7+(Riskregister!$L$7-Riskregister!$K$7)*SQRT(AA851/2),Riskregister!$L$7-(Riskregister!$L$7-Riskregister!$K$7)*SQRT((1-AA851)/2)))</f>
        <v>1935031.2367410748</v>
      </c>
      <c r="AC851" s="30">
        <f t="shared" ca="1" si="521"/>
        <v>0.37629666469795497</v>
      </c>
      <c r="AD851" s="30">
        <f t="shared" ca="1" si="521"/>
        <v>0.62299816611284808</v>
      </c>
      <c r="AE851" s="30">
        <f ca="1">IF(Riskregister!$E$8="",0,COUNTIF(BI$4:BI$53,"&lt;"&amp;AC851)*IF(AD851&lt;0.5,Riskregister!$K$8+(Riskregister!$L$8-Riskregister!$K$8)*SQRT(AD851/2),Riskregister!$L$8-(Riskregister!$L$8-Riskregister!$K$8)*SQRT((1-AD851)/2)))</f>
        <v>5918830.9247062095</v>
      </c>
      <c r="AF851" s="30">
        <f t="shared" ca="1" si="522"/>
        <v>0.57976608686421804</v>
      </c>
      <c r="AG851" s="30">
        <f t="shared" ca="1" si="522"/>
        <v>0.74714426637582987</v>
      </c>
      <c r="AH851" s="30">
        <f>IF(Riskregister!$E$9="",0,COUNTIF(BJ$4:BJ$53,"&lt;"&amp;AF851)*IF(AG851&lt;0.5,Riskregister!$K$9+(Riskregister!$L$9-Riskregister!$K$9)*SQRT(AG851/2),Riskregister!$L$9-(Riskregister!$L$9-Riskregister!$K$9)*SQRT((1-AG851)/2)))</f>
        <v>0</v>
      </c>
      <c r="AI851" s="30">
        <f t="shared" ca="1" si="523"/>
        <v>0.50654915567221037</v>
      </c>
      <c r="AJ851" s="30">
        <f t="shared" ca="1" si="523"/>
        <v>0.45317221731204149</v>
      </c>
      <c r="AK851" s="30">
        <f>IF(Riskregister!$E$10="",0,COUNTIF(BK$4:BK$53,"&lt;"&amp;AI851)*IF(AJ851&lt;0.5,Riskregister!$K$10+(Riskregister!$L$10-Riskregister!$K$10)*SQRT(AJ851/2),Riskregister!$L$10-(Riskregister!$L$10-Riskregister!$K$10)*SQRT((1-AJ851)/2)))</f>
        <v>0</v>
      </c>
      <c r="AL851" s="30">
        <f t="shared" ca="1" si="524"/>
        <v>0.64466066704943259</v>
      </c>
      <c r="AM851" s="30">
        <f t="shared" ca="1" si="524"/>
        <v>0.1791212463727635</v>
      </c>
      <c r="AN851" s="30">
        <f>IF(Riskregister!$E$11="",0,COUNTIF(BL$4:BL$53,"&lt;"&amp;AL851)*IF(AM851&lt;0.5,Riskregister!$K$11+(Riskregister!$L$11-Riskregister!$K$11)*SQRT(AM851/2),Riskregister!$L$11-(Riskregister!$L$11-Riskregister!$K$11)*SQRT((1-AM851)/2)))</f>
        <v>0</v>
      </c>
      <c r="AO851" s="30">
        <f t="shared" ca="1" si="525"/>
        <v>0.75184906226774884</v>
      </c>
      <c r="AP851" s="30">
        <f t="shared" ca="1" si="525"/>
        <v>0.25163763610704593</v>
      </c>
      <c r="AQ851" s="30">
        <f>IF(Riskregister!$E$12="",0,COUNTIF(BM$4:BM$53,"&lt;"&amp;AO851)*IF(AP851&lt;0.5,Riskregister!$K$12+(Riskregister!$L$12-Riskregister!$K$12)*SQRT(AP851/2),Riskregister!$L$12-(Riskregister!$L$12-Riskregister!$K$12)*SQRT((1-AP851)/2)))</f>
        <v>0</v>
      </c>
      <c r="AR851" s="30">
        <f t="shared" ca="1" si="526"/>
        <v>0.65503012973877595</v>
      </c>
      <c r="AS851" s="30">
        <f t="shared" ca="1" si="526"/>
        <v>0.97014703125451685</v>
      </c>
      <c r="AT851" s="30">
        <f>IF(Riskregister!$E$13="",0,COUNTIF(BN$4:BN$53,"&lt;"&amp;AR851)*IF(AS851&lt;0.5,Riskregister!$K$13+(Riskregister!$L$13-Riskregister!$K$13)*SQRT(AS851/2),Riskregister!$L$13-(Riskregister!$L$13-Riskregister!$K$13)*SQRT((1-AS851)/2)))</f>
        <v>0</v>
      </c>
      <c r="AU851" s="30">
        <f t="shared" ca="1" si="527"/>
        <v>0.32839419341872678</v>
      </c>
      <c r="AV851" s="30">
        <f t="shared" ca="1" si="527"/>
        <v>0.5472788629919787</v>
      </c>
      <c r="AW851" s="30">
        <f>IF(Riskregister!$E$14="",0,COUNTIF(BO$4:BO$53,"&lt;"&amp;AU851)*IF(AV851&lt;0.5,Riskregister!$K$14+(Riskregister!$L$14-Riskregister!$K$14)*SQRT(AV851/2),Riskregister!$L$14-(Riskregister!$L$14-Riskregister!$K$14)*SQRT((1-AV851)/2)))</f>
        <v>0</v>
      </c>
      <c r="AX851" s="30">
        <f t="shared" ca="1" si="528"/>
        <v>6.0029943232107752E-2</v>
      </c>
      <c r="AY851" s="30">
        <f t="shared" ca="1" si="528"/>
        <v>0.8990714515739443</v>
      </c>
      <c r="AZ851" s="30">
        <f>IF(Riskregister!$E$15="",0,COUNTIF(BP$4:BP$53,"&lt;"&amp;AX851)*IF(AY851&lt;0.5,Riskregister!$K$15+(Riskregister!$L$15-Riskregister!$K$15)*SQRT(AY851/2),Riskregister!$L$15-(Riskregister!$L$15-Riskregister!$K$15)*SQRT((1-AY851)/2)))</f>
        <v>0</v>
      </c>
      <c r="BA851" s="30">
        <f t="shared" ca="1" si="529"/>
        <v>0.73359869057563099</v>
      </c>
      <c r="BB851" s="30">
        <f t="shared" ca="1" si="529"/>
        <v>0.65844860994885868</v>
      </c>
      <c r="BC851" s="30">
        <f>IF(Riskregister!$E$16="",0,COUNTIF(BQ$4:BQ$53,"&lt;"&amp;BA851)*IF(BB851&lt;0.5,Riskregister!$K$16+(Riskregister!$L$16-Riskregister!$K$16)*SQRT(BB851/2),Riskregister!$L$16-(Riskregister!$L$16-Riskregister!$K$16)*SQRT((1-BB851)/2)))</f>
        <v>0</v>
      </c>
      <c r="BD851" s="30">
        <f t="shared" ca="1" si="517"/>
        <v>12599594.635077024</v>
      </c>
    </row>
    <row r="852" spans="20:56" x14ac:dyDescent="0.35">
      <c r="T852" s="30">
        <f t="shared" ca="1" si="518"/>
        <v>2.9000269464581452E-2</v>
      </c>
      <c r="U852" s="30">
        <f t="shared" ca="1" si="518"/>
        <v>0.38618473932012343</v>
      </c>
      <c r="V852" s="30">
        <f ca="1">IF(Riskregister!$E$5="",0,COUNTIF(BF$4:BF$53,"&lt;"&amp;T852)*IF(U852&lt;0.5,Riskregister!$K$5+(Riskregister!$L$5-Riskregister!$K$5)*SQRT(U852/2),Riskregister!$L$5-(Riskregister!$L$5-Riskregister!$K$5)*SQRT((1-U852)/2)))</f>
        <v>347740.24591914134</v>
      </c>
      <c r="W852" s="30">
        <f t="shared" ca="1" si="519"/>
        <v>0.73632158303474049</v>
      </c>
      <c r="X852" s="30">
        <f t="shared" ca="1" si="519"/>
        <v>0.85960039329588822</v>
      </c>
      <c r="Y852" s="30">
        <f ca="1">IF(Riskregister!$E$6="",0,COUNTIF(BG$4:BG$53,"&lt;"&amp;W852)*IF(X852&lt;0.5,Riskregister!$K$6+(Riskregister!$L$6-Riskregister!$K$6)*SQRT(X852/2),Riskregister!$L$6-(Riskregister!$L$6-Riskregister!$K$6)*SQRT((1-X852)/2)))</f>
        <v>4569256.7435958507</v>
      </c>
      <c r="Z852" s="30">
        <f t="shared" ca="1" si="520"/>
        <v>0.21546954678706798</v>
      </c>
      <c r="AA852" s="30">
        <f t="shared" ca="1" si="520"/>
        <v>0.40985825273912146</v>
      </c>
      <c r="AB852" s="30">
        <f ca="1">IF(Riskregister!$E$7="",0,COUNTIF(BH$4:BH$53,"&lt;"&amp;Z852)*IF(AA852&lt;0.5,Riskregister!$K$7+(Riskregister!$L$7-Riskregister!$K$7)*SQRT(AA852/2),Riskregister!$L$7-(Riskregister!$L$7-Riskregister!$K$7)*SQRT((1-AA852)/2)))</f>
        <v>833767.37663305062</v>
      </c>
      <c r="AC852" s="30">
        <f t="shared" ca="1" si="521"/>
        <v>0.89518992595052127</v>
      </c>
      <c r="AD852" s="30">
        <f t="shared" ca="1" si="521"/>
        <v>0.8993921644009979</v>
      </c>
      <c r="AE852" s="30">
        <f ca="1">IF(Riskregister!$E$8="",0,COUNTIF(BI$4:BI$53,"&lt;"&amp;AC852)*IF(AD852&lt;0.5,Riskregister!$K$8+(Riskregister!$L$8-Riskregister!$K$8)*SQRT(AD852/2),Riskregister!$L$8-(Riskregister!$L$8-Riskregister!$K$8)*SQRT((1-AD852)/2)))</f>
        <v>19729294.297271524</v>
      </c>
      <c r="AF852" s="30">
        <f t="shared" ca="1" si="522"/>
        <v>0.31414198950149985</v>
      </c>
      <c r="AG852" s="30">
        <f t="shared" ca="1" si="522"/>
        <v>8.0451290839719247E-2</v>
      </c>
      <c r="AH852" s="30">
        <f>IF(Riskregister!$E$9="",0,COUNTIF(BJ$4:BJ$53,"&lt;"&amp;AF852)*IF(AG852&lt;0.5,Riskregister!$K$9+(Riskregister!$L$9-Riskregister!$K$9)*SQRT(AG852/2),Riskregister!$L$9-(Riskregister!$L$9-Riskregister!$K$9)*SQRT((1-AG852)/2)))</f>
        <v>0</v>
      </c>
      <c r="AI852" s="30">
        <f t="shared" ca="1" si="523"/>
        <v>0.31783065158079526</v>
      </c>
      <c r="AJ852" s="30">
        <f t="shared" ca="1" si="523"/>
        <v>0.61625396754729067</v>
      </c>
      <c r="AK852" s="30">
        <f>IF(Riskregister!$E$10="",0,COUNTIF(BK$4:BK$53,"&lt;"&amp;AI852)*IF(AJ852&lt;0.5,Riskregister!$K$10+(Riskregister!$L$10-Riskregister!$K$10)*SQRT(AJ852/2),Riskregister!$L$10-(Riskregister!$L$10-Riskregister!$K$10)*SQRT((1-AJ852)/2)))</f>
        <v>0</v>
      </c>
      <c r="AL852" s="30">
        <f t="shared" ca="1" si="524"/>
        <v>0.5646589554717355</v>
      </c>
      <c r="AM852" s="30">
        <f t="shared" ca="1" si="524"/>
        <v>0.44315042921162606</v>
      </c>
      <c r="AN852" s="30">
        <f>IF(Riskregister!$E$11="",0,COUNTIF(BL$4:BL$53,"&lt;"&amp;AL852)*IF(AM852&lt;0.5,Riskregister!$K$11+(Riskregister!$L$11-Riskregister!$K$11)*SQRT(AM852/2),Riskregister!$L$11-(Riskregister!$L$11-Riskregister!$K$11)*SQRT((1-AM852)/2)))</f>
        <v>0</v>
      </c>
      <c r="AO852" s="30">
        <f t="shared" ca="1" si="525"/>
        <v>0.7522421070644183</v>
      </c>
      <c r="AP852" s="30">
        <f t="shared" ca="1" si="525"/>
        <v>0.93721905322291565</v>
      </c>
      <c r="AQ852" s="30">
        <f>IF(Riskregister!$E$12="",0,COUNTIF(BM$4:BM$53,"&lt;"&amp;AO852)*IF(AP852&lt;0.5,Riskregister!$K$12+(Riskregister!$L$12-Riskregister!$K$12)*SQRT(AP852/2),Riskregister!$L$12-(Riskregister!$L$12-Riskregister!$K$12)*SQRT((1-AP852)/2)))</f>
        <v>0</v>
      </c>
      <c r="AR852" s="30">
        <f t="shared" ca="1" si="526"/>
        <v>0.63754188290098901</v>
      </c>
      <c r="AS852" s="30">
        <f t="shared" ca="1" si="526"/>
        <v>0.29784628737768026</v>
      </c>
      <c r="AT852" s="30">
        <f>IF(Riskregister!$E$13="",0,COUNTIF(BN$4:BN$53,"&lt;"&amp;AR852)*IF(AS852&lt;0.5,Riskregister!$K$13+(Riskregister!$L$13-Riskregister!$K$13)*SQRT(AS852/2),Riskregister!$L$13-(Riskregister!$L$13-Riskregister!$K$13)*SQRT((1-AS852)/2)))</f>
        <v>0</v>
      </c>
      <c r="AU852" s="30">
        <f t="shared" ca="1" si="527"/>
        <v>0.4263977037747283</v>
      </c>
      <c r="AV852" s="30">
        <f t="shared" ca="1" si="527"/>
        <v>0.52282842750364256</v>
      </c>
      <c r="AW852" s="30">
        <f>IF(Riskregister!$E$14="",0,COUNTIF(BO$4:BO$53,"&lt;"&amp;AU852)*IF(AV852&lt;0.5,Riskregister!$K$14+(Riskregister!$L$14-Riskregister!$K$14)*SQRT(AV852/2),Riskregister!$L$14-(Riskregister!$L$14-Riskregister!$K$14)*SQRT((1-AV852)/2)))</f>
        <v>0</v>
      </c>
      <c r="AX852" s="30">
        <f t="shared" ca="1" si="528"/>
        <v>0.67119548231709569</v>
      </c>
      <c r="AY852" s="30">
        <f t="shared" ca="1" si="528"/>
        <v>0.79487313772147561</v>
      </c>
      <c r="AZ852" s="30">
        <f>IF(Riskregister!$E$15="",0,COUNTIF(BP$4:BP$53,"&lt;"&amp;AX852)*IF(AY852&lt;0.5,Riskregister!$K$15+(Riskregister!$L$15-Riskregister!$K$15)*SQRT(AY852/2),Riskregister!$L$15-(Riskregister!$L$15-Riskregister!$K$15)*SQRT((1-AY852)/2)))</f>
        <v>0</v>
      </c>
      <c r="BA852" s="30">
        <f t="shared" ca="1" si="529"/>
        <v>0.66214300915195212</v>
      </c>
      <c r="BB852" s="30">
        <f t="shared" ca="1" si="529"/>
        <v>0.96070415885649352</v>
      </c>
      <c r="BC852" s="30">
        <f>IF(Riskregister!$E$16="",0,COUNTIF(BQ$4:BQ$53,"&lt;"&amp;BA852)*IF(BB852&lt;0.5,Riskregister!$K$16+(Riskregister!$L$16-Riskregister!$K$16)*SQRT(BB852/2),Riskregister!$L$16-(Riskregister!$L$16-Riskregister!$K$16)*SQRT((1-BB852)/2)))</f>
        <v>0</v>
      </c>
      <c r="BD852" s="30">
        <f t="shared" ca="1" si="517"/>
        <v>25480058.663419567</v>
      </c>
    </row>
    <row r="853" spans="20:56" x14ac:dyDescent="0.35">
      <c r="T853" s="30">
        <f t="shared" ca="1" si="518"/>
        <v>0.32348245879993442</v>
      </c>
      <c r="U853" s="30">
        <f t="shared" ca="1" si="518"/>
        <v>0.19544652473966773</v>
      </c>
      <c r="V853" s="30">
        <f ca="1">IF(Riskregister!$E$5="",0,COUNTIF(BF$4:BF$53,"&lt;"&amp;T853)*IF(U853&lt;0.5,Riskregister!$K$5+(Riskregister!$L$5-Riskregister!$K$5)*SQRT(U853/2),Riskregister!$L$5-(Riskregister!$L$5-Riskregister!$K$5)*SQRT((1-U853)/2)))</f>
        <v>872019.72189581639</v>
      </c>
      <c r="W853" s="30">
        <f t="shared" ca="1" si="519"/>
        <v>0.91237616008848499</v>
      </c>
      <c r="X853" s="30">
        <f t="shared" ca="1" si="519"/>
        <v>0.96356039378001423</v>
      </c>
      <c r="Y853" s="30">
        <f ca="1">IF(Riskregister!$E$6="",0,COUNTIF(BG$4:BG$53,"&lt;"&amp;W853)*IF(X853&lt;0.5,Riskregister!$K$6+(Riskregister!$L$6-Riskregister!$K$6)*SQRT(X853/2),Riskregister!$L$6-(Riskregister!$L$6-Riskregister!$K$6)*SQRT((1-X853)/2)))</f>
        <v>7028138.5936142793</v>
      </c>
      <c r="Z853" s="30">
        <f t="shared" ca="1" si="520"/>
        <v>0.17236363024647505</v>
      </c>
      <c r="AA853" s="30">
        <f t="shared" ca="1" si="520"/>
        <v>0.35717949128785109</v>
      </c>
      <c r="AB853" s="30">
        <f ca="1">IF(Riskregister!$E$7="",0,COUNTIF(BH$4:BH$53,"&lt;"&amp;Z853)*IF(AA853&lt;0.5,Riskregister!$K$7+(Riskregister!$L$7-Riskregister!$K$7)*SQRT(AA853/2),Riskregister!$L$7-(Riskregister!$L$7-Riskregister!$K$7)*SQRT((1-AA853)/2)))</f>
        <v>791638.31980534701</v>
      </c>
      <c r="AC853" s="30">
        <f t="shared" ca="1" si="521"/>
        <v>0.27633578939596681</v>
      </c>
      <c r="AD853" s="30">
        <f t="shared" ca="1" si="521"/>
        <v>0.9804793261930036</v>
      </c>
      <c r="AE853" s="30">
        <f ca="1">IF(Riskregister!$E$8="",0,COUNTIF(BI$4:BI$53,"&lt;"&amp;AC853)*IF(AD853&lt;0.5,Riskregister!$K$8+(Riskregister!$L$8-Riskregister!$K$8)*SQRT(AD853/2),Riskregister!$L$8-(Riskregister!$L$8-Riskregister!$K$8)*SQRT((1-AD853)/2)))</f>
        <v>9071332.4767210279</v>
      </c>
      <c r="AF853" s="30">
        <f t="shared" ca="1" si="522"/>
        <v>0.77805641049634366</v>
      </c>
      <c r="AG853" s="30">
        <f t="shared" ca="1" si="522"/>
        <v>0.48988974870644619</v>
      </c>
      <c r="AH853" s="30">
        <f>IF(Riskregister!$E$9="",0,COUNTIF(BJ$4:BJ$53,"&lt;"&amp;AF853)*IF(AG853&lt;0.5,Riskregister!$K$9+(Riskregister!$L$9-Riskregister!$K$9)*SQRT(AG853/2),Riskregister!$L$9-(Riskregister!$L$9-Riskregister!$K$9)*SQRT((1-AG853)/2)))</f>
        <v>0</v>
      </c>
      <c r="AI853" s="30">
        <f t="shared" ca="1" si="523"/>
        <v>0.92451824968119667</v>
      </c>
      <c r="AJ853" s="30">
        <f t="shared" ca="1" si="523"/>
        <v>0.51475056733476821</v>
      </c>
      <c r="AK853" s="30">
        <f>IF(Riskregister!$E$10="",0,COUNTIF(BK$4:BK$53,"&lt;"&amp;AI853)*IF(AJ853&lt;0.5,Riskregister!$K$10+(Riskregister!$L$10-Riskregister!$K$10)*SQRT(AJ853/2),Riskregister!$L$10-(Riskregister!$L$10-Riskregister!$K$10)*SQRT((1-AJ853)/2)))</f>
        <v>0</v>
      </c>
      <c r="AL853" s="30">
        <f t="shared" ca="1" si="524"/>
        <v>0.30946299994228454</v>
      </c>
      <c r="AM853" s="30">
        <f t="shared" ca="1" si="524"/>
        <v>0.75017524547779735</v>
      </c>
      <c r="AN853" s="30">
        <f>IF(Riskregister!$E$11="",0,COUNTIF(BL$4:BL$53,"&lt;"&amp;AL853)*IF(AM853&lt;0.5,Riskregister!$K$11+(Riskregister!$L$11-Riskregister!$K$11)*SQRT(AM853/2),Riskregister!$L$11-(Riskregister!$L$11-Riskregister!$K$11)*SQRT((1-AM853)/2)))</f>
        <v>0</v>
      </c>
      <c r="AO853" s="30">
        <f t="shared" ca="1" si="525"/>
        <v>0.3377975747190276</v>
      </c>
      <c r="AP853" s="30">
        <f t="shared" ca="1" si="525"/>
        <v>0.11791508362816894</v>
      </c>
      <c r="AQ853" s="30">
        <f>IF(Riskregister!$E$12="",0,COUNTIF(BM$4:BM$53,"&lt;"&amp;AO853)*IF(AP853&lt;0.5,Riskregister!$K$12+(Riskregister!$L$12-Riskregister!$K$12)*SQRT(AP853/2),Riskregister!$L$12-(Riskregister!$L$12-Riskregister!$K$12)*SQRT((1-AP853)/2)))</f>
        <v>0</v>
      </c>
      <c r="AR853" s="30">
        <f t="shared" ca="1" si="526"/>
        <v>0.6927843648811407</v>
      </c>
      <c r="AS853" s="30">
        <f t="shared" ca="1" si="526"/>
        <v>0.74412926723544504</v>
      </c>
      <c r="AT853" s="30">
        <f>IF(Riskregister!$E$13="",0,COUNTIF(BN$4:BN$53,"&lt;"&amp;AR853)*IF(AS853&lt;0.5,Riskregister!$K$13+(Riskregister!$L$13-Riskregister!$K$13)*SQRT(AS853/2),Riskregister!$L$13-(Riskregister!$L$13-Riskregister!$K$13)*SQRT((1-AS853)/2)))</f>
        <v>0</v>
      </c>
      <c r="AU853" s="30">
        <f t="shared" ca="1" si="527"/>
        <v>0.55533546112779641</v>
      </c>
      <c r="AV853" s="30">
        <f t="shared" ca="1" si="527"/>
        <v>0.39530127846778695</v>
      </c>
      <c r="AW853" s="30">
        <f>IF(Riskregister!$E$14="",0,COUNTIF(BO$4:BO$53,"&lt;"&amp;AU853)*IF(AV853&lt;0.5,Riskregister!$K$14+(Riskregister!$L$14-Riskregister!$K$14)*SQRT(AV853/2),Riskregister!$L$14-(Riskregister!$L$14-Riskregister!$K$14)*SQRT((1-AV853)/2)))</f>
        <v>0</v>
      </c>
      <c r="AX853" s="30">
        <f t="shared" ca="1" si="528"/>
        <v>0.52093924830012805</v>
      </c>
      <c r="AY853" s="30">
        <f t="shared" ca="1" si="528"/>
        <v>0.1804341357783833</v>
      </c>
      <c r="AZ853" s="30">
        <f>IF(Riskregister!$E$15="",0,COUNTIF(BP$4:BP$53,"&lt;"&amp;AX853)*IF(AY853&lt;0.5,Riskregister!$K$15+(Riskregister!$L$15-Riskregister!$K$15)*SQRT(AY853/2),Riskregister!$L$15-(Riskregister!$L$15-Riskregister!$K$15)*SQRT((1-AY853)/2)))</f>
        <v>0</v>
      </c>
      <c r="BA853" s="30">
        <f t="shared" ca="1" si="529"/>
        <v>0.52815323545593729</v>
      </c>
      <c r="BB853" s="30">
        <f t="shared" ca="1" si="529"/>
        <v>0.84650800969815398</v>
      </c>
      <c r="BC853" s="30">
        <f>IF(Riskregister!$E$16="",0,COUNTIF(BQ$4:BQ$53,"&lt;"&amp;BA853)*IF(BB853&lt;0.5,Riskregister!$K$16+(Riskregister!$L$16-Riskregister!$K$16)*SQRT(BB853/2),Riskregister!$L$16-(Riskregister!$L$16-Riskregister!$K$16)*SQRT((1-BB853)/2)))</f>
        <v>0</v>
      </c>
      <c r="BD853" s="30">
        <f t="shared" ca="1" si="517"/>
        <v>17763129.11203647</v>
      </c>
    </row>
    <row r="854" spans="20:56" x14ac:dyDescent="0.35">
      <c r="T854" s="30">
        <f t="shared" ca="1" si="518"/>
        <v>0.4759751030206546</v>
      </c>
      <c r="U854" s="30">
        <f t="shared" ca="1" si="518"/>
        <v>0.90130843510139846</v>
      </c>
      <c r="V854" s="30">
        <f ca="1">IF(Riskregister!$E$5="",0,COUNTIF(BF$4:BF$53,"&lt;"&amp;T854)*IF(U854&lt;0.5,Riskregister!$K$5+(Riskregister!$L$5-Riskregister!$K$5)*SQRT(U854/2),Riskregister!$L$5-(Riskregister!$L$5-Riskregister!$K$5)*SQRT((1-U854)/2)))</f>
        <v>1500112.20679419</v>
      </c>
      <c r="W854" s="30">
        <f t="shared" ca="1" si="519"/>
        <v>0.62105991336353672</v>
      </c>
      <c r="X854" s="30">
        <f t="shared" ca="1" si="519"/>
        <v>0.58102951093583932</v>
      </c>
      <c r="Y854" s="30">
        <f ca="1">IF(Riskregister!$E$6="",0,COUNTIF(BG$4:BG$53,"&lt;"&amp;W854)*IF(X854&lt;0.5,Riskregister!$K$6+(Riskregister!$L$6-Riskregister!$K$6)*SQRT(X854/2),Riskregister!$L$6-(Riskregister!$L$6-Riskregister!$K$6)*SQRT((1-X854)/2)))</f>
        <v>2352295.9097168688</v>
      </c>
      <c r="Z854" s="30">
        <f t="shared" ca="1" si="520"/>
        <v>0.99237474796871206</v>
      </c>
      <c r="AA854" s="30">
        <f t="shared" ca="1" si="520"/>
        <v>0.10255882272421191</v>
      </c>
      <c r="AB854" s="30">
        <f ca="1">IF(Riskregister!$E$7="",0,COUNTIF(BH$4:BH$53,"&lt;"&amp;Z854)*IF(AA854&lt;0.5,Riskregister!$K$7+(Riskregister!$L$7-Riskregister!$K$7)*SQRT(AA854/2),Riskregister!$L$7-(Riskregister!$L$7-Riskregister!$K$7)*SQRT((1-AA854)/2)))</f>
        <v>1680345.5797566166</v>
      </c>
      <c r="AC854" s="30">
        <f t="shared" ca="1" si="521"/>
        <v>0.21956276487478388</v>
      </c>
      <c r="AD854" s="30">
        <f t="shared" ca="1" si="521"/>
        <v>0.81231093754791084</v>
      </c>
      <c r="AE854" s="30">
        <f ca="1">IF(Riskregister!$E$8="",0,COUNTIF(BI$4:BI$53,"&lt;"&amp;AC854)*IF(AD854&lt;0.5,Riskregister!$K$8+(Riskregister!$L$8-Riskregister!$K$8)*SQRT(AD854/2),Riskregister!$L$8-(Riskregister!$L$8-Riskregister!$K$8)*SQRT((1-AD854)/2)))</f>
        <v>3560199.4253427582</v>
      </c>
      <c r="AF854" s="30">
        <f t="shared" ca="1" si="522"/>
        <v>0.65779257438548988</v>
      </c>
      <c r="AG854" s="30">
        <f t="shared" ca="1" si="522"/>
        <v>0.85257539984804986</v>
      </c>
      <c r="AH854" s="30">
        <f>IF(Riskregister!$E$9="",0,COUNTIF(BJ$4:BJ$53,"&lt;"&amp;AF854)*IF(AG854&lt;0.5,Riskregister!$K$9+(Riskregister!$L$9-Riskregister!$K$9)*SQRT(AG854/2),Riskregister!$L$9-(Riskregister!$L$9-Riskregister!$K$9)*SQRT((1-AG854)/2)))</f>
        <v>0</v>
      </c>
      <c r="AI854" s="30">
        <f t="shared" ca="1" si="523"/>
        <v>0.9492115106950445</v>
      </c>
      <c r="AJ854" s="30">
        <f t="shared" ca="1" si="523"/>
        <v>0.24119016734410559</v>
      </c>
      <c r="AK854" s="30">
        <f>IF(Riskregister!$E$10="",0,COUNTIF(BK$4:BK$53,"&lt;"&amp;AI854)*IF(AJ854&lt;0.5,Riskregister!$K$10+(Riskregister!$L$10-Riskregister!$K$10)*SQRT(AJ854/2),Riskregister!$L$10-(Riskregister!$L$10-Riskregister!$K$10)*SQRT((1-AJ854)/2)))</f>
        <v>0</v>
      </c>
      <c r="AL854" s="30">
        <f t="shared" ca="1" si="524"/>
        <v>0.86241425213853795</v>
      </c>
      <c r="AM854" s="30">
        <f t="shared" ca="1" si="524"/>
        <v>0.20258811209450955</v>
      </c>
      <c r="AN854" s="30">
        <f>IF(Riskregister!$E$11="",0,COUNTIF(BL$4:BL$53,"&lt;"&amp;AL854)*IF(AM854&lt;0.5,Riskregister!$K$11+(Riskregister!$L$11-Riskregister!$K$11)*SQRT(AM854/2),Riskregister!$L$11-(Riskregister!$L$11-Riskregister!$K$11)*SQRT((1-AM854)/2)))</f>
        <v>0</v>
      </c>
      <c r="AO854" s="30">
        <f t="shared" ca="1" si="525"/>
        <v>0.25581417771319259</v>
      </c>
      <c r="AP854" s="30">
        <f t="shared" ca="1" si="525"/>
        <v>0.64730359219334088</v>
      </c>
      <c r="AQ854" s="30">
        <f>IF(Riskregister!$E$12="",0,COUNTIF(BM$4:BM$53,"&lt;"&amp;AO854)*IF(AP854&lt;0.5,Riskregister!$K$12+(Riskregister!$L$12-Riskregister!$K$12)*SQRT(AP854/2),Riskregister!$L$12-(Riskregister!$L$12-Riskregister!$K$12)*SQRT((1-AP854)/2)))</f>
        <v>0</v>
      </c>
      <c r="AR854" s="30">
        <f t="shared" ca="1" si="526"/>
        <v>0.82815423710475011</v>
      </c>
      <c r="AS854" s="30">
        <f t="shared" ca="1" si="526"/>
        <v>0.95242069225717063</v>
      </c>
      <c r="AT854" s="30">
        <f>IF(Riskregister!$E$13="",0,COUNTIF(BN$4:BN$53,"&lt;"&amp;AR854)*IF(AS854&lt;0.5,Riskregister!$K$13+(Riskregister!$L$13-Riskregister!$K$13)*SQRT(AS854/2),Riskregister!$L$13-(Riskregister!$L$13-Riskregister!$K$13)*SQRT((1-AS854)/2)))</f>
        <v>0</v>
      </c>
      <c r="AU854" s="30">
        <f t="shared" ca="1" si="527"/>
        <v>0.16850156986868803</v>
      </c>
      <c r="AV854" s="30">
        <f t="shared" ca="1" si="527"/>
        <v>0.24192802474105979</v>
      </c>
      <c r="AW854" s="30">
        <f>IF(Riskregister!$E$14="",0,COUNTIF(BO$4:BO$53,"&lt;"&amp;AU854)*IF(AV854&lt;0.5,Riskregister!$K$14+(Riskregister!$L$14-Riskregister!$K$14)*SQRT(AV854/2),Riskregister!$L$14-(Riskregister!$L$14-Riskregister!$K$14)*SQRT((1-AV854)/2)))</f>
        <v>0</v>
      </c>
      <c r="AX854" s="30">
        <f t="shared" ca="1" si="528"/>
        <v>0.2464272037572075</v>
      </c>
      <c r="AY854" s="30">
        <f t="shared" ca="1" si="528"/>
        <v>0.29851409593277234</v>
      </c>
      <c r="AZ854" s="30">
        <f>IF(Riskregister!$E$15="",0,COUNTIF(BP$4:BP$53,"&lt;"&amp;AX854)*IF(AY854&lt;0.5,Riskregister!$K$15+(Riskregister!$L$15-Riskregister!$K$15)*SQRT(AY854/2),Riskregister!$L$15-(Riskregister!$L$15-Riskregister!$K$15)*SQRT((1-AY854)/2)))</f>
        <v>0</v>
      </c>
      <c r="BA854" s="30">
        <f t="shared" ca="1" si="529"/>
        <v>0.16414762325981269</v>
      </c>
      <c r="BB854" s="30">
        <f t="shared" ca="1" si="529"/>
        <v>0.80002221922570427</v>
      </c>
      <c r="BC854" s="30">
        <f>IF(Riskregister!$E$16="",0,COUNTIF(BQ$4:BQ$53,"&lt;"&amp;BA854)*IF(BB854&lt;0.5,Riskregister!$K$16+(Riskregister!$L$16-Riskregister!$K$16)*SQRT(BB854/2),Riskregister!$L$16-(Riskregister!$L$16-Riskregister!$K$16)*SQRT((1-BB854)/2)))</f>
        <v>0</v>
      </c>
      <c r="BD854" s="30">
        <f t="shared" ca="1" si="517"/>
        <v>9092953.1216104329</v>
      </c>
    </row>
    <row r="855" spans="20:56" x14ac:dyDescent="0.35">
      <c r="T855" s="30">
        <f t="shared" ca="1" si="518"/>
        <v>0.91309644578738758</v>
      </c>
      <c r="U855" s="30">
        <f t="shared" ca="1" si="518"/>
        <v>0.4303477716837667</v>
      </c>
      <c r="V855" s="30">
        <f ca="1">IF(Riskregister!$E$5="",0,COUNTIF(BF$4:BF$53,"&lt;"&amp;T855)*IF(U855&lt;0.5,Riskregister!$K$5+(Riskregister!$L$5-Riskregister!$K$5)*SQRT(U855/2),Riskregister!$L$5-(Riskregister!$L$5-Riskregister!$K$5)*SQRT((1-U855)/2)))</f>
        <v>2152444.6605688129</v>
      </c>
      <c r="W855" s="30">
        <f t="shared" ca="1" si="519"/>
        <v>0.2154001974622145</v>
      </c>
      <c r="X855" s="30">
        <f t="shared" ca="1" si="519"/>
        <v>4.0183094720482426E-2</v>
      </c>
      <c r="Y855" s="30">
        <f ca="1">IF(Riskregister!$E$6="",0,COUNTIF(BG$4:BG$53,"&lt;"&amp;W855)*IF(X855&lt;0.5,Riskregister!$K$6+(Riskregister!$L$6-Riskregister!$K$6)*SQRT(X855/2),Riskregister!$L$6-(Riskregister!$L$6-Riskregister!$K$6)*SQRT((1-X855)/2)))</f>
        <v>455140.37988366623</v>
      </c>
      <c r="Z855" s="30">
        <f t="shared" ca="1" si="520"/>
        <v>7.756270315641689E-2</v>
      </c>
      <c r="AA855" s="30">
        <f t="shared" ca="1" si="520"/>
        <v>0.36988820954515311</v>
      </c>
      <c r="AB855" s="30">
        <f ca="1">IF(Riskregister!$E$7="",0,COUNTIF(BH$4:BH$53,"&lt;"&amp;Z855)*IF(AA855&lt;0.5,Riskregister!$K$7+(Riskregister!$L$7-Riskregister!$K$7)*SQRT(AA855/2),Riskregister!$L$7-(Riskregister!$L$7-Riskregister!$K$7)*SQRT((1-AA855)/2)))</f>
        <v>601553.84563943825</v>
      </c>
      <c r="AC855" s="30">
        <f t="shared" ca="1" si="521"/>
        <v>0.98767016208836311</v>
      </c>
      <c r="AD855" s="30">
        <f t="shared" ca="1" si="521"/>
        <v>0.91363412445758341</v>
      </c>
      <c r="AE855" s="30">
        <f ca="1">IF(Riskregister!$E$8="",0,COUNTIF(BI$4:BI$53,"&lt;"&amp;AC855)*IF(AD855&lt;0.5,Riskregister!$K$8+(Riskregister!$L$8-Riskregister!$K$8)*SQRT(AD855/2),Riskregister!$L$8-(Riskregister!$L$8-Riskregister!$K$8)*SQRT((1-AD855)/2)))</f>
        <v>28163213.936875485</v>
      </c>
      <c r="AF855" s="30">
        <f t="shared" ca="1" si="522"/>
        <v>0.64272530837898667</v>
      </c>
      <c r="AG855" s="30">
        <f t="shared" ca="1" si="522"/>
        <v>8.2105877212812373E-2</v>
      </c>
      <c r="AH855" s="30">
        <f>IF(Riskregister!$E$9="",0,COUNTIF(BJ$4:BJ$53,"&lt;"&amp;AF855)*IF(AG855&lt;0.5,Riskregister!$K$9+(Riskregister!$L$9-Riskregister!$K$9)*SQRT(AG855/2),Riskregister!$L$9-(Riskregister!$L$9-Riskregister!$K$9)*SQRT((1-AG855)/2)))</f>
        <v>0</v>
      </c>
      <c r="AI855" s="30">
        <f t="shared" ca="1" si="523"/>
        <v>0.52909927365811626</v>
      </c>
      <c r="AJ855" s="30">
        <f t="shared" ca="1" si="523"/>
        <v>0.29586376337777331</v>
      </c>
      <c r="AK855" s="30">
        <f>IF(Riskregister!$E$10="",0,COUNTIF(BK$4:BK$53,"&lt;"&amp;AI855)*IF(AJ855&lt;0.5,Riskregister!$K$10+(Riskregister!$L$10-Riskregister!$K$10)*SQRT(AJ855/2),Riskregister!$L$10-(Riskregister!$L$10-Riskregister!$K$10)*SQRT((1-AJ855)/2)))</f>
        <v>0</v>
      </c>
      <c r="AL855" s="30">
        <f t="shared" ca="1" si="524"/>
        <v>0.51456874022021182</v>
      </c>
      <c r="AM855" s="30">
        <f t="shared" ca="1" si="524"/>
        <v>0.47633006807497846</v>
      </c>
      <c r="AN855" s="30">
        <f>IF(Riskregister!$E$11="",0,COUNTIF(BL$4:BL$53,"&lt;"&amp;AL855)*IF(AM855&lt;0.5,Riskregister!$K$11+(Riskregister!$L$11-Riskregister!$K$11)*SQRT(AM855/2),Riskregister!$L$11-(Riskregister!$L$11-Riskregister!$K$11)*SQRT((1-AM855)/2)))</f>
        <v>0</v>
      </c>
      <c r="AO855" s="30">
        <f t="shared" ca="1" si="525"/>
        <v>0.75289101148528881</v>
      </c>
      <c r="AP855" s="30">
        <f t="shared" ca="1" si="525"/>
        <v>0.25251565091369288</v>
      </c>
      <c r="AQ855" s="30">
        <f>IF(Riskregister!$E$12="",0,COUNTIF(BM$4:BM$53,"&lt;"&amp;AO855)*IF(AP855&lt;0.5,Riskregister!$K$12+(Riskregister!$L$12-Riskregister!$K$12)*SQRT(AP855/2),Riskregister!$L$12-(Riskregister!$L$12-Riskregister!$K$12)*SQRT((1-AP855)/2)))</f>
        <v>0</v>
      </c>
      <c r="AR855" s="30">
        <f t="shared" ca="1" si="526"/>
        <v>0.55238809868923244</v>
      </c>
      <c r="AS855" s="30">
        <f t="shared" ca="1" si="526"/>
        <v>0.60140253705303159</v>
      </c>
      <c r="AT855" s="30">
        <f>IF(Riskregister!$E$13="",0,COUNTIF(BN$4:BN$53,"&lt;"&amp;AR855)*IF(AS855&lt;0.5,Riskregister!$K$13+(Riskregister!$L$13-Riskregister!$K$13)*SQRT(AS855/2),Riskregister!$L$13-(Riskregister!$L$13-Riskregister!$K$13)*SQRT((1-AS855)/2)))</f>
        <v>0</v>
      </c>
      <c r="AU855" s="30">
        <f t="shared" ca="1" si="527"/>
        <v>0.75070516573727564</v>
      </c>
      <c r="AV855" s="30">
        <f t="shared" ca="1" si="527"/>
        <v>7.7203206422815307E-2</v>
      </c>
      <c r="AW855" s="30">
        <f>IF(Riskregister!$E$14="",0,COUNTIF(BO$4:BO$53,"&lt;"&amp;AU855)*IF(AV855&lt;0.5,Riskregister!$K$14+(Riskregister!$L$14-Riskregister!$K$14)*SQRT(AV855/2),Riskregister!$L$14-(Riskregister!$L$14-Riskregister!$K$14)*SQRT((1-AV855)/2)))</f>
        <v>0</v>
      </c>
      <c r="AX855" s="30">
        <f t="shared" ca="1" si="528"/>
        <v>0.16851046022872229</v>
      </c>
      <c r="AY855" s="30">
        <f t="shared" ca="1" si="528"/>
        <v>0.50799039501221788</v>
      </c>
      <c r="AZ855" s="30">
        <f>IF(Riskregister!$E$15="",0,COUNTIF(BP$4:BP$53,"&lt;"&amp;AX855)*IF(AY855&lt;0.5,Riskregister!$K$15+(Riskregister!$L$15-Riskregister!$K$15)*SQRT(AY855/2),Riskregister!$L$15-(Riskregister!$L$15-Riskregister!$K$15)*SQRT((1-AY855)/2)))</f>
        <v>0</v>
      </c>
      <c r="BA855" s="30">
        <f t="shared" ca="1" si="529"/>
        <v>0.37176557655788078</v>
      </c>
      <c r="BB855" s="30">
        <f t="shared" ca="1" si="529"/>
        <v>1.2950500954907795E-2</v>
      </c>
      <c r="BC855" s="30">
        <f>IF(Riskregister!$E$16="",0,COUNTIF(BQ$4:BQ$53,"&lt;"&amp;BA855)*IF(BB855&lt;0.5,Riskregister!$K$16+(Riskregister!$L$16-Riskregister!$K$16)*SQRT(BB855/2),Riskregister!$L$16-(Riskregister!$L$16-Riskregister!$K$16)*SQRT((1-BB855)/2)))</f>
        <v>0</v>
      </c>
      <c r="BD855" s="30">
        <f t="shared" ca="1" si="517"/>
        <v>31372352.822967403</v>
      </c>
    </row>
    <row r="856" spans="20:56" x14ac:dyDescent="0.35">
      <c r="T856" s="30">
        <f t="shared" ca="1" si="518"/>
        <v>0.49146728591317912</v>
      </c>
      <c r="U856" s="30">
        <f t="shared" ca="1" si="518"/>
        <v>0.33461953670149447</v>
      </c>
      <c r="V856" s="30">
        <f ca="1">IF(Riskregister!$E$5="",0,COUNTIF(BF$4:BF$53,"&lt;"&amp;T856)*IF(U856&lt;0.5,Riskregister!$K$5+(Riskregister!$L$5-Riskregister!$K$5)*SQRT(U856/2),Riskregister!$L$5-(Riskregister!$L$5-Riskregister!$K$5)*SQRT((1-U856)/2)))</f>
        <v>1002197.4762883626</v>
      </c>
      <c r="W856" s="30">
        <f t="shared" ca="1" si="519"/>
        <v>0.92803552702920633</v>
      </c>
      <c r="X856" s="30">
        <f t="shared" ca="1" si="519"/>
        <v>0.68196289393237519</v>
      </c>
      <c r="Y856" s="30">
        <f ca="1">IF(Riskregister!$E$6="",0,COUNTIF(BG$4:BG$53,"&lt;"&amp;W856)*IF(X856&lt;0.5,Riskregister!$K$6+(Riskregister!$L$6-Riskregister!$K$6)*SQRT(X856/2),Riskregister!$L$6-(Riskregister!$L$6-Riskregister!$K$6)*SQRT((1-X856)/2)))</f>
        <v>5128846.6099365512</v>
      </c>
      <c r="Z856" s="30">
        <f t="shared" ca="1" si="520"/>
        <v>0.85414511861795706</v>
      </c>
      <c r="AA856" s="30">
        <f t="shared" ca="1" si="520"/>
        <v>0.73182137640259903</v>
      </c>
      <c r="AB856" s="30">
        <f ca="1">IF(Riskregister!$E$7="",0,COUNTIF(BH$4:BH$53,"&lt;"&amp;Z856)*IF(AA856&lt;0.5,Riskregister!$K$7+(Riskregister!$L$7-Riskregister!$K$7)*SQRT(AA856/2),Riskregister!$L$7-(Riskregister!$L$7-Riskregister!$K$7)*SQRT((1-AA856)/2)))</f>
        <v>2446526.4648364899</v>
      </c>
      <c r="AC856" s="30">
        <f t="shared" ca="1" si="521"/>
        <v>0.53663048296852744</v>
      </c>
      <c r="AD856" s="30">
        <f t="shared" ca="1" si="521"/>
        <v>0.26788135557383408</v>
      </c>
      <c r="AE856" s="30">
        <f ca="1">IF(Riskregister!$E$8="",0,COUNTIF(BI$4:BI$53,"&lt;"&amp;AC856)*IF(AD856&lt;0.5,Riskregister!$K$8+(Riskregister!$L$8-Riskregister!$K$8)*SQRT(AD856/2),Riskregister!$L$8-(Riskregister!$L$8-Riskregister!$K$8)*SQRT((1-AD856)/2)))</f>
        <v>6060304.8505700687</v>
      </c>
      <c r="AF856" s="30">
        <f t="shared" ca="1" si="522"/>
        <v>0.49910625857510538</v>
      </c>
      <c r="AG856" s="30">
        <f t="shared" ca="1" si="522"/>
        <v>0.81744195143552401</v>
      </c>
      <c r="AH856" s="30">
        <f>IF(Riskregister!$E$9="",0,COUNTIF(BJ$4:BJ$53,"&lt;"&amp;AF856)*IF(AG856&lt;0.5,Riskregister!$K$9+(Riskregister!$L$9-Riskregister!$K$9)*SQRT(AG856/2),Riskregister!$L$9-(Riskregister!$L$9-Riskregister!$K$9)*SQRT((1-AG856)/2)))</f>
        <v>0</v>
      </c>
      <c r="AI856" s="30">
        <f t="shared" ca="1" si="523"/>
        <v>0.50705199504050014</v>
      </c>
      <c r="AJ856" s="30">
        <f t="shared" ca="1" si="523"/>
        <v>0.88227400274082535</v>
      </c>
      <c r="AK856" s="30">
        <f>IF(Riskregister!$E$10="",0,COUNTIF(BK$4:BK$53,"&lt;"&amp;AI856)*IF(AJ856&lt;0.5,Riskregister!$K$10+(Riskregister!$L$10-Riskregister!$K$10)*SQRT(AJ856/2),Riskregister!$L$10-(Riskregister!$L$10-Riskregister!$K$10)*SQRT((1-AJ856)/2)))</f>
        <v>0</v>
      </c>
      <c r="AL856" s="30">
        <f t="shared" ca="1" si="524"/>
        <v>0.14005790002963758</v>
      </c>
      <c r="AM856" s="30">
        <f t="shared" ca="1" si="524"/>
        <v>2.6339901259799681E-2</v>
      </c>
      <c r="AN856" s="30">
        <f>IF(Riskregister!$E$11="",0,COUNTIF(BL$4:BL$53,"&lt;"&amp;AL856)*IF(AM856&lt;0.5,Riskregister!$K$11+(Riskregister!$L$11-Riskregister!$K$11)*SQRT(AM856/2),Riskregister!$L$11-(Riskregister!$L$11-Riskregister!$K$11)*SQRT((1-AM856)/2)))</f>
        <v>0</v>
      </c>
      <c r="AO856" s="30">
        <f t="shared" ca="1" si="525"/>
        <v>0.35295081620908864</v>
      </c>
      <c r="AP856" s="30">
        <f t="shared" ca="1" si="525"/>
        <v>0.24295172955240107</v>
      </c>
      <c r="AQ856" s="30">
        <f>IF(Riskregister!$E$12="",0,COUNTIF(BM$4:BM$53,"&lt;"&amp;AO856)*IF(AP856&lt;0.5,Riskregister!$K$12+(Riskregister!$L$12-Riskregister!$K$12)*SQRT(AP856/2),Riskregister!$L$12-(Riskregister!$L$12-Riskregister!$K$12)*SQRT((1-AP856)/2)))</f>
        <v>0</v>
      </c>
      <c r="AR856" s="30">
        <f t="shared" ca="1" si="526"/>
        <v>0.32524645990760581</v>
      </c>
      <c r="AS856" s="30">
        <f t="shared" ca="1" si="526"/>
        <v>3.5481480076106076E-2</v>
      </c>
      <c r="AT856" s="30">
        <f>IF(Riskregister!$E$13="",0,COUNTIF(BN$4:BN$53,"&lt;"&amp;AR856)*IF(AS856&lt;0.5,Riskregister!$K$13+(Riskregister!$L$13-Riskregister!$K$13)*SQRT(AS856/2),Riskregister!$L$13-(Riskregister!$L$13-Riskregister!$K$13)*SQRT((1-AS856)/2)))</f>
        <v>0</v>
      </c>
      <c r="AU856" s="30">
        <f t="shared" ca="1" si="527"/>
        <v>0.4556704369157526</v>
      </c>
      <c r="AV856" s="30">
        <f t="shared" ca="1" si="527"/>
        <v>0.93792568775836949</v>
      </c>
      <c r="AW856" s="30">
        <f>IF(Riskregister!$E$14="",0,COUNTIF(BO$4:BO$53,"&lt;"&amp;AU856)*IF(AV856&lt;0.5,Riskregister!$K$14+(Riskregister!$L$14-Riskregister!$K$14)*SQRT(AV856/2),Riskregister!$L$14-(Riskregister!$L$14-Riskregister!$K$14)*SQRT((1-AV856)/2)))</f>
        <v>0</v>
      </c>
      <c r="AX856" s="30">
        <f t="shared" ca="1" si="528"/>
        <v>0.27981337447635468</v>
      </c>
      <c r="AY856" s="30">
        <f t="shared" ca="1" si="528"/>
        <v>0.5616309413452768</v>
      </c>
      <c r="AZ856" s="30">
        <f>IF(Riskregister!$E$15="",0,COUNTIF(BP$4:BP$53,"&lt;"&amp;AX856)*IF(AY856&lt;0.5,Riskregister!$K$15+(Riskregister!$L$15-Riskregister!$K$15)*SQRT(AY856/2),Riskregister!$L$15-(Riskregister!$L$15-Riskregister!$K$15)*SQRT((1-AY856)/2)))</f>
        <v>0</v>
      </c>
      <c r="BA856" s="30">
        <f t="shared" ca="1" si="529"/>
        <v>0.4274190350991891</v>
      </c>
      <c r="BB856" s="30">
        <f t="shared" ca="1" si="529"/>
        <v>0.10675838002151694</v>
      </c>
      <c r="BC856" s="30">
        <f>IF(Riskregister!$E$16="",0,COUNTIF(BQ$4:BQ$53,"&lt;"&amp;BA856)*IF(BB856&lt;0.5,Riskregister!$K$16+(Riskregister!$L$16-Riskregister!$K$16)*SQRT(BB856/2),Riskregister!$L$16-(Riskregister!$L$16-Riskregister!$K$16)*SQRT((1-BB856)/2)))</f>
        <v>0</v>
      </c>
      <c r="BD856" s="30">
        <f t="shared" ca="1" si="517"/>
        <v>14637875.401631471</v>
      </c>
    </row>
    <row r="857" spans="20:56" x14ac:dyDescent="0.35">
      <c r="T857" s="30">
        <f t="shared" ca="1" si="518"/>
        <v>0.61169928836890353</v>
      </c>
      <c r="U857" s="30">
        <f t="shared" ca="1" si="518"/>
        <v>0.77592639137773156</v>
      </c>
      <c r="V857" s="30">
        <f ca="1">IF(Riskregister!$E$5="",0,COUNTIF(BF$4:BF$53,"&lt;"&amp;T857)*IF(U857&lt;0.5,Riskregister!$K$5+(Riskregister!$L$5-Riskregister!$K$5)*SQRT(U857/2),Riskregister!$L$5-(Riskregister!$L$5-Riskregister!$K$5)*SQRT((1-U857)/2)))</f>
        <v>1797505.812502664</v>
      </c>
      <c r="W857" s="30">
        <f t="shared" ca="1" si="519"/>
        <v>0.76125259404184897</v>
      </c>
      <c r="X857" s="30">
        <f t="shared" ca="1" si="519"/>
        <v>0.78324095797654958</v>
      </c>
      <c r="Y857" s="30">
        <f ca="1">IF(Riskregister!$E$6="",0,COUNTIF(BG$4:BG$53,"&lt;"&amp;W857)*IF(X857&lt;0.5,Riskregister!$K$6+(Riskregister!$L$6-Riskregister!$K$6)*SQRT(X857/2),Riskregister!$L$6-(Riskregister!$L$6-Riskregister!$K$6)*SQRT((1-X857)/2)))</f>
        <v>4222263.5648944173</v>
      </c>
      <c r="Z857" s="30">
        <f t="shared" ca="1" si="520"/>
        <v>7.3837058937008648E-2</v>
      </c>
      <c r="AA857" s="30">
        <f t="shared" ca="1" si="520"/>
        <v>4.2376831683892724E-2</v>
      </c>
      <c r="AB857" s="30">
        <f ca="1">IF(Riskregister!$E$7="",0,COUNTIF(BH$4:BH$53,"&lt;"&amp;Z857)*IF(AA857&lt;0.5,Riskregister!$K$7+(Riskregister!$L$7-Riskregister!$K$7)*SQRT(AA857/2),Riskregister!$L$7-(Riskregister!$L$7-Riskregister!$K$7)*SQRT((1-AA857)/2)))</f>
        <v>302840.53279724543</v>
      </c>
      <c r="AC857" s="30">
        <f t="shared" ca="1" si="521"/>
        <v>0.37652249787769387</v>
      </c>
      <c r="AD857" s="30">
        <f t="shared" ca="1" si="521"/>
        <v>0.99715744871998169</v>
      </c>
      <c r="AE857" s="30">
        <f ca="1">IF(Riskregister!$E$8="",0,COUNTIF(BI$4:BI$53,"&lt;"&amp;AC857)*IF(AD857&lt;0.5,Riskregister!$K$8+(Riskregister!$L$8-Riskregister!$K$8)*SQRT(AD857/2),Riskregister!$L$8-(Riskregister!$L$8-Riskregister!$K$8)*SQRT((1-AD857)/2)))</f>
        <v>9645621.7902421076</v>
      </c>
      <c r="AF857" s="30">
        <f t="shared" ca="1" si="522"/>
        <v>0.66657330804025783</v>
      </c>
      <c r="AG857" s="30">
        <f t="shared" ca="1" si="522"/>
        <v>0.85552609466436846</v>
      </c>
      <c r="AH857" s="30">
        <f>IF(Riskregister!$E$9="",0,COUNTIF(BJ$4:BJ$53,"&lt;"&amp;AF857)*IF(AG857&lt;0.5,Riskregister!$K$9+(Riskregister!$L$9-Riskregister!$K$9)*SQRT(AG857/2),Riskregister!$L$9-(Riskregister!$L$9-Riskregister!$K$9)*SQRT((1-AG857)/2)))</f>
        <v>0</v>
      </c>
      <c r="AI857" s="30">
        <f t="shared" ca="1" si="523"/>
        <v>0.78143633160880477</v>
      </c>
      <c r="AJ857" s="30">
        <f t="shared" ca="1" si="523"/>
        <v>0.88433454639645126</v>
      </c>
      <c r="AK857" s="30">
        <f>IF(Riskregister!$E$10="",0,COUNTIF(BK$4:BK$53,"&lt;"&amp;AI857)*IF(AJ857&lt;0.5,Riskregister!$K$10+(Riskregister!$L$10-Riskregister!$K$10)*SQRT(AJ857/2),Riskregister!$L$10-(Riskregister!$L$10-Riskregister!$K$10)*SQRT((1-AJ857)/2)))</f>
        <v>0</v>
      </c>
      <c r="AL857" s="30">
        <f t="shared" ca="1" si="524"/>
        <v>4.934966066407398E-2</v>
      </c>
      <c r="AM857" s="30">
        <f t="shared" ca="1" si="524"/>
        <v>0.68585092370754708</v>
      </c>
      <c r="AN857" s="30">
        <f>IF(Riskregister!$E$11="",0,COUNTIF(BL$4:BL$53,"&lt;"&amp;AL857)*IF(AM857&lt;0.5,Riskregister!$K$11+(Riskregister!$L$11-Riskregister!$K$11)*SQRT(AM857/2),Riskregister!$L$11-(Riskregister!$L$11-Riskregister!$K$11)*SQRT((1-AM857)/2)))</f>
        <v>0</v>
      </c>
      <c r="AO857" s="30">
        <f t="shared" ca="1" si="525"/>
        <v>3.9103921002349828E-2</v>
      </c>
      <c r="AP857" s="30">
        <f t="shared" ca="1" si="525"/>
        <v>0.92859687708969807</v>
      </c>
      <c r="AQ857" s="30">
        <f>IF(Riskregister!$E$12="",0,COUNTIF(BM$4:BM$53,"&lt;"&amp;AO857)*IF(AP857&lt;0.5,Riskregister!$K$12+(Riskregister!$L$12-Riskregister!$K$12)*SQRT(AP857/2),Riskregister!$L$12-(Riskregister!$L$12-Riskregister!$K$12)*SQRT((1-AP857)/2)))</f>
        <v>0</v>
      </c>
      <c r="AR857" s="30">
        <f t="shared" ca="1" si="526"/>
        <v>0.51573607215144679</v>
      </c>
      <c r="AS857" s="30">
        <f t="shared" ca="1" si="526"/>
        <v>0.92657236845218971</v>
      </c>
      <c r="AT857" s="30">
        <f>IF(Riskregister!$E$13="",0,COUNTIF(BN$4:BN$53,"&lt;"&amp;AR857)*IF(AS857&lt;0.5,Riskregister!$K$13+(Riskregister!$L$13-Riskregister!$K$13)*SQRT(AS857/2),Riskregister!$L$13-(Riskregister!$L$13-Riskregister!$K$13)*SQRT((1-AS857)/2)))</f>
        <v>0</v>
      </c>
      <c r="AU857" s="30">
        <f t="shared" ca="1" si="527"/>
        <v>0.39773927468314274</v>
      </c>
      <c r="AV857" s="30">
        <f t="shared" ca="1" si="527"/>
        <v>0.21725374524800445</v>
      </c>
      <c r="AW857" s="30">
        <f>IF(Riskregister!$E$14="",0,COUNTIF(BO$4:BO$53,"&lt;"&amp;AU857)*IF(AV857&lt;0.5,Riskregister!$K$14+(Riskregister!$L$14-Riskregister!$K$14)*SQRT(AV857/2),Riskregister!$L$14-(Riskregister!$L$14-Riskregister!$K$14)*SQRT((1-AV857)/2)))</f>
        <v>0</v>
      </c>
      <c r="AX857" s="30">
        <f t="shared" ca="1" si="528"/>
        <v>0.85393320335531264</v>
      </c>
      <c r="AY857" s="30">
        <f t="shared" ca="1" si="528"/>
        <v>0.17448667453249356</v>
      </c>
      <c r="AZ857" s="30">
        <f>IF(Riskregister!$E$15="",0,COUNTIF(BP$4:BP$53,"&lt;"&amp;AX857)*IF(AY857&lt;0.5,Riskregister!$K$15+(Riskregister!$L$15-Riskregister!$K$15)*SQRT(AY857/2),Riskregister!$L$15-(Riskregister!$L$15-Riskregister!$K$15)*SQRT((1-AY857)/2)))</f>
        <v>0</v>
      </c>
      <c r="BA857" s="30">
        <f t="shared" ca="1" si="529"/>
        <v>0.84213425395200103</v>
      </c>
      <c r="BB857" s="30">
        <f t="shared" ca="1" si="529"/>
        <v>0.26875705314104159</v>
      </c>
      <c r="BC857" s="30">
        <f>IF(Riskregister!$E$16="",0,COUNTIF(BQ$4:BQ$53,"&lt;"&amp;BA857)*IF(BB857&lt;0.5,Riskregister!$K$16+(Riskregister!$L$16-Riskregister!$K$16)*SQRT(BB857/2),Riskregister!$L$16-(Riskregister!$L$16-Riskregister!$K$16)*SQRT((1-BB857)/2)))</f>
        <v>0</v>
      </c>
      <c r="BD857" s="30">
        <f t="shared" ca="1" si="517"/>
        <v>15968231.700436434</v>
      </c>
    </row>
    <row r="858" spans="20:56" x14ac:dyDescent="0.35">
      <c r="T858" s="30">
        <f t="shared" ca="1" si="518"/>
        <v>0.8581856896707668</v>
      </c>
      <c r="U858" s="30">
        <f t="shared" ca="1" si="518"/>
        <v>0.50755132940854408</v>
      </c>
      <c r="V858" s="30">
        <f ca="1">IF(Riskregister!$E$5="",0,COUNTIF(BF$4:BF$53,"&lt;"&amp;T858)*IF(U858&lt;0.5,Riskregister!$K$5+(Riskregister!$L$5-Riskregister!$K$5)*SQRT(U858/2),Riskregister!$L$5-(Riskregister!$L$5-Riskregister!$K$5)*SQRT((1-U858)/2)))</f>
        <v>2260233.0783655476</v>
      </c>
      <c r="W858" s="30">
        <f t="shared" ca="1" si="519"/>
        <v>9.7834684455411658E-2</v>
      </c>
      <c r="X858" s="30">
        <f t="shared" ca="1" si="519"/>
        <v>0.73772014515721829</v>
      </c>
      <c r="Y858" s="30">
        <f ca="1">IF(Riskregister!$E$6="",0,COUNTIF(BG$4:BG$53,"&lt;"&amp;W858)*IF(X858&lt;0.5,Riskregister!$K$6+(Riskregister!$L$6-Riskregister!$K$6)*SQRT(X858/2),Riskregister!$L$6-(Riskregister!$L$6-Riskregister!$K$6)*SQRT((1-X858)/2)))</f>
        <v>0</v>
      </c>
      <c r="Z858" s="30">
        <f t="shared" ca="1" si="520"/>
        <v>0.10405967771969149</v>
      </c>
      <c r="AA858" s="30">
        <f t="shared" ca="1" si="520"/>
        <v>0.31693261650009963</v>
      </c>
      <c r="AB858" s="30">
        <f ca="1">IF(Riskregister!$E$7="",0,COUNTIF(BH$4:BH$53,"&lt;"&amp;Z858)*IF(AA858&lt;0.5,Riskregister!$K$7+(Riskregister!$L$7-Riskregister!$K$7)*SQRT(AA858/2),Riskregister!$L$7-(Riskregister!$L$7-Riskregister!$K$7)*SQRT((1-AA858)/2)))</f>
        <v>567982.18245001778</v>
      </c>
      <c r="AC858" s="30">
        <f t="shared" ca="1" si="521"/>
        <v>0.59554248163722556</v>
      </c>
      <c r="AD858" s="30">
        <f t="shared" ca="1" si="521"/>
        <v>0.99259678736959722</v>
      </c>
      <c r="AE858" s="30">
        <f ca="1">IF(Riskregister!$E$8="",0,COUNTIF(BI$4:BI$53,"&lt;"&amp;AC858)*IF(AD858&lt;0.5,Riskregister!$K$8+(Riskregister!$L$8-Riskregister!$K$8)*SQRT(AD858/2),Riskregister!$L$8-(Riskregister!$L$8-Riskregister!$K$8)*SQRT((1-AD858)/2)))</f>
        <v>14142144.329432283</v>
      </c>
      <c r="AF858" s="30">
        <f t="shared" ca="1" si="522"/>
        <v>0.86564181852885158</v>
      </c>
      <c r="AG858" s="30">
        <f t="shared" ca="1" si="522"/>
        <v>0.78143225916679671</v>
      </c>
      <c r="AH858" s="30">
        <f>IF(Riskregister!$E$9="",0,COUNTIF(BJ$4:BJ$53,"&lt;"&amp;AF858)*IF(AG858&lt;0.5,Riskregister!$K$9+(Riskregister!$L$9-Riskregister!$K$9)*SQRT(AG858/2),Riskregister!$L$9-(Riskregister!$L$9-Riskregister!$K$9)*SQRT((1-AG858)/2)))</f>
        <v>0</v>
      </c>
      <c r="AI858" s="30">
        <f t="shared" ca="1" si="523"/>
        <v>0.92693047064461986</v>
      </c>
      <c r="AJ858" s="30">
        <f t="shared" ca="1" si="523"/>
        <v>2.4798044357032922E-2</v>
      </c>
      <c r="AK858" s="30">
        <f>IF(Riskregister!$E$10="",0,COUNTIF(BK$4:BK$53,"&lt;"&amp;AI858)*IF(AJ858&lt;0.5,Riskregister!$K$10+(Riskregister!$L$10-Riskregister!$K$10)*SQRT(AJ858/2),Riskregister!$L$10-(Riskregister!$L$10-Riskregister!$K$10)*SQRT((1-AJ858)/2)))</f>
        <v>0</v>
      </c>
      <c r="AL858" s="30">
        <f t="shared" ca="1" si="524"/>
        <v>0.95055333426469713</v>
      </c>
      <c r="AM858" s="30">
        <f t="shared" ca="1" si="524"/>
        <v>0.91298291533242637</v>
      </c>
      <c r="AN858" s="30">
        <f>IF(Riskregister!$E$11="",0,COUNTIF(BL$4:BL$53,"&lt;"&amp;AL858)*IF(AM858&lt;0.5,Riskregister!$K$11+(Riskregister!$L$11-Riskregister!$K$11)*SQRT(AM858/2),Riskregister!$L$11-(Riskregister!$L$11-Riskregister!$K$11)*SQRT((1-AM858)/2)))</f>
        <v>0</v>
      </c>
      <c r="AO858" s="30">
        <f t="shared" ca="1" si="525"/>
        <v>0.87995287465935856</v>
      </c>
      <c r="AP858" s="30">
        <f t="shared" ca="1" si="525"/>
        <v>0.87265848869772511</v>
      </c>
      <c r="AQ858" s="30">
        <f>IF(Riskregister!$E$12="",0,COUNTIF(BM$4:BM$53,"&lt;"&amp;AO858)*IF(AP858&lt;0.5,Riskregister!$K$12+(Riskregister!$L$12-Riskregister!$K$12)*SQRT(AP858/2),Riskregister!$L$12-(Riskregister!$L$12-Riskregister!$K$12)*SQRT((1-AP858)/2)))</f>
        <v>0</v>
      </c>
      <c r="AR858" s="30">
        <f t="shared" ca="1" si="526"/>
        <v>0.65712908573069573</v>
      </c>
      <c r="AS858" s="30">
        <f t="shared" ca="1" si="526"/>
        <v>5.0710509495479617E-3</v>
      </c>
      <c r="AT858" s="30">
        <f>IF(Riskregister!$E$13="",0,COUNTIF(BN$4:BN$53,"&lt;"&amp;AR858)*IF(AS858&lt;0.5,Riskregister!$K$13+(Riskregister!$L$13-Riskregister!$K$13)*SQRT(AS858/2),Riskregister!$L$13-(Riskregister!$L$13-Riskregister!$K$13)*SQRT((1-AS858)/2)))</f>
        <v>0</v>
      </c>
      <c r="AU858" s="30">
        <f t="shared" ca="1" si="527"/>
        <v>0.3684602147407473</v>
      </c>
      <c r="AV858" s="30">
        <f t="shared" ca="1" si="527"/>
        <v>0.34836753535772091</v>
      </c>
      <c r="AW858" s="30">
        <f>IF(Riskregister!$E$14="",0,COUNTIF(BO$4:BO$53,"&lt;"&amp;AU858)*IF(AV858&lt;0.5,Riskregister!$K$14+(Riskregister!$L$14-Riskregister!$K$14)*SQRT(AV858/2),Riskregister!$L$14-(Riskregister!$L$14-Riskregister!$K$14)*SQRT((1-AV858)/2)))</f>
        <v>0</v>
      </c>
      <c r="AX858" s="30">
        <f t="shared" ca="1" si="528"/>
        <v>0.39735603304412148</v>
      </c>
      <c r="AY858" s="30">
        <f t="shared" ca="1" si="528"/>
        <v>3.1444905709250515E-2</v>
      </c>
      <c r="AZ858" s="30">
        <f>IF(Riskregister!$E$15="",0,COUNTIF(BP$4:BP$53,"&lt;"&amp;AX858)*IF(AY858&lt;0.5,Riskregister!$K$15+(Riskregister!$L$15-Riskregister!$K$15)*SQRT(AY858/2),Riskregister!$L$15-(Riskregister!$L$15-Riskregister!$K$15)*SQRT((1-AY858)/2)))</f>
        <v>0</v>
      </c>
      <c r="BA858" s="30">
        <f t="shared" ca="1" si="529"/>
        <v>0.62440593468435124</v>
      </c>
      <c r="BB858" s="30">
        <f t="shared" ca="1" si="529"/>
        <v>0.42702787067352954</v>
      </c>
      <c r="BC858" s="30">
        <f>IF(Riskregister!$E$16="",0,COUNTIF(BQ$4:BQ$53,"&lt;"&amp;BA858)*IF(BB858&lt;0.5,Riskregister!$K$16+(Riskregister!$L$16-Riskregister!$K$16)*SQRT(BB858/2),Riskregister!$L$16-(Riskregister!$L$16-Riskregister!$K$16)*SQRT((1-BB858)/2)))</f>
        <v>0</v>
      </c>
      <c r="BD858" s="30">
        <f t="shared" ca="1" si="517"/>
        <v>16970359.590247847</v>
      </c>
    </row>
    <row r="859" spans="20:56" x14ac:dyDescent="0.35">
      <c r="T859" s="30">
        <f t="shared" ca="1" si="518"/>
        <v>0.5232586713249604</v>
      </c>
      <c r="U859" s="30">
        <f t="shared" ca="1" si="518"/>
        <v>0.69200095400177131</v>
      </c>
      <c r="V859" s="30">
        <f ca="1">IF(Riskregister!$E$5="",0,COUNTIF(BF$4:BF$53,"&lt;"&amp;T859)*IF(U859&lt;0.5,Riskregister!$K$5+(Riskregister!$L$5-Riskregister!$K$5)*SQRT(U859/2),Riskregister!$L$5-(Riskregister!$L$5-Riskregister!$K$5)*SQRT((1-U859)/2)))</f>
        <v>1693630.0866280256</v>
      </c>
      <c r="W859" s="30">
        <f t="shared" ca="1" si="519"/>
        <v>0.37340660094628253</v>
      </c>
      <c r="X859" s="30">
        <f t="shared" ca="1" si="519"/>
        <v>0.13016292788835859</v>
      </c>
      <c r="Y859" s="30">
        <f ca="1">IF(Riskregister!$E$6="",0,COUNTIF(BG$4:BG$53,"&lt;"&amp;W859)*IF(X859&lt;0.5,Riskregister!$K$6+(Riskregister!$L$6-Riskregister!$K$6)*SQRT(X859/2),Riskregister!$L$6-(Riskregister!$L$6-Riskregister!$K$6)*SQRT((1-X859)/2)))</f>
        <v>659199.24126585945</v>
      </c>
      <c r="Z859" s="30">
        <f t="shared" ca="1" si="520"/>
        <v>0.24607871190854291</v>
      </c>
      <c r="AA859" s="30">
        <f t="shared" ca="1" si="520"/>
        <v>0.26857571896268373</v>
      </c>
      <c r="AB859" s="30">
        <f ca="1">IF(Riskregister!$E$7="",0,COUNTIF(BH$4:BH$53,"&lt;"&amp;Z859)*IF(AA859&lt;0.5,Riskregister!$K$7+(Riskregister!$L$7-Riskregister!$K$7)*SQRT(AA859/2),Riskregister!$L$7-(Riskregister!$L$7-Riskregister!$K$7)*SQRT((1-AA859)/2)))</f>
        <v>713034.31131205056</v>
      </c>
      <c r="AC859" s="30">
        <f t="shared" ca="1" si="521"/>
        <v>0.6004574135670695</v>
      </c>
      <c r="AD859" s="30">
        <f t="shared" ca="1" si="521"/>
        <v>0.68014742131835149</v>
      </c>
      <c r="AE859" s="30">
        <f ca="1">IF(Riskregister!$E$8="",0,COUNTIF(BI$4:BI$53,"&lt;"&amp;AC859)*IF(AD859&lt;0.5,Riskregister!$K$8+(Riskregister!$L$8-Riskregister!$K$8)*SQRT(AD859/2),Riskregister!$L$8-(Riskregister!$L$8-Riskregister!$K$8)*SQRT((1-AD859)/2)))</f>
        <v>9361299.3000293691</v>
      </c>
      <c r="AF859" s="30">
        <f t="shared" ca="1" si="522"/>
        <v>0.16960223761023241</v>
      </c>
      <c r="AG859" s="30">
        <f t="shared" ca="1" si="522"/>
        <v>0.59679133312820321</v>
      </c>
      <c r="AH859" s="30">
        <f>IF(Riskregister!$E$9="",0,COUNTIF(BJ$4:BJ$53,"&lt;"&amp;AF859)*IF(AG859&lt;0.5,Riskregister!$K$9+(Riskregister!$L$9-Riskregister!$K$9)*SQRT(AG859/2),Riskregister!$L$9-(Riskregister!$L$9-Riskregister!$K$9)*SQRT((1-AG859)/2)))</f>
        <v>0</v>
      </c>
      <c r="AI859" s="30">
        <f t="shared" ca="1" si="523"/>
        <v>0.69451363348187645</v>
      </c>
      <c r="AJ859" s="30">
        <f t="shared" ca="1" si="523"/>
        <v>0.86509217185424592</v>
      </c>
      <c r="AK859" s="30">
        <f>IF(Riskregister!$E$10="",0,COUNTIF(BK$4:BK$53,"&lt;"&amp;AI859)*IF(AJ859&lt;0.5,Riskregister!$K$10+(Riskregister!$L$10-Riskregister!$K$10)*SQRT(AJ859/2),Riskregister!$L$10-(Riskregister!$L$10-Riskregister!$K$10)*SQRT((1-AJ859)/2)))</f>
        <v>0</v>
      </c>
      <c r="AL859" s="30">
        <f t="shared" ca="1" si="524"/>
        <v>0.90311981495301819</v>
      </c>
      <c r="AM859" s="30">
        <f t="shared" ca="1" si="524"/>
        <v>0.10138775765698449</v>
      </c>
      <c r="AN859" s="30">
        <f>IF(Riskregister!$E$11="",0,COUNTIF(BL$4:BL$53,"&lt;"&amp;AL859)*IF(AM859&lt;0.5,Riskregister!$K$11+(Riskregister!$L$11-Riskregister!$K$11)*SQRT(AM859/2),Riskregister!$L$11-(Riskregister!$L$11-Riskregister!$K$11)*SQRT((1-AM859)/2)))</f>
        <v>0</v>
      </c>
      <c r="AO859" s="30">
        <f t="shared" ca="1" si="525"/>
        <v>0.9094279444540122</v>
      </c>
      <c r="AP859" s="30">
        <f t="shared" ca="1" si="525"/>
        <v>0.97760911487296642</v>
      </c>
      <c r="AQ859" s="30">
        <f>IF(Riskregister!$E$12="",0,COUNTIF(BM$4:BM$53,"&lt;"&amp;AO859)*IF(AP859&lt;0.5,Riskregister!$K$12+(Riskregister!$L$12-Riskregister!$K$12)*SQRT(AP859/2),Riskregister!$L$12-(Riskregister!$L$12-Riskregister!$K$12)*SQRT((1-AP859)/2)))</f>
        <v>0</v>
      </c>
      <c r="AR859" s="30">
        <f t="shared" ca="1" si="526"/>
        <v>0.35645778516417925</v>
      </c>
      <c r="AS859" s="30">
        <f t="shared" ca="1" si="526"/>
        <v>0.93077497232231621</v>
      </c>
      <c r="AT859" s="30">
        <f>IF(Riskregister!$E$13="",0,COUNTIF(BN$4:BN$53,"&lt;"&amp;AR859)*IF(AS859&lt;0.5,Riskregister!$K$13+(Riskregister!$L$13-Riskregister!$K$13)*SQRT(AS859/2),Riskregister!$L$13-(Riskregister!$L$13-Riskregister!$K$13)*SQRT((1-AS859)/2)))</f>
        <v>0</v>
      </c>
      <c r="AU859" s="30">
        <f t="shared" ca="1" si="527"/>
        <v>0.45798696499767977</v>
      </c>
      <c r="AV859" s="30">
        <f t="shared" ca="1" si="527"/>
        <v>0.90219989350570673</v>
      </c>
      <c r="AW859" s="30">
        <f>IF(Riskregister!$E$14="",0,COUNTIF(BO$4:BO$53,"&lt;"&amp;AU859)*IF(AV859&lt;0.5,Riskregister!$K$14+(Riskregister!$L$14-Riskregister!$K$14)*SQRT(AV859/2),Riskregister!$L$14-(Riskregister!$L$14-Riskregister!$K$14)*SQRT((1-AV859)/2)))</f>
        <v>0</v>
      </c>
      <c r="AX859" s="30">
        <f t="shared" ca="1" si="528"/>
        <v>0.90949456502202253</v>
      </c>
      <c r="AY859" s="30">
        <f t="shared" ca="1" si="528"/>
        <v>0.74951819106475148</v>
      </c>
      <c r="AZ859" s="30">
        <f>IF(Riskregister!$E$15="",0,COUNTIF(BP$4:BP$53,"&lt;"&amp;AX859)*IF(AY859&lt;0.5,Riskregister!$K$15+(Riskregister!$L$15-Riskregister!$K$15)*SQRT(AY859/2),Riskregister!$L$15-(Riskregister!$L$15-Riskregister!$K$15)*SQRT((1-AY859)/2)))</f>
        <v>0</v>
      </c>
      <c r="BA859" s="30">
        <f t="shared" ca="1" si="529"/>
        <v>0.66978400808385608</v>
      </c>
      <c r="BB859" s="30">
        <f t="shared" ca="1" si="529"/>
        <v>0.40549004591470417</v>
      </c>
      <c r="BC859" s="30">
        <f>IF(Riskregister!$E$16="",0,COUNTIF(BQ$4:BQ$53,"&lt;"&amp;BA859)*IF(BB859&lt;0.5,Riskregister!$K$16+(Riskregister!$L$16-Riskregister!$K$16)*SQRT(BB859/2),Riskregister!$L$16-(Riskregister!$L$16-Riskregister!$K$16)*SQRT((1-BB859)/2)))</f>
        <v>0</v>
      </c>
      <c r="BD859" s="30">
        <f t="shared" ca="1" si="517"/>
        <v>12427162.939235304</v>
      </c>
    </row>
    <row r="860" spans="20:56" x14ac:dyDescent="0.35">
      <c r="T860" s="30">
        <f t="shared" ca="1" si="518"/>
        <v>0.8556036996363322</v>
      </c>
      <c r="U860" s="30">
        <f t="shared" ca="1" si="518"/>
        <v>0.37538934166580362</v>
      </c>
      <c r="V860" s="30">
        <f ca="1">IF(Riskregister!$E$5="",0,COUNTIF(BF$4:BF$53,"&lt;"&amp;T860)*IF(U860&lt;0.5,Riskregister!$K$5+(Riskregister!$L$5-Riskregister!$K$5)*SQRT(U860/2),Riskregister!$L$5-(Riskregister!$L$5-Riskregister!$K$5)*SQRT((1-U860)/2)))</f>
        <v>2069741.0612489646</v>
      </c>
      <c r="W860" s="30">
        <f t="shared" ca="1" si="519"/>
        <v>0.22595671586930544</v>
      </c>
      <c r="X860" s="30">
        <f t="shared" ca="1" si="519"/>
        <v>0.5055245347776921</v>
      </c>
      <c r="Y860" s="30">
        <f ca="1">IF(Riskregister!$E$6="",0,COUNTIF(BG$4:BG$53,"&lt;"&amp;W860)*IF(X860&lt;0.5,Riskregister!$K$6+(Riskregister!$L$6-Riskregister!$K$6)*SQRT(X860/2),Riskregister!$L$6-(Riskregister!$L$6-Riskregister!$K$6)*SQRT((1-X860)/2)))</f>
        <v>1104985.8919211728</v>
      </c>
      <c r="Z860" s="30">
        <f t="shared" ca="1" si="520"/>
        <v>0.16264292603980157</v>
      </c>
      <c r="AA860" s="30">
        <f t="shared" ca="1" si="520"/>
        <v>0.49009016761694402</v>
      </c>
      <c r="AB860" s="30">
        <f ca="1">IF(Riskregister!$E$7="",0,COUNTIF(BH$4:BH$53,"&lt;"&amp;Z860)*IF(AA860&lt;0.5,Riskregister!$K$7+(Riskregister!$L$7-Riskregister!$K$7)*SQRT(AA860/2),Riskregister!$L$7-(Riskregister!$L$7-Riskregister!$K$7)*SQRT((1-AA860)/2)))</f>
        <v>893028.40076334903</v>
      </c>
      <c r="AC860" s="30">
        <f t="shared" ca="1" si="521"/>
        <v>0.48873586675947578</v>
      </c>
      <c r="AD860" s="30">
        <f t="shared" ca="1" si="521"/>
        <v>9.7712467763588773E-4</v>
      </c>
      <c r="AE860" s="30">
        <f ca="1">IF(Riskregister!$E$8="",0,COUNTIF(BI$4:BI$53,"&lt;"&amp;AC860)*IF(AD860&lt;0.5,Riskregister!$K$8+(Riskregister!$L$8-Riskregister!$K$8)*SQRT(AD860/2),Riskregister!$L$8-(Riskregister!$L$8-Riskregister!$K$8)*SQRT((1-AD860)/2)))</f>
        <v>1211658.5929834046</v>
      </c>
      <c r="AF860" s="30">
        <f t="shared" ca="1" si="522"/>
        <v>0.77520280222262095</v>
      </c>
      <c r="AG860" s="30">
        <f t="shared" ca="1" si="522"/>
        <v>0.53328593741710784</v>
      </c>
      <c r="AH860" s="30">
        <f>IF(Riskregister!$E$9="",0,COUNTIF(BJ$4:BJ$53,"&lt;"&amp;AF860)*IF(AG860&lt;0.5,Riskregister!$K$9+(Riskregister!$L$9-Riskregister!$K$9)*SQRT(AG860/2),Riskregister!$L$9-(Riskregister!$L$9-Riskregister!$K$9)*SQRT((1-AG860)/2)))</f>
        <v>0</v>
      </c>
      <c r="AI860" s="30">
        <f t="shared" ca="1" si="523"/>
        <v>0.14899902907068219</v>
      </c>
      <c r="AJ860" s="30">
        <f t="shared" ca="1" si="523"/>
        <v>3.2975345667287992E-2</v>
      </c>
      <c r="AK860" s="30">
        <f>IF(Riskregister!$E$10="",0,COUNTIF(BK$4:BK$53,"&lt;"&amp;AI860)*IF(AJ860&lt;0.5,Riskregister!$K$10+(Riskregister!$L$10-Riskregister!$K$10)*SQRT(AJ860/2),Riskregister!$L$10-(Riskregister!$L$10-Riskregister!$K$10)*SQRT((1-AJ860)/2)))</f>
        <v>0</v>
      </c>
      <c r="AL860" s="30">
        <f t="shared" ca="1" si="524"/>
        <v>0.3025648390525606</v>
      </c>
      <c r="AM860" s="30">
        <f t="shared" ca="1" si="524"/>
        <v>0.45622209942257874</v>
      </c>
      <c r="AN860" s="30">
        <f>IF(Riskregister!$E$11="",0,COUNTIF(BL$4:BL$53,"&lt;"&amp;AL860)*IF(AM860&lt;0.5,Riskregister!$K$11+(Riskregister!$L$11-Riskregister!$K$11)*SQRT(AM860/2),Riskregister!$L$11-(Riskregister!$L$11-Riskregister!$K$11)*SQRT((1-AM860)/2)))</f>
        <v>0</v>
      </c>
      <c r="AO860" s="30">
        <f t="shared" ca="1" si="525"/>
        <v>0.82730761151736232</v>
      </c>
      <c r="AP860" s="30">
        <f t="shared" ca="1" si="525"/>
        <v>0.63093681127773416</v>
      </c>
      <c r="AQ860" s="30">
        <f>IF(Riskregister!$E$12="",0,COUNTIF(BM$4:BM$53,"&lt;"&amp;AO860)*IF(AP860&lt;0.5,Riskregister!$K$12+(Riskregister!$L$12-Riskregister!$K$12)*SQRT(AP860/2),Riskregister!$L$12-(Riskregister!$L$12-Riskregister!$K$12)*SQRT((1-AP860)/2)))</f>
        <v>0</v>
      </c>
      <c r="AR860" s="30">
        <f t="shared" ca="1" si="526"/>
        <v>0.88934834621979342</v>
      </c>
      <c r="AS860" s="30">
        <f t="shared" ca="1" si="526"/>
        <v>7.0147095849186325E-2</v>
      </c>
      <c r="AT860" s="30">
        <f>IF(Riskregister!$E$13="",0,COUNTIF(BN$4:BN$53,"&lt;"&amp;AR860)*IF(AS860&lt;0.5,Riskregister!$K$13+(Riskregister!$L$13-Riskregister!$K$13)*SQRT(AS860/2),Riskregister!$L$13-(Riskregister!$L$13-Riskregister!$K$13)*SQRT((1-AS860)/2)))</f>
        <v>0</v>
      </c>
      <c r="AU860" s="30">
        <f t="shared" ca="1" si="527"/>
        <v>0.80526111041854698</v>
      </c>
      <c r="AV860" s="30">
        <f t="shared" ca="1" si="527"/>
        <v>0.87837312756838892</v>
      </c>
      <c r="AW860" s="30">
        <f>IF(Riskregister!$E$14="",0,COUNTIF(BO$4:BO$53,"&lt;"&amp;AU860)*IF(AV860&lt;0.5,Riskregister!$K$14+(Riskregister!$L$14-Riskregister!$K$14)*SQRT(AV860/2),Riskregister!$L$14-(Riskregister!$L$14-Riskregister!$K$14)*SQRT((1-AV860)/2)))</f>
        <v>0</v>
      </c>
      <c r="AX860" s="30">
        <f t="shared" ca="1" si="528"/>
        <v>0.67366895632449986</v>
      </c>
      <c r="AY860" s="30">
        <f t="shared" ca="1" si="528"/>
        <v>0.30738884297693025</v>
      </c>
      <c r="AZ860" s="30">
        <f>IF(Riskregister!$E$15="",0,COUNTIF(BP$4:BP$53,"&lt;"&amp;AX860)*IF(AY860&lt;0.5,Riskregister!$K$15+(Riskregister!$L$15-Riskregister!$K$15)*SQRT(AY860/2),Riskregister!$L$15-(Riskregister!$L$15-Riskregister!$K$15)*SQRT((1-AY860)/2)))</f>
        <v>0</v>
      </c>
      <c r="BA860" s="30">
        <f t="shared" ca="1" si="529"/>
        <v>3.97565893699241E-2</v>
      </c>
      <c r="BB860" s="30">
        <f t="shared" ca="1" si="529"/>
        <v>0.16207869440835621</v>
      </c>
      <c r="BC860" s="30">
        <f>IF(Riskregister!$E$16="",0,COUNTIF(BQ$4:BQ$53,"&lt;"&amp;BA860)*IF(BB860&lt;0.5,Riskregister!$K$16+(Riskregister!$L$16-Riskregister!$K$16)*SQRT(BB860/2),Riskregister!$L$16-(Riskregister!$L$16-Riskregister!$K$16)*SQRT((1-BB860)/2)))</f>
        <v>0</v>
      </c>
      <c r="BD860" s="30">
        <f t="shared" ca="1" si="517"/>
        <v>5279413.9469168913</v>
      </c>
    </row>
    <row r="861" spans="20:56" x14ac:dyDescent="0.35">
      <c r="T861" s="30">
        <f t="shared" ca="1" si="518"/>
        <v>0.64658426123066104</v>
      </c>
      <c r="U861" s="30">
        <f t="shared" ca="1" si="518"/>
        <v>0.78733507172352135</v>
      </c>
      <c r="V861" s="30">
        <f ca="1">IF(Riskregister!$E$5="",0,COUNTIF(BF$4:BF$53,"&lt;"&amp;T861)*IF(U861&lt;0.5,Riskregister!$K$5+(Riskregister!$L$5-Riskregister!$K$5)*SQRT(U861/2),Riskregister!$L$5-(Riskregister!$L$5-Riskregister!$K$5)*SQRT((1-U861)/2)))</f>
        <v>1813044.1381092651</v>
      </c>
      <c r="W861" s="30">
        <f t="shared" ca="1" si="519"/>
        <v>0.56968218277714922</v>
      </c>
      <c r="X861" s="30">
        <f t="shared" ca="1" si="519"/>
        <v>0.29303209850542844</v>
      </c>
      <c r="Y861" s="30">
        <f ca="1">IF(Riskregister!$E$6="",0,COUNTIF(BG$4:BG$53,"&lt;"&amp;W861)*IF(X861&lt;0.5,Riskregister!$K$6+(Riskregister!$L$6-Riskregister!$K$6)*SQRT(X861/2),Riskregister!$L$6-(Riskregister!$L$6-Riskregister!$K$6)*SQRT((1-X861)/2)))</f>
        <v>1777986.9369174645</v>
      </c>
      <c r="Z861" s="30">
        <f t="shared" ca="1" si="520"/>
        <v>0.58467082042896934</v>
      </c>
      <c r="AA861" s="30">
        <f t="shared" ca="1" si="520"/>
        <v>0.98161414229955746</v>
      </c>
      <c r="AB861" s="30">
        <f ca="1">IF(Riskregister!$E$7="",0,COUNTIF(BH$4:BH$53,"&lt;"&amp;Z861)*IF(AA861&lt;0.5,Riskregister!$K$7+(Riskregister!$L$7-Riskregister!$K$7)*SQRT(AA861/2),Riskregister!$L$7-(Riskregister!$L$7-Riskregister!$K$7)*SQRT((1-AA861)/2)))</f>
        <v>2565094.5819623289</v>
      </c>
      <c r="AC861" s="30">
        <f t="shared" ca="1" si="521"/>
        <v>1.456959061883345E-2</v>
      </c>
      <c r="AD861" s="30">
        <f t="shared" ca="1" si="521"/>
        <v>0.50889273205239016</v>
      </c>
      <c r="AE861" s="30">
        <f ca="1">IF(Riskregister!$E$8="",0,COUNTIF(BI$4:BI$53,"&lt;"&amp;AC861)*IF(AD861&lt;0.5,Riskregister!$K$8+(Riskregister!$L$8-Riskregister!$K$8)*SQRT(AD861/2),Riskregister!$L$8-(Riskregister!$L$8-Riskregister!$K$8)*SQRT((1-AD861)/2)))</f>
        <v>0</v>
      </c>
      <c r="AF861" s="30">
        <f t="shared" ca="1" si="522"/>
        <v>0.73749022110044848</v>
      </c>
      <c r="AG861" s="30">
        <f t="shared" ca="1" si="522"/>
        <v>0.83961246824186797</v>
      </c>
      <c r="AH861" s="30">
        <f>IF(Riskregister!$E$9="",0,COUNTIF(BJ$4:BJ$53,"&lt;"&amp;AF861)*IF(AG861&lt;0.5,Riskregister!$K$9+(Riskregister!$L$9-Riskregister!$K$9)*SQRT(AG861/2),Riskregister!$L$9-(Riskregister!$L$9-Riskregister!$K$9)*SQRT((1-AG861)/2)))</f>
        <v>0</v>
      </c>
      <c r="AI861" s="30">
        <f t="shared" ca="1" si="523"/>
        <v>0.33665986524267233</v>
      </c>
      <c r="AJ861" s="30">
        <f t="shared" ca="1" si="523"/>
        <v>0.62894171012625577</v>
      </c>
      <c r="AK861" s="30">
        <f>IF(Riskregister!$E$10="",0,COUNTIF(BK$4:BK$53,"&lt;"&amp;AI861)*IF(AJ861&lt;0.5,Riskregister!$K$10+(Riskregister!$L$10-Riskregister!$K$10)*SQRT(AJ861/2),Riskregister!$L$10-(Riskregister!$L$10-Riskregister!$K$10)*SQRT((1-AJ861)/2)))</f>
        <v>0</v>
      </c>
      <c r="AL861" s="30">
        <f t="shared" ca="1" si="524"/>
        <v>0.52513112061188438</v>
      </c>
      <c r="AM861" s="30">
        <f t="shared" ca="1" si="524"/>
        <v>0.38347899839273847</v>
      </c>
      <c r="AN861" s="30">
        <f>IF(Riskregister!$E$11="",0,COUNTIF(BL$4:BL$53,"&lt;"&amp;AL861)*IF(AM861&lt;0.5,Riskregister!$K$11+(Riskregister!$L$11-Riskregister!$K$11)*SQRT(AM861/2),Riskregister!$L$11-(Riskregister!$L$11-Riskregister!$K$11)*SQRT((1-AM861)/2)))</f>
        <v>0</v>
      </c>
      <c r="AO861" s="30">
        <f t="shared" ca="1" si="525"/>
        <v>0.44940979950892368</v>
      </c>
      <c r="AP861" s="30">
        <f t="shared" ca="1" si="525"/>
        <v>0.53039308751832492</v>
      </c>
      <c r="AQ861" s="30">
        <f>IF(Riskregister!$E$12="",0,COUNTIF(BM$4:BM$53,"&lt;"&amp;AO861)*IF(AP861&lt;0.5,Riskregister!$K$12+(Riskregister!$L$12-Riskregister!$K$12)*SQRT(AP861/2),Riskregister!$L$12-(Riskregister!$L$12-Riskregister!$K$12)*SQRT((1-AP861)/2)))</f>
        <v>0</v>
      </c>
      <c r="AR861" s="30">
        <f t="shared" ca="1" si="526"/>
        <v>0.7108741966208314</v>
      </c>
      <c r="AS861" s="30">
        <f t="shared" ca="1" si="526"/>
        <v>0.41616740869151758</v>
      </c>
      <c r="AT861" s="30">
        <f>IF(Riskregister!$E$13="",0,COUNTIF(BN$4:BN$53,"&lt;"&amp;AR861)*IF(AS861&lt;0.5,Riskregister!$K$13+(Riskregister!$L$13-Riskregister!$K$13)*SQRT(AS861/2),Riskregister!$L$13-(Riskregister!$L$13-Riskregister!$K$13)*SQRT((1-AS861)/2)))</f>
        <v>0</v>
      </c>
      <c r="AU861" s="30">
        <f t="shared" ca="1" si="527"/>
        <v>5.9830931796785225E-2</v>
      </c>
      <c r="AV861" s="30">
        <f t="shared" ca="1" si="527"/>
        <v>0.11636168305067685</v>
      </c>
      <c r="AW861" s="30">
        <f>IF(Riskregister!$E$14="",0,COUNTIF(BO$4:BO$53,"&lt;"&amp;AU861)*IF(AV861&lt;0.5,Riskregister!$K$14+(Riskregister!$L$14-Riskregister!$K$14)*SQRT(AV861/2),Riskregister!$L$14-(Riskregister!$L$14-Riskregister!$K$14)*SQRT((1-AV861)/2)))</f>
        <v>0</v>
      </c>
      <c r="AX861" s="30">
        <f t="shared" ca="1" si="528"/>
        <v>0.50924421658654639</v>
      </c>
      <c r="AY861" s="30">
        <f t="shared" ca="1" si="528"/>
        <v>0.86978594400297249</v>
      </c>
      <c r="AZ861" s="30">
        <f>IF(Riskregister!$E$15="",0,COUNTIF(BP$4:BP$53,"&lt;"&amp;AX861)*IF(AY861&lt;0.5,Riskregister!$K$15+(Riskregister!$L$15-Riskregister!$K$15)*SQRT(AY861/2),Riskregister!$L$15-(Riskregister!$L$15-Riskregister!$K$15)*SQRT((1-AY861)/2)))</f>
        <v>0</v>
      </c>
      <c r="BA861" s="30">
        <f t="shared" ca="1" si="529"/>
        <v>0.55358938390399859</v>
      </c>
      <c r="BB861" s="30">
        <f t="shared" ca="1" si="529"/>
        <v>7.1337804285894868E-2</v>
      </c>
      <c r="BC861" s="30">
        <f>IF(Riskregister!$E$16="",0,COUNTIF(BQ$4:BQ$53,"&lt;"&amp;BA861)*IF(BB861&lt;0.5,Riskregister!$K$16+(Riskregister!$L$16-Riskregister!$K$16)*SQRT(BB861/2),Riskregister!$L$16-(Riskregister!$L$16-Riskregister!$K$16)*SQRT((1-BB861)/2)))</f>
        <v>0</v>
      </c>
      <c r="BD861" s="30">
        <f t="shared" ca="1" si="517"/>
        <v>6156125.6569890585</v>
      </c>
    </row>
    <row r="862" spans="20:56" x14ac:dyDescent="0.35">
      <c r="T862" s="30">
        <f t="shared" ca="1" si="518"/>
        <v>0.85775050057442226</v>
      </c>
      <c r="U862" s="30">
        <f t="shared" ca="1" si="518"/>
        <v>0.64000190303861115</v>
      </c>
      <c r="V862" s="30">
        <f ca="1">IF(Riskregister!$E$5="",0,COUNTIF(BF$4:BF$53,"&lt;"&amp;T862)*IF(U862&lt;0.5,Riskregister!$K$5+(Riskregister!$L$5-Riskregister!$K$5)*SQRT(U862/2),Riskregister!$L$5-(Riskregister!$L$5-Riskregister!$K$5)*SQRT((1-U862)/2)))</f>
        <v>2454490.0421976848</v>
      </c>
      <c r="W862" s="30">
        <f t="shared" ca="1" si="519"/>
        <v>0.98674389185957434</v>
      </c>
      <c r="X862" s="30">
        <f t="shared" ca="1" si="519"/>
        <v>0.6855470038348469</v>
      </c>
      <c r="Y862" s="30">
        <f ca="1">IF(Riskregister!$E$6="",0,COUNTIF(BG$4:BG$53,"&lt;"&amp;W862)*IF(X862&lt;0.5,Riskregister!$K$6+(Riskregister!$L$6-Riskregister!$K$6)*SQRT(X862/2),Riskregister!$L$6-(Riskregister!$L$6-Riskregister!$K$6)*SQRT((1-X862)/2)))</f>
        <v>7717605.9573701378</v>
      </c>
      <c r="Z862" s="30">
        <f t="shared" ca="1" si="520"/>
        <v>5.1355182917728559E-2</v>
      </c>
      <c r="AA862" s="30">
        <f t="shared" ca="1" si="520"/>
        <v>2.6011566752913606E-2</v>
      </c>
      <c r="AB862" s="30">
        <f ca="1">IF(Riskregister!$E$7="",0,COUNTIF(BH$4:BH$53,"&lt;"&amp;Z862)*IF(AA862&lt;0.5,Riskregister!$K$7+(Riskregister!$L$7-Riskregister!$K$7)*SQRT(AA862/2),Riskregister!$L$7-(Riskregister!$L$7-Riskregister!$K$7)*SQRT((1-AA862)/2)))</f>
        <v>269745.04654700181</v>
      </c>
      <c r="AC862" s="30">
        <f t="shared" ca="1" si="521"/>
        <v>0.3094875867383905</v>
      </c>
      <c r="AD862" s="30">
        <f t="shared" ca="1" si="521"/>
        <v>0.64787123089833387</v>
      </c>
      <c r="AE862" s="30">
        <f ca="1">IF(Riskregister!$E$8="",0,COUNTIF(BI$4:BI$53,"&lt;"&amp;AC862)*IF(AD862&lt;0.5,Riskregister!$K$8+(Riskregister!$L$8-Riskregister!$K$8)*SQRT(AD862/2),Riskregister!$L$8-(Riskregister!$L$8-Riskregister!$K$8)*SQRT((1-AD862)/2)))</f>
        <v>6055757.484774597</v>
      </c>
      <c r="AF862" s="30">
        <f t="shared" ca="1" si="522"/>
        <v>0.26926285844902165</v>
      </c>
      <c r="AG862" s="30">
        <f t="shared" ca="1" si="522"/>
        <v>0.41904989205846865</v>
      </c>
      <c r="AH862" s="30">
        <f>IF(Riskregister!$E$9="",0,COUNTIF(BJ$4:BJ$53,"&lt;"&amp;AF862)*IF(AG862&lt;0.5,Riskregister!$K$9+(Riskregister!$L$9-Riskregister!$K$9)*SQRT(AG862/2),Riskregister!$L$9-(Riskregister!$L$9-Riskregister!$K$9)*SQRT((1-AG862)/2)))</f>
        <v>0</v>
      </c>
      <c r="AI862" s="30">
        <f t="shared" ca="1" si="523"/>
        <v>0.9368055858119605</v>
      </c>
      <c r="AJ862" s="30">
        <f t="shared" ca="1" si="523"/>
        <v>0.75712158578261401</v>
      </c>
      <c r="AK862" s="30">
        <f>IF(Riskregister!$E$10="",0,COUNTIF(BK$4:BK$53,"&lt;"&amp;AI862)*IF(AJ862&lt;0.5,Riskregister!$K$10+(Riskregister!$L$10-Riskregister!$K$10)*SQRT(AJ862/2),Riskregister!$L$10-(Riskregister!$L$10-Riskregister!$K$10)*SQRT((1-AJ862)/2)))</f>
        <v>0</v>
      </c>
      <c r="AL862" s="30">
        <f t="shared" ca="1" si="524"/>
        <v>0.16560588254720898</v>
      </c>
      <c r="AM862" s="30">
        <f t="shared" ca="1" si="524"/>
        <v>0.50186659569018377</v>
      </c>
      <c r="AN862" s="30">
        <f>IF(Riskregister!$E$11="",0,COUNTIF(BL$4:BL$53,"&lt;"&amp;AL862)*IF(AM862&lt;0.5,Riskregister!$K$11+(Riskregister!$L$11-Riskregister!$K$11)*SQRT(AM862/2),Riskregister!$L$11-(Riskregister!$L$11-Riskregister!$K$11)*SQRT((1-AM862)/2)))</f>
        <v>0</v>
      </c>
      <c r="AO862" s="30">
        <f t="shared" ca="1" si="525"/>
        <v>0.17424037422024774</v>
      </c>
      <c r="AP862" s="30">
        <f t="shared" ca="1" si="525"/>
        <v>0.71470100015623339</v>
      </c>
      <c r="AQ862" s="30">
        <f>IF(Riskregister!$E$12="",0,COUNTIF(BM$4:BM$53,"&lt;"&amp;AO862)*IF(AP862&lt;0.5,Riskregister!$K$12+(Riskregister!$L$12-Riskregister!$K$12)*SQRT(AP862/2),Riskregister!$L$12-(Riskregister!$L$12-Riskregister!$K$12)*SQRT((1-AP862)/2)))</f>
        <v>0</v>
      </c>
      <c r="AR862" s="30">
        <f t="shared" ca="1" si="526"/>
        <v>0.11510213242245149</v>
      </c>
      <c r="AS862" s="30">
        <f t="shared" ca="1" si="526"/>
        <v>0.14074665433938194</v>
      </c>
      <c r="AT862" s="30">
        <f>IF(Riskregister!$E$13="",0,COUNTIF(BN$4:BN$53,"&lt;"&amp;AR862)*IF(AS862&lt;0.5,Riskregister!$K$13+(Riskregister!$L$13-Riskregister!$K$13)*SQRT(AS862/2),Riskregister!$L$13-(Riskregister!$L$13-Riskregister!$K$13)*SQRT((1-AS862)/2)))</f>
        <v>0</v>
      </c>
      <c r="AU862" s="30">
        <f t="shared" ca="1" si="527"/>
        <v>0.56880422532263597</v>
      </c>
      <c r="AV862" s="30">
        <f t="shared" ca="1" si="527"/>
        <v>0.32906849426144813</v>
      </c>
      <c r="AW862" s="30">
        <f>IF(Riskregister!$E$14="",0,COUNTIF(BO$4:BO$53,"&lt;"&amp;AU862)*IF(AV862&lt;0.5,Riskregister!$K$14+(Riskregister!$L$14-Riskregister!$K$14)*SQRT(AV862/2),Riskregister!$L$14-(Riskregister!$L$14-Riskregister!$K$14)*SQRT((1-AV862)/2)))</f>
        <v>0</v>
      </c>
      <c r="AX862" s="30">
        <f t="shared" ca="1" si="528"/>
        <v>8.8979075191322421E-2</v>
      </c>
      <c r="AY862" s="30">
        <f t="shared" ca="1" si="528"/>
        <v>0.60408783787602605</v>
      </c>
      <c r="AZ862" s="30">
        <f>IF(Riskregister!$E$15="",0,COUNTIF(BP$4:BP$53,"&lt;"&amp;AX862)*IF(AY862&lt;0.5,Riskregister!$K$15+(Riskregister!$L$15-Riskregister!$K$15)*SQRT(AY862/2),Riskregister!$L$15-(Riskregister!$L$15-Riskregister!$K$15)*SQRT((1-AY862)/2)))</f>
        <v>0</v>
      </c>
      <c r="BA862" s="30">
        <f t="shared" ca="1" si="529"/>
        <v>0.43624551647637189</v>
      </c>
      <c r="BB862" s="30">
        <f t="shared" ca="1" si="529"/>
        <v>0.38521577172417232</v>
      </c>
      <c r="BC862" s="30">
        <f>IF(Riskregister!$E$16="",0,COUNTIF(BQ$4:BQ$53,"&lt;"&amp;BA862)*IF(BB862&lt;0.5,Riskregister!$K$16+(Riskregister!$L$16-Riskregister!$K$16)*SQRT(BB862/2),Riskregister!$L$16-(Riskregister!$L$16-Riskregister!$K$16)*SQRT((1-BB862)/2)))</f>
        <v>0</v>
      </c>
      <c r="BD862" s="30">
        <f t="shared" ca="1" si="517"/>
        <v>16497598.53088942</v>
      </c>
    </row>
    <row r="863" spans="20:56" x14ac:dyDescent="0.35">
      <c r="T863" s="30">
        <f t="shared" ca="1" si="518"/>
        <v>0.41410810611807713</v>
      </c>
      <c r="U863" s="30">
        <f t="shared" ca="1" si="518"/>
        <v>0.74177014154622922</v>
      </c>
      <c r="V863" s="30">
        <f ca="1">IF(Riskregister!$E$5="",0,COUNTIF(BF$4:BF$53,"&lt;"&amp;T863)*IF(U863&lt;0.5,Riskregister!$K$5+(Riskregister!$L$5-Riskregister!$K$5)*SQRT(U863/2),Riskregister!$L$5-(Riskregister!$L$5-Riskregister!$K$5)*SQRT((1-U863)/2)))</f>
        <v>1314910.3603291463</v>
      </c>
      <c r="W863" s="30">
        <f t="shared" ca="1" si="519"/>
        <v>0.21533169976067013</v>
      </c>
      <c r="X863" s="30">
        <f t="shared" ca="1" si="519"/>
        <v>0.37841433120041446</v>
      </c>
      <c r="Y863" s="30">
        <f ca="1">IF(Riskregister!$E$6="",0,COUNTIF(BG$4:BG$53,"&lt;"&amp;W863)*IF(X863&lt;0.5,Riskregister!$K$6+(Riskregister!$L$6-Riskregister!$K$6)*SQRT(X863/2),Riskregister!$L$6-(Riskregister!$L$6-Riskregister!$K$6)*SQRT((1-X863)/2)))</f>
        <v>982963.10037234286</v>
      </c>
      <c r="Z863" s="30">
        <f t="shared" ca="1" si="520"/>
        <v>0.44316366049328104</v>
      </c>
      <c r="AA863" s="30">
        <f t="shared" ca="1" si="520"/>
        <v>0.73837893885483663</v>
      </c>
      <c r="AB863" s="30">
        <f ca="1">IF(Riskregister!$E$7="",0,COUNTIF(BH$4:BH$53,"&lt;"&amp;Z863)*IF(AA863&lt;0.5,Riskregister!$K$7+(Riskregister!$L$7-Riskregister!$K$7)*SQRT(AA863/2),Riskregister!$L$7-(Riskregister!$L$7-Riskregister!$K$7)*SQRT((1-AA863)/2)))</f>
        <v>1640477.4922195624</v>
      </c>
      <c r="AC863" s="30">
        <f t="shared" ca="1" si="521"/>
        <v>6.4911460718332981E-2</v>
      </c>
      <c r="AD863" s="30">
        <f t="shared" ca="1" si="521"/>
        <v>6.626305818064937E-2</v>
      </c>
      <c r="AE863" s="30">
        <f ca="1">IF(Riskregister!$E$8="",0,COUNTIF(BI$4:BI$53,"&lt;"&amp;AC863)*IF(AD863&lt;0.5,Riskregister!$K$8+(Riskregister!$L$8-Riskregister!$K$8)*SQRT(AD863/2),Riskregister!$L$8-(Riskregister!$L$8-Riskregister!$K$8)*SQRT((1-AD863)/2)))</f>
        <v>1155497.2107524793</v>
      </c>
      <c r="AF863" s="30">
        <f t="shared" ca="1" si="522"/>
        <v>0.24988284203581179</v>
      </c>
      <c r="AG863" s="30">
        <f t="shared" ca="1" si="522"/>
        <v>0.11634765226560861</v>
      </c>
      <c r="AH863" s="30">
        <f>IF(Riskregister!$E$9="",0,COUNTIF(BJ$4:BJ$53,"&lt;"&amp;AF863)*IF(AG863&lt;0.5,Riskregister!$K$9+(Riskregister!$L$9-Riskregister!$K$9)*SQRT(AG863/2),Riskregister!$L$9-(Riskregister!$L$9-Riskregister!$K$9)*SQRT((1-AG863)/2)))</f>
        <v>0</v>
      </c>
      <c r="AI863" s="30">
        <f t="shared" ca="1" si="523"/>
        <v>0.29062281206751872</v>
      </c>
      <c r="AJ863" s="30">
        <f t="shared" ca="1" si="523"/>
        <v>0.39067156725622187</v>
      </c>
      <c r="AK863" s="30">
        <f>IF(Riskregister!$E$10="",0,COUNTIF(BK$4:BK$53,"&lt;"&amp;AI863)*IF(AJ863&lt;0.5,Riskregister!$K$10+(Riskregister!$L$10-Riskregister!$K$10)*SQRT(AJ863/2),Riskregister!$L$10-(Riskregister!$L$10-Riskregister!$K$10)*SQRT((1-AJ863)/2)))</f>
        <v>0</v>
      </c>
      <c r="AL863" s="30">
        <f t="shared" ca="1" si="524"/>
        <v>0.65024677203213899</v>
      </c>
      <c r="AM863" s="30">
        <f t="shared" ca="1" si="524"/>
        <v>0.40337658250578734</v>
      </c>
      <c r="AN863" s="30">
        <f>IF(Riskregister!$E$11="",0,COUNTIF(BL$4:BL$53,"&lt;"&amp;AL863)*IF(AM863&lt;0.5,Riskregister!$K$11+(Riskregister!$L$11-Riskregister!$K$11)*SQRT(AM863/2),Riskregister!$L$11-(Riskregister!$L$11-Riskregister!$K$11)*SQRT((1-AM863)/2)))</f>
        <v>0</v>
      </c>
      <c r="AO863" s="30">
        <f t="shared" ca="1" si="525"/>
        <v>0.4956026869189023</v>
      </c>
      <c r="AP863" s="30">
        <f t="shared" ca="1" si="525"/>
        <v>0.82937164316932699</v>
      </c>
      <c r="AQ863" s="30">
        <f>IF(Riskregister!$E$12="",0,COUNTIF(BM$4:BM$53,"&lt;"&amp;AO863)*IF(AP863&lt;0.5,Riskregister!$K$12+(Riskregister!$L$12-Riskregister!$K$12)*SQRT(AP863/2),Riskregister!$L$12-(Riskregister!$L$12-Riskregister!$K$12)*SQRT((1-AP863)/2)))</f>
        <v>0</v>
      </c>
      <c r="AR863" s="30">
        <f t="shared" ca="1" si="526"/>
        <v>0.26157132684727979</v>
      </c>
      <c r="AS863" s="30">
        <f t="shared" ca="1" si="526"/>
        <v>0.23436973600877176</v>
      </c>
      <c r="AT863" s="30">
        <f>IF(Riskregister!$E$13="",0,COUNTIF(BN$4:BN$53,"&lt;"&amp;AR863)*IF(AS863&lt;0.5,Riskregister!$K$13+(Riskregister!$L$13-Riskregister!$K$13)*SQRT(AS863/2),Riskregister!$L$13-(Riskregister!$L$13-Riskregister!$K$13)*SQRT((1-AS863)/2)))</f>
        <v>0</v>
      </c>
      <c r="AU863" s="30">
        <f t="shared" ca="1" si="527"/>
        <v>0.72816107437446365</v>
      </c>
      <c r="AV863" s="30">
        <f t="shared" ca="1" si="527"/>
        <v>0.18222164778043382</v>
      </c>
      <c r="AW863" s="30">
        <f>IF(Riskregister!$E$14="",0,COUNTIF(BO$4:BO$53,"&lt;"&amp;AU863)*IF(AV863&lt;0.5,Riskregister!$K$14+(Riskregister!$L$14-Riskregister!$K$14)*SQRT(AV863/2),Riskregister!$L$14-(Riskregister!$L$14-Riskregister!$K$14)*SQRT((1-AV863)/2)))</f>
        <v>0</v>
      </c>
      <c r="AX863" s="30">
        <f t="shared" ca="1" si="528"/>
        <v>0.15479039777633707</v>
      </c>
      <c r="AY863" s="30">
        <f t="shared" ca="1" si="528"/>
        <v>0.83721523724379177</v>
      </c>
      <c r="AZ863" s="30">
        <f>IF(Riskregister!$E$15="",0,COUNTIF(BP$4:BP$53,"&lt;"&amp;AX863)*IF(AY863&lt;0.5,Riskregister!$K$15+(Riskregister!$L$15-Riskregister!$K$15)*SQRT(AY863/2),Riskregister!$L$15-(Riskregister!$L$15-Riskregister!$K$15)*SQRT((1-AY863)/2)))</f>
        <v>0</v>
      </c>
      <c r="BA863" s="30">
        <f t="shared" ca="1" si="529"/>
        <v>0.65553507821575496</v>
      </c>
      <c r="BB863" s="30">
        <f t="shared" ca="1" si="529"/>
        <v>0.40488798150977834</v>
      </c>
      <c r="BC863" s="30">
        <f>IF(Riskregister!$E$16="",0,COUNTIF(BQ$4:BQ$53,"&lt;"&amp;BA863)*IF(BB863&lt;0.5,Riskregister!$K$16+(Riskregister!$L$16-Riskregister!$K$16)*SQRT(BB863/2),Riskregister!$L$16-(Riskregister!$L$16-Riskregister!$K$16)*SQRT((1-BB863)/2)))</f>
        <v>0</v>
      </c>
      <c r="BD863" s="30">
        <f t="shared" ca="1" si="517"/>
        <v>5093848.1636735313</v>
      </c>
    </row>
    <row r="864" spans="20:56" x14ac:dyDescent="0.35">
      <c r="T864" s="30">
        <f t="shared" ref="T864:U883" ca="1" si="530">RAND()</f>
        <v>0.47718470262287738</v>
      </c>
      <c r="U864" s="30">
        <f t="shared" ca="1" si="530"/>
        <v>0.36925149110578748</v>
      </c>
      <c r="V864" s="30">
        <f ca="1">IF(Riskregister!$E$5="",0,COUNTIF(BF$4:BF$53,"&lt;"&amp;T864)*IF(U864&lt;0.5,Riskregister!$K$5+(Riskregister!$L$5-Riskregister!$K$5)*SQRT(U864/2),Riskregister!$L$5-(Riskregister!$L$5-Riskregister!$K$5)*SQRT((1-U864)/2)))</f>
        <v>1030069.3245381529</v>
      </c>
      <c r="W864" s="30">
        <f t="shared" ref="W864:X883" ca="1" si="531">RAND()</f>
        <v>0.5226096433222317</v>
      </c>
      <c r="X864" s="30">
        <f t="shared" ca="1" si="531"/>
        <v>0.43616125854485965</v>
      </c>
      <c r="Y864" s="30">
        <f ca="1">IF(Riskregister!$E$6="",0,COUNTIF(BG$4:BG$53,"&lt;"&amp;W864)*IF(X864&lt;0.5,Riskregister!$K$6+(Riskregister!$L$6-Riskregister!$K$6)*SQRT(X864/2),Riskregister!$L$6-(Riskregister!$L$6-Riskregister!$K$6)*SQRT((1-X864)/2)))</f>
        <v>2081167.7356440942</v>
      </c>
      <c r="Z864" s="30">
        <f t="shared" ref="Z864:AA883" ca="1" si="532">RAND()</f>
        <v>0.33539139553867092</v>
      </c>
      <c r="AA864" s="30">
        <f t="shared" ca="1" si="532"/>
        <v>0.88955557442240096</v>
      </c>
      <c r="AB864" s="30">
        <f ca="1">IF(Riskregister!$E$7="",0,COUNTIF(BH$4:BH$53,"&lt;"&amp;Z864)*IF(AA864&lt;0.5,Riskregister!$K$7+(Riskregister!$L$7-Riskregister!$K$7)*SQRT(AA864/2),Riskregister!$L$7-(Riskregister!$L$7-Riskregister!$K$7)*SQRT((1-AA864)/2)))</f>
        <v>1588760.3780449913</v>
      </c>
      <c r="AC864" s="30">
        <f t="shared" ref="AC864:AD883" ca="1" si="533">RAND()</f>
        <v>0.68132437660973677</v>
      </c>
      <c r="AD864" s="30">
        <f t="shared" ca="1" si="533"/>
        <v>0.71701593434986277</v>
      </c>
      <c r="AE864" s="30">
        <f ca="1">IF(Riskregister!$E$8="",0,COUNTIF(BI$4:BI$53,"&lt;"&amp;AC864)*IF(AD864&lt;0.5,Riskregister!$K$8+(Riskregister!$L$8-Riskregister!$K$8)*SQRT(AD864/2),Riskregister!$L$8-(Riskregister!$L$8-Riskregister!$K$8)*SQRT((1-AD864)/2)))</f>
        <v>9696224.830750091</v>
      </c>
      <c r="AF864" s="30">
        <f t="shared" ref="AF864:AG883" ca="1" si="534">RAND()</f>
        <v>0.23891149965680369</v>
      </c>
      <c r="AG864" s="30">
        <f t="shared" ca="1" si="534"/>
        <v>6.4670572271878446E-2</v>
      </c>
      <c r="AH864" s="30">
        <f>IF(Riskregister!$E$9="",0,COUNTIF(BJ$4:BJ$53,"&lt;"&amp;AF864)*IF(AG864&lt;0.5,Riskregister!$K$9+(Riskregister!$L$9-Riskregister!$K$9)*SQRT(AG864/2),Riskregister!$L$9-(Riskregister!$L$9-Riskregister!$K$9)*SQRT((1-AG864)/2)))</f>
        <v>0</v>
      </c>
      <c r="AI864" s="30">
        <f t="shared" ref="AI864:AJ883" ca="1" si="535">RAND()</f>
        <v>0.31554668361521432</v>
      </c>
      <c r="AJ864" s="30">
        <f t="shared" ca="1" si="535"/>
        <v>0.13769455920895912</v>
      </c>
      <c r="AK864" s="30">
        <f>IF(Riskregister!$E$10="",0,COUNTIF(BK$4:BK$53,"&lt;"&amp;AI864)*IF(AJ864&lt;0.5,Riskregister!$K$10+(Riskregister!$L$10-Riskregister!$K$10)*SQRT(AJ864/2),Riskregister!$L$10-(Riskregister!$L$10-Riskregister!$K$10)*SQRT((1-AJ864)/2)))</f>
        <v>0</v>
      </c>
      <c r="AL864" s="30">
        <f t="shared" ref="AL864:AM883" ca="1" si="536">RAND()</f>
        <v>0.16511214373717809</v>
      </c>
      <c r="AM864" s="30">
        <f t="shared" ca="1" si="536"/>
        <v>0.53743758747053261</v>
      </c>
      <c r="AN864" s="30">
        <f>IF(Riskregister!$E$11="",0,COUNTIF(BL$4:BL$53,"&lt;"&amp;AL864)*IF(AM864&lt;0.5,Riskregister!$K$11+(Riskregister!$L$11-Riskregister!$K$11)*SQRT(AM864/2),Riskregister!$L$11-(Riskregister!$L$11-Riskregister!$K$11)*SQRT((1-AM864)/2)))</f>
        <v>0</v>
      </c>
      <c r="AO864" s="30">
        <f t="shared" ref="AO864:AP883" ca="1" si="537">RAND()</f>
        <v>0.98663229743084147</v>
      </c>
      <c r="AP864" s="30">
        <f t="shared" ca="1" si="537"/>
        <v>0.27580864687769213</v>
      </c>
      <c r="AQ864" s="30">
        <f>IF(Riskregister!$E$12="",0,COUNTIF(BM$4:BM$53,"&lt;"&amp;AO864)*IF(AP864&lt;0.5,Riskregister!$K$12+(Riskregister!$L$12-Riskregister!$K$12)*SQRT(AP864/2),Riskregister!$L$12-(Riskregister!$L$12-Riskregister!$K$12)*SQRT((1-AP864)/2)))</f>
        <v>0</v>
      </c>
      <c r="AR864" s="30">
        <f t="shared" ref="AR864:AS883" ca="1" si="538">RAND()</f>
        <v>0.75499002833722884</v>
      </c>
      <c r="AS864" s="30">
        <f t="shared" ca="1" si="538"/>
        <v>8.3478789575960444E-2</v>
      </c>
      <c r="AT864" s="30">
        <f>IF(Riskregister!$E$13="",0,COUNTIF(BN$4:BN$53,"&lt;"&amp;AR864)*IF(AS864&lt;0.5,Riskregister!$K$13+(Riskregister!$L$13-Riskregister!$K$13)*SQRT(AS864/2),Riskregister!$L$13-(Riskregister!$L$13-Riskregister!$K$13)*SQRT((1-AS864)/2)))</f>
        <v>0</v>
      </c>
      <c r="AU864" s="30">
        <f t="shared" ref="AU864:AV883" ca="1" si="539">RAND()</f>
        <v>1.87527611314382E-2</v>
      </c>
      <c r="AV864" s="30">
        <f t="shared" ca="1" si="539"/>
        <v>0.61876297848273354</v>
      </c>
      <c r="AW864" s="30">
        <f>IF(Riskregister!$E$14="",0,COUNTIF(BO$4:BO$53,"&lt;"&amp;AU864)*IF(AV864&lt;0.5,Riskregister!$K$14+(Riskregister!$L$14-Riskregister!$K$14)*SQRT(AV864/2),Riskregister!$L$14-(Riskregister!$L$14-Riskregister!$K$14)*SQRT((1-AV864)/2)))</f>
        <v>0</v>
      </c>
      <c r="AX864" s="30">
        <f t="shared" ref="AX864:AY883" ca="1" si="540">RAND()</f>
        <v>0.43604174799201345</v>
      </c>
      <c r="AY864" s="30">
        <f t="shared" ca="1" si="540"/>
        <v>6.8971078851258971E-2</v>
      </c>
      <c r="AZ864" s="30">
        <f>IF(Riskregister!$E$15="",0,COUNTIF(BP$4:BP$53,"&lt;"&amp;AX864)*IF(AY864&lt;0.5,Riskregister!$K$15+(Riskregister!$L$15-Riskregister!$K$15)*SQRT(AY864/2),Riskregister!$L$15-(Riskregister!$L$15-Riskregister!$K$15)*SQRT((1-AY864)/2)))</f>
        <v>0</v>
      </c>
      <c r="BA864" s="30">
        <f t="shared" ref="BA864:BB883" ca="1" si="541">RAND()</f>
        <v>0.76580522875741996</v>
      </c>
      <c r="BB864" s="30">
        <f t="shared" ca="1" si="541"/>
        <v>0.96881972723824195</v>
      </c>
      <c r="BC864" s="30">
        <f>IF(Riskregister!$E$16="",0,COUNTIF(BQ$4:BQ$53,"&lt;"&amp;BA864)*IF(BB864&lt;0.5,Riskregister!$K$16+(Riskregister!$L$16-Riskregister!$K$16)*SQRT(BB864/2),Riskregister!$L$16-(Riskregister!$L$16-Riskregister!$K$16)*SQRT((1-BB864)/2)))</f>
        <v>0</v>
      </c>
      <c r="BD864" s="30">
        <f t="shared" ca="1" si="517"/>
        <v>14396222.268977329</v>
      </c>
    </row>
    <row r="865" spans="20:56" x14ac:dyDescent="0.35">
      <c r="T865" s="30">
        <f t="shared" ca="1" si="530"/>
        <v>3.8072931273216204E-2</v>
      </c>
      <c r="U865" s="30">
        <f t="shared" ca="1" si="530"/>
        <v>0.7349351275402406</v>
      </c>
      <c r="V865" s="30">
        <f ca="1">IF(Riskregister!$E$5="",0,COUNTIF(BF$4:BF$53,"&lt;"&amp;T865)*IF(U865&lt;0.5,Riskregister!$K$5+(Riskregister!$L$5-Riskregister!$K$5)*SQRT(U865/2),Riskregister!$L$5-(Riskregister!$L$5-Riskregister!$K$5)*SQRT((1-U865)/2)))</f>
        <v>436177.47915335133</v>
      </c>
      <c r="W865" s="30">
        <f t="shared" ca="1" si="531"/>
        <v>0.31580283683654531</v>
      </c>
      <c r="X865" s="30">
        <f t="shared" ca="1" si="531"/>
        <v>0.93211341442488116</v>
      </c>
      <c r="Y865" s="30">
        <f ca="1">IF(Riskregister!$E$6="",0,COUNTIF(BG$4:BG$53,"&lt;"&amp;W865)*IF(X865&lt;0.5,Riskregister!$K$6+(Riskregister!$L$6-Riskregister!$K$6)*SQRT(X865/2),Riskregister!$L$6-(Riskregister!$L$6-Riskregister!$K$6)*SQRT((1-X865)/2)))</f>
        <v>1668373.2992781</v>
      </c>
      <c r="Z865" s="30">
        <f t="shared" ca="1" si="532"/>
        <v>0.82918830217255413</v>
      </c>
      <c r="AA865" s="30">
        <f t="shared" ca="1" si="532"/>
        <v>0.82230654139648629</v>
      </c>
      <c r="AB865" s="30">
        <f ca="1">IF(Riskregister!$E$7="",0,COUNTIF(BH$4:BH$53,"&lt;"&amp;Z865)*IF(AA865&lt;0.5,Riskregister!$K$7+(Riskregister!$L$7-Riskregister!$K$7)*SQRT(AA865/2),Riskregister!$L$7-(Riskregister!$L$7-Riskregister!$K$7)*SQRT((1-AA865)/2)))</f>
        <v>2661074.1927624512</v>
      </c>
      <c r="AC865" s="30">
        <f t="shared" ca="1" si="533"/>
        <v>0.95530021551622657</v>
      </c>
      <c r="AD865" s="30">
        <f t="shared" ca="1" si="533"/>
        <v>0.9735234240449242</v>
      </c>
      <c r="AE865" s="30">
        <f ca="1">IF(Riskregister!$E$8="",0,COUNTIF(BI$4:BI$53,"&lt;"&amp;AC865)*IF(AD865&lt;0.5,Riskregister!$K$8+(Riskregister!$L$8-Riskregister!$K$8)*SQRT(AD865/2),Riskregister!$L$8-(Riskregister!$L$8-Riskregister!$K$8)*SQRT((1-AD865)/2)))</f>
        <v>26755371.187445745</v>
      </c>
      <c r="AF865" s="30">
        <f t="shared" ca="1" si="534"/>
        <v>0.89454790195511547</v>
      </c>
      <c r="AG865" s="30">
        <f t="shared" ca="1" si="534"/>
        <v>0.39457680079796897</v>
      </c>
      <c r="AH865" s="30">
        <f>IF(Riskregister!$E$9="",0,COUNTIF(BJ$4:BJ$53,"&lt;"&amp;AF865)*IF(AG865&lt;0.5,Riskregister!$K$9+(Riskregister!$L$9-Riskregister!$K$9)*SQRT(AG865/2),Riskregister!$L$9-(Riskregister!$L$9-Riskregister!$K$9)*SQRT((1-AG865)/2)))</f>
        <v>0</v>
      </c>
      <c r="AI865" s="30">
        <f t="shared" ca="1" si="535"/>
        <v>8.6520996707593278E-2</v>
      </c>
      <c r="AJ865" s="30">
        <f t="shared" ca="1" si="535"/>
        <v>0.7557125038893836</v>
      </c>
      <c r="AK865" s="30">
        <f>IF(Riskregister!$E$10="",0,COUNTIF(BK$4:BK$53,"&lt;"&amp;AI865)*IF(AJ865&lt;0.5,Riskregister!$K$10+(Riskregister!$L$10-Riskregister!$K$10)*SQRT(AJ865/2),Riskregister!$L$10-(Riskregister!$L$10-Riskregister!$K$10)*SQRT((1-AJ865)/2)))</f>
        <v>0</v>
      </c>
      <c r="AL865" s="30">
        <f t="shared" ca="1" si="536"/>
        <v>0.65341033529146797</v>
      </c>
      <c r="AM865" s="30">
        <f t="shared" ca="1" si="536"/>
        <v>0.55386610593136898</v>
      </c>
      <c r="AN865" s="30">
        <f>IF(Riskregister!$E$11="",0,COUNTIF(BL$4:BL$53,"&lt;"&amp;AL865)*IF(AM865&lt;0.5,Riskregister!$K$11+(Riskregister!$L$11-Riskregister!$K$11)*SQRT(AM865/2),Riskregister!$L$11-(Riskregister!$L$11-Riskregister!$K$11)*SQRT((1-AM865)/2)))</f>
        <v>0</v>
      </c>
      <c r="AO865" s="30">
        <f t="shared" ca="1" si="537"/>
        <v>9.2517103532201217E-2</v>
      </c>
      <c r="AP865" s="30">
        <f t="shared" ca="1" si="537"/>
        <v>0.89812531241150506</v>
      </c>
      <c r="AQ865" s="30">
        <f>IF(Riskregister!$E$12="",0,COUNTIF(BM$4:BM$53,"&lt;"&amp;AO865)*IF(AP865&lt;0.5,Riskregister!$K$12+(Riskregister!$L$12-Riskregister!$K$12)*SQRT(AP865/2),Riskregister!$L$12-(Riskregister!$L$12-Riskregister!$K$12)*SQRT((1-AP865)/2)))</f>
        <v>0</v>
      </c>
      <c r="AR865" s="30">
        <f t="shared" ca="1" si="538"/>
        <v>0.92072929188292407</v>
      </c>
      <c r="AS865" s="30">
        <f t="shared" ca="1" si="538"/>
        <v>0.96541649691205011</v>
      </c>
      <c r="AT865" s="30">
        <f>IF(Riskregister!$E$13="",0,COUNTIF(BN$4:BN$53,"&lt;"&amp;AR865)*IF(AS865&lt;0.5,Riskregister!$K$13+(Riskregister!$L$13-Riskregister!$K$13)*SQRT(AS865/2),Riskregister!$L$13-(Riskregister!$L$13-Riskregister!$K$13)*SQRT((1-AS865)/2)))</f>
        <v>0</v>
      </c>
      <c r="AU865" s="30">
        <f t="shared" ca="1" si="539"/>
        <v>0.84156612094701633</v>
      </c>
      <c r="AV865" s="30">
        <f t="shared" ca="1" si="539"/>
        <v>0.97405987640463543</v>
      </c>
      <c r="AW865" s="30">
        <f>IF(Riskregister!$E$14="",0,COUNTIF(BO$4:BO$53,"&lt;"&amp;AU865)*IF(AV865&lt;0.5,Riskregister!$K$14+(Riskregister!$L$14-Riskregister!$K$14)*SQRT(AV865/2),Riskregister!$L$14-(Riskregister!$L$14-Riskregister!$K$14)*SQRT((1-AV865)/2)))</f>
        <v>0</v>
      </c>
      <c r="AX865" s="30">
        <f t="shared" ca="1" si="540"/>
        <v>0.68321322573318988</v>
      </c>
      <c r="AY865" s="30">
        <f t="shared" ca="1" si="540"/>
        <v>0.44002580667890501</v>
      </c>
      <c r="AZ865" s="30">
        <f>IF(Riskregister!$E$15="",0,COUNTIF(BP$4:BP$53,"&lt;"&amp;AX865)*IF(AY865&lt;0.5,Riskregister!$K$15+(Riskregister!$L$15-Riskregister!$K$15)*SQRT(AY865/2),Riskregister!$L$15-(Riskregister!$L$15-Riskregister!$K$15)*SQRT((1-AY865)/2)))</f>
        <v>0</v>
      </c>
      <c r="BA865" s="30">
        <f t="shared" ca="1" si="541"/>
        <v>0.79245394140880243</v>
      </c>
      <c r="BB865" s="30">
        <f t="shared" ca="1" si="541"/>
        <v>0.80355635605605058</v>
      </c>
      <c r="BC865" s="30">
        <f>IF(Riskregister!$E$16="",0,COUNTIF(BQ$4:BQ$53,"&lt;"&amp;BA865)*IF(BB865&lt;0.5,Riskregister!$K$16+(Riskregister!$L$16-Riskregister!$K$16)*SQRT(BB865/2),Riskregister!$L$16-(Riskregister!$L$16-Riskregister!$K$16)*SQRT((1-BB865)/2)))</f>
        <v>0</v>
      </c>
      <c r="BD865" s="30">
        <f t="shared" ca="1" si="517"/>
        <v>31520996.158639647</v>
      </c>
    </row>
    <row r="866" spans="20:56" x14ac:dyDescent="0.35">
      <c r="T866" s="30">
        <f t="shared" ca="1" si="530"/>
        <v>0.23028821105908659</v>
      </c>
      <c r="U866" s="30">
        <f t="shared" ca="1" si="530"/>
        <v>1.520088259628205E-2</v>
      </c>
      <c r="V866" s="30">
        <f ca="1">IF(Riskregister!$E$5="",0,COUNTIF(BF$4:BF$53,"&lt;"&amp;T866)*IF(U866&lt;0.5,Riskregister!$K$5+(Riskregister!$L$5-Riskregister!$K$5)*SQRT(U866/2),Riskregister!$L$5-(Riskregister!$L$5-Riskregister!$K$5)*SQRT((1-U866)/2)))</f>
        <v>378462.45886724576</v>
      </c>
      <c r="W866" s="30">
        <f t="shared" ca="1" si="531"/>
        <v>0.18092991635804045</v>
      </c>
      <c r="X866" s="30">
        <f t="shared" ca="1" si="531"/>
        <v>0.51576723519349821</v>
      </c>
      <c r="Y866" s="30">
        <f ca="1">IF(Riskregister!$E$6="",0,COUNTIF(BG$4:BG$53,"&lt;"&amp;W866)*IF(X866&lt;0.5,Riskregister!$K$6+(Riskregister!$L$6-Riskregister!$K$6)*SQRT(X866/2),Riskregister!$L$6-(Riskregister!$L$6-Riskregister!$K$6)*SQRT((1-X866)/2)))</f>
        <v>1114304.1837139949</v>
      </c>
      <c r="Z866" s="30">
        <f t="shared" ca="1" si="532"/>
        <v>0.5381336829045148</v>
      </c>
      <c r="AA866" s="30">
        <f t="shared" ca="1" si="532"/>
        <v>0.33040162281318686</v>
      </c>
      <c r="AB866" s="30">
        <f ca="1">IF(Riskregister!$E$7="",0,COUNTIF(BH$4:BH$53,"&lt;"&amp;Z866)*IF(AA866&lt;0.5,Riskregister!$K$7+(Riskregister!$L$7-Riskregister!$K$7)*SQRT(AA866/2),Riskregister!$L$7-(Riskregister!$L$7-Riskregister!$K$7)*SQRT((1-AA866)/2)))</f>
        <v>1153542.9563314766</v>
      </c>
      <c r="AC866" s="30">
        <f t="shared" ca="1" si="533"/>
        <v>0.94256422558204944</v>
      </c>
      <c r="AD866" s="30">
        <f t="shared" ca="1" si="533"/>
        <v>0.42089366194220212</v>
      </c>
      <c r="AE866" s="30">
        <f ca="1">IF(Riskregister!$E$8="",0,COUNTIF(BI$4:BI$53,"&lt;"&amp;AC866)*IF(AD866&lt;0.5,Riskregister!$K$8+(Riskregister!$L$8-Riskregister!$K$8)*SQRT(AD866/2),Riskregister!$L$8-(Riskregister!$L$8-Riskregister!$K$8)*SQRT((1-AD866)/2)))</f>
        <v>14736604.572354309</v>
      </c>
      <c r="AF866" s="30">
        <f t="shared" ca="1" si="534"/>
        <v>0.16116676978845956</v>
      </c>
      <c r="AG866" s="30">
        <f t="shared" ca="1" si="534"/>
        <v>0.67284159027270352</v>
      </c>
      <c r="AH866" s="30">
        <f>IF(Riskregister!$E$9="",0,COUNTIF(BJ$4:BJ$53,"&lt;"&amp;AF866)*IF(AG866&lt;0.5,Riskregister!$K$9+(Riskregister!$L$9-Riskregister!$K$9)*SQRT(AG866/2),Riskregister!$L$9-(Riskregister!$L$9-Riskregister!$K$9)*SQRT((1-AG866)/2)))</f>
        <v>0</v>
      </c>
      <c r="AI866" s="30">
        <f t="shared" ca="1" si="535"/>
        <v>0.13043978460333561</v>
      </c>
      <c r="AJ866" s="30">
        <f t="shared" ca="1" si="535"/>
        <v>0.51767098807577971</v>
      </c>
      <c r="AK866" s="30">
        <f>IF(Riskregister!$E$10="",0,COUNTIF(BK$4:BK$53,"&lt;"&amp;AI866)*IF(AJ866&lt;0.5,Riskregister!$K$10+(Riskregister!$L$10-Riskregister!$K$10)*SQRT(AJ866/2),Riskregister!$L$10-(Riskregister!$L$10-Riskregister!$K$10)*SQRT((1-AJ866)/2)))</f>
        <v>0</v>
      </c>
      <c r="AL866" s="30">
        <f t="shared" ca="1" si="536"/>
        <v>0.16261402590268315</v>
      </c>
      <c r="AM866" s="30">
        <f t="shared" ca="1" si="536"/>
        <v>0.90957678609734205</v>
      </c>
      <c r="AN866" s="30">
        <f>IF(Riskregister!$E$11="",0,COUNTIF(BL$4:BL$53,"&lt;"&amp;AL866)*IF(AM866&lt;0.5,Riskregister!$K$11+(Riskregister!$L$11-Riskregister!$K$11)*SQRT(AM866/2),Riskregister!$L$11-(Riskregister!$L$11-Riskregister!$K$11)*SQRT((1-AM866)/2)))</f>
        <v>0</v>
      </c>
      <c r="AO866" s="30">
        <f t="shared" ca="1" si="537"/>
        <v>0.41469819844939404</v>
      </c>
      <c r="AP866" s="30">
        <f t="shared" ca="1" si="537"/>
        <v>0.44986108849739348</v>
      </c>
      <c r="AQ866" s="30">
        <f>IF(Riskregister!$E$12="",0,COUNTIF(BM$4:BM$53,"&lt;"&amp;AO866)*IF(AP866&lt;0.5,Riskregister!$K$12+(Riskregister!$L$12-Riskregister!$K$12)*SQRT(AP866/2),Riskregister!$L$12-(Riskregister!$L$12-Riskregister!$K$12)*SQRT((1-AP866)/2)))</f>
        <v>0</v>
      </c>
      <c r="AR866" s="30">
        <f t="shared" ca="1" si="538"/>
        <v>7.6322439531907205E-2</v>
      </c>
      <c r="AS866" s="30">
        <f t="shared" ca="1" si="538"/>
        <v>0.8078367028815403</v>
      </c>
      <c r="AT866" s="30">
        <f>IF(Riskregister!$E$13="",0,COUNTIF(BN$4:BN$53,"&lt;"&amp;AR866)*IF(AS866&lt;0.5,Riskregister!$K$13+(Riskregister!$L$13-Riskregister!$K$13)*SQRT(AS866/2),Riskregister!$L$13-(Riskregister!$L$13-Riskregister!$K$13)*SQRT((1-AS866)/2)))</f>
        <v>0</v>
      </c>
      <c r="AU866" s="30">
        <f t="shared" ca="1" si="539"/>
        <v>5.7216742892711281E-2</v>
      </c>
      <c r="AV866" s="30">
        <f t="shared" ca="1" si="539"/>
        <v>0.75532409408957746</v>
      </c>
      <c r="AW866" s="30">
        <f>IF(Riskregister!$E$14="",0,COUNTIF(BO$4:BO$53,"&lt;"&amp;AU866)*IF(AV866&lt;0.5,Riskregister!$K$14+(Riskregister!$L$14-Riskregister!$K$14)*SQRT(AV866/2),Riskregister!$L$14-(Riskregister!$L$14-Riskregister!$K$14)*SQRT((1-AV866)/2)))</f>
        <v>0</v>
      </c>
      <c r="AX866" s="30">
        <f t="shared" ca="1" si="540"/>
        <v>3.904385788744269E-2</v>
      </c>
      <c r="AY866" s="30">
        <f t="shared" ca="1" si="540"/>
        <v>0.52317238598009541</v>
      </c>
      <c r="AZ866" s="30">
        <f>IF(Riskregister!$E$15="",0,COUNTIF(BP$4:BP$53,"&lt;"&amp;AX866)*IF(AY866&lt;0.5,Riskregister!$K$15+(Riskregister!$L$15-Riskregister!$K$15)*SQRT(AY866/2),Riskregister!$L$15-(Riskregister!$L$15-Riskregister!$K$15)*SQRT((1-AY866)/2)))</f>
        <v>0</v>
      </c>
      <c r="BA866" s="30">
        <f t="shared" ca="1" si="541"/>
        <v>0.84163029868756578</v>
      </c>
      <c r="BB866" s="30">
        <f t="shared" ca="1" si="541"/>
        <v>0.4343175438491268</v>
      </c>
      <c r="BC866" s="30">
        <f>IF(Riskregister!$E$16="",0,COUNTIF(BQ$4:BQ$53,"&lt;"&amp;BA866)*IF(BB866&lt;0.5,Riskregister!$K$16+(Riskregister!$L$16-Riskregister!$K$16)*SQRT(BB866/2),Riskregister!$L$16-(Riskregister!$L$16-Riskregister!$K$16)*SQRT((1-BB866)/2)))</f>
        <v>0</v>
      </c>
      <c r="BD866" s="30">
        <f t="shared" ca="1" si="517"/>
        <v>17382914.171267025</v>
      </c>
    </row>
    <row r="867" spans="20:56" x14ac:dyDescent="0.35">
      <c r="T867" s="30">
        <f t="shared" ca="1" si="530"/>
        <v>0.34882291291593026</v>
      </c>
      <c r="U867" s="30">
        <f t="shared" ca="1" si="530"/>
        <v>7.3103369435618903E-2</v>
      </c>
      <c r="V867" s="30">
        <f ca="1">IF(Riskregister!$E$5="",0,COUNTIF(BF$4:BF$53,"&lt;"&amp;T867)*IF(U867&lt;0.5,Riskregister!$K$5+(Riskregister!$L$5-Riskregister!$K$5)*SQRT(U867/2),Riskregister!$L$5-(Riskregister!$L$5-Riskregister!$K$5)*SQRT((1-U867)/2)))</f>
        <v>708099.68112767546</v>
      </c>
      <c r="W867" s="30">
        <f t="shared" ca="1" si="531"/>
        <v>5.8725413726837927E-2</v>
      </c>
      <c r="X867" s="30">
        <f t="shared" ca="1" si="531"/>
        <v>0.50347072332103915</v>
      </c>
      <c r="Y867" s="30">
        <f ca="1">IF(Riskregister!$E$6="",0,COUNTIF(BG$4:BG$53,"&lt;"&amp;W867)*IF(X867&lt;0.5,Riskregister!$K$6+(Riskregister!$L$6-Riskregister!$K$6)*SQRT(X867/2),Riskregister!$L$6-(Riskregister!$L$6-Riskregister!$K$6)*SQRT((1-X867)/2)))</f>
        <v>0</v>
      </c>
      <c r="Z867" s="30">
        <f t="shared" ca="1" si="532"/>
        <v>0.29500413555199545</v>
      </c>
      <c r="AA867" s="30">
        <f t="shared" ca="1" si="532"/>
        <v>0.75497698438520211</v>
      </c>
      <c r="AB867" s="30">
        <f ca="1">IF(Riskregister!$E$7="",0,COUNTIF(BH$4:BH$53,"&lt;"&amp;Z867)*IF(AA867&lt;0.5,Riskregister!$K$7+(Riskregister!$L$7-Riskregister!$K$7)*SQRT(AA867/2),Riskregister!$L$7-(Riskregister!$L$7-Riskregister!$K$7)*SQRT((1-AA867)/2)))</f>
        <v>1387471.2311571324</v>
      </c>
      <c r="AC867" s="30">
        <f t="shared" ca="1" si="533"/>
        <v>0.25152348526985602</v>
      </c>
      <c r="AD867" s="30">
        <f t="shared" ca="1" si="533"/>
        <v>0.30085255248352538</v>
      </c>
      <c r="AE867" s="30">
        <f ca="1">IF(Riskregister!$E$8="",0,COUNTIF(BI$4:BI$53,"&lt;"&amp;AC867)*IF(AD867&lt;0.5,Riskregister!$K$8+(Riskregister!$L$8-Riskregister!$K$8)*SQRT(AD867/2),Riskregister!$L$8-(Riskregister!$L$8-Riskregister!$K$8)*SQRT((1-AD867)/2)))</f>
        <v>4245773.6858892031</v>
      </c>
      <c r="AF867" s="30">
        <f t="shared" ca="1" si="534"/>
        <v>0.39366919229171038</v>
      </c>
      <c r="AG867" s="30">
        <f t="shared" ca="1" si="534"/>
        <v>0.60664126447852507</v>
      </c>
      <c r="AH867" s="30">
        <f>IF(Riskregister!$E$9="",0,COUNTIF(BJ$4:BJ$53,"&lt;"&amp;AF867)*IF(AG867&lt;0.5,Riskregister!$K$9+(Riskregister!$L$9-Riskregister!$K$9)*SQRT(AG867/2),Riskregister!$L$9-(Riskregister!$L$9-Riskregister!$K$9)*SQRT((1-AG867)/2)))</f>
        <v>0</v>
      </c>
      <c r="AI867" s="30">
        <f t="shared" ca="1" si="535"/>
        <v>3.4477354366483803E-2</v>
      </c>
      <c r="AJ867" s="30">
        <f t="shared" ca="1" si="535"/>
        <v>0.64760788650267453</v>
      </c>
      <c r="AK867" s="30">
        <f>IF(Riskregister!$E$10="",0,COUNTIF(BK$4:BK$53,"&lt;"&amp;AI867)*IF(AJ867&lt;0.5,Riskregister!$K$10+(Riskregister!$L$10-Riskregister!$K$10)*SQRT(AJ867/2),Riskregister!$L$10-(Riskregister!$L$10-Riskregister!$K$10)*SQRT((1-AJ867)/2)))</f>
        <v>0</v>
      </c>
      <c r="AL867" s="30">
        <f t="shared" ca="1" si="536"/>
        <v>0.59427986330427629</v>
      </c>
      <c r="AM867" s="30">
        <f t="shared" ca="1" si="536"/>
        <v>0.78618142469344365</v>
      </c>
      <c r="AN867" s="30">
        <f>IF(Riskregister!$E$11="",0,COUNTIF(BL$4:BL$53,"&lt;"&amp;AL867)*IF(AM867&lt;0.5,Riskregister!$K$11+(Riskregister!$L$11-Riskregister!$K$11)*SQRT(AM867/2),Riskregister!$L$11-(Riskregister!$L$11-Riskregister!$K$11)*SQRT((1-AM867)/2)))</f>
        <v>0</v>
      </c>
      <c r="AO867" s="30">
        <f t="shared" ca="1" si="537"/>
        <v>0.70067706226101678</v>
      </c>
      <c r="AP867" s="30">
        <f t="shared" ca="1" si="537"/>
        <v>0.54040925586215971</v>
      </c>
      <c r="AQ867" s="30">
        <f>IF(Riskregister!$E$12="",0,COUNTIF(BM$4:BM$53,"&lt;"&amp;AO867)*IF(AP867&lt;0.5,Riskregister!$K$12+(Riskregister!$L$12-Riskregister!$K$12)*SQRT(AP867/2),Riskregister!$L$12-(Riskregister!$L$12-Riskregister!$K$12)*SQRT((1-AP867)/2)))</f>
        <v>0</v>
      </c>
      <c r="AR867" s="30">
        <f t="shared" ca="1" si="538"/>
        <v>0.97221498842988552</v>
      </c>
      <c r="AS867" s="30">
        <f t="shared" ca="1" si="538"/>
        <v>0.5222191423990965</v>
      </c>
      <c r="AT867" s="30">
        <f>IF(Riskregister!$E$13="",0,COUNTIF(BN$4:BN$53,"&lt;"&amp;AR867)*IF(AS867&lt;0.5,Riskregister!$K$13+(Riskregister!$L$13-Riskregister!$K$13)*SQRT(AS867/2),Riskregister!$L$13-(Riskregister!$L$13-Riskregister!$K$13)*SQRT((1-AS867)/2)))</f>
        <v>0</v>
      </c>
      <c r="AU867" s="30">
        <f t="shared" ca="1" si="539"/>
        <v>0.20014152168325539</v>
      </c>
      <c r="AV867" s="30">
        <f t="shared" ca="1" si="539"/>
        <v>0.92495958280136226</v>
      </c>
      <c r="AW867" s="30">
        <f>IF(Riskregister!$E$14="",0,COUNTIF(BO$4:BO$53,"&lt;"&amp;AU867)*IF(AV867&lt;0.5,Riskregister!$K$14+(Riskregister!$L$14-Riskregister!$K$14)*SQRT(AV867/2),Riskregister!$L$14-(Riskregister!$L$14-Riskregister!$K$14)*SQRT((1-AV867)/2)))</f>
        <v>0</v>
      </c>
      <c r="AX867" s="30">
        <f t="shared" ca="1" si="540"/>
        <v>0.70899081141040665</v>
      </c>
      <c r="AY867" s="30">
        <f t="shared" ca="1" si="540"/>
        <v>0.82947490899482101</v>
      </c>
      <c r="AZ867" s="30">
        <f>IF(Riskregister!$E$15="",0,COUNTIF(BP$4:BP$53,"&lt;"&amp;AX867)*IF(AY867&lt;0.5,Riskregister!$K$15+(Riskregister!$L$15-Riskregister!$K$15)*SQRT(AY867/2),Riskregister!$L$15-(Riskregister!$L$15-Riskregister!$K$15)*SQRT((1-AY867)/2)))</f>
        <v>0</v>
      </c>
      <c r="BA867" s="30">
        <f t="shared" ca="1" si="541"/>
        <v>0.75612759575976984</v>
      </c>
      <c r="BB867" s="30">
        <f t="shared" ca="1" si="541"/>
        <v>0.13110705085165175</v>
      </c>
      <c r="BC867" s="30">
        <f>IF(Riskregister!$E$16="",0,COUNTIF(BQ$4:BQ$53,"&lt;"&amp;BA867)*IF(BB867&lt;0.5,Riskregister!$K$16+(Riskregister!$L$16-Riskregister!$K$16)*SQRT(BB867/2),Riskregister!$L$16-(Riskregister!$L$16-Riskregister!$K$16)*SQRT((1-BB867)/2)))</f>
        <v>0</v>
      </c>
      <c r="BD867" s="30">
        <f t="shared" ca="1" si="517"/>
        <v>6341344.5981740113</v>
      </c>
    </row>
    <row r="868" spans="20:56" x14ac:dyDescent="0.35">
      <c r="T868" s="30">
        <f t="shared" ca="1" si="530"/>
        <v>8.409402138024169E-2</v>
      </c>
      <c r="U868" s="30">
        <f t="shared" ca="1" si="530"/>
        <v>0.29722261293018282</v>
      </c>
      <c r="V868" s="30">
        <f ca="1">IF(Riskregister!$E$5="",0,COUNTIF(BF$4:BF$53,"&lt;"&amp;T868)*IF(U868&lt;0.5,Riskregister!$K$5+(Riskregister!$L$5-Riskregister!$K$5)*SQRT(U868/2),Riskregister!$L$5-(Riskregister!$L$5-Riskregister!$K$5)*SQRT((1-U868)/2)))</f>
        <v>323475.61661277071</v>
      </c>
      <c r="W868" s="30">
        <f t="shared" ca="1" si="531"/>
        <v>0.17314629751571253</v>
      </c>
      <c r="X868" s="30">
        <f t="shared" ca="1" si="531"/>
        <v>0.70581371986074648</v>
      </c>
      <c r="Y868" s="30">
        <f ca="1">IF(Riskregister!$E$6="",0,COUNTIF(BG$4:BG$53,"&lt;"&amp;W868)*IF(X868&lt;0.5,Riskregister!$K$6+(Riskregister!$L$6-Riskregister!$K$6)*SQRT(X868/2),Riskregister!$L$6-(Riskregister!$L$6-Riskregister!$K$6)*SQRT((1-X868)/2)))</f>
        <v>1309650.976805507</v>
      </c>
      <c r="Z868" s="30">
        <f t="shared" ca="1" si="532"/>
        <v>0.86222726562504159</v>
      </c>
      <c r="AA868" s="30">
        <f t="shared" ca="1" si="532"/>
        <v>0.89085013184792949</v>
      </c>
      <c r="AB868" s="30">
        <f ca="1">IF(Riskregister!$E$7="",0,COUNTIF(BH$4:BH$53,"&lt;"&amp;Z868)*IF(AA868&lt;0.5,Riskregister!$K$7+(Riskregister!$L$7-Riskregister!$K$7)*SQRT(AA868/2),Riskregister!$L$7-(Riskregister!$L$7-Riskregister!$K$7)*SQRT((1-AA868)/2)))</f>
        <v>2864119.7221222329</v>
      </c>
      <c r="AC868" s="30">
        <f t="shared" ca="1" si="533"/>
        <v>0.94765016705829941</v>
      </c>
      <c r="AD868" s="30">
        <f t="shared" ca="1" si="533"/>
        <v>7.5488563869681946E-2</v>
      </c>
      <c r="AE868" s="30">
        <f ca="1">IF(Riskregister!$E$8="",0,COUNTIF(BI$4:BI$53,"&lt;"&amp;AC868)*IF(AD868&lt;0.5,Riskregister!$K$8+(Riskregister!$L$8-Riskregister!$K$8)*SQRT(AD868/2),Riskregister!$L$8-(Riskregister!$L$8-Riskregister!$K$8)*SQRT((1-AD868)/2)))</f>
        <v>7278664.3231596993</v>
      </c>
      <c r="AF868" s="30">
        <f t="shared" ca="1" si="534"/>
        <v>0.71206102983047792</v>
      </c>
      <c r="AG868" s="30">
        <f t="shared" ca="1" si="534"/>
        <v>0.63217840618754262</v>
      </c>
      <c r="AH868" s="30">
        <f>IF(Riskregister!$E$9="",0,COUNTIF(BJ$4:BJ$53,"&lt;"&amp;AF868)*IF(AG868&lt;0.5,Riskregister!$K$9+(Riskregister!$L$9-Riskregister!$K$9)*SQRT(AG868/2),Riskregister!$L$9-(Riskregister!$L$9-Riskregister!$K$9)*SQRT((1-AG868)/2)))</f>
        <v>0</v>
      </c>
      <c r="AI868" s="30">
        <f t="shared" ca="1" si="535"/>
        <v>0.78784414887209631</v>
      </c>
      <c r="AJ868" s="30">
        <f t="shared" ca="1" si="535"/>
        <v>0.21022836107370557</v>
      </c>
      <c r="AK868" s="30">
        <f>IF(Riskregister!$E$10="",0,COUNTIF(BK$4:BK$53,"&lt;"&amp;AI868)*IF(AJ868&lt;0.5,Riskregister!$K$10+(Riskregister!$L$10-Riskregister!$K$10)*SQRT(AJ868/2),Riskregister!$L$10-(Riskregister!$L$10-Riskregister!$K$10)*SQRT((1-AJ868)/2)))</f>
        <v>0</v>
      </c>
      <c r="AL868" s="30">
        <f t="shared" ca="1" si="536"/>
        <v>0.7355878065005369</v>
      </c>
      <c r="AM868" s="30">
        <f t="shared" ca="1" si="536"/>
        <v>0.8206687980205124</v>
      </c>
      <c r="AN868" s="30">
        <f>IF(Riskregister!$E$11="",0,COUNTIF(BL$4:BL$53,"&lt;"&amp;AL868)*IF(AM868&lt;0.5,Riskregister!$K$11+(Riskregister!$L$11-Riskregister!$K$11)*SQRT(AM868/2),Riskregister!$L$11-(Riskregister!$L$11-Riskregister!$K$11)*SQRT((1-AM868)/2)))</f>
        <v>0</v>
      </c>
      <c r="AO868" s="30">
        <f t="shared" ca="1" si="537"/>
        <v>0.67546152544987315</v>
      </c>
      <c r="AP868" s="30">
        <f t="shared" ca="1" si="537"/>
        <v>0.64582114733391216</v>
      </c>
      <c r="AQ868" s="30">
        <f>IF(Riskregister!$E$12="",0,COUNTIF(BM$4:BM$53,"&lt;"&amp;AO868)*IF(AP868&lt;0.5,Riskregister!$K$12+(Riskregister!$L$12-Riskregister!$K$12)*SQRT(AP868/2),Riskregister!$L$12-(Riskregister!$L$12-Riskregister!$K$12)*SQRT((1-AP868)/2)))</f>
        <v>0</v>
      </c>
      <c r="AR868" s="30">
        <f t="shared" ca="1" si="538"/>
        <v>0.74376515959217882</v>
      </c>
      <c r="AS868" s="30">
        <f t="shared" ca="1" si="538"/>
        <v>0.40683106624076903</v>
      </c>
      <c r="AT868" s="30">
        <f>IF(Riskregister!$E$13="",0,COUNTIF(BN$4:BN$53,"&lt;"&amp;AR868)*IF(AS868&lt;0.5,Riskregister!$K$13+(Riskregister!$L$13-Riskregister!$K$13)*SQRT(AS868/2),Riskregister!$L$13-(Riskregister!$L$13-Riskregister!$K$13)*SQRT((1-AS868)/2)))</f>
        <v>0</v>
      </c>
      <c r="AU868" s="30">
        <f t="shared" ca="1" si="539"/>
        <v>0.77314390897701202</v>
      </c>
      <c r="AV868" s="30">
        <f t="shared" ca="1" si="539"/>
        <v>0.32719454082596422</v>
      </c>
      <c r="AW868" s="30">
        <f>IF(Riskregister!$E$14="",0,COUNTIF(BO$4:BO$53,"&lt;"&amp;AU868)*IF(AV868&lt;0.5,Riskregister!$K$14+(Riskregister!$L$14-Riskregister!$K$14)*SQRT(AV868/2),Riskregister!$L$14-(Riskregister!$L$14-Riskregister!$K$14)*SQRT((1-AV868)/2)))</f>
        <v>0</v>
      </c>
      <c r="AX868" s="30">
        <f t="shared" ca="1" si="540"/>
        <v>1.8005002614966514E-2</v>
      </c>
      <c r="AY868" s="30">
        <f t="shared" ca="1" si="540"/>
        <v>0.28307554059484252</v>
      </c>
      <c r="AZ868" s="30">
        <f>IF(Riskregister!$E$15="",0,COUNTIF(BP$4:BP$53,"&lt;"&amp;AX868)*IF(AY868&lt;0.5,Riskregister!$K$15+(Riskregister!$L$15-Riskregister!$K$15)*SQRT(AY868/2),Riskregister!$L$15-(Riskregister!$L$15-Riskregister!$K$15)*SQRT((1-AY868)/2)))</f>
        <v>0</v>
      </c>
      <c r="BA868" s="30">
        <f t="shared" ca="1" si="541"/>
        <v>0.14875707273622463</v>
      </c>
      <c r="BB868" s="30">
        <f t="shared" ca="1" si="541"/>
        <v>0.87700991336065859</v>
      </c>
      <c r="BC868" s="30">
        <f>IF(Riskregister!$E$16="",0,COUNTIF(BQ$4:BQ$53,"&lt;"&amp;BA868)*IF(BB868&lt;0.5,Riskregister!$K$16+(Riskregister!$L$16-Riskregister!$K$16)*SQRT(BB868/2),Riskregister!$L$16-(Riskregister!$L$16-Riskregister!$K$16)*SQRT((1-BB868)/2)))</f>
        <v>0</v>
      </c>
      <c r="BD868" s="30">
        <f t="shared" ca="1" si="517"/>
        <v>11775910.63870021</v>
      </c>
    </row>
    <row r="869" spans="20:56" x14ac:dyDescent="0.35">
      <c r="T869" s="30">
        <f t="shared" ca="1" si="530"/>
        <v>0.14362161427949316</v>
      </c>
      <c r="U869" s="30">
        <f t="shared" ca="1" si="530"/>
        <v>0.89743000727352717</v>
      </c>
      <c r="V869" s="30">
        <f ca="1">IF(Riskregister!$E$5="",0,COUNTIF(BF$4:BF$53,"&lt;"&amp;T869)*IF(U869&lt;0.5,Riskregister!$K$5+(Riskregister!$L$5-Riskregister!$K$5)*SQRT(U869/2),Riskregister!$L$5-(Riskregister!$L$5-Riskregister!$K$5)*SQRT((1-U869)/2)))</f>
        <v>996184.28163112281</v>
      </c>
      <c r="W869" s="30">
        <f t="shared" ca="1" si="531"/>
        <v>0.64226555862148493</v>
      </c>
      <c r="X869" s="30">
        <f t="shared" ca="1" si="531"/>
        <v>8.7418780370052573E-2</v>
      </c>
      <c r="Y869" s="30">
        <f ca="1">IF(Riskregister!$E$6="",0,COUNTIF(BG$4:BG$53,"&lt;"&amp;W869)*IF(X869&lt;0.5,Riskregister!$K$6+(Riskregister!$L$6-Riskregister!$K$6)*SQRT(X869/2),Riskregister!$L$6-(Riskregister!$L$6-Riskregister!$K$6)*SQRT((1-X869)/2)))</f>
        <v>1152644.4690542412</v>
      </c>
      <c r="Z869" s="30">
        <f t="shared" ca="1" si="532"/>
        <v>0.79326486571067911</v>
      </c>
      <c r="AA869" s="30">
        <f t="shared" ca="1" si="532"/>
        <v>0.62072085766428753</v>
      </c>
      <c r="AB869" s="30">
        <f ca="1">IF(Riskregister!$E$7="",0,COUNTIF(BH$4:BH$53,"&lt;"&amp;Z869)*IF(AA869&lt;0.5,Riskregister!$K$7+(Riskregister!$L$7-Riskregister!$K$7)*SQRT(AA869/2),Riskregister!$L$7-(Riskregister!$L$7-Riskregister!$K$7)*SQRT((1-AA869)/2)))</f>
        <v>1980666.477965937</v>
      </c>
      <c r="AC869" s="30">
        <f t="shared" ca="1" si="533"/>
        <v>0.79965858362686493</v>
      </c>
      <c r="AD869" s="30">
        <f t="shared" ca="1" si="533"/>
        <v>0.47718634113642899</v>
      </c>
      <c r="AE869" s="30">
        <f ca="1">IF(Riskregister!$E$8="",0,COUNTIF(BI$4:BI$53,"&lt;"&amp;AC869)*IF(AD869&lt;0.5,Riskregister!$K$8+(Riskregister!$L$8-Riskregister!$K$8)*SQRT(AD869/2),Riskregister!$L$8-(Riskregister!$L$8-Riskregister!$K$8)*SQRT((1-AD869)/2)))</f>
        <v>10383047.98014416</v>
      </c>
      <c r="AF869" s="30">
        <f t="shared" ca="1" si="534"/>
        <v>0.58723676046681206</v>
      </c>
      <c r="AG869" s="30">
        <f t="shared" ca="1" si="534"/>
        <v>0.26754517490374008</v>
      </c>
      <c r="AH869" s="30">
        <f>IF(Riskregister!$E$9="",0,COUNTIF(BJ$4:BJ$53,"&lt;"&amp;AF869)*IF(AG869&lt;0.5,Riskregister!$K$9+(Riskregister!$L$9-Riskregister!$K$9)*SQRT(AG869/2),Riskregister!$L$9-(Riskregister!$L$9-Riskregister!$K$9)*SQRT((1-AG869)/2)))</f>
        <v>0</v>
      </c>
      <c r="AI869" s="30">
        <f t="shared" ca="1" si="535"/>
        <v>0.44028971397721028</v>
      </c>
      <c r="AJ869" s="30">
        <f t="shared" ca="1" si="535"/>
        <v>0.6984148307196596</v>
      </c>
      <c r="AK869" s="30">
        <f>IF(Riskregister!$E$10="",0,COUNTIF(BK$4:BK$53,"&lt;"&amp;AI869)*IF(AJ869&lt;0.5,Riskregister!$K$10+(Riskregister!$L$10-Riskregister!$K$10)*SQRT(AJ869/2),Riskregister!$L$10-(Riskregister!$L$10-Riskregister!$K$10)*SQRT((1-AJ869)/2)))</f>
        <v>0</v>
      </c>
      <c r="AL869" s="30">
        <f t="shared" ca="1" si="536"/>
        <v>0.26226882484921044</v>
      </c>
      <c r="AM869" s="30">
        <f t="shared" ca="1" si="536"/>
        <v>0.30401372387729098</v>
      </c>
      <c r="AN869" s="30">
        <f>IF(Riskregister!$E$11="",0,COUNTIF(BL$4:BL$53,"&lt;"&amp;AL869)*IF(AM869&lt;0.5,Riskregister!$K$11+(Riskregister!$L$11-Riskregister!$K$11)*SQRT(AM869/2),Riskregister!$L$11-(Riskregister!$L$11-Riskregister!$K$11)*SQRT((1-AM869)/2)))</f>
        <v>0</v>
      </c>
      <c r="AO869" s="30">
        <f t="shared" ca="1" si="537"/>
        <v>0.34151185326171329</v>
      </c>
      <c r="AP869" s="30">
        <f t="shared" ca="1" si="537"/>
        <v>0.80627171123855534</v>
      </c>
      <c r="AQ869" s="30">
        <f>IF(Riskregister!$E$12="",0,COUNTIF(BM$4:BM$53,"&lt;"&amp;AO869)*IF(AP869&lt;0.5,Riskregister!$K$12+(Riskregister!$L$12-Riskregister!$K$12)*SQRT(AP869/2),Riskregister!$L$12-(Riskregister!$L$12-Riskregister!$K$12)*SQRT((1-AP869)/2)))</f>
        <v>0</v>
      </c>
      <c r="AR869" s="30">
        <f t="shared" ca="1" si="538"/>
        <v>0.52362891414764501</v>
      </c>
      <c r="AS869" s="30">
        <f t="shared" ca="1" si="538"/>
        <v>0.92179499798365661</v>
      </c>
      <c r="AT869" s="30">
        <f>IF(Riskregister!$E$13="",0,COUNTIF(BN$4:BN$53,"&lt;"&amp;AR869)*IF(AS869&lt;0.5,Riskregister!$K$13+(Riskregister!$L$13-Riskregister!$K$13)*SQRT(AS869/2),Riskregister!$L$13-(Riskregister!$L$13-Riskregister!$K$13)*SQRT((1-AS869)/2)))</f>
        <v>0</v>
      </c>
      <c r="AU869" s="30">
        <f t="shared" ca="1" si="539"/>
        <v>0.49885683987065954</v>
      </c>
      <c r="AV869" s="30">
        <f t="shared" ca="1" si="539"/>
        <v>0.8270080499490654</v>
      </c>
      <c r="AW869" s="30">
        <f>IF(Riskregister!$E$14="",0,COUNTIF(BO$4:BO$53,"&lt;"&amp;AU869)*IF(AV869&lt;0.5,Riskregister!$K$14+(Riskregister!$L$14-Riskregister!$K$14)*SQRT(AV869/2),Riskregister!$L$14-(Riskregister!$L$14-Riskregister!$K$14)*SQRT((1-AV869)/2)))</f>
        <v>0</v>
      </c>
      <c r="AX869" s="30">
        <f t="shared" ca="1" si="540"/>
        <v>0.24183960478764033</v>
      </c>
      <c r="AY869" s="30">
        <f t="shared" ca="1" si="540"/>
        <v>0.11721538151398581</v>
      </c>
      <c r="AZ869" s="30">
        <f>IF(Riskregister!$E$15="",0,COUNTIF(BP$4:BP$53,"&lt;"&amp;AX869)*IF(AY869&lt;0.5,Riskregister!$K$15+(Riskregister!$L$15-Riskregister!$K$15)*SQRT(AY869/2),Riskregister!$L$15-(Riskregister!$L$15-Riskregister!$K$15)*SQRT((1-AY869)/2)))</f>
        <v>0</v>
      </c>
      <c r="BA869" s="30">
        <f t="shared" ca="1" si="541"/>
        <v>0.41483912306972515</v>
      </c>
      <c r="BB869" s="30">
        <f t="shared" ca="1" si="541"/>
        <v>0.77725374179531403</v>
      </c>
      <c r="BC869" s="30">
        <f>IF(Riskregister!$E$16="",0,COUNTIF(BQ$4:BQ$53,"&lt;"&amp;BA869)*IF(BB869&lt;0.5,Riskregister!$K$16+(Riskregister!$L$16-Riskregister!$K$16)*SQRT(BB869/2),Riskregister!$L$16-(Riskregister!$L$16-Riskregister!$K$16)*SQRT((1-BB869)/2)))</f>
        <v>0</v>
      </c>
      <c r="BD869" s="30">
        <f t="shared" ca="1" si="517"/>
        <v>14512543.208795462</v>
      </c>
    </row>
    <row r="870" spans="20:56" x14ac:dyDescent="0.35">
      <c r="T870" s="30">
        <f t="shared" ca="1" si="530"/>
        <v>6.1719464513689815E-3</v>
      </c>
      <c r="U870" s="30">
        <f t="shared" ca="1" si="530"/>
        <v>0.32541726788219016</v>
      </c>
      <c r="V870" s="30">
        <f ca="1">IF(Riskregister!$E$5="",0,COUNTIF(BF$4:BF$53,"&lt;"&amp;T870)*IF(U870&lt;0.5,Riskregister!$K$5+(Riskregister!$L$5-Riskregister!$K$5)*SQRT(U870/2),Riskregister!$L$5-(Riskregister!$L$5-Riskregister!$K$5)*SQRT((1-U870)/2)))</f>
        <v>0</v>
      </c>
      <c r="W870" s="30">
        <f t="shared" ca="1" si="531"/>
        <v>0.77051065972216259</v>
      </c>
      <c r="X870" s="30">
        <f t="shared" ca="1" si="531"/>
        <v>0.86415662795772796</v>
      </c>
      <c r="Y870" s="30">
        <f ca="1">IF(Riskregister!$E$6="",0,COUNTIF(BG$4:BG$53,"&lt;"&amp;W870)*IF(X870&lt;0.5,Riskregister!$K$6+(Riskregister!$L$6-Riskregister!$K$6)*SQRT(X870/2),Riskregister!$L$6-(Riskregister!$L$6-Riskregister!$K$6)*SQRT((1-X870)/2)))</f>
        <v>4592663.3791532572</v>
      </c>
      <c r="Z870" s="30">
        <f t="shared" ca="1" si="532"/>
        <v>0.38255185748108789</v>
      </c>
      <c r="AA870" s="30">
        <f t="shared" ca="1" si="532"/>
        <v>0.96309775704223721</v>
      </c>
      <c r="AB870" s="30">
        <f ca="1">IF(Riskregister!$E$7="",0,COUNTIF(BH$4:BH$53,"&lt;"&amp;Z870)*IF(AA870&lt;0.5,Riskregister!$K$7+(Riskregister!$L$7-Riskregister!$K$7)*SQRT(AA870/2),Riskregister!$L$7-(Riskregister!$L$7-Riskregister!$K$7)*SQRT((1-AA870)/2)))</f>
        <v>1762288.9158472533</v>
      </c>
      <c r="AC870" s="30">
        <f t="shared" ca="1" si="533"/>
        <v>0.63071098729691677</v>
      </c>
      <c r="AD870" s="30">
        <f t="shared" ca="1" si="533"/>
        <v>0.49083328826445816</v>
      </c>
      <c r="AE870" s="30">
        <f ca="1">IF(Riskregister!$E$8="",0,COUNTIF(BI$4:BI$53,"&lt;"&amp;AC870)*IF(AD870&lt;0.5,Riskregister!$K$8+(Riskregister!$L$8-Riskregister!$K$8)*SQRT(AD870/2),Riskregister!$L$8-(Riskregister!$L$8-Riskregister!$K$8)*SQRT((1-AD870)/2)))</f>
        <v>7885075.7347310465</v>
      </c>
      <c r="AF870" s="30">
        <f t="shared" ca="1" si="534"/>
        <v>0.58288554266989479</v>
      </c>
      <c r="AG870" s="30">
        <f t="shared" ca="1" si="534"/>
        <v>0.21975894237318649</v>
      </c>
      <c r="AH870" s="30">
        <f>IF(Riskregister!$E$9="",0,COUNTIF(BJ$4:BJ$53,"&lt;"&amp;AF870)*IF(AG870&lt;0.5,Riskregister!$K$9+(Riskregister!$L$9-Riskregister!$K$9)*SQRT(AG870/2),Riskregister!$L$9-(Riskregister!$L$9-Riskregister!$K$9)*SQRT((1-AG870)/2)))</f>
        <v>0</v>
      </c>
      <c r="AI870" s="30">
        <f t="shared" ca="1" si="535"/>
        <v>0.61520379166999373</v>
      </c>
      <c r="AJ870" s="30">
        <f t="shared" ca="1" si="535"/>
        <v>0.3717207721478496</v>
      </c>
      <c r="AK870" s="30">
        <f>IF(Riskregister!$E$10="",0,COUNTIF(BK$4:BK$53,"&lt;"&amp;AI870)*IF(AJ870&lt;0.5,Riskregister!$K$10+(Riskregister!$L$10-Riskregister!$K$10)*SQRT(AJ870/2),Riskregister!$L$10-(Riskregister!$L$10-Riskregister!$K$10)*SQRT((1-AJ870)/2)))</f>
        <v>0</v>
      </c>
      <c r="AL870" s="30">
        <f t="shared" ca="1" si="536"/>
        <v>0.39896826579885702</v>
      </c>
      <c r="AM870" s="30">
        <f t="shared" ca="1" si="536"/>
        <v>0.80070530820642005</v>
      </c>
      <c r="AN870" s="30">
        <f>IF(Riskregister!$E$11="",0,COUNTIF(BL$4:BL$53,"&lt;"&amp;AL870)*IF(AM870&lt;0.5,Riskregister!$K$11+(Riskregister!$L$11-Riskregister!$K$11)*SQRT(AM870/2),Riskregister!$L$11-(Riskregister!$L$11-Riskregister!$K$11)*SQRT((1-AM870)/2)))</f>
        <v>0</v>
      </c>
      <c r="AO870" s="30">
        <f t="shared" ca="1" si="537"/>
        <v>0.32562712766035207</v>
      </c>
      <c r="AP870" s="30">
        <f t="shared" ca="1" si="537"/>
        <v>0.79420784689133739</v>
      </c>
      <c r="AQ870" s="30">
        <f>IF(Riskregister!$E$12="",0,COUNTIF(BM$4:BM$53,"&lt;"&amp;AO870)*IF(AP870&lt;0.5,Riskregister!$K$12+(Riskregister!$L$12-Riskregister!$K$12)*SQRT(AP870/2),Riskregister!$L$12-(Riskregister!$L$12-Riskregister!$K$12)*SQRT((1-AP870)/2)))</f>
        <v>0</v>
      </c>
      <c r="AR870" s="30">
        <f t="shared" ca="1" si="538"/>
        <v>0.459461441546128</v>
      </c>
      <c r="AS870" s="30">
        <f t="shared" ca="1" si="538"/>
        <v>6.3651259457830678E-2</v>
      </c>
      <c r="AT870" s="30">
        <f>IF(Riskregister!$E$13="",0,COUNTIF(BN$4:BN$53,"&lt;"&amp;AR870)*IF(AS870&lt;0.5,Riskregister!$K$13+(Riskregister!$L$13-Riskregister!$K$13)*SQRT(AS870/2),Riskregister!$L$13-(Riskregister!$L$13-Riskregister!$K$13)*SQRT((1-AS870)/2)))</f>
        <v>0</v>
      </c>
      <c r="AU870" s="30">
        <f t="shared" ca="1" si="539"/>
        <v>0.27324485424256428</v>
      </c>
      <c r="AV870" s="30">
        <f t="shared" ca="1" si="539"/>
        <v>0.10894673206349026</v>
      </c>
      <c r="AW870" s="30">
        <f>IF(Riskregister!$E$14="",0,COUNTIF(BO$4:BO$53,"&lt;"&amp;AU870)*IF(AV870&lt;0.5,Riskregister!$K$14+(Riskregister!$L$14-Riskregister!$K$14)*SQRT(AV870/2),Riskregister!$L$14-(Riskregister!$L$14-Riskregister!$K$14)*SQRT((1-AV870)/2)))</f>
        <v>0</v>
      </c>
      <c r="AX870" s="30">
        <f t="shared" ca="1" si="540"/>
        <v>0.32437208160743802</v>
      </c>
      <c r="AY870" s="30">
        <f t="shared" ca="1" si="540"/>
        <v>0.32244894091389109</v>
      </c>
      <c r="AZ870" s="30">
        <f>IF(Riskregister!$E$15="",0,COUNTIF(BP$4:BP$53,"&lt;"&amp;AX870)*IF(AY870&lt;0.5,Riskregister!$K$15+(Riskregister!$L$15-Riskregister!$K$15)*SQRT(AY870/2),Riskregister!$L$15-(Riskregister!$L$15-Riskregister!$K$15)*SQRT((1-AY870)/2)))</f>
        <v>0</v>
      </c>
      <c r="BA870" s="30">
        <f t="shared" ca="1" si="541"/>
        <v>0.478047729813454</v>
      </c>
      <c r="BB870" s="30">
        <f t="shared" ca="1" si="541"/>
        <v>0.89391898490103661</v>
      </c>
      <c r="BC870" s="30">
        <f>IF(Riskregister!$E$16="",0,COUNTIF(BQ$4:BQ$53,"&lt;"&amp;BA870)*IF(BB870&lt;0.5,Riskregister!$K$16+(Riskregister!$L$16-Riskregister!$K$16)*SQRT(BB870/2),Riskregister!$L$16-(Riskregister!$L$16-Riskregister!$K$16)*SQRT((1-BB870)/2)))</f>
        <v>0</v>
      </c>
      <c r="BD870" s="30">
        <f t="shared" ca="1" si="517"/>
        <v>14240028.029731557</v>
      </c>
    </row>
    <row r="871" spans="20:56" x14ac:dyDescent="0.35">
      <c r="T871" s="30">
        <f t="shared" ca="1" si="530"/>
        <v>0.43322035287473781</v>
      </c>
      <c r="U871" s="30">
        <f t="shared" ca="1" si="530"/>
        <v>0.17924249483058941</v>
      </c>
      <c r="V871" s="30">
        <f ca="1">IF(Riskregister!$E$5="",0,COUNTIF(BF$4:BF$53,"&lt;"&amp;T871)*IF(U871&lt;0.5,Riskregister!$K$5+(Riskregister!$L$5-Riskregister!$K$5)*SQRT(U871/2),Riskregister!$L$5-(Riskregister!$L$5-Riskregister!$K$5)*SQRT((1-U871)/2)))</f>
        <v>854146.90820835752</v>
      </c>
      <c r="W871" s="30">
        <f t="shared" ca="1" si="531"/>
        <v>7.2014034785584879E-2</v>
      </c>
      <c r="X871" s="30">
        <f t="shared" ca="1" si="531"/>
        <v>0.57480651837840313</v>
      </c>
      <c r="Y871" s="30">
        <f ca="1">IF(Riskregister!$E$6="",0,COUNTIF(BG$4:BG$53,"&lt;"&amp;W871)*IF(X871&lt;0.5,Riskregister!$K$6+(Riskregister!$L$6-Riskregister!$K$6)*SQRT(X871/2),Riskregister!$L$6-(Riskregister!$L$6-Riskregister!$K$6)*SQRT((1-X871)/2)))</f>
        <v>0</v>
      </c>
      <c r="Z871" s="30">
        <f t="shared" ca="1" si="532"/>
        <v>2.2825698211645484E-2</v>
      </c>
      <c r="AA871" s="30">
        <f t="shared" ca="1" si="532"/>
        <v>0.57381435960426586</v>
      </c>
      <c r="AB871" s="30">
        <f ca="1">IF(Riskregister!$E$7="",0,COUNTIF(BH$4:BH$53,"&lt;"&amp;Z871)*IF(AA871&lt;0.5,Riskregister!$K$7+(Riskregister!$L$7-Riskregister!$K$7)*SQRT(AA871/2),Riskregister!$L$7-(Riskregister!$L$7-Riskregister!$K$7)*SQRT((1-AA871)/2)))</f>
        <v>476866.15482596867</v>
      </c>
      <c r="AC871" s="30">
        <f t="shared" ca="1" si="533"/>
        <v>0.90468071465419919</v>
      </c>
      <c r="AD871" s="30">
        <f t="shared" ca="1" si="533"/>
        <v>0.98963601797389544</v>
      </c>
      <c r="AE871" s="30">
        <f ca="1">IF(Riskregister!$E$8="",0,COUNTIF(BI$4:BI$53,"&lt;"&amp;AC871)*IF(AD871&lt;0.5,Riskregister!$K$8+(Riskregister!$L$8-Riskregister!$K$8)*SQRT(AD871/2),Riskregister!$L$8-(Riskregister!$L$8-Riskregister!$K$8)*SQRT((1-AD871)/2)))</f>
        <v>23308327.887278944</v>
      </c>
      <c r="AF871" s="30">
        <f t="shared" ca="1" si="534"/>
        <v>0.91908321840690954</v>
      </c>
      <c r="AG871" s="30">
        <f t="shared" ca="1" si="534"/>
        <v>0.75246680721223236</v>
      </c>
      <c r="AH871" s="30">
        <f>IF(Riskregister!$E$9="",0,COUNTIF(BJ$4:BJ$53,"&lt;"&amp;AF871)*IF(AG871&lt;0.5,Riskregister!$K$9+(Riskregister!$L$9-Riskregister!$K$9)*SQRT(AG871/2),Riskregister!$L$9-(Riskregister!$L$9-Riskregister!$K$9)*SQRT((1-AG871)/2)))</f>
        <v>0</v>
      </c>
      <c r="AI871" s="30">
        <f t="shared" ca="1" si="535"/>
        <v>0.1988481398510038</v>
      </c>
      <c r="AJ871" s="30">
        <f t="shared" ca="1" si="535"/>
        <v>0.47079625575816364</v>
      </c>
      <c r="AK871" s="30">
        <f>IF(Riskregister!$E$10="",0,COUNTIF(BK$4:BK$53,"&lt;"&amp;AI871)*IF(AJ871&lt;0.5,Riskregister!$K$10+(Riskregister!$L$10-Riskregister!$K$10)*SQRT(AJ871/2),Riskregister!$L$10-(Riskregister!$L$10-Riskregister!$K$10)*SQRT((1-AJ871)/2)))</f>
        <v>0</v>
      </c>
      <c r="AL871" s="30">
        <f t="shared" ca="1" si="536"/>
        <v>0.54482870297345765</v>
      </c>
      <c r="AM871" s="30">
        <f t="shared" ca="1" si="536"/>
        <v>0.52245629228918911</v>
      </c>
      <c r="AN871" s="30">
        <f>IF(Riskregister!$E$11="",0,COUNTIF(BL$4:BL$53,"&lt;"&amp;AL871)*IF(AM871&lt;0.5,Riskregister!$K$11+(Riskregister!$L$11-Riskregister!$K$11)*SQRT(AM871/2),Riskregister!$L$11-(Riskregister!$L$11-Riskregister!$K$11)*SQRT((1-AM871)/2)))</f>
        <v>0</v>
      </c>
      <c r="AO871" s="30">
        <f t="shared" ca="1" si="537"/>
        <v>0.18352543177291991</v>
      </c>
      <c r="AP871" s="30">
        <f t="shared" ca="1" si="537"/>
        <v>8.4929310162308758E-2</v>
      </c>
      <c r="AQ871" s="30">
        <f>IF(Riskregister!$E$12="",0,COUNTIF(BM$4:BM$53,"&lt;"&amp;AO871)*IF(AP871&lt;0.5,Riskregister!$K$12+(Riskregister!$L$12-Riskregister!$K$12)*SQRT(AP871/2),Riskregister!$L$12-(Riskregister!$L$12-Riskregister!$K$12)*SQRT((1-AP871)/2)))</f>
        <v>0</v>
      </c>
      <c r="AR871" s="30">
        <f t="shared" ca="1" si="538"/>
        <v>0.85089507622306393</v>
      </c>
      <c r="AS871" s="30">
        <f t="shared" ca="1" si="538"/>
        <v>0.4213701898539356</v>
      </c>
      <c r="AT871" s="30">
        <f>IF(Riskregister!$E$13="",0,COUNTIF(BN$4:BN$53,"&lt;"&amp;AR871)*IF(AS871&lt;0.5,Riskregister!$K$13+(Riskregister!$L$13-Riskregister!$K$13)*SQRT(AS871/2),Riskregister!$L$13-(Riskregister!$L$13-Riskregister!$K$13)*SQRT((1-AS871)/2)))</f>
        <v>0</v>
      </c>
      <c r="AU871" s="30">
        <f t="shared" ca="1" si="539"/>
        <v>0.60430295855545457</v>
      </c>
      <c r="AV871" s="30">
        <f t="shared" ca="1" si="539"/>
        <v>5.6267099407432131E-2</v>
      </c>
      <c r="AW871" s="30">
        <f>IF(Riskregister!$E$14="",0,COUNTIF(BO$4:BO$53,"&lt;"&amp;AU871)*IF(AV871&lt;0.5,Riskregister!$K$14+(Riskregister!$L$14-Riskregister!$K$14)*SQRT(AV871/2),Riskregister!$L$14-(Riskregister!$L$14-Riskregister!$K$14)*SQRT((1-AV871)/2)))</f>
        <v>0</v>
      </c>
      <c r="AX871" s="30">
        <f t="shared" ca="1" si="540"/>
        <v>2.5466634348158879E-2</v>
      </c>
      <c r="AY871" s="30">
        <f t="shared" ca="1" si="540"/>
        <v>0.35598374277806377</v>
      </c>
      <c r="AZ871" s="30">
        <f>IF(Riskregister!$E$15="",0,COUNTIF(BP$4:BP$53,"&lt;"&amp;AX871)*IF(AY871&lt;0.5,Riskregister!$K$15+(Riskregister!$L$15-Riskregister!$K$15)*SQRT(AY871/2),Riskregister!$L$15-(Riskregister!$L$15-Riskregister!$K$15)*SQRT((1-AY871)/2)))</f>
        <v>0</v>
      </c>
      <c r="BA871" s="30">
        <f t="shared" ca="1" si="541"/>
        <v>0.36347675658026612</v>
      </c>
      <c r="BB871" s="30">
        <f t="shared" ca="1" si="541"/>
        <v>0.77202360616485333</v>
      </c>
      <c r="BC871" s="30">
        <f>IF(Riskregister!$E$16="",0,COUNTIF(BQ$4:BQ$53,"&lt;"&amp;BA871)*IF(BB871&lt;0.5,Riskregister!$K$16+(Riskregister!$L$16-Riskregister!$K$16)*SQRT(BB871/2),Riskregister!$L$16-(Riskregister!$L$16-Riskregister!$K$16)*SQRT((1-BB871)/2)))</f>
        <v>0</v>
      </c>
      <c r="BD871" s="30">
        <f t="shared" ca="1" si="517"/>
        <v>24639340.95031327</v>
      </c>
    </row>
    <row r="872" spans="20:56" x14ac:dyDescent="0.35">
      <c r="T872" s="30">
        <f t="shared" ca="1" si="530"/>
        <v>0.93667035257779685</v>
      </c>
      <c r="U872" s="30">
        <f t="shared" ca="1" si="530"/>
        <v>0.93796652871632591</v>
      </c>
      <c r="V872" s="30">
        <f ca="1">IF(Riskregister!$E$5="",0,COUNTIF(BF$4:BF$53,"&lt;"&amp;T872)*IF(U872&lt;0.5,Riskregister!$K$5+(Riskregister!$L$5-Riskregister!$K$5)*SQRT(U872/2),Riskregister!$L$5-(Riskregister!$L$5-Riskregister!$K$5)*SQRT((1-U872)/2)))</f>
        <v>3645235.5820655692</v>
      </c>
      <c r="W872" s="30">
        <f t="shared" ca="1" si="531"/>
        <v>0.41752802238368814</v>
      </c>
      <c r="X872" s="30">
        <f t="shared" ca="1" si="531"/>
        <v>0.47081582718471482</v>
      </c>
      <c r="Y872" s="30">
        <f ca="1">IF(Riskregister!$E$6="",0,COUNTIF(BG$4:BG$53,"&lt;"&amp;W872)*IF(X872&lt;0.5,Riskregister!$K$6+(Riskregister!$L$6-Riskregister!$K$6)*SQRT(X872/2),Riskregister!$L$6-(Riskregister!$L$6-Riskregister!$K$6)*SQRT((1-X872)/2)))</f>
        <v>1073339.3613248162</v>
      </c>
      <c r="Z872" s="30">
        <f t="shared" ca="1" si="532"/>
        <v>0.10009675181412214</v>
      </c>
      <c r="AA872" s="30">
        <f t="shared" ca="1" si="532"/>
        <v>0.3099251725411617</v>
      </c>
      <c r="AB872" s="30">
        <f ca="1">IF(Riskregister!$E$7="",0,COUNTIF(BH$4:BH$53,"&lt;"&amp;Z872)*IF(AA872&lt;0.5,Riskregister!$K$7+(Riskregister!$L$7-Riskregister!$K$7)*SQRT(AA872/2),Riskregister!$L$7-(Riskregister!$L$7-Riskregister!$K$7)*SQRT((1-AA872)/2)))</f>
        <v>563335.51911651064</v>
      </c>
      <c r="AC872" s="30">
        <f t="shared" ca="1" si="533"/>
        <v>0.59144287180231092</v>
      </c>
      <c r="AD872" s="30">
        <f t="shared" ca="1" si="533"/>
        <v>1.5644680748237993E-3</v>
      </c>
      <c r="AE872" s="30">
        <f ca="1">IF(Riskregister!$E$8="",0,COUNTIF(BI$4:BI$53,"&lt;"&amp;AC872)*IF(AD872&lt;0.5,Riskregister!$K$8+(Riskregister!$L$8-Riskregister!$K$8)*SQRT(AD872/2),Riskregister!$L$8-(Riskregister!$L$8-Riskregister!$K$8)*SQRT((1-AD872)/2)))</f>
        <v>1294355.105175348</v>
      </c>
      <c r="AF872" s="30">
        <f t="shared" ca="1" si="534"/>
        <v>0.18708678351929986</v>
      </c>
      <c r="AG872" s="30">
        <f t="shared" ca="1" si="534"/>
        <v>0.10855905767955998</v>
      </c>
      <c r="AH872" s="30">
        <f>IF(Riskregister!$E$9="",0,COUNTIF(BJ$4:BJ$53,"&lt;"&amp;AF872)*IF(AG872&lt;0.5,Riskregister!$K$9+(Riskregister!$L$9-Riskregister!$K$9)*SQRT(AG872/2),Riskregister!$L$9-(Riskregister!$L$9-Riskregister!$K$9)*SQRT((1-AG872)/2)))</f>
        <v>0</v>
      </c>
      <c r="AI872" s="30">
        <f t="shared" ca="1" si="535"/>
        <v>0.7598348049143353</v>
      </c>
      <c r="AJ872" s="30">
        <f t="shared" ca="1" si="535"/>
        <v>0.84122142351363582</v>
      </c>
      <c r="AK872" s="30">
        <f>IF(Riskregister!$E$10="",0,COUNTIF(BK$4:BK$53,"&lt;"&amp;AI872)*IF(AJ872&lt;0.5,Riskregister!$K$10+(Riskregister!$L$10-Riskregister!$K$10)*SQRT(AJ872/2),Riskregister!$L$10-(Riskregister!$L$10-Riskregister!$K$10)*SQRT((1-AJ872)/2)))</f>
        <v>0</v>
      </c>
      <c r="AL872" s="30">
        <f t="shared" ca="1" si="536"/>
        <v>0.42339341955974985</v>
      </c>
      <c r="AM872" s="30">
        <f t="shared" ca="1" si="536"/>
        <v>0.1972908748905442</v>
      </c>
      <c r="AN872" s="30">
        <f>IF(Riskregister!$E$11="",0,COUNTIF(BL$4:BL$53,"&lt;"&amp;AL872)*IF(AM872&lt;0.5,Riskregister!$K$11+(Riskregister!$L$11-Riskregister!$K$11)*SQRT(AM872/2),Riskregister!$L$11-(Riskregister!$L$11-Riskregister!$K$11)*SQRT((1-AM872)/2)))</f>
        <v>0</v>
      </c>
      <c r="AO872" s="30">
        <f t="shared" ca="1" si="537"/>
        <v>0.3324634904490521</v>
      </c>
      <c r="AP872" s="30">
        <f t="shared" ca="1" si="537"/>
        <v>0.35908837405002803</v>
      </c>
      <c r="AQ872" s="30">
        <f>IF(Riskregister!$E$12="",0,COUNTIF(BM$4:BM$53,"&lt;"&amp;AO872)*IF(AP872&lt;0.5,Riskregister!$K$12+(Riskregister!$L$12-Riskregister!$K$12)*SQRT(AP872/2),Riskregister!$L$12-(Riskregister!$L$12-Riskregister!$K$12)*SQRT((1-AP872)/2)))</f>
        <v>0</v>
      </c>
      <c r="AR872" s="30">
        <f t="shared" ca="1" si="538"/>
        <v>0.38057905193707142</v>
      </c>
      <c r="AS872" s="30">
        <f t="shared" ca="1" si="538"/>
        <v>0.93898519582546802</v>
      </c>
      <c r="AT872" s="30">
        <f>IF(Riskregister!$E$13="",0,COUNTIF(BN$4:BN$53,"&lt;"&amp;AR872)*IF(AS872&lt;0.5,Riskregister!$K$13+(Riskregister!$L$13-Riskregister!$K$13)*SQRT(AS872/2),Riskregister!$L$13-(Riskregister!$L$13-Riskregister!$K$13)*SQRT((1-AS872)/2)))</f>
        <v>0</v>
      </c>
      <c r="AU872" s="30">
        <f t="shared" ca="1" si="539"/>
        <v>0.91901902380586298</v>
      </c>
      <c r="AV872" s="30">
        <f t="shared" ca="1" si="539"/>
        <v>0.48540546778565541</v>
      </c>
      <c r="AW872" s="30">
        <f>IF(Riskregister!$E$14="",0,COUNTIF(BO$4:BO$53,"&lt;"&amp;AU872)*IF(AV872&lt;0.5,Riskregister!$K$14+(Riskregister!$L$14-Riskregister!$K$14)*SQRT(AV872/2),Riskregister!$L$14-(Riskregister!$L$14-Riskregister!$K$14)*SQRT((1-AV872)/2)))</f>
        <v>0</v>
      </c>
      <c r="AX872" s="30">
        <f t="shared" ca="1" si="540"/>
        <v>0.27676527603118917</v>
      </c>
      <c r="AY872" s="30">
        <f t="shared" ca="1" si="540"/>
        <v>0.91505180939380315</v>
      </c>
      <c r="AZ872" s="30">
        <f>IF(Riskregister!$E$15="",0,COUNTIF(BP$4:BP$53,"&lt;"&amp;AX872)*IF(AY872&lt;0.5,Riskregister!$K$15+(Riskregister!$L$15-Riskregister!$K$15)*SQRT(AY872/2),Riskregister!$L$15-(Riskregister!$L$15-Riskregister!$K$15)*SQRT((1-AY872)/2)))</f>
        <v>0</v>
      </c>
      <c r="BA872" s="30">
        <f t="shared" ca="1" si="541"/>
        <v>0.68277696524318732</v>
      </c>
      <c r="BB872" s="30">
        <f t="shared" ca="1" si="541"/>
        <v>0.88928741885577234</v>
      </c>
      <c r="BC872" s="30">
        <f>IF(Riskregister!$E$16="",0,COUNTIF(BQ$4:BQ$53,"&lt;"&amp;BA872)*IF(BB872&lt;0.5,Riskregister!$K$16+(Riskregister!$L$16-Riskregister!$K$16)*SQRT(BB872/2),Riskregister!$L$16-(Riskregister!$L$16-Riskregister!$K$16)*SQRT((1-BB872)/2)))</f>
        <v>0</v>
      </c>
      <c r="BD872" s="30">
        <f t="shared" ca="1" si="517"/>
        <v>6576265.5676822439</v>
      </c>
    </row>
    <row r="873" spans="20:56" x14ac:dyDescent="0.35">
      <c r="T873" s="30">
        <f t="shared" ca="1" si="530"/>
        <v>0.56435449089641854</v>
      </c>
      <c r="U873" s="30">
        <f t="shared" ca="1" si="530"/>
        <v>0.74425963389187821</v>
      </c>
      <c r="V873" s="30">
        <f ca="1">IF(Riskregister!$E$5="",0,COUNTIF(BF$4:BF$53,"&lt;"&amp;T873)*IF(U873&lt;0.5,Riskregister!$K$5+(Riskregister!$L$5-Riskregister!$K$5)*SQRT(U873/2),Riskregister!$L$5-(Riskregister!$L$5-Riskregister!$K$5)*SQRT((1-U873)/2)))</f>
        <v>1756339.0697772955</v>
      </c>
      <c r="W873" s="30">
        <f t="shared" ca="1" si="531"/>
        <v>0.66169699410169591</v>
      </c>
      <c r="X873" s="30">
        <f t="shared" ca="1" si="531"/>
        <v>0.89131589268535794</v>
      </c>
      <c r="Y873" s="30">
        <f ca="1">IF(Riskregister!$E$6="",0,COUNTIF(BG$4:BG$53,"&lt;"&amp;W873)*IF(X873&lt;0.5,Riskregister!$K$6+(Riskregister!$L$6-Riskregister!$K$6)*SQRT(X873/2),Riskregister!$L$6-(Riskregister!$L$6-Riskregister!$K$6)*SQRT((1-X873)/2)))</f>
        <v>3160790.2435035203</v>
      </c>
      <c r="Z873" s="30">
        <f t="shared" ca="1" si="532"/>
        <v>0.64153667241465095</v>
      </c>
      <c r="AA873" s="30">
        <f t="shared" ca="1" si="532"/>
        <v>0.17310977449670317</v>
      </c>
      <c r="AB873" s="30">
        <f ca="1">IF(Riskregister!$E$7="",0,COUNTIF(BH$4:BH$53,"&lt;"&amp;Z873)*IF(AA873&lt;0.5,Riskregister!$K$7+(Riskregister!$L$7-Riskregister!$K$7)*SQRT(AA873/2),Riskregister!$L$7-(Riskregister!$L$7-Riskregister!$K$7)*SQRT((1-AA873)/2)))</f>
        <v>1070795.1933165416</v>
      </c>
      <c r="AC873" s="30">
        <f t="shared" ca="1" si="533"/>
        <v>0.91576751122023115</v>
      </c>
      <c r="AD873" s="30">
        <f t="shared" ca="1" si="533"/>
        <v>0.26076190168409097</v>
      </c>
      <c r="AE873" s="30">
        <f ca="1">IF(Riskregister!$E$8="",0,COUNTIF(BI$4:BI$53,"&lt;"&amp;AC873)*IF(AD873&lt;0.5,Riskregister!$K$8+(Riskregister!$L$8-Riskregister!$K$8)*SQRT(AD873/2),Riskregister!$L$8-(Riskregister!$L$8-Riskregister!$K$8)*SQRT((1-AD873)/2)))</f>
        <v>9985451.0842099395</v>
      </c>
      <c r="AF873" s="30">
        <f t="shared" ca="1" si="534"/>
        <v>0.72772465604671122</v>
      </c>
      <c r="AG873" s="30">
        <f t="shared" ca="1" si="534"/>
        <v>0.48047383464712079</v>
      </c>
      <c r="AH873" s="30">
        <f>IF(Riskregister!$E$9="",0,COUNTIF(BJ$4:BJ$53,"&lt;"&amp;AF873)*IF(AG873&lt;0.5,Riskregister!$K$9+(Riskregister!$L$9-Riskregister!$K$9)*SQRT(AG873/2),Riskregister!$L$9-(Riskregister!$L$9-Riskregister!$K$9)*SQRT((1-AG873)/2)))</f>
        <v>0</v>
      </c>
      <c r="AI873" s="30">
        <f t="shared" ca="1" si="535"/>
        <v>0.43968516091537879</v>
      </c>
      <c r="AJ873" s="30">
        <f t="shared" ca="1" si="535"/>
        <v>0.33724749352120686</v>
      </c>
      <c r="AK873" s="30">
        <f>IF(Riskregister!$E$10="",0,COUNTIF(BK$4:BK$53,"&lt;"&amp;AI873)*IF(AJ873&lt;0.5,Riskregister!$K$10+(Riskregister!$L$10-Riskregister!$K$10)*SQRT(AJ873/2),Riskregister!$L$10-(Riskregister!$L$10-Riskregister!$K$10)*SQRT((1-AJ873)/2)))</f>
        <v>0</v>
      </c>
      <c r="AL873" s="30">
        <f t="shared" ca="1" si="536"/>
        <v>0.91742570662355793</v>
      </c>
      <c r="AM873" s="30">
        <f t="shared" ca="1" si="536"/>
        <v>0.73696580025771663</v>
      </c>
      <c r="AN873" s="30">
        <f>IF(Riskregister!$E$11="",0,COUNTIF(BL$4:BL$53,"&lt;"&amp;AL873)*IF(AM873&lt;0.5,Riskregister!$K$11+(Riskregister!$L$11-Riskregister!$K$11)*SQRT(AM873/2),Riskregister!$L$11-(Riskregister!$L$11-Riskregister!$K$11)*SQRT((1-AM873)/2)))</f>
        <v>0</v>
      </c>
      <c r="AO873" s="30">
        <f t="shared" ca="1" si="537"/>
        <v>0.78133704005643345</v>
      </c>
      <c r="AP873" s="30">
        <f t="shared" ca="1" si="537"/>
        <v>0.88553572228609811</v>
      </c>
      <c r="AQ873" s="30">
        <f>IF(Riskregister!$E$12="",0,COUNTIF(BM$4:BM$53,"&lt;"&amp;AO873)*IF(AP873&lt;0.5,Riskregister!$K$12+(Riskregister!$L$12-Riskregister!$K$12)*SQRT(AP873/2),Riskregister!$L$12-(Riskregister!$L$12-Riskregister!$K$12)*SQRT((1-AP873)/2)))</f>
        <v>0</v>
      </c>
      <c r="AR873" s="30">
        <f t="shared" ca="1" si="538"/>
        <v>0.42486555080081823</v>
      </c>
      <c r="AS873" s="30">
        <f t="shared" ca="1" si="538"/>
        <v>0.5671163909831004</v>
      </c>
      <c r="AT873" s="30">
        <f>IF(Riskregister!$E$13="",0,COUNTIF(BN$4:BN$53,"&lt;"&amp;AR873)*IF(AS873&lt;0.5,Riskregister!$K$13+(Riskregister!$L$13-Riskregister!$K$13)*SQRT(AS873/2),Riskregister!$L$13-(Riskregister!$L$13-Riskregister!$K$13)*SQRT((1-AS873)/2)))</f>
        <v>0</v>
      </c>
      <c r="AU873" s="30">
        <f t="shared" ca="1" si="539"/>
        <v>0.41730924384846646</v>
      </c>
      <c r="AV873" s="30">
        <f t="shared" ca="1" si="539"/>
        <v>0.40847299444555907</v>
      </c>
      <c r="AW873" s="30">
        <f>IF(Riskregister!$E$14="",0,COUNTIF(BO$4:BO$53,"&lt;"&amp;AU873)*IF(AV873&lt;0.5,Riskregister!$K$14+(Riskregister!$L$14-Riskregister!$K$14)*SQRT(AV873/2),Riskregister!$L$14-(Riskregister!$L$14-Riskregister!$K$14)*SQRT((1-AV873)/2)))</f>
        <v>0</v>
      </c>
      <c r="AX873" s="30">
        <f t="shared" ca="1" si="540"/>
        <v>0.65623251832454021</v>
      </c>
      <c r="AY873" s="30">
        <f t="shared" ca="1" si="540"/>
        <v>0.41900128259021607</v>
      </c>
      <c r="AZ873" s="30">
        <f>IF(Riskregister!$E$15="",0,COUNTIF(BP$4:BP$53,"&lt;"&amp;AX873)*IF(AY873&lt;0.5,Riskregister!$K$15+(Riskregister!$L$15-Riskregister!$K$15)*SQRT(AY873/2),Riskregister!$L$15-(Riskregister!$L$15-Riskregister!$K$15)*SQRT((1-AY873)/2)))</f>
        <v>0</v>
      </c>
      <c r="BA873" s="30">
        <f t="shared" ca="1" si="541"/>
        <v>0.71890397438102294</v>
      </c>
      <c r="BB873" s="30">
        <f t="shared" ca="1" si="541"/>
        <v>0.60549191689849935</v>
      </c>
      <c r="BC873" s="30">
        <f>IF(Riskregister!$E$16="",0,COUNTIF(BQ$4:BQ$53,"&lt;"&amp;BA873)*IF(BB873&lt;0.5,Riskregister!$K$16+(Riskregister!$L$16-Riskregister!$K$16)*SQRT(BB873/2),Riskregister!$L$16-(Riskregister!$L$16-Riskregister!$K$16)*SQRT((1-BB873)/2)))</f>
        <v>0</v>
      </c>
      <c r="BD873" s="30">
        <f t="shared" ca="1" si="517"/>
        <v>15973375.590807296</v>
      </c>
    </row>
    <row r="874" spans="20:56" x14ac:dyDescent="0.35">
      <c r="T874" s="30">
        <f t="shared" ca="1" si="530"/>
        <v>0.66894741801788415</v>
      </c>
      <c r="U874" s="30">
        <f t="shared" ca="1" si="530"/>
        <v>0.39113221092991735</v>
      </c>
      <c r="V874" s="30">
        <f ca="1">IF(Riskregister!$E$5="",0,COUNTIF(BF$4:BF$53,"&lt;"&amp;T874)*IF(U874&lt;0.5,Riskregister!$K$5+(Riskregister!$L$5-Riskregister!$K$5)*SQRT(U874/2),Riskregister!$L$5-(Riskregister!$L$5-Riskregister!$K$5)*SQRT((1-U874)/2)))</f>
        <v>1396011.4205879625</v>
      </c>
      <c r="W874" s="30">
        <f t="shared" ca="1" si="531"/>
        <v>0.14699319638758157</v>
      </c>
      <c r="X874" s="30">
        <f t="shared" ca="1" si="531"/>
        <v>0.26197166457920429</v>
      </c>
      <c r="Y874" s="30">
        <f ca="1">IF(Riskregister!$E$6="",0,COUNTIF(BG$4:BG$53,"&lt;"&amp;W874)*IF(X874&lt;0.5,Riskregister!$K$6+(Riskregister!$L$6-Riskregister!$K$6)*SQRT(X874/2),Riskregister!$L$6-(Riskregister!$L$6-Riskregister!$K$6)*SQRT((1-X874)/2)))</f>
        <v>851455.36809386336</v>
      </c>
      <c r="Z874" s="30">
        <f t="shared" ca="1" si="532"/>
        <v>8.7183744892828208E-2</v>
      </c>
      <c r="AA874" s="30">
        <f t="shared" ca="1" si="532"/>
        <v>0.13260177888499203</v>
      </c>
      <c r="AB874" s="30">
        <f ca="1">IF(Riskregister!$E$7="",0,COUNTIF(BH$4:BH$53,"&lt;"&amp;Z874)*IF(AA874&lt;0.5,Riskregister!$K$7+(Riskregister!$L$7-Riskregister!$K$7)*SQRT(AA874/2),Riskregister!$L$7-(Riskregister!$L$7-Riskregister!$K$7)*SQRT((1-AA874)/2)))</f>
        <v>420364.07048709679</v>
      </c>
      <c r="AC874" s="30">
        <f t="shared" ca="1" si="533"/>
        <v>0.27126812460479055</v>
      </c>
      <c r="AD874" s="30">
        <f t="shared" ca="1" si="533"/>
        <v>0.46567435868800655</v>
      </c>
      <c r="AE874" s="30">
        <f ca="1">IF(Riskregister!$E$8="",0,COUNTIF(BI$4:BI$53,"&lt;"&amp;AC874)*IF(AD874&lt;0.5,Riskregister!$K$8+(Riskregister!$L$8-Riskregister!$K$8)*SQRT(AD874/2),Riskregister!$L$8-(Riskregister!$L$8-Riskregister!$K$8)*SQRT((1-AD874)/2)))</f>
        <v>5135801.2706506588</v>
      </c>
      <c r="AF874" s="30">
        <f t="shared" ca="1" si="534"/>
        <v>0.74567014474064275</v>
      </c>
      <c r="AG874" s="30">
        <f t="shared" ca="1" si="534"/>
        <v>0.13177737793190591</v>
      </c>
      <c r="AH874" s="30">
        <f>IF(Riskregister!$E$9="",0,COUNTIF(BJ$4:BJ$53,"&lt;"&amp;AF874)*IF(AG874&lt;0.5,Riskregister!$K$9+(Riskregister!$L$9-Riskregister!$K$9)*SQRT(AG874/2),Riskregister!$L$9-(Riskregister!$L$9-Riskregister!$K$9)*SQRT((1-AG874)/2)))</f>
        <v>0</v>
      </c>
      <c r="AI874" s="30">
        <f t="shared" ca="1" si="535"/>
        <v>0.25553079632291709</v>
      </c>
      <c r="AJ874" s="30">
        <f t="shared" ca="1" si="535"/>
        <v>0.8847454137188866</v>
      </c>
      <c r="AK874" s="30">
        <f>IF(Riskregister!$E$10="",0,COUNTIF(BK$4:BK$53,"&lt;"&amp;AI874)*IF(AJ874&lt;0.5,Riskregister!$K$10+(Riskregister!$L$10-Riskregister!$K$10)*SQRT(AJ874/2),Riskregister!$L$10-(Riskregister!$L$10-Riskregister!$K$10)*SQRT((1-AJ874)/2)))</f>
        <v>0</v>
      </c>
      <c r="AL874" s="30">
        <f t="shared" ca="1" si="536"/>
        <v>9.3041308958331737E-2</v>
      </c>
      <c r="AM874" s="30">
        <f t="shared" ca="1" si="536"/>
        <v>0.637241535628712</v>
      </c>
      <c r="AN874" s="30">
        <f>IF(Riskregister!$E$11="",0,COUNTIF(BL$4:BL$53,"&lt;"&amp;AL874)*IF(AM874&lt;0.5,Riskregister!$K$11+(Riskregister!$L$11-Riskregister!$K$11)*SQRT(AM874/2),Riskregister!$L$11-(Riskregister!$L$11-Riskregister!$K$11)*SQRT((1-AM874)/2)))</f>
        <v>0</v>
      </c>
      <c r="AO874" s="30">
        <f t="shared" ca="1" si="537"/>
        <v>0.98198628018669154</v>
      </c>
      <c r="AP874" s="30">
        <f t="shared" ca="1" si="537"/>
        <v>7.8493918722086442E-2</v>
      </c>
      <c r="AQ874" s="30">
        <f>IF(Riskregister!$E$12="",0,COUNTIF(BM$4:BM$53,"&lt;"&amp;AO874)*IF(AP874&lt;0.5,Riskregister!$K$12+(Riskregister!$L$12-Riskregister!$K$12)*SQRT(AP874/2),Riskregister!$L$12-(Riskregister!$L$12-Riskregister!$K$12)*SQRT((1-AP874)/2)))</f>
        <v>0</v>
      </c>
      <c r="AR874" s="30">
        <f t="shared" ca="1" si="538"/>
        <v>0.8629186507857074</v>
      </c>
      <c r="AS874" s="30">
        <f t="shared" ca="1" si="538"/>
        <v>0.53980394344524973</v>
      </c>
      <c r="AT874" s="30">
        <f>IF(Riskregister!$E$13="",0,COUNTIF(BN$4:BN$53,"&lt;"&amp;AR874)*IF(AS874&lt;0.5,Riskregister!$K$13+(Riskregister!$L$13-Riskregister!$K$13)*SQRT(AS874/2),Riskregister!$L$13-(Riskregister!$L$13-Riskregister!$K$13)*SQRT((1-AS874)/2)))</f>
        <v>0</v>
      </c>
      <c r="AU874" s="30">
        <f t="shared" ca="1" si="539"/>
        <v>0.79180111704567058</v>
      </c>
      <c r="AV874" s="30">
        <f t="shared" ca="1" si="539"/>
        <v>0.32329289444535703</v>
      </c>
      <c r="AW874" s="30">
        <f>IF(Riskregister!$E$14="",0,COUNTIF(BO$4:BO$53,"&lt;"&amp;AU874)*IF(AV874&lt;0.5,Riskregister!$K$14+(Riskregister!$L$14-Riskregister!$K$14)*SQRT(AV874/2),Riskregister!$L$14-(Riskregister!$L$14-Riskregister!$K$14)*SQRT((1-AV874)/2)))</f>
        <v>0</v>
      </c>
      <c r="AX874" s="30">
        <f t="shared" ca="1" si="540"/>
        <v>0.1992901357831478</v>
      </c>
      <c r="AY874" s="30">
        <f t="shared" ca="1" si="540"/>
        <v>9.0443336163892218E-2</v>
      </c>
      <c r="AZ874" s="30">
        <f>IF(Riskregister!$E$15="",0,COUNTIF(BP$4:BP$53,"&lt;"&amp;AX874)*IF(AY874&lt;0.5,Riskregister!$K$15+(Riskregister!$L$15-Riskregister!$K$15)*SQRT(AY874/2),Riskregister!$L$15-(Riskregister!$L$15-Riskregister!$K$15)*SQRT((1-AY874)/2)))</f>
        <v>0</v>
      </c>
      <c r="BA874" s="30">
        <f t="shared" ca="1" si="541"/>
        <v>0.355473816143272</v>
      </c>
      <c r="BB874" s="30">
        <f t="shared" ca="1" si="541"/>
        <v>0.98179796281687037</v>
      </c>
      <c r="BC874" s="30">
        <f>IF(Riskregister!$E$16="",0,COUNTIF(BQ$4:BQ$53,"&lt;"&amp;BA874)*IF(BB874&lt;0.5,Riskregister!$K$16+(Riskregister!$L$16-Riskregister!$K$16)*SQRT(BB874/2),Riskregister!$L$16-(Riskregister!$L$16-Riskregister!$K$16)*SQRT((1-BB874)/2)))</f>
        <v>0</v>
      </c>
      <c r="BD874" s="30">
        <f t="shared" ca="1" si="517"/>
        <v>7803632.1298195813</v>
      </c>
    </row>
    <row r="875" spans="20:56" x14ac:dyDescent="0.35">
      <c r="T875" s="30">
        <f t="shared" ca="1" si="530"/>
        <v>0.87171453757555895</v>
      </c>
      <c r="U875" s="30">
        <f t="shared" ca="1" si="530"/>
        <v>0.88045349023185582</v>
      </c>
      <c r="V875" s="30">
        <f ca="1">IF(Riskregister!$E$5="",0,COUNTIF(BF$4:BF$53,"&lt;"&amp;T875)*IF(U875&lt;0.5,Riskregister!$K$5+(Riskregister!$L$5-Riskregister!$K$5)*SQRT(U875/2),Riskregister!$L$5-(Riskregister!$L$5-Riskregister!$K$5)*SQRT((1-U875)/2)))</f>
        <v>2939888.6244694116</v>
      </c>
      <c r="W875" s="30">
        <f t="shared" ca="1" si="531"/>
        <v>0.80116005468781593</v>
      </c>
      <c r="X875" s="30">
        <f t="shared" ca="1" si="531"/>
        <v>0.44464802414611559</v>
      </c>
      <c r="Y875" s="30">
        <f ca="1">IF(Riskregister!$E$6="",0,COUNTIF(BG$4:BG$53,"&lt;"&amp;W875)*IF(X875&lt;0.5,Riskregister!$K$6+(Riskregister!$L$6-Riskregister!$K$6)*SQRT(X875/2),Riskregister!$L$6-(Riskregister!$L$6-Riskregister!$K$6)*SQRT((1-X875)/2)))</f>
        <v>3146167.3535041572</v>
      </c>
      <c r="Z875" s="30">
        <f t="shared" ca="1" si="532"/>
        <v>0.75264225957351394</v>
      </c>
      <c r="AA875" s="30">
        <f t="shared" ca="1" si="532"/>
        <v>0.96545155994554177</v>
      </c>
      <c r="AB875" s="30">
        <f ca="1">IF(Riskregister!$E$7="",0,COUNTIF(BH$4:BH$53,"&lt;"&amp;Z875)*IF(AA875&lt;0.5,Riskregister!$K$7+(Riskregister!$L$7-Riskregister!$K$7)*SQRT(AA875/2),Riskregister!$L$7-(Riskregister!$L$7-Riskregister!$K$7)*SQRT((1-AA875)/2)))</f>
        <v>2831992.0041446434</v>
      </c>
      <c r="AC875" s="30">
        <f t="shared" ca="1" si="533"/>
        <v>0.52610971406899798</v>
      </c>
      <c r="AD875" s="30">
        <f t="shared" ca="1" si="533"/>
        <v>0.88906916255084567</v>
      </c>
      <c r="AE875" s="30">
        <f ca="1">IF(Riskregister!$E$8="",0,COUNTIF(BI$4:BI$53,"&lt;"&amp;AC875)*IF(AD875&lt;0.5,Riskregister!$K$8+(Riskregister!$L$8-Riskregister!$K$8)*SQRT(AD875/2),Riskregister!$L$8-(Riskregister!$L$8-Riskregister!$K$8)*SQRT((1-AD875)/2)))</f>
        <v>11679295.271085791</v>
      </c>
      <c r="AF875" s="30">
        <f t="shared" ca="1" si="534"/>
        <v>0.26086372557617787</v>
      </c>
      <c r="AG875" s="30">
        <f t="shared" ca="1" si="534"/>
        <v>0.52418835418756482</v>
      </c>
      <c r="AH875" s="30">
        <f>IF(Riskregister!$E$9="",0,COUNTIF(BJ$4:BJ$53,"&lt;"&amp;AF875)*IF(AG875&lt;0.5,Riskregister!$K$9+(Riskregister!$L$9-Riskregister!$K$9)*SQRT(AG875/2),Riskregister!$L$9-(Riskregister!$L$9-Riskregister!$K$9)*SQRT((1-AG875)/2)))</f>
        <v>0</v>
      </c>
      <c r="AI875" s="30">
        <f t="shared" ca="1" si="535"/>
        <v>0.64732437337937521</v>
      </c>
      <c r="AJ875" s="30">
        <f t="shared" ca="1" si="535"/>
        <v>9.3515668869280755E-2</v>
      </c>
      <c r="AK875" s="30">
        <f>IF(Riskregister!$E$10="",0,COUNTIF(BK$4:BK$53,"&lt;"&amp;AI875)*IF(AJ875&lt;0.5,Riskregister!$K$10+(Riskregister!$L$10-Riskregister!$K$10)*SQRT(AJ875/2),Riskregister!$L$10-(Riskregister!$L$10-Riskregister!$K$10)*SQRT((1-AJ875)/2)))</f>
        <v>0</v>
      </c>
      <c r="AL875" s="30">
        <f t="shared" ca="1" si="536"/>
        <v>0.70661690526528576</v>
      </c>
      <c r="AM875" s="30">
        <f t="shared" ca="1" si="536"/>
        <v>0.33732796461160564</v>
      </c>
      <c r="AN875" s="30">
        <f>IF(Riskregister!$E$11="",0,COUNTIF(BL$4:BL$53,"&lt;"&amp;AL875)*IF(AM875&lt;0.5,Riskregister!$K$11+(Riskregister!$L$11-Riskregister!$K$11)*SQRT(AM875/2),Riskregister!$L$11-(Riskregister!$L$11-Riskregister!$K$11)*SQRT((1-AM875)/2)))</f>
        <v>0</v>
      </c>
      <c r="AO875" s="30">
        <f t="shared" ca="1" si="537"/>
        <v>0.65141518606710358</v>
      </c>
      <c r="AP875" s="30">
        <f t="shared" ca="1" si="537"/>
        <v>0.36577553951433195</v>
      </c>
      <c r="AQ875" s="30">
        <f>IF(Riskregister!$E$12="",0,COUNTIF(BM$4:BM$53,"&lt;"&amp;AO875)*IF(AP875&lt;0.5,Riskregister!$K$12+(Riskregister!$L$12-Riskregister!$K$12)*SQRT(AP875/2),Riskregister!$L$12-(Riskregister!$L$12-Riskregister!$K$12)*SQRT((1-AP875)/2)))</f>
        <v>0</v>
      </c>
      <c r="AR875" s="30">
        <f t="shared" ca="1" si="538"/>
        <v>0.48079759277548417</v>
      </c>
      <c r="AS875" s="30">
        <f t="shared" ca="1" si="538"/>
        <v>0.26682771471284639</v>
      </c>
      <c r="AT875" s="30">
        <f>IF(Riskregister!$E$13="",0,COUNTIF(BN$4:BN$53,"&lt;"&amp;AR875)*IF(AS875&lt;0.5,Riskregister!$K$13+(Riskregister!$L$13-Riskregister!$K$13)*SQRT(AS875/2),Riskregister!$L$13-(Riskregister!$L$13-Riskregister!$K$13)*SQRT((1-AS875)/2)))</f>
        <v>0</v>
      </c>
      <c r="AU875" s="30">
        <f t="shared" ca="1" si="539"/>
        <v>0.35889853997811016</v>
      </c>
      <c r="AV875" s="30">
        <f t="shared" ca="1" si="539"/>
        <v>0.23632852215910027</v>
      </c>
      <c r="AW875" s="30">
        <f>IF(Riskregister!$E$14="",0,COUNTIF(BO$4:BO$53,"&lt;"&amp;AU875)*IF(AV875&lt;0.5,Riskregister!$K$14+(Riskregister!$L$14-Riskregister!$K$14)*SQRT(AV875/2),Riskregister!$L$14-(Riskregister!$L$14-Riskregister!$K$14)*SQRT((1-AV875)/2)))</f>
        <v>0</v>
      </c>
      <c r="AX875" s="30">
        <f t="shared" ca="1" si="540"/>
        <v>0.93288382019955951</v>
      </c>
      <c r="AY875" s="30">
        <f t="shared" ca="1" si="540"/>
        <v>0.31893504643405368</v>
      </c>
      <c r="AZ875" s="30">
        <f>IF(Riskregister!$E$15="",0,COUNTIF(BP$4:BP$53,"&lt;"&amp;AX875)*IF(AY875&lt;0.5,Riskregister!$K$15+(Riskregister!$L$15-Riskregister!$K$15)*SQRT(AY875/2),Riskregister!$L$15-(Riskregister!$L$15-Riskregister!$K$15)*SQRT((1-AY875)/2)))</f>
        <v>0</v>
      </c>
      <c r="BA875" s="30">
        <f t="shared" ca="1" si="541"/>
        <v>0.67422979462127197</v>
      </c>
      <c r="BB875" s="30">
        <f t="shared" ca="1" si="541"/>
        <v>0.93076637852549471</v>
      </c>
      <c r="BC875" s="30">
        <f>IF(Riskregister!$E$16="",0,COUNTIF(BQ$4:BQ$53,"&lt;"&amp;BA875)*IF(BB875&lt;0.5,Riskregister!$K$16+(Riskregister!$L$16-Riskregister!$K$16)*SQRT(BB875/2),Riskregister!$L$16-(Riskregister!$L$16-Riskregister!$K$16)*SQRT((1-BB875)/2)))</f>
        <v>0</v>
      </c>
      <c r="BD875" s="30">
        <f t="shared" ca="1" si="517"/>
        <v>20597343.253204003</v>
      </c>
    </row>
    <row r="876" spans="20:56" x14ac:dyDescent="0.35">
      <c r="T876" s="30">
        <f t="shared" ca="1" si="530"/>
        <v>0.22149094673742653</v>
      </c>
      <c r="U876" s="30">
        <f t="shared" ca="1" si="530"/>
        <v>7.0479556627219164E-2</v>
      </c>
      <c r="V876" s="30">
        <f ca="1">IF(Riskregister!$E$5="",0,COUNTIF(BF$4:BF$53,"&lt;"&amp;T876)*IF(U876&lt;0.5,Riskregister!$K$5+(Riskregister!$L$5-Riskregister!$K$5)*SQRT(U876/2),Riskregister!$L$5-(Riskregister!$L$5-Riskregister!$K$5)*SQRT((1-U876)/2)))</f>
        <v>468950.34902013006</v>
      </c>
      <c r="W876" s="30">
        <f t="shared" ca="1" si="531"/>
        <v>0.97229478254832435</v>
      </c>
      <c r="X876" s="30">
        <f t="shared" ca="1" si="531"/>
        <v>0.1251095436326447</v>
      </c>
      <c r="Y876" s="30">
        <f ca="1">IF(Riskregister!$E$6="",0,COUNTIF(BG$4:BG$53,"&lt;"&amp;W876)*IF(X876&lt;0.5,Riskregister!$K$6+(Riskregister!$L$6-Riskregister!$K$6)*SQRT(X876/2),Riskregister!$L$6-(Riskregister!$L$6-Riskregister!$K$6)*SQRT((1-X876)/2)))</f>
        <v>3250985.6767918607</v>
      </c>
      <c r="Z876" s="30">
        <f t="shared" ca="1" si="532"/>
        <v>0.47017061747550126</v>
      </c>
      <c r="AA876" s="30">
        <f t="shared" ca="1" si="532"/>
        <v>2.1538269948395694E-2</v>
      </c>
      <c r="AB876" s="30">
        <f ca="1">IF(Riskregister!$E$7="",0,COUNTIF(BH$4:BH$53,"&lt;"&amp;Z876)*IF(AA876&lt;0.5,Riskregister!$K$7+(Riskregister!$L$7-Riskregister!$K$7)*SQRT(AA876/2),Riskregister!$L$7-(Riskregister!$L$7-Riskregister!$K$7)*SQRT((1-AA876)/2)))</f>
        <v>517926.32983697159</v>
      </c>
      <c r="AC876" s="30">
        <f t="shared" ca="1" si="533"/>
        <v>0.68767794583528608</v>
      </c>
      <c r="AD876" s="30">
        <f t="shared" ca="1" si="533"/>
        <v>0.10464748547488534</v>
      </c>
      <c r="AE876" s="30">
        <f ca="1">IF(Riskregister!$E$8="",0,COUNTIF(BI$4:BI$53,"&lt;"&amp;AC876)*IF(AD876&lt;0.5,Riskregister!$K$8+(Riskregister!$L$8-Riskregister!$K$8)*SQRT(AD876/2),Riskregister!$L$8-(Riskregister!$L$8-Riskregister!$K$8)*SQRT((1-AD876)/2)))</f>
        <v>4125288.0946716955</v>
      </c>
      <c r="AF876" s="30">
        <f t="shared" ca="1" si="534"/>
        <v>0.85083181965465526</v>
      </c>
      <c r="AG876" s="30">
        <f t="shared" ca="1" si="534"/>
        <v>6.6602122261529839E-2</v>
      </c>
      <c r="AH876" s="30">
        <f>IF(Riskregister!$E$9="",0,COUNTIF(BJ$4:BJ$53,"&lt;"&amp;AF876)*IF(AG876&lt;0.5,Riskregister!$K$9+(Riskregister!$L$9-Riskregister!$K$9)*SQRT(AG876/2),Riskregister!$L$9-(Riskregister!$L$9-Riskregister!$K$9)*SQRT((1-AG876)/2)))</f>
        <v>0</v>
      </c>
      <c r="AI876" s="30">
        <f t="shared" ca="1" si="535"/>
        <v>0.53934065048098456</v>
      </c>
      <c r="AJ876" s="30">
        <f t="shared" ca="1" si="535"/>
        <v>0.64905724516651553</v>
      </c>
      <c r="AK876" s="30">
        <f>IF(Riskregister!$E$10="",0,COUNTIF(BK$4:BK$53,"&lt;"&amp;AI876)*IF(AJ876&lt;0.5,Riskregister!$K$10+(Riskregister!$L$10-Riskregister!$K$10)*SQRT(AJ876/2),Riskregister!$L$10-(Riskregister!$L$10-Riskregister!$K$10)*SQRT((1-AJ876)/2)))</f>
        <v>0</v>
      </c>
      <c r="AL876" s="30">
        <f t="shared" ca="1" si="536"/>
        <v>0.55573714023023535</v>
      </c>
      <c r="AM876" s="30">
        <f t="shared" ca="1" si="536"/>
        <v>0.65660501909049607</v>
      </c>
      <c r="AN876" s="30">
        <f>IF(Riskregister!$E$11="",0,COUNTIF(BL$4:BL$53,"&lt;"&amp;AL876)*IF(AM876&lt;0.5,Riskregister!$K$11+(Riskregister!$L$11-Riskregister!$K$11)*SQRT(AM876/2),Riskregister!$L$11-(Riskregister!$L$11-Riskregister!$K$11)*SQRT((1-AM876)/2)))</f>
        <v>0</v>
      </c>
      <c r="AO876" s="30">
        <f t="shared" ca="1" si="537"/>
        <v>0.33673030791006164</v>
      </c>
      <c r="AP876" s="30">
        <f t="shared" ca="1" si="537"/>
        <v>0.10628972619757626</v>
      </c>
      <c r="AQ876" s="30">
        <f>IF(Riskregister!$E$12="",0,COUNTIF(BM$4:BM$53,"&lt;"&amp;AO876)*IF(AP876&lt;0.5,Riskregister!$K$12+(Riskregister!$L$12-Riskregister!$K$12)*SQRT(AP876/2),Riskregister!$L$12-(Riskregister!$L$12-Riskregister!$K$12)*SQRT((1-AP876)/2)))</f>
        <v>0</v>
      </c>
      <c r="AR876" s="30">
        <f t="shared" ca="1" si="538"/>
        <v>0.84149608354047578</v>
      </c>
      <c r="AS876" s="30">
        <f t="shared" ca="1" si="538"/>
        <v>0.49021429604670541</v>
      </c>
      <c r="AT876" s="30">
        <f>IF(Riskregister!$E$13="",0,COUNTIF(BN$4:BN$53,"&lt;"&amp;AR876)*IF(AS876&lt;0.5,Riskregister!$K$13+(Riskregister!$L$13-Riskregister!$K$13)*SQRT(AS876/2),Riskregister!$L$13-(Riskregister!$L$13-Riskregister!$K$13)*SQRT((1-AS876)/2)))</f>
        <v>0</v>
      </c>
      <c r="AU876" s="30">
        <f t="shared" ca="1" si="539"/>
        <v>0.36846685599096773</v>
      </c>
      <c r="AV876" s="30">
        <f t="shared" ca="1" si="539"/>
        <v>5.3195708880442671E-2</v>
      </c>
      <c r="AW876" s="30">
        <f>IF(Riskregister!$E$14="",0,COUNTIF(BO$4:BO$53,"&lt;"&amp;AU876)*IF(AV876&lt;0.5,Riskregister!$K$14+(Riskregister!$L$14-Riskregister!$K$14)*SQRT(AV876/2),Riskregister!$L$14-(Riskregister!$L$14-Riskregister!$K$14)*SQRT((1-AV876)/2)))</f>
        <v>0</v>
      </c>
      <c r="AX876" s="30">
        <f t="shared" ca="1" si="540"/>
        <v>0.70746599868921378</v>
      </c>
      <c r="AY876" s="30">
        <f t="shared" ca="1" si="540"/>
        <v>0.62846808498695783</v>
      </c>
      <c r="AZ876" s="30">
        <f>IF(Riskregister!$E$15="",0,COUNTIF(BP$4:BP$53,"&lt;"&amp;AX876)*IF(AY876&lt;0.5,Riskregister!$K$15+(Riskregister!$L$15-Riskregister!$K$15)*SQRT(AY876/2),Riskregister!$L$15-(Riskregister!$L$15-Riskregister!$K$15)*SQRT((1-AY876)/2)))</f>
        <v>0</v>
      </c>
      <c r="BA876" s="30">
        <f t="shared" ca="1" si="541"/>
        <v>0.13999560994618265</v>
      </c>
      <c r="BB876" s="30">
        <f t="shared" ca="1" si="541"/>
        <v>0.66332912801208233</v>
      </c>
      <c r="BC876" s="30">
        <f>IF(Riskregister!$E$16="",0,COUNTIF(BQ$4:BQ$53,"&lt;"&amp;BA876)*IF(BB876&lt;0.5,Riskregister!$K$16+(Riskregister!$L$16-Riskregister!$K$16)*SQRT(BB876/2),Riskregister!$L$16-(Riskregister!$L$16-Riskregister!$K$16)*SQRT((1-BB876)/2)))</f>
        <v>0</v>
      </c>
      <c r="BD876" s="30">
        <f t="shared" ca="1" si="517"/>
        <v>8363150.4503206583</v>
      </c>
    </row>
    <row r="877" spans="20:56" x14ac:dyDescent="0.35">
      <c r="T877" s="30">
        <f t="shared" ca="1" si="530"/>
        <v>0.25015798959573399</v>
      </c>
      <c r="U877" s="30">
        <f t="shared" ca="1" si="530"/>
        <v>0.55389652772219455</v>
      </c>
      <c r="V877" s="30">
        <f ca="1">IF(Riskregister!$E$5="",0,COUNTIF(BF$4:BF$53,"&lt;"&amp;T877)*IF(U877&lt;0.5,Riskregister!$K$5+(Riskregister!$L$5-Riskregister!$K$5)*SQRT(U877/2),Riskregister!$L$5-(Riskregister!$L$5-Riskregister!$K$5)*SQRT((1-U877)/2)))</f>
        <v>774944.8197321773</v>
      </c>
      <c r="W877" s="30">
        <f t="shared" ca="1" si="531"/>
        <v>0.70644638460159914</v>
      </c>
      <c r="X877" s="30">
        <f t="shared" ca="1" si="531"/>
        <v>8.0598170906192035E-2</v>
      </c>
      <c r="Y877" s="30">
        <f ca="1">IF(Riskregister!$E$6="",0,COUNTIF(BG$4:BG$53,"&lt;"&amp;W877)*IF(X877&lt;0.5,Riskregister!$K$6+(Riskregister!$L$6-Riskregister!$K$6)*SQRT(X877/2),Riskregister!$L$6-(Riskregister!$L$6-Riskregister!$K$6)*SQRT((1-X877)/2)))</f>
        <v>1684030.134180909</v>
      </c>
      <c r="Z877" s="30">
        <f t="shared" ca="1" si="532"/>
        <v>0.50819509257730311</v>
      </c>
      <c r="AA877" s="30">
        <f t="shared" ca="1" si="532"/>
        <v>0.10475819035419098</v>
      </c>
      <c r="AB877" s="30">
        <f ca="1">IF(Riskregister!$E$7="",0,COUNTIF(BH$4:BH$53,"&lt;"&amp;Z877)*IF(AA877&lt;0.5,Riskregister!$K$7+(Riskregister!$L$7-Riskregister!$K$7)*SQRT(AA877/2),Riskregister!$L$7-(Riskregister!$L$7-Riskregister!$K$7)*SQRT((1-AA877)/2)))</f>
        <v>780616.0731092866</v>
      </c>
      <c r="AC877" s="30">
        <f t="shared" ca="1" si="533"/>
        <v>0.92076726324521696</v>
      </c>
      <c r="AD877" s="30">
        <f t="shared" ca="1" si="533"/>
        <v>0.10010111186684245</v>
      </c>
      <c r="AE877" s="30">
        <f ca="1">IF(Riskregister!$E$8="",0,COUNTIF(BI$4:BI$53,"&lt;"&amp;AC877)*IF(AD877&lt;0.5,Riskregister!$K$8+(Riskregister!$L$8-Riskregister!$K$8)*SQRT(AD877/2),Riskregister!$L$8-(Riskregister!$L$8-Riskregister!$K$8)*SQRT((1-AD877)/2)))</f>
        <v>6757415.6687703393</v>
      </c>
      <c r="AF877" s="30">
        <f t="shared" ca="1" si="534"/>
        <v>4.6880150632987561E-2</v>
      </c>
      <c r="AG877" s="30">
        <f t="shared" ca="1" si="534"/>
        <v>0.45924452020942885</v>
      </c>
      <c r="AH877" s="30">
        <f>IF(Riskregister!$E$9="",0,COUNTIF(BJ$4:BJ$53,"&lt;"&amp;AF877)*IF(AG877&lt;0.5,Riskregister!$K$9+(Riskregister!$L$9-Riskregister!$K$9)*SQRT(AG877/2),Riskregister!$L$9-(Riskregister!$L$9-Riskregister!$K$9)*SQRT((1-AG877)/2)))</f>
        <v>0</v>
      </c>
      <c r="AI877" s="30">
        <f t="shared" ca="1" si="535"/>
        <v>0.90250583254014016</v>
      </c>
      <c r="AJ877" s="30">
        <f t="shared" ca="1" si="535"/>
        <v>0.90437128816930434</v>
      </c>
      <c r="AK877" s="30">
        <f>IF(Riskregister!$E$10="",0,COUNTIF(BK$4:BK$53,"&lt;"&amp;AI877)*IF(AJ877&lt;0.5,Riskregister!$K$10+(Riskregister!$L$10-Riskregister!$K$10)*SQRT(AJ877/2),Riskregister!$L$10-(Riskregister!$L$10-Riskregister!$K$10)*SQRT((1-AJ877)/2)))</f>
        <v>0</v>
      </c>
      <c r="AL877" s="30">
        <f t="shared" ca="1" si="536"/>
        <v>0.66635835229358586</v>
      </c>
      <c r="AM877" s="30">
        <f t="shared" ca="1" si="536"/>
        <v>0.35151574513779948</v>
      </c>
      <c r="AN877" s="30">
        <f>IF(Riskregister!$E$11="",0,COUNTIF(BL$4:BL$53,"&lt;"&amp;AL877)*IF(AM877&lt;0.5,Riskregister!$K$11+(Riskregister!$L$11-Riskregister!$K$11)*SQRT(AM877/2),Riskregister!$L$11-(Riskregister!$L$11-Riskregister!$K$11)*SQRT((1-AM877)/2)))</f>
        <v>0</v>
      </c>
      <c r="AO877" s="30">
        <f t="shared" ca="1" si="537"/>
        <v>0.69855606797463776</v>
      </c>
      <c r="AP877" s="30">
        <f t="shared" ca="1" si="537"/>
        <v>0.96686552806992077</v>
      </c>
      <c r="AQ877" s="30">
        <f>IF(Riskregister!$E$12="",0,COUNTIF(BM$4:BM$53,"&lt;"&amp;AO877)*IF(AP877&lt;0.5,Riskregister!$K$12+(Riskregister!$L$12-Riskregister!$K$12)*SQRT(AP877/2),Riskregister!$L$12-(Riskregister!$L$12-Riskregister!$K$12)*SQRT((1-AP877)/2)))</f>
        <v>0</v>
      </c>
      <c r="AR877" s="30">
        <f t="shared" ca="1" si="538"/>
        <v>0.91550387899659802</v>
      </c>
      <c r="AS877" s="30">
        <f t="shared" ca="1" si="538"/>
        <v>0.95142308106826867</v>
      </c>
      <c r="AT877" s="30">
        <f>IF(Riskregister!$E$13="",0,COUNTIF(BN$4:BN$53,"&lt;"&amp;AR877)*IF(AS877&lt;0.5,Riskregister!$K$13+(Riskregister!$L$13-Riskregister!$K$13)*SQRT(AS877/2),Riskregister!$L$13-(Riskregister!$L$13-Riskregister!$K$13)*SQRT((1-AS877)/2)))</f>
        <v>0</v>
      </c>
      <c r="AU877" s="30">
        <f t="shared" ca="1" si="539"/>
        <v>0.92165772915640065</v>
      </c>
      <c r="AV877" s="30">
        <f t="shared" ca="1" si="539"/>
        <v>0.70398892795095991</v>
      </c>
      <c r="AW877" s="30">
        <f>IF(Riskregister!$E$14="",0,COUNTIF(BO$4:BO$53,"&lt;"&amp;AU877)*IF(AV877&lt;0.5,Riskregister!$K$14+(Riskregister!$L$14-Riskregister!$K$14)*SQRT(AV877/2),Riskregister!$L$14-(Riskregister!$L$14-Riskregister!$K$14)*SQRT((1-AV877)/2)))</f>
        <v>0</v>
      </c>
      <c r="AX877" s="30">
        <f t="shared" ca="1" si="540"/>
        <v>0.23438886201395648</v>
      </c>
      <c r="AY877" s="30">
        <f t="shared" ca="1" si="540"/>
        <v>0.23146704498574555</v>
      </c>
      <c r="AZ877" s="30">
        <f>IF(Riskregister!$E$15="",0,COUNTIF(BP$4:BP$53,"&lt;"&amp;AX877)*IF(AY877&lt;0.5,Riskregister!$K$15+(Riskregister!$L$15-Riskregister!$K$15)*SQRT(AY877/2),Riskregister!$L$15-(Riskregister!$L$15-Riskregister!$K$15)*SQRT((1-AY877)/2)))</f>
        <v>0</v>
      </c>
      <c r="BA877" s="30">
        <f t="shared" ca="1" si="541"/>
        <v>0.33939404812366192</v>
      </c>
      <c r="BB877" s="30">
        <f t="shared" ca="1" si="541"/>
        <v>0.87029454039774179</v>
      </c>
      <c r="BC877" s="30">
        <f>IF(Riskregister!$E$16="",0,COUNTIF(BQ$4:BQ$53,"&lt;"&amp;BA877)*IF(BB877&lt;0.5,Riskregister!$K$16+(Riskregister!$L$16-Riskregister!$K$16)*SQRT(BB877/2),Riskregister!$L$16-(Riskregister!$L$16-Riskregister!$K$16)*SQRT((1-BB877)/2)))</f>
        <v>0</v>
      </c>
      <c r="BD877" s="30">
        <f t="shared" ca="1" si="517"/>
        <v>9997006.6957927123</v>
      </c>
    </row>
    <row r="878" spans="20:56" x14ac:dyDescent="0.35">
      <c r="T878" s="30">
        <f t="shared" ca="1" si="530"/>
        <v>0.88169684088952616</v>
      </c>
      <c r="U878" s="30">
        <f t="shared" ca="1" si="530"/>
        <v>0.31879867015955565</v>
      </c>
      <c r="V878" s="30">
        <f ca="1">IF(Riskregister!$E$5="",0,COUNTIF(BF$4:BF$53,"&lt;"&amp;T878)*IF(U878&lt;0.5,Riskregister!$K$5+(Riskregister!$L$5-Riskregister!$K$5)*SQRT(U878/2),Riskregister!$L$5-(Riskregister!$L$5-Riskregister!$K$5)*SQRT((1-U878)/2)))</f>
        <v>1977970.8496669009</v>
      </c>
      <c r="W878" s="30">
        <f t="shared" ca="1" si="531"/>
        <v>0.67030248109748769</v>
      </c>
      <c r="X878" s="30">
        <f t="shared" ca="1" si="531"/>
        <v>0.8009074342996354</v>
      </c>
      <c r="Y878" s="30">
        <f ca="1">IF(Riskregister!$E$6="",0,COUNTIF(BG$4:BG$53,"&lt;"&amp;W878)*IF(X878&lt;0.5,Riskregister!$K$6+(Riskregister!$L$6-Riskregister!$K$6)*SQRT(X878/2),Riskregister!$L$6-(Riskregister!$L$6-Riskregister!$K$6)*SQRT((1-X878)/2)))</f>
        <v>2864165.5817248877</v>
      </c>
      <c r="Z878" s="30">
        <f t="shared" ca="1" si="532"/>
        <v>0.22099782739586327</v>
      </c>
      <c r="AA878" s="30">
        <f t="shared" ca="1" si="532"/>
        <v>0.81778902513018126</v>
      </c>
      <c r="AB878" s="30">
        <f ca="1">IF(Riskregister!$E$7="",0,COUNTIF(BH$4:BH$53,"&lt;"&amp;Z878)*IF(AA878&lt;0.5,Riskregister!$K$7+(Riskregister!$L$7-Riskregister!$K$7)*SQRT(AA878/2),Riskregister!$L$7-(Riskregister!$L$7-Riskregister!$K$7)*SQRT((1-AA878)/2)))</f>
        <v>1177428.4020755508</v>
      </c>
      <c r="AC878" s="30">
        <f t="shared" ca="1" si="533"/>
        <v>5.71852858188725E-2</v>
      </c>
      <c r="AD878" s="30">
        <f t="shared" ca="1" si="533"/>
        <v>0.18901177633712474</v>
      </c>
      <c r="AE878" s="30">
        <f ca="1">IF(Riskregister!$E$8="",0,COUNTIF(BI$4:BI$53,"&lt;"&amp;AC878)*IF(AD878&lt;0.5,Riskregister!$K$8+(Riskregister!$L$8-Riskregister!$K$8)*SQRT(AD878/2),Riskregister!$L$8-(Riskregister!$L$8-Riskregister!$K$8)*SQRT((1-AD878)/2)))</f>
        <v>0</v>
      </c>
      <c r="AF878" s="30">
        <f t="shared" ca="1" si="534"/>
        <v>0.71089691549731726</v>
      </c>
      <c r="AG878" s="30">
        <f t="shared" ca="1" si="534"/>
        <v>0.1945758664539976</v>
      </c>
      <c r="AH878" s="30">
        <f>IF(Riskregister!$E$9="",0,COUNTIF(BJ$4:BJ$53,"&lt;"&amp;AF878)*IF(AG878&lt;0.5,Riskregister!$K$9+(Riskregister!$L$9-Riskregister!$K$9)*SQRT(AG878/2),Riskregister!$L$9-(Riskregister!$L$9-Riskregister!$K$9)*SQRT((1-AG878)/2)))</f>
        <v>0</v>
      </c>
      <c r="AI878" s="30">
        <f t="shared" ca="1" si="535"/>
        <v>0.91632115556459348</v>
      </c>
      <c r="AJ878" s="30">
        <f t="shared" ca="1" si="535"/>
        <v>0.45993667454550502</v>
      </c>
      <c r="AK878" s="30">
        <f>IF(Riskregister!$E$10="",0,COUNTIF(BK$4:BK$53,"&lt;"&amp;AI878)*IF(AJ878&lt;0.5,Riskregister!$K$10+(Riskregister!$L$10-Riskregister!$K$10)*SQRT(AJ878/2),Riskregister!$L$10-(Riskregister!$L$10-Riskregister!$K$10)*SQRT((1-AJ878)/2)))</f>
        <v>0</v>
      </c>
      <c r="AL878" s="30">
        <f t="shared" ca="1" si="536"/>
        <v>0.66171739926508666</v>
      </c>
      <c r="AM878" s="30">
        <f t="shared" ca="1" si="536"/>
        <v>0.454243769219842</v>
      </c>
      <c r="AN878" s="30">
        <f>IF(Riskregister!$E$11="",0,COUNTIF(BL$4:BL$53,"&lt;"&amp;AL878)*IF(AM878&lt;0.5,Riskregister!$K$11+(Riskregister!$L$11-Riskregister!$K$11)*SQRT(AM878/2),Riskregister!$L$11-(Riskregister!$L$11-Riskregister!$K$11)*SQRT((1-AM878)/2)))</f>
        <v>0</v>
      </c>
      <c r="AO878" s="30">
        <f t="shared" ca="1" si="537"/>
        <v>0.89752968310221859</v>
      </c>
      <c r="AP878" s="30">
        <f t="shared" ca="1" si="537"/>
        <v>0.90847931968492623</v>
      </c>
      <c r="AQ878" s="30">
        <f>IF(Riskregister!$E$12="",0,COUNTIF(BM$4:BM$53,"&lt;"&amp;AO878)*IF(AP878&lt;0.5,Riskregister!$K$12+(Riskregister!$L$12-Riskregister!$K$12)*SQRT(AP878/2),Riskregister!$L$12-(Riskregister!$L$12-Riskregister!$K$12)*SQRT((1-AP878)/2)))</f>
        <v>0</v>
      </c>
      <c r="AR878" s="30">
        <f t="shared" ca="1" si="538"/>
        <v>1.6317363796478634E-2</v>
      </c>
      <c r="AS878" s="30">
        <f t="shared" ca="1" si="538"/>
        <v>0.47507318959682332</v>
      </c>
      <c r="AT878" s="30">
        <f>IF(Riskregister!$E$13="",0,COUNTIF(BN$4:BN$53,"&lt;"&amp;AR878)*IF(AS878&lt;0.5,Riskregister!$K$13+(Riskregister!$L$13-Riskregister!$K$13)*SQRT(AS878/2),Riskregister!$L$13-(Riskregister!$L$13-Riskregister!$K$13)*SQRT((1-AS878)/2)))</f>
        <v>0</v>
      </c>
      <c r="AU878" s="30">
        <f t="shared" ca="1" si="539"/>
        <v>0.89021831298890086</v>
      </c>
      <c r="AV878" s="30">
        <f t="shared" ca="1" si="539"/>
        <v>0.46618824121903957</v>
      </c>
      <c r="AW878" s="30">
        <f>IF(Riskregister!$E$14="",0,COUNTIF(BO$4:BO$53,"&lt;"&amp;AU878)*IF(AV878&lt;0.5,Riskregister!$K$14+(Riskregister!$L$14-Riskregister!$K$14)*SQRT(AV878/2),Riskregister!$L$14-(Riskregister!$L$14-Riskregister!$K$14)*SQRT((1-AV878)/2)))</f>
        <v>0</v>
      </c>
      <c r="AX878" s="30">
        <f t="shared" ca="1" si="540"/>
        <v>0.20402011399554243</v>
      </c>
      <c r="AY878" s="30">
        <f t="shared" ca="1" si="540"/>
        <v>0.77480970248946424</v>
      </c>
      <c r="AZ878" s="30">
        <f>IF(Riskregister!$E$15="",0,COUNTIF(BP$4:BP$53,"&lt;"&amp;AX878)*IF(AY878&lt;0.5,Riskregister!$K$15+(Riskregister!$L$15-Riskregister!$K$15)*SQRT(AY878/2),Riskregister!$L$15-(Riskregister!$L$15-Riskregister!$K$15)*SQRT((1-AY878)/2)))</f>
        <v>0</v>
      </c>
      <c r="BA878" s="30">
        <f t="shared" ca="1" si="541"/>
        <v>0.30075177184412627</v>
      </c>
      <c r="BB878" s="30">
        <f t="shared" ca="1" si="541"/>
        <v>0.17229807106808159</v>
      </c>
      <c r="BC878" s="30">
        <f>IF(Riskregister!$E$16="",0,COUNTIF(BQ$4:BQ$53,"&lt;"&amp;BA878)*IF(BB878&lt;0.5,Riskregister!$K$16+(Riskregister!$L$16-Riskregister!$K$16)*SQRT(BB878/2),Riskregister!$L$16-(Riskregister!$L$16-Riskregister!$K$16)*SQRT((1-BB878)/2)))</f>
        <v>0</v>
      </c>
      <c r="BD878" s="30">
        <f t="shared" ca="1" si="517"/>
        <v>6019564.8334673392</v>
      </c>
    </row>
    <row r="879" spans="20:56" x14ac:dyDescent="0.35">
      <c r="T879" s="30">
        <f t="shared" ca="1" si="530"/>
        <v>0.3830601374001773</v>
      </c>
      <c r="U879" s="30">
        <f t="shared" ca="1" si="530"/>
        <v>0.35643721679836038</v>
      </c>
      <c r="V879" s="30">
        <f ca="1">IF(Riskregister!$E$5="",0,COUNTIF(BF$4:BF$53,"&lt;"&amp;T879)*IF(U879&lt;0.5,Riskregister!$K$5+(Riskregister!$L$5-Riskregister!$K$5)*SQRT(U879/2),Riskregister!$L$5-(Riskregister!$L$5-Riskregister!$K$5)*SQRT((1-U879)/2)))</f>
        <v>1019915.268972069</v>
      </c>
      <c r="W879" s="30">
        <f t="shared" ca="1" si="531"/>
        <v>0.91505261636388924</v>
      </c>
      <c r="X879" s="30">
        <f t="shared" ca="1" si="531"/>
        <v>0.6074901420697536</v>
      </c>
      <c r="Y879" s="30">
        <f ca="1">IF(Riskregister!$E$6="",0,COUNTIF(BG$4:BG$53,"&lt;"&amp;W879)*IF(X879&lt;0.5,Riskregister!$K$6+(Riskregister!$L$6-Riskregister!$K$6)*SQRT(X879/2),Riskregister!$L$6-(Riskregister!$L$6-Riskregister!$K$6)*SQRT((1-X879)/2)))</f>
        <v>4810351.8191574812</v>
      </c>
      <c r="Z879" s="30">
        <f t="shared" ca="1" si="532"/>
        <v>0.44301669219327089</v>
      </c>
      <c r="AA879" s="30">
        <f t="shared" ca="1" si="532"/>
        <v>0.31824007209937843</v>
      </c>
      <c r="AB879" s="30">
        <f ca="1">IF(Riskregister!$E$7="",0,COUNTIF(BH$4:BH$53,"&lt;"&amp;Z879)*IF(AA879&lt;0.5,Riskregister!$K$7+(Riskregister!$L$7-Riskregister!$K$7)*SQRT(AA879/2),Riskregister!$L$7-(Riskregister!$L$7-Riskregister!$K$7)*SQRT((1-AA879)/2)))</f>
        <v>1137686.9098769119</v>
      </c>
      <c r="AC879" s="30">
        <f t="shared" ca="1" si="533"/>
        <v>0.67524422281097507</v>
      </c>
      <c r="AD879" s="30">
        <f t="shared" ca="1" si="533"/>
        <v>0.25926571294786716</v>
      </c>
      <c r="AE879" s="30">
        <f ca="1">IF(Riskregister!$E$8="",0,COUNTIF(BI$4:BI$53,"&lt;"&amp;AC879)*IF(AD879&lt;0.5,Riskregister!$K$8+(Riskregister!$L$8-Riskregister!$K$8)*SQRT(AD879/2),Riskregister!$L$8-(Riskregister!$L$8-Riskregister!$K$8)*SQRT((1-AD879)/2)))</f>
        <v>5976643.3985048365</v>
      </c>
      <c r="AF879" s="30">
        <f t="shared" ca="1" si="534"/>
        <v>0.86961518334620391</v>
      </c>
      <c r="AG879" s="30">
        <f t="shared" ca="1" si="534"/>
        <v>1.8970806407479723E-2</v>
      </c>
      <c r="AH879" s="30">
        <f>IF(Riskregister!$E$9="",0,COUNTIF(BJ$4:BJ$53,"&lt;"&amp;AF879)*IF(AG879&lt;0.5,Riskregister!$K$9+(Riskregister!$L$9-Riskregister!$K$9)*SQRT(AG879/2),Riskregister!$L$9-(Riskregister!$L$9-Riskregister!$K$9)*SQRT((1-AG879)/2)))</f>
        <v>0</v>
      </c>
      <c r="AI879" s="30">
        <f t="shared" ca="1" si="535"/>
        <v>0.65182309428337881</v>
      </c>
      <c r="AJ879" s="30">
        <f t="shared" ca="1" si="535"/>
        <v>0.93001551457002019</v>
      </c>
      <c r="AK879" s="30">
        <f>IF(Riskregister!$E$10="",0,COUNTIF(BK$4:BK$53,"&lt;"&amp;AI879)*IF(AJ879&lt;0.5,Riskregister!$K$10+(Riskregister!$L$10-Riskregister!$K$10)*SQRT(AJ879/2),Riskregister!$L$10-(Riskregister!$L$10-Riskregister!$K$10)*SQRT((1-AJ879)/2)))</f>
        <v>0</v>
      </c>
      <c r="AL879" s="30">
        <f t="shared" ca="1" si="536"/>
        <v>8.2644799751456888E-2</v>
      </c>
      <c r="AM879" s="30">
        <f t="shared" ca="1" si="536"/>
        <v>0.60859046087630242</v>
      </c>
      <c r="AN879" s="30">
        <f>IF(Riskregister!$E$11="",0,COUNTIF(BL$4:BL$53,"&lt;"&amp;AL879)*IF(AM879&lt;0.5,Riskregister!$K$11+(Riskregister!$L$11-Riskregister!$K$11)*SQRT(AM879/2),Riskregister!$L$11-(Riskregister!$L$11-Riskregister!$K$11)*SQRT((1-AM879)/2)))</f>
        <v>0</v>
      </c>
      <c r="AO879" s="30">
        <f t="shared" ca="1" si="537"/>
        <v>0.27357171566337002</v>
      </c>
      <c r="AP879" s="30">
        <f t="shared" ca="1" si="537"/>
        <v>0.3792724759276257</v>
      </c>
      <c r="AQ879" s="30">
        <f>IF(Riskregister!$E$12="",0,COUNTIF(BM$4:BM$53,"&lt;"&amp;AO879)*IF(AP879&lt;0.5,Riskregister!$K$12+(Riskregister!$L$12-Riskregister!$K$12)*SQRT(AP879/2),Riskregister!$L$12-(Riskregister!$L$12-Riskregister!$K$12)*SQRT((1-AP879)/2)))</f>
        <v>0</v>
      </c>
      <c r="AR879" s="30">
        <f t="shared" ca="1" si="538"/>
        <v>0.6256518135180883</v>
      </c>
      <c r="AS879" s="30">
        <f t="shared" ca="1" si="538"/>
        <v>0.74818618334653952</v>
      </c>
      <c r="AT879" s="30">
        <f>IF(Riskregister!$E$13="",0,COUNTIF(BN$4:BN$53,"&lt;"&amp;AR879)*IF(AS879&lt;0.5,Riskregister!$K$13+(Riskregister!$L$13-Riskregister!$K$13)*SQRT(AS879/2),Riskregister!$L$13-(Riskregister!$L$13-Riskregister!$K$13)*SQRT((1-AS879)/2)))</f>
        <v>0</v>
      </c>
      <c r="AU879" s="30">
        <f t="shared" ca="1" si="539"/>
        <v>0.41198035922277676</v>
      </c>
      <c r="AV879" s="30">
        <f t="shared" ca="1" si="539"/>
        <v>0.53882857533202855</v>
      </c>
      <c r="AW879" s="30">
        <f>IF(Riskregister!$E$14="",0,COUNTIF(BO$4:BO$53,"&lt;"&amp;AU879)*IF(AV879&lt;0.5,Riskregister!$K$14+(Riskregister!$L$14-Riskregister!$K$14)*SQRT(AV879/2),Riskregister!$L$14-(Riskregister!$L$14-Riskregister!$K$14)*SQRT((1-AV879)/2)))</f>
        <v>0</v>
      </c>
      <c r="AX879" s="30">
        <f t="shared" ca="1" si="540"/>
        <v>0.10332187799173165</v>
      </c>
      <c r="AY879" s="30">
        <f t="shared" ca="1" si="540"/>
        <v>0.6935578743623203</v>
      </c>
      <c r="AZ879" s="30">
        <f>IF(Riskregister!$E$15="",0,COUNTIF(BP$4:BP$53,"&lt;"&amp;AX879)*IF(AY879&lt;0.5,Riskregister!$K$15+(Riskregister!$L$15-Riskregister!$K$15)*SQRT(AY879/2),Riskregister!$L$15-(Riskregister!$L$15-Riskregister!$K$15)*SQRT((1-AY879)/2)))</f>
        <v>0</v>
      </c>
      <c r="BA879" s="30">
        <f t="shared" ca="1" si="541"/>
        <v>0.98525220768049482</v>
      </c>
      <c r="BB879" s="30">
        <f t="shared" ca="1" si="541"/>
        <v>0.17954255159870469</v>
      </c>
      <c r="BC879" s="30">
        <f>IF(Riskregister!$E$16="",0,COUNTIF(BQ$4:BQ$53,"&lt;"&amp;BA879)*IF(BB879&lt;0.5,Riskregister!$K$16+(Riskregister!$L$16-Riskregister!$K$16)*SQRT(BB879/2),Riskregister!$L$16-(Riskregister!$L$16-Riskregister!$K$16)*SQRT((1-BB879)/2)))</f>
        <v>0</v>
      </c>
      <c r="BD879" s="30">
        <f t="shared" ca="1" si="517"/>
        <v>12944597.396511298</v>
      </c>
    </row>
    <row r="880" spans="20:56" x14ac:dyDescent="0.35">
      <c r="T880" s="30">
        <f t="shared" ca="1" si="530"/>
        <v>0.74232594781936478</v>
      </c>
      <c r="U880" s="30">
        <f t="shared" ca="1" si="530"/>
        <v>0.61823085378309683</v>
      </c>
      <c r="V880" s="30">
        <f ca="1">IF(Riskregister!$E$5="",0,COUNTIF(BF$4:BF$53,"&lt;"&amp;T880)*IF(U880&lt;0.5,Riskregister!$K$5+(Riskregister!$L$5-Riskregister!$K$5)*SQRT(U880/2),Riskregister!$L$5-(Riskregister!$L$5-Riskregister!$K$5)*SQRT((1-U880)/2)))</f>
        <v>2016967.3701440345</v>
      </c>
      <c r="W880" s="30">
        <f t="shared" ca="1" si="531"/>
        <v>5.0149368049534737E-2</v>
      </c>
      <c r="X880" s="30">
        <f t="shared" ca="1" si="531"/>
        <v>0.65650571833925753</v>
      </c>
      <c r="Y880" s="30">
        <f ca="1">IF(Riskregister!$E$6="",0,COUNTIF(BG$4:BG$53,"&lt;"&amp;W880)*IF(X880&lt;0.5,Riskregister!$K$6+(Riskregister!$L$6-Riskregister!$K$6)*SQRT(X880/2),Riskregister!$L$6-(Riskregister!$L$6-Riskregister!$K$6)*SQRT((1-X880)/2)))</f>
        <v>0</v>
      </c>
      <c r="Z880" s="30">
        <f t="shared" ca="1" si="532"/>
        <v>0.82704666525553505</v>
      </c>
      <c r="AA880" s="30">
        <f t="shared" ca="1" si="532"/>
        <v>0.70427345657542784</v>
      </c>
      <c r="AB880" s="30">
        <f ca="1">IF(Riskregister!$E$7="",0,COUNTIF(BH$4:BH$53,"&lt;"&amp;Z880)*IF(AA880&lt;0.5,Riskregister!$K$7+(Riskregister!$L$7-Riskregister!$K$7)*SQRT(AA880/2),Riskregister!$L$7-(Riskregister!$L$7-Riskregister!$K$7)*SQRT((1-AA880)/2)))</f>
        <v>2388730.7014684314</v>
      </c>
      <c r="AC880" s="30">
        <f t="shared" ca="1" si="533"/>
        <v>0.26477421711708593</v>
      </c>
      <c r="AD880" s="30">
        <f t="shared" ca="1" si="533"/>
        <v>0.42917858981030144</v>
      </c>
      <c r="AE880" s="30">
        <f ca="1">IF(Riskregister!$E$8="",0,COUNTIF(BI$4:BI$53,"&lt;"&amp;AC880)*IF(AD880&lt;0.5,Riskregister!$K$8+(Riskregister!$L$8-Riskregister!$K$8)*SQRT(AD880/2),Riskregister!$L$8-(Riskregister!$L$8-Riskregister!$K$8)*SQRT((1-AD880)/2)))</f>
        <v>4954435.6807534909</v>
      </c>
      <c r="AF880" s="30">
        <f t="shared" ca="1" si="534"/>
        <v>0.53930012084329626</v>
      </c>
      <c r="AG880" s="30">
        <f t="shared" ca="1" si="534"/>
        <v>0.1993811722830009</v>
      </c>
      <c r="AH880" s="30">
        <f>IF(Riskregister!$E$9="",0,COUNTIF(BJ$4:BJ$53,"&lt;"&amp;AF880)*IF(AG880&lt;0.5,Riskregister!$K$9+(Riskregister!$L$9-Riskregister!$K$9)*SQRT(AG880/2),Riskregister!$L$9-(Riskregister!$L$9-Riskregister!$K$9)*SQRT((1-AG880)/2)))</f>
        <v>0</v>
      </c>
      <c r="AI880" s="30">
        <f t="shared" ca="1" si="535"/>
        <v>0.45579527478907411</v>
      </c>
      <c r="AJ880" s="30">
        <f t="shared" ca="1" si="535"/>
        <v>0.64838475720971722</v>
      </c>
      <c r="AK880" s="30">
        <f>IF(Riskregister!$E$10="",0,COUNTIF(BK$4:BK$53,"&lt;"&amp;AI880)*IF(AJ880&lt;0.5,Riskregister!$K$10+(Riskregister!$L$10-Riskregister!$K$10)*SQRT(AJ880/2),Riskregister!$L$10-(Riskregister!$L$10-Riskregister!$K$10)*SQRT((1-AJ880)/2)))</f>
        <v>0</v>
      </c>
      <c r="AL880" s="30">
        <f t="shared" ca="1" si="536"/>
        <v>0.41801948422535862</v>
      </c>
      <c r="AM880" s="30">
        <f t="shared" ca="1" si="536"/>
        <v>0.74313989290471005</v>
      </c>
      <c r="AN880" s="30">
        <f>IF(Riskregister!$E$11="",0,COUNTIF(BL$4:BL$53,"&lt;"&amp;AL880)*IF(AM880&lt;0.5,Riskregister!$K$11+(Riskregister!$L$11-Riskregister!$K$11)*SQRT(AM880/2),Riskregister!$L$11-(Riskregister!$L$11-Riskregister!$K$11)*SQRT((1-AM880)/2)))</f>
        <v>0</v>
      </c>
      <c r="AO880" s="30">
        <f t="shared" ca="1" si="537"/>
        <v>0.42333844383423491</v>
      </c>
      <c r="AP880" s="30">
        <f t="shared" ca="1" si="537"/>
        <v>0.6225574835511406</v>
      </c>
      <c r="AQ880" s="30">
        <f>IF(Riskregister!$E$12="",0,COUNTIF(BM$4:BM$53,"&lt;"&amp;AO880)*IF(AP880&lt;0.5,Riskregister!$K$12+(Riskregister!$L$12-Riskregister!$K$12)*SQRT(AP880/2),Riskregister!$L$12-(Riskregister!$L$12-Riskregister!$K$12)*SQRT((1-AP880)/2)))</f>
        <v>0</v>
      </c>
      <c r="AR880" s="30">
        <f t="shared" ca="1" si="538"/>
        <v>0.21194906916269673</v>
      </c>
      <c r="AS880" s="30">
        <f t="shared" ca="1" si="538"/>
        <v>0.49064737479121545</v>
      </c>
      <c r="AT880" s="30">
        <f>IF(Riskregister!$E$13="",0,COUNTIF(BN$4:BN$53,"&lt;"&amp;AR880)*IF(AS880&lt;0.5,Riskregister!$K$13+(Riskregister!$L$13-Riskregister!$K$13)*SQRT(AS880/2),Riskregister!$L$13-(Riskregister!$L$13-Riskregister!$K$13)*SQRT((1-AS880)/2)))</f>
        <v>0</v>
      </c>
      <c r="AU880" s="30">
        <f t="shared" ca="1" si="539"/>
        <v>0.17240001066060318</v>
      </c>
      <c r="AV880" s="30">
        <f t="shared" ca="1" si="539"/>
        <v>0.14798742266620013</v>
      </c>
      <c r="AW880" s="30">
        <f>IF(Riskregister!$E$14="",0,COUNTIF(BO$4:BO$53,"&lt;"&amp;AU880)*IF(AV880&lt;0.5,Riskregister!$K$14+(Riskregister!$L$14-Riskregister!$K$14)*SQRT(AV880/2),Riskregister!$L$14-(Riskregister!$L$14-Riskregister!$K$14)*SQRT((1-AV880)/2)))</f>
        <v>0</v>
      </c>
      <c r="AX880" s="30">
        <f t="shared" ca="1" si="540"/>
        <v>0.93015857295608351</v>
      </c>
      <c r="AY880" s="30">
        <f t="shared" ca="1" si="540"/>
        <v>8.2350265104756959E-3</v>
      </c>
      <c r="AZ880" s="30">
        <f>IF(Riskregister!$E$15="",0,COUNTIF(BP$4:BP$53,"&lt;"&amp;AX880)*IF(AY880&lt;0.5,Riskregister!$K$15+(Riskregister!$L$15-Riskregister!$K$15)*SQRT(AY880/2),Riskregister!$L$15-(Riskregister!$L$15-Riskregister!$K$15)*SQRT((1-AY880)/2)))</f>
        <v>0</v>
      </c>
      <c r="BA880" s="30">
        <f t="shared" ca="1" si="541"/>
        <v>0.27359967100468263</v>
      </c>
      <c r="BB880" s="30">
        <f t="shared" ca="1" si="541"/>
        <v>0.40158075402601934</v>
      </c>
      <c r="BC880" s="30">
        <f>IF(Riskregister!$E$16="",0,COUNTIF(BQ$4:BQ$53,"&lt;"&amp;BA880)*IF(BB880&lt;0.5,Riskregister!$K$16+(Riskregister!$L$16-Riskregister!$K$16)*SQRT(BB880/2),Riskregister!$L$16-(Riskregister!$L$16-Riskregister!$K$16)*SQRT((1-BB880)/2)))</f>
        <v>0</v>
      </c>
      <c r="BD880" s="30">
        <f t="shared" ca="1" si="517"/>
        <v>9360133.7523659579</v>
      </c>
    </row>
    <row r="881" spans="20:56" x14ac:dyDescent="0.35">
      <c r="T881" s="30">
        <f t="shared" ca="1" si="530"/>
        <v>0.12088965104991711</v>
      </c>
      <c r="U881" s="30">
        <f t="shared" ca="1" si="530"/>
        <v>2.8814794735551486E-2</v>
      </c>
      <c r="V881" s="30">
        <f ca="1">IF(Riskregister!$E$5="",0,COUNTIF(BF$4:BF$53,"&lt;"&amp;T881)*IF(U881&lt;0.5,Riskregister!$K$5+(Riskregister!$L$5-Riskregister!$K$5)*SQRT(U881/2),Riskregister!$L$5-(Riskregister!$L$5-Riskregister!$K$5)*SQRT((1-U881)/2)))</f>
        <v>204013.8682837527</v>
      </c>
      <c r="W881" s="30">
        <f t="shared" ca="1" si="531"/>
        <v>0.35090764992051893</v>
      </c>
      <c r="X881" s="30">
        <f t="shared" ca="1" si="531"/>
        <v>0.80537209238748986</v>
      </c>
      <c r="Y881" s="30">
        <f ca="1">IF(Riskregister!$E$6="",0,COUNTIF(BG$4:BG$53,"&lt;"&amp;W881)*IF(X881&lt;0.5,Riskregister!$K$6+(Riskregister!$L$6-Riskregister!$K$6)*SQRT(X881/2),Riskregister!$L$6-(Riskregister!$L$6-Riskregister!$K$6)*SQRT((1-X881)/2)))</f>
        <v>1438486.6784017796</v>
      </c>
      <c r="Z881" s="30">
        <f t="shared" ca="1" si="532"/>
        <v>0.19118416638571545</v>
      </c>
      <c r="AA881" s="30">
        <f t="shared" ca="1" si="532"/>
        <v>0.86701992363066538</v>
      </c>
      <c r="AB881" s="30">
        <f ca="1">IF(Riskregister!$E$7="",0,COUNTIF(BH$4:BH$53,"&lt;"&amp;Z881)*IF(AA881&lt;0.5,Riskregister!$K$7+(Riskregister!$L$7-Riskregister!$K$7)*SQRT(AA881/2),Riskregister!$L$7-(Riskregister!$L$7-Riskregister!$K$7)*SQRT((1-AA881)/2)))</f>
        <v>1239000.7273664558</v>
      </c>
      <c r="AC881" s="30">
        <f t="shared" ca="1" si="533"/>
        <v>0.91313100019855009</v>
      </c>
      <c r="AD881" s="30">
        <f t="shared" ca="1" si="533"/>
        <v>0.93823316802502321</v>
      </c>
      <c r="AE881" s="30">
        <f ca="1">IF(Riskregister!$E$8="",0,COUNTIF(BI$4:BI$53,"&lt;"&amp;AC881)*IF(AD881&lt;0.5,Riskregister!$K$8+(Riskregister!$L$8-Riskregister!$K$8)*SQRT(AD881/2),Riskregister!$L$8-(Riskregister!$L$8-Riskregister!$K$8)*SQRT((1-AD881)/2)))</f>
        <v>20870185.660457544</v>
      </c>
      <c r="AF881" s="30">
        <f t="shared" ca="1" si="534"/>
        <v>0.63681981712207658</v>
      </c>
      <c r="AG881" s="30">
        <f t="shared" ca="1" si="534"/>
        <v>0.9741462730399586</v>
      </c>
      <c r="AH881" s="30">
        <f>IF(Riskregister!$E$9="",0,COUNTIF(BJ$4:BJ$53,"&lt;"&amp;AF881)*IF(AG881&lt;0.5,Riskregister!$K$9+(Riskregister!$L$9-Riskregister!$K$9)*SQRT(AG881/2),Riskregister!$L$9-(Riskregister!$L$9-Riskregister!$K$9)*SQRT((1-AG881)/2)))</f>
        <v>0</v>
      </c>
      <c r="AI881" s="30">
        <f t="shared" ca="1" si="535"/>
        <v>0.28119815661919856</v>
      </c>
      <c r="AJ881" s="30">
        <f t="shared" ca="1" si="535"/>
        <v>0.52853187664193713</v>
      </c>
      <c r="AK881" s="30">
        <f>IF(Riskregister!$E$10="",0,COUNTIF(BK$4:BK$53,"&lt;"&amp;AI881)*IF(AJ881&lt;0.5,Riskregister!$K$10+(Riskregister!$L$10-Riskregister!$K$10)*SQRT(AJ881/2),Riskregister!$L$10-(Riskregister!$L$10-Riskregister!$K$10)*SQRT((1-AJ881)/2)))</f>
        <v>0</v>
      </c>
      <c r="AL881" s="30">
        <f t="shared" ca="1" si="536"/>
        <v>0.44689503954599863</v>
      </c>
      <c r="AM881" s="30">
        <f t="shared" ca="1" si="536"/>
        <v>0.63203017762742209</v>
      </c>
      <c r="AN881" s="30">
        <f>IF(Riskregister!$E$11="",0,COUNTIF(BL$4:BL$53,"&lt;"&amp;AL881)*IF(AM881&lt;0.5,Riskregister!$K$11+(Riskregister!$L$11-Riskregister!$K$11)*SQRT(AM881/2),Riskregister!$L$11-(Riskregister!$L$11-Riskregister!$K$11)*SQRT((1-AM881)/2)))</f>
        <v>0</v>
      </c>
      <c r="AO881" s="30">
        <f t="shared" ca="1" si="537"/>
        <v>0.82936676196830872</v>
      </c>
      <c r="AP881" s="30">
        <f t="shared" ca="1" si="537"/>
        <v>0.21022003727232508</v>
      </c>
      <c r="AQ881" s="30">
        <f>IF(Riskregister!$E$12="",0,COUNTIF(BM$4:BM$53,"&lt;"&amp;AO881)*IF(AP881&lt;0.5,Riskregister!$K$12+(Riskregister!$L$12-Riskregister!$K$12)*SQRT(AP881/2),Riskregister!$L$12-(Riskregister!$L$12-Riskregister!$K$12)*SQRT((1-AP881)/2)))</f>
        <v>0</v>
      </c>
      <c r="AR881" s="30">
        <f t="shared" ca="1" si="538"/>
        <v>2.1146603326652635E-2</v>
      </c>
      <c r="AS881" s="30">
        <f t="shared" ca="1" si="538"/>
        <v>0.50043906865871568</v>
      </c>
      <c r="AT881" s="30">
        <f>IF(Riskregister!$E$13="",0,COUNTIF(BN$4:BN$53,"&lt;"&amp;AR881)*IF(AS881&lt;0.5,Riskregister!$K$13+(Riskregister!$L$13-Riskregister!$K$13)*SQRT(AS881/2),Riskregister!$L$13-(Riskregister!$L$13-Riskregister!$K$13)*SQRT((1-AS881)/2)))</f>
        <v>0</v>
      </c>
      <c r="AU881" s="30">
        <f t="shared" ca="1" si="539"/>
        <v>0.54962822512763887</v>
      </c>
      <c r="AV881" s="30">
        <f t="shared" ca="1" si="539"/>
        <v>7.5956930618135909E-2</v>
      </c>
      <c r="AW881" s="30">
        <f>IF(Riskregister!$E$14="",0,COUNTIF(BO$4:BO$53,"&lt;"&amp;AU881)*IF(AV881&lt;0.5,Riskregister!$K$14+(Riskregister!$L$14-Riskregister!$K$14)*SQRT(AV881/2),Riskregister!$L$14-(Riskregister!$L$14-Riskregister!$K$14)*SQRT((1-AV881)/2)))</f>
        <v>0</v>
      </c>
      <c r="AX881" s="30">
        <f t="shared" ca="1" si="540"/>
        <v>0.83448711868465886</v>
      </c>
      <c r="AY881" s="30">
        <f t="shared" ca="1" si="540"/>
        <v>0.84380046605994663</v>
      </c>
      <c r="AZ881" s="30">
        <f>IF(Riskregister!$E$15="",0,COUNTIF(BP$4:BP$53,"&lt;"&amp;AX881)*IF(AY881&lt;0.5,Riskregister!$K$15+(Riskregister!$L$15-Riskregister!$K$15)*SQRT(AY881/2),Riskregister!$L$15-(Riskregister!$L$15-Riskregister!$K$15)*SQRT((1-AY881)/2)))</f>
        <v>0</v>
      </c>
      <c r="BA881" s="30">
        <f t="shared" ca="1" si="541"/>
        <v>0.37770155624762847</v>
      </c>
      <c r="BB881" s="30">
        <f t="shared" ca="1" si="541"/>
        <v>0.44528145357852933</v>
      </c>
      <c r="BC881" s="30">
        <f>IF(Riskregister!$E$16="",0,COUNTIF(BQ$4:BQ$53,"&lt;"&amp;BA881)*IF(BB881&lt;0.5,Riskregister!$K$16+(Riskregister!$L$16-Riskregister!$K$16)*SQRT(BB881/2),Riskregister!$L$16-(Riskregister!$L$16-Riskregister!$K$16)*SQRT((1-BB881)/2)))</f>
        <v>0</v>
      </c>
      <c r="BD881" s="30">
        <f t="shared" ca="1" si="517"/>
        <v>23751686.934509531</v>
      </c>
    </row>
    <row r="882" spans="20:56" x14ac:dyDescent="0.35">
      <c r="T882" s="30">
        <f t="shared" ca="1" si="530"/>
        <v>0.2495209302178385</v>
      </c>
      <c r="U882" s="30">
        <f t="shared" ca="1" si="530"/>
        <v>0.66999812660941271</v>
      </c>
      <c r="V882" s="30">
        <f ca="1">IF(Riskregister!$E$5="",0,COUNTIF(BF$4:BF$53,"&lt;"&amp;T882)*IF(U882&lt;0.5,Riskregister!$K$5+(Riskregister!$L$5-Riskregister!$K$5)*SQRT(U882/2),Riskregister!$L$5-(Riskregister!$L$5-Riskregister!$K$5)*SQRT((1-U882)/2)))</f>
        <v>834417.23409987194</v>
      </c>
      <c r="W882" s="30">
        <f t="shared" ca="1" si="531"/>
        <v>0.27507926214408585</v>
      </c>
      <c r="X882" s="30">
        <f t="shared" ca="1" si="531"/>
        <v>0.21640400700314921</v>
      </c>
      <c r="Y882" s="30">
        <f ca="1">IF(Riskregister!$E$6="",0,COUNTIF(BG$4:BG$53,"&lt;"&amp;W882)*IF(X882&lt;0.5,Riskregister!$K$6+(Riskregister!$L$6-Riskregister!$K$6)*SQRT(X882/2),Riskregister!$L$6-(Riskregister!$L$6-Riskregister!$K$6)*SQRT((1-X882)/2)))</f>
        <v>792093.31303866429</v>
      </c>
      <c r="Z882" s="30">
        <f t="shared" ca="1" si="532"/>
        <v>0.41032355922141017</v>
      </c>
      <c r="AA882" s="30">
        <f t="shared" ca="1" si="532"/>
        <v>7.4056673808530649E-2</v>
      </c>
      <c r="AB882" s="30">
        <f ca="1">IF(Riskregister!$E$7="",0,COUNTIF(BH$4:BH$53,"&lt;"&amp;Z882)*IF(AA882&lt;0.5,Riskregister!$K$7+(Riskregister!$L$7-Riskregister!$K$7)*SQRT(AA882/2),Riskregister!$L$7-(Riskregister!$L$7-Riskregister!$K$7)*SQRT((1-AA882)/2)))</f>
        <v>704097.71806805604</v>
      </c>
      <c r="AC882" s="30">
        <f t="shared" ca="1" si="533"/>
        <v>0.25565072866028304</v>
      </c>
      <c r="AD882" s="30">
        <f t="shared" ca="1" si="533"/>
        <v>0.15976724349983584</v>
      </c>
      <c r="AE882" s="30">
        <f ca="1">IF(Riskregister!$E$8="",0,COUNTIF(BI$4:BI$53,"&lt;"&amp;AC882)*IF(AD882&lt;0.5,Riskregister!$K$8+(Riskregister!$L$8-Riskregister!$K$8)*SQRT(AD882/2),Riskregister!$L$8-(Riskregister!$L$8-Riskregister!$K$8)*SQRT((1-AD882)/2)))</f>
        <v>3256786.9349691458</v>
      </c>
      <c r="AF882" s="30">
        <f t="shared" ca="1" si="534"/>
        <v>0.82651910037541376</v>
      </c>
      <c r="AG882" s="30">
        <f t="shared" ca="1" si="534"/>
        <v>0.37735849610853056</v>
      </c>
      <c r="AH882" s="30">
        <f>IF(Riskregister!$E$9="",0,COUNTIF(BJ$4:BJ$53,"&lt;"&amp;AF882)*IF(AG882&lt;0.5,Riskregister!$K$9+(Riskregister!$L$9-Riskregister!$K$9)*SQRT(AG882/2),Riskregister!$L$9-(Riskregister!$L$9-Riskregister!$K$9)*SQRT((1-AG882)/2)))</f>
        <v>0</v>
      </c>
      <c r="AI882" s="30">
        <f t="shared" ca="1" si="535"/>
        <v>0.77646547617900918</v>
      </c>
      <c r="AJ882" s="30">
        <f t="shared" ca="1" si="535"/>
        <v>0.18090694983665889</v>
      </c>
      <c r="AK882" s="30">
        <f>IF(Riskregister!$E$10="",0,COUNTIF(BK$4:BK$53,"&lt;"&amp;AI882)*IF(AJ882&lt;0.5,Riskregister!$K$10+(Riskregister!$L$10-Riskregister!$K$10)*SQRT(AJ882/2),Riskregister!$L$10-(Riskregister!$L$10-Riskregister!$K$10)*SQRT((1-AJ882)/2)))</f>
        <v>0</v>
      </c>
      <c r="AL882" s="30">
        <f t="shared" ca="1" si="536"/>
        <v>0.98130836136764532</v>
      </c>
      <c r="AM882" s="30">
        <f t="shared" ca="1" si="536"/>
        <v>0.45358435258836971</v>
      </c>
      <c r="AN882" s="30">
        <f>IF(Riskregister!$E$11="",0,COUNTIF(BL$4:BL$53,"&lt;"&amp;AL882)*IF(AM882&lt;0.5,Riskregister!$K$11+(Riskregister!$L$11-Riskregister!$K$11)*SQRT(AM882/2),Riskregister!$L$11-(Riskregister!$L$11-Riskregister!$K$11)*SQRT((1-AM882)/2)))</f>
        <v>0</v>
      </c>
      <c r="AO882" s="30">
        <f t="shared" ca="1" si="537"/>
        <v>0.32238163405746612</v>
      </c>
      <c r="AP882" s="30">
        <f t="shared" ca="1" si="537"/>
        <v>0.30861102773394555</v>
      </c>
      <c r="AQ882" s="30">
        <f>IF(Riskregister!$E$12="",0,COUNTIF(BM$4:BM$53,"&lt;"&amp;AO882)*IF(AP882&lt;0.5,Riskregister!$K$12+(Riskregister!$L$12-Riskregister!$K$12)*SQRT(AP882/2),Riskregister!$L$12-(Riskregister!$L$12-Riskregister!$K$12)*SQRT((1-AP882)/2)))</f>
        <v>0</v>
      </c>
      <c r="AR882" s="30">
        <f t="shared" ca="1" si="538"/>
        <v>0.52859522022699212</v>
      </c>
      <c r="AS882" s="30">
        <f t="shared" ca="1" si="538"/>
        <v>0.36103203065543665</v>
      </c>
      <c r="AT882" s="30">
        <f>IF(Riskregister!$E$13="",0,COUNTIF(BN$4:BN$53,"&lt;"&amp;AR882)*IF(AS882&lt;0.5,Riskregister!$K$13+(Riskregister!$L$13-Riskregister!$K$13)*SQRT(AS882/2),Riskregister!$L$13-(Riskregister!$L$13-Riskregister!$K$13)*SQRT((1-AS882)/2)))</f>
        <v>0</v>
      </c>
      <c r="AU882" s="30">
        <f t="shared" ca="1" si="539"/>
        <v>0.26937168268258616</v>
      </c>
      <c r="AV882" s="30">
        <f t="shared" ca="1" si="539"/>
        <v>0.65322152484003182</v>
      </c>
      <c r="AW882" s="30">
        <f>IF(Riskregister!$E$14="",0,COUNTIF(BO$4:BO$53,"&lt;"&amp;AU882)*IF(AV882&lt;0.5,Riskregister!$K$14+(Riskregister!$L$14-Riskregister!$K$14)*SQRT(AV882/2),Riskregister!$L$14-(Riskregister!$L$14-Riskregister!$K$14)*SQRT((1-AV882)/2)))</f>
        <v>0</v>
      </c>
      <c r="AX882" s="30">
        <f t="shared" ca="1" si="540"/>
        <v>0.6974499549881088</v>
      </c>
      <c r="AY882" s="30">
        <f t="shared" ca="1" si="540"/>
        <v>0.50214520768573223</v>
      </c>
      <c r="AZ882" s="30">
        <f>IF(Riskregister!$E$15="",0,COUNTIF(BP$4:BP$53,"&lt;"&amp;AX882)*IF(AY882&lt;0.5,Riskregister!$K$15+(Riskregister!$L$15-Riskregister!$K$15)*SQRT(AY882/2),Riskregister!$L$15-(Riskregister!$L$15-Riskregister!$K$15)*SQRT((1-AY882)/2)))</f>
        <v>0</v>
      </c>
      <c r="BA882" s="30">
        <f t="shared" ca="1" si="541"/>
        <v>0.30621367683701972</v>
      </c>
      <c r="BB882" s="30">
        <f t="shared" ca="1" si="541"/>
        <v>0.17569304192629209</v>
      </c>
      <c r="BC882" s="30">
        <f>IF(Riskregister!$E$16="",0,COUNTIF(BQ$4:BQ$53,"&lt;"&amp;BA882)*IF(BB882&lt;0.5,Riskregister!$K$16+(Riskregister!$L$16-Riskregister!$K$16)*SQRT(BB882/2),Riskregister!$L$16-(Riskregister!$L$16-Riskregister!$K$16)*SQRT((1-BB882)/2)))</f>
        <v>0</v>
      </c>
      <c r="BD882" s="30">
        <f t="shared" ca="1" si="517"/>
        <v>5587395.200175738</v>
      </c>
    </row>
    <row r="883" spans="20:56" x14ac:dyDescent="0.35">
      <c r="T883" s="30">
        <f t="shared" ca="1" si="530"/>
        <v>0.61299287912296629</v>
      </c>
      <c r="U883" s="30">
        <f t="shared" ca="1" si="530"/>
        <v>0.55111051304325953</v>
      </c>
      <c r="V883" s="30">
        <f ca="1">IF(Riskregister!$E$5="",0,COUNTIF(BF$4:BF$53,"&lt;"&amp;T883)*IF(U883&lt;0.5,Riskregister!$K$5+(Riskregister!$L$5-Riskregister!$K$5)*SQRT(U883/2),Riskregister!$L$5-(Riskregister!$L$5-Riskregister!$K$5)*SQRT((1-U883)/2)))</f>
        <v>1547239.2077083285</v>
      </c>
      <c r="W883" s="30">
        <f t="shared" ca="1" si="531"/>
        <v>0.89816853748128012</v>
      </c>
      <c r="X883" s="30">
        <f t="shared" ca="1" si="531"/>
        <v>0.81626443654525582</v>
      </c>
      <c r="Y883" s="30">
        <f ca="1">IF(Riskregister!$E$6="",0,COUNTIF(BG$4:BG$53,"&lt;"&amp;W883)*IF(X883&lt;0.5,Riskregister!$K$6+(Riskregister!$L$6-Riskregister!$K$6)*SQRT(X883/2),Riskregister!$L$6-(Riskregister!$L$6-Riskregister!$K$6)*SQRT((1-X883)/2)))</f>
        <v>5817701.7149924329</v>
      </c>
      <c r="Z883" s="30">
        <f t="shared" ca="1" si="532"/>
        <v>0.66008953472653775</v>
      </c>
      <c r="AA883" s="30">
        <f t="shared" ca="1" si="532"/>
        <v>0.47675013540822242</v>
      </c>
      <c r="AB883" s="30">
        <f ca="1">IF(Riskregister!$E$7="",0,COUNTIF(BH$4:BH$53,"&lt;"&amp;Z883)*IF(AA883&lt;0.5,Riskregister!$K$7+(Riskregister!$L$7-Riskregister!$K$7)*SQRT(AA883/2),Riskregister!$L$7-(Riskregister!$L$7-Riskregister!$K$7)*SQRT((1-AA883)/2)))</f>
        <v>1546179.8961251304</v>
      </c>
      <c r="AC883" s="30">
        <f t="shared" ca="1" si="533"/>
        <v>0.5685524696087807</v>
      </c>
      <c r="AD883" s="30">
        <f t="shared" ca="1" si="533"/>
        <v>0.10561306003902005</v>
      </c>
      <c r="AE883" s="30">
        <f ca="1">IF(Riskregister!$E$8="",0,COUNTIF(BI$4:BI$53,"&lt;"&amp;AC883)*IF(AD883&lt;0.5,Riskregister!$K$8+(Riskregister!$L$8-Riskregister!$K$8)*SQRT(AD883/2),Riskregister!$L$8-(Riskregister!$L$8-Riskregister!$K$8)*SQRT((1-AD883)/2)))</f>
        <v>4140133.6752021182</v>
      </c>
      <c r="AF883" s="30">
        <f t="shared" ca="1" si="534"/>
        <v>0.25026528629381017</v>
      </c>
      <c r="AG883" s="30">
        <f t="shared" ca="1" si="534"/>
        <v>0.67327914563111013</v>
      </c>
      <c r="AH883" s="30">
        <f>IF(Riskregister!$E$9="",0,COUNTIF(BJ$4:BJ$53,"&lt;"&amp;AF883)*IF(AG883&lt;0.5,Riskregister!$K$9+(Riskregister!$L$9-Riskregister!$K$9)*SQRT(AG883/2),Riskregister!$L$9-(Riskregister!$L$9-Riskregister!$K$9)*SQRT((1-AG883)/2)))</f>
        <v>0</v>
      </c>
      <c r="AI883" s="30">
        <f t="shared" ca="1" si="535"/>
        <v>0.92376919106169286</v>
      </c>
      <c r="AJ883" s="30">
        <f t="shared" ca="1" si="535"/>
        <v>0.33547664104536212</v>
      </c>
      <c r="AK883" s="30">
        <f>IF(Riskregister!$E$10="",0,COUNTIF(BK$4:BK$53,"&lt;"&amp;AI883)*IF(AJ883&lt;0.5,Riskregister!$K$10+(Riskregister!$L$10-Riskregister!$K$10)*SQRT(AJ883/2),Riskregister!$L$10-(Riskregister!$L$10-Riskregister!$K$10)*SQRT((1-AJ883)/2)))</f>
        <v>0</v>
      </c>
      <c r="AL883" s="30">
        <f t="shared" ca="1" si="536"/>
        <v>2.7039203356357788E-2</v>
      </c>
      <c r="AM883" s="30">
        <f t="shared" ca="1" si="536"/>
        <v>0.59633076556319287</v>
      </c>
      <c r="AN883" s="30">
        <f>IF(Riskregister!$E$11="",0,COUNTIF(BL$4:BL$53,"&lt;"&amp;AL883)*IF(AM883&lt;0.5,Riskregister!$K$11+(Riskregister!$L$11-Riskregister!$K$11)*SQRT(AM883/2),Riskregister!$L$11-(Riskregister!$L$11-Riskregister!$K$11)*SQRT((1-AM883)/2)))</f>
        <v>0</v>
      </c>
      <c r="AO883" s="30">
        <f t="shared" ca="1" si="537"/>
        <v>0.21178584256410138</v>
      </c>
      <c r="AP883" s="30">
        <f t="shared" ca="1" si="537"/>
        <v>0.13404799211144769</v>
      </c>
      <c r="AQ883" s="30">
        <f>IF(Riskregister!$E$12="",0,COUNTIF(BM$4:BM$53,"&lt;"&amp;AO883)*IF(AP883&lt;0.5,Riskregister!$K$12+(Riskregister!$L$12-Riskregister!$K$12)*SQRT(AP883/2),Riskregister!$L$12-(Riskregister!$L$12-Riskregister!$K$12)*SQRT((1-AP883)/2)))</f>
        <v>0</v>
      </c>
      <c r="AR883" s="30">
        <f t="shared" ca="1" si="538"/>
        <v>0.1881777373767799</v>
      </c>
      <c r="AS883" s="30">
        <f t="shared" ca="1" si="538"/>
        <v>0.48619440172700967</v>
      </c>
      <c r="AT883" s="30">
        <f>IF(Riskregister!$E$13="",0,COUNTIF(BN$4:BN$53,"&lt;"&amp;AR883)*IF(AS883&lt;0.5,Riskregister!$K$13+(Riskregister!$L$13-Riskregister!$K$13)*SQRT(AS883/2),Riskregister!$L$13-(Riskregister!$L$13-Riskregister!$K$13)*SQRT((1-AS883)/2)))</f>
        <v>0</v>
      </c>
      <c r="AU883" s="30">
        <f t="shared" ca="1" si="539"/>
        <v>0.3557741280663439</v>
      </c>
      <c r="AV883" s="30">
        <f t="shared" ca="1" si="539"/>
        <v>0.93786636179141036</v>
      </c>
      <c r="AW883" s="30">
        <f>IF(Riskregister!$E$14="",0,COUNTIF(BO$4:BO$53,"&lt;"&amp;AU883)*IF(AV883&lt;0.5,Riskregister!$K$14+(Riskregister!$L$14-Riskregister!$K$14)*SQRT(AV883/2),Riskregister!$L$14-(Riskregister!$L$14-Riskregister!$K$14)*SQRT((1-AV883)/2)))</f>
        <v>0</v>
      </c>
      <c r="AX883" s="30">
        <f t="shared" ca="1" si="540"/>
        <v>0.55322506739816335</v>
      </c>
      <c r="AY883" s="30">
        <f t="shared" ca="1" si="540"/>
        <v>0.37413152844595787</v>
      </c>
      <c r="AZ883" s="30">
        <f>IF(Riskregister!$E$15="",0,COUNTIF(BP$4:BP$53,"&lt;"&amp;AX883)*IF(AY883&lt;0.5,Riskregister!$K$15+(Riskregister!$L$15-Riskregister!$K$15)*SQRT(AY883/2),Riskregister!$L$15-(Riskregister!$L$15-Riskregister!$K$15)*SQRT((1-AY883)/2)))</f>
        <v>0</v>
      </c>
      <c r="BA883" s="30">
        <f t="shared" ca="1" si="541"/>
        <v>0.12623521282035655</v>
      </c>
      <c r="BB883" s="30">
        <f t="shared" ca="1" si="541"/>
        <v>0.24691180072254393</v>
      </c>
      <c r="BC883" s="30">
        <f>IF(Riskregister!$E$16="",0,COUNTIF(BQ$4:BQ$53,"&lt;"&amp;BA883)*IF(BB883&lt;0.5,Riskregister!$K$16+(Riskregister!$L$16-Riskregister!$K$16)*SQRT(BB883/2),Riskregister!$L$16-(Riskregister!$L$16-Riskregister!$K$16)*SQRT((1-BB883)/2)))</f>
        <v>0</v>
      </c>
      <c r="BD883" s="30">
        <f t="shared" ca="1" si="517"/>
        <v>13051254.494028009</v>
      </c>
    </row>
    <row r="884" spans="20:56" x14ac:dyDescent="0.35">
      <c r="T884" s="30">
        <f t="shared" ref="T884:U903" ca="1" si="542">RAND()</f>
        <v>5.3742520344763345E-2</v>
      </c>
      <c r="U884" s="30">
        <f t="shared" ca="1" si="542"/>
        <v>0.88951598541958121</v>
      </c>
      <c r="V884" s="30">
        <f ca="1">IF(Riskregister!$E$5="",0,COUNTIF(BF$4:BF$53,"&lt;"&amp;T884)*IF(U884&lt;0.5,Riskregister!$K$5+(Riskregister!$L$5-Riskregister!$K$5)*SQRT(U884/2),Riskregister!$L$5-(Riskregister!$L$5-Riskregister!$K$5)*SQRT((1-U884)/2)))</f>
        <v>494233.7176777618</v>
      </c>
      <c r="W884" s="30">
        <f t="shared" ref="W884:X903" ca="1" si="543">RAND()</f>
        <v>0.37324469423287976</v>
      </c>
      <c r="X884" s="30">
        <f t="shared" ca="1" si="543"/>
        <v>0.17308607218736671</v>
      </c>
      <c r="Y884" s="30">
        <f ca="1">IF(Riskregister!$E$6="",0,COUNTIF(BG$4:BG$53,"&lt;"&amp;W884)*IF(X884&lt;0.5,Riskregister!$K$6+(Riskregister!$L$6-Riskregister!$K$6)*SQRT(X884/2),Riskregister!$L$6-(Riskregister!$L$6-Riskregister!$K$6)*SQRT((1-X884)/2)))</f>
        <v>729527.56013595185</v>
      </c>
      <c r="Z884" s="30">
        <f t="shared" ref="Z884:AA903" ca="1" si="544">RAND()</f>
        <v>0.41024072886316776</v>
      </c>
      <c r="AA884" s="30">
        <f t="shared" ca="1" si="544"/>
        <v>0.67923229180070144</v>
      </c>
      <c r="AB884" s="30">
        <f ca="1">IF(Riskregister!$E$7="",0,COUNTIF(BH$4:BH$53,"&lt;"&amp;Z884)*IF(AA884&lt;0.5,Riskregister!$K$7+(Riskregister!$L$7-Riskregister!$K$7)*SQRT(AA884/2),Riskregister!$L$7-(Riskregister!$L$7-Riskregister!$K$7)*SQRT((1-AA884)/2)))</f>
        <v>1558992.986605074</v>
      </c>
      <c r="AC884" s="30">
        <f t="shared" ref="AC884:AD903" ca="1" si="545">RAND()</f>
        <v>0.64245361453930039</v>
      </c>
      <c r="AD884" s="30">
        <f t="shared" ca="1" si="545"/>
        <v>0.29557723992243634</v>
      </c>
      <c r="AE884" s="30">
        <f ca="1">IF(Riskregister!$E$8="",0,COUNTIF(BI$4:BI$53,"&lt;"&amp;AC884)*IF(AD884&lt;0.5,Riskregister!$K$8+(Riskregister!$L$8-Riskregister!$K$8)*SQRT(AD884/2),Riskregister!$L$8-(Riskregister!$L$8-Riskregister!$K$8)*SQRT((1-AD884)/2)))</f>
        <v>6320503.2547255047</v>
      </c>
      <c r="AF884" s="30">
        <f t="shared" ref="AF884:AG903" ca="1" si="546">RAND()</f>
        <v>5.0653008581856951E-2</v>
      </c>
      <c r="AG884" s="30">
        <f t="shared" ca="1" si="546"/>
        <v>0.89538402559554264</v>
      </c>
      <c r="AH884" s="30">
        <f>IF(Riskregister!$E$9="",0,COUNTIF(BJ$4:BJ$53,"&lt;"&amp;AF884)*IF(AG884&lt;0.5,Riskregister!$K$9+(Riskregister!$L$9-Riskregister!$K$9)*SQRT(AG884/2),Riskregister!$L$9-(Riskregister!$L$9-Riskregister!$K$9)*SQRT((1-AG884)/2)))</f>
        <v>0</v>
      </c>
      <c r="AI884" s="30">
        <f t="shared" ref="AI884:AJ903" ca="1" si="547">RAND()</f>
        <v>0.10029843811359507</v>
      </c>
      <c r="AJ884" s="30">
        <f t="shared" ca="1" si="547"/>
        <v>0.55957172451770132</v>
      </c>
      <c r="AK884" s="30">
        <f>IF(Riskregister!$E$10="",0,COUNTIF(BK$4:BK$53,"&lt;"&amp;AI884)*IF(AJ884&lt;0.5,Riskregister!$K$10+(Riskregister!$L$10-Riskregister!$K$10)*SQRT(AJ884/2),Riskregister!$L$10-(Riskregister!$L$10-Riskregister!$K$10)*SQRT((1-AJ884)/2)))</f>
        <v>0</v>
      </c>
      <c r="AL884" s="30">
        <f t="shared" ref="AL884:AM903" ca="1" si="548">RAND()</f>
        <v>5.1501745105434482E-2</v>
      </c>
      <c r="AM884" s="30">
        <f t="shared" ca="1" si="548"/>
        <v>0.93276377792370924</v>
      </c>
      <c r="AN884" s="30">
        <f>IF(Riskregister!$E$11="",0,COUNTIF(BL$4:BL$53,"&lt;"&amp;AL884)*IF(AM884&lt;0.5,Riskregister!$K$11+(Riskregister!$L$11-Riskregister!$K$11)*SQRT(AM884/2),Riskregister!$L$11-(Riskregister!$L$11-Riskregister!$K$11)*SQRT((1-AM884)/2)))</f>
        <v>0</v>
      </c>
      <c r="AO884" s="30">
        <f t="shared" ref="AO884:AP903" ca="1" si="549">RAND()</f>
        <v>0.65722393060398943</v>
      </c>
      <c r="AP884" s="30">
        <f t="shared" ca="1" si="549"/>
        <v>0.19024093771464456</v>
      </c>
      <c r="AQ884" s="30">
        <f>IF(Riskregister!$E$12="",0,COUNTIF(BM$4:BM$53,"&lt;"&amp;AO884)*IF(AP884&lt;0.5,Riskregister!$K$12+(Riskregister!$L$12-Riskregister!$K$12)*SQRT(AP884/2),Riskregister!$L$12-(Riskregister!$L$12-Riskregister!$K$12)*SQRT((1-AP884)/2)))</f>
        <v>0</v>
      </c>
      <c r="AR884" s="30">
        <f t="shared" ref="AR884:AS903" ca="1" si="550">RAND()</f>
        <v>0.68867730050818321</v>
      </c>
      <c r="AS884" s="30">
        <f t="shared" ca="1" si="550"/>
        <v>0.5401713562171967</v>
      </c>
      <c r="AT884" s="30">
        <f>IF(Riskregister!$E$13="",0,COUNTIF(BN$4:BN$53,"&lt;"&amp;AR884)*IF(AS884&lt;0.5,Riskregister!$K$13+(Riskregister!$L$13-Riskregister!$K$13)*SQRT(AS884/2),Riskregister!$L$13-(Riskregister!$L$13-Riskregister!$K$13)*SQRT((1-AS884)/2)))</f>
        <v>0</v>
      </c>
      <c r="AU884" s="30">
        <f t="shared" ref="AU884:AV903" ca="1" si="551">RAND()</f>
        <v>0.35350609113465448</v>
      </c>
      <c r="AV884" s="30">
        <f t="shared" ca="1" si="551"/>
        <v>0.81420341749864222</v>
      </c>
      <c r="AW884" s="30">
        <f>IF(Riskregister!$E$14="",0,COUNTIF(BO$4:BO$53,"&lt;"&amp;AU884)*IF(AV884&lt;0.5,Riskregister!$K$14+(Riskregister!$L$14-Riskregister!$K$14)*SQRT(AV884/2),Riskregister!$L$14-(Riskregister!$L$14-Riskregister!$K$14)*SQRT((1-AV884)/2)))</f>
        <v>0</v>
      </c>
      <c r="AX884" s="30">
        <f t="shared" ref="AX884:AY903" ca="1" si="552">RAND()</f>
        <v>0.59748247430668933</v>
      </c>
      <c r="AY884" s="30">
        <f t="shared" ca="1" si="552"/>
        <v>0.85749607830403562</v>
      </c>
      <c r="AZ884" s="30">
        <f>IF(Riskregister!$E$15="",0,COUNTIF(BP$4:BP$53,"&lt;"&amp;AX884)*IF(AY884&lt;0.5,Riskregister!$K$15+(Riskregister!$L$15-Riskregister!$K$15)*SQRT(AY884/2),Riskregister!$L$15-(Riskregister!$L$15-Riskregister!$K$15)*SQRT((1-AY884)/2)))</f>
        <v>0</v>
      </c>
      <c r="BA884" s="30">
        <f t="shared" ref="BA884:BB903" ca="1" si="553">RAND()</f>
        <v>9.4373815892761947E-2</v>
      </c>
      <c r="BB884" s="30">
        <f t="shared" ca="1" si="553"/>
        <v>0.83391415931572443</v>
      </c>
      <c r="BC884" s="30">
        <f>IF(Riskregister!$E$16="",0,COUNTIF(BQ$4:BQ$53,"&lt;"&amp;BA884)*IF(BB884&lt;0.5,Riskregister!$K$16+(Riskregister!$L$16-Riskregister!$K$16)*SQRT(BB884/2),Riskregister!$L$16-(Riskregister!$L$16-Riskregister!$K$16)*SQRT((1-BB884)/2)))</f>
        <v>0</v>
      </c>
      <c r="BD884" s="30">
        <f t="shared" ca="1" si="517"/>
        <v>9103257.5191442929</v>
      </c>
    </row>
    <row r="885" spans="20:56" x14ac:dyDescent="0.35">
      <c r="T885" s="30">
        <f t="shared" ca="1" si="542"/>
        <v>0.66310835972995219</v>
      </c>
      <c r="U885" s="30">
        <f t="shared" ca="1" si="542"/>
        <v>0.11905055042217205</v>
      </c>
      <c r="V885" s="30">
        <f ca="1">IF(Riskregister!$E$5="",0,COUNTIF(BF$4:BF$53,"&lt;"&amp;T885)*IF(U885&lt;0.5,Riskregister!$K$5+(Riskregister!$L$5-Riskregister!$K$5)*SQRT(U885/2),Riskregister!$L$5-(Riskregister!$L$5-Riskregister!$K$5)*SQRT((1-U885)/2)))</f>
        <v>1039160.4395706867</v>
      </c>
      <c r="W885" s="30">
        <f t="shared" ca="1" si="543"/>
        <v>0.34794021861189062</v>
      </c>
      <c r="X885" s="30">
        <f t="shared" ca="1" si="543"/>
        <v>0.75305005790145474</v>
      </c>
      <c r="Y885" s="30">
        <f ca="1">IF(Riskregister!$E$6="",0,COUNTIF(BG$4:BG$53,"&lt;"&amp;W885)*IF(X885&lt;0.5,Riskregister!$K$6+(Riskregister!$L$6-Riskregister!$K$6)*SQRT(X885/2),Riskregister!$L$6-(Riskregister!$L$6-Riskregister!$K$6)*SQRT((1-X885)/2)))</f>
        <v>1367497.9002409214</v>
      </c>
      <c r="Z885" s="30">
        <f t="shared" ca="1" si="544"/>
        <v>0.22021474914622108</v>
      </c>
      <c r="AA885" s="30">
        <f t="shared" ca="1" si="544"/>
        <v>0.37274405393753096</v>
      </c>
      <c r="AB885" s="30">
        <f ca="1">IF(Riskregister!$E$7="",0,COUNTIF(BH$4:BH$53,"&lt;"&amp;Z885)*IF(AA885&lt;0.5,Riskregister!$K$7+(Riskregister!$L$7-Riskregister!$K$7)*SQRT(AA885/2),Riskregister!$L$7-(Riskregister!$L$7-Riskregister!$K$7)*SQRT((1-AA885)/2)))</f>
        <v>804391.57245843555</v>
      </c>
      <c r="AC885" s="30">
        <f t="shared" ca="1" si="545"/>
        <v>0.71388862835821665</v>
      </c>
      <c r="AD885" s="30">
        <f t="shared" ca="1" si="545"/>
        <v>0.90223171203380581</v>
      </c>
      <c r="AE885" s="30">
        <f ca="1">IF(Riskregister!$E$8="",0,COUNTIF(BI$4:BI$53,"&lt;"&amp;AC885)*IF(AD885&lt;0.5,Riskregister!$K$8+(Riskregister!$L$8-Riskregister!$K$8)*SQRT(AD885/2),Riskregister!$L$8-(Riskregister!$L$8-Riskregister!$K$8)*SQRT((1-AD885)/2)))</f>
        <v>15843365.321635081</v>
      </c>
      <c r="AF885" s="30">
        <f t="shared" ca="1" si="546"/>
        <v>0.12631083331392201</v>
      </c>
      <c r="AG885" s="30">
        <f t="shared" ca="1" si="546"/>
        <v>0.72349050243838575</v>
      </c>
      <c r="AH885" s="30">
        <f>IF(Riskregister!$E$9="",0,COUNTIF(BJ$4:BJ$53,"&lt;"&amp;AF885)*IF(AG885&lt;0.5,Riskregister!$K$9+(Riskregister!$L$9-Riskregister!$K$9)*SQRT(AG885/2),Riskregister!$L$9-(Riskregister!$L$9-Riskregister!$K$9)*SQRT((1-AG885)/2)))</f>
        <v>0</v>
      </c>
      <c r="AI885" s="30">
        <f t="shared" ca="1" si="547"/>
        <v>0.59424957823784164</v>
      </c>
      <c r="AJ885" s="30">
        <f t="shared" ca="1" si="547"/>
        <v>0.51912715418648192</v>
      </c>
      <c r="AK885" s="30">
        <f>IF(Riskregister!$E$10="",0,COUNTIF(BK$4:BK$53,"&lt;"&amp;AI885)*IF(AJ885&lt;0.5,Riskregister!$K$10+(Riskregister!$L$10-Riskregister!$K$10)*SQRT(AJ885/2),Riskregister!$L$10-(Riskregister!$L$10-Riskregister!$K$10)*SQRT((1-AJ885)/2)))</f>
        <v>0</v>
      </c>
      <c r="AL885" s="30">
        <f t="shared" ca="1" si="548"/>
        <v>0.54494630602760497</v>
      </c>
      <c r="AM885" s="30">
        <f t="shared" ca="1" si="548"/>
        <v>0.32344574322362429</v>
      </c>
      <c r="AN885" s="30">
        <f>IF(Riskregister!$E$11="",0,COUNTIF(BL$4:BL$53,"&lt;"&amp;AL885)*IF(AM885&lt;0.5,Riskregister!$K$11+(Riskregister!$L$11-Riskregister!$K$11)*SQRT(AM885/2),Riskregister!$L$11-(Riskregister!$L$11-Riskregister!$K$11)*SQRT((1-AM885)/2)))</f>
        <v>0</v>
      </c>
      <c r="AO885" s="30">
        <f t="shared" ca="1" si="549"/>
        <v>0.40883844701917971</v>
      </c>
      <c r="AP885" s="30">
        <f t="shared" ca="1" si="549"/>
        <v>0.57773664183649009</v>
      </c>
      <c r="AQ885" s="30">
        <f>IF(Riskregister!$E$12="",0,COUNTIF(BM$4:BM$53,"&lt;"&amp;AO885)*IF(AP885&lt;0.5,Riskregister!$K$12+(Riskregister!$L$12-Riskregister!$K$12)*SQRT(AP885/2),Riskregister!$L$12-(Riskregister!$L$12-Riskregister!$K$12)*SQRT((1-AP885)/2)))</f>
        <v>0</v>
      </c>
      <c r="AR885" s="30">
        <f t="shared" ca="1" si="550"/>
        <v>0.10179421125002719</v>
      </c>
      <c r="AS885" s="30">
        <f t="shared" ca="1" si="550"/>
        <v>3.8865637764401773E-2</v>
      </c>
      <c r="AT885" s="30">
        <f>IF(Riskregister!$E$13="",0,COUNTIF(BN$4:BN$53,"&lt;"&amp;AR885)*IF(AS885&lt;0.5,Riskregister!$K$13+(Riskregister!$L$13-Riskregister!$K$13)*SQRT(AS885/2),Riskregister!$L$13-(Riskregister!$L$13-Riskregister!$K$13)*SQRT((1-AS885)/2)))</f>
        <v>0</v>
      </c>
      <c r="AU885" s="30">
        <f t="shared" ca="1" si="551"/>
        <v>0.64658567763071617</v>
      </c>
      <c r="AV885" s="30">
        <f t="shared" ca="1" si="551"/>
        <v>9.7321246468391576E-2</v>
      </c>
      <c r="AW885" s="30">
        <f>IF(Riskregister!$E$14="",0,COUNTIF(BO$4:BO$53,"&lt;"&amp;AU885)*IF(AV885&lt;0.5,Riskregister!$K$14+(Riskregister!$L$14-Riskregister!$K$14)*SQRT(AV885/2),Riskregister!$L$14-(Riskregister!$L$14-Riskregister!$K$14)*SQRT((1-AV885)/2)))</f>
        <v>0</v>
      </c>
      <c r="AX885" s="30">
        <f t="shared" ca="1" si="552"/>
        <v>0.36040816225971772</v>
      </c>
      <c r="AY885" s="30">
        <f t="shared" ca="1" si="552"/>
        <v>0.31933294955949931</v>
      </c>
      <c r="AZ885" s="30">
        <f>IF(Riskregister!$E$15="",0,COUNTIF(BP$4:BP$53,"&lt;"&amp;AX885)*IF(AY885&lt;0.5,Riskregister!$K$15+(Riskregister!$L$15-Riskregister!$K$15)*SQRT(AY885/2),Riskregister!$L$15-(Riskregister!$L$15-Riskregister!$K$15)*SQRT((1-AY885)/2)))</f>
        <v>0</v>
      </c>
      <c r="BA885" s="30">
        <f t="shared" ca="1" si="553"/>
        <v>9.6399469161441931E-2</v>
      </c>
      <c r="BB885" s="30">
        <f t="shared" ca="1" si="553"/>
        <v>6.2144085524667103E-2</v>
      </c>
      <c r="BC885" s="30">
        <f>IF(Riskregister!$E$16="",0,COUNTIF(BQ$4:BQ$53,"&lt;"&amp;BA885)*IF(BB885&lt;0.5,Riskregister!$K$16+(Riskregister!$L$16-Riskregister!$K$16)*SQRT(BB885/2),Riskregister!$L$16-(Riskregister!$L$16-Riskregister!$K$16)*SQRT((1-BB885)/2)))</f>
        <v>0</v>
      </c>
      <c r="BD885" s="30">
        <f t="shared" ca="1" si="517"/>
        <v>19054415.233905125</v>
      </c>
    </row>
    <row r="886" spans="20:56" x14ac:dyDescent="0.35">
      <c r="T886" s="30">
        <f t="shared" ca="1" si="542"/>
        <v>0.76192209148976453</v>
      </c>
      <c r="U886" s="30">
        <f t="shared" ca="1" si="542"/>
        <v>0.80638841357907343</v>
      </c>
      <c r="V886" s="30">
        <f ca="1">IF(Riskregister!$E$5="",0,COUNTIF(BF$4:BF$53,"&lt;"&amp;T886)*IF(U886&lt;0.5,Riskregister!$K$5+(Riskregister!$L$5-Riskregister!$K$5)*SQRT(U886/2),Riskregister!$L$5-(Riskregister!$L$5-Riskregister!$K$5)*SQRT((1-U886)/2)))</f>
        <v>2299943.3393446142</v>
      </c>
      <c r="W886" s="30">
        <f t="shared" ca="1" si="543"/>
        <v>0.25753494772296825</v>
      </c>
      <c r="X886" s="30">
        <f t="shared" ca="1" si="543"/>
        <v>0.36379765142497777</v>
      </c>
      <c r="Y886" s="30">
        <f ca="1">IF(Riskregister!$E$6="",0,COUNTIF(BG$4:BG$53,"&lt;"&amp;W886)*IF(X886&lt;0.5,Riskregister!$K$6+(Riskregister!$L$6-Riskregister!$K$6)*SQRT(X886/2),Riskregister!$L$6-(Riskregister!$L$6-Riskregister!$K$6)*SQRT((1-X886)/2)))</f>
        <v>967692.7740368956</v>
      </c>
      <c r="Z886" s="30">
        <f t="shared" ca="1" si="544"/>
        <v>6.549145174152271E-2</v>
      </c>
      <c r="AA886" s="30">
        <f t="shared" ca="1" si="544"/>
        <v>0.29817463253807996</v>
      </c>
      <c r="AB886" s="30">
        <f ca="1">IF(Riskregister!$E$7="",0,COUNTIF(BH$4:BH$53,"&lt;"&amp;Z886)*IF(AA886&lt;0.5,Riskregister!$K$7+(Riskregister!$L$7-Riskregister!$K$7)*SQRT(AA886/2),Riskregister!$L$7-(Riskregister!$L$7-Riskregister!$K$7)*SQRT((1-AA886)/2)))</f>
        <v>555424.18056477164</v>
      </c>
      <c r="AC886" s="30">
        <f t="shared" ca="1" si="545"/>
        <v>0.62295956517352236</v>
      </c>
      <c r="AD886" s="30">
        <f t="shared" ca="1" si="545"/>
        <v>0.48789734234307847</v>
      </c>
      <c r="AE886" s="30">
        <f ca="1">IF(Riskregister!$E$8="",0,COUNTIF(BI$4:BI$53,"&lt;"&amp;AC886)*IF(AD886&lt;0.5,Riskregister!$K$8+(Riskregister!$L$8-Riskregister!$K$8)*SQRT(AD886/2),Riskregister!$L$8-(Riskregister!$L$8-Riskregister!$K$8)*SQRT((1-AD886)/2)))</f>
        <v>7864153.5964978337</v>
      </c>
      <c r="AF886" s="30">
        <f t="shared" ca="1" si="546"/>
        <v>0.8434190029733738</v>
      </c>
      <c r="AG886" s="30">
        <f t="shared" ca="1" si="546"/>
        <v>0.88424117811082548</v>
      </c>
      <c r="AH886" s="30">
        <f>IF(Riskregister!$E$9="",0,COUNTIF(BJ$4:BJ$53,"&lt;"&amp;AF886)*IF(AG886&lt;0.5,Riskregister!$K$9+(Riskregister!$L$9-Riskregister!$K$9)*SQRT(AG886/2),Riskregister!$L$9-(Riskregister!$L$9-Riskregister!$K$9)*SQRT((1-AG886)/2)))</f>
        <v>0</v>
      </c>
      <c r="AI886" s="30">
        <f t="shared" ca="1" si="547"/>
        <v>0.49331613270768238</v>
      </c>
      <c r="AJ886" s="30">
        <f t="shared" ca="1" si="547"/>
        <v>2.4726944593265521E-2</v>
      </c>
      <c r="AK886" s="30">
        <f>IF(Riskregister!$E$10="",0,COUNTIF(BK$4:BK$53,"&lt;"&amp;AI886)*IF(AJ886&lt;0.5,Riskregister!$K$10+(Riskregister!$L$10-Riskregister!$K$10)*SQRT(AJ886/2),Riskregister!$L$10-(Riskregister!$L$10-Riskregister!$K$10)*SQRT((1-AJ886)/2)))</f>
        <v>0</v>
      </c>
      <c r="AL886" s="30">
        <f t="shared" ca="1" si="548"/>
        <v>0.26149033433594604</v>
      </c>
      <c r="AM886" s="30">
        <f t="shared" ca="1" si="548"/>
        <v>0.70653982265060289</v>
      </c>
      <c r="AN886" s="30">
        <f>IF(Riskregister!$E$11="",0,COUNTIF(BL$4:BL$53,"&lt;"&amp;AL886)*IF(AM886&lt;0.5,Riskregister!$K$11+(Riskregister!$L$11-Riskregister!$K$11)*SQRT(AM886/2),Riskregister!$L$11-(Riskregister!$L$11-Riskregister!$K$11)*SQRT((1-AM886)/2)))</f>
        <v>0</v>
      </c>
      <c r="AO886" s="30">
        <f t="shared" ca="1" si="549"/>
        <v>0.45232295394954991</v>
      </c>
      <c r="AP886" s="30">
        <f t="shared" ca="1" si="549"/>
        <v>7.582864069881956E-3</v>
      </c>
      <c r="AQ886" s="30">
        <f>IF(Riskregister!$E$12="",0,COUNTIF(BM$4:BM$53,"&lt;"&amp;AO886)*IF(AP886&lt;0.5,Riskregister!$K$12+(Riskregister!$L$12-Riskregister!$K$12)*SQRT(AP886/2),Riskregister!$L$12-(Riskregister!$L$12-Riskregister!$K$12)*SQRT((1-AP886)/2)))</f>
        <v>0</v>
      </c>
      <c r="AR886" s="30">
        <f t="shared" ca="1" si="550"/>
        <v>0.75202384088680796</v>
      </c>
      <c r="AS886" s="30">
        <f t="shared" ca="1" si="550"/>
        <v>0.8132038813360547</v>
      </c>
      <c r="AT886" s="30">
        <f>IF(Riskregister!$E$13="",0,COUNTIF(BN$4:BN$53,"&lt;"&amp;AR886)*IF(AS886&lt;0.5,Riskregister!$K$13+(Riskregister!$L$13-Riskregister!$K$13)*SQRT(AS886/2),Riskregister!$L$13-(Riskregister!$L$13-Riskregister!$K$13)*SQRT((1-AS886)/2)))</f>
        <v>0</v>
      </c>
      <c r="AU886" s="30">
        <f t="shared" ca="1" si="551"/>
        <v>0.15796601164408242</v>
      </c>
      <c r="AV886" s="30">
        <f t="shared" ca="1" si="551"/>
        <v>0.85878970294539569</v>
      </c>
      <c r="AW886" s="30">
        <f>IF(Riskregister!$E$14="",0,COUNTIF(BO$4:BO$53,"&lt;"&amp;AU886)*IF(AV886&lt;0.5,Riskregister!$K$14+(Riskregister!$L$14-Riskregister!$K$14)*SQRT(AV886/2),Riskregister!$L$14-(Riskregister!$L$14-Riskregister!$K$14)*SQRT((1-AV886)/2)))</f>
        <v>0</v>
      </c>
      <c r="AX886" s="30">
        <f t="shared" ca="1" si="552"/>
        <v>0.87030184081478179</v>
      </c>
      <c r="AY886" s="30">
        <f t="shared" ca="1" si="552"/>
        <v>0.41907609378294208</v>
      </c>
      <c r="AZ886" s="30">
        <f>IF(Riskregister!$E$15="",0,COUNTIF(BP$4:BP$53,"&lt;"&amp;AX886)*IF(AY886&lt;0.5,Riskregister!$K$15+(Riskregister!$L$15-Riskregister!$K$15)*SQRT(AY886/2),Riskregister!$L$15-(Riskregister!$L$15-Riskregister!$K$15)*SQRT((1-AY886)/2)))</f>
        <v>0</v>
      </c>
      <c r="BA886" s="30">
        <f t="shared" ca="1" si="553"/>
        <v>0.68945445596995569</v>
      </c>
      <c r="BB886" s="30">
        <f t="shared" ca="1" si="553"/>
        <v>0.676867613460714</v>
      </c>
      <c r="BC886" s="30">
        <f>IF(Riskregister!$E$16="",0,COUNTIF(BQ$4:BQ$53,"&lt;"&amp;BA886)*IF(BB886&lt;0.5,Riskregister!$K$16+(Riskregister!$L$16-Riskregister!$K$16)*SQRT(BB886/2),Riskregister!$L$16-(Riskregister!$L$16-Riskregister!$K$16)*SQRT((1-BB886)/2)))</f>
        <v>0</v>
      </c>
      <c r="BD886" s="30">
        <f t="shared" ca="1" si="517"/>
        <v>11687213.890444115</v>
      </c>
    </row>
    <row r="887" spans="20:56" x14ac:dyDescent="0.35">
      <c r="T887" s="30">
        <f t="shared" ca="1" si="542"/>
        <v>9.0130036088666765E-2</v>
      </c>
      <c r="U887" s="30">
        <f t="shared" ca="1" si="542"/>
        <v>0.60241110304537759</v>
      </c>
      <c r="V887" s="30">
        <f ca="1">IF(Riskregister!$E$5="",0,COUNTIF(BF$4:BF$53,"&lt;"&amp;T887)*IF(U887&lt;0.5,Riskregister!$K$5+(Riskregister!$L$5-Riskregister!$K$5)*SQRT(U887/2),Riskregister!$L$5-(Riskregister!$L$5-Riskregister!$K$5)*SQRT((1-U887)/2)))</f>
        <v>399361.33020612522</v>
      </c>
      <c r="W887" s="30">
        <f t="shared" ca="1" si="543"/>
        <v>0.9564927569360594</v>
      </c>
      <c r="X887" s="30">
        <f t="shared" ca="1" si="543"/>
        <v>0.75483219351174746</v>
      </c>
      <c r="Y887" s="30">
        <f ca="1">IF(Riskregister!$E$6="",0,COUNTIF(BG$4:BG$53,"&lt;"&amp;W887)*IF(X887&lt;0.5,Riskregister!$K$6+(Riskregister!$L$6-Riskregister!$K$6)*SQRT(X887/2),Riskregister!$L$6-(Riskregister!$L$6-Riskregister!$K$6)*SQRT((1-X887)/2)))</f>
        <v>6848921.4286574461</v>
      </c>
      <c r="Z887" s="30">
        <f t="shared" ca="1" si="544"/>
        <v>0.16583650929712113</v>
      </c>
      <c r="AA887" s="30">
        <f t="shared" ca="1" si="544"/>
        <v>6.1887624900988647E-2</v>
      </c>
      <c r="AB887" s="30">
        <f ca="1">IF(Riskregister!$E$7="",0,COUNTIF(BH$4:BH$53,"&lt;"&amp;Z887)*IF(AA887&lt;0.5,Riskregister!$K$7+(Riskregister!$L$7-Riskregister!$K$7)*SQRT(AA887/2),Riskregister!$L$7-(Riskregister!$L$7-Riskregister!$K$7)*SQRT((1-AA887)/2)))</f>
        <v>446271.94806345459</v>
      </c>
      <c r="AC887" s="30">
        <f t="shared" ca="1" si="545"/>
        <v>0.10123589327635785</v>
      </c>
      <c r="AD887" s="30">
        <f t="shared" ca="1" si="545"/>
        <v>0.83554215290324207</v>
      </c>
      <c r="AE887" s="30">
        <f ca="1">IF(Riskregister!$E$8="",0,COUNTIF(BI$4:BI$53,"&lt;"&amp;AC887)*IF(AD887&lt;0.5,Riskregister!$K$8+(Riskregister!$L$8-Riskregister!$K$8)*SQRT(AD887/2),Riskregister!$L$8-(Riskregister!$L$8-Riskregister!$K$8)*SQRT((1-AD887)/2)))</f>
        <v>3652247.4555083597</v>
      </c>
      <c r="AF887" s="30">
        <f t="shared" ca="1" si="546"/>
        <v>0.40511609633288681</v>
      </c>
      <c r="AG887" s="30">
        <f t="shared" ca="1" si="546"/>
        <v>0.61261181358307137</v>
      </c>
      <c r="AH887" s="30">
        <f>IF(Riskregister!$E$9="",0,COUNTIF(BJ$4:BJ$53,"&lt;"&amp;AF887)*IF(AG887&lt;0.5,Riskregister!$K$9+(Riskregister!$L$9-Riskregister!$K$9)*SQRT(AG887/2),Riskregister!$L$9-(Riskregister!$L$9-Riskregister!$K$9)*SQRT((1-AG887)/2)))</f>
        <v>0</v>
      </c>
      <c r="AI887" s="30">
        <f t="shared" ca="1" si="547"/>
        <v>0.4489021552131357</v>
      </c>
      <c r="AJ887" s="30">
        <f t="shared" ca="1" si="547"/>
        <v>0.35151633949695571</v>
      </c>
      <c r="AK887" s="30">
        <f>IF(Riskregister!$E$10="",0,COUNTIF(BK$4:BK$53,"&lt;"&amp;AI887)*IF(AJ887&lt;0.5,Riskregister!$K$10+(Riskregister!$L$10-Riskregister!$K$10)*SQRT(AJ887/2),Riskregister!$L$10-(Riskregister!$L$10-Riskregister!$K$10)*SQRT((1-AJ887)/2)))</f>
        <v>0</v>
      </c>
      <c r="AL887" s="30">
        <f t="shared" ca="1" si="548"/>
        <v>0.80256276276630478</v>
      </c>
      <c r="AM887" s="30">
        <f t="shared" ca="1" si="548"/>
        <v>0.18965679211507591</v>
      </c>
      <c r="AN887" s="30">
        <f>IF(Riskregister!$E$11="",0,COUNTIF(BL$4:BL$53,"&lt;"&amp;AL887)*IF(AM887&lt;0.5,Riskregister!$K$11+(Riskregister!$L$11-Riskregister!$K$11)*SQRT(AM887/2),Riskregister!$L$11-(Riskregister!$L$11-Riskregister!$K$11)*SQRT((1-AM887)/2)))</f>
        <v>0</v>
      </c>
      <c r="AO887" s="30">
        <f t="shared" ca="1" si="549"/>
        <v>0.44356916446284411</v>
      </c>
      <c r="AP887" s="30">
        <f t="shared" ca="1" si="549"/>
        <v>0.5452093795261701</v>
      </c>
      <c r="AQ887" s="30">
        <f>IF(Riskregister!$E$12="",0,COUNTIF(BM$4:BM$53,"&lt;"&amp;AO887)*IF(AP887&lt;0.5,Riskregister!$K$12+(Riskregister!$L$12-Riskregister!$K$12)*SQRT(AP887/2),Riskregister!$L$12-(Riskregister!$L$12-Riskregister!$K$12)*SQRT((1-AP887)/2)))</f>
        <v>0</v>
      </c>
      <c r="AR887" s="30">
        <f t="shared" ca="1" si="550"/>
        <v>0.68678329879582334</v>
      </c>
      <c r="AS887" s="30">
        <f t="shared" ca="1" si="550"/>
        <v>9.3436596922474191E-2</v>
      </c>
      <c r="AT887" s="30">
        <f>IF(Riskregister!$E$13="",0,COUNTIF(BN$4:BN$53,"&lt;"&amp;AR887)*IF(AS887&lt;0.5,Riskregister!$K$13+(Riskregister!$L$13-Riskregister!$K$13)*SQRT(AS887/2),Riskregister!$L$13-(Riskregister!$L$13-Riskregister!$K$13)*SQRT((1-AS887)/2)))</f>
        <v>0</v>
      </c>
      <c r="AU887" s="30">
        <f t="shared" ca="1" si="551"/>
        <v>0.31449031017447637</v>
      </c>
      <c r="AV887" s="30">
        <f t="shared" ca="1" si="551"/>
        <v>0.39985374996796108</v>
      </c>
      <c r="AW887" s="30">
        <f>IF(Riskregister!$E$14="",0,COUNTIF(BO$4:BO$53,"&lt;"&amp;AU887)*IF(AV887&lt;0.5,Riskregister!$K$14+(Riskregister!$L$14-Riskregister!$K$14)*SQRT(AV887/2),Riskregister!$L$14-(Riskregister!$L$14-Riskregister!$K$14)*SQRT((1-AV887)/2)))</f>
        <v>0</v>
      </c>
      <c r="AX887" s="30">
        <f t="shared" ca="1" si="552"/>
        <v>0.10722950375862916</v>
      </c>
      <c r="AY887" s="30">
        <f t="shared" ca="1" si="552"/>
        <v>0.8537893450102142</v>
      </c>
      <c r="AZ887" s="30">
        <f>IF(Riskregister!$E$15="",0,COUNTIF(BP$4:BP$53,"&lt;"&amp;AX887)*IF(AY887&lt;0.5,Riskregister!$K$15+(Riskregister!$L$15-Riskregister!$K$15)*SQRT(AY887/2),Riskregister!$L$15-(Riskregister!$L$15-Riskregister!$K$15)*SQRT((1-AY887)/2)))</f>
        <v>0</v>
      </c>
      <c r="BA887" s="30">
        <f t="shared" ca="1" si="553"/>
        <v>0.81946204272857159</v>
      </c>
      <c r="BB887" s="30">
        <f t="shared" ca="1" si="553"/>
        <v>0.95147844038158635</v>
      </c>
      <c r="BC887" s="30">
        <f>IF(Riskregister!$E$16="",0,COUNTIF(BQ$4:BQ$53,"&lt;"&amp;BA887)*IF(BB887&lt;0.5,Riskregister!$K$16+(Riskregister!$L$16-Riskregister!$K$16)*SQRT(BB887/2),Riskregister!$L$16-(Riskregister!$L$16-Riskregister!$K$16)*SQRT((1-BB887)/2)))</f>
        <v>0</v>
      </c>
      <c r="BD887" s="30">
        <f t="shared" ca="1" si="517"/>
        <v>11346802.162435386</v>
      </c>
    </row>
    <row r="888" spans="20:56" x14ac:dyDescent="0.35">
      <c r="T888" s="30">
        <f t="shared" ca="1" si="542"/>
        <v>0.69621461283301778</v>
      </c>
      <c r="U888" s="30">
        <f t="shared" ca="1" si="542"/>
        <v>0.24919753927347976</v>
      </c>
      <c r="V888" s="30">
        <f ca="1">IF(Riskregister!$E$5="",0,COUNTIF(BF$4:BF$53,"&lt;"&amp;T888)*IF(U888&lt;0.5,Riskregister!$K$5+(Riskregister!$L$5-Riskregister!$K$5)*SQRT(U888/2),Riskregister!$L$5-(Riskregister!$L$5-Riskregister!$K$5)*SQRT((1-U888)/2)))</f>
        <v>1235373.9163854914</v>
      </c>
      <c r="W888" s="30">
        <f t="shared" ca="1" si="543"/>
        <v>7.1453121598737845E-2</v>
      </c>
      <c r="X888" s="30">
        <f t="shared" ca="1" si="543"/>
        <v>0.63306456709803882</v>
      </c>
      <c r="Y888" s="30">
        <f ca="1">IF(Riskregister!$E$6="",0,COUNTIF(BG$4:BG$53,"&lt;"&amp;W888)*IF(X888&lt;0.5,Riskregister!$K$6+(Riskregister!$L$6-Riskregister!$K$6)*SQRT(X888/2),Riskregister!$L$6-(Riskregister!$L$6-Riskregister!$K$6)*SQRT((1-X888)/2)))</f>
        <v>0</v>
      </c>
      <c r="Z888" s="30">
        <f t="shared" ca="1" si="544"/>
        <v>0.55155315074982914</v>
      </c>
      <c r="AA888" s="30">
        <f t="shared" ca="1" si="544"/>
        <v>3.720734030888162E-2</v>
      </c>
      <c r="AB888" s="30">
        <f ca="1">IF(Riskregister!$E$7="",0,COUNTIF(BH$4:BH$53,"&lt;"&amp;Z888)*IF(AA888&lt;0.5,Riskregister!$K$7+(Riskregister!$L$7-Riskregister!$K$7)*SQRT(AA888/2),Riskregister!$L$7-(Riskregister!$L$7-Riskregister!$K$7)*SQRT((1-AA888)/2)))</f>
        <v>586430.07066487276</v>
      </c>
      <c r="AC888" s="30">
        <f t="shared" ca="1" si="545"/>
        <v>0.97344379276455439</v>
      </c>
      <c r="AD888" s="30">
        <f t="shared" ca="1" si="545"/>
        <v>5.5009069621119844E-2</v>
      </c>
      <c r="AE888" s="30">
        <f ca="1">IF(Riskregister!$E$8="",0,COUNTIF(BI$4:BI$53,"&lt;"&amp;AC888)*IF(AD888&lt;0.5,Riskregister!$K$8+(Riskregister!$L$8-Riskregister!$K$8)*SQRT(AD888/2),Riskregister!$L$8-(Riskregister!$L$8-Riskregister!$K$8)*SQRT((1-AD888)/2)))</f>
        <v>6476826.5162126413</v>
      </c>
      <c r="AF888" s="30">
        <f t="shared" ca="1" si="546"/>
        <v>0.21536201476744332</v>
      </c>
      <c r="AG888" s="30">
        <f t="shared" ca="1" si="546"/>
        <v>0.32145770719088684</v>
      </c>
      <c r="AH888" s="30">
        <f>IF(Riskregister!$E$9="",0,COUNTIF(BJ$4:BJ$53,"&lt;"&amp;AF888)*IF(AG888&lt;0.5,Riskregister!$K$9+(Riskregister!$L$9-Riskregister!$K$9)*SQRT(AG888/2),Riskregister!$L$9-(Riskregister!$L$9-Riskregister!$K$9)*SQRT((1-AG888)/2)))</f>
        <v>0</v>
      </c>
      <c r="AI888" s="30">
        <f t="shared" ca="1" si="547"/>
        <v>0.47770267944627454</v>
      </c>
      <c r="AJ888" s="30">
        <f t="shared" ca="1" si="547"/>
        <v>0.96279510528019208</v>
      </c>
      <c r="AK888" s="30">
        <f>IF(Riskregister!$E$10="",0,COUNTIF(BK$4:BK$53,"&lt;"&amp;AI888)*IF(AJ888&lt;0.5,Riskregister!$K$10+(Riskregister!$L$10-Riskregister!$K$10)*SQRT(AJ888/2),Riskregister!$L$10-(Riskregister!$L$10-Riskregister!$K$10)*SQRT((1-AJ888)/2)))</f>
        <v>0</v>
      </c>
      <c r="AL888" s="30">
        <f t="shared" ca="1" si="548"/>
        <v>0.9958911816437318</v>
      </c>
      <c r="AM888" s="30">
        <f t="shared" ca="1" si="548"/>
        <v>0.80431667010260832</v>
      </c>
      <c r="AN888" s="30">
        <f>IF(Riskregister!$E$11="",0,COUNTIF(BL$4:BL$53,"&lt;"&amp;AL888)*IF(AM888&lt;0.5,Riskregister!$K$11+(Riskregister!$L$11-Riskregister!$K$11)*SQRT(AM888/2),Riskregister!$L$11-(Riskregister!$L$11-Riskregister!$K$11)*SQRT((1-AM888)/2)))</f>
        <v>0</v>
      </c>
      <c r="AO888" s="30">
        <f t="shared" ca="1" si="549"/>
        <v>0.94429935151748268</v>
      </c>
      <c r="AP888" s="30">
        <f t="shared" ca="1" si="549"/>
        <v>0.18966684000844236</v>
      </c>
      <c r="AQ888" s="30">
        <f>IF(Riskregister!$E$12="",0,COUNTIF(BM$4:BM$53,"&lt;"&amp;AO888)*IF(AP888&lt;0.5,Riskregister!$K$12+(Riskregister!$L$12-Riskregister!$K$12)*SQRT(AP888/2),Riskregister!$L$12-(Riskregister!$L$12-Riskregister!$K$12)*SQRT((1-AP888)/2)))</f>
        <v>0</v>
      </c>
      <c r="AR888" s="30">
        <f t="shared" ca="1" si="550"/>
        <v>0.21030045974460654</v>
      </c>
      <c r="AS888" s="30">
        <f t="shared" ca="1" si="550"/>
        <v>0.44368192793312999</v>
      </c>
      <c r="AT888" s="30">
        <f>IF(Riskregister!$E$13="",0,COUNTIF(BN$4:BN$53,"&lt;"&amp;AR888)*IF(AS888&lt;0.5,Riskregister!$K$13+(Riskregister!$L$13-Riskregister!$K$13)*SQRT(AS888/2),Riskregister!$L$13-(Riskregister!$L$13-Riskregister!$K$13)*SQRT((1-AS888)/2)))</f>
        <v>0</v>
      </c>
      <c r="AU888" s="30">
        <f t="shared" ca="1" si="551"/>
        <v>0.16941606334986126</v>
      </c>
      <c r="AV888" s="30">
        <f t="shared" ca="1" si="551"/>
        <v>9.0906748984918351E-2</v>
      </c>
      <c r="AW888" s="30">
        <f>IF(Riskregister!$E$14="",0,COUNTIF(BO$4:BO$53,"&lt;"&amp;AU888)*IF(AV888&lt;0.5,Riskregister!$K$14+(Riskregister!$L$14-Riskregister!$K$14)*SQRT(AV888/2),Riskregister!$L$14-(Riskregister!$L$14-Riskregister!$K$14)*SQRT((1-AV888)/2)))</f>
        <v>0</v>
      </c>
      <c r="AX888" s="30">
        <f t="shared" ca="1" si="552"/>
        <v>0.38980844850754015</v>
      </c>
      <c r="AY888" s="30">
        <f t="shared" ca="1" si="552"/>
        <v>8.235032636628381E-2</v>
      </c>
      <c r="AZ888" s="30">
        <f>IF(Riskregister!$E$15="",0,COUNTIF(BP$4:BP$53,"&lt;"&amp;AX888)*IF(AY888&lt;0.5,Riskregister!$K$15+(Riskregister!$L$15-Riskregister!$K$15)*SQRT(AY888/2),Riskregister!$L$15-(Riskregister!$L$15-Riskregister!$K$15)*SQRT((1-AY888)/2)))</f>
        <v>0</v>
      </c>
      <c r="BA888" s="30">
        <f t="shared" ca="1" si="553"/>
        <v>0.43791115838069361</v>
      </c>
      <c r="BB888" s="30">
        <f t="shared" ca="1" si="553"/>
        <v>0.54906640243879412</v>
      </c>
      <c r="BC888" s="30">
        <f>IF(Riskregister!$E$16="",0,COUNTIF(BQ$4:BQ$53,"&lt;"&amp;BA888)*IF(BB888&lt;0.5,Riskregister!$K$16+(Riskregister!$L$16-Riskregister!$K$16)*SQRT(BB888/2),Riskregister!$L$16-(Riskregister!$L$16-Riskregister!$K$16)*SQRT((1-BB888)/2)))</f>
        <v>0</v>
      </c>
      <c r="BD888" s="30">
        <f t="shared" ca="1" si="517"/>
        <v>8298630.503263006</v>
      </c>
    </row>
    <row r="889" spans="20:56" x14ac:dyDescent="0.35">
      <c r="T889" s="30">
        <f t="shared" ca="1" si="542"/>
        <v>4.5918595250024508E-2</v>
      </c>
      <c r="U889" s="30">
        <f t="shared" ca="1" si="542"/>
        <v>0.20525843709041169</v>
      </c>
      <c r="V889" s="30">
        <f ca="1">IF(Riskregister!$E$5="",0,COUNTIF(BF$4:BF$53,"&lt;"&amp;T889)*IF(U889&lt;0.5,Riskregister!$K$5+(Riskregister!$L$5-Riskregister!$K$5)*SQRT(U889/2),Riskregister!$L$5-(Riskregister!$L$5-Riskregister!$K$5)*SQRT((1-U889)/2)))</f>
        <v>294161.0791975566</v>
      </c>
      <c r="W889" s="30">
        <f t="shared" ca="1" si="543"/>
        <v>0.66506939363272699</v>
      </c>
      <c r="X889" s="30">
        <f t="shared" ca="1" si="543"/>
        <v>8.5297078308209984E-2</v>
      </c>
      <c r="Y889" s="30">
        <f ca="1">IF(Riskregister!$E$6="",0,COUNTIF(BG$4:BG$53,"&lt;"&amp;W889)*IF(X889&lt;0.5,Riskregister!$K$6+(Riskregister!$L$6-Riskregister!$K$6)*SQRT(X889/2),Riskregister!$L$6-(Riskregister!$L$6-Riskregister!$K$6)*SQRT((1-X889)/2)))</f>
        <v>1143454.8186925692</v>
      </c>
      <c r="Z889" s="30">
        <f t="shared" ca="1" si="544"/>
        <v>8.6516277918006534E-2</v>
      </c>
      <c r="AA889" s="30">
        <f t="shared" ca="1" si="544"/>
        <v>0.68188438776488891</v>
      </c>
      <c r="AB889" s="30">
        <f ca="1">IF(Riskregister!$E$7="",0,COUNTIF(BH$4:BH$53,"&lt;"&amp;Z889)*IF(AA889&lt;0.5,Riskregister!$K$7+(Riskregister!$L$7-Riskregister!$K$7)*SQRT(AA889/2),Riskregister!$L$7-(Riskregister!$L$7-Riskregister!$K$7)*SQRT((1-AA889)/2)))</f>
        <v>781238.45538946032</v>
      </c>
      <c r="AC889" s="30">
        <f t="shared" ca="1" si="545"/>
        <v>0.41440119774482898</v>
      </c>
      <c r="AD889" s="30">
        <f t="shared" ca="1" si="545"/>
        <v>0.57907155639419017</v>
      </c>
      <c r="AE889" s="30">
        <f ca="1">IF(Riskregister!$E$8="",0,COUNTIF(BI$4:BI$53,"&lt;"&amp;AC889)*IF(AD889&lt;0.5,Riskregister!$K$8+(Riskregister!$L$8-Riskregister!$K$8)*SQRT(AD889/2),Riskregister!$L$8-(Riskregister!$L$8-Riskregister!$K$8)*SQRT((1-AD889)/2)))</f>
        <v>5687620.3044601139</v>
      </c>
      <c r="AF889" s="30">
        <f t="shared" ca="1" si="546"/>
        <v>1.6574587792213324E-2</v>
      </c>
      <c r="AG889" s="30">
        <f t="shared" ca="1" si="546"/>
        <v>0.6228072135637448</v>
      </c>
      <c r="AH889" s="30">
        <f>IF(Riskregister!$E$9="",0,COUNTIF(BJ$4:BJ$53,"&lt;"&amp;AF889)*IF(AG889&lt;0.5,Riskregister!$K$9+(Riskregister!$L$9-Riskregister!$K$9)*SQRT(AG889/2),Riskregister!$L$9-(Riskregister!$L$9-Riskregister!$K$9)*SQRT((1-AG889)/2)))</f>
        <v>0</v>
      </c>
      <c r="AI889" s="30">
        <f t="shared" ca="1" si="547"/>
        <v>4.5628853022090077E-2</v>
      </c>
      <c r="AJ889" s="30">
        <f t="shared" ca="1" si="547"/>
        <v>0.84623387912801429</v>
      </c>
      <c r="AK889" s="30">
        <f>IF(Riskregister!$E$10="",0,COUNTIF(BK$4:BK$53,"&lt;"&amp;AI889)*IF(AJ889&lt;0.5,Riskregister!$K$10+(Riskregister!$L$10-Riskregister!$K$10)*SQRT(AJ889/2),Riskregister!$L$10-(Riskregister!$L$10-Riskregister!$K$10)*SQRT((1-AJ889)/2)))</f>
        <v>0</v>
      </c>
      <c r="AL889" s="30">
        <f t="shared" ca="1" si="548"/>
        <v>0.83323501455979332</v>
      </c>
      <c r="AM889" s="30">
        <f t="shared" ca="1" si="548"/>
        <v>0.97647156583614358</v>
      </c>
      <c r="AN889" s="30">
        <f>IF(Riskregister!$E$11="",0,COUNTIF(BL$4:BL$53,"&lt;"&amp;AL889)*IF(AM889&lt;0.5,Riskregister!$K$11+(Riskregister!$L$11-Riskregister!$K$11)*SQRT(AM889/2),Riskregister!$L$11-(Riskregister!$L$11-Riskregister!$K$11)*SQRT((1-AM889)/2)))</f>
        <v>0</v>
      </c>
      <c r="AO889" s="30">
        <f t="shared" ca="1" si="549"/>
        <v>0.45843496722219301</v>
      </c>
      <c r="AP889" s="30">
        <f t="shared" ca="1" si="549"/>
        <v>0.99347783172333881</v>
      </c>
      <c r="AQ889" s="30">
        <f>IF(Riskregister!$E$12="",0,COUNTIF(BM$4:BM$53,"&lt;"&amp;AO889)*IF(AP889&lt;0.5,Riskregister!$K$12+(Riskregister!$L$12-Riskregister!$K$12)*SQRT(AP889/2),Riskregister!$L$12-(Riskregister!$L$12-Riskregister!$K$12)*SQRT((1-AP889)/2)))</f>
        <v>0</v>
      </c>
      <c r="AR889" s="30">
        <f t="shared" ca="1" si="550"/>
        <v>0.12218554392718861</v>
      </c>
      <c r="AS889" s="30">
        <f t="shared" ca="1" si="550"/>
        <v>3.9313238488954183E-2</v>
      </c>
      <c r="AT889" s="30">
        <f>IF(Riskregister!$E$13="",0,COUNTIF(BN$4:BN$53,"&lt;"&amp;AR889)*IF(AS889&lt;0.5,Riskregister!$K$13+(Riskregister!$L$13-Riskregister!$K$13)*SQRT(AS889/2),Riskregister!$L$13-(Riskregister!$L$13-Riskregister!$K$13)*SQRT((1-AS889)/2)))</f>
        <v>0</v>
      </c>
      <c r="AU889" s="30">
        <f t="shared" ca="1" si="551"/>
        <v>0.67197202808910517</v>
      </c>
      <c r="AV889" s="30">
        <f t="shared" ca="1" si="551"/>
        <v>0.62754792538697357</v>
      </c>
      <c r="AW889" s="30">
        <f>IF(Riskregister!$E$14="",0,COUNTIF(BO$4:BO$53,"&lt;"&amp;AU889)*IF(AV889&lt;0.5,Riskregister!$K$14+(Riskregister!$L$14-Riskregister!$K$14)*SQRT(AV889/2),Riskregister!$L$14-(Riskregister!$L$14-Riskregister!$K$14)*SQRT((1-AV889)/2)))</f>
        <v>0</v>
      </c>
      <c r="AX889" s="30">
        <f t="shared" ca="1" si="552"/>
        <v>0.40515180730111322</v>
      </c>
      <c r="AY889" s="30">
        <f t="shared" ca="1" si="552"/>
        <v>0.79659969802188457</v>
      </c>
      <c r="AZ889" s="30">
        <f>IF(Riskregister!$E$15="",0,COUNTIF(BP$4:BP$53,"&lt;"&amp;AX889)*IF(AY889&lt;0.5,Riskregister!$K$15+(Riskregister!$L$15-Riskregister!$K$15)*SQRT(AY889/2),Riskregister!$L$15-(Riskregister!$L$15-Riskregister!$K$15)*SQRT((1-AY889)/2)))</f>
        <v>0</v>
      </c>
      <c r="BA889" s="30">
        <f t="shared" ca="1" si="553"/>
        <v>0.75203222418631277</v>
      </c>
      <c r="BB889" s="30">
        <f t="shared" ca="1" si="553"/>
        <v>0.58234647559630226</v>
      </c>
      <c r="BC889" s="30">
        <f>IF(Riskregister!$E$16="",0,COUNTIF(BQ$4:BQ$53,"&lt;"&amp;BA889)*IF(BB889&lt;0.5,Riskregister!$K$16+(Riskregister!$L$16-Riskregister!$K$16)*SQRT(BB889/2),Riskregister!$L$16-(Riskregister!$L$16-Riskregister!$K$16)*SQRT((1-BB889)/2)))</f>
        <v>0</v>
      </c>
      <c r="BD889" s="30">
        <f t="shared" ca="1" si="517"/>
        <v>7906474.6577396998</v>
      </c>
    </row>
    <row r="890" spans="20:56" x14ac:dyDescent="0.35">
      <c r="T890" s="30">
        <f t="shared" ca="1" si="542"/>
        <v>0.991196931456512</v>
      </c>
      <c r="U890" s="30">
        <f t="shared" ca="1" si="542"/>
        <v>0.62695281170115391</v>
      </c>
      <c r="V890" s="30">
        <f ca="1">IF(Riskregister!$E$5="",0,COUNTIF(BF$4:BF$53,"&lt;"&amp;T890)*IF(U890&lt;0.5,Riskregister!$K$5+(Riskregister!$L$5-Riskregister!$K$5)*SQRT(U890/2),Riskregister!$L$5-(Riskregister!$L$5-Riskregister!$K$5)*SQRT((1-U890)/2)))</f>
        <v>3650870.7157457136</v>
      </c>
      <c r="W890" s="30">
        <f t="shared" ca="1" si="543"/>
        <v>0.97377266935058238</v>
      </c>
      <c r="X890" s="30">
        <f t="shared" ca="1" si="543"/>
        <v>0.80288460388423355</v>
      </c>
      <c r="Y890" s="30">
        <f ca="1">IF(Riskregister!$E$6="",0,COUNTIF(BG$4:BG$53,"&lt;"&amp;W890)*IF(X890&lt;0.5,Riskregister!$K$6+(Riskregister!$L$6-Riskregister!$K$6)*SQRT(X890/2),Riskregister!$L$6-(Riskregister!$L$6-Riskregister!$K$6)*SQRT((1-X890)/2)))</f>
        <v>7174548.9665031284</v>
      </c>
      <c r="Z890" s="30">
        <f t="shared" ca="1" si="544"/>
        <v>0.90602121223677889</v>
      </c>
      <c r="AA890" s="30">
        <f t="shared" ca="1" si="544"/>
        <v>0.40166993001255091</v>
      </c>
      <c r="AB890" s="30">
        <f ca="1">IF(Riskregister!$E$7="",0,COUNTIF(BH$4:BH$53,"&lt;"&amp;Z890)*IF(AA890&lt;0.5,Riskregister!$K$7+(Riskregister!$L$7-Riskregister!$K$7)*SQRT(AA890/2),Riskregister!$L$7-(Riskregister!$L$7-Riskregister!$K$7)*SQRT((1-AA890)/2)))</f>
        <v>2068511.49862756</v>
      </c>
      <c r="AC890" s="30">
        <f t="shared" ca="1" si="545"/>
        <v>0.34131890787243202</v>
      </c>
      <c r="AD890" s="30">
        <f t="shared" ca="1" si="545"/>
        <v>0.71606974588089778</v>
      </c>
      <c r="AE890" s="30">
        <f ca="1">IF(Riskregister!$E$8="",0,COUNTIF(BI$4:BI$53,"&lt;"&amp;AC890)*IF(AD890&lt;0.5,Riskregister!$K$8+(Riskregister!$L$8-Riskregister!$K$8)*SQRT(AD890/2),Riskregister!$L$8-(Riskregister!$L$8-Riskregister!$K$8)*SQRT((1-AD890)/2)))</f>
        <v>6458243.5675244499</v>
      </c>
      <c r="AF890" s="30">
        <f t="shared" ca="1" si="546"/>
        <v>3.9801463564267836E-2</v>
      </c>
      <c r="AG890" s="30">
        <f t="shared" ca="1" si="546"/>
        <v>0.59635480822813225</v>
      </c>
      <c r="AH890" s="30">
        <f>IF(Riskregister!$E$9="",0,COUNTIF(BJ$4:BJ$53,"&lt;"&amp;AF890)*IF(AG890&lt;0.5,Riskregister!$K$9+(Riskregister!$L$9-Riskregister!$K$9)*SQRT(AG890/2),Riskregister!$L$9-(Riskregister!$L$9-Riskregister!$K$9)*SQRT((1-AG890)/2)))</f>
        <v>0</v>
      </c>
      <c r="AI890" s="30">
        <f t="shared" ca="1" si="547"/>
        <v>0.98985931795071125</v>
      </c>
      <c r="AJ890" s="30">
        <f t="shared" ca="1" si="547"/>
        <v>0.57394846310622338</v>
      </c>
      <c r="AK890" s="30">
        <f>IF(Riskregister!$E$10="",0,COUNTIF(BK$4:BK$53,"&lt;"&amp;AI890)*IF(AJ890&lt;0.5,Riskregister!$K$10+(Riskregister!$L$10-Riskregister!$K$10)*SQRT(AJ890/2),Riskregister!$L$10-(Riskregister!$L$10-Riskregister!$K$10)*SQRT((1-AJ890)/2)))</f>
        <v>0</v>
      </c>
      <c r="AL890" s="30">
        <f t="shared" ca="1" si="548"/>
        <v>0.42522767924096272</v>
      </c>
      <c r="AM890" s="30">
        <f t="shared" ca="1" si="548"/>
        <v>0.67955269187446288</v>
      </c>
      <c r="AN890" s="30">
        <f>IF(Riskregister!$E$11="",0,COUNTIF(BL$4:BL$53,"&lt;"&amp;AL890)*IF(AM890&lt;0.5,Riskregister!$K$11+(Riskregister!$L$11-Riskregister!$K$11)*SQRT(AM890/2),Riskregister!$L$11-(Riskregister!$L$11-Riskregister!$K$11)*SQRT((1-AM890)/2)))</f>
        <v>0</v>
      </c>
      <c r="AO890" s="30">
        <f t="shared" ca="1" si="549"/>
        <v>0.56207086164846032</v>
      </c>
      <c r="AP890" s="30">
        <f t="shared" ca="1" si="549"/>
        <v>0.40263997914009197</v>
      </c>
      <c r="AQ890" s="30">
        <f>IF(Riskregister!$E$12="",0,COUNTIF(BM$4:BM$53,"&lt;"&amp;AO890)*IF(AP890&lt;0.5,Riskregister!$K$12+(Riskregister!$L$12-Riskregister!$K$12)*SQRT(AP890/2),Riskregister!$L$12-(Riskregister!$L$12-Riskregister!$K$12)*SQRT((1-AP890)/2)))</f>
        <v>0</v>
      </c>
      <c r="AR890" s="30">
        <f t="shared" ca="1" si="550"/>
        <v>4.1154297880392932E-2</v>
      </c>
      <c r="AS890" s="30">
        <f t="shared" ca="1" si="550"/>
        <v>0.51478938365899385</v>
      </c>
      <c r="AT890" s="30">
        <f>IF(Riskregister!$E$13="",0,COUNTIF(BN$4:BN$53,"&lt;"&amp;AR890)*IF(AS890&lt;0.5,Riskregister!$K$13+(Riskregister!$L$13-Riskregister!$K$13)*SQRT(AS890/2),Riskregister!$L$13-(Riskregister!$L$13-Riskregister!$K$13)*SQRT((1-AS890)/2)))</f>
        <v>0</v>
      </c>
      <c r="AU890" s="30">
        <f t="shared" ca="1" si="551"/>
        <v>0.9470272896909584</v>
      </c>
      <c r="AV890" s="30">
        <f t="shared" ca="1" si="551"/>
        <v>0.85158128535198652</v>
      </c>
      <c r="AW890" s="30">
        <f>IF(Riskregister!$E$14="",0,COUNTIF(BO$4:BO$53,"&lt;"&amp;AU890)*IF(AV890&lt;0.5,Riskregister!$K$14+(Riskregister!$L$14-Riskregister!$K$14)*SQRT(AV890/2),Riskregister!$L$14-(Riskregister!$L$14-Riskregister!$K$14)*SQRT((1-AV890)/2)))</f>
        <v>0</v>
      </c>
      <c r="AX890" s="30">
        <f t="shared" ca="1" si="552"/>
        <v>0.19870649031584375</v>
      </c>
      <c r="AY890" s="30">
        <f t="shared" ca="1" si="552"/>
        <v>0.26856127943805896</v>
      </c>
      <c r="AZ890" s="30">
        <f>IF(Riskregister!$E$15="",0,COUNTIF(BP$4:BP$53,"&lt;"&amp;AX890)*IF(AY890&lt;0.5,Riskregister!$K$15+(Riskregister!$L$15-Riskregister!$K$15)*SQRT(AY890/2),Riskregister!$L$15-(Riskregister!$L$15-Riskregister!$K$15)*SQRT((1-AY890)/2)))</f>
        <v>0</v>
      </c>
      <c r="BA890" s="30">
        <f t="shared" ca="1" si="553"/>
        <v>0.48597162440030783</v>
      </c>
      <c r="BB890" s="30">
        <f t="shared" ca="1" si="553"/>
        <v>0.72088462388935404</v>
      </c>
      <c r="BC890" s="30">
        <f>IF(Riskregister!$E$16="",0,COUNTIF(BQ$4:BQ$53,"&lt;"&amp;BA890)*IF(BB890&lt;0.5,Riskregister!$K$16+(Riskregister!$L$16-Riskregister!$K$16)*SQRT(BB890/2),Riskregister!$L$16-(Riskregister!$L$16-Riskregister!$K$16)*SQRT((1-BB890)/2)))</f>
        <v>0</v>
      </c>
      <c r="BD890" s="30">
        <f t="shared" ca="1" si="517"/>
        <v>19352174.748400852</v>
      </c>
    </row>
    <row r="891" spans="20:56" x14ac:dyDescent="0.35">
      <c r="T891" s="30">
        <f t="shared" ca="1" si="542"/>
        <v>0.60222441699133711</v>
      </c>
      <c r="U891" s="30">
        <f t="shared" ca="1" si="542"/>
        <v>0.59751738893677431</v>
      </c>
      <c r="V891" s="30">
        <f ca="1">IF(Riskregister!$E$5="",0,COUNTIF(BF$4:BF$53,"&lt;"&amp;T891)*IF(U891&lt;0.5,Riskregister!$K$5+(Riskregister!$L$5-Riskregister!$K$5)*SQRT(U891/2),Riskregister!$L$5-(Riskregister!$L$5-Riskregister!$K$5)*SQRT((1-U891)/2)))</f>
        <v>1592521.3130227984</v>
      </c>
      <c r="W891" s="30">
        <f t="shared" ca="1" si="543"/>
        <v>0.98263386704019839</v>
      </c>
      <c r="X891" s="30">
        <f t="shared" ca="1" si="543"/>
        <v>8.6285680342552684E-3</v>
      </c>
      <c r="Y891" s="30">
        <f ca="1">IF(Riskregister!$E$6="",0,COUNTIF(BG$4:BG$53,"&lt;"&amp;W891)*IF(X891&lt;0.5,Riskregister!$K$6+(Riskregister!$L$6-Riskregister!$K$6)*SQRT(X891/2),Riskregister!$L$6-(Riskregister!$L$6-Riskregister!$K$6)*SQRT((1-X891)/2)))</f>
        <v>1591148.8859731855</v>
      </c>
      <c r="Z891" s="30">
        <f t="shared" ca="1" si="544"/>
        <v>0.68443467193233187</v>
      </c>
      <c r="AA891" s="30">
        <f t="shared" ca="1" si="544"/>
        <v>0.25117786437217138</v>
      </c>
      <c r="AB891" s="30">
        <f ca="1">IF(Riskregister!$E$7="",0,COUNTIF(BH$4:BH$53,"&lt;"&amp;Z891)*IF(AA891&lt;0.5,Riskregister!$K$7+(Riskregister!$L$7-Riskregister!$K$7)*SQRT(AA891/2),Riskregister!$L$7-(Riskregister!$L$7-Riskregister!$K$7)*SQRT((1-AA891)/2)))</f>
        <v>1218243.9550304853</v>
      </c>
      <c r="AC891" s="30">
        <f t="shared" ca="1" si="545"/>
        <v>0.64465648723889857</v>
      </c>
      <c r="AD891" s="30">
        <f t="shared" ca="1" si="545"/>
        <v>0.12652824740086488</v>
      </c>
      <c r="AE891" s="30">
        <f ca="1">IF(Riskregister!$E$8="",0,COUNTIF(BI$4:BI$53,"&lt;"&amp;AC891)*IF(AD891&lt;0.5,Riskregister!$K$8+(Riskregister!$L$8-Riskregister!$K$8)*SQRT(AD891/2),Riskregister!$L$8-(Riskregister!$L$8-Riskregister!$K$8)*SQRT((1-AD891)/2)))</f>
        <v>4446482.8256856073</v>
      </c>
      <c r="AF891" s="30">
        <f t="shared" ca="1" si="546"/>
        <v>0.21138566792292568</v>
      </c>
      <c r="AG891" s="30">
        <f t="shared" ca="1" si="546"/>
        <v>0.67064489361169133</v>
      </c>
      <c r="AH891" s="30">
        <f>IF(Riskregister!$E$9="",0,COUNTIF(BJ$4:BJ$53,"&lt;"&amp;AF891)*IF(AG891&lt;0.5,Riskregister!$K$9+(Riskregister!$L$9-Riskregister!$K$9)*SQRT(AG891/2),Riskregister!$L$9-(Riskregister!$L$9-Riskregister!$K$9)*SQRT((1-AG891)/2)))</f>
        <v>0</v>
      </c>
      <c r="AI891" s="30">
        <f t="shared" ca="1" si="547"/>
        <v>6.4999266685820012E-2</v>
      </c>
      <c r="AJ891" s="30">
        <f t="shared" ca="1" si="547"/>
        <v>0.69015203370334022</v>
      </c>
      <c r="AK891" s="30">
        <f>IF(Riskregister!$E$10="",0,COUNTIF(BK$4:BK$53,"&lt;"&amp;AI891)*IF(AJ891&lt;0.5,Riskregister!$K$10+(Riskregister!$L$10-Riskregister!$K$10)*SQRT(AJ891/2),Riskregister!$L$10-(Riskregister!$L$10-Riskregister!$K$10)*SQRT((1-AJ891)/2)))</f>
        <v>0</v>
      </c>
      <c r="AL891" s="30">
        <f t="shared" ca="1" si="548"/>
        <v>0.19959723314808731</v>
      </c>
      <c r="AM891" s="30">
        <f t="shared" ca="1" si="548"/>
        <v>0.86205913822005298</v>
      </c>
      <c r="AN891" s="30">
        <f>IF(Riskregister!$E$11="",0,COUNTIF(BL$4:BL$53,"&lt;"&amp;AL891)*IF(AM891&lt;0.5,Riskregister!$K$11+(Riskregister!$L$11-Riskregister!$K$11)*SQRT(AM891/2),Riskregister!$L$11-(Riskregister!$L$11-Riskregister!$K$11)*SQRT((1-AM891)/2)))</f>
        <v>0</v>
      </c>
      <c r="AO891" s="30">
        <f t="shared" ca="1" si="549"/>
        <v>0.36052041712709992</v>
      </c>
      <c r="AP891" s="30">
        <f t="shared" ca="1" si="549"/>
        <v>0.97268450323606337</v>
      </c>
      <c r="AQ891" s="30">
        <f>IF(Riskregister!$E$12="",0,COUNTIF(BM$4:BM$53,"&lt;"&amp;AO891)*IF(AP891&lt;0.5,Riskregister!$K$12+(Riskregister!$L$12-Riskregister!$K$12)*SQRT(AP891/2),Riskregister!$L$12-(Riskregister!$L$12-Riskregister!$K$12)*SQRT((1-AP891)/2)))</f>
        <v>0</v>
      </c>
      <c r="AR891" s="30">
        <f t="shared" ca="1" si="550"/>
        <v>0.8763919125289289</v>
      </c>
      <c r="AS891" s="30">
        <f t="shared" ca="1" si="550"/>
        <v>0.58956715498164713</v>
      </c>
      <c r="AT891" s="30">
        <f>IF(Riskregister!$E$13="",0,COUNTIF(BN$4:BN$53,"&lt;"&amp;AR891)*IF(AS891&lt;0.5,Riskregister!$K$13+(Riskregister!$L$13-Riskregister!$K$13)*SQRT(AS891/2),Riskregister!$L$13-(Riskregister!$L$13-Riskregister!$K$13)*SQRT((1-AS891)/2)))</f>
        <v>0</v>
      </c>
      <c r="AU891" s="30">
        <f t="shared" ca="1" si="551"/>
        <v>0.62200479749460524</v>
      </c>
      <c r="AV891" s="30">
        <f t="shared" ca="1" si="551"/>
        <v>0.96709041447759347</v>
      </c>
      <c r="AW891" s="30">
        <f>IF(Riskregister!$E$14="",0,COUNTIF(BO$4:BO$53,"&lt;"&amp;AU891)*IF(AV891&lt;0.5,Riskregister!$K$14+(Riskregister!$L$14-Riskregister!$K$14)*SQRT(AV891/2),Riskregister!$L$14-(Riskregister!$L$14-Riskregister!$K$14)*SQRT((1-AV891)/2)))</f>
        <v>0</v>
      </c>
      <c r="AX891" s="30">
        <f t="shared" ca="1" si="552"/>
        <v>0.98936212771053944</v>
      </c>
      <c r="AY891" s="30">
        <f t="shared" ca="1" si="552"/>
        <v>0.56542200702909928</v>
      </c>
      <c r="AZ891" s="30">
        <f>IF(Riskregister!$E$15="",0,COUNTIF(BP$4:BP$53,"&lt;"&amp;AX891)*IF(AY891&lt;0.5,Riskregister!$K$15+(Riskregister!$L$15-Riskregister!$K$15)*SQRT(AY891/2),Riskregister!$L$15-(Riskregister!$L$15-Riskregister!$K$15)*SQRT((1-AY891)/2)))</f>
        <v>0</v>
      </c>
      <c r="BA891" s="30">
        <f t="shared" ca="1" si="553"/>
        <v>0.54608355423924848</v>
      </c>
      <c r="BB891" s="30">
        <f t="shared" ca="1" si="553"/>
        <v>0.71987866036619219</v>
      </c>
      <c r="BC891" s="30">
        <f>IF(Riskregister!$E$16="",0,COUNTIF(BQ$4:BQ$53,"&lt;"&amp;BA891)*IF(BB891&lt;0.5,Riskregister!$K$16+(Riskregister!$L$16-Riskregister!$K$16)*SQRT(BB891/2),Riskregister!$L$16-(Riskregister!$L$16-Riskregister!$K$16)*SQRT((1-BB891)/2)))</f>
        <v>0</v>
      </c>
      <c r="BD891" s="30">
        <f t="shared" ca="1" si="517"/>
        <v>8848396.9797120765</v>
      </c>
    </row>
    <row r="892" spans="20:56" x14ac:dyDescent="0.35">
      <c r="T892" s="30">
        <f t="shared" ca="1" si="542"/>
        <v>0.84795180425005146</v>
      </c>
      <c r="U892" s="30">
        <f t="shared" ca="1" si="542"/>
        <v>0.83637507623990781</v>
      </c>
      <c r="V892" s="30">
        <f ca="1">IF(Riskregister!$E$5="",0,COUNTIF(BF$4:BF$53,"&lt;"&amp;T892)*IF(U892&lt;0.5,Riskregister!$K$5+(Riskregister!$L$5-Riskregister!$K$5)*SQRT(U892/2),Riskregister!$L$5-(Riskregister!$L$5-Riskregister!$K$5)*SQRT((1-U892)/2)))</f>
        <v>2827722.2992306873</v>
      </c>
      <c r="W892" s="30">
        <f t="shared" ca="1" si="543"/>
        <v>0.22926476091573211</v>
      </c>
      <c r="X892" s="30">
        <f t="shared" ca="1" si="543"/>
        <v>0.54831885154019655</v>
      </c>
      <c r="Y892" s="30">
        <f ca="1">IF(Riskregister!$E$6="",0,COUNTIF(BG$4:BG$53,"&lt;"&amp;W892)*IF(X892&lt;0.5,Riskregister!$K$6+(Riskregister!$L$6-Riskregister!$K$6)*SQRT(X892/2),Riskregister!$L$6-(Riskregister!$L$6-Riskregister!$K$6)*SQRT((1-X892)/2)))</f>
        <v>1144591.6410831132</v>
      </c>
      <c r="Z892" s="30">
        <f t="shared" ca="1" si="544"/>
        <v>0.22721625290700764</v>
      </c>
      <c r="AA892" s="30">
        <f t="shared" ca="1" si="544"/>
        <v>0.54597273015628556</v>
      </c>
      <c r="AB892" s="30">
        <f ca="1">IF(Riskregister!$E$7="",0,COUNTIF(BH$4:BH$53,"&lt;"&amp;Z892)*IF(AA892&lt;0.5,Riskregister!$K$7+(Riskregister!$L$7-Riskregister!$K$7)*SQRT(AA892/2),Riskregister!$L$7-(Riskregister!$L$7-Riskregister!$K$7)*SQRT((1-AA892)/2)))</f>
        <v>932956.72970425664</v>
      </c>
      <c r="AC892" s="30">
        <f t="shared" ca="1" si="545"/>
        <v>0.63493201388287279</v>
      </c>
      <c r="AD892" s="30">
        <f t="shared" ca="1" si="545"/>
        <v>0.49060008974183977</v>
      </c>
      <c r="AE892" s="30">
        <f ca="1">IF(Riskregister!$E$8="",0,COUNTIF(BI$4:BI$53,"&lt;"&amp;AC892)*IF(AD892&lt;0.5,Riskregister!$K$8+(Riskregister!$L$8-Riskregister!$K$8)*SQRT(AD892/2),Riskregister!$L$8-(Riskregister!$L$8-Riskregister!$K$8)*SQRT((1-AD892)/2)))</f>
        <v>7883416.2070427667</v>
      </c>
      <c r="AF892" s="30">
        <f t="shared" ca="1" si="546"/>
        <v>3.6512019141818453E-2</v>
      </c>
      <c r="AG892" s="30">
        <f t="shared" ca="1" si="546"/>
        <v>0.85554430405902404</v>
      </c>
      <c r="AH892" s="30">
        <f>IF(Riskregister!$E$9="",0,COUNTIF(BJ$4:BJ$53,"&lt;"&amp;AF892)*IF(AG892&lt;0.5,Riskregister!$K$9+(Riskregister!$L$9-Riskregister!$K$9)*SQRT(AG892/2),Riskregister!$L$9-(Riskregister!$L$9-Riskregister!$K$9)*SQRT((1-AG892)/2)))</f>
        <v>0</v>
      </c>
      <c r="AI892" s="30">
        <f t="shared" ca="1" si="547"/>
        <v>0.78509752938730415</v>
      </c>
      <c r="AJ892" s="30">
        <f t="shared" ca="1" si="547"/>
        <v>6.9688153110398776E-2</v>
      </c>
      <c r="AK892" s="30">
        <f>IF(Riskregister!$E$10="",0,COUNTIF(BK$4:BK$53,"&lt;"&amp;AI892)*IF(AJ892&lt;0.5,Riskregister!$K$10+(Riskregister!$L$10-Riskregister!$K$10)*SQRT(AJ892/2),Riskregister!$L$10-(Riskregister!$L$10-Riskregister!$K$10)*SQRT((1-AJ892)/2)))</f>
        <v>0</v>
      </c>
      <c r="AL892" s="30">
        <f t="shared" ca="1" si="548"/>
        <v>0.87987194643743183</v>
      </c>
      <c r="AM892" s="30">
        <f t="shared" ca="1" si="548"/>
        <v>0.7391181854242328</v>
      </c>
      <c r="AN892" s="30">
        <f>IF(Riskregister!$E$11="",0,COUNTIF(BL$4:BL$53,"&lt;"&amp;AL892)*IF(AM892&lt;0.5,Riskregister!$K$11+(Riskregister!$L$11-Riskregister!$K$11)*SQRT(AM892/2),Riskregister!$L$11-(Riskregister!$L$11-Riskregister!$K$11)*SQRT((1-AM892)/2)))</f>
        <v>0</v>
      </c>
      <c r="AO892" s="30">
        <f t="shared" ca="1" si="549"/>
        <v>0.96783592836160848</v>
      </c>
      <c r="AP892" s="30">
        <f t="shared" ca="1" si="549"/>
        <v>0.12600223568112046</v>
      </c>
      <c r="AQ892" s="30">
        <f>IF(Riskregister!$E$12="",0,COUNTIF(BM$4:BM$53,"&lt;"&amp;AO892)*IF(AP892&lt;0.5,Riskregister!$K$12+(Riskregister!$L$12-Riskregister!$K$12)*SQRT(AP892/2),Riskregister!$L$12-(Riskregister!$L$12-Riskregister!$K$12)*SQRT((1-AP892)/2)))</f>
        <v>0</v>
      </c>
      <c r="AR892" s="30">
        <f t="shared" ca="1" si="550"/>
        <v>0.94226521377466654</v>
      </c>
      <c r="AS892" s="30">
        <f t="shared" ca="1" si="550"/>
        <v>9.6869412682700773E-3</v>
      </c>
      <c r="AT892" s="30">
        <f>IF(Riskregister!$E$13="",0,COUNTIF(BN$4:BN$53,"&lt;"&amp;AR892)*IF(AS892&lt;0.5,Riskregister!$K$13+(Riskregister!$L$13-Riskregister!$K$13)*SQRT(AS892/2),Riskregister!$L$13-(Riskregister!$L$13-Riskregister!$K$13)*SQRT((1-AS892)/2)))</f>
        <v>0</v>
      </c>
      <c r="AU892" s="30">
        <f t="shared" ca="1" si="551"/>
        <v>0.10249465638786281</v>
      </c>
      <c r="AV892" s="30">
        <f t="shared" ca="1" si="551"/>
        <v>0.32676344184982375</v>
      </c>
      <c r="AW892" s="30">
        <f>IF(Riskregister!$E$14="",0,COUNTIF(BO$4:BO$53,"&lt;"&amp;AU892)*IF(AV892&lt;0.5,Riskregister!$K$14+(Riskregister!$L$14-Riskregister!$K$14)*SQRT(AV892/2),Riskregister!$L$14-(Riskregister!$L$14-Riskregister!$K$14)*SQRT((1-AV892)/2)))</f>
        <v>0</v>
      </c>
      <c r="AX892" s="30">
        <f t="shared" ca="1" si="552"/>
        <v>0.504754292339609</v>
      </c>
      <c r="AY892" s="30">
        <f t="shared" ca="1" si="552"/>
        <v>4.5619270105553444E-2</v>
      </c>
      <c r="AZ892" s="30">
        <f>IF(Riskregister!$E$15="",0,COUNTIF(BP$4:BP$53,"&lt;"&amp;AX892)*IF(AY892&lt;0.5,Riskregister!$K$15+(Riskregister!$L$15-Riskregister!$K$15)*SQRT(AY892/2),Riskregister!$L$15-(Riskregister!$L$15-Riskregister!$K$15)*SQRT((1-AY892)/2)))</f>
        <v>0</v>
      </c>
      <c r="BA892" s="30">
        <f t="shared" ca="1" si="553"/>
        <v>0.37873768115620965</v>
      </c>
      <c r="BB892" s="30">
        <f t="shared" ca="1" si="553"/>
        <v>0.28237388371806571</v>
      </c>
      <c r="BC892" s="30">
        <f>IF(Riskregister!$E$16="",0,COUNTIF(BQ$4:BQ$53,"&lt;"&amp;BA892)*IF(BB892&lt;0.5,Riskregister!$K$16+(Riskregister!$L$16-Riskregister!$K$16)*SQRT(BB892/2),Riskregister!$L$16-(Riskregister!$L$16-Riskregister!$K$16)*SQRT((1-BB892)/2)))</f>
        <v>0</v>
      </c>
      <c r="BD892" s="30">
        <f t="shared" ca="1" si="517"/>
        <v>12788686.877060823</v>
      </c>
    </row>
    <row r="893" spans="20:56" x14ac:dyDescent="0.35">
      <c r="T893" s="30">
        <f t="shared" ca="1" si="542"/>
        <v>0.87965858554348664</v>
      </c>
      <c r="U893" s="30">
        <f t="shared" ca="1" si="542"/>
        <v>0.48363823994079103</v>
      </c>
      <c r="V893" s="30">
        <f ca="1">IF(Riskregister!$E$5="",0,COUNTIF(BF$4:BF$53,"&lt;"&amp;T893)*IF(U893&lt;0.5,Riskregister!$K$5+(Riskregister!$L$5-Riskregister!$K$5)*SQRT(U893/2),Riskregister!$L$5-(Riskregister!$L$5-Riskregister!$K$5)*SQRT((1-U893)/2)))</f>
        <v>2227727.9030675609</v>
      </c>
      <c r="W893" s="30">
        <f t="shared" ca="1" si="543"/>
        <v>0.40666297381467709</v>
      </c>
      <c r="X893" s="30">
        <f t="shared" ca="1" si="543"/>
        <v>0.71397367115631782</v>
      </c>
      <c r="Y893" s="30">
        <f ca="1">IF(Riskregister!$E$6="",0,COUNTIF(BG$4:BG$53,"&lt;"&amp;W893)*IF(X893&lt;0.5,Riskregister!$K$6+(Riskregister!$L$6-Riskregister!$K$6)*SQRT(X893/2),Riskregister!$L$6-(Riskregister!$L$6-Riskregister!$K$6)*SQRT((1-X893)/2)))</f>
        <v>1319292.535132187</v>
      </c>
      <c r="Z893" s="30">
        <f t="shared" ca="1" si="544"/>
        <v>0.17036599723071699</v>
      </c>
      <c r="AA893" s="30">
        <f t="shared" ca="1" si="544"/>
        <v>0.8495531349958243</v>
      </c>
      <c r="AB893" s="30">
        <f ca="1">IF(Riskregister!$E$7="",0,COUNTIF(BH$4:BH$53,"&lt;"&amp;Z893)*IF(AA893&lt;0.5,Riskregister!$K$7+(Riskregister!$L$7-Riskregister!$K$7)*SQRT(AA893/2),Riskregister!$L$7-(Riskregister!$L$7-Riskregister!$K$7)*SQRT((1-AA893)/2)))</f>
        <v>1216023.5323563535</v>
      </c>
      <c r="AC893" s="30">
        <f t="shared" ca="1" si="545"/>
        <v>0.81255704291771835</v>
      </c>
      <c r="AD893" s="30">
        <f t="shared" ca="1" si="545"/>
        <v>0.62611857466004717</v>
      </c>
      <c r="AE893" s="30">
        <f ca="1">IF(Riskregister!$E$8="",0,COUNTIF(BI$4:BI$53,"&lt;"&amp;AC893)*IF(AD893&lt;0.5,Riskregister!$K$8+(Riskregister!$L$8-Riskregister!$K$8)*SQRT(AD893/2),Riskregister!$L$8-(Riskregister!$L$8-Riskregister!$K$8)*SQRT((1-AD893)/2)))</f>
        <v>11871511.488223873</v>
      </c>
      <c r="AF893" s="30">
        <f t="shared" ca="1" si="546"/>
        <v>3.9700534329050186E-2</v>
      </c>
      <c r="AG893" s="30">
        <f t="shared" ca="1" si="546"/>
        <v>0.94548254480013849</v>
      </c>
      <c r="AH893" s="30">
        <f>IF(Riskregister!$E$9="",0,COUNTIF(BJ$4:BJ$53,"&lt;"&amp;AF893)*IF(AG893&lt;0.5,Riskregister!$K$9+(Riskregister!$L$9-Riskregister!$K$9)*SQRT(AG893/2),Riskregister!$L$9-(Riskregister!$L$9-Riskregister!$K$9)*SQRT((1-AG893)/2)))</f>
        <v>0</v>
      </c>
      <c r="AI893" s="30">
        <f t="shared" ca="1" si="547"/>
        <v>0.86897551507235227</v>
      </c>
      <c r="AJ893" s="30">
        <f t="shared" ca="1" si="547"/>
        <v>0.330287304334968</v>
      </c>
      <c r="AK893" s="30">
        <f>IF(Riskregister!$E$10="",0,COUNTIF(BK$4:BK$53,"&lt;"&amp;AI893)*IF(AJ893&lt;0.5,Riskregister!$K$10+(Riskregister!$L$10-Riskregister!$K$10)*SQRT(AJ893/2),Riskregister!$L$10-(Riskregister!$L$10-Riskregister!$K$10)*SQRT((1-AJ893)/2)))</f>
        <v>0</v>
      </c>
      <c r="AL893" s="30">
        <f t="shared" ca="1" si="548"/>
        <v>0.62234770627897262</v>
      </c>
      <c r="AM893" s="30">
        <f t="shared" ca="1" si="548"/>
        <v>0.60236023114507775</v>
      </c>
      <c r="AN893" s="30">
        <f>IF(Riskregister!$E$11="",0,COUNTIF(BL$4:BL$53,"&lt;"&amp;AL893)*IF(AM893&lt;0.5,Riskregister!$K$11+(Riskregister!$L$11-Riskregister!$K$11)*SQRT(AM893/2),Riskregister!$L$11-(Riskregister!$L$11-Riskregister!$K$11)*SQRT((1-AM893)/2)))</f>
        <v>0</v>
      </c>
      <c r="AO893" s="30">
        <f t="shared" ca="1" si="549"/>
        <v>0.52749121374485708</v>
      </c>
      <c r="AP893" s="30">
        <f t="shared" ca="1" si="549"/>
        <v>0.87532428318798716</v>
      </c>
      <c r="AQ893" s="30">
        <f>IF(Riskregister!$E$12="",0,COUNTIF(BM$4:BM$53,"&lt;"&amp;AO893)*IF(AP893&lt;0.5,Riskregister!$K$12+(Riskregister!$L$12-Riskregister!$K$12)*SQRT(AP893/2),Riskregister!$L$12-(Riskregister!$L$12-Riskregister!$K$12)*SQRT((1-AP893)/2)))</f>
        <v>0</v>
      </c>
      <c r="AR893" s="30">
        <f t="shared" ca="1" si="550"/>
        <v>0.22055385965457619</v>
      </c>
      <c r="AS893" s="30">
        <f t="shared" ca="1" si="550"/>
        <v>0.9265027630668019</v>
      </c>
      <c r="AT893" s="30">
        <f>IF(Riskregister!$E$13="",0,COUNTIF(BN$4:BN$53,"&lt;"&amp;AR893)*IF(AS893&lt;0.5,Riskregister!$K$13+(Riskregister!$L$13-Riskregister!$K$13)*SQRT(AS893/2),Riskregister!$L$13-(Riskregister!$L$13-Riskregister!$K$13)*SQRT((1-AS893)/2)))</f>
        <v>0</v>
      </c>
      <c r="AU893" s="30">
        <f t="shared" ca="1" si="551"/>
        <v>0.75246015661046051</v>
      </c>
      <c r="AV893" s="30">
        <f t="shared" ca="1" si="551"/>
        <v>3.150751489981074E-2</v>
      </c>
      <c r="AW893" s="30">
        <f>IF(Riskregister!$E$14="",0,COUNTIF(BO$4:BO$53,"&lt;"&amp;AU893)*IF(AV893&lt;0.5,Riskregister!$K$14+(Riskregister!$L$14-Riskregister!$K$14)*SQRT(AV893/2),Riskregister!$L$14-(Riskregister!$L$14-Riskregister!$K$14)*SQRT((1-AV893)/2)))</f>
        <v>0</v>
      </c>
      <c r="AX893" s="30">
        <f t="shared" ca="1" si="552"/>
        <v>0.83543509551351891</v>
      </c>
      <c r="AY893" s="30">
        <f t="shared" ca="1" si="552"/>
        <v>0.61870768740116711</v>
      </c>
      <c r="AZ893" s="30">
        <f>IF(Riskregister!$E$15="",0,COUNTIF(BP$4:BP$53,"&lt;"&amp;AX893)*IF(AY893&lt;0.5,Riskregister!$K$15+(Riskregister!$L$15-Riskregister!$K$15)*SQRT(AY893/2),Riskregister!$L$15-(Riskregister!$L$15-Riskregister!$K$15)*SQRT((1-AY893)/2)))</f>
        <v>0</v>
      </c>
      <c r="BA893" s="30">
        <f t="shared" ca="1" si="553"/>
        <v>0.42276314747404764</v>
      </c>
      <c r="BB893" s="30">
        <f t="shared" ca="1" si="553"/>
        <v>0.45400812469624063</v>
      </c>
      <c r="BC893" s="30">
        <f>IF(Riskregister!$E$16="",0,COUNTIF(BQ$4:BQ$53,"&lt;"&amp;BA893)*IF(BB893&lt;0.5,Riskregister!$K$16+(Riskregister!$L$16-Riskregister!$K$16)*SQRT(BB893/2),Riskregister!$L$16-(Riskregister!$L$16-Riskregister!$K$16)*SQRT((1-BB893)/2)))</f>
        <v>0</v>
      </c>
      <c r="BD893" s="30">
        <f t="shared" ca="1" si="517"/>
        <v>16634555.458779974</v>
      </c>
    </row>
    <row r="894" spans="20:56" x14ac:dyDescent="0.35">
      <c r="T894" s="30">
        <f t="shared" ca="1" si="542"/>
        <v>0.82859293161310577</v>
      </c>
      <c r="U894" s="30">
        <f t="shared" ca="1" si="542"/>
        <v>0.76071835731304738</v>
      </c>
      <c r="V894" s="30">
        <f ca="1">IF(Riskregister!$E$5="",0,COUNTIF(BF$4:BF$53,"&lt;"&amp;T894)*IF(U894&lt;0.5,Riskregister!$K$5+(Riskregister!$L$5-Riskregister!$K$5)*SQRT(U894/2),Riskregister!$L$5-(Riskregister!$L$5-Riskregister!$K$5)*SQRT((1-U894)/2)))</f>
        <v>2221744.477660872</v>
      </c>
      <c r="W894" s="30">
        <f t="shared" ca="1" si="543"/>
        <v>0.11812987147929321</v>
      </c>
      <c r="X894" s="30">
        <f t="shared" ca="1" si="543"/>
        <v>0.68197050982048568</v>
      </c>
      <c r="Y894" s="30">
        <f ca="1">IF(Riskregister!$E$6="",0,COUNTIF(BG$4:BG$53,"&lt;"&amp;W894)*IF(X894&lt;0.5,Riskregister!$K$6+(Riskregister!$L$6-Riskregister!$K$6)*SQRT(X894/2),Riskregister!$L$6-(Riskregister!$L$6-Riskregister!$K$6)*SQRT((1-X894)/2)))</f>
        <v>0</v>
      </c>
      <c r="Z894" s="30">
        <f t="shared" ca="1" si="544"/>
        <v>0.61598506551765353</v>
      </c>
      <c r="AA894" s="30">
        <f t="shared" ca="1" si="544"/>
        <v>0.4880052750199303</v>
      </c>
      <c r="AB894" s="30">
        <f ca="1">IF(Riskregister!$E$7="",0,COUNTIF(BH$4:BH$53,"&lt;"&amp;Z894)*IF(AA894&lt;0.5,Riskregister!$K$7+(Riskregister!$L$7-Riskregister!$K$7)*SQRT(AA894/2),Riskregister!$L$7-(Riskregister!$L$7-Riskregister!$K$7)*SQRT((1-AA894)/2)))</f>
        <v>1560217.2663012068</v>
      </c>
      <c r="AC894" s="30">
        <f t="shared" ca="1" si="545"/>
        <v>0.47421460250481595</v>
      </c>
      <c r="AD894" s="30">
        <f t="shared" ca="1" si="545"/>
        <v>0.23588846980862599</v>
      </c>
      <c r="AE894" s="30">
        <f ca="1">IF(Riskregister!$E$8="",0,COUNTIF(BI$4:BI$53,"&lt;"&amp;AC894)*IF(AD894&lt;0.5,Riskregister!$K$8+(Riskregister!$L$8-Riskregister!$K$8)*SQRT(AD894/2),Riskregister!$L$8-(Riskregister!$L$8-Riskregister!$K$8)*SQRT((1-AD894)/2)))</f>
        <v>5742364.4370623808</v>
      </c>
      <c r="AF894" s="30">
        <f t="shared" ca="1" si="546"/>
        <v>0.27288968769622868</v>
      </c>
      <c r="AG894" s="30">
        <f t="shared" ca="1" si="546"/>
        <v>0.98064162222128104</v>
      </c>
      <c r="AH894" s="30">
        <f>IF(Riskregister!$E$9="",0,COUNTIF(BJ$4:BJ$53,"&lt;"&amp;AF894)*IF(AG894&lt;0.5,Riskregister!$K$9+(Riskregister!$L$9-Riskregister!$K$9)*SQRT(AG894/2),Riskregister!$L$9-(Riskregister!$L$9-Riskregister!$K$9)*SQRT((1-AG894)/2)))</f>
        <v>0</v>
      </c>
      <c r="AI894" s="30">
        <f t="shared" ca="1" si="547"/>
        <v>0.95825047526754892</v>
      </c>
      <c r="AJ894" s="30">
        <f t="shared" ca="1" si="547"/>
        <v>0.33395338068557368</v>
      </c>
      <c r="AK894" s="30">
        <f>IF(Riskregister!$E$10="",0,COUNTIF(BK$4:BK$53,"&lt;"&amp;AI894)*IF(AJ894&lt;0.5,Riskregister!$K$10+(Riskregister!$L$10-Riskregister!$K$10)*SQRT(AJ894/2),Riskregister!$L$10-(Riskregister!$L$10-Riskregister!$K$10)*SQRT((1-AJ894)/2)))</f>
        <v>0</v>
      </c>
      <c r="AL894" s="30">
        <f t="shared" ca="1" si="548"/>
        <v>0.62014436925005356</v>
      </c>
      <c r="AM894" s="30">
        <f t="shared" ca="1" si="548"/>
        <v>0.90536437854611507</v>
      </c>
      <c r="AN894" s="30">
        <f>IF(Riskregister!$E$11="",0,COUNTIF(BL$4:BL$53,"&lt;"&amp;AL894)*IF(AM894&lt;0.5,Riskregister!$K$11+(Riskregister!$L$11-Riskregister!$K$11)*SQRT(AM894/2),Riskregister!$L$11-(Riskregister!$L$11-Riskregister!$K$11)*SQRT((1-AM894)/2)))</f>
        <v>0</v>
      </c>
      <c r="AO894" s="30">
        <f t="shared" ca="1" si="549"/>
        <v>0.80242577993242803</v>
      </c>
      <c r="AP894" s="30">
        <f t="shared" ca="1" si="549"/>
        <v>0.66468073147544027</v>
      </c>
      <c r="AQ894" s="30">
        <f>IF(Riskregister!$E$12="",0,COUNTIF(BM$4:BM$53,"&lt;"&amp;AO894)*IF(AP894&lt;0.5,Riskregister!$K$12+(Riskregister!$L$12-Riskregister!$K$12)*SQRT(AP894/2),Riskregister!$L$12-(Riskregister!$L$12-Riskregister!$K$12)*SQRT((1-AP894)/2)))</f>
        <v>0</v>
      </c>
      <c r="AR894" s="30">
        <f t="shared" ca="1" si="550"/>
        <v>0.89784581101353045</v>
      </c>
      <c r="AS894" s="30">
        <f t="shared" ca="1" si="550"/>
        <v>0.30647443817979581</v>
      </c>
      <c r="AT894" s="30">
        <f>IF(Riskregister!$E$13="",0,COUNTIF(BN$4:BN$53,"&lt;"&amp;AR894)*IF(AS894&lt;0.5,Riskregister!$K$13+(Riskregister!$L$13-Riskregister!$K$13)*SQRT(AS894/2),Riskregister!$L$13-(Riskregister!$L$13-Riskregister!$K$13)*SQRT((1-AS894)/2)))</f>
        <v>0</v>
      </c>
      <c r="AU894" s="30">
        <f t="shared" ca="1" si="551"/>
        <v>0.73376326544958903</v>
      </c>
      <c r="AV894" s="30">
        <f t="shared" ca="1" si="551"/>
        <v>0.20216724078162096</v>
      </c>
      <c r="AW894" s="30">
        <f>IF(Riskregister!$E$14="",0,COUNTIF(BO$4:BO$53,"&lt;"&amp;AU894)*IF(AV894&lt;0.5,Riskregister!$K$14+(Riskregister!$L$14-Riskregister!$K$14)*SQRT(AV894/2),Riskregister!$L$14-(Riskregister!$L$14-Riskregister!$K$14)*SQRT((1-AV894)/2)))</f>
        <v>0</v>
      </c>
      <c r="AX894" s="30">
        <f t="shared" ca="1" si="552"/>
        <v>0.25547251058869191</v>
      </c>
      <c r="AY894" s="30">
        <f t="shared" ca="1" si="552"/>
        <v>0.70350391308381555</v>
      </c>
      <c r="AZ894" s="30">
        <f>IF(Riskregister!$E$15="",0,COUNTIF(BP$4:BP$53,"&lt;"&amp;AX894)*IF(AY894&lt;0.5,Riskregister!$K$15+(Riskregister!$L$15-Riskregister!$K$15)*SQRT(AY894/2),Riskregister!$L$15-(Riskregister!$L$15-Riskregister!$K$15)*SQRT((1-AY894)/2)))</f>
        <v>0</v>
      </c>
      <c r="BA894" s="30">
        <f t="shared" ca="1" si="553"/>
        <v>0.89810059863795733</v>
      </c>
      <c r="BB894" s="30">
        <f t="shared" ca="1" si="553"/>
        <v>0.60111233022658195</v>
      </c>
      <c r="BC894" s="30">
        <f>IF(Riskregister!$E$16="",0,COUNTIF(BQ$4:BQ$53,"&lt;"&amp;BA894)*IF(BB894&lt;0.5,Riskregister!$K$16+(Riskregister!$L$16-Riskregister!$K$16)*SQRT(BB894/2),Riskregister!$L$16-(Riskregister!$L$16-Riskregister!$K$16)*SQRT((1-BB894)/2)))</f>
        <v>0</v>
      </c>
      <c r="BD894" s="30">
        <f t="shared" ca="1" si="517"/>
        <v>9524326.1810244601</v>
      </c>
    </row>
    <row r="895" spans="20:56" x14ac:dyDescent="0.35">
      <c r="T895" s="30">
        <f t="shared" ca="1" si="542"/>
        <v>0.74488351126397001</v>
      </c>
      <c r="U895" s="30">
        <f t="shared" ca="1" si="542"/>
        <v>0.45326629230877791</v>
      </c>
      <c r="V895" s="30">
        <f ca="1">IF(Riskregister!$E$5="",0,COUNTIF(BF$4:BF$53,"&lt;"&amp;T895)*IF(U895&lt;0.5,Riskregister!$K$5+(Riskregister!$L$5-Riskregister!$K$5)*SQRT(U895/2),Riskregister!$L$5-(Riskregister!$L$5-Riskregister!$K$5)*SQRT((1-U895)/2)))</f>
        <v>1821135.0532993465</v>
      </c>
      <c r="W895" s="30">
        <f t="shared" ca="1" si="543"/>
        <v>0.71614799479169522</v>
      </c>
      <c r="X895" s="30">
        <f t="shared" ca="1" si="543"/>
        <v>5.6987000521147579E-2</v>
      </c>
      <c r="Y895" s="30">
        <f ca="1">IF(Riskregister!$E$6="",0,COUNTIF(BG$4:BG$53,"&lt;"&amp;W895)*IF(X895&lt;0.5,Riskregister!$K$6+(Riskregister!$L$6-Riskregister!$K$6)*SQRT(X895/2),Riskregister!$L$6-(Riskregister!$L$6-Riskregister!$K$6)*SQRT((1-X895)/2)))</f>
        <v>1511520.9638830759</v>
      </c>
      <c r="Z895" s="30">
        <f t="shared" ca="1" si="544"/>
        <v>0.74833319861018677</v>
      </c>
      <c r="AA895" s="30">
        <f t="shared" ca="1" si="544"/>
        <v>0.60803645338820755</v>
      </c>
      <c r="AB895" s="30">
        <f ca="1">IF(Riskregister!$E$7="",0,COUNTIF(BH$4:BH$53,"&lt;"&amp;Z895)*IF(AA895&lt;0.5,Riskregister!$K$7+(Riskregister!$L$7-Riskregister!$K$7)*SQRT(AA895/2),Riskregister!$L$7-(Riskregister!$L$7-Riskregister!$K$7)*SQRT((1-AA895)/2)))</f>
        <v>1960444.7964216252</v>
      </c>
      <c r="AC895" s="30">
        <f t="shared" ca="1" si="545"/>
        <v>0.39830947495415836</v>
      </c>
      <c r="AD895" s="30">
        <f t="shared" ca="1" si="545"/>
        <v>0.84762399369796348</v>
      </c>
      <c r="AE895" s="30">
        <f ca="1">IF(Riskregister!$E$8="",0,COUNTIF(BI$4:BI$53,"&lt;"&amp;AC895)*IF(AD895&lt;0.5,Riskregister!$K$8+(Riskregister!$L$8-Riskregister!$K$8)*SQRT(AD895/2),Riskregister!$L$8-(Riskregister!$L$8-Riskregister!$K$8)*SQRT((1-AD895)/2)))</f>
        <v>7405395.6065665856</v>
      </c>
      <c r="AF895" s="30">
        <f t="shared" ca="1" si="546"/>
        <v>0.60892716608720154</v>
      </c>
      <c r="AG895" s="30">
        <f t="shared" ca="1" si="546"/>
        <v>0.70436065867922226</v>
      </c>
      <c r="AH895" s="30">
        <f>IF(Riskregister!$E$9="",0,COUNTIF(BJ$4:BJ$53,"&lt;"&amp;AF895)*IF(AG895&lt;0.5,Riskregister!$K$9+(Riskregister!$L$9-Riskregister!$K$9)*SQRT(AG895/2),Riskregister!$L$9-(Riskregister!$L$9-Riskregister!$K$9)*SQRT((1-AG895)/2)))</f>
        <v>0</v>
      </c>
      <c r="AI895" s="30">
        <f t="shared" ca="1" si="547"/>
        <v>1.5159696217277641E-2</v>
      </c>
      <c r="AJ895" s="30">
        <f t="shared" ca="1" si="547"/>
        <v>0.22309485381291261</v>
      </c>
      <c r="AK895" s="30">
        <f>IF(Riskregister!$E$10="",0,COUNTIF(BK$4:BK$53,"&lt;"&amp;AI895)*IF(AJ895&lt;0.5,Riskregister!$K$10+(Riskregister!$L$10-Riskregister!$K$10)*SQRT(AJ895/2),Riskregister!$L$10-(Riskregister!$L$10-Riskregister!$K$10)*SQRT((1-AJ895)/2)))</f>
        <v>0</v>
      </c>
      <c r="AL895" s="30">
        <f t="shared" ca="1" si="548"/>
        <v>0.57336529840431694</v>
      </c>
      <c r="AM895" s="30">
        <f t="shared" ca="1" si="548"/>
        <v>0.21284421550030685</v>
      </c>
      <c r="AN895" s="30">
        <f>IF(Riskregister!$E$11="",0,COUNTIF(BL$4:BL$53,"&lt;"&amp;AL895)*IF(AM895&lt;0.5,Riskregister!$K$11+(Riskregister!$L$11-Riskregister!$K$11)*SQRT(AM895/2),Riskregister!$L$11-(Riskregister!$L$11-Riskregister!$K$11)*SQRT((1-AM895)/2)))</f>
        <v>0</v>
      </c>
      <c r="AO895" s="30">
        <f t="shared" ca="1" si="549"/>
        <v>0.10138846120256695</v>
      </c>
      <c r="AP895" s="30">
        <f t="shared" ca="1" si="549"/>
        <v>0.72028901435260195</v>
      </c>
      <c r="AQ895" s="30">
        <f>IF(Riskregister!$E$12="",0,COUNTIF(BM$4:BM$53,"&lt;"&amp;AO895)*IF(AP895&lt;0.5,Riskregister!$K$12+(Riskregister!$L$12-Riskregister!$K$12)*SQRT(AP895/2),Riskregister!$L$12-(Riskregister!$L$12-Riskregister!$K$12)*SQRT((1-AP895)/2)))</f>
        <v>0</v>
      </c>
      <c r="AR895" s="30">
        <f t="shared" ca="1" si="550"/>
        <v>0.25912975247621239</v>
      </c>
      <c r="AS895" s="30">
        <f t="shared" ca="1" si="550"/>
        <v>0.2689779670923933</v>
      </c>
      <c r="AT895" s="30">
        <f>IF(Riskregister!$E$13="",0,COUNTIF(BN$4:BN$53,"&lt;"&amp;AR895)*IF(AS895&lt;0.5,Riskregister!$K$13+(Riskregister!$L$13-Riskregister!$K$13)*SQRT(AS895/2),Riskregister!$L$13-(Riskregister!$L$13-Riskregister!$K$13)*SQRT((1-AS895)/2)))</f>
        <v>0</v>
      </c>
      <c r="AU895" s="30">
        <f t="shared" ca="1" si="551"/>
        <v>0.26699572477966849</v>
      </c>
      <c r="AV895" s="30">
        <f t="shared" ca="1" si="551"/>
        <v>0.92168810321803829</v>
      </c>
      <c r="AW895" s="30">
        <f>IF(Riskregister!$E$14="",0,COUNTIF(BO$4:BO$53,"&lt;"&amp;AU895)*IF(AV895&lt;0.5,Riskregister!$K$14+(Riskregister!$L$14-Riskregister!$K$14)*SQRT(AV895/2),Riskregister!$L$14-(Riskregister!$L$14-Riskregister!$K$14)*SQRT((1-AV895)/2)))</f>
        <v>0</v>
      </c>
      <c r="AX895" s="30">
        <f t="shared" ca="1" si="552"/>
        <v>0.77291574677169672</v>
      </c>
      <c r="AY895" s="30">
        <f t="shared" ca="1" si="552"/>
        <v>5.2877710241555298E-2</v>
      </c>
      <c r="AZ895" s="30">
        <f>IF(Riskregister!$E$15="",0,COUNTIF(BP$4:BP$53,"&lt;"&amp;AX895)*IF(AY895&lt;0.5,Riskregister!$K$15+(Riskregister!$L$15-Riskregister!$K$15)*SQRT(AY895/2),Riskregister!$L$15-(Riskregister!$L$15-Riskregister!$K$15)*SQRT((1-AY895)/2)))</f>
        <v>0</v>
      </c>
      <c r="BA895" s="30">
        <f t="shared" ca="1" si="553"/>
        <v>0.3256353516347047</v>
      </c>
      <c r="BB895" s="30">
        <f t="shared" ca="1" si="553"/>
        <v>0.43566635118155439</v>
      </c>
      <c r="BC895" s="30">
        <f>IF(Riskregister!$E$16="",0,COUNTIF(BQ$4:BQ$53,"&lt;"&amp;BA895)*IF(BB895&lt;0.5,Riskregister!$K$16+(Riskregister!$L$16-Riskregister!$K$16)*SQRT(BB895/2),Riskregister!$L$16-(Riskregister!$L$16-Riskregister!$K$16)*SQRT((1-BB895)/2)))</f>
        <v>0</v>
      </c>
      <c r="BD895" s="30">
        <f t="shared" ca="1" si="517"/>
        <v>12698496.420170633</v>
      </c>
    </row>
    <row r="896" spans="20:56" x14ac:dyDescent="0.35">
      <c r="T896" s="30">
        <f t="shared" ca="1" si="542"/>
        <v>0.97877516842847845</v>
      </c>
      <c r="U896" s="30">
        <f t="shared" ca="1" si="542"/>
        <v>0.6966770287454308</v>
      </c>
      <c r="V896" s="30">
        <f ca="1">IF(Riskregister!$E$5="",0,COUNTIF(BF$4:BF$53,"&lt;"&amp;T896)*IF(U896&lt;0.5,Riskregister!$K$5+(Riskregister!$L$5-Riskregister!$K$5)*SQRT(U896/2),Riskregister!$L$5-(Riskregister!$L$5-Riskregister!$K$5)*SQRT((1-U896)/2)))</f>
        <v>3398025.3733645501</v>
      </c>
      <c r="W896" s="30">
        <f t="shared" ca="1" si="543"/>
        <v>0.99013816037353453</v>
      </c>
      <c r="X896" s="30">
        <f t="shared" ca="1" si="543"/>
        <v>0.40977660637456581</v>
      </c>
      <c r="Y896" s="30">
        <f ca="1">IF(Riskregister!$E$6="",0,COUNTIF(BG$4:BG$53,"&lt;"&amp;W896)*IF(X896&lt;0.5,Riskregister!$K$6+(Riskregister!$L$6-Riskregister!$K$6)*SQRT(X896/2),Riskregister!$L$6-(Riskregister!$L$6-Riskregister!$K$6)*SQRT((1-X896)/2)))</f>
        <v>6088575.6293387413</v>
      </c>
      <c r="Z896" s="30">
        <f t="shared" ca="1" si="544"/>
        <v>0.11324758085732589</v>
      </c>
      <c r="AA896" s="30">
        <f t="shared" ca="1" si="544"/>
        <v>0.38426775252000644</v>
      </c>
      <c r="AB896" s="30">
        <f ca="1">IF(Riskregister!$E$7="",0,COUNTIF(BH$4:BH$53,"&lt;"&amp;Z896)*IF(AA896&lt;0.5,Riskregister!$K$7+(Riskregister!$L$7-Riskregister!$K$7)*SQRT(AA896/2),Riskregister!$L$7-(Riskregister!$L$7-Riskregister!$K$7)*SQRT((1-AA896)/2)))</f>
        <v>610247.32326940657</v>
      </c>
      <c r="AC896" s="30">
        <f t="shared" ca="1" si="545"/>
        <v>0.10149442683577292</v>
      </c>
      <c r="AD896" s="30">
        <f t="shared" ca="1" si="545"/>
        <v>0.81625936734395177</v>
      </c>
      <c r="AE896" s="30">
        <f ca="1">IF(Riskregister!$E$8="",0,COUNTIF(BI$4:BI$53,"&lt;"&amp;AC896)*IF(AD896&lt;0.5,Riskregister!$K$8+(Riskregister!$L$8-Riskregister!$K$8)*SQRT(AD896/2),Riskregister!$L$8-(Riskregister!$L$8-Riskregister!$K$8)*SQRT((1-AD896)/2)))</f>
        <v>3575424.5236962512</v>
      </c>
      <c r="AF896" s="30">
        <f t="shared" ca="1" si="546"/>
        <v>0.16623732800174629</v>
      </c>
      <c r="AG896" s="30">
        <f t="shared" ca="1" si="546"/>
        <v>0.36901427953741528</v>
      </c>
      <c r="AH896" s="30">
        <f>IF(Riskregister!$E$9="",0,COUNTIF(BJ$4:BJ$53,"&lt;"&amp;AF896)*IF(AG896&lt;0.5,Riskregister!$K$9+(Riskregister!$L$9-Riskregister!$K$9)*SQRT(AG896/2),Riskregister!$L$9-(Riskregister!$L$9-Riskregister!$K$9)*SQRT((1-AG896)/2)))</f>
        <v>0</v>
      </c>
      <c r="AI896" s="30">
        <f t="shared" ca="1" si="547"/>
        <v>0.48552735750493936</v>
      </c>
      <c r="AJ896" s="30">
        <f t="shared" ca="1" si="547"/>
        <v>0.5496261606466013</v>
      </c>
      <c r="AK896" s="30">
        <f>IF(Riskregister!$E$10="",0,COUNTIF(BK$4:BK$53,"&lt;"&amp;AI896)*IF(AJ896&lt;0.5,Riskregister!$K$10+(Riskregister!$L$10-Riskregister!$K$10)*SQRT(AJ896/2),Riskregister!$L$10-(Riskregister!$L$10-Riskregister!$K$10)*SQRT((1-AJ896)/2)))</f>
        <v>0</v>
      </c>
      <c r="AL896" s="30">
        <f t="shared" ca="1" si="548"/>
        <v>0.95019454155273142</v>
      </c>
      <c r="AM896" s="30">
        <f t="shared" ca="1" si="548"/>
        <v>0.53359127455876287</v>
      </c>
      <c r="AN896" s="30">
        <f>IF(Riskregister!$E$11="",0,COUNTIF(BL$4:BL$53,"&lt;"&amp;AL896)*IF(AM896&lt;0.5,Riskregister!$K$11+(Riskregister!$L$11-Riskregister!$K$11)*SQRT(AM896/2),Riskregister!$L$11-(Riskregister!$L$11-Riskregister!$K$11)*SQRT((1-AM896)/2)))</f>
        <v>0</v>
      </c>
      <c r="AO896" s="30">
        <f t="shared" ca="1" si="549"/>
        <v>0.28159213758942303</v>
      </c>
      <c r="AP896" s="30">
        <f t="shared" ca="1" si="549"/>
        <v>0.83822166366473705</v>
      </c>
      <c r="AQ896" s="30">
        <f>IF(Riskregister!$E$12="",0,COUNTIF(BM$4:BM$53,"&lt;"&amp;AO896)*IF(AP896&lt;0.5,Riskregister!$K$12+(Riskregister!$L$12-Riskregister!$K$12)*SQRT(AP896/2),Riskregister!$L$12-(Riskregister!$L$12-Riskregister!$K$12)*SQRT((1-AP896)/2)))</f>
        <v>0</v>
      </c>
      <c r="AR896" s="30">
        <f t="shared" ca="1" si="550"/>
        <v>0.65004205543115556</v>
      </c>
      <c r="AS896" s="30">
        <f t="shared" ca="1" si="550"/>
        <v>0.35210119744145307</v>
      </c>
      <c r="AT896" s="30">
        <f>IF(Riskregister!$E$13="",0,COUNTIF(BN$4:BN$53,"&lt;"&amp;AR896)*IF(AS896&lt;0.5,Riskregister!$K$13+(Riskregister!$L$13-Riskregister!$K$13)*SQRT(AS896/2),Riskregister!$L$13-(Riskregister!$L$13-Riskregister!$K$13)*SQRT((1-AS896)/2)))</f>
        <v>0</v>
      </c>
      <c r="AU896" s="30">
        <f t="shared" ca="1" si="551"/>
        <v>0.50153681201442613</v>
      </c>
      <c r="AV896" s="30">
        <f t="shared" ca="1" si="551"/>
        <v>0.58838181318447891</v>
      </c>
      <c r="AW896" s="30">
        <f>IF(Riskregister!$E$14="",0,COUNTIF(BO$4:BO$53,"&lt;"&amp;AU896)*IF(AV896&lt;0.5,Riskregister!$K$14+(Riskregister!$L$14-Riskregister!$K$14)*SQRT(AV896/2),Riskregister!$L$14-(Riskregister!$L$14-Riskregister!$K$14)*SQRT((1-AV896)/2)))</f>
        <v>0</v>
      </c>
      <c r="AX896" s="30">
        <f t="shared" ca="1" si="552"/>
        <v>0.9259785487322727</v>
      </c>
      <c r="AY896" s="30">
        <f t="shared" ca="1" si="552"/>
        <v>0.52743089156240874</v>
      </c>
      <c r="AZ896" s="30">
        <f>IF(Riskregister!$E$15="",0,COUNTIF(BP$4:BP$53,"&lt;"&amp;AX896)*IF(AY896&lt;0.5,Riskregister!$K$15+(Riskregister!$L$15-Riskregister!$K$15)*SQRT(AY896/2),Riskregister!$L$15-(Riskregister!$L$15-Riskregister!$K$15)*SQRT((1-AY896)/2)))</f>
        <v>0</v>
      </c>
      <c r="BA896" s="30">
        <f t="shared" ca="1" si="553"/>
        <v>0.15662503037042752</v>
      </c>
      <c r="BB896" s="30">
        <f t="shared" ca="1" si="553"/>
        <v>0.16845465527584991</v>
      </c>
      <c r="BC896" s="30">
        <f>IF(Riskregister!$E$16="",0,COUNTIF(BQ$4:BQ$53,"&lt;"&amp;BA896)*IF(BB896&lt;0.5,Riskregister!$K$16+(Riskregister!$L$16-Riskregister!$K$16)*SQRT(BB896/2),Riskregister!$L$16-(Riskregister!$L$16-Riskregister!$K$16)*SQRT((1-BB896)/2)))</f>
        <v>0</v>
      </c>
      <c r="BD896" s="30">
        <f t="shared" ca="1" si="517"/>
        <v>13672272.849668948</v>
      </c>
    </row>
    <row r="897" spans="20:56" x14ac:dyDescent="0.35">
      <c r="T897" s="30">
        <f t="shared" ca="1" si="542"/>
        <v>0.3405852747147492</v>
      </c>
      <c r="U897" s="30">
        <f t="shared" ca="1" si="542"/>
        <v>0.84253415612350335</v>
      </c>
      <c r="V897" s="30">
        <f ca="1">IF(Riskregister!$E$5="",0,COUNTIF(BF$4:BF$53,"&lt;"&amp;T897)*IF(U897&lt;0.5,Riskregister!$K$5+(Riskregister!$L$5-Riskregister!$K$5)*SQRT(U897/2),Riskregister!$L$5-(Riskregister!$L$5-Riskregister!$K$5)*SQRT((1-U897)/2)))</f>
        <v>1421198.2705524466</v>
      </c>
      <c r="W897" s="30">
        <f t="shared" ca="1" si="543"/>
        <v>0.39153772659642072</v>
      </c>
      <c r="X897" s="30">
        <f t="shared" ca="1" si="543"/>
        <v>0.38316035249879477</v>
      </c>
      <c r="Y897" s="30">
        <f ca="1">IF(Riskregister!$E$6="",0,COUNTIF(BG$4:BG$53,"&lt;"&amp;W897)*IF(X897&lt;0.5,Riskregister!$K$6+(Riskregister!$L$6-Riskregister!$K$6)*SQRT(X897/2),Riskregister!$L$6-(Riskregister!$L$6-Riskregister!$K$6)*SQRT((1-X897)/2)))</f>
        <v>987857.7098994765</v>
      </c>
      <c r="Z897" s="30">
        <f t="shared" ca="1" si="544"/>
        <v>0.83455303008834258</v>
      </c>
      <c r="AA897" s="30">
        <f t="shared" ca="1" si="544"/>
        <v>0.49915471175127535</v>
      </c>
      <c r="AB897" s="30">
        <f ca="1">IF(Riskregister!$E$7="",0,COUNTIF(BH$4:BH$53,"&lt;"&amp;Z897)*IF(AA897&lt;0.5,Riskregister!$K$7+(Riskregister!$L$7-Riskregister!$K$7)*SQRT(AA897/2),Riskregister!$L$7-(Riskregister!$L$7-Riskregister!$K$7)*SQRT((1-AA897)/2)))</f>
        <v>2023668.1078537542</v>
      </c>
      <c r="AC897" s="30">
        <f t="shared" ca="1" si="545"/>
        <v>0.9868210597839786</v>
      </c>
      <c r="AD897" s="30">
        <f t="shared" ca="1" si="545"/>
        <v>9.8918482067919977E-2</v>
      </c>
      <c r="AE897" s="30">
        <f ca="1">IF(Riskregister!$E$8="",0,COUNTIF(BI$4:BI$53,"&lt;"&amp;AC897)*IF(AD897&lt;0.5,Riskregister!$K$8+(Riskregister!$L$8-Riskregister!$K$8)*SQRT(AD897/2),Riskregister!$L$8-(Riskregister!$L$8-Riskregister!$K$8)*SQRT((1-AD897)/2)))</f>
        <v>9416773.6802205816</v>
      </c>
      <c r="AF897" s="30">
        <f t="shared" ca="1" si="546"/>
        <v>0.97419488344940652</v>
      </c>
      <c r="AG897" s="30">
        <f t="shared" ca="1" si="546"/>
        <v>0.86650258963853999</v>
      </c>
      <c r="AH897" s="30">
        <f>IF(Riskregister!$E$9="",0,COUNTIF(BJ$4:BJ$53,"&lt;"&amp;AF897)*IF(AG897&lt;0.5,Riskregister!$K$9+(Riskregister!$L$9-Riskregister!$K$9)*SQRT(AG897/2),Riskregister!$L$9-(Riskregister!$L$9-Riskregister!$K$9)*SQRT((1-AG897)/2)))</f>
        <v>0</v>
      </c>
      <c r="AI897" s="30">
        <f t="shared" ca="1" si="547"/>
        <v>0.25592946446490883</v>
      </c>
      <c r="AJ897" s="30">
        <f t="shared" ca="1" si="547"/>
        <v>0.89670073212311641</v>
      </c>
      <c r="AK897" s="30">
        <f>IF(Riskregister!$E$10="",0,COUNTIF(BK$4:BK$53,"&lt;"&amp;AI897)*IF(AJ897&lt;0.5,Riskregister!$K$10+(Riskregister!$L$10-Riskregister!$K$10)*SQRT(AJ897/2),Riskregister!$L$10-(Riskregister!$L$10-Riskregister!$K$10)*SQRT((1-AJ897)/2)))</f>
        <v>0</v>
      </c>
      <c r="AL897" s="30">
        <f t="shared" ca="1" si="548"/>
        <v>0.66364218709375355</v>
      </c>
      <c r="AM897" s="30">
        <f t="shared" ca="1" si="548"/>
        <v>0.19458805263546664</v>
      </c>
      <c r="AN897" s="30">
        <f>IF(Riskregister!$E$11="",0,COUNTIF(BL$4:BL$53,"&lt;"&amp;AL897)*IF(AM897&lt;0.5,Riskregister!$K$11+(Riskregister!$L$11-Riskregister!$K$11)*SQRT(AM897/2),Riskregister!$L$11-(Riskregister!$L$11-Riskregister!$K$11)*SQRT((1-AM897)/2)))</f>
        <v>0</v>
      </c>
      <c r="AO897" s="30">
        <f t="shared" ca="1" si="549"/>
        <v>0.79116537940684017</v>
      </c>
      <c r="AP897" s="30">
        <f t="shared" ca="1" si="549"/>
        <v>0.93901780351214115</v>
      </c>
      <c r="AQ897" s="30">
        <f>IF(Riskregister!$E$12="",0,COUNTIF(BM$4:BM$53,"&lt;"&amp;AO897)*IF(AP897&lt;0.5,Riskregister!$K$12+(Riskregister!$L$12-Riskregister!$K$12)*SQRT(AP897/2),Riskregister!$L$12-(Riskregister!$L$12-Riskregister!$K$12)*SQRT((1-AP897)/2)))</f>
        <v>0</v>
      </c>
      <c r="AR897" s="30">
        <f t="shared" ca="1" si="550"/>
        <v>0.10862975348169424</v>
      </c>
      <c r="AS897" s="30">
        <f t="shared" ca="1" si="550"/>
        <v>0.26913163280077945</v>
      </c>
      <c r="AT897" s="30">
        <f>IF(Riskregister!$E$13="",0,COUNTIF(BN$4:BN$53,"&lt;"&amp;AR897)*IF(AS897&lt;0.5,Riskregister!$K$13+(Riskregister!$L$13-Riskregister!$K$13)*SQRT(AS897/2),Riskregister!$L$13-(Riskregister!$L$13-Riskregister!$K$13)*SQRT((1-AS897)/2)))</f>
        <v>0</v>
      </c>
      <c r="AU897" s="30">
        <f t="shared" ca="1" si="551"/>
        <v>0.51510446881601102</v>
      </c>
      <c r="AV897" s="30">
        <f t="shared" ca="1" si="551"/>
        <v>0.61754322672728279</v>
      </c>
      <c r="AW897" s="30">
        <f>IF(Riskregister!$E$14="",0,COUNTIF(BO$4:BO$53,"&lt;"&amp;AU897)*IF(AV897&lt;0.5,Riskregister!$K$14+(Riskregister!$L$14-Riskregister!$K$14)*SQRT(AV897/2),Riskregister!$L$14-(Riskregister!$L$14-Riskregister!$K$14)*SQRT((1-AV897)/2)))</f>
        <v>0</v>
      </c>
      <c r="AX897" s="30">
        <f t="shared" ca="1" si="552"/>
        <v>0.91137869659109494</v>
      </c>
      <c r="AY897" s="30">
        <f t="shared" ca="1" si="552"/>
        <v>0.93929189161071824</v>
      </c>
      <c r="AZ897" s="30">
        <f>IF(Riskregister!$E$15="",0,COUNTIF(BP$4:BP$53,"&lt;"&amp;AX897)*IF(AY897&lt;0.5,Riskregister!$K$15+(Riskregister!$L$15-Riskregister!$K$15)*SQRT(AY897/2),Riskregister!$L$15-(Riskregister!$L$15-Riskregister!$K$15)*SQRT((1-AY897)/2)))</f>
        <v>0</v>
      </c>
      <c r="BA897" s="30">
        <f t="shared" ca="1" si="553"/>
        <v>0.37655923454270079</v>
      </c>
      <c r="BB897" s="30">
        <f t="shared" ca="1" si="553"/>
        <v>0.47568008800939354</v>
      </c>
      <c r="BC897" s="30">
        <f>IF(Riskregister!$E$16="",0,COUNTIF(BQ$4:BQ$53,"&lt;"&amp;BA897)*IF(BB897&lt;0.5,Riskregister!$K$16+(Riskregister!$L$16-Riskregister!$K$16)*SQRT(BB897/2),Riskregister!$L$16-(Riskregister!$L$16-Riskregister!$K$16)*SQRT((1-BB897)/2)))</f>
        <v>0</v>
      </c>
      <c r="BD897" s="30">
        <f t="shared" ca="1" si="517"/>
        <v>13849497.76852626</v>
      </c>
    </row>
    <row r="898" spans="20:56" x14ac:dyDescent="0.35">
      <c r="T898" s="30">
        <f t="shared" ca="1" si="542"/>
        <v>6.3922322197113024E-3</v>
      </c>
      <c r="U898" s="30">
        <f t="shared" ca="1" si="542"/>
        <v>0.74153442977558426</v>
      </c>
      <c r="V898" s="30">
        <f ca="1">IF(Riskregister!$E$5="",0,COUNTIF(BF$4:BF$53,"&lt;"&amp;T898)*IF(U898&lt;0.5,Riskregister!$K$5+(Riskregister!$L$5-Riskregister!$K$5)*SQRT(U898/2),Riskregister!$L$5-(Riskregister!$L$5-Riskregister!$K$5)*SQRT((1-U898)/2)))</f>
        <v>0</v>
      </c>
      <c r="W898" s="30">
        <f t="shared" ca="1" si="543"/>
        <v>0.59930943300192308</v>
      </c>
      <c r="X898" s="30">
        <f t="shared" ca="1" si="543"/>
        <v>0.55484996831516598</v>
      </c>
      <c r="Y898" s="30">
        <f ca="1">IF(Riskregister!$E$6="",0,COUNTIF(BG$4:BG$53,"&lt;"&amp;W898)*IF(X898&lt;0.5,Riskregister!$K$6+(Riskregister!$L$6-Riskregister!$K$6)*SQRT(X898/2),Riskregister!$L$6-(Riskregister!$L$6-Riskregister!$K$6)*SQRT((1-X898)/2)))</f>
        <v>2301597.1604717197</v>
      </c>
      <c r="Z898" s="30">
        <f t="shared" ca="1" si="544"/>
        <v>0.5552206337616451</v>
      </c>
      <c r="AA898" s="30">
        <f t="shared" ca="1" si="544"/>
        <v>0.93788271253807098</v>
      </c>
      <c r="AB898" s="30">
        <f ca="1">IF(Riskregister!$E$7="",0,COUNTIF(BH$4:BH$53,"&lt;"&amp;Z898)*IF(AA898&lt;0.5,Riskregister!$K$7+(Riskregister!$L$7-Riskregister!$K$7)*SQRT(AA898/2),Riskregister!$L$7-(Riskregister!$L$7-Riskregister!$K$7)*SQRT((1-AA898)/2)))</f>
        <v>2029907.2834362267</v>
      </c>
      <c r="AC898" s="30">
        <f t="shared" ca="1" si="545"/>
        <v>0.9133462278656822</v>
      </c>
      <c r="AD898" s="30">
        <f t="shared" ca="1" si="545"/>
        <v>0.88383261498960231</v>
      </c>
      <c r="AE898" s="30">
        <f ca="1">IF(Riskregister!$E$8="",0,COUNTIF(BI$4:BI$53,"&lt;"&amp;AC898)*IF(AD898&lt;0.5,Riskregister!$K$8+(Riskregister!$L$8-Riskregister!$K$8)*SQRT(AD898/2),Riskregister!$L$8-(Riskregister!$L$8-Riskregister!$K$8)*SQRT((1-AD898)/2)))</f>
        <v>19336368.727927633</v>
      </c>
      <c r="AF898" s="30">
        <f t="shared" ca="1" si="546"/>
        <v>0.90470044481087575</v>
      </c>
      <c r="AG898" s="30">
        <f t="shared" ca="1" si="546"/>
        <v>0.27977767703969991</v>
      </c>
      <c r="AH898" s="30">
        <f>IF(Riskregister!$E$9="",0,COUNTIF(BJ$4:BJ$53,"&lt;"&amp;AF898)*IF(AG898&lt;0.5,Riskregister!$K$9+(Riskregister!$L$9-Riskregister!$K$9)*SQRT(AG898/2),Riskregister!$L$9-(Riskregister!$L$9-Riskregister!$K$9)*SQRT((1-AG898)/2)))</f>
        <v>0</v>
      </c>
      <c r="AI898" s="30">
        <f t="shared" ca="1" si="547"/>
        <v>3.1286639020961959E-2</v>
      </c>
      <c r="AJ898" s="30">
        <f t="shared" ca="1" si="547"/>
        <v>0.39594856265810496</v>
      </c>
      <c r="AK898" s="30">
        <f>IF(Riskregister!$E$10="",0,COUNTIF(BK$4:BK$53,"&lt;"&amp;AI898)*IF(AJ898&lt;0.5,Riskregister!$K$10+(Riskregister!$L$10-Riskregister!$K$10)*SQRT(AJ898/2),Riskregister!$L$10-(Riskregister!$L$10-Riskregister!$K$10)*SQRT((1-AJ898)/2)))</f>
        <v>0</v>
      </c>
      <c r="AL898" s="30">
        <f t="shared" ca="1" si="548"/>
        <v>0.96125223160772433</v>
      </c>
      <c r="AM898" s="30">
        <f t="shared" ca="1" si="548"/>
        <v>0.7110641879667452</v>
      </c>
      <c r="AN898" s="30">
        <f>IF(Riskregister!$E$11="",0,COUNTIF(BL$4:BL$53,"&lt;"&amp;AL898)*IF(AM898&lt;0.5,Riskregister!$K$11+(Riskregister!$L$11-Riskregister!$K$11)*SQRT(AM898/2),Riskregister!$L$11-(Riskregister!$L$11-Riskregister!$K$11)*SQRT((1-AM898)/2)))</f>
        <v>0</v>
      </c>
      <c r="AO898" s="30">
        <f t="shared" ca="1" si="549"/>
        <v>3.1167442368242537E-2</v>
      </c>
      <c r="AP898" s="30">
        <f t="shared" ca="1" si="549"/>
        <v>0.67861792376636909</v>
      </c>
      <c r="AQ898" s="30">
        <f>IF(Riskregister!$E$12="",0,COUNTIF(BM$4:BM$53,"&lt;"&amp;AO898)*IF(AP898&lt;0.5,Riskregister!$K$12+(Riskregister!$L$12-Riskregister!$K$12)*SQRT(AP898/2),Riskregister!$L$12-(Riskregister!$L$12-Riskregister!$K$12)*SQRT((1-AP898)/2)))</f>
        <v>0</v>
      </c>
      <c r="AR898" s="30">
        <f t="shared" ca="1" si="550"/>
        <v>0.77919826691174454</v>
      </c>
      <c r="AS898" s="30">
        <f t="shared" ca="1" si="550"/>
        <v>0.59698330276317513</v>
      </c>
      <c r="AT898" s="30">
        <f>IF(Riskregister!$E$13="",0,COUNTIF(BN$4:BN$53,"&lt;"&amp;AR898)*IF(AS898&lt;0.5,Riskregister!$K$13+(Riskregister!$L$13-Riskregister!$K$13)*SQRT(AS898/2),Riskregister!$L$13-(Riskregister!$L$13-Riskregister!$K$13)*SQRT((1-AS898)/2)))</f>
        <v>0</v>
      </c>
      <c r="AU898" s="30">
        <f t="shared" ca="1" si="551"/>
        <v>0.21648095208060059</v>
      </c>
      <c r="AV898" s="30">
        <f t="shared" ca="1" si="551"/>
        <v>0.67266690104356763</v>
      </c>
      <c r="AW898" s="30">
        <f>IF(Riskregister!$E$14="",0,COUNTIF(BO$4:BO$53,"&lt;"&amp;AU898)*IF(AV898&lt;0.5,Riskregister!$K$14+(Riskregister!$L$14-Riskregister!$K$14)*SQRT(AV898/2),Riskregister!$L$14-(Riskregister!$L$14-Riskregister!$K$14)*SQRT((1-AV898)/2)))</f>
        <v>0</v>
      </c>
      <c r="AX898" s="30">
        <f t="shared" ca="1" si="552"/>
        <v>0.8341907553118515</v>
      </c>
      <c r="AY898" s="30">
        <f t="shared" ca="1" si="552"/>
        <v>0.2041682044704628</v>
      </c>
      <c r="AZ898" s="30">
        <f>IF(Riskregister!$E$15="",0,COUNTIF(BP$4:BP$53,"&lt;"&amp;AX898)*IF(AY898&lt;0.5,Riskregister!$K$15+(Riskregister!$L$15-Riskregister!$K$15)*SQRT(AY898/2),Riskregister!$L$15-(Riskregister!$L$15-Riskregister!$K$15)*SQRT((1-AY898)/2)))</f>
        <v>0</v>
      </c>
      <c r="BA898" s="30">
        <f t="shared" ca="1" si="553"/>
        <v>0.92278665056970244</v>
      </c>
      <c r="BB898" s="30">
        <f t="shared" ca="1" si="553"/>
        <v>0.40419515191182087</v>
      </c>
      <c r="BC898" s="30">
        <f>IF(Riskregister!$E$16="",0,COUNTIF(BQ$4:BQ$53,"&lt;"&amp;BA898)*IF(BB898&lt;0.5,Riskregister!$K$16+(Riskregister!$L$16-Riskregister!$K$16)*SQRT(BB898/2),Riskregister!$L$16-(Riskregister!$L$16-Riskregister!$K$16)*SQRT((1-BB898)/2)))</f>
        <v>0</v>
      </c>
      <c r="BD898" s="30">
        <f t="shared" ca="1" si="517"/>
        <v>23667873.171835579</v>
      </c>
    </row>
    <row r="899" spans="20:56" x14ac:dyDescent="0.35">
      <c r="T899" s="30">
        <f t="shared" ca="1" si="542"/>
        <v>0.55626727521967112</v>
      </c>
      <c r="U899" s="30">
        <f t="shared" ca="1" si="542"/>
        <v>0.21676688508434216</v>
      </c>
      <c r="V899" s="30">
        <f ca="1">IF(Riskregister!$E$5="",0,COUNTIF(BF$4:BF$53,"&lt;"&amp;T899)*IF(U899&lt;0.5,Riskregister!$K$5+(Riskregister!$L$5-Riskregister!$K$5)*SQRT(U899/2),Riskregister!$L$5-(Riskregister!$L$5-Riskregister!$K$5)*SQRT((1-U899)/2)))</f>
        <v>1192589.5323380546</v>
      </c>
      <c r="W899" s="30">
        <f t="shared" ca="1" si="543"/>
        <v>0.49531579019185212</v>
      </c>
      <c r="X899" s="30">
        <f t="shared" ca="1" si="543"/>
        <v>0.56721231338318168</v>
      </c>
      <c r="Y899" s="30">
        <f ca="1">IF(Riskregister!$E$6="",0,COUNTIF(BG$4:BG$53,"&lt;"&amp;W899)*IF(X899&lt;0.5,Riskregister!$K$6+(Riskregister!$L$6-Riskregister!$K$6)*SQRT(X899/2),Riskregister!$L$6-(Riskregister!$L$6-Riskregister!$K$6)*SQRT((1-X899)/2)))</f>
        <v>2325346.5405413024</v>
      </c>
      <c r="Z899" s="30">
        <f t="shared" ca="1" si="544"/>
        <v>0.15852211435169772</v>
      </c>
      <c r="AA899" s="30">
        <f t="shared" ca="1" si="544"/>
        <v>0.48745550930479298</v>
      </c>
      <c r="AB899" s="30">
        <f ca="1">IF(Riskregister!$E$7="",0,COUNTIF(BH$4:BH$53,"&lt;"&amp;Z899)*IF(AA899&lt;0.5,Riskregister!$K$7+(Riskregister!$L$7-Riskregister!$K$7)*SQRT(AA899/2),Riskregister!$L$7-(Riskregister!$L$7-Riskregister!$K$7)*SQRT((1-AA899)/2)))</f>
        <v>891163.07708000217</v>
      </c>
      <c r="AC899" s="30">
        <f t="shared" ca="1" si="545"/>
        <v>0.70359518820142852</v>
      </c>
      <c r="AD899" s="30">
        <f t="shared" ca="1" si="545"/>
        <v>0.63858595897540327</v>
      </c>
      <c r="AE899" s="30">
        <f ca="1">IF(Riskregister!$E$8="",0,COUNTIF(BI$4:BI$53,"&lt;"&amp;AC899)*IF(AD899&lt;0.5,Riskregister!$K$8+(Riskregister!$L$8-Riskregister!$K$8)*SQRT(AD899/2),Riskregister!$L$8-(Riskregister!$L$8-Riskregister!$K$8)*SQRT((1-AD899)/2)))</f>
        <v>12008186.105153177</v>
      </c>
      <c r="AF899" s="30">
        <f t="shared" ca="1" si="546"/>
        <v>0.8205533934348066</v>
      </c>
      <c r="AG899" s="30">
        <f t="shared" ca="1" si="546"/>
        <v>0.60844436988733441</v>
      </c>
      <c r="AH899" s="30">
        <f>IF(Riskregister!$E$9="",0,COUNTIF(BJ$4:BJ$53,"&lt;"&amp;AF899)*IF(AG899&lt;0.5,Riskregister!$K$9+(Riskregister!$L$9-Riskregister!$K$9)*SQRT(AG899/2),Riskregister!$L$9-(Riskregister!$L$9-Riskregister!$K$9)*SQRT((1-AG899)/2)))</f>
        <v>0</v>
      </c>
      <c r="AI899" s="30">
        <f t="shared" ca="1" si="547"/>
        <v>0.8316967675948278</v>
      </c>
      <c r="AJ899" s="30">
        <f t="shared" ca="1" si="547"/>
        <v>7.1519675439687291E-2</v>
      </c>
      <c r="AK899" s="30">
        <f>IF(Riskregister!$E$10="",0,COUNTIF(BK$4:BK$53,"&lt;"&amp;AI899)*IF(AJ899&lt;0.5,Riskregister!$K$10+(Riskregister!$L$10-Riskregister!$K$10)*SQRT(AJ899/2),Riskregister!$L$10-(Riskregister!$L$10-Riskregister!$K$10)*SQRT((1-AJ899)/2)))</f>
        <v>0</v>
      </c>
      <c r="AL899" s="30">
        <f t="shared" ca="1" si="548"/>
        <v>0.43403151914861415</v>
      </c>
      <c r="AM899" s="30">
        <f t="shared" ca="1" si="548"/>
        <v>0.87712741476605938</v>
      </c>
      <c r="AN899" s="30">
        <f>IF(Riskregister!$E$11="",0,COUNTIF(BL$4:BL$53,"&lt;"&amp;AL899)*IF(AM899&lt;0.5,Riskregister!$K$11+(Riskregister!$L$11-Riskregister!$K$11)*SQRT(AM899/2),Riskregister!$L$11-(Riskregister!$L$11-Riskregister!$K$11)*SQRT((1-AM899)/2)))</f>
        <v>0</v>
      </c>
      <c r="AO899" s="30">
        <f t="shared" ca="1" si="549"/>
        <v>0.15750587765363222</v>
      </c>
      <c r="AP899" s="30">
        <f t="shared" ca="1" si="549"/>
        <v>0.88543390174274927</v>
      </c>
      <c r="AQ899" s="30">
        <f>IF(Riskregister!$E$12="",0,COUNTIF(BM$4:BM$53,"&lt;"&amp;AO899)*IF(AP899&lt;0.5,Riskregister!$K$12+(Riskregister!$L$12-Riskregister!$K$12)*SQRT(AP899/2),Riskregister!$L$12-(Riskregister!$L$12-Riskregister!$K$12)*SQRT((1-AP899)/2)))</f>
        <v>0</v>
      </c>
      <c r="AR899" s="30">
        <f t="shared" ca="1" si="550"/>
        <v>0.34835940717377523</v>
      </c>
      <c r="AS899" s="30">
        <f t="shared" ca="1" si="550"/>
        <v>0.8674346824286937</v>
      </c>
      <c r="AT899" s="30">
        <f>IF(Riskregister!$E$13="",0,COUNTIF(BN$4:BN$53,"&lt;"&amp;AR899)*IF(AS899&lt;0.5,Riskregister!$K$13+(Riskregister!$L$13-Riskregister!$K$13)*SQRT(AS899/2),Riskregister!$L$13-(Riskregister!$L$13-Riskregister!$K$13)*SQRT((1-AS899)/2)))</f>
        <v>0</v>
      </c>
      <c r="AU899" s="30">
        <f t="shared" ca="1" si="551"/>
        <v>0.79137183615207474</v>
      </c>
      <c r="AV899" s="30">
        <f t="shared" ca="1" si="551"/>
        <v>0.94615099539736558</v>
      </c>
      <c r="AW899" s="30">
        <f>IF(Riskregister!$E$14="",0,COUNTIF(BO$4:BO$53,"&lt;"&amp;AU899)*IF(AV899&lt;0.5,Riskregister!$K$14+(Riskregister!$L$14-Riskregister!$K$14)*SQRT(AV899/2),Riskregister!$L$14-(Riskregister!$L$14-Riskregister!$K$14)*SQRT((1-AV899)/2)))</f>
        <v>0</v>
      </c>
      <c r="AX899" s="30">
        <f t="shared" ca="1" si="552"/>
        <v>0.26635788941944705</v>
      </c>
      <c r="AY899" s="30">
        <f t="shared" ca="1" si="552"/>
        <v>0.76034061261384422</v>
      </c>
      <c r="AZ899" s="30">
        <f>IF(Riskregister!$E$15="",0,COUNTIF(BP$4:BP$53,"&lt;"&amp;AX899)*IF(AY899&lt;0.5,Riskregister!$K$15+(Riskregister!$L$15-Riskregister!$K$15)*SQRT(AY899/2),Riskregister!$L$15-(Riskregister!$L$15-Riskregister!$K$15)*SQRT((1-AY899)/2)))</f>
        <v>0</v>
      </c>
      <c r="BA899" s="30">
        <f t="shared" ca="1" si="553"/>
        <v>0.44735058525772176</v>
      </c>
      <c r="BB899" s="30">
        <f t="shared" ca="1" si="553"/>
        <v>0.8517997546255337</v>
      </c>
      <c r="BC899" s="30">
        <f>IF(Riskregister!$E$16="",0,COUNTIF(BQ$4:BQ$53,"&lt;"&amp;BA899)*IF(BB899&lt;0.5,Riskregister!$K$16+(Riskregister!$L$16-Riskregister!$K$16)*SQRT(BB899/2),Riskregister!$L$16-(Riskregister!$L$16-Riskregister!$K$16)*SQRT((1-BB899)/2)))</f>
        <v>0</v>
      </c>
      <c r="BD899" s="30">
        <f t="shared" ca="1" si="517"/>
        <v>16417285.255112536</v>
      </c>
    </row>
    <row r="900" spans="20:56" x14ac:dyDescent="0.35">
      <c r="T900" s="30">
        <f t="shared" ca="1" si="542"/>
        <v>0.58724856292236571</v>
      </c>
      <c r="U900" s="30">
        <f t="shared" ca="1" si="542"/>
        <v>4.2052955812862614E-2</v>
      </c>
      <c r="V900" s="30">
        <f ca="1">IF(Riskregister!$E$5="",0,COUNTIF(BF$4:BF$53,"&lt;"&amp;T900)*IF(U900&lt;0.5,Riskregister!$K$5+(Riskregister!$L$5-Riskregister!$K$5)*SQRT(U900/2),Riskregister!$L$5-(Riskregister!$L$5-Riskregister!$K$5)*SQRT((1-U900)/2)))</f>
        <v>861009.17305113515</v>
      </c>
      <c r="W900" s="30">
        <f t="shared" ca="1" si="543"/>
        <v>1.651572501398868E-2</v>
      </c>
      <c r="X900" s="30">
        <f t="shared" ca="1" si="543"/>
        <v>0.58062094691406385</v>
      </c>
      <c r="Y900" s="30">
        <f ca="1">IF(Riskregister!$E$6="",0,COUNTIF(BG$4:BG$53,"&lt;"&amp;W900)*IF(X900&lt;0.5,Riskregister!$K$6+(Riskregister!$L$6-Riskregister!$K$6)*SQRT(X900/2),Riskregister!$L$6-(Riskregister!$L$6-Riskregister!$K$6)*SQRT((1-X900)/2)))</f>
        <v>0</v>
      </c>
      <c r="Z900" s="30">
        <f t="shared" ca="1" si="544"/>
        <v>0.38864899892334204</v>
      </c>
      <c r="AA900" s="30">
        <f t="shared" ca="1" si="544"/>
        <v>0.92228043670739623</v>
      </c>
      <c r="AB900" s="30">
        <f ca="1">IF(Riskregister!$E$7="",0,COUNTIF(BH$4:BH$53,"&lt;"&amp;Z900)*IF(AA900&lt;0.5,Riskregister!$K$7+(Riskregister!$L$7-Riskregister!$K$7)*SQRT(AA900/2),Riskregister!$L$7-(Riskregister!$L$7-Riskregister!$K$7)*SQRT((1-AA900)/2)))</f>
        <v>1655024.5207383581</v>
      </c>
      <c r="AC900" s="30">
        <f t="shared" ca="1" si="545"/>
        <v>0.8218917580814572</v>
      </c>
      <c r="AD900" s="30">
        <f t="shared" ca="1" si="545"/>
        <v>0.96352117081201938</v>
      </c>
      <c r="AE900" s="30">
        <f ca="1">IF(Riskregister!$E$8="",0,COUNTIF(BI$4:BI$53,"&lt;"&amp;AC900)*IF(AD900&lt;0.5,Riskregister!$K$8+(Riskregister!$L$8-Riskregister!$K$8)*SQRT(AD900/2),Riskregister!$L$8-(Riskregister!$L$8-Riskregister!$K$8)*SQRT((1-AD900)/2)))</f>
        <v>17460996.515540019</v>
      </c>
      <c r="AF900" s="30">
        <f t="shared" ca="1" si="546"/>
        <v>0.50451684408258202</v>
      </c>
      <c r="AG900" s="30">
        <f t="shared" ca="1" si="546"/>
        <v>0.56784645289267843</v>
      </c>
      <c r="AH900" s="30">
        <f>IF(Riskregister!$E$9="",0,COUNTIF(BJ$4:BJ$53,"&lt;"&amp;AF900)*IF(AG900&lt;0.5,Riskregister!$K$9+(Riskregister!$L$9-Riskregister!$K$9)*SQRT(AG900/2),Riskregister!$L$9-(Riskregister!$L$9-Riskregister!$K$9)*SQRT((1-AG900)/2)))</f>
        <v>0</v>
      </c>
      <c r="AI900" s="30">
        <f t="shared" ca="1" si="547"/>
        <v>0.92097646724386695</v>
      </c>
      <c r="AJ900" s="30">
        <f t="shared" ca="1" si="547"/>
        <v>0.86191355233565248</v>
      </c>
      <c r="AK900" s="30">
        <f>IF(Riskregister!$E$10="",0,COUNTIF(BK$4:BK$53,"&lt;"&amp;AI900)*IF(AJ900&lt;0.5,Riskregister!$K$10+(Riskregister!$L$10-Riskregister!$K$10)*SQRT(AJ900/2),Riskregister!$L$10-(Riskregister!$L$10-Riskregister!$K$10)*SQRT((1-AJ900)/2)))</f>
        <v>0</v>
      </c>
      <c r="AL900" s="30">
        <f t="shared" ca="1" si="548"/>
        <v>0.53561855148282977</v>
      </c>
      <c r="AM900" s="30">
        <f t="shared" ca="1" si="548"/>
        <v>0.30492463574259421</v>
      </c>
      <c r="AN900" s="30">
        <f>IF(Riskregister!$E$11="",0,COUNTIF(BL$4:BL$53,"&lt;"&amp;AL900)*IF(AM900&lt;0.5,Riskregister!$K$11+(Riskregister!$L$11-Riskregister!$K$11)*SQRT(AM900/2),Riskregister!$L$11-(Riskregister!$L$11-Riskregister!$K$11)*SQRT((1-AM900)/2)))</f>
        <v>0</v>
      </c>
      <c r="AO900" s="30">
        <f t="shared" ca="1" si="549"/>
        <v>0.11268082132330715</v>
      </c>
      <c r="AP900" s="30">
        <f t="shared" ca="1" si="549"/>
        <v>0.14969572365151995</v>
      </c>
      <c r="AQ900" s="30">
        <f>IF(Riskregister!$E$12="",0,COUNTIF(BM$4:BM$53,"&lt;"&amp;AO900)*IF(AP900&lt;0.5,Riskregister!$K$12+(Riskregister!$L$12-Riskregister!$K$12)*SQRT(AP900/2),Riskregister!$L$12-(Riskregister!$L$12-Riskregister!$K$12)*SQRT((1-AP900)/2)))</f>
        <v>0</v>
      </c>
      <c r="AR900" s="30">
        <f t="shared" ca="1" si="550"/>
        <v>0.42367306002427663</v>
      </c>
      <c r="AS900" s="30">
        <f t="shared" ca="1" si="550"/>
        <v>0.9889838820407203</v>
      </c>
      <c r="AT900" s="30">
        <f>IF(Riskregister!$E$13="",0,COUNTIF(BN$4:BN$53,"&lt;"&amp;AR900)*IF(AS900&lt;0.5,Riskregister!$K$13+(Riskregister!$L$13-Riskregister!$K$13)*SQRT(AS900/2),Riskregister!$L$13-(Riskregister!$L$13-Riskregister!$K$13)*SQRT((1-AS900)/2)))</f>
        <v>0</v>
      </c>
      <c r="AU900" s="30">
        <f t="shared" ca="1" si="551"/>
        <v>0.45917779741424525</v>
      </c>
      <c r="AV900" s="30">
        <f t="shared" ca="1" si="551"/>
        <v>0.62870246598585833</v>
      </c>
      <c r="AW900" s="30">
        <f>IF(Riskregister!$E$14="",0,COUNTIF(BO$4:BO$53,"&lt;"&amp;AU900)*IF(AV900&lt;0.5,Riskregister!$K$14+(Riskregister!$L$14-Riskregister!$K$14)*SQRT(AV900/2),Riskregister!$L$14-(Riskregister!$L$14-Riskregister!$K$14)*SQRT((1-AV900)/2)))</f>
        <v>0</v>
      </c>
      <c r="AX900" s="30">
        <f t="shared" ca="1" si="552"/>
        <v>0.208802899827641</v>
      </c>
      <c r="AY900" s="30">
        <f t="shared" ca="1" si="552"/>
        <v>0.42179939819335766</v>
      </c>
      <c r="AZ900" s="30">
        <f>IF(Riskregister!$E$15="",0,COUNTIF(BP$4:BP$53,"&lt;"&amp;AX900)*IF(AY900&lt;0.5,Riskregister!$K$15+(Riskregister!$L$15-Riskregister!$K$15)*SQRT(AY900/2),Riskregister!$L$15-(Riskregister!$L$15-Riskregister!$K$15)*SQRT((1-AY900)/2)))</f>
        <v>0</v>
      </c>
      <c r="BA900" s="30">
        <f t="shared" ca="1" si="553"/>
        <v>0.27441645929604874</v>
      </c>
      <c r="BB900" s="30">
        <f t="shared" ca="1" si="553"/>
        <v>0.69546904476369464</v>
      </c>
      <c r="BC900" s="30">
        <f>IF(Riskregister!$E$16="",0,COUNTIF(BQ$4:BQ$53,"&lt;"&amp;BA900)*IF(BB900&lt;0.5,Riskregister!$K$16+(Riskregister!$L$16-Riskregister!$K$16)*SQRT(BB900/2),Riskregister!$L$16-(Riskregister!$L$16-Riskregister!$K$16)*SQRT((1-BB900)/2)))</f>
        <v>0</v>
      </c>
      <c r="BD900" s="30">
        <f t="shared" ref="BD900:BD963" ca="1" si="554">V900+Y900+AB900+AE900+AH900+AK900+AN900+AQ900+AT900+AW900+AZ900+BC900</f>
        <v>19977030.209329512</v>
      </c>
    </row>
    <row r="901" spans="20:56" x14ac:dyDescent="0.35">
      <c r="T901" s="30">
        <f t="shared" ca="1" si="542"/>
        <v>0.18302211410460911</v>
      </c>
      <c r="U901" s="30">
        <f t="shared" ca="1" si="542"/>
        <v>0.56110318423215633</v>
      </c>
      <c r="V901" s="30">
        <f ca="1">IF(Riskregister!$E$5="",0,COUNTIF(BF$4:BF$53,"&lt;"&amp;T901)*IF(U901&lt;0.5,Riskregister!$K$5+(Riskregister!$L$5-Riskregister!$K$5)*SQRT(U901/2),Riskregister!$L$5-(Riskregister!$L$5-Riskregister!$K$5)*SQRT((1-U901)/2)))</f>
        <v>778392.11299362918</v>
      </c>
      <c r="W901" s="30">
        <f t="shared" ca="1" si="543"/>
        <v>4.1720571180032806E-2</v>
      </c>
      <c r="X901" s="30">
        <f t="shared" ca="1" si="543"/>
        <v>0.55294865476053123</v>
      </c>
      <c r="Y901" s="30">
        <f ca="1">IF(Riskregister!$E$6="",0,COUNTIF(BG$4:BG$53,"&lt;"&amp;W901)*IF(X901&lt;0.5,Riskregister!$K$6+(Riskregister!$L$6-Riskregister!$K$6)*SQRT(X901/2),Riskregister!$L$6-(Riskregister!$L$6-Riskregister!$K$6)*SQRT((1-X901)/2)))</f>
        <v>0</v>
      </c>
      <c r="Z901" s="30">
        <f t="shared" ca="1" si="544"/>
        <v>0.94834836478012841</v>
      </c>
      <c r="AA901" s="30">
        <f t="shared" ca="1" si="544"/>
        <v>0.58243667068160032</v>
      </c>
      <c r="AB901" s="30">
        <f ca="1">IF(Riskregister!$E$7="",0,COUNTIF(BH$4:BH$53,"&lt;"&amp;Z901)*IF(AA901&lt;0.5,Riskregister!$K$7+(Riskregister!$L$7-Riskregister!$K$7)*SQRT(AA901/2),Riskregister!$L$7-(Riskregister!$L$7-Riskregister!$K$7)*SQRT((1-AA901)/2)))</f>
        <v>2640833.6564125069</v>
      </c>
      <c r="AC901" s="30">
        <f t="shared" ca="1" si="545"/>
        <v>0.58355705828072635</v>
      </c>
      <c r="AD901" s="30">
        <f t="shared" ca="1" si="545"/>
        <v>0.87315317970352269</v>
      </c>
      <c r="AE901" s="30">
        <f ca="1">IF(Riskregister!$E$8="",0,COUNTIF(BI$4:BI$53,"&lt;"&amp;AC901)*IF(AD901&lt;0.5,Riskregister!$K$8+(Riskregister!$L$8-Riskregister!$K$8)*SQRT(AD901/2),Riskregister!$L$8-(Riskregister!$L$8-Riskregister!$K$8)*SQRT((1-AD901)/2)))</f>
        <v>11449055.312797546</v>
      </c>
      <c r="AF901" s="30">
        <f t="shared" ca="1" si="546"/>
        <v>0.28802517993128174</v>
      </c>
      <c r="AG901" s="30">
        <f t="shared" ca="1" si="546"/>
        <v>0.62829629043296242</v>
      </c>
      <c r="AH901" s="30">
        <f>IF(Riskregister!$E$9="",0,COUNTIF(BJ$4:BJ$53,"&lt;"&amp;AF901)*IF(AG901&lt;0.5,Riskregister!$K$9+(Riskregister!$L$9-Riskregister!$K$9)*SQRT(AG901/2),Riskregister!$L$9-(Riskregister!$L$9-Riskregister!$K$9)*SQRT((1-AG901)/2)))</f>
        <v>0</v>
      </c>
      <c r="AI901" s="30">
        <f t="shared" ca="1" si="547"/>
        <v>0.55694337118807802</v>
      </c>
      <c r="AJ901" s="30">
        <f t="shared" ca="1" si="547"/>
        <v>0.69133284709858933</v>
      </c>
      <c r="AK901" s="30">
        <f>IF(Riskregister!$E$10="",0,COUNTIF(BK$4:BK$53,"&lt;"&amp;AI901)*IF(AJ901&lt;0.5,Riskregister!$K$10+(Riskregister!$L$10-Riskregister!$K$10)*SQRT(AJ901/2),Riskregister!$L$10-(Riskregister!$L$10-Riskregister!$K$10)*SQRT((1-AJ901)/2)))</f>
        <v>0</v>
      </c>
      <c r="AL901" s="30">
        <f t="shared" ca="1" si="548"/>
        <v>0.31417927453355432</v>
      </c>
      <c r="AM901" s="30">
        <f t="shared" ca="1" si="548"/>
        <v>0.10013958432044034</v>
      </c>
      <c r="AN901" s="30">
        <f>IF(Riskregister!$E$11="",0,COUNTIF(BL$4:BL$53,"&lt;"&amp;AL901)*IF(AM901&lt;0.5,Riskregister!$K$11+(Riskregister!$L$11-Riskregister!$K$11)*SQRT(AM901/2),Riskregister!$L$11-(Riskregister!$L$11-Riskregister!$K$11)*SQRT((1-AM901)/2)))</f>
        <v>0</v>
      </c>
      <c r="AO901" s="30">
        <f t="shared" ca="1" si="549"/>
        <v>0.55609407651431075</v>
      </c>
      <c r="AP901" s="30">
        <f t="shared" ca="1" si="549"/>
        <v>0.80182081713576647</v>
      </c>
      <c r="AQ901" s="30">
        <f>IF(Riskregister!$E$12="",0,COUNTIF(BM$4:BM$53,"&lt;"&amp;AO901)*IF(AP901&lt;0.5,Riskregister!$K$12+(Riskregister!$L$12-Riskregister!$K$12)*SQRT(AP901/2),Riskregister!$L$12-(Riskregister!$L$12-Riskregister!$K$12)*SQRT((1-AP901)/2)))</f>
        <v>0</v>
      </c>
      <c r="AR901" s="30">
        <f t="shared" ca="1" si="550"/>
        <v>0.21635986218979375</v>
      </c>
      <c r="AS901" s="30">
        <f t="shared" ca="1" si="550"/>
        <v>0.18150113694858938</v>
      </c>
      <c r="AT901" s="30">
        <f>IF(Riskregister!$E$13="",0,COUNTIF(BN$4:BN$53,"&lt;"&amp;AR901)*IF(AS901&lt;0.5,Riskregister!$K$13+(Riskregister!$L$13-Riskregister!$K$13)*SQRT(AS901/2),Riskregister!$L$13-(Riskregister!$L$13-Riskregister!$K$13)*SQRT((1-AS901)/2)))</f>
        <v>0</v>
      </c>
      <c r="AU901" s="30">
        <f t="shared" ca="1" si="551"/>
        <v>0.84376809226694738</v>
      </c>
      <c r="AV901" s="30">
        <f t="shared" ca="1" si="551"/>
        <v>1.5366112959865896E-2</v>
      </c>
      <c r="AW901" s="30">
        <f>IF(Riskregister!$E$14="",0,COUNTIF(BO$4:BO$53,"&lt;"&amp;AU901)*IF(AV901&lt;0.5,Riskregister!$K$14+(Riskregister!$L$14-Riskregister!$K$14)*SQRT(AV901/2),Riskregister!$L$14-(Riskregister!$L$14-Riskregister!$K$14)*SQRT((1-AV901)/2)))</f>
        <v>0</v>
      </c>
      <c r="AX901" s="30">
        <f t="shared" ca="1" si="552"/>
        <v>0.23077429241769798</v>
      </c>
      <c r="AY901" s="30">
        <f t="shared" ca="1" si="552"/>
        <v>0.35328204124768803</v>
      </c>
      <c r="AZ901" s="30">
        <f>IF(Riskregister!$E$15="",0,COUNTIF(BP$4:BP$53,"&lt;"&amp;AX901)*IF(AY901&lt;0.5,Riskregister!$K$15+(Riskregister!$L$15-Riskregister!$K$15)*SQRT(AY901/2),Riskregister!$L$15-(Riskregister!$L$15-Riskregister!$K$15)*SQRT((1-AY901)/2)))</f>
        <v>0</v>
      </c>
      <c r="BA901" s="30">
        <f t="shared" ca="1" si="553"/>
        <v>0.79230646710430153</v>
      </c>
      <c r="BB901" s="30">
        <f t="shared" ca="1" si="553"/>
        <v>0.47547177074966795</v>
      </c>
      <c r="BC901" s="30">
        <f>IF(Riskregister!$E$16="",0,COUNTIF(BQ$4:BQ$53,"&lt;"&amp;BA901)*IF(BB901&lt;0.5,Riskregister!$K$16+(Riskregister!$L$16-Riskregister!$K$16)*SQRT(BB901/2),Riskregister!$L$16-(Riskregister!$L$16-Riskregister!$K$16)*SQRT((1-BB901)/2)))</f>
        <v>0</v>
      </c>
      <c r="BD901" s="30">
        <f t="shared" ca="1" si="554"/>
        <v>14868281.082203683</v>
      </c>
    </row>
    <row r="902" spans="20:56" x14ac:dyDescent="0.35">
      <c r="T902" s="30">
        <f t="shared" ca="1" si="542"/>
        <v>0.19524612518956774</v>
      </c>
      <c r="U902" s="30">
        <f t="shared" ca="1" si="542"/>
        <v>0.6151286567002977</v>
      </c>
      <c r="V902" s="30">
        <f ca="1">IF(Riskregister!$E$5="",0,COUNTIF(BF$4:BF$53,"&lt;"&amp;T902)*IF(U902&lt;0.5,Riskregister!$K$5+(Riskregister!$L$5-Riskregister!$K$5)*SQRT(U902/2),Riskregister!$L$5-(Riskregister!$L$5-Riskregister!$K$5)*SQRT((1-U902)/2)))</f>
        <v>805192.58614309249</v>
      </c>
      <c r="W902" s="30">
        <f t="shared" ca="1" si="543"/>
        <v>0.62272849704118616</v>
      </c>
      <c r="X902" s="30">
        <f t="shared" ca="1" si="543"/>
        <v>0.140116165916368</v>
      </c>
      <c r="Y902" s="30">
        <f ca="1">IF(Riskregister!$E$6="",0,COUNTIF(BG$4:BG$53,"&lt;"&amp;W902)*IF(X902&lt;0.5,Riskregister!$K$6+(Riskregister!$L$6-Riskregister!$K$6)*SQRT(X902/2),Riskregister!$L$6-(Riskregister!$L$6-Riskregister!$K$6)*SQRT((1-X902)/2)))</f>
        <v>1352865.5493499935</v>
      </c>
      <c r="Z902" s="30">
        <f t="shared" ca="1" si="544"/>
        <v>7.4792270318173149E-2</v>
      </c>
      <c r="AA902" s="30">
        <f t="shared" ca="1" si="544"/>
        <v>0.87338117403349258</v>
      </c>
      <c r="AB902" s="30">
        <f ca="1">IF(Riskregister!$E$7="",0,COUNTIF(BH$4:BH$53,"&lt;"&amp;Z902)*IF(AA902&lt;0.5,Riskregister!$K$7+(Riskregister!$L$7-Riskregister!$K$7)*SQRT(AA902/2),Riskregister!$L$7-(Riskregister!$L$7-Riskregister!$K$7)*SQRT((1-AA902)/2)))</f>
        <v>935805.70064053754</v>
      </c>
      <c r="AC902" s="30">
        <f t="shared" ca="1" si="545"/>
        <v>0.334818067147722</v>
      </c>
      <c r="AD902" s="30">
        <f t="shared" ca="1" si="545"/>
        <v>0.46281664892466157</v>
      </c>
      <c r="AE902" s="30">
        <f ca="1">IF(Riskregister!$E$8="",0,COUNTIF(BI$4:BI$53,"&lt;"&amp;AC902)*IF(AD902&lt;0.5,Riskregister!$K$8+(Riskregister!$L$8-Riskregister!$K$8)*SQRT(AD902/2),Riskregister!$L$8-(Riskregister!$L$8-Riskregister!$K$8)*SQRT((1-AD902)/2)))</f>
        <v>5121862.3983367234</v>
      </c>
      <c r="AF902" s="30">
        <f t="shared" ca="1" si="546"/>
        <v>0.82070826608452108</v>
      </c>
      <c r="AG902" s="30">
        <f t="shared" ca="1" si="546"/>
        <v>0.66461263521334846</v>
      </c>
      <c r="AH902" s="30">
        <f>IF(Riskregister!$E$9="",0,COUNTIF(BJ$4:BJ$53,"&lt;"&amp;AF902)*IF(AG902&lt;0.5,Riskregister!$K$9+(Riskregister!$L$9-Riskregister!$K$9)*SQRT(AG902/2),Riskregister!$L$9-(Riskregister!$L$9-Riskregister!$K$9)*SQRT((1-AG902)/2)))</f>
        <v>0</v>
      </c>
      <c r="AI902" s="30">
        <f t="shared" ca="1" si="547"/>
        <v>0.50462124002928799</v>
      </c>
      <c r="AJ902" s="30">
        <f t="shared" ca="1" si="547"/>
        <v>0.28897429232340233</v>
      </c>
      <c r="AK902" s="30">
        <f>IF(Riskregister!$E$10="",0,COUNTIF(BK$4:BK$53,"&lt;"&amp;AI902)*IF(AJ902&lt;0.5,Riskregister!$K$10+(Riskregister!$L$10-Riskregister!$K$10)*SQRT(AJ902/2),Riskregister!$L$10-(Riskregister!$L$10-Riskregister!$K$10)*SQRT((1-AJ902)/2)))</f>
        <v>0</v>
      </c>
      <c r="AL902" s="30">
        <f t="shared" ca="1" si="548"/>
        <v>0.32234939372412097</v>
      </c>
      <c r="AM902" s="30">
        <f t="shared" ca="1" si="548"/>
        <v>0.40761780901409772</v>
      </c>
      <c r="AN902" s="30">
        <f>IF(Riskregister!$E$11="",0,COUNTIF(BL$4:BL$53,"&lt;"&amp;AL902)*IF(AM902&lt;0.5,Riskregister!$K$11+(Riskregister!$L$11-Riskregister!$K$11)*SQRT(AM902/2),Riskregister!$L$11-(Riskregister!$L$11-Riskregister!$K$11)*SQRT((1-AM902)/2)))</f>
        <v>0</v>
      </c>
      <c r="AO902" s="30">
        <f t="shared" ca="1" si="549"/>
        <v>0.12097939307856131</v>
      </c>
      <c r="AP902" s="30">
        <f t="shared" ca="1" si="549"/>
        <v>0.59654429807213183</v>
      </c>
      <c r="AQ902" s="30">
        <f>IF(Riskregister!$E$12="",0,COUNTIF(BM$4:BM$53,"&lt;"&amp;AO902)*IF(AP902&lt;0.5,Riskregister!$K$12+(Riskregister!$L$12-Riskregister!$K$12)*SQRT(AP902/2),Riskregister!$L$12-(Riskregister!$L$12-Riskregister!$K$12)*SQRT((1-AP902)/2)))</f>
        <v>0</v>
      </c>
      <c r="AR902" s="30">
        <f t="shared" ca="1" si="550"/>
        <v>0.81344903623672271</v>
      </c>
      <c r="AS902" s="30">
        <f t="shared" ca="1" si="550"/>
        <v>0.21943688783704851</v>
      </c>
      <c r="AT902" s="30">
        <f>IF(Riskregister!$E$13="",0,COUNTIF(BN$4:BN$53,"&lt;"&amp;AR902)*IF(AS902&lt;0.5,Riskregister!$K$13+(Riskregister!$L$13-Riskregister!$K$13)*SQRT(AS902/2),Riskregister!$L$13-(Riskregister!$L$13-Riskregister!$K$13)*SQRT((1-AS902)/2)))</f>
        <v>0</v>
      </c>
      <c r="AU902" s="30">
        <f t="shared" ca="1" si="551"/>
        <v>0.63645024857905874</v>
      </c>
      <c r="AV902" s="30">
        <f t="shared" ca="1" si="551"/>
        <v>0.11114893014670901</v>
      </c>
      <c r="AW902" s="30">
        <f>IF(Riskregister!$E$14="",0,COUNTIF(BO$4:BO$53,"&lt;"&amp;AU902)*IF(AV902&lt;0.5,Riskregister!$K$14+(Riskregister!$L$14-Riskregister!$K$14)*SQRT(AV902/2),Riskregister!$L$14-(Riskregister!$L$14-Riskregister!$K$14)*SQRT((1-AV902)/2)))</f>
        <v>0</v>
      </c>
      <c r="AX902" s="30">
        <f t="shared" ca="1" si="552"/>
        <v>0.40509720243321845</v>
      </c>
      <c r="AY902" s="30">
        <f t="shared" ca="1" si="552"/>
        <v>0.75927731795432207</v>
      </c>
      <c r="AZ902" s="30">
        <f>IF(Riskregister!$E$15="",0,COUNTIF(BP$4:BP$53,"&lt;"&amp;AX902)*IF(AY902&lt;0.5,Riskregister!$K$15+(Riskregister!$L$15-Riskregister!$K$15)*SQRT(AY902/2),Riskregister!$L$15-(Riskregister!$L$15-Riskregister!$K$15)*SQRT((1-AY902)/2)))</f>
        <v>0</v>
      </c>
      <c r="BA902" s="30">
        <f t="shared" ca="1" si="553"/>
        <v>0.51720751949481081</v>
      </c>
      <c r="BB902" s="30">
        <f t="shared" ca="1" si="553"/>
        <v>0.16606177464541116</v>
      </c>
      <c r="BC902" s="30">
        <f>IF(Riskregister!$E$16="",0,COUNTIF(BQ$4:BQ$53,"&lt;"&amp;BA902)*IF(BB902&lt;0.5,Riskregister!$K$16+(Riskregister!$L$16-Riskregister!$K$16)*SQRT(BB902/2),Riskregister!$L$16-(Riskregister!$L$16-Riskregister!$K$16)*SQRT((1-BB902)/2)))</f>
        <v>0</v>
      </c>
      <c r="BD902" s="30">
        <f t="shared" ca="1" si="554"/>
        <v>8215726.2344703469</v>
      </c>
    </row>
    <row r="903" spans="20:56" x14ac:dyDescent="0.35">
      <c r="T903" s="30">
        <f t="shared" ca="1" si="542"/>
        <v>0.33865417550259169</v>
      </c>
      <c r="U903" s="30">
        <f t="shared" ca="1" si="542"/>
        <v>0.85938153059752775</v>
      </c>
      <c r="V903" s="30">
        <f ca="1">IF(Riskregister!$E$5="",0,COUNTIF(BF$4:BF$53,"&lt;"&amp;T903)*IF(U903&lt;0.5,Riskregister!$K$5+(Riskregister!$L$5-Riskregister!$K$5)*SQRT(U903/2),Riskregister!$L$5-(Riskregister!$L$5-Riskregister!$K$5)*SQRT((1-U903)/2)))</f>
        <v>1442035.5042144503</v>
      </c>
      <c r="W903" s="30">
        <f t="shared" ca="1" si="543"/>
        <v>0.94293801136673894</v>
      </c>
      <c r="X903" s="30">
        <f t="shared" ca="1" si="543"/>
        <v>0.89167695681886461</v>
      </c>
      <c r="Y903" s="30">
        <f ca="1">IF(Riskregister!$E$6="",0,COUNTIF(BG$4:BG$53,"&lt;"&amp;W903)*IF(X903&lt;0.5,Riskregister!$K$6+(Riskregister!$L$6-Riskregister!$K$6)*SQRT(X903/2),Riskregister!$L$6-(Riskregister!$L$6-Riskregister!$K$6)*SQRT((1-X903)/2)))</f>
        <v>6324370.7810929567</v>
      </c>
      <c r="Z903" s="30">
        <f t="shared" ca="1" si="544"/>
        <v>0.7154110365923616</v>
      </c>
      <c r="AA903" s="30">
        <f t="shared" ca="1" si="544"/>
        <v>0.8069957988447658</v>
      </c>
      <c r="AB903" s="30">
        <f ca="1">IF(Riskregister!$E$7="",0,COUNTIF(BH$4:BH$53,"&lt;"&amp;Z903)*IF(AA903&lt;0.5,Riskregister!$K$7+(Riskregister!$L$7-Riskregister!$K$7)*SQRT(AA903/2),Riskregister!$L$7-(Riskregister!$L$7-Riskregister!$K$7)*SQRT((1-AA903)/2)))</f>
        <v>2330185.9575009621</v>
      </c>
      <c r="AC903" s="30">
        <f t="shared" ca="1" si="545"/>
        <v>0.73362676441901686</v>
      </c>
      <c r="AD903" s="30">
        <f t="shared" ca="1" si="545"/>
        <v>0.72811777351733709</v>
      </c>
      <c r="AE903" s="30">
        <f ca="1">IF(Riskregister!$E$8="",0,COUNTIF(BI$4:BI$53,"&lt;"&amp;AC903)*IF(AD903&lt;0.5,Riskregister!$K$8+(Riskregister!$L$8-Riskregister!$K$8)*SQRT(AD903/2),Riskregister!$L$8-(Riskregister!$L$8-Riskregister!$K$8)*SQRT((1-AD903)/2)))</f>
        <v>13068403.714582318</v>
      </c>
      <c r="AF903" s="30">
        <f t="shared" ca="1" si="546"/>
        <v>0.71624146485156426</v>
      </c>
      <c r="AG903" s="30">
        <f t="shared" ca="1" si="546"/>
        <v>0.81020773136665158</v>
      </c>
      <c r="AH903" s="30">
        <f>IF(Riskregister!$E$9="",0,COUNTIF(BJ$4:BJ$53,"&lt;"&amp;AF903)*IF(AG903&lt;0.5,Riskregister!$K$9+(Riskregister!$L$9-Riskregister!$K$9)*SQRT(AG903/2),Riskregister!$L$9-(Riskregister!$L$9-Riskregister!$K$9)*SQRT((1-AG903)/2)))</f>
        <v>0</v>
      </c>
      <c r="AI903" s="30">
        <f t="shared" ca="1" si="547"/>
        <v>0.22630104896235781</v>
      </c>
      <c r="AJ903" s="30">
        <f t="shared" ca="1" si="547"/>
        <v>0.92834552153155347</v>
      </c>
      <c r="AK903" s="30">
        <f>IF(Riskregister!$E$10="",0,COUNTIF(BK$4:BK$53,"&lt;"&amp;AI903)*IF(AJ903&lt;0.5,Riskregister!$K$10+(Riskregister!$L$10-Riskregister!$K$10)*SQRT(AJ903/2),Riskregister!$L$10-(Riskregister!$L$10-Riskregister!$K$10)*SQRT((1-AJ903)/2)))</f>
        <v>0</v>
      </c>
      <c r="AL903" s="30">
        <f t="shared" ca="1" si="548"/>
        <v>0.37962726582983652</v>
      </c>
      <c r="AM903" s="30">
        <f t="shared" ca="1" si="548"/>
        <v>0.40065463723595263</v>
      </c>
      <c r="AN903" s="30">
        <f>IF(Riskregister!$E$11="",0,COUNTIF(BL$4:BL$53,"&lt;"&amp;AL903)*IF(AM903&lt;0.5,Riskregister!$K$11+(Riskregister!$L$11-Riskregister!$K$11)*SQRT(AM903/2),Riskregister!$L$11-(Riskregister!$L$11-Riskregister!$K$11)*SQRT((1-AM903)/2)))</f>
        <v>0</v>
      </c>
      <c r="AO903" s="30">
        <f t="shared" ca="1" si="549"/>
        <v>0.91550228327084215</v>
      </c>
      <c r="AP903" s="30">
        <f t="shared" ca="1" si="549"/>
        <v>0.63862412214479714</v>
      </c>
      <c r="AQ903" s="30">
        <f>IF(Riskregister!$E$12="",0,COUNTIF(BM$4:BM$53,"&lt;"&amp;AO903)*IF(AP903&lt;0.5,Riskregister!$K$12+(Riskregister!$L$12-Riskregister!$K$12)*SQRT(AP903/2),Riskregister!$L$12-(Riskregister!$L$12-Riskregister!$K$12)*SQRT((1-AP903)/2)))</f>
        <v>0</v>
      </c>
      <c r="AR903" s="30">
        <f t="shared" ca="1" si="550"/>
        <v>0.70682714084643505</v>
      </c>
      <c r="AS903" s="30">
        <f t="shared" ca="1" si="550"/>
        <v>0.31716201913829711</v>
      </c>
      <c r="AT903" s="30">
        <f>IF(Riskregister!$E$13="",0,COUNTIF(BN$4:BN$53,"&lt;"&amp;AR903)*IF(AS903&lt;0.5,Riskregister!$K$13+(Riskregister!$L$13-Riskregister!$K$13)*SQRT(AS903/2),Riskregister!$L$13-(Riskregister!$L$13-Riskregister!$K$13)*SQRT((1-AS903)/2)))</f>
        <v>0</v>
      </c>
      <c r="AU903" s="30">
        <f t="shared" ca="1" si="551"/>
        <v>0.78106680931026728</v>
      </c>
      <c r="AV903" s="30">
        <f t="shared" ca="1" si="551"/>
        <v>0.13245710047468484</v>
      </c>
      <c r="AW903" s="30">
        <f>IF(Riskregister!$E$14="",0,COUNTIF(BO$4:BO$53,"&lt;"&amp;AU903)*IF(AV903&lt;0.5,Riskregister!$K$14+(Riskregister!$L$14-Riskregister!$K$14)*SQRT(AV903/2),Riskregister!$L$14-(Riskregister!$L$14-Riskregister!$K$14)*SQRT((1-AV903)/2)))</f>
        <v>0</v>
      </c>
      <c r="AX903" s="30">
        <f t="shared" ca="1" si="552"/>
        <v>0.56292241186852809</v>
      </c>
      <c r="AY903" s="30">
        <f t="shared" ca="1" si="552"/>
        <v>9.3240096716997956E-2</v>
      </c>
      <c r="AZ903" s="30">
        <f>IF(Riskregister!$E$15="",0,COUNTIF(BP$4:BP$53,"&lt;"&amp;AX903)*IF(AY903&lt;0.5,Riskregister!$K$15+(Riskregister!$L$15-Riskregister!$K$15)*SQRT(AY903/2),Riskregister!$L$15-(Riskregister!$L$15-Riskregister!$K$15)*SQRT((1-AY903)/2)))</f>
        <v>0</v>
      </c>
      <c r="BA903" s="30">
        <f t="shared" ca="1" si="553"/>
        <v>0.34569833210172818</v>
      </c>
      <c r="BB903" s="30">
        <f t="shared" ca="1" si="553"/>
        <v>0.99696161162291763</v>
      </c>
      <c r="BC903" s="30">
        <f>IF(Riskregister!$E$16="",0,COUNTIF(BQ$4:BQ$53,"&lt;"&amp;BA903)*IF(BB903&lt;0.5,Riskregister!$K$16+(Riskregister!$L$16-Riskregister!$K$16)*SQRT(BB903/2),Riskregister!$L$16-(Riskregister!$L$16-Riskregister!$K$16)*SQRT((1-BB903)/2)))</f>
        <v>0</v>
      </c>
      <c r="BD903" s="30">
        <f t="shared" ca="1" si="554"/>
        <v>23164995.957390688</v>
      </c>
    </row>
    <row r="904" spans="20:56" x14ac:dyDescent="0.35">
      <c r="T904" s="30">
        <f t="shared" ref="T904:U923" ca="1" si="555">RAND()</f>
        <v>0.25215325863745042</v>
      </c>
      <c r="U904" s="30">
        <f t="shared" ca="1" si="555"/>
        <v>0.43587988990953475</v>
      </c>
      <c r="V904" s="30">
        <f ca="1">IF(Riskregister!$E$5="",0,COUNTIF(BF$4:BF$53,"&lt;"&amp;T904)*IF(U904&lt;0.5,Riskregister!$K$5+(Riskregister!$L$5-Riskregister!$K$5)*SQRT(U904/2),Riskregister!$L$5-(Riskregister!$L$5-Riskregister!$K$5)*SQRT((1-U904)/2)))</f>
        <v>720156.34639186587</v>
      </c>
      <c r="W904" s="30">
        <f t="shared" ref="W904:X923" ca="1" si="556">RAND()</f>
        <v>0.86808336219129678</v>
      </c>
      <c r="X904" s="30">
        <f t="shared" ca="1" si="556"/>
        <v>0.37361819954297693</v>
      </c>
      <c r="Y904" s="30">
        <f ca="1">IF(Riskregister!$E$6="",0,COUNTIF(BG$4:BG$53,"&lt;"&amp;W904)*IF(X904&lt;0.5,Riskregister!$K$6+(Riskregister!$L$6-Riskregister!$K$6)*SQRT(X904/2),Riskregister!$L$6-(Riskregister!$L$6-Riskregister!$K$6)*SQRT((1-X904)/2)))</f>
        <v>2933956.5868577342</v>
      </c>
      <c r="Z904" s="30">
        <f t="shared" ref="Z904:AA923" ca="1" si="557">RAND()</f>
        <v>0.91566443059071201</v>
      </c>
      <c r="AA904" s="30">
        <f t="shared" ca="1" si="557"/>
        <v>0.15281053976109971</v>
      </c>
      <c r="AB904" s="30">
        <f ca="1">IF(Riskregister!$E$7="",0,COUNTIF(BH$4:BH$53,"&lt;"&amp;Z904)*IF(AA904&lt;0.5,Riskregister!$K$7+(Riskregister!$L$7-Riskregister!$K$7)*SQRT(AA904/2),Riskregister!$L$7-(Riskregister!$L$7-Riskregister!$K$7)*SQRT((1-AA904)/2)))</f>
        <v>1467452.6117783424</v>
      </c>
      <c r="AC904" s="30">
        <f t="shared" ref="AC904:AD923" ca="1" si="558">RAND()</f>
        <v>0.93941862273184495</v>
      </c>
      <c r="AD904" s="30">
        <f t="shared" ca="1" si="558"/>
        <v>0.4521274062117393</v>
      </c>
      <c r="AE904" s="30">
        <f ca="1">IF(Riskregister!$E$8="",0,COUNTIF(BI$4:BI$53,"&lt;"&amp;AC904)*IF(AD904&lt;0.5,Riskregister!$K$8+(Riskregister!$L$8-Riskregister!$K$8)*SQRT(AD904/2),Riskregister!$L$8-(Riskregister!$L$8-Riskregister!$K$8)*SQRT((1-AD904)/2)))</f>
        <v>15208016.231266718</v>
      </c>
      <c r="AF904" s="30">
        <f t="shared" ref="AF904:AG923" ca="1" si="559">RAND()</f>
        <v>0.5764068516038795</v>
      </c>
      <c r="AG904" s="30">
        <f t="shared" ca="1" si="559"/>
        <v>3.0998517770656875E-2</v>
      </c>
      <c r="AH904" s="30">
        <f>IF(Riskregister!$E$9="",0,COUNTIF(BJ$4:BJ$53,"&lt;"&amp;AF904)*IF(AG904&lt;0.5,Riskregister!$K$9+(Riskregister!$L$9-Riskregister!$K$9)*SQRT(AG904/2),Riskregister!$L$9-(Riskregister!$L$9-Riskregister!$K$9)*SQRT((1-AG904)/2)))</f>
        <v>0</v>
      </c>
      <c r="AI904" s="30">
        <f t="shared" ref="AI904:AJ923" ca="1" si="560">RAND()</f>
        <v>0.93944026445229667</v>
      </c>
      <c r="AJ904" s="30">
        <f t="shared" ca="1" si="560"/>
        <v>0.70604376977476391</v>
      </c>
      <c r="AK904" s="30">
        <f>IF(Riskregister!$E$10="",0,COUNTIF(BK$4:BK$53,"&lt;"&amp;AI904)*IF(AJ904&lt;0.5,Riskregister!$K$10+(Riskregister!$L$10-Riskregister!$K$10)*SQRT(AJ904/2),Riskregister!$L$10-(Riskregister!$L$10-Riskregister!$K$10)*SQRT((1-AJ904)/2)))</f>
        <v>0</v>
      </c>
      <c r="AL904" s="30">
        <f t="shared" ref="AL904:AM923" ca="1" si="561">RAND()</f>
        <v>1.3486713869157785E-2</v>
      </c>
      <c r="AM904" s="30">
        <f t="shared" ca="1" si="561"/>
        <v>0.18312063955204683</v>
      </c>
      <c r="AN904" s="30">
        <f>IF(Riskregister!$E$11="",0,COUNTIF(BL$4:BL$53,"&lt;"&amp;AL904)*IF(AM904&lt;0.5,Riskregister!$K$11+(Riskregister!$L$11-Riskregister!$K$11)*SQRT(AM904/2),Riskregister!$L$11-(Riskregister!$L$11-Riskregister!$K$11)*SQRT((1-AM904)/2)))</f>
        <v>0</v>
      </c>
      <c r="AO904" s="30">
        <f t="shared" ref="AO904:AP923" ca="1" si="562">RAND()</f>
        <v>0.26742448065887703</v>
      </c>
      <c r="AP904" s="30">
        <f t="shared" ca="1" si="562"/>
        <v>0.93175769111091378</v>
      </c>
      <c r="AQ904" s="30">
        <f>IF(Riskregister!$E$12="",0,COUNTIF(BM$4:BM$53,"&lt;"&amp;AO904)*IF(AP904&lt;0.5,Riskregister!$K$12+(Riskregister!$L$12-Riskregister!$K$12)*SQRT(AP904/2),Riskregister!$L$12-(Riskregister!$L$12-Riskregister!$K$12)*SQRT((1-AP904)/2)))</f>
        <v>0</v>
      </c>
      <c r="AR904" s="30">
        <f t="shared" ref="AR904:AS923" ca="1" si="563">RAND()</f>
        <v>0.27409422356227253</v>
      </c>
      <c r="AS904" s="30">
        <f t="shared" ca="1" si="563"/>
        <v>0.77702452564674807</v>
      </c>
      <c r="AT904" s="30">
        <f>IF(Riskregister!$E$13="",0,COUNTIF(BN$4:BN$53,"&lt;"&amp;AR904)*IF(AS904&lt;0.5,Riskregister!$K$13+(Riskregister!$L$13-Riskregister!$K$13)*SQRT(AS904/2),Riskregister!$L$13-(Riskregister!$L$13-Riskregister!$K$13)*SQRT((1-AS904)/2)))</f>
        <v>0</v>
      </c>
      <c r="AU904" s="30">
        <f t="shared" ref="AU904:AV923" ca="1" si="564">RAND()</f>
        <v>0.32080354387776522</v>
      </c>
      <c r="AV904" s="30">
        <f t="shared" ca="1" si="564"/>
        <v>0.10707138500268121</v>
      </c>
      <c r="AW904" s="30">
        <f>IF(Riskregister!$E$14="",0,COUNTIF(BO$4:BO$53,"&lt;"&amp;AU904)*IF(AV904&lt;0.5,Riskregister!$K$14+(Riskregister!$L$14-Riskregister!$K$14)*SQRT(AV904/2),Riskregister!$L$14-(Riskregister!$L$14-Riskregister!$K$14)*SQRT((1-AV904)/2)))</f>
        <v>0</v>
      </c>
      <c r="AX904" s="30">
        <f t="shared" ref="AX904:AY923" ca="1" si="565">RAND()</f>
        <v>0.26833130963753438</v>
      </c>
      <c r="AY904" s="30">
        <f t="shared" ca="1" si="565"/>
        <v>0.81205641166218367</v>
      </c>
      <c r="AZ904" s="30">
        <f>IF(Riskregister!$E$15="",0,COUNTIF(BP$4:BP$53,"&lt;"&amp;AX904)*IF(AY904&lt;0.5,Riskregister!$K$15+(Riskregister!$L$15-Riskregister!$K$15)*SQRT(AY904/2),Riskregister!$L$15-(Riskregister!$L$15-Riskregister!$K$15)*SQRT((1-AY904)/2)))</f>
        <v>0</v>
      </c>
      <c r="BA904" s="30">
        <f t="shared" ref="BA904:BB923" ca="1" si="566">RAND()</f>
        <v>0.62537496810003712</v>
      </c>
      <c r="BB904" s="30">
        <f t="shared" ca="1" si="566"/>
        <v>0.68081001041239542</v>
      </c>
      <c r="BC904" s="30">
        <f>IF(Riskregister!$E$16="",0,COUNTIF(BQ$4:BQ$53,"&lt;"&amp;BA904)*IF(BB904&lt;0.5,Riskregister!$K$16+(Riskregister!$L$16-Riskregister!$K$16)*SQRT(BB904/2),Riskregister!$L$16-(Riskregister!$L$16-Riskregister!$K$16)*SQRT((1-BB904)/2)))</f>
        <v>0</v>
      </c>
      <c r="BD904" s="30">
        <f t="shared" ca="1" si="554"/>
        <v>20329581.77629466</v>
      </c>
    </row>
    <row r="905" spans="20:56" x14ac:dyDescent="0.35">
      <c r="T905" s="30">
        <f t="shared" ca="1" si="555"/>
        <v>0.32128228156750294</v>
      </c>
      <c r="U905" s="30">
        <f t="shared" ca="1" si="555"/>
        <v>0.17600959054371401</v>
      </c>
      <c r="V905" s="30">
        <f ca="1">IF(Riskregister!$E$5="",0,COUNTIF(BF$4:BF$53,"&lt;"&amp;T905)*IF(U905&lt;0.5,Riskregister!$K$5+(Riskregister!$L$5-Riskregister!$K$5)*SQRT(U905/2),Riskregister!$L$5-(Riskregister!$L$5-Riskregister!$K$5)*SQRT((1-U905)/2)))</f>
        <v>850485.62943376566</v>
      </c>
      <c r="W905" s="30">
        <f t="shared" ca="1" si="556"/>
        <v>0.56370534397893468</v>
      </c>
      <c r="X905" s="30">
        <f t="shared" ca="1" si="556"/>
        <v>0.76590781486613557</v>
      </c>
      <c r="Y905" s="30">
        <f ca="1">IF(Riskregister!$E$6="",0,COUNTIF(BG$4:BG$53,"&lt;"&amp;W905)*IF(X905&lt;0.5,Riskregister!$K$6+(Riskregister!$L$6-Riskregister!$K$6)*SQRT(X905/2),Riskregister!$L$6-(Riskregister!$L$6-Riskregister!$K$6)*SQRT((1-X905)/2)))</f>
        <v>2768368.0096443412</v>
      </c>
      <c r="Z905" s="30">
        <f t="shared" ca="1" si="557"/>
        <v>0.24097512951984257</v>
      </c>
      <c r="AA905" s="30">
        <f t="shared" ca="1" si="557"/>
        <v>0.32208142864856226</v>
      </c>
      <c r="AB905" s="30">
        <f ca="1">IF(Riskregister!$E$7="",0,COUNTIF(BH$4:BH$53,"&lt;"&amp;Z905)*IF(AA905&lt;0.5,Riskregister!$K$7+(Riskregister!$L$7-Riskregister!$K$7)*SQRT(AA905/2),Riskregister!$L$7-(Riskregister!$L$7-Riskregister!$K$7)*SQRT((1-AA905)/2)))</f>
        <v>761818.29809609347</v>
      </c>
      <c r="AC905" s="30">
        <f t="shared" ca="1" si="558"/>
        <v>0.32382222423711482</v>
      </c>
      <c r="AD905" s="30">
        <f t="shared" ca="1" si="558"/>
        <v>0.26868421088543337</v>
      </c>
      <c r="AE905" s="30">
        <f ca="1">IF(Riskregister!$E$8="",0,COUNTIF(BI$4:BI$53,"&lt;"&amp;AC905)*IF(AD905&lt;0.5,Riskregister!$K$8+(Riskregister!$L$8-Riskregister!$K$8)*SQRT(AD905/2),Riskregister!$L$8-(Riskregister!$L$8-Riskregister!$K$8)*SQRT((1-AD905)/2)))</f>
        <v>4045354.6170051126</v>
      </c>
      <c r="AF905" s="30">
        <f t="shared" ca="1" si="559"/>
        <v>0.52605051671607694</v>
      </c>
      <c r="AG905" s="30">
        <f t="shared" ca="1" si="559"/>
        <v>0.87754262552529294</v>
      </c>
      <c r="AH905" s="30">
        <f>IF(Riskregister!$E$9="",0,COUNTIF(BJ$4:BJ$53,"&lt;"&amp;AF905)*IF(AG905&lt;0.5,Riskregister!$K$9+(Riskregister!$L$9-Riskregister!$K$9)*SQRT(AG905/2),Riskregister!$L$9-(Riskregister!$L$9-Riskregister!$K$9)*SQRT((1-AG905)/2)))</f>
        <v>0</v>
      </c>
      <c r="AI905" s="30">
        <f t="shared" ca="1" si="560"/>
        <v>0.17948680961153396</v>
      </c>
      <c r="AJ905" s="30">
        <f t="shared" ca="1" si="560"/>
        <v>0.7169010040601892</v>
      </c>
      <c r="AK905" s="30">
        <f>IF(Riskregister!$E$10="",0,COUNTIF(BK$4:BK$53,"&lt;"&amp;AI905)*IF(AJ905&lt;0.5,Riskregister!$K$10+(Riskregister!$L$10-Riskregister!$K$10)*SQRT(AJ905/2),Riskregister!$L$10-(Riskregister!$L$10-Riskregister!$K$10)*SQRT((1-AJ905)/2)))</f>
        <v>0</v>
      </c>
      <c r="AL905" s="30">
        <f t="shared" ca="1" si="561"/>
        <v>0.13615992887468198</v>
      </c>
      <c r="AM905" s="30">
        <f t="shared" ca="1" si="561"/>
        <v>4.34658995643874E-2</v>
      </c>
      <c r="AN905" s="30">
        <f>IF(Riskregister!$E$11="",0,COUNTIF(BL$4:BL$53,"&lt;"&amp;AL905)*IF(AM905&lt;0.5,Riskregister!$K$11+(Riskregister!$L$11-Riskregister!$K$11)*SQRT(AM905/2),Riskregister!$L$11-(Riskregister!$L$11-Riskregister!$K$11)*SQRT((1-AM905)/2)))</f>
        <v>0</v>
      </c>
      <c r="AO905" s="30">
        <f t="shared" ca="1" si="562"/>
        <v>0.45297878196908836</v>
      </c>
      <c r="AP905" s="30">
        <f t="shared" ca="1" si="562"/>
        <v>0.35864225696083984</v>
      </c>
      <c r="AQ905" s="30">
        <f>IF(Riskregister!$E$12="",0,COUNTIF(BM$4:BM$53,"&lt;"&amp;AO905)*IF(AP905&lt;0.5,Riskregister!$K$12+(Riskregister!$L$12-Riskregister!$K$12)*SQRT(AP905/2),Riskregister!$L$12-(Riskregister!$L$12-Riskregister!$K$12)*SQRT((1-AP905)/2)))</f>
        <v>0</v>
      </c>
      <c r="AR905" s="30">
        <f t="shared" ca="1" si="563"/>
        <v>0.30754695369396612</v>
      </c>
      <c r="AS905" s="30">
        <f t="shared" ca="1" si="563"/>
        <v>0.89012556953655653</v>
      </c>
      <c r="AT905" s="30">
        <f>IF(Riskregister!$E$13="",0,COUNTIF(BN$4:BN$53,"&lt;"&amp;AR905)*IF(AS905&lt;0.5,Riskregister!$K$13+(Riskregister!$L$13-Riskregister!$K$13)*SQRT(AS905/2),Riskregister!$L$13-(Riskregister!$L$13-Riskregister!$K$13)*SQRT((1-AS905)/2)))</f>
        <v>0</v>
      </c>
      <c r="AU905" s="30">
        <f t="shared" ca="1" si="564"/>
        <v>0.61260191408331066</v>
      </c>
      <c r="AV905" s="30">
        <f t="shared" ca="1" si="564"/>
        <v>0.52313066121125107</v>
      </c>
      <c r="AW905" s="30">
        <f>IF(Riskregister!$E$14="",0,COUNTIF(BO$4:BO$53,"&lt;"&amp;AU905)*IF(AV905&lt;0.5,Riskregister!$K$14+(Riskregister!$L$14-Riskregister!$K$14)*SQRT(AV905/2),Riskregister!$L$14-(Riskregister!$L$14-Riskregister!$K$14)*SQRT((1-AV905)/2)))</f>
        <v>0</v>
      </c>
      <c r="AX905" s="30">
        <f t="shared" ca="1" si="565"/>
        <v>0.25402421567711386</v>
      </c>
      <c r="AY905" s="30">
        <f t="shared" ca="1" si="565"/>
        <v>0.85282023360473236</v>
      </c>
      <c r="AZ905" s="30">
        <f>IF(Riskregister!$E$15="",0,COUNTIF(BP$4:BP$53,"&lt;"&amp;AX905)*IF(AY905&lt;0.5,Riskregister!$K$15+(Riskregister!$L$15-Riskregister!$K$15)*SQRT(AY905/2),Riskregister!$L$15-(Riskregister!$L$15-Riskregister!$K$15)*SQRT((1-AY905)/2)))</f>
        <v>0</v>
      </c>
      <c r="BA905" s="30">
        <f t="shared" ca="1" si="566"/>
        <v>0.87264518735201946</v>
      </c>
      <c r="BB905" s="30">
        <f t="shared" ca="1" si="566"/>
        <v>0.59945064543492388</v>
      </c>
      <c r="BC905" s="30">
        <f>IF(Riskregister!$E$16="",0,COUNTIF(BQ$4:BQ$53,"&lt;"&amp;BA905)*IF(BB905&lt;0.5,Riskregister!$K$16+(Riskregister!$L$16-Riskregister!$K$16)*SQRT(BB905/2),Riskregister!$L$16-(Riskregister!$L$16-Riskregister!$K$16)*SQRT((1-BB905)/2)))</f>
        <v>0</v>
      </c>
      <c r="BD905" s="30">
        <f t="shared" ca="1" si="554"/>
        <v>8426026.5541793127</v>
      </c>
    </row>
    <row r="906" spans="20:56" x14ac:dyDescent="0.35">
      <c r="T906" s="30">
        <f t="shared" ca="1" si="555"/>
        <v>0.26515367184110694</v>
      </c>
      <c r="U906" s="30">
        <f t="shared" ca="1" si="555"/>
        <v>0.74596909660147348</v>
      </c>
      <c r="V906" s="30">
        <f ca="1">IF(Riskregister!$E$5="",0,COUNTIF(BF$4:BF$53,"&lt;"&amp;T906)*IF(U906&lt;0.5,Riskregister!$K$5+(Riskregister!$L$5-Riskregister!$K$5)*SQRT(U906/2),Riskregister!$L$5-(Riskregister!$L$5-Riskregister!$K$5)*SQRT((1-U906)/2)))</f>
        <v>879246.95500057493</v>
      </c>
      <c r="W906" s="30">
        <f t="shared" ca="1" si="556"/>
        <v>0.43427548467720045</v>
      </c>
      <c r="X906" s="30">
        <f t="shared" ca="1" si="556"/>
        <v>0.34665275607237123</v>
      </c>
      <c r="Y906" s="30">
        <f ca="1">IF(Riskregister!$E$6="",0,COUNTIF(BG$4:BG$53,"&lt;"&amp;W906)*IF(X906&lt;0.5,Riskregister!$K$6+(Riskregister!$L$6-Riskregister!$K$6)*SQRT(X906/2),Riskregister!$L$6-(Riskregister!$L$6-Riskregister!$K$6)*SQRT((1-X906)/2)))</f>
        <v>1898769.4483638788</v>
      </c>
      <c r="Z906" s="30">
        <f t="shared" ca="1" si="557"/>
        <v>0.38401252704714506</v>
      </c>
      <c r="AA906" s="30">
        <f t="shared" ca="1" si="557"/>
        <v>0.43555881554950515</v>
      </c>
      <c r="AB906" s="30">
        <f ca="1">IF(Riskregister!$E$7="",0,COUNTIF(BH$4:BH$53,"&lt;"&amp;Z906)*IF(AA906&lt;0.5,Riskregister!$K$7+(Riskregister!$L$7-Riskregister!$K$7)*SQRT(AA906/2),Riskregister!$L$7-(Riskregister!$L$7-Riskregister!$K$7)*SQRT((1-AA906)/2)))</f>
        <v>1066669.7229052756</v>
      </c>
      <c r="AC906" s="30">
        <f t="shared" ca="1" si="558"/>
        <v>0.68548700211631075</v>
      </c>
      <c r="AD906" s="30">
        <f t="shared" ca="1" si="558"/>
        <v>0.52888159035628557</v>
      </c>
      <c r="AE906" s="30">
        <f ca="1">IF(Riskregister!$E$8="",0,COUNTIF(BI$4:BI$53,"&lt;"&amp;AC906)*IF(AD906&lt;0.5,Riskregister!$K$8+(Riskregister!$L$8-Riskregister!$K$8)*SQRT(AD906/2),Riskregister!$L$8-(Riskregister!$L$8-Riskregister!$K$8)*SQRT((1-AD906)/2)))</f>
        <v>8156643.695478553</v>
      </c>
      <c r="AF906" s="30">
        <f t="shared" ca="1" si="559"/>
        <v>0.72054240168482009</v>
      </c>
      <c r="AG906" s="30">
        <f t="shared" ca="1" si="559"/>
        <v>0.85660576215244688</v>
      </c>
      <c r="AH906" s="30">
        <f>IF(Riskregister!$E$9="",0,COUNTIF(BJ$4:BJ$53,"&lt;"&amp;AF906)*IF(AG906&lt;0.5,Riskregister!$K$9+(Riskregister!$L$9-Riskregister!$K$9)*SQRT(AG906/2),Riskregister!$L$9-(Riskregister!$L$9-Riskregister!$K$9)*SQRT((1-AG906)/2)))</f>
        <v>0</v>
      </c>
      <c r="AI906" s="30">
        <f t="shared" ca="1" si="560"/>
        <v>0.16376893740472198</v>
      </c>
      <c r="AJ906" s="30">
        <f t="shared" ca="1" si="560"/>
        <v>0.1257459364010951</v>
      </c>
      <c r="AK906" s="30">
        <f>IF(Riskregister!$E$10="",0,COUNTIF(BK$4:BK$53,"&lt;"&amp;AI906)*IF(AJ906&lt;0.5,Riskregister!$K$10+(Riskregister!$L$10-Riskregister!$K$10)*SQRT(AJ906/2),Riskregister!$L$10-(Riskregister!$L$10-Riskregister!$K$10)*SQRT((1-AJ906)/2)))</f>
        <v>0</v>
      </c>
      <c r="AL906" s="30">
        <f t="shared" ca="1" si="561"/>
        <v>0.67198531836179287</v>
      </c>
      <c r="AM906" s="30">
        <f t="shared" ca="1" si="561"/>
        <v>0.90792600210011998</v>
      </c>
      <c r="AN906" s="30">
        <f>IF(Riskregister!$E$11="",0,COUNTIF(BL$4:BL$53,"&lt;"&amp;AL906)*IF(AM906&lt;0.5,Riskregister!$K$11+(Riskregister!$L$11-Riskregister!$K$11)*SQRT(AM906/2),Riskregister!$L$11-(Riskregister!$L$11-Riskregister!$K$11)*SQRT((1-AM906)/2)))</f>
        <v>0</v>
      </c>
      <c r="AO906" s="30">
        <f t="shared" ca="1" si="562"/>
        <v>2.9003067332200594E-2</v>
      </c>
      <c r="AP906" s="30">
        <f t="shared" ca="1" si="562"/>
        <v>0.3523069360050497</v>
      </c>
      <c r="AQ906" s="30">
        <f>IF(Riskregister!$E$12="",0,COUNTIF(BM$4:BM$53,"&lt;"&amp;AO906)*IF(AP906&lt;0.5,Riskregister!$K$12+(Riskregister!$L$12-Riskregister!$K$12)*SQRT(AP906/2),Riskregister!$L$12-(Riskregister!$L$12-Riskregister!$K$12)*SQRT((1-AP906)/2)))</f>
        <v>0</v>
      </c>
      <c r="AR906" s="30">
        <f t="shared" ca="1" si="563"/>
        <v>0.15042716980860948</v>
      </c>
      <c r="AS906" s="30">
        <f t="shared" ca="1" si="563"/>
        <v>0.71140250842006281</v>
      </c>
      <c r="AT906" s="30">
        <f>IF(Riskregister!$E$13="",0,COUNTIF(BN$4:BN$53,"&lt;"&amp;AR906)*IF(AS906&lt;0.5,Riskregister!$K$13+(Riskregister!$L$13-Riskregister!$K$13)*SQRT(AS906/2),Riskregister!$L$13-(Riskregister!$L$13-Riskregister!$K$13)*SQRT((1-AS906)/2)))</f>
        <v>0</v>
      </c>
      <c r="AU906" s="30">
        <f t="shared" ca="1" si="564"/>
        <v>0.62676042223169282</v>
      </c>
      <c r="AV906" s="30">
        <f t="shared" ca="1" si="564"/>
        <v>0.83966892227111267</v>
      </c>
      <c r="AW906" s="30">
        <f>IF(Riskregister!$E$14="",0,COUNTIF(BO$4:BO$53,"&lt;"&amp;AU906)*IF(AV906&lt;0.5,Riskregister!$K$14+(Riskregister!$L$14-Riskregister!$K$14)*SQRT(AV906/2),Riskregister!$L$14-(Riskregister!$L$14-Riskregister!$K$14)*SQRT((1-AV906)/2)))</f>
        <v>0</v>
      </c>
      <c r="AX906" s="30">
        <f t="shared" ca="1" si="565"/>
        <v>0.78035847244406786</v>
      </c>
      <c r="AY906" s="30">
        <f t="shared" ca="1" si="565"/>
        <v>0.83066458056955739</v>
      </c>
      <c r="AZ906" s="30">
        <f>IF(Riskregister!$E$15="",0,COUNTIF(BP$4:BP$53,"&lt;"&amp;AX906)*IF(AY906&lt;0.5,Riskregister!$K$15+(Riskregister!$L$15-Riskregister!$K$15)*SQRT(AY906/2),Riskregister!$L$15-(Riskregister!$L$15-Riskregister!$K$15)*SQRT((1-AY906)/2)))</f>
        <v>0</v>
      </c>
      <c r="BA906" s="30">
        <f t="shared" ca="1" si="566"/>
        <v>0.47178391293634803</v>
      </c>
      <c r="BB906" s="30">
        <f t="shared" ca="1" si="566"/>
        <v>9.0910905804227227E-2</v>
      </c>
      <c r="BC906" s="30">
        <f>IF(Riskregister!$E$16="",0,COUNTIF(BQ$4:BQ$53,"&lt;"&amp;BA906)*IF(BB906&lt;0.5,Riskregister!$K$16+(Riskregister!$L$16-Riskregister!$K$16)*SQRT(BB906/2),Riskregister!$L$16-(Riskregister!$L$16-Riskregister!$K$16)*SQRT((1-BB906)/2)))</f>
        <v>0</v>
      </c>
      <c r="BD906" s="30">
        <f t="shared" ca="1" si="554"/>
        <v>12001329.821748283</v>
      </c>
    </row>
    <row r="907" spans="20:56" x14ac:dyDescent="0.35">
      <c r="T907" s="30">
        <f t="shared" ca="1" si="555"/>
        <v>9.9577544880479429E-2</v>
      </c>
      <c r="U907" s="30">
        <f t="shared" ca="1" si="555"/>
        <v>0.54057707831607704</v>
      </c>
      <c r="V907" s="30">
        <f ca="1">IF(Riskregister!$E$5="",0,COUNTIF(BF$4:BF$53,"&lt;"&amp;T907)*IF(U907&lt;0.5,Riskregister!$K$5+(Riskregister!$L$5-Riskregister!$K$5)*SQRT(U907/2),Riskregister!$L$5-(Riskregister!$L$5-Riskregister!$K$5)*SQRT((1-U907)/2)))</f>
        <v>384322.99422400817</v>
      </c>
      <c r="W907" s="30">
        <f t="shared" ca="1" si="556"/>
        <v>0.32293700697648697</v>
      </c>
      <c r="X907" s="30">
        <f t="shared" ca="1" si="556"/>
        <v>0.13509715571636827</v>
      </c>
      <c r="Y907" s="30">
        <f ca="1">IF(Riskregister!$E$6="",0,COUNTIF(BG$4:BG$53,"&lt;"&amp;W907)*IF(X907&lt;0.5,Riskregister!$K$6+(Riskregister!$L$6-Riskregister!$K$6)*SQRT(X907/2),Riskregister!$L$6-(Riskregister!$L$6-Riskregister!$K$6)*SQRT((1-X907)/2)))</f>
        <v>667821.96641512739</v>
      </c>
      <c r="Z907" s="30">
        <f t="shared" ca="1" si="557"/>
        <v>0.7103699779471373</v>
      </c>
      <c r="AA907" s="30">
        <f t="shared" ca="1" si="557"/>
        <v>0.39388313120943519</v>
      </c>
      <c r="AB907" s="30">
        <f ca="1">IF(Riskregister!$E$7="",0,COUNTIF(BH$4:BH$53,"&lt;"&amp;Z907)*IF(AA907&lt;0.5,Riskregister!$K$7+(Riskregister!$L$7-Riskregister!$K$7)*SQRT(AA907/2),Riskregister!$L$7-(Riskregister!$L$7-Riskregister!$K$7)*SQRT((1-AA907)/2)))</f>
        <v>1642586.7673289403</v>
      </c>
      <c r="AC907" s="30">
        <f t="shared" ca="1" si="558"/>
        <v>6.4004669723928265E-3</v>
      </c>
      <c r="AD907" s="30">
        <f t="shared" ca="1" si="558"/>
        <v>0.84538572468347961</v>
      </c>
      <c r="AE907" s="30">
        <f ca="1">IF(Riskregister!$E$8="",0,COUNTIF(BI$4:BI$53,"&lt;"&amp;AC907)*IF(AD907&lt;0.5,Riskregister!$K$8+(Riskregister!$L$8-Riskregister!$K$8)*SQRT(AD907/2),Riskregister!$L$8-(Riskregister!$L$8-Riskregister!$K$8)*SQRT((1-AD907)/2)))</f>
        <v>0</v>
      </c>
      <c r="AF907" s="30">
        <f t="shared" ca="1" si="559"/>
        <v>0.57278755761913058</v>
      </c>
      <c r="AG907" s="30">
        <f t="shared" ca="1" si="559"/>
        <v>0.89193872174282152</v>
      </c>
      <c r="AH907" s="30">
        <f>IF(Riskregister!$E$9="",0,COUNTIF(BJ$4:BJ$53,"&lt;"&amp;AF907)*IF(AG907&lt;0.5,Riskregister!$K$9+(Riskregister!$L$9-Riskregister!$K$9)*SQRT(AG907/2),Riskregister!$L$9-(Riskregister!$L$9-Riskregister!$K$9)*SQRT((1-AG907)/2)))</f>
        <v>0</v>
      </c>
      <c r="AI907" s="30">
        <f t="shared" ca="1" si="560"/>
        <v>0.63125840114420273</v>
      </c>
      <c r="AJ907" s="30">
        <f t="shared" ca="1" si="560"/>
        <v>4.5936089139314573E-3</v>
      </c>
      <c r="AK907" s="30">
        <f>IF(Riskregister!$E$10="",0,COUNTIF(BK$4:BK$53,"&lt;"&amp;AI907)*IF(AJ907&lt;0.5,Riskregister!$K$10+(Riskregister!$L$10-Riskregister!$K$10)*SQRT(AJ907/2),Riskregister!$L$10-(Riskregister!$L$10-Riskregister!$K$10)*SQRT((1-AJ907)/2)))</f>
        <v>0</v>
      </c>
      <c r="AL907" s="30">
        <f t="shared" ca="1" si="561"/>
        <v>7.4696155736235115E-2</v>
      </c>
      <c r="AM907" s="30">
        <f t="shared" ca="1" si="561"/>
        <v>0.69445666194633604</v>
      </c>
      <c r="AN907" s="30">
        <f>IF(Riskregister!$E$11="",0,COUNTIF(BL$4:BL$53,"&lt;"&amp;AL907)*IF(AM907&lt;0.5,Riskregister!$K$11+(Riskregister!$L$11-Riskregister!$K$11)*SQRT(AM907/2),Riskregister!$L$11-(Riskregister!$L$11-Riskregister!$K$11)*SQRT((1-AM907)/2)))</f>
        <v>0</v>
      </c>
      <c r="AO907" s="30">
        <f t="shared" ca="1" si="562"/>
        <v>0.75091991174186146</v>
      </c>
      <c r="AP907" s="30">
        <f t="shared" ca="1" si="562"/>
        <v>5.8931901050424451E-2</v>
      </c>
      <c r="AQ907" s="30">
        <f>IF(Riskregister!$E$12="",0,COUNTIF(BM$4:BM$53,"&lt;"&amp;AO907)*IF(AP907&lt;0.5,Riskregister!$K$12+(Riskregister!$L$12-Riskregister!$K$12)*SQRT(AP907/2),Riskregister!$L$12-(Riskregister!$L$12-Riskregister!$K$12)*SQRT((1-AP907)/2)))</f>
        <v>0</v>
      </c>
      <c r="AR907" s="30">
        <f t="shared" ca="1" si="563"/>
        <v>0.13020958886803724</v>
      </c>
      <c r="AS907" s="30">
        <f t="shared" ca="1" si="563"/>
        <v>0.73066898987624518</v>
      </c>
      <c r="AT907" s="30">
        <f>IF(Riskregister!$E$13="",0,COUNTIF(BN$4:BN$53,"&lt;"&amp;AR907)*IF(AS907&lt;0.5,Riskregister!$K$13+(Riskregister!$L$13-Riskregister!$K$13)*SQRT(AS907/2),Riskregister!$L$13-(Riskregister!$L$13-Riskregister!$K$13)*SQRT((1-AS907)/2)))</f>
        <v>0</v>
      </c>
      <c r="AU907" s="30">
        <f t="shared" ca="1" si="564"/>
        <v>0.2512437230953527</v>
      </c>
      <c r="AV907" s="30">
        <f t="shared" ca="1" si="564"/>
        <v>0.3820882160821516</v>
      </c>
      <c r="AW907" s="30">
        <f>IF(Riskregister!$E$14="",0,COUNTIF(BO$4:BO$53,"&lt;"&amp;AU907)*IF(AV907&lt;0.5,Riskregister!$K$14+(Riskregister!$L$14-Riskregister!$K$14)*SQRT(AV907/2),Riskregister!$L$14-(Riskregister!$L$14-Riskregister!$K$14)*SQRT((1-AV907)/2)))</f>
        <v>0</v>
      </c>
      <c r="AX907" s="30">
        <f t="shared" ca="1" si="565"/>
        <v>0.98963192115573062</v>
      </c>
      <c r="AY907" s="30">
        <f t="shared" ca="1" si="565"/>
        <v>0.53689462839242597</v>
      </c>
      <c r="AZ907" s="30">
        <f>IF(Riskregister!$E$15="",0,COUNTIF(BP$4:BP$53,"&lt;"&amp;AX907)*IF(AY907&lt;0.5,Riskregister!$K$15+(Riskregister!$L$15-Riskregister!$K$15)*SQRT(AY907/2),Riskregister!$L$15-(Riskregister!$L$15-Riskregister!$K$15)*SQRT((1-AY907)/2)))</f>
        <v>0</v>
      </c>
      <c r="BA907" s="30">
        <f t="shared" ca="1" si="566"/>
        <v>0.48725719192249795</v>
      </c>
      <c r="BB907" s="30">
        <f t="shared" ca="1" si="566"/>
        <v>0.61082592490909327</v>
      </c>
      <c r="BC907" s="30">
        <f>IF(Riskregister!$E$16="",0,COUNTIF(BQ$4:BQ$53,"&lt;"&amp;BA907)*IF(BB907&lt;0.5,Riskregister!$K$16+(Riskregister!$L$16-Riskregister!$K$16)*SQRT(BB907/2),Riskregister!$L$16-(Riskregister!$L$16-Riskregister!$K$16)*SQRT((1-BB907)/2)))</f>
        <v>0</v>
      </c>
      <c r="BD907" s="30">
        <f t="shared" ca="1" si="554"/>
        <v>2694731.7279680758</v>
      </c>
    </row>
    <row r="908" spans="20:56" x14ac:dyDescent="0.35">
      <c r="T908" s="30">
        <f t="shared" ca="1" si="555"/>
        <v>0.80031757705294815</v>
      </c>
      <c r="U908" s="30">
        <f t="shared" ca="1" si="555"/>
        <v>0.65889567491187051</v>
      </c>
      <c r="V908" s="30">
        <f ca="1">IF(Riskregister!$E$5="",0,COUNTIF(BF$4:BF$53,"&lt;"&amp;T908)*IF(U908&lt;0.5,Riskregister!$K$5+(Riskregister!$L$5-Riskregister!$K$5)*SQRT(U908/2),Riskregister!$L$5-(Riskregister!$L$5-Riskregister!$K$5)*SQRT((1-U908)/2)))</f>
        <v>2070795.8658726665</v>
      </c>
      <c r="W908" s="30">
        <f t="shared" ca="1" si="556"/>
        <v>7.3813140229826213E-2</v>
      </c>
      <c r="X908" s="30">
        <f t="shared" ca="1" si="556"/>
        <v>0.82700803044687965</v>
      </c>
      <c r="Y908" s="30">
        <f ca="1">IF(Riskregister!$E$6="",0,COUNTIF(BG$4:BG$53,"&lt;"&amp;W908)*IF(X908&lt;0.5,Riskregister!$K$6+(Riskregister!$L$6-Riskregister!$K$6)*SQRT(X908/2),Riskregister!$L$6-(Riskregister!$L$6-Riskregister!$K$6)*SQRT((1-X908)/2)))</f>
        <v>0</v>
      </c>
      <c r="Z908" s="30">
        <f t="shared" ca="1" si="557"/>
        <v>0.73631819099165252</v>
      </c>
      <c r="AA908" s="30">
        <f t="shared" ca="1" si="557"/>
        <v>0.57078953952101874</v>
      </c>
      <c r="AB908" s="30">
        <f ca="1">IF(Riskregister!$E$7="",0,COUNTIF(BH$4:BH$53,"&lt;"&amp;Z908)*IF(AA908&lt;0.5,Riskregister!$K$7+(Riskregister!$L$7-Riskregister!$K$7)*SQRT(AA908/2),Riskregister!$L$7-(Riskregister!$L$7-Riskregister!$K$7)*SQRT((1-AA908)/2)))</f>
        <v>1902885.8935785154</v>
      </c>
      <c r="AC908" s="30">
        <f t="shared" ca="1" si="558"/>
        <v>0.86794157885316348</v>
      </c>
      <c r="AD908" s="30">
        <f t="shared" ca="1" si="558"/>
        <v>0.34570133436559436</v>
      </c>
      <c r="AE908" s="30">
        <f ca="1">IF(Riskregister!$E$8="",0,COUNTIF(BI$4:BI$53,"&lt;"&amp;AC908)*IF(AD908&lt;0.5,Riskregister!$K$8+(Riskregister!$L$8-Riskregister!$K$8)*SQRT(AD908/2),Riskregister!$L$8-(Riskregister!$L$8-Riskregister!$K$8)*SQRT((1-AD908)/2)))</f>
        <v>11270198.613728369</v>
      </c>
      <c r="AF908" s="30">
        <f t="shared" ca="1" si="559"/>
        <v>5.5208623803492118E-2</v>
      </c>
      <c r="AG908" s="30">
        <f t="shared" ca="1" si="559"/>
        <v>0.61351491288006199</v>
      </c>
      <c r="AH908" s="30">
        <f>IF(Riskregister!$E$9="",0,COUNTIF(BJ$4:BJ$53,"&lt;"&amp;AF908)*IF(AG908&lt;0.5,Riskregister!$K$9+(Riskregister!$L$9-Riskregister!$K$9)*SQRT(AG908/2),Riskregister!$L$9-(Riskregister!$L$9-Riskregister!$K$9)*SQRT((1-AG908)/2)))</f>
        <v>0</v>
      </c>
      <c r="AI908" s="30">
        <f t="shared" ca="1" si="560"/>
        <v>0.52653750109764763</v>
      </c>
      <c r="AJ908" s="30">
        <f t="shared" ca="1" si="560"/>
        <v>0.72789072843047675</v>
      </c>
      <c r="AK908" s="30">
        <f>IF(Riskregister!$E$10="",0,COUNTIF(BK$4:BK$53,"&lt;"&amp;AI908)*IF(AJ908&lt;0.5,Riskregister!$K$10+(Riskregister!$L$10-Riskregister!$K$10)*SQRT(AJ908/2),Riskregister!$L$10-(Riskregister!$L$10-Riskregister!$K$10)*SQRT((1-AJ908)/2)))</f>
        <v>0</v>
      </c>
      <c r="AL908" s="30">
        <f t="shared" ca="1" si="561"/>
        <v>0.22187877795879118</v>
      </c>
      <c r="AM908" s="30">
        <f t="shared" ca="1" si="561"/>
        <v>0.53985022677646299</v>
      </c>
      <c r="AN908" s="30">
        <f>IF(Riskregister!$E$11="",0,COUNTIF(BL$4:BL$53,"&lt;"&amp;AL908)*IF(AM908&lt;0.5,Riskregister!$K$11+(Riskregister!$L$11-Riskregister!$K$11)*SQRT(AM908/2),Riskregister!$L$11-(Riskregister!$L$11-Riskregister!$K$11)*SQRT((1-AM908)/2)))</f>
        <v>0</v>
      </c>
      <c r="AO908" s="30">
        <f t="shared" ca="1" si="562"/>
        <v>0.64396926366913709</v>
      </c>
      <c r="AP908" s="30">
        <f t="shared" ca="1" si="562"/>
        <v>0.40649839055291137</v>
      </c>
      <c r="AQ908" s="30">
        <f>IF(Riskregister!$E$12="",0,COUNTIF(BM$4:BM$53,"&lt;"&amp;AO908)*IF(AP908&lt;0.5,Riskregister!$K$12+(Riskregister!$L$12-Riskregister!$K$12)*SQRT(AP908/2),Riskregister!$L$12-(Riskregister!$L$12-Riskregister!$K$12)*SQRT((1-AP908)/2)))</f>
        <v>0</v>
      </c>
      <c r="AR908" s="30">
        <f t="shared" ca="1" si="563"/>
        <v>0.12372778537017359</v>
      </c>
      <c r="AS908" s="30">
        <f t="shared" ca="1" si="563"/>
        <v>0.34796198679052492</v>
      </c>
      <c r="AT908" s="30">
        <f>IF(Riskregister!$E$13="",0,COUNTIF(BN$4:BN$53,"&lt;"&amp;AR908)*IF(AS908&lt;0.5,Riskregister!$K$13+(Riskregister!$L$13-Riskregister!$K$13)*SQRT(AS908/2),Riskregister!$L$13-(Riskregister!$L$13-Riskregister!$K$13)*SQRT((1-AS908)/2)))</f>
        <v>0</v>
      </c>
      <c r="AU908" s="30">
        <f t="shared" ca="1" si="564"/>
        <v>0.77747731622227734</v>
      </c>
      <c r="AV908" s="30">
        <f t="shared" ca="1" si="564"/>
        <v>0.80060200429347805</v>
      </c>
      <c r="AW908" s="30">
        <f>IF(Riskregister!$E$14="",0,COUNTIF(BO$4:BO$53,"&lt;"&amp;AU908)*IF(AV908&lt;0.5,Riskregister!$K$14+(Riskregister!$L$14-Riskregister!$K$14)*SQRT(AV908/2),Riskregister!$L$14-(Riskregister!$L$14-Riskregister!$K$14)*SQRT((1-AV908)/2)))</f>
        <v>0</v>
      </c>
      <c r="AX908" s="30">
        <f t="shared" ca="1" si="565"/>
        <v>0.20519915573614111</v>
      </c>
      <c r="AY908" s="30">
        <f t="shared" ca="1" si="565"/>
        <v>0.99135954917192459</v>
      </c>
      <c r="AZ908" s="30">
        <f>IF(Riskregister!$E$15="",0,COUNTIF(BP$4:BP$53,"&lt;"&amp;AX908)*IF(AY908&lt;0.5,Riskregister!$K$15+(Riskregister!$L$15-Riskregister!$K$15)*SQRT(AY908/2),Riskregister!$L$15-(Riskregister!$L$15-Riskregister!$K$15)*SQRT((1-AY908)/2)))</f>
        <v>0</v>
      </c>
      <c r="BA908" s="30">
        <f t="shared" ca="1" si="566"/>
        <v>0.57572348306789156</v>
      </c>
      <c r="BB908" s="30">
        <f t="shared" ca="1" si="566"/>
        <v>0.82290798477738014</v>
      </c>
      <c r="BC908" s="30">
        <f>IF(Riskregister!$E$16="",0,COUNTIF(BQ$4:BQ$53,"&lt;"&amp;BA908)*IF(BB908&lt;0.5,Riskregister!$K$16+(Riskregister!$L$16-Riskregister!$K$16)*SQRT(BB908/2),Riskregister!$L$16-(Riskregister!$L$16-Riskregister!$K$16)*SQRT((1-BB908)/2)))</f>
        <v>0</v>
      </c>
      <c r="BD908" s="30">
        <f t="shared" ca="1" si="554"/>
        <v>15243880.373179551</v>
      </c>
    </row>
    <row r="909" spans="20:56" x14ac:dyDescent="0.35">
      <c r="T909" s="30">
        <f t="shared" ca="1" si="555"/>
        <v>0.51738715198712382</v>
      </c>
      <c r="U909" s="30">
        <f t="shared" ca="1" si="555"/>
        <v>0.73497376487303601</v>
      </c>
      <c r="V909" s="30">
        <f ca="1">IF(Riskregister!$E$5="",0,COUNTIF(BF$4:BF$53,"&lt;"&amp;T909)*IF(U909&lt;0.5,Riskregister!$K$5+(Riskregister!$L$5-Riskregister!$K$5)*SQRT(U909/2),Riskregister!$L$5-(Riskregister!$L$5-Riskregister!$K$5)*SQRT((1-U909)/2)))</f>
        <v>1744757.6777209202</v>
      </c>
      <c r="W909" s="30">
        <f t="shared" ca="1" si="556"/>
        <v>0.67681580008320652</v>
      </c>
      <c r="X909" s="30">
        <f t="shared" ca="1" si="556"/>
        <v>0.7280840241323322</v>
      </c>
      <c r="Y909" s="30">
        <f ca="1">IF(Riskregister!$E$6="",0,COUNTIF(BG$4:BG$53,"&lt;"&amp;W909)*IF(X909&lt;0.5,Riskregister!$K$6+(Riskregister!$L$6-Riskregister!$K$6)*SQRT(X909/2),Riskregister!$L$6-(Riskregister!$L$6-Riskregister!$K$6)*SQRT((1-X909)/2)))</f>
        <v>2672590.6721653314</v>
      </c>
      <c r="Z909" s="30">
        <f t="shared" ca="1" si="557"/>
        <v>0.8962539855540641</v>
      </c>
      <c r="AA909" s="30">
        <f t="shared" ca="1" si="557"/>
        <v>0.25925146491430096</v>
      </c>
      <c r="AB909" s="30">
        <f ca="1">IF(Riskregister!$E$7="",0,COUNTIF(BH$4:BH$53,"&lt;"&amp;Z909)*IF(AA909&lt;0.5,Riskregister!$K$7+(Riskregister!$L$7-Riskregister!$K$7)*SQRT(AA909/2),Riskregister!$L$7-(Riskregister!$L$7-Riskregister!$K$7)*SQRT((1-AA909)/2)))</f>
        <v>1760125.0821248235</v>
      </c>
      <c r="AC909" s="30">
        <f t="shared" ca="1" si="558"/>
        <v>0.5608437955189326</v>
      </c>
      <c r="AD909" s="30">
        <f t="shared" ca="1" si="558"/>
        <v>0.84129888510449147</v>
      </c>
      <c r="AE909" s="30">
        <f ca="1">IF(Riskregister!$E$8="",0,COUNTIF(BI$4:BI$53,"&lt;"&amp;AC909)*IF(AD909&lt;0.5,Riskregister!$K$8+(Riskregister!$L$8-Riskregister!$K$8)*SQRT(AD909/2),Riskregister!$L$8-(Riskregister!$L$8-Riskregister!$K$8)*SQRT((1-AD909)/2)))</f>
        <v>11028138.430636331</v>
      </c>
      <c r="AF909" s="30">
        <f t="shared" ca="1" si="559"/>
        <v>0.27685242880365735</v>
      </c>
      <c r="AG909" s="30">
        <f t="shared" ca="1" si="559"/>
        <v>0.98146563157367506</v>
      </c>
      <c r="AH909" s="30">
        <f>IF(Riskregister!$E$9="",0,COUNTIF(BJ$4:BJ$53,"&lt;"&amp;AF909)*IF(AG909&lt;0.5,Riskregister!$K$9+(Riskregister!$L$9-Riskregister!$K$9)*SQRT(AG909/2),Riskregister!$L$9-(Riskregister!$L$9-Riskregister!$K$9)*SQRT((1-AG909)/2)))</f>
        <v>0</v>
      </c>
      <c r="AI909" s="30">
        <f t="shared" ca="1" si="560"/>
        <v>0.29109449535757326</v>
      </c>
      <c r="AJ909" s="30">
        <f t="shared" ca="1" si="560"/>
        <v>0.7299464691350257</v>
      </c>
      <c r="AK909" s="30">
        <f>IF(Riskregister!$E$10="",0,COUNTIF(BK$4:BK$53,"&lt;"&amp;AI909)*IF(AJ909&lt;0.5,Riskregister!$K$10+(Riskregister!$L$10-Riskregister!$K$10)*SQRT(AJ909/2),Riskregister!$L$10-(Riskregister!$L$10-Riskregister!$K$10)*SQRT((1-AJ909)/2)))</f>
        <v>0</v>
      </c>
      <c r="AL909" s="30">
        <f t="shared" ca="1" si="561"/>
        <v>0.92475294611365455</v>
      </c>
      <c r="AM909" s="30">
        <f t="shared" ca="1" si="561"/>
        <v>0.83276835137786409</v>
      </c>
      <c r="AN909" s="30">
        <f>IF(Riskregister!$E$11="",0,COUNTIF(BL$4:BL$53,"&lt;"&amp;AL909)*IF(AM909&lt;0.5,Riskregister!$K$11+(Riskregister!$L$11-Riskregister!$K$11)*SQRT(AM909/2),Riskregister!$L$11-(Riskregister!$L$11-Riskregister!$K$11)*SQRT((1-AM909)/2)))</f>
        <v>0</v>
      </c>
      <c r="AO909" s="30">
        <f t="shared" ca="1" si="562"/>
        <v>0.64635947776288005</v>
      </c>
      <c r="AP909" s="30">
        <f t="shared" ca="1" si="562"/>
        <v>0.84209325933124646</v>
      </c>
      <c r="AQ909" s="30">
        <f>IF(Riskregister!$E$12="",0,COUNTIF(BM$4:BM$53,"&lt;"&amp;AO909)*IF(AP909&lt;0.5,Riskregister!$K$12+(Riskregister!$L$12-Riskregister!$K$12)*SQRT(AP909/2),Riskregister!$L$12-(Riskregister!$L$12-Riskregister!$K$12)*SQRT((1-AP909)/2)))</f>
        <v>0</v>
      </c>
      <c r="AR909" s="30">
        <f t="shared" ca="1" si="563"/>
        <v>0.630074068301543</v>
      </c>
      <c r="AS909" s="30">
        <f t="shared" ca="1" si="563"/>
        <v>0.36402909640663594</v>
      </c>
      <c r="AT909" s="30">
        <f>IF(Riskregister!$E$13="",0,COUNTIF(BN$4:BN$53,"&lt;"&amp;AR909)*IF(AS909&lt;0.5,Riskregister!$K$13+(Riskregister!$L$13-Riskregister!$K$13)*SQRT(AS909/2),Riskregister!$L$13-(Riskregister!$L$13-Riskregister!$K$13)*SQRT((1-AS909)/2)))</f>
        <v>0</v>
      </c>
      <c r="AU909" s="30">
        <f t="shared" ca="1" si="564"/>
        <v>0.49289353653589285</v>
      </c>
      <c r="AV909" s="30">
        <f t="shared" ca="1" si="564"/>
        <v>0.10433339495641969</v>
      </c>
      <c r="AW909" s="30">
        <f>IF(Riskregister!$E$14="",0,COUNTIF(BO$4:BO$53,"&lt;"&amp;AU909)*IF(AV909&lt;0.5,Riskregister!$K$14+(Riskregister!$L$14-Riskregister!$K$14)*SQRT(AV909/2),Riskregister!$L$14-(Riskregister!$L$14-Riskregister!$K$14)*SQRT((1-AV909)/2)))</f>
        <v>0</v>
      </c>
      <c r="AX909" s="30">
        <f t="shared" ca="1" si="565"/>
        <v>0.82128261598813201</v>
      </c>
      <c r="AY909" s="30">
        <f t="shared" ca="1" si="565"/>
        <v>0.12141213011675422</v>
      </c>
      <c r="AZ909" s="30">
        <f>IF(Riskregister!$E$15="",0,COUNTIF(BP$4:BP$53,"&lt;"&amp;AX909)*IF(AY909&lt;0.5,Riskregister!$K$15+(Riskregister!$L$15-Riskregister!$K$15)*SQRT(AY909/2),Riskregister!$L$15-(Riskregister!$L$15-Riskregister!$K$15)*SQRT((1-AY909)/2)))</f>
        <v>0</v>
      </c>
      <c r="BA909" s="30">
        <f t="shared" ca="1" si="566"/>
        <v>0.82032184085191262</v>
      </c>
      <c r="BB909" s="30">
        <f t="shared" ca="1" si="566"/>
        <v>0.98636653087228854</v>
      </c>
      <c r="BC909" s="30">
        <f>IF(Riskregister!$E$16="",0,COUNTIF(BQ$4:BQ$53,"&lt;"&amp;BA909)*IF(BB909&lt;0.5,Riskregister!$K$16+(Riskregister!$L$16-Riskregister!$K$16)*SQRT(BB909/2),Riskregister!$L$16-(Riskregister!$L$16-Riskregister!$K$16)*SQRT((1-BB909)/2)))</f>
        <v>0</v>
      </c>
      <c r="BD909" s="30">
        <f t="shared" ca="1" si="554"/>
        <v>17205611.862647407</v>
      </c>
    </row>
    <row r="910" spans="20:56" x14ac:dyDescent="0.35">
      <c r="T910" s="30">
        <f t="shared" ca="1" si="555"/>
        <v>0.41945441350669221</v>
      </c>
      <c r="U910" s="30">
        <f t="shared" ca="1" si="555"/>
        <v>0.10769513049829693</v>
      </c>
      <c r="V910" s="30">
        <f ca="1">IF(Riskregister!$E$5="",0,COUNTIF(BF$4:BF$53,"&lt;"&amp;T910)*IF(U910&lt;0.5,Riskregister!$K$5+(Riskregister!$L$5-Riskregister!$K$5)*SQRT(U910/2),Riskregister!$L$5-(Riskregister!$L$5-Riskregister!$K$5)*SQRT((1-U910)/2)))</f>
        <v>763268.55518320552</v>
      </c>
      <c r="W910" s="30">
        <f t="shared" ca="1" si="556"/>
        <v>9.8134282123810479E-2</v>
      </c>
      <c r="X910" s="30">
        <f t="shared" ca="1" si="556"/>
        <v>0.40668444177390906</v>
      </c>
      <c r="Y910" s="30">
        <f ca="1">IF(Riskregister!$E$6="",0,COUNTIF(BG$4:BG$53,"&lt;"&amp;W910)*IF(X910&lt;0.5,Riskregister!$K$6+(Riskregister!$L$6-Riskregister!$K$6)*SQRT(X910/2),Riskregister!$L$6-(Riskregister!$L$6-Riskregister!$K$6)*SQRT((1-X910)/2)))</f>
        <v>0</v>
      </c>
      <c r="Z910" s="30">
        <f t="shared" ca="1" si="557"/>
        <v>6.1285585855497371E-2</v>
      </c>
      <c r="AA910" s="30">
        <f t="shared" ca="1" si="557"/>
        <v>0.58208455828211358</v>
      </c>
      <c r="AB910" s="30">
        <f ca="1">IF(Riskregister!$E$7="",0,COUNTIF(BH$4:BH$53,"&lt;"&amp;Z910)*IF(AA910&lt;0.5,Riskregister!$K$7+(Riskregister!$L$7-Riskregister!$K$7)*SQRT(AA910/2),Riskregister!$L$7-(Riskregister!$L$7-Riskregister!$K$7)*SQRT((1-AA910)/2)))</f>
        <v>720025.1181082651</v>
      </c>
      <c r="AC910" s="30">
        <f t="shared" ca="1" si="558"/>
        <v>0.68775550237245575</v>
      </c>
      <c r="AD910" s="30">
        <f t="shared" ca="1" si="558"/>
        <v>0.13496536960519667</v>
      </c>
      <c r="AE910" s="30">
        <f ca="1">IF(Riskregister!$E$8="",0,COUNTIF(BI$4:BI$53,"&lt;"&amp;AC910)*IF(AD910&lt;0.5,Riskregister!$K$8+(Riskregister!$L$8-Riskregister!$K$8)*SQRT(AD910/2),Riskregister!$L$8-(Riskregister!$L$8-Riskregister!$K$8)*SQRT((1-AD910)/2)))</f>
        <v>4562817.5719798794</v>
      </c>
      <c r="AF910" s="30">
        <f t="shared" ca="1" si="559"/>
        <v>0.68987425041381711</v>
      </c>
      <c r="AG910" s="30">
        <f t="shared" ca="1" si="559"/>
        <v>0.17873117087931523</v>
      </c>
      <c r="AH910" s="30">
        <f>IF(Riskregister!$E$9="",0,COUNTIF(BJ$4:BJ$53,"&lt;"&amp;AF910)*IF(AG910&lt;0.5,Riskregister!$K$9+(Riskregister!$L$9-Riskregister!$K$9)*SQRT(AG910/2),Riskregister!$L$9-(Riskregister!$L$9-Riskregister!$K$9)*SQRT((1-AG910)/2)))</f>
        <v>0</v>
      </c>
      <c r="AI910" s="30">
        <f t="shared" ca="1" si="560"/>
        <v>8.3106981275584024E-2</v>
      </c>
      <c r="AJ910" s="30">
        <f t="shared" ca="1" si="560"/>
        <v>0.54575499091279056</v>
      </c>
      <c r="AK910" s="30">
        <f>IF(Riskregister!$E$10="",0,COUNTIF(BK$4:BK$53,"&lt;"&amp;AI910)*IF(AJ910&lt;0.5,Riskregister!$K$10+(Riskregister!$L$10-Riskregister!$K$10)*SQRT(AJ910/2),Riskregister!$L$10-(Riskregister!$L$10-Riskregister!$K$10)*SQRT((1-AJ910)/2)))</f>
        <v>0</v>
      </c>
      <c r="AL910" s="30">
        <f t="shared" ca="1" si="561"/>
        <v>0.40224839854255812</v>
      </c>
      <c r="AM910" s="30">
        <f t="shared" ca="1" si="561"/>
        <v>0.62653710441555543</v>
      </c>
      <c r="AN910" s="30">
        <f>IF(Riskregister!$E$11="",0,COUNTIF(BL$4:BL$53,"&lt;"&amp;AL910)*IF(AM910&lt;0.5,Riskregister!$K$11+(Riskregister!$L$11-Riskregister!$K$11)*SQRT(AM910/2),Riskregister!$L$11-(Riskregister!$L$11-Riskregister!$K$11)*SQRT((1-AM910)/2)))</f>
        <v>0</v>
      </c>
      <c r="AO910" s="30">
        <f t="shared" ca="1" si="562"/>
        <v>0.30820148653193746</v>
      </c>
      <c r="AP910" s="30">
        <f t="shared" ca="1" si="562"/>
        <v>0.27555470246451308</v>
      </c>
      <c r="AQ910" s="30">
        <f>IF(Riskregister!$E$12="",0,COUNTIF(BM$4:BM$53,"&lt;"&amp;AO910)*IF(AP910&lt;0.5,Riskregister!$K$12+(Riskregister!$L$12-Riskregister!$K$12)*SQRT(AP910/2),Riskregister!$L$12-(Riskregister!$L$12-Riskregister!$K$12)*SQRT((1-AP910)/2)))</f>
        <v>0</v>
      </c>
      <c r="AR910" s="30">
        <f t="shared" ca="1" si="563"/>
        <v>0.80854498227360738</v>
      </c>
      <c r="AS910" s="30">
        <f t="shared" ca="1" si="563"/>
        <v>0.5638798829054017</v>
      </c>
      <c r="AT910" s="30">
        <f>IF(Riskregister!$E$13="",0,COUNTIF(BN$4:BN$53,"&lt;"&amp;AR910)*IF(AS910&lt;0.5,Riskregister!$K$13+(Riskregister!$L$13-Riskregister!$K$13)*SQRT(AS910/2),Riskregister!$L$13-(Riskregister!$L$13-Riskregister!$K$13)*SQRT((1-AS910)/2)))</f>
        <v>0</v>
      </c>
      <c r="AU910" s="30">
        <f t="shared" ca="1" si="564"/>
        <v>0.16830639457146912</v>
      </c>
      <c r="AV910" s="30">
        <f t="shared" ca="1" si="564"/>
        <v>0.48252414577737368</v>
      </c>
      <c r="AW910" s="30">
        <f>IF(Riskregister!$E$14="",0,COUNTIF(BO$4:BO$53,"&lt;"&amp;AU910)*IF(AV910&lt;0.5,Riskregister!$K$14+(Riskregister!$L$14-Riskregister!$K$14)*SQRT(AV910/2),Riskregister!$L$14-(Riskregister!$L$14-Riskregister!$K$14)*SQRT((1-AV910)/2)))</f>
        <v>0</v>
      </c>
      <c r="AX910" s="30">
        <f t="shared" ca="1" si="565"/>
        <v>0.85281772573467796</v>
      </c>
      <c r="AY910" s="30">
        <f t="shared" ca="1" si="565"/>
        <v>0.21631731230369433</v>
      </c>
      <c r="AZ910" s="30">
        <f>IF(Riskregister!$E$15="",0,COUNTIF(BP$4:BP$53,"&lt;"&amp;AX910)*IF(AY910&lt;0.5,Riskregister!$K$15+(Riskregister!$L$15-Riskregister!$K$15)*SQRT(AY910/2),Riskregister!$L$15-(Riskregister!$L$15-Riskregister!$K$15)*SQRT((1-AY910)/2)))</f>
        <v>0</v>
      </c>
      <c r="BA910" s="30">
        <f t="shared" ca="1" si="566"/>
        <v>0.77294804657905392</v>
      </c>
      <c r="BB910" s="30">
        <f t="shared" ca="1" si="566"/>
        <v>0.81118756176173634</v>
      </c>
      <c r="BC910" s="30">
        <f>IF(Riskregister!$E$16="",0,COUNTIF(BQ$4:BQ$53,"&lt;"&amp;BA910)*IF(BB910&lt;0.5,Riskregister!$K$16+(Riskregister!$L$16-Riskregister!$K$16)*SQRT(BB910/2),Riskregister!$L$16-(Riskregister!$L$16-Riskregister!$K$16)*SQRT((1-BB910)/2)))</f>
        <v>0</v>
      </c>
      <c r="BD910" s="30">
        <f t="shared" ca="1" si="554"/>
        <v>6046111.2452713503</v>
      </c>
    </row>
    <row r="911" spans="20:56" x14ac:dyDescent="0.35">
      <c r="T911" s="30">
        <f t="shared" ca="1" si="555"/>
        <v>0.67288502562393537</v>
      </c>
      <c r="U911" s="30">
        <f t="shared" ca="1" si="555"/>
        <v>3.9387610210919632E-2</v>
      </c>
      <c r="V911" s="30">
        <f ca="1">IF(Riskregister!$E$5="",0,COUNTIF(BF$4:BF$53,"&lt;"&amp;T911)*IF(U911&lt;0.5,Riskregister!$K$5+(Riskregister!$L$5-Riskregister!$K$5)*SQRT(U911/2),Riskregister!$L$5-(Riskregister!$L$5-Riskregister!$K$5)*SQRT((1-U911)/2)))</f>
        <v>852602.31301729963</v>
      </c>
      <c r="W911" s="30">
        <f t="shared" ca="1" si="556"/>
        <v>0.49160790300116153</v>
      </c>
      <c r="X911" s="30">
        <f t="shared" ca="1" si="556"/>
        <v>0.10027665386486828</v>
      </c>
      <c r="Y911" s="30">
        <f ca="1">IF(Riskregister!$E$6="",0,COUNTIF(BG$4:BG$53,"&lt;"&amp;W911)*IF(X911&lt;0.5,Riskregister!$K$6+(Riskregister!$L$6-Riskregister!$K$6)*SQRT(X911/2),Riskregister!$L$6-(Riskregister!$L$6-Riskregister!$K$6)*SQRT((1-X911)/2)))</f>
        <v>1206097.2131476118</v>
      </c>
      <c r="Z911" s="30">
        <f t="shared" ca="1" si="557"/>
        <v>0.7347786767576735</v>
      </c>
      <c r="AA911" s="30">
        <f t="shared" ca="1" si="557"/>
        <v>0.62241986585617304</v>
      </c>
      <c r="AB911" s="30">
        <f ca="1">IF(Riskregister!$E$7="",0,COUNTIF(BH$4:BH$53,"&lt;"&amp;Z911)*IF(AA911&lt;0.5,Riskregister!$K$7+(Riskregister!$L$7-Riskregister!$K$7)*SQRT(AA911/2),Riskregister!$L$7-(Riskregister!$L$7-Riskregister!$K$7)*SQRT((1-AA911)/2)))</f>
        <v>1983400.5894116987</v>
      </c>
      <c r="AC911" s="30">
        <f t="shared" ca="1" si="558"/>
        <v>0.82867150225921116</v>
      </c>
      <c r="AD911" s="30">
        <f t="shared" ca="1" si="558"/>
        <v>6.1441676974435255E-2</v>
      </c>
      <c r="AE911" s="30">
        <f ca="1">IF(Riskregister!$E$8="",0,COUNTIF(BI$4:BI$53,"&lt;"&amp;AC911)*IF(AD911&lt;0.5,Riskregister!$K$8+(Riskregister!$L$8-Riskregister!$K$8)*SQRT(AD911/2),Riskregister!$L$8-(Riskregister!$L$8-Riskregister!$K$8)*SQRT((1-AD911)/2)))</f>
        <v>4495143.8746923022</v>
      </c>
      <c r="AF911" s="30">
        <f t="shared" ca="1" si="559"/>
        <v>0.97448434472661749</v>
      </c>
      <c r="AG911" s="30">
        <f t="shared" ca="1" si="559"/>
        <v>2.5821912795201962E-3</v>
      </c>
      <c r="AH911" s="30">
        <f>IF(Riskregister!$E$9="",0,COUNTIF(BJ$4:BJ$53,"&lt;"&amp;AF911)*IF(AG911&lt;0.5,Riskregister!$K$9+(Riskregister!$L$9-Riskregister!$K$9)*SQRT(AG911/2),Riskregister!$L$9-(Riskregister!$L$9-Riskregister!$K$9)*SQRT((1-AG911)/2)))</f>
        <v>0</v>
      </c>
      <c r="AI911" s="30">
        <f t="shared" ca="1" si="560"/>
        <v>0.39330710762624421</v>
      </c>
      <c r="AJ911" s="30">
        <f t="shared" ca="1" si="560"/>
        <v>0.22259291361129474</v>
      </c>
      <c r="AK911" s="30">
        <f>IF(Riskregister!$E$10="",0,COUNTIF(BK$4:BK$53,"&lt;"&amp;AI911)*IF(AJ911&lt;0.5,Riskregister!$K$10+(Riskregister!$L$10-Riskregister!$K$10)*SQRT(AJ911/2),Riskregister!$L$10-(Riskregister!$L$10-Riskregister!$K$10)*SQRT((1-AJ911)/2)))</f>
        <v>0</v>
      </c>
      <c r="AL911" s="30">
        <f t="shared" ca="1" si="561"/>
        <v>0.81337679992761491</v>
      </c>
      <c r="AM911" s="30">
        <f t="shared" ca="1" si="561"/>
        <v>0.21331352383090407</v>
      </c>
      <c r="AN911" s="30">
        <f>IF(Riskregister!$E$11="",0,COUNTIF(BL$4:BL$53,"&lt;"&amp;AL911)*IF(AM911&lt;0.5,Riskregister!$K$11+(Riskregister!$L$11-Riskregister!$K$11)*SQRT(AM911/2),Riskregister!$L$11-(Riskregister!$L$11-Riskregister!$K$11)*SQRT((1-AM911)/2)))</f>
        <v>0</v>
      </c>
      <c r="AO911" s="30">
        <f t="shared" ca="1" si="562"/>
        <v>8.2243656208209504E-2</v>
      </c>
      <c r="AP911" s="30">
        <f t="shared" ca="1" si="562"/>
        <v>0.962889491419326</v>
      </c>
      <c r="AQ911" s="30">
        <f>IF(Riskregister!$E$12="",0,COUNTIF(BM$4:BM$53,"&lt;"&amp;AO911)*IF(AP911&lt;0.5,Riskregister!$K$12+(Riskregister!$L$12-Riskregister!$K$12)*SQRT(AP911/2),Riskregister!$L$12-(Riskregister!$L$12-Riskregister!$K$12)*SQRT((1-AP911)/2)))</f>
        <v>0</v>
      </c>
      <c r="AR911" s="30">
        <f t="shared" ca="1" si="563"/>
        <v>0.39847685673833366</v>
      </c>
      <c r="AS911" s="30">
        <f t="shared" ca="1" si="563"/>
        <v>0.7262394074059304</v>
      </c>
      <c r="AT911" s="30">
        <f>IF(Riskregister!$E$13="",0,COUNTIF(BN$4:BN$53,"&lt;"&amp;AR911)*IF(AS911&lt;0.5,Riskregister!$K$13+(Riskregister!$L$13-Riskregister!$K$13)*SQRT(AS911/2),Riskregister!$L$13-(Riskregister!$L$13-Riskregister!$K$13)*SQRT((1-AS911)/2)))</f>
        <v>0</v>
      </c>
      <c r="AU911" s="30">
        <f t="shared" ca="1" si="564"/>
        <v>0.7370603994705236</v>
      </c>
      <c r="AV911" s="30">
        <f t="shared" ca="1" si="564"/>
        <v>0.34372119890898711</v>
      </c>
      <c r="AW911" s="30">
        <f>IF(Riskregister!$E$14="",0,COUNTIF(BO$4:BO$53,"&lt;"&amp;AU911)*IF(AV911&lt;0.5,Riskregister!$K$14+(Riskregister!$L$14-Riskregister!$K$14)*SQRT(AV911/2),Riskregister!$L$14-(Riskregister!$L$14-Riskregister!$K$14)*SQRT((1-AV911)/2)))</f>
        <v>0</v>
      </c>
      <c r="AX911" s="30">
        <f t="shared" ca="1" si="565"/>
        <v>0.23566234085283388</v>
      </c>
      <c r="AY911" s="30">
        <f t="shared" ca="1" si="565"/>
        <v>0.47800571469141406</v>
      </c>
      <c r="AZ911" s="30">
        <f>IF(Riskregister!$E$15="",0,COUNTIF(BP$4:BP$53,"&lt;"&amp;AX911)*IF(AY911&lt;0.5,Riskregister!$K$15+(Riskregister!$L$15-Riskregister!$K$15)*SQRT(AY911/2),Riskregister!$L$15-(Riskregister!$L$15-Riskregister!$K$15)*SQRT((1-AY911)/2)))</f>
        <v>0</v>
      </c>
      <c r="BA911" s="30">
        <f t="shared" ca="1" si="566"/>
        <v>0.18063385241485563</v>
      </c>
      <c r="BB911" s="30">
        <f t="shared" ca="1" si="566"/>
        <v>0.22266626389754252</v>
      </c>
      <c r="BC911" s="30">
        <f>IF(Riskregister!$E$16="",0,COUNTIF(BQ$4:BQ$53,"&lt;"&amp;BA911)*IF(BB911&lt;0.5,Riskregister!$K$16+(Riskregister!$L$16-Riskregister!$K$16)*SQRT(BB911/2),Riskregister!$L$16-(Riskregister!$L$16-Riskregister!$K$16)*SQRT((1-BB911)/2)))</f>
        <v>0</v>
      </c>
      <c r="BD911" s="30">
        <f t="shared" ca="1" si="554"/>
        <v>8537243.9902689122</v>
      </c>
    </row>
    <row r="912" spans="20:56" x14ac:dyDescent="0.35">
      <c r="T912" s="30">
        <f t="shared" ca="1" si="555"/>
        <v>0.38853506964502038</v>
      </c>
      <c r="U912" s="30">
        <f t="shared" ca="1" si="555"/>
        <v>0.7263837564469271</v>
      </c>
      <c r="V912" s="30">
        <f ca="1">IF(Riskregister!$E$5="",0,COUNTIF(BF$4:BF$53,"&lt;"&amp;T912)*IF(U912&lt;0.5,Riskregister!$K$5+(Riskregister!$L$5-Riskregister!$K$5)*SQRT(U912/2),Riskregister!$L$5-(Riskregister!$L$5-Riskregister!$K$5)*SQRT((1-U912)/2)))</f>
        <v>1300667.6438105199</v>
      </c>
      <c r="W912" s="30">
        <f t="shared" ca="1" si="556"/>
        <v>0.95532616987850405</v>
      </c>
      <c r="X912" s="30">
        <f t="shared" ca="1" si="556"/>
        <v>3.4846627011166142E-2</v>
      </c>
      <c r="Y912" s="30">
        <f ca="1">IF(Riskregister!$E$6="",0,COUNTIF(BG$4:BG$53,"&lt;"&amp;W912)*IF(X912&lt;0.5,Riskregister!$K$6+(Riskregister!$L$6-Riskregister!$K$6)*SQRT(X912/2),Riskregister!$L$6-(Riskregister!$L$6-Riskregister!$K$6)*SQRT((1-X912)/2)))</f>
        <v>2187976.5965507184</v>
      </c>
      <c r="Z912" s="30">
        <f t="shared" ca="1" si="557"/>
        <v>0.85228658231161258</v>
      </c>
      <c r="AA912" s="30">
        <f t="shared" ca="1" si="557"/>
        <v>0.20329433138139374</v>
      </c>
      <c r="AB912" s="30">
        <f ca="1">IF(Riskregister!$E$7="",0,COUNTIF(BH$4:BH$53,"&lt;"&amp;Z912)*IF(AA912&lt;0.5,Riskregister!$K$7+(Riskregister!$L$7-Riskregister!$K$7)*SQRT(AA912/2),Riskregister!$L$7-(Riskregister!$L$7-Riskregister!$K$7)*SQRT((1-AA912)/2)))</f>
        <v>1454287.8081336741</v>
      </c>
      <c r="AC912" s="30">
        <f t="shared" ca="1" si="558"/>
        <v>0.67999195531520529</v>
      </c>
      <c r="AD912" s="30">
        <f t="shared" ca="1" si="558"/>
        <v>0.76198918427360707</v>
      </c>
      <c r="AE912" s="30">
        <f ca="1">IF(Riskregister!$E$8="",0,COUNTIF(BI$4:BI$53,"&lt;"&amp;AC912)*IF(AD912&lt;0.5,Riskregister!$K$8+(Riskregister!$L$8-Riskregister!$K$8)*SQRT(AD912/2),Riskregister!$L$8-(Riskregister!$L$8-Riskregister!$K$8)*SQRT((1-AD912)/2)))</f>
        <v>10135900.377533156</v>
      </c>
      <c r="AF912" s="30">
        <f t="shared" ca="1" si="559"/>
        <v>0.98101825254387687</v>
      </c>
      <c r="AG912" s="30">
        <f t="shared" ca="1" si="559"/>
        <v>0.23167563460378693</v>
      </c>
      <c r="AH912" s="30">
        <f>IF(Riskregister!$E$9="",0,COUNTIF(BJ$4:BJ$53,"&lt;"&amp;AF912)*IF(AG912&lt;0.5,Riskregister!$K$9+(Riskregister!$L$9-Riskregister!$K$9)*SQRT(AG912/2),Riskregister!$L$9-(Riskregister!$L$9-Riskregister!$K$9)*SQRT((1-AG912)/2)))</f>
        <v>0</v>
      </c>
      <c r="AI912" s="30">
        <f t="shared" ca="1" si="560"/>
        <v>0.47816470438130143</v>
      </c>
      <c r="AJ912" s="30">
        <f t="shared" ca="1" si="560"/>
        <v>0.29245535016969759</v>
      </c>
      <c r="AK912" s="30">
        <f>IF(Riskregister!$E$10="",0,COUNTIF(BK$4:BK$53,"&lt;"&amp;AI912)*IF(AJ912&lt;0.5,Riskregister!$K$10+(Riskregister!$L$10-Riskregister!$K$10)*SQRT(AJ912/2),Riskregister!$L$10-(Riskregister!$L$10-Riskregister!$K$10)*SQRT((1-AJ912)/2)))</f>
        <v>0</v>
      </c>
      <c r="AL912" s="30">
        <f t="shared" ca="1" si="561"/>
        <v>0.70463108792383555</v>
      </c>
      <c r="AM912" s="30">
        <f t="shared" ca="1" si="561"/>
        <v>0.61142428046092601</v>
      </c>
      <c r="AN912" s="30">
        <f>IF(Riskregister!$E$11="",0,COUNTIF(BL$4:BL$53,"&lt;"&amp;AL912)*IF(AM912&lt;0.5,Riskregister!$K$11+(Riskregister!$L$11-Riskregister!$K$11)*SQRT(AM912/2),Riskregister!$L$11-(Riskregister!$L$11-Riskregister!$K$11)*SQRT((1-AM912)/2)))</f>
        <v>0</v>
      </c>
      <c r="AO912" s="30">
        <f t="shared" ca="1" si="562"/>
        <v>0.17563270718769008</v>
      </c>
      <c r="AP912" s="30">
        <f t="shared" ca="1" si="562"/>
        <v>2.7077269109608171E-2</v>
      </c>
      <c r="AQ912" s="30">
        <f>IF(Riskregister!$E$12="",0,COUNTIF(BM$4:BM$53,"&lt;"&amp;AO912)*IF(AP912&lt;0.5,Riskregister!$K$12+(Riskregister!$L$12-Riskregister!$K$12)*SQRT(AP912/2),Riskregister!$L$12-(Riskregister!$L$12-Riskregister!$K$12)*SQRT((1-AP912)/2)))</f>
        <v>0</v>
      </c>
      <c r="AR912" s="30">
        <f t="shared" ca="1" si="563"/>
        <v>0.58620113709109556</v>
      </c>
      <c r="AS912" s="30">
        <f t="shared" ca="1" si="563"/>
        <v>0.21288888264796213</v>
      </c>
      <c r="AT912" s="30">
        <f>IF(Riskregister!$E$13="",0,COUNTIF(BN$4:BN$53,"&lt;"&amp;AR912)*IF(AS912&lt;0.5,Riskregister!$K$13+(Riskregister!$L$13-Riskregister!$K$13)*SQRT(AS912/2),Riskregister!$L$13-(Riskregister!$L$13-Riskregister!$K$13)*SQRT((1-AS912)/2)))</f>
        <v>0</v>
      </c>
      <c r="AU912" s="30">
        <f t="shared" ca="1" si="564"/>
        <v>0.74659641138529775</v>
      </c>
      <c r="AV912" s="30">
        <f t="shared" ca="1" si="564"/>
        <v>0.83822484392798913</v>
      </c>
      <c r="AW912" s="30">
        <f>IF(Riskregister!$E$14="",0,COUNTIF(BO$4:BO$53,"&lt;"&amp;AU912)*IF(AV912&lt;0.5,Riskregister!$K$14+(Riskregister!$L$14-Riskregister!$K$14)*SQRT(AV912/2),Riskregister!$L$14-(Riskregister!$L$14-Riskregister!$K$14)*SQRT((1-AV912)/2)))</f>
        <v>0</v>
      </c>
      <c r="AX912" s="30">
        <f t="shared" ca="1" si="565"/>
        <v>0.82503185655257105</v>
      </c>
      <c r="AY912" s="30">
        <f t="shared" ca="1" si="565"/>
        <v>8.0097511760980011E-2</v>
      </c>
      <c r="AZ912" s="30">
        <f>IF(Riskregister!$E$15="",0,COUNTIF(BP$4:BP$53,"&lt;"&amp;AX912)*IF(AY912&lt;0.5,Riskregister!$K$15+(Riskregister!$L$15-Riskregister!$K$15)*SQRT(AY912/2),Riskregister!$L$15-(Riskregister!$L$15-Riskregister!$K$15)*SQRT((1-AY912)/2)))</f>
        <v>0</v>
      </c>
      <c r="BA912" s="30">
        <f t="shared" ca="1" si="566"/>
        <v>0.68132264544265231</v>
      </c>
      <c r="BB912" s="30">
        <f t="shared" ca="1" si="566"/>
        <v>0.38067963622395951</v>
      </c>
      <c r="BC912" s="30">
        <f>IF(Riskregister!$E$16="",0,COUNTIF(BQ$4:BQ$53,"&lt;"&amp;BA912)*IF(BB912&lt;0.5,Riskregister!$K$16+(Riskregister!$L$16-Riskregister!$K$16)*SQRT(BB912/2),Riskregister!$L$16-(Riskregister!$L$16-Riskregister!$K$16)*SQRT((1-BB912)/2)))</f>
        <v>0</v>
      </c>
      <c r="BD912" s="30">
        <f t="shared" ca="1" si="554"/>
        <v>15078832.426028069</v>
      </c>
    </row>
    <row r="913" spans="20:56" x14ac:dyDescent="0.35">
      <c r="T913" s="30">
        <f t="shared" ca="1" si="555"/>
        <v>0.22935989605832152</v>
      </c>
      <c r="U913" s="30">
        <f t="shared" ca="1" si="555"/>
        <v>0.84099778074587506</v>
      </c>
      <c r="V913" s="30">
        <f ca="1">IF(Riskregister!$E$5="",0,COUNTIF(BF$4:BF$53,"&lt;"&amp;T913)*IF(U913&lt;0.5,Riskregister!$K$5+(Riskregister!$L$5-Riskregister!$K$5)*SQRT(U913/2),Riskregister!$L$5-(Riskregister!$L$5-Riskregister!$K$5)*SQRT((1-U913)/2)))</f>
        <v>946236.52981975395</v>
      </c>
      <c r="W913" s="30">
        <f t="shared" ca="1" si="556"/>
        <v>0.38007264213279246</v>
      </c>
      <c r="X913" s="30">
        <f t="shared" ca="1" si="556"/>
        <v>0.27085675742861892</v>
      </c>
      <c r="Y913" s="30">
        <f ca="1">IF(Riskregister!$E$6="",0,COUNTIF(BG$4:BG$53,"&lt;"&amp;W913)*IF(X913&lt;0.5,Riskregister!$K$6+(Riskregister!$L$6-Riskregister!$K$6)*SQRT(X913/2),Riskregister!$L$6-(Riskregister!$L$6-Riskregister!$K$6)*SQRT((1-X913)/2)))</f>
        <v>862410.7087256083</v>
      </c>
      <c r="Z913" s="30">
        <f t="shared" ca="1" si="557"/>
        <v>0.15934605373024247</v>
      </c>
      <c r="AA913" s="30">
        <f t="shared" ca="1" si="557"/>
        <v>5.8483798860329284E-3</v>
      </c>
      <c r="AB913" s="30">
        <f ca="1">IF(Riskregister!$E$7="",0,COUNTIF(BH$4:BH$53,"&lt;"&amp;Z913)*IF(AA913&lt;0.5,Riskregister!$K$7+(Riskregister!$L$7-Riskregister!$K$7)*SQRT(AA913/2),Riskregister!$L$7-(Riskregister!$L$7-Riskregister!$K$7)*SQRT((1-AA913)/2)))</f>
        <v>275706.09148749046</v>
      </c>
      <c r="AC913" s="30">
        <f t="shared" ca="1" si="558"/>
        <v>0.17964331434814385</v>
      </c>
      <c r="AD913" s="30">
        <f t="shared" ca="1" si="558"/>
        <v>0.18855908547687372</v>
      </c>
      <c r="AE913" s="30">
        <f ca="1">IF(Riskregister!$E$8="",0,COUNTIF(BI$4:BI$53,"&lt;"&amp;AC913)*IF(AD913&lt;0.5,Riskregister!$K$8+(Riskregister!$L$8-Riskregister!$K$8)*SQRT(AD913/2),Riskregister!$L$8-(Riskregister!$L$8-Riskregister!$K$8)*SQRT((1-AD913)/2)))</f>
        <v>1743133.7772680919</v>
      </c>
      <c r="AF913" s="30">
        <f t="shared" ca="1" si="559"/>
        <v>0.40323575888994823</v>
      </c>
      <c r="AG913" s="30">
        <f t="shared" ca="1" si="559"/>
        <v>0.91695811272243199</v>
      </c>
      <c r="AH913" s="30">
        <f>IF(Riskregister!$E$9="",0,COUNTIF(BJ$4:BJ$53,"&lt;"&amp;AF913)*IF(AG913&lt;0.5,Riskregister!$K$9+(Riskregister!$L$9-Riskregister!$K$9)*SQRT(AG913/2),Riskregister!$L$9-(Riskregister!$L$9-Riskregister!$K$9)*SQRT((1-AG913)/2)))</f>
        <v>0</v>
      </c>
      <c r="AI913" s="30">
        <f t="shared" ca="1" si="560"/>
        <v>0.85663420869161699</v>
      </c>
      <c r="AJ913" s="30">
        <f t="shared" ca="1" si="560"/>
        <v>0.2435111753356296</v>
      </c>
      <c r="AK913" s="30">
        <f>IF(Riskregister!$E$10="",0,COUNTIF(BK$4:BK$53,"&lt;"&amp;AI913)*IF(AJ913&lt;0.5,Riskregister!$K$10+(Riskregister!$L$10-Riskregister!$K$10)*SQRT(AJ913/2),Riskregister!$L$10-(Riskregister!$L$10-Riskregister!$K$10)*SQRT((1-AJ913)/2)))</f>
        <v>0</v>
      </c>
      <c r="AL913" s="30">
        <f t="shared" ca="1" si="561"/>
        <v>0.15859455093051544</v>
      </c>
      <c r="AM913" s="30">
        <f t="shared" ca="1" si="561"/>
        <v>0.71633942188025967</v>
      </c>
      <c r="AN913" s="30">
        <f>IF(Riskregister!$E$11="",0,COUNTIF(BL$4:BL$53,"&lt;"&amp;AL913)*IF(AM913&lt;0.5,Riskregister!$K$11+(Riskregister!$L$11-Riskregister!$K$11)*SQRT(AM913/2),Riskregister!$L$11-(Riskregister!$L$11-Riskregister!$K$11)*SQRT((1-AM913)/2)))</f>
        <v>0</v>
      </c>
      <c r="AO913" s="30">
        <f t="shared" ca="1" si="562"/>
        <v>0.61414178962633326</v>
      </c>
      <c r="AP913" s="30">
        <f t="shared" ca="1" si="562"/>
        <v>0.52610389719381667</v>
      </c>
      <c r="AQ913" s="30">
        <f>IF(Riskregister!$E$12="",0,COUNTIF(BM$4:BM$53,"&lt;"&amp;AO913)*IF(AP913&lt;0.5,Riskregister!$K$12+(Riskregister!$L$12-Riskregister!$K$12)*SQRT(AP913/2),Riskregister!$L$12-(Riskregister!$L$12-Riskregister!$K$12)*SQRT((1-AP913)/2)))</f>
        <v>0</v>
      </c>
      <c r="AR913" s="30">
        <f t="shared" ca="1" si="563"/>
        <v>0.11558919590930439</v>
      </c>
      <c r="AS913" s="30">
        <f t="shared" ca="1" si="563"/>
        <v>0.44476762344547704</v>
      </c>
      <c r="AT913" s="30">
        <f>IF(Riskregister!$E$13="",0,COUNTIF(BN$4:BN$53,"&lt;"&amp;AR913)*IF(AS913&lt;0.5,Riskregister!$K$13+(Riskregister!$L$13-Riskregister!$K$13)*SQRT(AS913/2),Riskregister!$L$13-(Riskregister!$L$13-Riskregister!$K$13)*SQRT((1-AS913)/2)))</f>
        <v>0</v>
      </c>
      <c r="AU913" s="30">
        <f t="shared" ca="1" si="564"/>
        <v>0.35230764164036321</v>
      </c>
      <c r="AV913" s="30">
        <f t="shared" ca="1" si="564"/>
        <v>2.1473353351866287E-3</v>
      </c>
      <c r="AW913" s="30">
        <f>IF(Riskregister!$E$14="",0,COUNTIF(BO$4:BO$53,"&lt;"&amp;AU913)*IF(AV913&lt;0.5,Riskregister!$K$14+(Riskregister!$L$14-Riskregister!$K$14)*SQRT(AV913/2),Riskregister!$L$14-(Riskregister!$L$14-Riskregister!$K$14)*SQRT((1-AV913)/2)))</f>
        <v>0</v>
      </c>
      <c r="AX913" s="30">
        <f t="shared" ca="1" si="565"/>
        <v>0.28235903169191534</v>
      </c>
      <c r="AY913" s="30">
        <f t="shared" ca="1" si="565"/>
        <v>0.2112562836572851</v>
      </c>
      <c r="AZ913" s="30">
        <f>IF(Riskregister!$E$15="",0,COUNTIF(BP$4:BP$53,"&lt;"&amp;AX913)*IF(AY913&lt;0.5,Riskregister!$K$15+(Riskregister!$L$15-Riskregister!$K$15)*SQRT(AY913/2),Riskregister!$L$15-(Riskregister!$L$15-Riskregister!$K$15)*SQRT((1-AY913)/2)))</f>
        <v>0</v>
      </c>
      <c r="BA913" s="30">
        <f t="shared" ca="1" si="566"/>
        <v>0.66488111382558623</v>
      </c>
      <c r="BB913" s="30">
        <f t="shared" ca="1" si="566"/>
        <v>0.13618579313144075</v>
      </c>
      <c r="BC913" s="30">
        <f>IF(Riskregister!$E$16="",0,COUNTIF(BQ$4:BQ$53,"&lt;"&amp;BA913)*IF(BB913&lt;0.5,Riskregister!$K$16+(Riskregister!$L$16-Riskregister!$K$16)*SQRT(BB913/2),Riskregister!$L$16-(Riskregister!$L$16-Riskregister!$K$16)*SQRT((1-BB913)/2)))</f>
        <v>0</v>
      </c>
      <c r="BD913" s="30">
        <f t="shared" ca="1" si="554"/>
        <v>3827487.1073009446</v>
      </c>
    </row>
    <row r="914" spans="20:56" x14ac:dyDescent="0.35">
      <c r="T914" s="30">
        <f t="shared" ca="1" si="555"/>
        <v>0.71238566442624796</v>
      </c>
      <c r="U914" s="30">
        <f t="shared" ca="1" si="555"/>
        <v>6.0538589400055742E-2</v>
      </c>
      <c r="V914" s="30">
        <f ca="1">IF(Riskregister!$E$5="",0,COUNTIF(BF$4:BF$53,"&lt;"&amp;T914)*IF(U914&lt;0.5,Riskregister!$K$5+(Riskregister!$L$5-Riskregister!$K$5)*SQRT(U914/2),Riskregister!$L$5-(Riskregister!$L$5-Riskregister!$K$5)*SQRT((1-U914)/2)))</f>
        <v>1141456.6443667691</v>
      </c>
      <c r="W914" s="30">
        <f t="shared" ca="1" si="556"/>
        <v>0.69687915560396341</v>
      </c>
      <c r="X914" s="30">
        <f t="shared" ca="1" si="556"/>
        <v>0.71571162631014762</v>
      </c>
      <c r="Y914" s="30">
        <f ca="1">IF(Riskregister!$E$6="",0,COUNTIF(BG$4:BG$53,"&lt;"&amp;W914)*IF(X914&lt;0.5,Riskregister!$K$6+(Riskregister!$L$6-Riskregister!$K$6)*SQRT(X914/2),Riskregister!$L$6-(Riskregister!$L$6-Riskregister!$K$6)*SQRT((1-X914)/2)))</f>
        <v>2642727.4918019436</v>
      </c>
      <c r="Z914" s="30">
        <f t="shared" ca="1" si="557"/>
        <v>0.99241569240391703</v>
      </c>
      <c r="AA914" s="30">
        <f t="shared" ca="1" si="557"/>
        <v>2.6372909238653319E-2</v>
      </c>
      <c r="AB914" s="30">
        <f ca="1">IF(Riskregister!$E$7="",0,COUNTIF(BH$4:BH$53,"&lt;"&amp;Z914)*IF(AA914&lt;0.5,Riskregister!$K$7+(Riskregister!$L$7-Riskregister!$K$7)*SQRT(AA914/2),Riskregister!$L$7-(Riskregister!$L$7-Riskregister!$K$7)*SQRT((1-AA914)/2)))</f>
        <v>1172486.9153927304</v>
      </c>
      <c r="AC914" s="30">
        <f t="shared" ca="1" si="558"/>
        <v>0.90447447430597017</v>
      </c>
      <c r="AD914" s="30">
        <f t="shared" ca="1" si="558"/>
        <v>0.10518131878409043</v>
      </c>
      <c r="AE914" s="30">
        <f ca="1">IF(Riskregister!$E$8="",0,COUNTIF(BI$4:BI$53,"&lt;"&amp;AC914)*IF(AD914&lt;0.5,Riskregister!$K$8+(Riskregister!$L$8-Riskregister!$K$8)*SQRT(AD914/2),Riskregister!$L$8-(Riskregister!$L$8-Riskregister!$K$8)*SQRT((1-AD914)/2)))</f>
        <v>6889173.5590215474</v>
      </c>
      <c r="AF914" s="30">
        <f t="shared" ca="1" si="559"/>
        <v>0.2048534029161958</v>
      </c>
      <c r="AG914" s="30">
        <f t="shared" ca="1" si="559"/>
        <v>0.21474443396364273</v>
      </c>
      <c r="AH914" s="30">
        <f>IF(Riskregister!$E$9="",0,COUNTIF(BJ$4:BJ$53,"&lt;"&amp;AF914)*IF(AG914&lt;0.5,Riskregister!$K$9+(Riskregister!$L$9-Riskregister!$K$9)*SQRT(AG914/2),Riskregister!$L$9-(Riskregister!$L$9-Riskregister!$K$9)*SQRT((1-AG914)/2)))</f>
        <v>0</v>
      </c>
      <c r="AI914" s="30">
        <f t="shared" ca="1" si="560"/>
        <v>0.30109048756002288</v>
      </c>
      <c r="AJ914" s="30">
        <f t="shared" ca="1" si="560"/>
        <v>0.13129402382514588</v>
      </c>
      <c r="AK914" s="30">
        <f>IF(Riskregister!$E$10="",0,COUNTIF(BK$4:BK$53,"&lt;"&amp;AI914)*IF(AJ914&lt;0.5,Riskregister!$K$10+(Riskregister!$L$10-Riskregister!$K$10)*SQRT(AJ914/2),Riskregister!$L$10-(Riskregister!$L$10-Riskregister!$K$10)*SQRT((1-AJ914)/2)))</f>
        <v>0</v>
      </c>
      <c r="AL914" s="30">
        <f t="shared" ca="1" si="561"/>
        <v>2.7169294610834172E-2</v>
      </c>
      <c r="AM914" s="30">
        <f t="shared" ca="1" si="561"/>
        <v>9.7495736062398697E-2</v>
      </c>
      <c r="AN914" s="30">
        <f>IF(Riskregister!$E$11="",0,COUNTIF(BL$4:BL$53,"&lt;"&amp;AL914)*IF(AM914&lt;0.5,Riskregister!$K$11+(Riskregister!$L$11-Riskregister!$K$11)*SQRT(AM914/2),Riskregister!$L$11-(Riskregister!$L$11-Riskregister!$K$11)*SQRT((1-AM914)/2)))</f>
        <v>0</v>
      </c>
      <c r="AO914" s="30">
        <f t="shared" ca="1" si="562"/>
        <v>0.70231872016903263</v>
      </c>
      <c r="AP914" s="30">
        <f t="shared" ca="1" si="562"/>
        <v>0.36588376556362268</v>
      </c>
      <c r="AQ914" s="30">
        <f>IF(Riskregister!$E$12="",0,COUNTIF(BM$4:BM$53,"&lt;"&amp;AO914)*IF(AP914&lt;0.5,Riskregister!$K$12+(Riskregister!$L$12-Riskregister!$K$12)*SQRT(AP914/2),Riskregister!$L$12-(Riskregister!$L$12-Riskregister!$K$12)*SQRT((1-AP914)/2)))</f>
        <v>0</v>
      </c>
      <c r="AR914" s="30">
        <f t="shared" ca="1" si="563"/>
        <v>0.46897365479767461</v>
      </c>
      <c r="AS914" s="30">
        <f t="shared" ca="1" si="563"/>
        <v>0.40536469100945971</v>
      </c>
      <c r="AT914" s="30">
        <f>IF(Riskregister!$E$13="",0,COUNTIF(BN$4:BN$53,"&lt;"&amp;AR914)*IF(AS914&lt;0.5,Riskregister!$K$13+(Riskregister!$L$13-Riskregister!$K$13)*SQRT(AS914/2),Riskregister!$L$13-(Riskregister!$L$13-Riskregister!$K$13)*SQRT((1-AS914)/2)))</f>
        <v>0</v>
      </c>
      <c r="AU914" s="30">
        <f t="shared" ca="1" si="564"/>
        <v>0.97021822033258376</v>
      </c>
      <c r="AV914" s="30">
        <f t="shared" ca="1" si="564"/>
        <v>0.86783733493350967</v>
      </c>
      <c r="AW914" s="30">
        <f>IF(Riskregister!$E$14="",0,COUNTIF(BO$4:BO$53,"&lt;"&amp;AU914)*IF(AV914&lt;0.5,Riskregister!$K$14+(Riskregister!$L$14-Riskregister!$K$14)*SQRT(AV914/2),Riskregister!$L$14-(Riskregister!$L$14-Riskregister!$K$14)*SQRT((1-AV914)/2)))</f>
        <v>0</v>
      </c>
      <c r="AX914" s="30">
        <f t="shared" ca="1" si="565"/>
        <v>0.56700916148361802</v>
      </c>
      <c r="AY914" s="30">
        <f t="shared" ca="1" si="565"/>
        <v>0.92889979066147632</v>
      </c>
      <c r="AZ914" s="30">
        <f>IF(Riskregister!$E$15="",0,COUNTIF(BP$4:BP$53,"&lt;"&amp;AX914)*IF(AY914&lt;0.5,Riskregister!$K$15+(Riskregister!$L$15-Riskregister!$K$15)*SQRT(AY914/2),Riskregister!$L$15-(Riskregister!$L$15-Riskregister!$K$15)*SQRT((1-AY914)/2)))</f>
        <v>0</v>
      </c>
      <c r="BA914" s="30">
        <f t="shared" ca="1" si="566"/>
        <v>0.45545468404162126</v>
      </c>
      <c r="BB914" s="30">
        <f t="shared" ca="1" si="566"/>
        <v>0.99076630483956973</v>
      </c>
      <c r="BC914" s="30">
        <f>IF(Riskregister!$E$16="",0,COUNTIF(BQ$4:BQ$53,"&lt;"&amp;BA914)*IF(BB914&lt;0.5,Riskregister!$K$16+(Riskregister!$L$16-Riskregister!$K$16)*SQRT(BB914/2),Riskregister!$L$16-(Riskregister!$L$16-Riskregister!$K$16)*SQRT((1-BB914)/2)))</f>
        <v>0</v>
      </c>
      <c r="BD914" s="30">
        <f t="shared" ca="1" si="554"/>
        <v>11845844.610582991</v>
      </c>
    </row>
    <row r="915" spans="20:56" x14ac:dyDescent="0.35">
      <c r="T915" s="30">
        <f t="shared" ca="1" si="555"/>
        <v>0.12621738054720755</v>
      </c>
      <c r="U915" s="30">
        <f t="shared" ca="1" si="555"/>
        <v>0.15858436713980684</v>
      </c>
      <c r="V915" s="30">
        <f ca="1">IF(Riskregister!$E$5="",0,COUNTIF(BF$4:BF$53,"&lt;"&amp;T915)*IF(U915&lt;0.5,Riskregister!$K$5+(Riskregister!$L$5-Riskregister!$K$5)*SQRT(U915/2),Riskregister!$L$5-(Riskregister!$L$5-Riskregister!$K$5)*SQRT((1-U915)/2)))</f>
        <v>553429.81018740032</v>
      </c>
      <c r="W915" s="30">
        <f t="shared" ca="1" si="556"/>
        <v>0.29045229025626007</v>
      </c>
      <c r="X915" s="30">
        <f t="shared" ca="1" si="556"/>
        <v>2.1473870819676555E-2</v>
      </c>
      <c r="Y915" s="30">
        <f ca="1">IF(Riskregister!$E$6="",0,COUNTIF(BG$4:BG$53,"&lt;"&amp;W915)*IF(X915&lt;0.5,Riskregister!$K$6+(Riskregister!$L$6-Riskregister!$K$6)*SQRT(X915/2),Riskregister!$L$6-(Riskregister!$L$6-Riskregister!$K$6)*SQRT((1-X915)/2)))</f>
        <v>386514.53221632901</v>
      </c>
      <c r="Z915" s="30">
        <f t="shared" ca="1" si="557"/>
        <v>0.63878679144497741</v>
      </c>
      <c r="AA915" s="30">
        <f t="shared" ca="1" si="557"/>
        <v>0.69219944864666938</v>
      </c>
      <c r="AB915" s="30">
        <f ca="1">IF(Riskregister!$E$7="",0,COUNTIF(BH$4:BH$53,"&lt;"&amp;Z915)*IF(AA915&lt;0.5,Riskregister!$K$7+(Riskregister!$L$7-Riskregister!$K$7)*SQRT(AA915/2),Riskregister!$L$7-(Riskregister!$L$7-Riskregister!$K$7)*SQRT((1-AA915)/2)))</f>
        <v>1838861.9221208724</v>
      </c>
      <c r="AC915" s="30">
        <f t="shared" ca="1" si="558"/>
        <v>5.3650077950476494E-2</v>
      </c>
      <c r="AD915" s="30">
        <f t="shared" ca="1" si="558"/>
        <v>0.25227068832777111</v>
      </c>
      <c r="AE915" s="30">
        <f ca="1">IF(Riskregister!$E$8="",0,COUNTIF(BI$4:BI$53,"&lt;"&amp;AC915)*IF(AD915&lt;0.5,Riskregister!$K$8+(Riskregister!$L$8-Riskregister!$K$8)*SQRT(AD915/2),Riskregister!$L$8-(Riskregister!$L$8-Riskregister!$K$8)*SQRT((1-AD915)/2)))</f>
        <v>0</v>
      </c>
      <c r="AF915" s="30">
        <f t="shared" ca="1" si="559"/>
        <v>0.31455349439652081</v>
      </c>
      <c r="AG915" s="30">
        <f t="shared" ca="1" si="559"/>
        <v>0.18291092352139804</v>
      </c>
      <c r="AH915" s="30">
        <f>IF(Riskregister!$E$9="",0,COUNTIF(BJ$4:BJ$53,"&lt;"&amp;AF915)*IF(AG915&lt;0.5,Riskregister!$K$9+(Riskregister!$L$9-Riskregister!$K$9)*SQRT(AG915/2),Riskregister!$L$9-(Riskregister!$L$9-Riskregister!$K$9)*SQRT((1-AG915)/2)))</f>
        <v>0</v>
      </c>
      <c r="AI915" s="30">
        <f t="shared" ca="1" si="560"/>
        <v>0.76357616539133344</v>
      </c>
      <c r="AJ915" s="30">
        <f t="shared" ca="1" si="560"/>
        <v>0.31955954981616275</v>
      </c>
      <c r="AK915" s="30">
        <f>IF(Riskregister!$E$10="",0,COUNTIF(BK$4:BK$53,"&lt;"&amp;AI915)*IF(AJ915&lt;0.5,Riskregister!$K$10+(Riskregister!$L$10-Riskregister!$K$10)*SQRT(AJ915/2),Riskregister!$L$10-(Riskregister!$L$10-Riskregister!$K$10)*SQRT((1-AJ915)/2)))</f>
        <v>0</v>
      </c>
      <c r="AL915" s="30">
        <f t="shared" ca="1" si="561"/>
        <v>0.22757858850231394</v>
      </c>
      <c r="AM915" s="30">
        <f t="shared" ca="1" si="561"/>
        <v>0.86256934236887939</v>
      </c>
      <c r="AN915" s="30">
        <f>IF(Riskregister!$E$11="",0,COUNTIF(BL$4:BL$53,"&lt;"&amp;AL915)*IF(AM915&lt;0.5,Riskregister!$K$11+(Riskregister!$L$11-Riskregister!$K$11)*SQRT(AM915/2),Riskregister!$L$11-(Riskregister!$L$11-Riskregister!$K$11)*SQRT((1-AM915)/2)))</f>
        <v>0</v>
      </c>
      <c r="AO915" s="30">
        <f t="shared" ca="1" si="562"/>
        <v>6.662458405310312E-2</v>
      </c>
      <c r="AP915" s="30">
        <f t="shared" ca="1" si="562"/>
        <v>0.98412467279337623</v>
      </c>
      <c r="AQ915" s="30">
        <f>IF(Riskregister!$E$12="",0,COUNTIF(BM$4:BM$53,"&lt;"&amp;AO915)*IF(AP915&lt;0.5,Riskregister!$K$12+(Riskregister!$L$12-Riskregister!$K$12)*SQRT(AP915/2),Riskregister!$L$12-(Riskregister!$L$12-Riskregister!$K$12)*SQRT((1-AP915)/2)))</f>
        <v>0</v>
      </c>
      <c r="AR915" s="30">
        <f t="shared" ca="1" si="563"/>
        <v>0.8195777679086611</v>
      </c>
      <c r="AS915" s="30">
        <f t="shared" ca="1" si="563"/>
        <v>0.10178695597052156</v>
      </c>
      <c r="AT915" s="30">
        <f>IF(Riskregister!$E$13="",0,COUNTIF(BN$4:BN$53,"&lt;"&amp;AR915)*IF(AS915&lt;0.5,Riskregister!$K$13+(Riskregister!$L$13-Riskregister!$K$13)*SQRT(AS915/2),Riskregister!$L$13-(Riskregister!$L$13-Riskregister!$K$13)*SQRT((1-AS915)/2)))</f>
        <v>0</v>
      </c>
      <c r="AU915" s="30">
        <f t="shared" ca="1" si="564"/>
        <v>0.62863967438457335</v>
      </c>
      <c r="AV915" s="30">
        <f t="shared" ca="1" si="564"/>
        <v>0.79665974863468703</v>
      </c>
      <c r="AW915" s="30">
        <f>IF(Riskregister!$E$14="",0,COUNTIF(BO$4:BO$53,"&lt;"&amp;AU915)*IF(AV915&lt;0.5,Riskregister!$K$14+(Riskregister!$L$14-Riskregister!$K$14)*SQRT(AV915/2),Riskregister!$L$14-(Riskregister!$L$14-Riskregister!$K$14)*SQRT((1-AV915)/2)))</f>
        <v>0</v>
      </c>
      <c r="AX915" s="30">
        <f t="shared" ca="1" si="565"/>
        <v>0.98698938088911847</v>
      </c>
      <c r="AY915" s="30">
        <f t="shared" ca="1" si="565"/>
        <v>0.742832036578711</v>
      </c>
      <c r="AZ915" s="30">
        <f>IF(Riskregister!$E$15="",0,COUNTIF(BP$4:BP$53,"&lt;"&amp;AX915)*IF(AY915&lt;0.5,Riskregister!$K$15+(Riskregister!$L$15-Riskregister!$K$15)*SQRT(AY915/2),Riskregister!$L$15-(Riskregister!$L$15-Riskregister!$K$15)*SQRT((1-AY915)/2)))</f>
        <v>0</v>
      </c>
      <c r="BA915" s="30">
        <f t="shared" ca="1" si="566"/>
        <v>0.5803604972120906</v>
      </c>
      <c r="BB915" s="30">
        <f t="shared" ca="1" si="566"/>
        <v>0.71803718421860174</v>
      </c>
      <c r="BC915" s="30">
        <f>IF(Riskregister!$E$16="",0,COUNTIF(BQ$4:BQ$53,"&lt;"&amp;BA915)*IF(BB915&lt;0.5,Riskregister!$K$16+(Riskregister!$L$16-Riskregister!$K$16)*SQRT(BB915/2),Riskregister!$L$16-(Riskregister!$L$16-Riskregister!$K$16)*SQRT((1-BB915)/2)))</f>
        <v>0</v>
      </c>
      <c r="BD915" s="30">
        <f t="shared" ca="1" si="554"/>
        <v>2778806.2645246019</v>
      </c>
    </row>
    <row r="916" spans="20:56" x14ac:dyDescent="0.35">
      <c r="T916" s="30">
        <f t="shared" ca="1" si="555"/>
        <v>0.57832645946657613</v>
      </c>
      <c r="U916" s="30">
        <f t="shared" ca="1" si="555"/>
        <v>0.68918811592765683</v>
      </c>
      <c r="V916" s="30">
        <f ca="1">IF(Riskregister!$E$5="",0,COUNTIF(BF$4:BF$53,"&lt;"&amp;T916)*IF(U916&lt;0.5,Riskregister!$K$5+(Riskregister!$L$5-Riskregister!$K$5)*SQRT(U916/2),Riskregister!$L$5-(Riskregister!$L$5-Riskregister!$K$5)*SQRT((1-U916)/2)))</f>
        <v>1690411.9137152908</v>
      </c>
      <c r="W916" s="30">
        <f t="shared" ca="1" si="556"/>
        <v>0.4251914106751512</v>
      </c>
      <c r="X916" s="30">
        <f t="shared" ca="1" si="556"/>
        <v>0.15802778964388198</v>
      </c>
      <c r="Y916" s="30">
        <f ca="1">IF(Riskregister!$E$6="",0,COUNTIF(BG$4:BG$53,"&lt;"&amp;W916)*IF(X916&lt;0.5,Riskregister!$K$6+(Riskregister!$L$6-Riskregister!$K$6)*SQRT(X916/2),Riskregister!$L$6-(Riskregister!$L$6-Riskregister!$K$6)*SQRT((1-X916)/2)))</f>
        <v>705969.38565795543</v>
      </c>
      <c r="Z916" s="30">
        <f t="shared" ca="1" si="557"/>
        <v>0.71847061704125681</v>
      </c>
      <c r="AA916" s="30">
        <f t="shared" ca="1" si="557"/>
        <v>0.56883715929421674</v>
      </c>
      <c r="AB916" s="30">
        <f ca="1">IF(Riskregister!$E$7="",0,COUNTIF(BH$4:BH$53,"&lt;"&amp;Z916)*IF(AA916&lt;0.5,Riskregister!$K$7+(Riskregister!$L$7-Riskregister!$K$7)*SQRT(AA916/2),Riskregister!$L$7-(Riskregister!$L$7-Riskregister!$K$7)*SQRT((1-AA916)/2)))</f>
        <v>1899939.1031314456</v>
      </c>
      <c r="AC916" s="30">
        <f t="shared" ca="1" si="558"/>
        <v>0.74736815256322597</v>
      </c>
      <c r="AD916" s="30">
        <f t="shared" ca="1" si="558"/>
        <v>8.8500673613077119E-2</v>
      </c>
      <c r="AE916" s="30">
        <f ca="1">IF(Riskregister!$E$8="",0,COUNTIF(BI$4:BI$53,"&lt;"&amp;AC916)*IF(AD916&lt;0.5,Riskregister!$K$8+(Riskregister!$L$8-Riskregister!$K$8)*SQRT(AD916/2),Riskregister!$L$8-(Riskregister!$L$8-Riskregister!$K$8)*SQRT((1-AD916)/2)))</f>
        <v>5154723.6364761302</v>
      </c>
      <c r="AF916" s="30">
        <f t="shared" ca="1" si="559"/>
        <v>0.55829474588840367</v>
      </c>
      <c r="AG916" s="30">
        <f t="shared" ca="1" si="559"/>
        <v>0.66493649825810697</v>
      </c>
      <c r="AH916" s="30">
        <f>IF(Riskregister!$E$9="",0,COUNTIF(BJ$4:BJ$53,"&lt;"&amp;AF916)*IF(AG916&lt;0.5,Riskregister!$K$9+(Riskregister!$L$9-Riskregister!$K$9)*SQRT(AG916/2),Riskregister!$L$9-(Riskregister!$L$9-Riskregister!$K$9)*SQRT((1-AG916)/2)))</f>
        <v>0</v>
      </c>
      <c r="AI916" s="30">
        <f t="shared" ca="1" si="560"/>
        <v>0.49480865544609798</v>
      </c>
      <c r="AJ916" s="30">
        <f t="shared" ca="1" si="560"/>
        <v>0.61457384050490549</v>
      </c>
      <c r="AK916" s="30">
        <f>IF(Riskregister!$E$10="",0,COUNTIF(BK$4:BK$53,"&lt;"&amp;AI916)*IF(AJ916&lt;0.5,Riskregister!$K$10+(Riskregister!$L$10-Riskregister!$K$10)*SQRT(AJ916/2),Riskregister!$L$10-(Riskregister!$L$10-Riskregister!$K$10)*SQRT((1-AJ916)/2)))</f>
        <v>0</v>
      </c>
      <c r="AL916" s="30">
        <f t="shared" ca="1" si="561"/>
        <v>0.84584903311122028</v>
      </c>
      <c r="AM916" s="30">
        <f t="shared" ca="1" si="561"/>
        <v>0.94846685940469388</v>
      </c>
      <c r="AN916" s="30">
        <f>IF(Riskregister!$E$11="",0,COUNTIF(BL$4:BL$53,"&lt;"&amp;AL916)*IF(AM916&lt;0.5,Riskregister!$K$11+(Riskregister!$L$11-Riskregister!$K$11)*SQRT(AM916/2),Riskregister!$L$11-(Riskregister!$L$11-Riskregister!$K$11)*SQRT((1-AM916)/2)))</f>
        <v>0</v>
      </c>
      <c r="AO916" s="30">
        <f t="shared" ca="1" si="562"/>
        <v>0.90096197383783594</v>
      </c>
      <c r="AP916" s="30">
        <f t="shared" ca="1" si="562"/>
        <v>0.99908592915260119</v>
      </c>
      <c r="AQ916" s="30">
        <f>IF(Riskregister!$E$12="",0,COUNTIF(BM$4:BM$53,"&lt;"&amp;AO916)*IF(AP916&lt;0.5,Riskregister!$K$12+(Riskregister!$L$12-Riskregister!$K$12)*SQRT(AP916/2),Riskregister!$L$12-(Riskregister!$L$12-Riskregister!$K$12)*SQRT((1-AP916)/2)))</f>
        <v>0</v>
      </c>
      <c r="AR916" s="30">
        <f t="shared" ca="1" si="563"/>
        <v>0.52291838395155066</v>
      </c>
      <c r="AS916" s="30">
        <f t="shared" ca="1" si="563"/>
        <v>0.75625035402984142</v>
      </c>
      <c r="AT916" s="30">
        <f>IF(Riskregister!$E$13="",0,COUNTIF(BN$4:BN$53,"&lt;"&amp;AR916)*IF(AS916&lt;0.5,Riskregister!$K$13+(Riskregister!$L$13-Riskregister!$K$13)*SQRT(AS916/2),Riskregister!$L$13-(Riskregister!$L$13-Riskregister!$K$13)*SQRT((1-AS916)/2)))</f>
        <v>0</v>
      </c>
      <c r="AU916" s="30">
        <f t="shared" ca="1" si="564"/>
        <v>0.41230500582648866</v>
      </c>
      <c r="AV916" s="30">
        <f t="shared" ca="1" si="564"/>
        <v>0.97887689462455607</v>
      </c>
      <c r="AW916" s="30">
        <f>IF(Riskregister!$E$14="",0,COUNTIF(BO$4:BO$53,"&lt;"&amp;AU916)*IF(AV916&lt;0.5,Riskregister!$K$14+(Riskregister!$L$14-Riskregister!$K$14)*SQRT(AV916/2),Riskregister!$L$14-(Riskregister!$L$14-Riskregister!$K$14)*SQRT((1-AV916)/2)))</f>
        <v>0</v>
      </c>
      <c r="AX916" s="30">
        <f t="shared" ca="1" si="565"/>
        <v>0.69947341324727474</v>
      </c>
      <c r="AY916" s="30">
        <f t="shared" ca="1" si="565"/>
        <v>0.5802870579440218</v>
      </c>
      <c r="AZ916" s="30">
        <f>IF(Riskregister!$E$15="",0,COUNTIF(BP$4:BP$53,"&lt;"&amp;AX916)*IF(AY916&lt;0.5,Riskregister!$K$15+(Riskregister!$L$15-Riskregister!$K$15)*SQRT(AY916/2),Riskregister!$L$15-(Riskregister!$L$15-Riskregister!$K$15)*SQRT((1-AY916)/2)))</f>
        <v>0</v>
      </c>
      <c r="BA916" s="30">
        <f t="shared" ca="1" si="566"/>
        <v>0.59164667482444233</v>
      </c>
      <c r="BB916" s="30">
        <f t="shared" ca="1" si="566"/>
        <v>0.14920697348930123</v>
      </c>
      <c r="BC916" s="30">
        <f>IF(Riskregister!$E$16="",0,COUNTIF(BQ$4:BQ$53,"&lt;"&amp;BA916)*IF(BB916&lt;0.5,Riskregister!$K$16+(Riskregister!$L$16-Riskregister!$K$16)*SQRT(BB916/2),Riskregister!$L$16-(Riskregister!$L$16-Riskregister!$K$16)*SQRT((1-BB916)/2)))</f>
        <v>0</v>
      </c>
      <c r="BD916" s="30">
        <f t="shared" ca="1" si="554"/>
        <v>9451044.038980823</v>
      </c>
    </row>
    <row r="917" spans="20:56" x14ac:dyDescent="0.35">
      <c r="T917" s="30">
        <f t="shared" ca="1" si="555"/>
        <v>0.45657698455811979</v>
      </c>
      <c r="U917" s="30">
        <f t="shared" ca="1" si="555"/>
        <v>0.30234851330787138</v>
      </c>
      <c r="V917" s="30">
        <f ca="1">IF(Riskregister!$E$5="",0,COUNTIF(BF$4:BF$53,"&lt;"&amp;T917)*IF(U917&lt;0.5,Riskregister!$K$5+(Riskregister!$L$5-Riskregister!$K$5)*SQRT(U917/2),Riskregister!$L$5-(Riskregister!$L$5-Riskregister!$K$5)*SQRT((1-U917)/2)))</f>
        <v>974895.30646767828</v>
      </c>
      <c r="W917" s="30">
        <f t="shared" ca="1" si="556"/>
        <v>0.37703960253177382</v>
      </c>
      <c r="X917" s="30">
        <f t="shared" ca="1" si="556"/>
        <v>0.83931557787342781</v>
      </c>
      <c r="Y917" s="30">
        <f ca="1">IF(Riskregister!$E$6="",0,COUNTIF(BG$4:BG$53,"&lt;"&amp;W917)*IF(X917&lt;0.5,Riskregister!$K$6+(Riskregister!$L$6-Riskregister!$K$6)*SQRT(X917/2),Riskregister!$L$6-(Riskregister!$L$6-Riskregister!$K$6)*SQRT((1-X917)/2)))</f>
        <v>1489795.3706158216</v>
      </c>
      <c r="Z917" s="30">
        <f t="shared" ca="1" si="557"/>
        <v>0.38913692441526859</v>
      </c>
      <c r="AA917" s="30">
        <f t="shared" ca="1" si="557"/>
        <v>0.26534025148314755</v>
      </c>
      <c r="AB917" s="30">
        <f ca="1">IF(Riskregister!$E$7="",0,COUNTIF(BH$4:BH$53,"&lt;"&amp;Z917)*IF(AA917&lt;0.5,Riskregister!$K$7+(Riskregister!$L$7-Riskregister!$K$7)*SQRT(AA917/2),Riskregister!$L$7-(Riskregister!$L$7-Riskregister!$K$7)*SQRT((1-AA917)/2)))</f>
        <v>887418.43406319036</v>
      </c>
      <c r="AC917" s="30">
        <f t="shared" ca="1" si="558"/>
        <v>0.43819072561754124</v>
      </c>
      <c r="AD917" s="30">
        <f t="shared" ca="1" si="558"/>
        <v>0.1965517224311637</v>
      </c>
      <c r="AE917" s="30">
        <f ca="1">IF(Riskregister!$E$8="",0,COUNTIF(BI$4:BI$53,"&lt;"&amp;AC917)*IF(AD917&lt;0.5,Riskregister!$K$8+(Riskregister!$L$8-Riskregister!$K$8)*SQRT(AD917/2),Riskregister!$L$8-(Riskregister!$L$8-Riskregister!$K$8)*SQRT((1-AD917)/2)))</f>
        <v>3546804.2176243761</v>
      </c>
      <c r="AF917" s="30">
        <f t="shared" ca="1" si="559"/>
        <v>0.49420879234534631</v>
      </c>
      <c r="AG917" s="30">
        <f t="shared" ca="1" si="559"/>
        <v>0.24782768191365612</v>
      </c>
      <c r="AH917" s="30">
        <f>IF(Riskregister!$E$9="",0,COUNTIF(BJ$4:BJ$53,"&lt;"&amp;AF917)*IF(AG917&lt;0.5,Riskregister!$K$9+(Riskregister!$L$9-Riskregister!$K$9)*SQRT(AG917/2),Riskregister!$L$9-(Riskregister!$L$9-Riskregister!$K$9)*SQRT((1-AG917)/2)))</f>
        <v>0</v>
      </c>
      <c r="AI917" s="30">
        <f t="shared" ca="1" si="560"/>
        <v>0.92095433401971349</v>
      </c>
      <c r="AJ917" s="30">
        <f t="shared" ca="1" si="560"/>
        <v>0.36333391227517409</v>
      </c>
      <c r="AK917" s="30">
        <f>IF(Riskregister!$E$10="",0,COUNTIF(BK$4:BK$53,"&lt;"&amp;AI917)*IF(AJ917&lt;0.5,Riskregister!$K$10+(Riskregister!$L$10-Riskregister!$K$10)*SQRT(AJ917/2),Riskregister!$L$10-(Riskregister!$L$10-Riskregister!$K$10)*SQRT((1-AJ917)/2)))</f>
        <v>0</v>
      </c>
      <c r="AL917" s="30">
        <f t="shared" ca="1" si="561"/>
        <v>0.68470108799814289</v>
      </c>
      <c r="AM917" s="30">
        <f t="shared" ca="1" si="561"/>
        <v>0.4122030764844864</v>
      </c>
      <c r="AN917" s="30">
        <f>IF(Riskregister!$E$11="",0,COUNTIF(BL$4:BL$53,"&lt;"&amp;AL917)*IF(AM917&lt;0.5,Riskregister!$K$11+(Riskregister!$L$11-Riskregister!$K$11)*SQRT(AM917/2),Riskregister!$L$11-(Riskregister!$L$11-Riskregister!$K$11)*SQRT((1-AM917)/2)))</f>
        <v>0</v>
      </c>
      <c r="AO917" s="30">
        <f t="shared" ca="1" si="562"/>
        <v>0.75825445251275092</v>
      </c>
      <c r="AP917" s="30">
        <f t="shared" ca="1" si="562"/>
        <v>0.51720508740279358</v>
      </c>
      <c r="AQ917" s="30">
        <f>IF(Riskregister!$E$12="",0,COUNTIF(BM$4:BM$53,"&lt;"&amp;AO917)*IF(AP917&lt;0.5,Riskregister!$K$12+(Riskregister!$L$12-Riskregister!$K$12)*SQRT(AP917/2),Riskregister!$L$12-(Riskregister!$L$12-Riskregister!$K$12)*SQRT((1-AP917)/2)))</f>
        <v>0</v>
      </c>
      <c r="AR917" s="30">
        <f t="shared" ca="1" si="563"/>
        <v>2.634696401851655E-2</v>
      </c>
      <c r="AS917" s="30">
        <f t="shared" ca="1" si="563"/>
        <v>0.3440311528695339</v>
      </c>
      <c r="AT917" s="30">
        <f>IF(Riskregister!$E$13="",0,COUNTIF(BN$4:BN$53,"&lt;"&amp;AR917)*IF(AS917&lt;0.5,Riskregister!$K$13+(Riskregister!$L$13-Riskregister!$K$13)*SQRT(AS917/2),Riskregister!$L$13-(Riskregister!$L$13-Riskregister!$K$13)*SQRT((1-AS917)/2)))</f>
        <v>0</v>
      </c>
      <c r="AU917" s="30">
        <f t="shared" ca="1" si="564"/>
        <v>0.75248086289764682</v>
      </c>
      <c r="AV917" s="30">
        <f t="shared" ca="1" si="564"/>
        <v>0.31025745954028727</v>
      </c>
      <c r="AW917" s="30">
        <f>IF(Riskregister!$E$14="",0,COUNTIF(BO$4:BO$53,"&lt;"&amp;AU917)*IF(AV917&lt;0.5,Riskregister!$K$14+(Riskregister!$L$14-Riskregister!$K$14)*SQRT(AV917/2),Riskregister!$L$14-(Riskregister!$L$14-Riskregister!$K$14)*SQRT((1-AV917)/2)))</f>
        <v>0</v>
      </c>
      <c r="AX917" s="30">
        <f t="shared" ca="1" si="565"/>
        <v>0.33099507745288659</v>
      </c>
      <c r="AY917" s="30">
        <f t="shared" ca="1" si="565"/>
        <v>0.78274181678575039</v>
      </c>
      <c r="AZ917" s="30">
        <f>IF(Riskregister!$E$15="",0,COUNTIF(BP$4:BP$53,"&lt;"&amp;AX917)*IF(AY917&lt;0.5,Riskregister!$K$15+(Riskregister!$L$15-Riskregister!$K$15)*SQRT(AY917/2),Riskregister!$L$15-(Riskregister!$L$15-Riskregister!$K$15)*SQRT((1-AY917)/2)))</f>
        <v>0</v>
      </c>
      <c r="BA917" s="30">
        <f t="shared" ca="1" si="566"/>
        <v>0.7652599294211796</v>
      </c>
      <c r="BB917" s="30">
        <f t="shared" ca="1" si="566"/>
        <v>0.91564458977341878</v>
      </c>
      <c r="BC917" s="30">
        <f>IF(Riskregister!$E$16="",0,COUNTIF(BQ$4:BQ$53,"&lt;"&amp;BA917)*IF(BB917&lt;0.5,Riskregister!$K$16+(Riskregister!$L$16-Riskregister!$K$16)*SQRT(BB917/2),Riskregister!$L$16-(Riskregister!$L$16-Riskregister!$K$16)*SQRT((1-BB917)/2)))</f>
        <v>0</v>
      </c>
      <c r="BD917" s="30">
        <f t="shared" ca="1" si="554"/>
        <v>6898913.3287710659</v>
      </c>
    </row>
    <row r="918" spans="20:56" x14ac:dyDescent="0.35">
      <c r="T918" s="30">
        <f t="shared" ca="1" si="555"/>
        <v>0.31683395852621432</v>
      </c>
      <c r="U918" s="30">
        <f t="shared" ca="1" si="555"/>
        <v>0.57816639713756524</v>
      </c>
      <c r="V918" s="30">
        <f ca="1">IF(Riskregister!$E$5="",0,COUNTIF(BF$4:BF$53,"&lt;"&amp;T918)*IF(U918&lt;0.5,Riskregister!$K$5+(Riskregister!$L$5-Riskregister!$K$5)*SQRT(U918/2),Riskregister!$L$5-(Riskregister!$L$5-Riskregister!$K$5)*SQRT((1-U918)/2)))</f>
        <v>1180003.3301634646</v>
      </c>
      <c r="W918" s="30">
        <f t="shared" ca="1" si="556"/>
        <v>0.77881155573401495</v>
      </c>
      <c r="X918" s="30">
        <f t="shared" ca="1" si="556"/>
        <v>0.305113286834096</v>
      </c>
      <c r="Y918" s="30">
        <f ca="1">IF(Riskregister!$E$6="",0,COUNTIF(BG$4:BG$53,"&lt;"&amp;W918)*IF(X918&lt;0.5,Riskregister!$K$6+(Riskregister!$L$6-Riskregister!$K$6)*SQRT(X918/2),Riskregister!$L$6-(Riskregister!$L$6-Riskregister!$K$6)*SQRT((1-X918)/2)))</f>
        <v>2709159.0082402793</v>
      </c>
      <c r="Z918" s="30">
        <f t="shared" ca="1" si="557"/>
        <v>0.59089584094304759</v>
      </c>
      <c r="AA918" s="30">
        <f t="shared" ca="1" si="557"/>
        <v>0.79358332714292634</v>
      </c>
      <c r="AB918" s="30">
        <f ca="1">IF(Riskregister!$E$7="",0,COUNTIF(BH$4:BH$53,"&lt;"&amp;Z918)*IF(AA918&lt;0.5,Riskregister!$K$7+(Riskregister!$L$7-Riskregister!$K$7)*SQRT(AA918/2),Riskregister!$L$7-(Riskregister!$L$7-Riskregister!$K$7)*SQRT((1-AA918)/2)))</f>
        <v>2012911.669879236</v>
      </c>
      <c r="AC918" s="30">
        <f t="shared" ca="1" si="558"/>
        <v>0.32433920202579547</v>
      </c>
      <c r="AD918" s="30">
        <f t="shared" ca="1" si="558"/>
        <v>7.4049925573253517E-2</v>
      </c>
      <c r="AE918" s="30">
        <f ca="1">IF(Riskregister!$E$8="",0,COUNTIF(BI$4:BI$53,"&lt;"&amp;AC918)*IF(AD918&lt;0.5,Riskregister!$K$8+(Riskregister!$L$8-Riskregister!$K$8)*SQRT(AD918/2),Riskregister!$L$8-(Riskregister!$L$8-Riskregister!$K$8)*SQRT((1-AD918)/2)))</f>
        <v>2408735.9430901846</v>
      </c>
      <c r="AF918" s="30">
        <f t="shared" ca="1" si="559"/>
        <v>0.29217525813733281</v>
      </c>
      <c r="AG918" s="30">
        <f t="shared" ca="1" si="559"/>
        <v>5.6441910076936552E-2</v>
      </c>
      <c r="AH918" s="30">
        <f>IF(Riskregister!$E$9="",0,COUNTIF(BJ$4:BJ$53,"&lt;"&amp;AF918)*IF(AG918&lt;0.5,Riskregister!$K$9+(Riskregister!$L$9-Riskregister!$K$9)*SQRT(AG918/2),Riskregister!$L$9-(Riskregister!$L$9-Riskregister!$K$9)*SQRT((1-AG918)/2)))</f>
        <v>0</v>
      </c>
      <c r="AI918" s="30">
        <f t="shared" ca="1" si="560"/>
        <v>0.25725915309994174</v>
      </c>
      <c r="AJ918" s="30">
        <f t="shared" ca="1" si="560"/>
        <v>0.75196846146383034</v>
      </c>
      <c r="AK918" s="30">
        <f>IF(Riskregister!$E$10="",0,COUNTIF(BK$4:BK$53,"&lt;"&amp;AI918)*IF(AJ918&lt;0.5,Riskregister!$K$10+(Riskregister!$L$10-Riskregister!$K$10)*SQRT(AJ918/2),Riskregister!$L$10-(Riskregister!$L$10-Riskregister!$K$10)*SQRT((1-AJ918)/2)))</f>
        <v>0</v>
      </c>
      <c r="AL918" s="30">
        <f t="shared" ca="1" si="561"/>
        <v>0.1202439529613375</v>
      </c>
      <c r="AM918" s="30">
        <f t="shared" ca="1" si="561"/>
        <v>0.6818572770753043</v>
      </c>
      <c r="AN918" s="30">
        <f>IF(Riskregister!$E$11="",0,COUNTIF(BL$4:BL$53,"&lt;"&amp;AL918)*IF(AM918&lt;0.5,Riskregister!$K$11+(Riskregister!$L$11-Riskregister!$K$11)*SQRT(AM918/2),Riskregister!$L$11-(Riskregister!$L$11-Riskregister!$K$11)*SQRT((1-AM918)/2)))</f>
        <v>0</v>
      </c>
      <c r="AO918" s="30">
        <f t="shared" ca="1" si="562"/>
        <v>0.66379175193471007</v>
      </c>
      <c r="AP918" s="30">
        <f t="shared" ca="1" si="562"/>
        <v>5.3127421341127912E-2</v>
      </c>
      <c r="AQ918" s="30">
        <f>IF(Riskregister!$E$12="",0,COUNTIF(BM$4:BM$53,"&lt;"&amp;AO918)*IF(AP918&lt;0.5,Riskregister!$K$12+(Riskregister!$L$12-Riskregister!$K$12)*SQRT(AP918/2),Riskregister!$L$12-(Riskregister!$L$12-Riskregister!$K$12)*SQRT((1-AP918)/2)))</f>
        <v>0</v>
      </c>
      <c r="AR918" s="30">
        <f t="shared" ca="1" si="563"/>
        <v>0.2841355495182456</v>
      </c>
      <c r="AS918" s="30">
        <f t="shared" ca="1" si="563"/>
        <v>0.39307029238857893</v>
      </c>
      <c r="AT918" s="30">
        <f>IF(Riskregister!$E$13="",0,COUNTIF(BN$4:BN$53,"&lt;"&amp;AR918)*IF(AS918&lt;0.5,Riskregister!$K$13+(Riskregister!$L$13-Riskregister!$K$13)*SQRT(AS918/2),Riskregister!$L$13-(Riskregister!$L$13-Riskregister!$K$13)*SQRT((1-AS918)/2)))</f>
        <v>0</v>
      </c>
      <c r="AU918" s="30">
        <f t="shared" ca="1" si="564"/>
        <v>0.23609714258969716</v>
      </c>
      <c r="AV918" s="30">
        <f t="shared" ca="1" si="564"/>
        <v>0.36398309196061596</v>
      </c>
      <c r="AW918" s="30">
        <f>IF(Riskregister!$E$14="",0,COUNTIF(BO$4:BO$53,"&lt;"&amp;AU918)*IF(AV918&lt;0.5,Riskregister!$K$14+(Riskregister!$L$14-Riskregister!$K$14)*SQRT(AV918/2),Riskregister!$L$14-(Riskregister!$L$14-Riskregister!$K$14)*SQRT((1-AV918)/2)))</f>
        <v>0</v>
      </c>
      <c r="AX918" s="30">
        <f t="shared" ca="1" si="565"/>
        <v>0.98014099085569006</v>
      </c>
      <c r="AY918" s="30">
        <f t="shared" ca="1" si="565"/>
        <v>0.97925445003691791</v>
      </c>
      <c r="AZ918" s="30">
        <f>IF(Riskregister!$E$15="",0,COUNTIF(BP$4:BP$53,"&lt;"&amp;AX918)*IF(AY918&lt;0.5,Riskregister!$K$15+(Riskregister!$L$15-Riskregister!$K$15)*SQRT(AY918/2),Riskregister!$L$15-(Riskregister!$L$15-Riskregister!$K$15)*SQRT((1-AY918)/2)))</f>
        <v>0</v>
      </c>
      <c r="BA918" s="30">
        <f t="shared" ca="1" si="566"/>
        <v>0.11045079865227603</v>
      </c>
      <c r="BB918" s="30">
        <f t="shared" ca="1" si="566"/>
        <v>0.89268622646893903</v>
      </c>
      <c r="BC918" s="30">
        <f>IF(Riskregister!$E$16="",0,COUNTIF(BQ$4:BQ$53,"&lt;"&amp;BA918)*IF(BB918&lt;0.5,Riskregister!$K$16+(Riskregister!$L$16-Riskregister!$K$16)*SQRT(BB918/2),Riskregister!$L$16-(Riskregister!$L$16-Riskregister!$K$16)*SQRT((1-BB918)/2)))</f>
        <v>0</v>
      </c>
      <c r="BD918" s="30">
        <f t="shared" ca="1" si="554"/>
        <v>8310809.9513731645</v>
      </c>
    </row>
    <row r="919" spans="20:56" x14ac:dyDescent="0.35">
      <c r="T919" s="30">
        <f t="shared" ca="1" si="555"/>
        <v>9.137502502066841E-2</v>
      </c>
      <c r="U919" s="30">
        <f t="shared" ca="1" si="555"/>
        <v>6.7086102348300369E-2</v>
      </c>
      <c r="V919" s="30">
        <f ca="1">IF(Riskregister!$E$5="",0,COUNTIF(BF$4:BF$53,"&lt;"&amp;T919)*IF(U919&lt;0.5,Riskregister!$K$5+(Riskregister!$L$5-Riskregister!$K$5)*SQRT(U919/2),Riskregister!$L$5-(Riskregister!$L$5-Riskregister!$K$5)*SQRT((1-U919)/2)))</f>
        <v>232416.42956817173</v>
      </c>
      <c r="W919" s="30">
        <f t="shared" ca="1" si="556"/>
        <v>0.41346069687394271</v>
      </c>
      <c r="X919" s="30">
        <f t="shared" ca="1" si="556"/>
        <v>0.73599597662150973</v>
      </c>
      <c r="Y919" s="30">
        <f ca="1">IF(Riskregister!$E$6="",0,COUNTIF(BG$4:BG$53,"&lt;"&amp;W919)*IF(X919&lt;0.5,Riskregister!$K$6+(Riskregister!$L$6-Riskregister!$K$6)*SQRT(X919/2),Riskregister!$L$6-(Riskregister!$L$6-Riskregister!$K$6)*SQRT((1-X919)/2)))</f>
        <v>1346022.5402407555</v>
      </c>
      <c r="Z919" s="30">
        <f t="shared" ca="1" si="557"/>
        <v>0.87986070621249635</v>
      </c>
      <c r="AA919" s="30">
        <f t="shared" ca="1" si="557"/>
        <v>0.99615821039043162</v>
      </c>
      <c r="AB919" s="30">
        <f ca="1">IF(Riskregister!$E$7="",0,COUNTIF(BH$4:BH$53,"&lt;"&amp;Z919)*IF(AA919&lt;0.5,Riskregister!$K$7+(Riskregister!$L$7-Riskregister!$K$7)*SQRT(AA919/2),Riskregister!$L$7-(Riskregister!$L$7-Riskregister!$K$7)*SQRT((1-AA919)/2)))</f>
        <v>3461941.7561299903</v>
      </c>
      <c r="AC919" s="30">
        <f t="shared" ca="1" si="558"/>
        <v>3.491935346064623E-2</v>
      </c>
      <c r="AD919" s="30">
        <f t="shared" ca="1" si="558"/>
        <v>0.84246294660643528</v>
      </c>
      <c r="AE919" s="30">
        <f ca="1">IF(Riskregister!$E$8="",0,COUNTIF(BI$4:BI$53,"&lt;"&amp;AC919)*IF(AD919&lt;0.5,Riskregister!$K$8+(Riskregister!$L$8-Riskregister!$K$8)*SQRT(AD919/2),Riskregister!$L$8-(Riskregister!$L$8-Riskregister!$K$8)*SQRT((1-AD919)/2)))</f>
        <v>0</v>
      </c>
      <c r="AF919" s="30">
        <f t="shared" ca="1" si="559"/>
        <v>0.13678977603905929</v>
      </c>
      <c r="AG919" s="30">
        <f t="shared" ca="1" si="559"/>
        <v>0.32151987319822051</v>
      </c>
      <c r="AH919" s="30">
        <f>IF(Riskregister!$E$9="",0,COUNTIF(BJ$4:BJ$53,"&lt;"&amp;AF919)*IF(AG919&lt;0.5,Riskregister!$K$9+(Riskregister!$L$9-Riskregister!$K$9)*SQRT(AG919/2),Riskregister!$L$9-(Riskregister!$L$9-Riskregister!$K$9)*SQRT((1-AG919)/2)))</f>
        <v>0</v>
      </c>
      <c r="AI919" s="30">
        <f t="shared" ca="1" si="560"/>
        <v>0.17923522827798599</v>
      </c>
      <c r="AJ919" s="30">
        <f t="shared" ca="1" si="560"/>
        <v>0.92352862835877858</v>
      </c>
      <c r="AK919" s="30">
        <f>IF(Riskregister!$E$10="",0,COUNTIF(BK$4:BK$53,"&lt;"&amp;AI919)*IF(AJ919&lt;0.5,Riskregister!$K$10+(Riskregister!$L$10-Riskregister!$K$10)*SQRT(AJ919/2),Riskregister!$L$10-(Riskregister!$L$10-Riskregister!$K$10)*SQRT((1-AJ919)/2)))</f>
        <v>0</v>
      </c>
      <c r="AL919" s="30">
        <f t="shared" ca="1" si="561"/>
        <v>5.0662697176100391E-2</v>
      </c>
      <c r="AM919" s="30">
        <f t="shared" ca="1" si="561"/>
        <v>0.31047476186176137</v>
      </c>
      <c r="AN919" s="30">
        <f>IF(Riskregister!$E$11="",0,COUNTIF(BL$4:BL$53,"&lt;"&amp;AL919)*IF(AM919&lt;0.5,Riskregister!$K$11+(Riskregister!$L$11-Riskregister!$K$11)*SQRT(AM919/2),Riskregister!$L$11-(Riskregister!$L$11-Riskregister!$K$11)*SQRT((1-AM919)/2)))</f>
        <v>0</v>
      </c>
      <c r="AO919" s="30">
        <f t="shared" ca="1" si="562"/>
        <v>0.15830055382174923</v>
      </c>
      <c r="AP919" s="30">
        <f t="shared" ca="1" si="562"/>
        <v>0.41551058307698696</v>
      </c>
      <c r="AQ919" s="30">
        <f>IF(Riskregister!$E$12="",0,COUNTIF(BM$4:BM$53,"&lt;"&amp;AO919)*IF(AP919&lt;0.5,Riskregister!$K$12+(Riskregister!$L$12-Riskregister!$K$12)*SQRT(AP919/2),Riskregister!$L$12-(Riskregister!$L$12-Riskregister!$K$12)*SQRT((1-AP919)/2)))</f>
        <v>0</v>
      </c>
      <c r="AR919" s="30">
        <f t="shared" ca="1" si="563"/>
        <v>0.96647697543831435</v>
      </c>
      <c r="AS919" s="30">
        <f t="shared" ca="1" si="563"/>
        <v>0.97158156028125564</v>
      </c>
      <c r="AT919" s="30">
        <f>IF(Riskregister!$E$13="",0,COUNTIF(BN$4:BN$53,"&lt;"&amp;AR919)*IF(AS919&lt;0.5,Riskregister!$K$13+(Riskregister!$L$13-Riskregister!$K$13)*SQRT(AS919/2),Riskregister!$L$13-(Riskregister!$L$13-Riskregister!$K$13)*SQRT((1-AS919)/2)))</f>
        <v>0</v>
      </c>
      <c r="AU919" s="30">
        <f t="shared" ca="1" si="564"/>
        <v>0.29037947656258922</v>
      </c>
      <c r="AV919" s="30">
        <f t="shared" ca="1" si="564"/>
        <v>0.55395075250639259</v>
      </c>
      <c r="AW919" s="30">
        <f>IF(Riskregister!$E$14="",0,COUNTIF(BO$4:BO$53,"&lt;"&amp;AU919)*IF(AV919&lt;0.5,Riskregister!$K$14+(Riskregister!$L$14-Riskregister!$K$14)*SQRT(AV919/2),Riskregister!$L$14-(Riskregister!$L$14-Riskregister!$K$14)*SQRT((1-AV919)/2)))</f>
        <v>0</v>
      </c>
      <c r="AX919" s="30">
        <f t="shared" ca="1" si="565"/>
        <v>0.29031871383630881</v>
      </c>
      <c r="AY919" s="30">
        <f t="shared" ca="1" si="565"/>
        <v>0.42174847663867387</v>
      </c>
      <c r="AZ919" s="30">
        <f>IF(Riskregister!$E$15="",0,COUNTIF(BP$4:BP$53,"&lt;"&amp;AX919)*IF(AY919&lt;0.5,Riskregister!$K$15+(Riskregister!$L$15-Riskregister!$K$15)*SQRT(AY919/2),Riskregister!$L$15-(Riskregister!$L$15-Riskregister!$K$15)*SQRT((1-AY919)/2)))</f>
        <v>0</v>
      </c>
      <c r="BA919" s="30">
        <f t="shared" ca="1" si="566"/>
        <v>0.11860827117001971</v>
      </c>
      <c r="BB919" s="30">
        <f t="shared" ca="1" si="566"/>
        <v>0.24632892368880732</v>
      </c>
      <c r="BC919" s="30">
        <f>IF(Riskregister!$E$16="",0,COUNTIF(BQ$4:BQ$53,"&lt;"&amp;BA919)*IF(BB919&lt;0.5,Riskregister!$K$16+(Riskregister!$L$16-Riskregister!$K$16)*SQRT(BB919/2),Riskregister!$L$16-(Riskregister!$L$16-Riskregister!$K$16)*SQRT((1-BB919)/2)))</f>
        <v>0</v>
      </c>
      <c r="BD919" s="30">
        <f t="shared" ca="1" si="554"/>
        <v>5040380.7259389181</v>
      </c>
    </row>
    <row r="920" spans="20:56" x14ac:dyDescent="0.35">
      <c r="T920" s="30">
        <f t="shared" ca="1" si="555"/>
        <v>0.11634924196250185</v>
      </c>
      <c r="U920" s="30">
        <f t="shared" ca="1" si="555"/>
        <v>0.99916338095452206</v>
      </c>
      <c r="V920" s="30">
        <f ca="1">IF(Riskregister!$E$5="",0,COUNTIF(BF$4:BF$53,"&lt;"&amp;T920)*IF(U920&lt;0.5,Riskregister!$K$5+(Riskregister!$L$5-Riskregister!$K$5)*SQRT(U920/2),Riskregister!$L$5-(Riskregister!$L$5-Riskregister!$K$5)*SQRT((1-U920)/2)))</f>
        <v>590796.32256352704</v>
      </c>
      <c r="W920" s="30">
        <f t="shared" ca="1" si="556"/>
        <v>0.71936365589474649</v>
      </c>
      <c r="X920" s="30">
        <f t="shared" ca="1" si="556"/>
        <v>9.4300232977940324E-2</v>
      </c>
      <c r="Y920" s="30">
        <f ca="1">IF(Riskregister!$E$6="",0,COUNTIF(BG$4:BG$53,"&lt;"&amp;W920)*IF(X920&lt;0.5,Riskregister!$K$6+(Riskregister!$L$6-Riskregister!$K$6)*SQRT(X920/2),Riskregister!$L$6-(Riskregister!$L$6-Riskregister!$K$6)*SQRT((1-X920)/2)))</f>
        <v>1772560.1889960147</v>
      </c>
      <c r="Z920" s="30">
        <f t="shared" ca="1" si="557"/>
        <v>0.55635914170551548</v>
      </c>
      <c r="AA920" s="30">
        <f t="shared" ca="1" si="557"/>
        <v>0.49902613082895009</v>
      </c>
      <c r="AB920" s="30">
        <f ca="1">IF(Riskregister!$E$7="",0,COUNTIF(BH$4:BH$53,"&lt;"&amp;Z920)*IF(AA920&lt;0.5,Riskregister!$K$7+(Riskregister!$L$7-Riskregister!$K$7)*SQRT(AA920/2),Riskregister!$L$7-(Riskregister!$L$7-Riskregister!$K$7)*SQRT((1-AA920)/2)))</f>
        <v>1348976.9389637862</v>
      </c>
      <c r="AC920" s="30">
        <f t="shared" ca="1" si="558"/>
        <v>0.80230904102602751</v>
      </c>
      <c r="AD920" s="30">
        <f t="shared" ca="1" si="558"/>
        <v>0.4019347935810168</v>
      </c>
      <c r="AE920" s="30">
        <f ca="1">IF(Riskregister!$E$8="",0,COUNTIF(BI$4:BI$53,"&lt;"&amp;AC920)*IF(AD920&lt;0.5,Riskregister!$K$8+(Riskregister!$L$8-Riskregister!$K$8)*SQRT(AD920/2),Riskregister!$L$8-(Riskregister!$L$8-Riskregister!$K$8)*SQRT((1-AD920)/2)))</f>
        <v>9627924.8170375433</v>
      </c>
      <c r="AF920" s="30">
        <f t="shared" ca="1" si="559"/>
        <v>0.1693823582623073</v>
      </c>
      <c r="AG920" s="30">
        <f t="shared" ca="1" si="559"/>
        <v>0.39745919134916319</v>
      </c>
      <c r="AH920" s="30">
        <f>IF(Riskregister!$E$9="",0,COUNTIF(BJ$4:BJ$53,"&lt;"&amp;AF920)*IF(AG920&lt;0.5,Riskregister!$K$9+(Riskregister!$L$9-Riskregister!$K$9)*SQRT(AG920/2),Riskregister!$L$9-(Riskregister!$L$9-Riskregister!$K$9)*SQRT((1-AG920)/2)))</f>
        <v>0</v>
      </c>
      <c r="AI920" s="30">
        <f t="shared" ca="1" si="560"/>
        <v>0.77186438622930142</v>
      </c>
      <c r="AJ920" s="30">
        <f t="shared" ca="1" si="560"/>
        <v>0.32148302722440236</v>
      </c>
      <c r="AK920" s="30">
        <f>IF(Riskregister!$E$10="",0,COUNTIF(BK$4:BK$53,"&lt;"&amp;AI920)*IF(AJ920&lt;0.5,Riskregister!$K$10+(Riskregister!$L$10-Riskregister!$K$10)*SQRT(AJ920/2),Riskregister!$L$10-(Riskregister!$L$10-Riskregister!$K$10)*SQRT((1-AJ920)/2)))</f>
        <v>0</v>
      </c>
      <c r="AL920" s="30">
        <f t="shared" ca="1" si="561"/>
        <v>0.77380499162824501</v>
      </c>
      <c r="AM920" s="30">
        <f t="shared" ca="1" si="561"/>
        <v>0.98435234764287216</v>
      </c>
      <c r="AN920" s="30">
        <f>IF(Riskregister!$E$11="",0,COUNTIF(BL$4:BL$53,"&lt;"&amp;AL920)*IF(AM920&lt;0.5,Riskregister!$K$11+(Riskregister!$L$11-Riskregister!$K$11)*SQRT(AM920/2),Riskregister!$L$11-(Riskregister!$L$11-Riskregister!$K$11)*SQRT((1-AM920)/2)))</f>
        <v>0</v>
      </c>
      <c r="AO920" s="30">
        <f t="shared" ca="1" si="562"/>
        <v>0.50923644607886498</v>
      </c>
      <c r="AP920" s="30">
        <f t="shared" ca="1" si="562"/>
        <v>0.22353809869895247</v>
      </c>
      <c r="AQ920" s="30">
        <f>IF(Riskregister!$E$12="",0,COUNTIF(BM$4:BM$53,"&lt;"&amp;AO920)*IF(AP920&lt;0.5,Riskregister!$K$12+(Riskregister!$L$12-Riskregister!$K$12)*SQRT(AP920/2),Riskregister!$L$12-(Riskregister!$L$12-Riskregister!$K$12)*SQRT((1-AP920)/2)))</f>
        <v>0</v>
      </c>
      <c r="AR920" s="30">
        <f t="shared" ca="1" si="563"/>
        <v>0.73651068570378031</v>
      </c>
      <c r="AS920" s="30">
        <f t="shared" ca="1" si="563"/>
        <v>0.34694475572234718</v>
      </c>
      <c r="AT920" s="30">
        <f>IF(Riskregister!$E$13="",0,COUNTIF(BN$4:BN$53,"&lt;"&amp;AR920)*IF(AS920&lt;0.5,Riskregister!$K$13+(Riskregister!$L$13-Riskregister!$K$13)*SQRT(AS920/2),Riskregister!$L$13-(Riskregister!$L$13-Riskregister!$K$13)*SQRT((1-AS920)/2)))</f>
        <v>0</v>
      </c>
      <c r="AU920" s="30">
        <f t="shared" ca="1" si="564"/>
        <v>0.30456791836988995</v>
      </c>
      <c r="AV920" s="30">
        <f t="shared" ca="1" si="564"/>
        <v>0.21138810887003923</v>
      </c>
      <c r="AW920" s="30">
        <f>IF(Riskregister!$E$14="",0,COUNTIF(BO$4:BO$53,"&lt;"&amp;AU920)*IF(AV920&lt;0.5,Riskregister!$K$14+(Riskregister!$L$14-Riskregister!$K$14)*SQRT(AV920/2),Riskregister!$L$14-(Riskregister!$L$14-Riskregister!$K$14)*SQRT((1-AV920)/2)))</f>
        <v>0</v>
      </c>
      <c r="AX920" s="30">
        <f t="shared" ca="1" si="565"/>
        <v>0.59920571348498886</v>
      </c>
      <c r="AY920" s="30">
        <f t="shared" ca="1" si="565"/>
        <v>0.28848096346138408</v>
      </c>
      <c r="AZ920" s="30">
        <f>IF(Riskregister!$E$15="",0,COUNTIF(BP$4:BP$53,"&lt;"&amp;AX920)*IF(AY920&lt;0.5,Riskregister!$K$15+(Riskregister!$L$15-Riskregister!$K$15)*SQRT(AY920/2),Riskregister!$L$15-(Riskregister!$L$15-Riskregister!$K$15)*SQRT((1-AY920)/2)))</f>
        <v>0</v>
      </c>
      <c r="BA920" s="30">
        <f t="shared" ca="1" si="566"/>
        <v>0.50033762350584243</v>
      </c>
      <c r="BB920" s="30">
        <f t="shared" ca="1" si="566"/>
        <v>0.54409452858733465</v>
      </c>
      <c r="BC920" s="30">
        <f>IF(Riskregister!$E$16="",0,COUNTIF(BQ$4:BQ$53,"&lt;"&amp;BA920)*IF(BB920&lt;0.5,Riskregister!$K$16+(Riskregister!$L$16-Riskregister!$K$16)*SQRT(BB920/2),Riskregister!$L$16-(Riskregister!$L$16-Riskregister!$K$16)*SQRT((1-BB920)/2)))</f>
        <v>0</v>
      </c>
      <c r="BD920" s="30">
        <f t="shared" ca="1" si="554"/>
        <v>13340258.267560871</v>
      </c>
    </row>
    <row r="921" spans="20:56" x14ac:dyDescent="0.35">
      <c r="T921" s="30">
        <f t="shared" ca="1" si="555"/>
        <v>1.6879416363528077E-2</v>
      </c>
      <c r="U921" s="30">
        <f t="shared" ca="1" si="555"/>
        <v>0.76845305062308267</v>
      </c>
      <c r="V921" s="30">
        <f ca="1">IF(Riskregister!$E$5="",0,COUNTIF(BF$4:BF$53,"&lt;"&amp;T921)*IF(U921&lt;0.5,Riskregister!$K$5+(Riskregister!$L$5-Riskregister!$K$5)*SQRT(U921/2),Riskregister!$L$5-(Riskregister!$L$5-Riskregister!$K$5)*SQRT((1-U921)/2)))</f>
        <v>0</v>
      </c>
      <c r="W921" s="30">
        <f t="shared" ca="1" si="556"/>
        <v>0.15247452992162058</v>
      </c>
      <c r="X921" s="30">
        <f t="shared" ca="1" si="556"/>
        <v>0.63191271481638478</v>
      </c>
      <c r="Y921" s="30">
        <f ca="1">IF(Riskregister!$E$6="",0,COUNTIF(BG$4:BG$53,"&lt;"&amp;W921)*IF(X921&lt;0.5,Riskregister!$K$6+(Riskregister!$L$6-Riskregister!$K$6)*SQRT(X921/2),Riskregister!$L$6-(Riskregister!$L$6-Riskregister!$K$6)*SQRT((1-X921)/2)))</f>
        <v>1227794.4561210035</v>
      </c>
      <c r="Z921" s="30">
        <f t="shared" ca="1" si="557"/>
        <v>0.85875343089826639</v>
      </c>
      <c r="AA921" s="30">
        <f t="shared" ca="1" si="557"/>
        <v>0.34808946548829978</v>
      </c>
      <c r="AB921" s="30">
        <f ca="1">IF(Riskregister!$E$7="",0,COUNTIF(BH$4:BH$53,"&lt;"&amp;Z921)*IF(AA921&lt;0.5,Riskregister!$K$7+(Riskregister!$L$7-Riskregister!$K$7)*SQRT(AA921/2),Riskregister!$L$7-(Riskregister!$L$7-Riskregister!$K$7)*SQRT((1-AA921)/2)))</f>
        <v>1764138.0675765492</v>
      </c>
      <c r="AC921" s="30">
        <f t="shared" ca="1" si="558"/>
        <v>0.65039631132535425</v>
      </c>
      <c r="AD921" s="30">
        <f t="shared" ca="1" si="558"/>
        <v>0.21127236060205534</v>
      </c>
      <c r="AE921" s="30">
        <f ca="1">IF(Riskregister!$E$8="",0,COUNTIF(BI$4:BI$53,"&lt;"&amp;AC921)*IF(AD921&lt;0.5,Riskregister!$K$8+(Riskregister!$L$8-Riskregister!$K$8)*SQRT(AD921/2),Riskregister!$L$8-(Riskregister!$L$8-Riskregister!$K$8)*SQRT((1-AD921)/2)))</f>
        <v>5482742.5201125266</v>
      </c>
      <c r="AF921" s="30">
        <f t="shared" ca="1" si="559"/>
        <v>0.21314346487480262</v>
      </c>
      <c r="AG921" s="30">
        <f t="shared" ca="1" si="559"/>
        <v>0.52682000031863063</v>
      </c>
      <c r="AH921" s="30">
        <f>IF(Riskregister!$E$9="",0,COUNTIF(BJ$4:BJ$53,"&lt;"&amp;AF921)*IF(AG921&lt;0.5,Riskregister!$K$9+(Riskregister!$L$9-Riskregister!$K$9)*SQRT(AG921/2),Riskregister!$L$9-(Riskregister!$L$9-Riskregister!$K$9)*SQRT((1-AG921)/2)))</f>
        <v>0</v>
      </c>
      <c r="AI921" s="30">
        <f t="shared" ca="1" si="560"/>
        <v>0.9537636584368846</v>
      </c>
      <c r="AJ921" s="30">
        <f t="shared" ca="1" si="560"/>
        <v>0.8748777723970772</v>
      </c>
      <c r="AK921" s="30">
        <f>IF(Riskregister!$E$10="",0,COUNTIF(BK$4:BK$53,"&lt;"&amp;AI921)*IF(AJ921&lt;0.5,Riskregister!$K$10+(Riskregister!$L$10-Riskregister!$K$10)*SQRT(AJ921/2),Riskregister!$L$10-(Riskregister!$L$10-Riskregister!$K$10)*SQRT((1-AJ921)/2)))</f>
        <v>0</v>
      </c>
      <c r="AL921" s="30">
        <f t="shared" ca="1" si="561"/>
        <v>0.47899856002621566</v>
      </c>
      <c r="AM921" s="30">
        <f t="shared" ca="1" si="561"/>
        <v>0.27452854796588766</v>
      </c>
      <c r="AN921" s="30">
        <f>IF(Riskregister!$E$11="",0,COUNTIF(BL$4:BL$53,"&lt;"&amp;AL921)*IF(AM921&lt;0.5,Riskregister!$K$11+(Riskregister!$L$11-Riskregister!$K$11)*SQRT(AM921/2),Riskregister!$L$11-(Riskregister!$L$11-Riskregister!$K$11)*SQRT((1-AM921)/2)))</f>
        <v>0</v>
      </c>
      <c r="AO921" s="30">
        <f t="shared" ca="1" si="562"/>
        <v>0.52321410297114201</v>
      </c>
      <c r="AP921" s="30">
        <f t="shared" ca="1" si="562"/>
        <v>0.24590583775988362</v>
      </c>
      <c r="AQ921" s="30">
        <f>IF(Riskregister!$E$12="",0,COUNTIF(BM$4:BM$53,"&lt;"&amp;AO921)*IF(AP921&lt;0.5,Riskregister!$K$12+(Riskregister!$L$12-Riskregister!$K$12)*SQRT(AP921/2),Riskregister!$L$12-(Riskregister!$L$12-Riskregister!$K$12)*SQRT((1-AP921)/2)))</f>
        <v>0</v>
      </c>
      <c r="AR921" s="30">
        <f t="shared" ca="1" si="563"/>
        <v>0.47252136358980357</v>
      </c>
      <c r="AS921" s="30">
        <f t="shared" ca="1" si="563"/>
        <v>0.14696321321663297</v>
      </c>
      <c r="AT921" s="30">
        <f>IF(Riskregister!$E$13="",0,COUNTIF(BN$4:BN$53,"&lt;"&amp;AR921)*IF(AS921&lt;0.5,Riskregister!$K$13+(Riskregister!$L$13-Riskregister!$K$13)*SQRT(AS921/2),Riskregister!$L$13-(Riskregister!$L$13-Riskregister!$K$13)*SQRT((1-AS921)/2)))</f>
        <v>0</v>
      </c>
      <c r="AU921" s="30">
        <f t="shared" ca="1" si="564"/>
        <v>0.19294598404300423</v>
      </c>
      <c r="AV921" s="30">
        <f t="shared" ca="1" si="564"/>
        <v>3.7151064376846232E-2</v>
      </c>
      <c r="AW921" s="30">
        <f>IF(Riskregister!$E$14="",0,COUNTIF(BO$4:BO$53,"&lt;"&amp;AU921)*IF(AV921&lt;0.5,Riskregister!$K$14+(Riskregister!$L$14-Riskregister!$K$14)*SQRT(AV921/2),Riskregister!$L$14-(Riskregister!$L$14-Riskregister!$K$14)*SQRT((1-AV921)/2)))</f>
        <v>0</v>
      </c>
      <c r="AX921" s="30">
        <f t="shared" ca="1" si="565"/>
        <v>0.96893865359948572</v>
      </c>
      <c r="AY921" s="30">
        <f t="shared" ca="1" si="565"/>
        <v>0.69594971615699408</v>
      </c>
      <c r="AZ921" s="30">
        <f>IF(Riskregister!$E$15="",0,COUNTIF(BP$4:BP$53,"&lt;"&amp;AX921)*IF(AY921&lt;0.5,Riskregister!$K$15+(Riskregister!$L$15-Riskregister!$K$15)*SQRT(AY921/2),Riskregister!$L$15-(Riskregister!$L$15-Riskregister!$K$15)*SQRT((1-AY921)/2)))</f>
        <v>0</v>
      </c>
      <c r="BA921" s="30">
        <f t="shared" ca="1" si="566"/>
        <v>0.98625648942671762</v>
      </c>
      <c r="BB921" s="30">
        <f t="shared" ca="1" si="566"/>
        <v>0.50012697306184506</v>
      </c>
      <c r="BC921" s="30">
        <f>IF(Riskregister!$E$16="",0,COUNTIF(BQ$4:BQ$53,"&lt;"&amp;BA921)*IF(BB921&lt;0.5,Riskregister!$K$16+(Riskregister!$L$16-Riskregister!$K$16)*SQRT(BB921/2),Riskregister!$L$16-(Riskregister!$L$16-Riskregister!$K$16)*SQRT((1-BB921)/2)))</f>
        <v>0</v>
      </c>
      <c r="BD921" s="30">
        <f t="shared" ca="1" si="554"/>
        <v>8474675.0438100789</v>
      </c>
    </row>
    <row r="922" spans="20:56" x14ac:dyDescent="0.35">
      <c r="T922" s="30">
        <f t="shared" ca="1" si="555"/>
        <v>0.76981273813770401</v>
      </c>
      <c r="U922" s="30">
        <f t="shared" ca="1" si="555"/>
        <v>0.41410698148303116</v>
      </c>
      <c r="V922" s="30">
        <f ca="1">IF(Riskregister!$E$5="",0,COUNTIF(BF$4:BF$53,"&lt;"&amp;T922)*IF(U922&lt;0.5,Riskregister!$K$5+(Riskregister!$L$5-Riskregister!$K$5)*SQRT(U922/2),Riskregister!$L$5-(Riskregister!$L$5-Riskregister!$K$5)*SQRT((1-U922)/2)))</f>
        <v>1773820.4417176493</v>
      </c>
      <c r="W922" s="30">
        <f t="shared" ca="1" si="556"/>
        <v>0.18968099920506365</v>
      </c>
      <c r="X922" s="30">
        <f t="shared" ca="1" si="556"/>
        <v>0.14099132420794169</v>
      </c>
      <c r="Y922" s="30">
        <f ca="1">IF(Riskregister!$E$6="",0,COUNTIF(BG$4:BG$53,"&lt;"&amp;W922)*IF(X922&lt;0.5,Riskregister!$K$6+(Riskregister!$L$6-Riskregister!$K$6)*SQRT(X922/2),Riskregister!$L$6-(Riskregister!$L$6-Riskregister!$K$6)*SQRT((1-X922)/2)))</f>
        <v>677918.34576302418</v>
      </c>
      <c r="Z922" s="30">
        <f t="shared" ca="1" si="557"/>
        <v>0.14581995790117319</v>
      </c>
      <c r="AA922" s="30">
        <f t="shared" ca="1" si="557"/>
        <v>0.52786457024898481</v>
      </c>
      <c r="AB922" s="30">
        <f ca="1">IF(Riskregister!$E$7="",0,COUNTIF(BH$4:BH$53,"&lt;"&amp;Z922)*IF(AA922&lt;0.5,Riskregister!$K$7+(Riskregister!$L$7-Riskregister!$K$7)*SQRT(AA922/2),Riskregister!$L$7-(Riskregister!$L$7-Riskregister!$K$7)*SQRT((1-AA922)/2)))</f>
        <v>919784.79790878319</v>
      </c>
      <c r="AC922" s="30">
        <f t="shared" ca="1" si="558"/>
        <v>0.31631829887742191</v>
      </c>
      <c r="AD922" s="30">
        <f t="shared" ca="1" si="558"/>
        <v>0.22830317115993448</v>
      </c>
      <c r="AE922" s="30">
        <f ca="1">IF(Riskregister!$E$8="",0,COUNTIF(BI$4:BI$53,"&lt;"&amp;AC922)*IF(AD922&lt;0.5,Riskregister!$K$8+(Riskregister!$L$8-Riskregister!$K$8)*SQRT(AD922/2),Riskregister!$L$8-(Riskregister!$L$8-Riskregister!$K$8)*SQRT((1-AD922)/2)))</f>
        <v>3775914.687431938</v>
      </c>
      <c r="AF922" s="30">
        <f t="shared" ca="1" si="559"/>
        <v>0.30597321697295066</v>
      </c>
      <c r="AG922" s="30">
        <f t="shared" ca="1" si="559"/>
        <v>0.38783802791574928</v>
      </c>
      <c r="AH922" s="30">
        <f>IF(Riskregister!$E$9="",0,COUNTIF(BJ$4:BJ$53,"&lt;"&amp;AF922)*IF(AG922&lt;0.5,Riskregister!$K$9+(Riskregister!$L$9-Riskregister!$K$9)*SQRT(AG922/2),Riskregister!$L$9-(Riskregister!$L$9-Riskregister!$K$9)*SQRT((1-AG922)/2)))</f>
        <v>0</v>
      </c>
      <c r="AI922" s="30">
        <f t="shared" ca="1" si="560"/>
        <v>0.62568866817955315</v>
      </c>
      <c r="AJ922" s="30">
        <f t="shared" ca="1" si="560"/>
        <v>0.1526144448834873</v>
      </c>
      <c r="AK922" s="30">
        <f>IF(Riskregister!$E$10="",0,COUNTIF(BK$4:BK$53,"&lt;"&amp;AI922)*IF(AJ922&lt;0.5,Riskregister!$K$10+(Riskregister!$L$10-Riskregister!$K$10)*SQRT(AJ922/2),Riskregister!$L$10-(Riskregister!$L$10-Riskregister!$K$10)*SQRT((1-AJ922)/2)))</f>
        <v>0</v>
      </c>
      <c r="AL922" s="30">
        <f t="shared" ca="1" si="561"/>
        <v>6.9318043594247092E-2</v>
      </c>
      <c r="AM922" s="30">
        <f t="shared" ca="1" si="561"/>
        <v>3.9721954619291844E-2</v>
      </c>
      <c r="AN922" s="30">
        <f>IF(Riskregister!$E$11="",0,COUNTIF(BL$4:BL$53,"&lt;"&amp;AL922)*IF(AM922&lt;0.5,Riskregister!$K$11+(Riskregister!$L$11-Riskregister!$K$11)*SQRT(AM922/2),Riskregister!$L$11-(Riskregister!$L$11-Riskregister!$K$11)*SQRT((1-AM922)/2)))</f>
        <v>0</v>
      </c>
      <c r="AO922" s="30">
        <f t="shared" ca="1" si="562"/>
        <v>0.71575533873725539</v>
      </c>
      <c r="AP922" s="30">
        <f t="shared" ca="1" si="562"/>
        <v>0.33900347466930458</v>
      </c>
      <c r="AQ922" s="30">
        <f>IF(Riskregister!$E$12="",0,COUNTIF(BM$4:BM$53,"&lt;"&amp;AO922)*IF(AP922&lt;0.5,Riskregister!$K$12+(Riskregister!$L$12-Riskregister!$K$12)*SQRT(AP922/2),Riskregister!$L$12-(Riskregister!$L$12-Riskregister!$K$12)*SQRT((1-AP922)/2)))</f>
        <v>0</v>
      </c>
      <c r="AR922" s="30">
        <f t="shared" ca="1" si="563"/>
        <v>6.2052740783451354E-2</v>
      </c>
      <c r="AS922" s="30">
        <f t="shared" ca="1" si="563"/>
        <v>0.37738973142108512</v>
      </c>
      <c r="AT922" s="30">
        <f>IF(Riskregister!$E$13="",0,COUNTIF(BN$4:BN$53,"&lt;"&amp;AR922)*IF(AS922&lt;0.5,Riskregister!$K$13+(Riskregister!$L$13-Riskregister!$K$13)*SQRT(AS922/2),Riskregister!$L$13-(Riskregister!$L$13-Riskregister!$K$13)*SQRT((1-AS922)/2)))</f>
        <v>0</v>
      </c>
      <c r="AU922" s="30">
        <f t="shared" ca="1" si="564"/>
        <v>0.78962830407415152</v>
      </c>
      <c r="AV922" s="30">
        <f t="shared" ca="1" si="564"/>
        <v>0.28326052653620615</v>
      </c>
      <c r="AW922" s="30">
        <f>IF(Riskregister!$E$14="",0,COUNTIF(BO$4:BO$53,"&lt;"&amp;AU922)*IF(AV922&lt;0.5,Riskregister!$K$14+(Riskregister!$L$14-Riskregister!$K$14)*SQRT(AV922/2),Riskregister!$L$14-(Riskregister!$L$14-Riskregister!$K$14)*SQRT((1-AV922)/2)))</f>
        <v>0</v>
      </c>
      <c r="AX922" s="30">
        <f t="shared" ca="1" si="565"/>
        <v>0.52880193123079045</v>
      </c>
      <c r="AY922" s="30">
        <f t="shared" ca="1" si="565"/>
        <v>0.33583696966696386</v>
      </c>
      <c r="AZ922" s="30">
        <f>IF(Riskregister!$E$15="",0,COUNTIF(BP$4:BP$53,"&lt;"&amp;AX922)*IF(AY922&lt;0.5,Riskregister!$K$15+(Riskregister!$L$15-Riskregister!$K$15)*SQRT(AY922/2),Riskregister!$L$15-(Riskregister!$L$15-Riskregister!$K$15)*SQRT((1-AY922)/2)))</f>
        <v>0</v>
      </c>
      <c r="BA922" s="30">
        <f t="shared" ca="1" si="566"/>
        <v>0.29516165029426567</v>
      </c>
      <c r="BB922" s="30">
        <f t="shared" ca="1" si="566"/>
        <v>0.56207459237819557</v>
      </c>
      <c r="BC922" s="30">
        <f>IF(Riskregister!$E$16="",0,COUNTIF(BQ$4:BQ$53,"&lt;"&amp;BA922)*IF(BB922&lt;0.5,Riskregister!$K$16+(Riskregister!$L$16-Riskregister!$K$16)*SQRT(BB922/2),Riskregister!$L$16-(Riskregister!$L$16-Riskregister!$K$16)*SQRT((1-BB922)/2)))</f>
        <v>0</v>
      </c>
      <c r="BD922" s="30">
        <f t="shared" ca="1" si="554"/>
        <v>7147438.2728213947</v>
      </c>
    </row>
    <row r="923" spans="20:56" x14ac:dyDescent="0.35">
      <c r="T923" s="30">
        <f t="shared" ca="1" si="555"/>
        <v>0.29070481833149331</v>
      </c>
      <c r="U923" s="30">
        <f t="shared" ca="1" si="555"/>
        <v>0.65173013303634175</v>
      </c>
      <c r="V923" s="30">
        <f ca="1">IF(Riskregister!$E$5="",0,COUNTIF(BF$4:BF$53,"&lt;"&amp;T923)*IF(U923&lt;0.5,Riskregister!$K$5+(Riskregister!$L$5-Riskregister!$K$5)*SQRT(U923/2),Riskregister!$L$5-(Riskregister!$L$5-Riskregister!$K$5)*SQRT((1-U923)/2)))</f>
        <v>824434.69792820106</v>
      </c>
      <c r="W923" s="30">
        <f t="shared" ca="1" si="556"/>
        <v>0.59393710420944967</v>
      </c>
      <c r="X923" s="30">
        <f t="shared" ca="1" si="556"/>
        <v>0.47319259246534418</v>
      </c>
      <c r="Y923" s="30">
        <f ca="1">IF(Riskregister!$E$6="",0,COUNTIF(BG$4:BG$53,"&lt;"&amp;W923)*IF(X923&lt;0.5,Riskregister!$K$6+(Riskregister!$L$6-Riskregister!$K$6)*SQRT(X923/2),Riskregister!$L$6-(Riskregister!$L$6-Riskregister!$K$6)*SQRT((1-X923)/2)))</f>
        <v>2151081.9510164084</v>
      </c>
      <c r="Z923" s="30">
        <f t="shared" ca="1" si="557"/>
        <v>2.1701669946863511E-2</v>
      </c>
      <c r="AA923" s="30">
        <f t="shared" ca="1" si="557"/>
        <v>0.69105182319868341</v>
      </c>
      <c r="AB923" s="30">
        <f ca="1">IF(Riskregister!$E$7="",0,COUNTIF(BH$4:BH$53,"&lt;"&amp;Z923)*IF(AA923&lt;0.5,Riskregister!$K$7+(Riskregister!$L$7-Riskregister!$K$7)*SQRT(AA923/2),Riskregister!$L$7-(Riskregister!$L$7-Riskregister!$K$7)*SQRT((1-AA923)/2)))</f>
        <v>524877.65754791466</v>
      </c>
      <c r="AC923" s="30">
        <f t="shared" ca="1" si="558"/>
        <v>0.67241322732687725</v>
      </c>
      <c r="AD923" s="30">
        <f t="shared" ca="1" si="558"/>
        <v>0.22546584235393108</v>
      </c>
      <c r="AE923" s="30">
        <f ca="1">IF(Riskregister!$E$8="",0,COUNTIF(BI$4:BI$53,"&lt;"&amp;AC923)*IF(AD923&lt;0.5,Riskregister!$K$8+(Riskregister!$L$8-Riskregister!$K$8)*SQRT(AD923/2),Riskregister!$L$8-(Riskregister!$L$8-Riskregister!$K$8)*SQRT((1-AD923)/2)))</f>
        <v>5634177.0202636607</v>
      </c>
      <c r="AF923" s="30">
        <f t="shared" ca="1" si="559"/>
        <v>0.19115584921988882</v>
      </c>
      <c r="AG923" s="30">
        <f t="shared" ca="1" si="559"/>
        <v>7.1104969513467675E-2</v>
      </c>
      <c r="AH923" s="30">
        <f>IF(Riskregister!$E$9="",0,COUNTIF(BJ$4:BJ$53,"&lt;"&amp;AF923)*IF(AG923&lt;0.5,Riskregister!$K$9+(Riskregister!$L$9-Riskregister!$K$9)*SQRT(AG923/2),Riskregister!$L$9-(Riskregister!$L$9-Riskregister!$K$9)*SQRT((1-AG923)/2)))</f>
        <v>0</v>
      </c>
      <c r="AI923" s="30">
        <f t="shared" ca="1" si="560"/>
        <v>0.55743051547123534</v>
      </c>
      <c r="AJ923" s="30">
        <f t="shared" ca="1" si="560"/>
        <v>0.45188819495095511</v>
      </c>
      <c r="AK923" s="30">
        <f>IF(Riskregister!$E$10="",0,COUNTIF(BK$4:BK$53,"&lt;"&amp;AI923)*IF(AJ923&lt;0.5,Riskregister!$K$10+(Riskregister!$L$10-Riskregister!$K$10)*SQRT(AJ923/2),Riskregister!$L$10-(Riskregister!$L$10-Riskregister!$K$10)*SQRT((1-AJ923)/2)))</f>
        <v>0</v>
      </c>
      <c r="AL923" s="30">
        <f t="shared" ca="1" si="561"/>
        <v>0.17753868301534548</v>
      </c>
      <c r="AM923" s="30">
        <f t="shared" ca="1" si="561"/>
        <v>0.94911546094857302</v>
      </c>
      <c r="AN923" s="30">
        <f>IF(Riskregister!$E$11="",0,COUNTIF(BL$4:BL$53,"&lt;"&amp;AL923)*IF(AM923&lt;0.5,Riskregister!$K$11+(Riskregister!$L$11-Riskregister!$K$11)*SQRT(AM923/2),Riskregister!$L$11-(Riskregister!$L$11-Riskregister!$K$11)*SQRT((1-AM923)/2)))</f>
        <v>0</v>
      </c>
      <c r="AO923" s="30">
        <f t="shared" ca="1" si="562"/>
        <v>0.8418773425211904</v>
      </c>
      <c r="AP923" s="30">
        <f t="shared" ca="1" si="562"/>
        <v>8.7960311157624815E-2</v>
      </c>
      <c r="AQ923" s="30">
        <f>IF(Riskregister!$E$12="",0,COUNTIF(BM$4:BM$53,"&lt;"&amp;AO923)*IF(AP923&lt;0.5,Riskregister!$K$12+(Riskregister!$L$12-Riskregister!$K$12)*SQRT(AP923/2),Riskregister!$L$12-(Riskregister!$L$12-Riskregister!$K$12)*SQRT((1-AP923)/2)))</f>
        <v>0</v>
      </c>
      <c r="AR923" s="30">
        <f t="shared" ca="1" si="563"/>
        <v>0.68982878816652138</v>
      </c>
      <c r="AS923" s="30">
        <f t="shared" ca="1" si="563"/>
        <v>0.90103979331147099</v>
      </c>
      <c r="AT923" s="30">
        <f>IF(Riskregister!$E$13="",0,COUNTIF(BN$4:BN$53,"&lt;"&amp;AR923)*IF(AS923&lt;0.5,Riskregister!$K$13+(Riskregister!$L$13-Riskregister!$K$13)*SQRT(AS923/2),Riskregister!$L$13-(Riskregister!$L$13-Riskregister!$K$13)*SQRT((1-AS923)/2)))</f>
        <v>0</v>
      </c>
      <c r="AU923" s="30">
        <f t="shared" ca="1" si="564"/>
        <v>0.88057012406398938</v>
      </c>
      <c r="AV923" s="30">
        <f t="shared" ca="1" si="564"/>
        <v>8.7606482663550977E-2</v>
      </c>
      <c r="AW923" s="30">
        <f>IF(Riskregister!$E$14="",0,COUNTIF(BO$4:BO$53,"&lt;"&amp;AU923)*IF(AV923&lt;0.5,Riskregister!$K$14+(Riskregister!$L$14-Riskregister!$K$14)*SQRT(AV923/2),Riskregister!$L$14-(Riskregister!$L$14-Riskregister!$K$14)*SQRT((1-AV923)/2)))</f>
        <v>0</v>
      </c>
      <c r="AX923" s="30">
        <f t="shared" ca="1" si="565"/>
        <v>0.58009424191458359</v>
      </c>
      <c r="AY923" s="30">
        <f t="shared" ca="1" si="565"/>
        <v>0.39535303135313005</v>
      </c>
      <c r="AZ923" s="30">
        <f>IF(Riskregister!$E$15="",0,COUNTIF(BP$4:BP$53,"&lt;"&amp;AX923)*IF(AY923&lt;0.5,Riskregister!$K$15+(Riskregister!$L$15-Riskregister!$K$15)*SQRT(AY923/2),Riskregister!$L$15-(Riskregister!$L$15-Riskregister!$K$15)*SQRT((1-AY923)/2)))</f>
        <v>0</v>
      </c>
      <c r="BA923" s="30">
        <f t="shared" ca="1" si="566"/>
        <v>0.9856511749863428</v>
      </c>
      <c r="BB923" s="30">
        <f t="shared" ca="1" si="566"/>
        <v>0.63568041357165073</v>
      </c>
      <c r="BC923" s="30">
        <f>IF(Riskregister!$E$16="",0,COUNTIF(BQ$4:BQ$53,"&lt;"&amp;BA923)*IF(BB923&lt;0.5,Riskregister!$K$16+(Riskregister!$L$16-Riskregister!$K$16)*SQRT(BB923/2),Riskregister!$L$16-(Riskregister!$L$16-Riskregister!$K$16)*SQRT((1-BB923)/2)))</f>
        <v>0</v>
      </c>
      <c r="BD923" s="30">
        <f t="shared" ca="1" si="554"/>
        <v>9134571.3267561849</v>
      </c>
    </row>
    <row r="924" spans="20:56" x14ac:dyDescent="0.35">
      <c r="T924" s="30">
        <f t="shared" ref="T924:U943" ca="1" si="567">RAND()</f>
        <v>0.39311359719297512</v>
      </c>
      <c r="U924" s="30">
        <f t="shared" ca="1" si="567"/>
        <v>0.39696758415450317</v>
      </c>
      <c r="V924" s="30">
        <f ca="1">IF(Riskregister!$E$5="",0,COUNTIF(BF$4:BF$53,"&lt;"&amp;T924)*IF(U924&lt;0.5,Riskregister!$K$5+(Riskregister!$L$5-Riskregister!$K$5)*SQRT(U924/2),Riskregister!$L$5-(Riskregister!$L$5-Riskregister!$K$5)*SQRT((1-U924)/2)))</f>
        <v>1051445.5179488757</v>
      </c>
      <c r="W924" s="30">
        <f t="shared" ref="W924:X943" ca="1" si="568">RAND()</f>
        <v>3.9996612044260638E-2</v>
      </c>
      <c r="X924" s="30">
        <f t="shared" ca="1" si="568"/>
        <v>0.29896219263188739</v>
      </c>
      <c r="Y924" s="30">
        <f ca="1">IF(Riskregister!$E$6="",0,COUNTIF(BG$4:BG$53,"&lt;"&amp;W924)*IF(X924&lt;0.5,Riskregister!$K$6+(Riskregister!$L$6-Riskregister!$K$6)*SQRT(X924/2),Riskregister!$L$6-(Riskregister!$L$6-Riskregister!$K$6)*SQRT((1-X924)/2)))</f>
        <v>0</v>
      </c>
      <c r="Z924" s="30">
        <f t="shared" ref="Z924:AA943" ca="1" si="569">RAND()</f>
        <v>0.22069968199833756</v>
      </c>
      <c r="AA924" s="30">
        <f t="shared" ca="1" si="569"/>
        <v>0.44834920814863455</v>
      </c>
      <c r="AB924" s="30">
        <f ca="1">IF(Riskregister!$E$7="",0,COUNTIF(BH$4:BH$53,"&lt;"&amp;Z924)*IF(AA924&lt;0.5,Riskregister!$K$7+(Riskregister!$L$7-Riskregister!$K$7)*SQRT(AA924/2),Riskregister!$L$7-(Riskregister!$L$7-Riskregister!$K$7)*SQRT((1-AA924)/2)))</f>
        <v>862859.12831133418</v>
      </c>
      <c r="AC924" s="30">
        <f t="shared" ref="AC924:AD943" ca="1" si="570">RAND()</f>
        <v>0.43870387342529349</v>
      </c>
      <c r="AD924" s="30">
        <f t="shared" ca="1" si="570"/>
        <v>0.32949341504321661</v>
      </c>
      <c r="AE924" s="30">
        <f ca="1">IF(Riskregister!$E$8="",0,COUNTIF(BI$4:BI$53,"&lt;"&amp;AC924)*IF(AD924&lt;0.5,Riskregister!$K$8+(Riskregister!$L$8-Riskregister!$K$8)*SQRT(AD924/2),Riskregister!$L$8-(Riskregister!$L$8-Riskregister!$K$8)*SQRT((1-AD924)/2)))</f>
        <v>4415366.1785743851</v>
      </c>
      <c r="AF924" s="30">
        <f t="shared" ref="AF924:AG943" ca="1" si="571">RAND()</f>
        <v>0.28080431264952388</v>
      </c>
      <c r="AG924" s="30">
        <f t="shared" ca="1" si="571"/>
        <v>1.5544921615010976E-2</v>
      </c>
      <c r="AH924" s="30">
        <f>IF(Riskregister!$E$9="",0,COUNTIF(BJ$4:BJ$53,"&lt;"&amp;AF924)*IF(AG924&lt;0.5,Riskregister!$K$9+(Riskregister!$L$9-Riskregister!$K$9)*SQRT(AG924/2),Riskregister!$L$9-(Riskregister!$L$9-Riskregister!$K$9)*SQRT((1-AG924)/2)))</f>
        <v>0</v>
      </c>
      <c r="AI924" s="30">
        <f t="shared" ref="AI924:AJ943" ca="1" si="572">RAND()</f>
        <v>0.73629549087672808</v>
      </c>
      <c r="AJ924" s="30">
        <f t="shared" ca="1" si="572"/>
        <v>0.13331488513492518</v>
      </c>
      <c r="AK924" s="30">
        <f>IF(Riskregister!$E$10="",0,COUNTIF(BK$4:BK$53,"&lt;"&amp;AI924)*IF(AJ924&lt;0.5,Riskregister!$K$10+(Riskregister!$L$10-Riskregister!$K$10)*SQRT(AJ924/2),Riskregister!$L$10-(Riskregister!$L$10-Riskregister!$K$10)*SQRT((1-AJ924)/2)))</f>
        <v>0</v>
      </c>
      <c r="AL924" s="30">
        <f t="shared" ref="AL924:AM943" ca="1" si="573">RAND()</f>
        <v>0.4545253772316975</v>
      </c>
      <c r="AM924" s="30">
        <f t="shared" ca="1" si="573"/>
        <v>0.1261376371461449</v>
      </c>
      <c r="AN924" s="30">
        <f>IF(Riskregister!$E$11="",0,COUNTIF(BL$4:BL$53,"&lt;"&amp;AL924)*IF(AM924&lt;0.5,Riskregister!$K$11+(Riskregister!$L$11-Riskregister!$K$11)*SQRT(AM924/2),Riskregister!$L$11-(Riskregister!$L$11-Riskregister!$K$11)*SQRT((1-AM924)/2)))</f>
        <v>0</v>
      </c>
      <c r="AO924" s="30">
        <f t="shared" ref="AO924:AP943" ca="1" si="574">RAND()</f>
        <v>0.40684157840929136</v>
      </c>
      <c r="AP924" s="30">
        <f t="shared" ca="1" si="574"/>
        <v>0.12539842798675016</v>
      </c>
      <c r="AQ924" s="30">
        <f>IF(Riskregister!$E$12="",0,COUNTIF(BM$4:BM$53,"&lt;"&amp;AO924)*IF(AP924&lt;0.5,Riskregister!$K$12+(Riskregister!$L$12-Riskregister!$K$12)*SQRT(AP924/2),Riskregister!$L$12-(Riskregister!$L$12-Riskregister!$K$12)*SQRT((1-AP924)/2)))</f>
        <v>0</v>
      </c>
      <c r="AR924" s="30">
        <f t="shared" ref="AR924:AS943" ca="1" si="575">RAND()</f>
        <v>0.94423613781186444</v>
      </c>
      <c r="AS924" s="30">
        <f t="shared" ca="1" si="575"/>
        <v>0.96068744073406354</v>
      </c>
      <c r="AT924" s="30">
        <f>IF(Riskregister!$E$13="",0,COUNTIF(BN$4:BN$53,"&lt;"&amp;AR924)*IF(AS924&lt;0.5,Riskregister!$K$13+(Riskregister!$L$13-Riskregister!$K$13)*SQRT(AS924/2),Riskregister!$L$13-(Riskregister!$L$13-Riskregister!$K$13)*SQRT((1-AS924)/2)))</f>
        <v>0</v>
      </c>
      <c r="AU924" s="30">
        <f t="shared" ref="AU924:AV943" ca="1" si="576">RAND()</f>
        <v>0.160783636789954</v>
      </c>
      <c r="AV924" s="30">
        <f t="shared" ca="1" si="576"/>
        <v>0.46409040547934866</v>
      </c>
      <c r="AW924" s="30">
        <f>IF(Riskregister!$E$14="",0,COUNTIF(BO$4:BO$53,"&lt;"&amp;AU924)*IF(AV924&lt;0.5,Riskregister!$K$14+(Riskregister!$L$14-Riskregister!$K$14)*SQRT(AV924/2),Riskregister!$L$14-(Riskregister!$L$14-Riskregister!$K$14)*SQRT((1-AV924)/2)))</f>
        <v>0</v>
      </c>
      <c r="AX924" s="30">
        <f t="shared" ref="AX924:AY943" ca="1" si="577">RAND()</f>
        <v>0.3538135645489241</v>
      </c>
      <c r="AY924" s="30">
        <f t="shared" ca="1" si="577"/>
        <v>0.3754805252058927</v>
      </c>
      <c r="AZ924" s="30">
        <f>IF(Riskregister!$E$15="",0,COUNTIF(BP$4:BP$53,"&lt;"&amp;AX924)*IF(AY924&lt;0.5,Riskregister!$K$15+(Riskregister!$L$15-Riskregister!$K$15)*SQRT(AY924/2),Riskregister!$L$15-(Riskregister!$L$15-Riskregister!$K$15)*SQRT((1-AY924)/2)))</f>
        <v>0</v>
      </c>
      <c r="BA924" s="30">
        <f t="shared" ref="BA924:BB943" ca="1" si="578">RAND()</f>
        <v>0.69765282093738157</v>
      </c>
      <c r="BB924" s="30">
        <f t="shared" ca="1" si="578"/>
        <v>0.49721121626737275</v>
      </c>
      <c r="BC924" s="30">
        <f>IF(Riskregister!$E$16="",0,COUNTIF(BQ$4:BQ$53,"&lt;"&amp;BA924)*IF(BB924&lt;0.5,Riskregister!$K$16+(Riskregister!$L$16-Riskregister!$K$16)*SQRT(BB924/2),Riskregister!$L$16-(Riskregister!$L$16-Riskregister!$K$16)*SQRT((1-BB924)/2)))</f>
        <v>0</v>
      </c>
      <c r="BD924" s="30">
        <f t="shared" ca="1" si="554"/>
        <v>6329670.8248345945</v>
      </c>
    </row>
    <row r="925" spans="20:56" x14ac:dyDescent="0.35">
      <c r="T925" s="30">
        <f t="shared" ca="1" si="567"/>
        <v>0.43961045075120497</v>
      </c>
      <c r="U925" s="30">
        <f t="shared" ca="1" si="567"/>
        <v>0.36653183468278128</v>
      </c>
      <c r="V925" s="30">
        <f ca="1">IF(Riskregister!$E$5="",0,COUNTIF(BF$4:BF$53,"&lt;"&amp;T925)*IF(U925&lt;0.5,Riskregister!$K$5+(Riskregister!$L$5-Riskregister!$K$5)*SQRT(U925/2),Riskregister!$L$5-(Riskregister!$L$5-Riskregister!$K$5)*SQRT((1-U925)/2)))</f>
        <v>1027929.1776287856</v>
      </c>
      <c r="W925" s="30">
        <f t="shared" ca="1" si="568"/>
        <v>0.90543652078379167</v>
      </c>
      <c r="X925" s="30">
        <f t="shared" ca="1" si="568"/>
        <v>0.93554663854386355</v>
      </c>
      <c r="Y925" s="30">
        <f ca="1">IF(Riskregister!$E$6="",0,COUNTIF(BG$4:BG$53,"&lt;"&amp;W925)*IF(X925&lt;0.5,Riskregister!$K$6+(Riskregister!$L$6-Riskregister!$K$6)*SQRT(X925/2),Riskregister!$L$6-(Riskregister!$L$6-Riskregister!$K$6)*SQRT((1-X925)/2)))</f>
        <v>6707471.0336154718</v>
      </c>
      <c r="Z925" s="30">
        <f t="shared" ca="1" si="569"/>
        <v>0.58909092236774618</v>
      </c>
      <c r="AA925" s="30">
        <f t="shared" ca="1" si="569"/>
        <v>0.58825574538035408</v>
      </c>
      <c r="AB925" s="30">
        <f ca="1">IF(Riskregister!$E$7="",0,COUNTIF(BH$4:BH$53,"&lt;"&amp;Z925)*IF(AA925&lt;0.5,Riskregister!$K$7+(Riskregister!$L$7-Riskregister!$K$7)*SQRT(AA925/2),Riskregister!$L$7-(Riskregister!$L$7-Riskregister!$K$7)*SQRT((1-AA925)/2)))</f>
        <v>1688358.2212883451</v>
      </c>
      <c r="AC925" s="30">
        <f t="shared" ca="1" si="570"/>
        <v>0.66207113785668115</v>
      </c>
      <c r="AD925" s="30">
        <f t="shared" ca="1" si="570"/>
        <v>0.79016687654615747</v>
      </c>
      <c r="AE925" s="30">
        <f ca="1">IF(Riskregister!$E$8="",0,COUNTIF(BI$4:BI$53,"&lt;"&amp;AC925)*IF(AD925&lt;0.5,Riskregister!$K$8+(Riskregister!$L$8-Riskregister!$K$8)*SQRT(AD925/2),Riskregister!$L$8-(Riskregister!$L$8-Riskregister!$K$8)*SQRT((1-AD925)/2)))</f>
        <v>10432893.515919602</v>
      </c>
      <c r="AF925" s="30">
        <f t="shared" ca="1" si="571"/>
        <v>6.6134944472351243E-2</v>
      </c>
      <c r="AG925" s="30">
        <f t="shared" ca="1" si="571"/>
        <v>0.94455480748547027</v>
      </c>
      <c r="AH925" s="30">
        <f>IF(Riskregister!$E$9="",0,COUNTIF(BJ$4:BJ$53,"&lt;"&amp;AF925)*IF(AG925&lt;0.5,Riskregister!$K$9+(Riskregister!$L$9-Riskregister!$K$9)*SQRT(AG925/2),Riskregister!$L$9-(Riskregister!$L$9-Riskregister!$K$9)*SQRT((1-AG925)/2)))</f>
        <v>0</v>
      </c>
      <c r="AI925" s="30">
        <f t="shared" ca="1" si="572"/>
        <v>0.51125463734294296</v>
      </c>
      <c r="AJ925" s="30">
        <f t="shared" ca="1" si="572"/>
        <v>0.26205182635490598</v>
      </c>
      <c r="AK925" s="30">
        <f>IF(Riskregister!$E$10="",0,COUNTIF(BK$4:BK$53,"&lt;"&amp;AI925)*IF(AJ925&lt;0.5,Riskregister!$K$10+(Riskregister!$L$10-Riskregister!$K$10)*SQRT(AJ925/2),Riskregister!$L$10-(Riskregister!$L$10-Riskregister!$K$10)*SQRT((1-AJ925)/2)))</f>
        <v>0</v>
      </c>
      <c r="AL925" s="30">
        <f t="shared" ca="1" si="573"/>
        <v>0.16367402924258601</v>
      </c>
      <c r="AM925" s="30">
        <f t="shared" ca="1" si="573"/>
        <v>0.26643996088289346</v>
      </c>
      <c r="AN925" s="30">
        <f>IF(Riskregister!$E$11="",0,COUNTIF(BL$4:BL$53,"&lt;"&amp;AL925)*IF(AM925&lt;0.5,Riskregister!$K$11+(Riskregister!$L$11-Riskregister!$K$11)*SQRT(AM925/2),Riskregister!$L$11-(Riskregister!$L$11-Riskregister!$K$11)*SQRT((1-AM925)/2)))</f>
        <v>0</v>
      </c>
      <c r="AO925" s="30">
        <f t="shared" ca="1" si="574"/>
        <v>0.5440181630359241</v>
      </c>
      <c r="AP925" s="30">
        <f t="shared" ca="1" si="574"/>
        <v>0.9151672414390094</v>
      </c>
      <c r="AQ925" s="30">
        <f>IF(Riskregister!$E$12="",0,COUNTIF(BM$4:BM$53,"&lt;"&amp;AO925)*IF(AP925&lt;0.5,Riskregister!$K$12+(Riskregister!$L$12-Riskregister!$K$12)*SQRT(AP925/2),Riskregister!$L$12-(Riskregister!$L$12-Riskregister!$K$12)*SQRT((1-AP925)/2)))</f>
        <v>0</v>
      </c>
      <c r="AR925" s="30">
        <f t="shared" ca="1" si="575"/>
        <v>0.23761157569989821</v>
      </c>
      <c r="AS925" s="30">
        <f t="shared" ca="1" si="575"/>
        <v>5.606359884157297E-2</v>
      </c>
      <c r="AT925" s="30">
        <f>IF(Riskregister!$E$13="",0,COUNTIF(BN$4:BN$53,"&lt;"&amp;AR925)*IF(AS925&lt;0.5,Riskregister!$K$13+(Riskregister!$L$13-Riskregister!$K$13)*SQRT(AS925/2),Riskregister!$L$13-(Riskregister!$L$13-Riskregister!$K$13)*SQRT((1-AS925)/2)))</f>
        <v>0</v>
      </c>
      <c r="AU925" s="30">
        <f t="shared" ca="1" si="576"/>
        <v>0.43835748943854591</v>
      </c>
      <c r="AV925" s="30">
        <f t="shared" ca="1" si="576"/>
        <v>0.41642984483141976</v>
      </c>
      <c r="AW925" s="30">
        <f>IF(Riskregister!$E$14="",0,COUNTIF(BO$4:BO$53,"&lt;"&amp;AU925)*IF(AV925&lt;0.5,Riskregister!$K$14+(Riskregister!$L$14-Riskregister!$K$14)*SQRT(AV925/2),Riskregister!$L$14-(Riskregister!$L$14-Riskregister!$K$14)*SQRT((1-AV925)/2)))</f>
        <v>0</v>
      </c>
      <c r="AX925" s="30">
        <f t="shared" ca="1" si="577"/>
        <v>0.44999857087879913</v>
      </c>
      <c r="AY925" s="30">
        <f t="shared" ca="1" si="577"/>
        <v>0.24302191696333342</v>
      </c>
      <c r="AZ925" s="30">
        <f>IF(Riskregister!$E$15="",0,COUNTIF(BP$4:BP$53,"&lt;"&amp;AX925)*IF(AY925&lt;0.5,Riskregister!$K$15+(Riskregister!$L$15-Riskregister!$K$15)*SQRT(AY925/2),Riskregister!$L$15-(Riskregister!$L$15-Riskregister!$K$15)*SQRT((1-AY925)/2)))</f>
        <v>0</v>
      </c>
      <c r="BA925" s="30">
        <f t="shared" ca="1" si="578"/>
        <v>6.6556270408439921E-2</v>
      </c>
      <c r="BB925" s="30">
        <f t="shared" ca="1" si="578"/>
        <v>0.94589712915674828</v>
      </c>
      <c r="BC925" s="30">
        <f>IF(Riskregister!$E$16="",0,COUNTIF(BQ$4:BQ$53,"&lt;"&amp;BA925)*IF(BB925&lt;0.5,Riskregister!$K$16+(Riskregister!$L$16-Riskregister!$K$16)*SQRT(BB925/2),Riskregister!$L$16-(Riskregister!$L$16-Riskregister!$K$16)*SQRT((1-BB925)/2)))</f>
        <v>0</v>
      </c>
      <c r="BD925" s="30">
        <f t="shared" ca="1" si="554"/>
        <v>19856651.948452204</v>
      </c>
    </row>
    <row r="926" spans="20:56" x14ac:dyDescent="0.35">
      <c r="T926" s="30">
        <f t="shared" ca="1" si="567"/>
        <v>2.3576414414046121E-2</v>
      </c>
      <c r="U926" s="30">
        <f t="shared" ca="1" si="567"/>
        <v>0.87519891510225534</v>
      </c>
      <c r="V926" s="30">
        <f ca="1">IF(Riskregister!$E$5="",0,COUNTIF(BF$4:BF$53,"&lt;"&amp;T926)*IF(U926&lt;0.5,Riskregister!$K$5+(Riskregister!$L$5-Riskregister!$K$5)*SQRT(U926/2),Riskregister!$L$5-(Riskregister!$L$5-Riskregister!$K$5)*SQRT((1-U926)/2)))</f>
        <v>0</v>
      </c>
      <c r="W926" s="30">
        <f t="shared" ca="1" si="568"/>
        <v>0.62488278008352915</v>
      </c>
      <c r="X926" s="30">
        <f t="shared" ca="1" si="568"/>
        <v>8.4989341933349283E-2</v>
      </c>
      <c r="Y926" s="30">
        <f ca="1">IF(Riskregister!$E$6="",0,COUNTIF(BG$4:BG$53,"&lt;"&amp;W926)*IF(X926&lt;0.5,Riskregister!$K$6+(Riskregister!$L$6-Riskregister!$K$6)*SQRT(X926/2),Riskregister!$L$6-(Riskregister!$L$6-Riskregister!$K$6)*SQRT((1-X926)/2)))</f>
        <v>1142112.4818570991</v>
      </c>
      <c r="Z926" s="30">
        <f t="shared" ca="1" si="569"/>
        <v>0.70315258166490457</v>
      </c>
      <c r="AA926" s="30">
        <f t="shared" ca="1" si="569"/>
        <v>0.50042963073032487</v>
      </c>
      <c r="AB926" s="30">
        <f ca="1">IF(Riskregister!$E$7="",0,COUNTIF(BH$4:BH$53,"&lt;"&amp;Z926)*IF(AA926&lt;0.5,Riskregister!$K$7+(Riskregister!$L$7-Riskregister!$K$7)*SQRT(AA926/2),Riskregister!$L$7-(Riskregister!$L$7-Riskregister!$K$7)*SQRT((1-AA926)/2)))</f>
        <v>1800601.6122857914</v>
      </c>
      <c r="AC926" s="30">
        <f t="shared" ca="1" si="570"/>
        <v>0.35743977691039719</v>
      </c>
      <c r="AD926" s="30">
        <f t="shared" ca="1" si="570"/>
        <v>0.62987130503100675</v>
      </c>
      <c r="AE926" s="30">
        <f ca="1">IF(Riskregister!$E$8="",0,COUNTIF(BI$4:BI$53,"&lt;"&amp;AC926)*IF(AD926&lt;0.5,Riskregister!$K$8+(Riskregister!$L$8-Riskregister!$K$8)*SQRT(AD926/2),Riskregister!$L$8-(Riskregister!$L$8-Riskregister!$K$8)*SQRT((1-AD926)/2)))</f>
        <v>5956204.0427674744</v>
      </c>
      <c r="AF926" s="30">
        <f t="shared" ca="1" si="571"/>
        <v>0.28548578017692605</v>
      </c>
      <c r="AG926" s="30">
        <f t="shared" ca="1" si="571"/>
        <v>0.66390360759404821</v>
      </c>
      <c r="AH926" s="30">
        <f>IF(Riskregister!$E$9="",0,COUNTIF(BJ$4:BJ$53,"&lt;"&amp;AF926)*IF(AG926&lt;0.5,Riskregister!$K$9+(Riskregister!$L$9-Riskregister!$K$9)*SQRT(AG926/2),Riskregister!$L$9-(Riskregister!$L$9-Riskregister!$K$9)*SQRT((1-AG926)/2)))</f>
        <v>0</v>
      </c>
      <c r="AI926" s="30">
        <f t="shared" ca="1" si="572"/>
        <v>0.47933579099020907</v>
      </c>
      <c r="AJ926" s="30">
        <f t="shared" ca="1" si="572"/>
        <v>0.31877716179423243</v>
      </c>
      <c r="AK926" s="30">
        <f>IF(Riskregister!$E$10="",0,COUNTIF(BK$4:BK$53,"&lt;"&amp;AI926)*IF(AJ926&lt;0.5,Riskregister!$K$10+(Riskregister!$L$10-Riskregister!$K$10)*SQRT(AJ926/2),Riskregister!$L$10-(Riskregister!$L$10-Riskregister!$K$10)*SQRT((1-AJ926)/2)))</f>
        <v>0</v>
      </c>
      <c r="AL926" s="30">
        <f t="shared" ca="1" si="573"/>
        <v>0.12275219518086999</v>
      </c>
      <c r="AM926" s="30">
        <f t="shared" ca="1" si="573"/>
        <v>9.234050450251674E-2</v>
      </c>
      <c r="AN926" s="30">
        <f>IF(Riskregister!$E$11="",0,COUNTIF(BL$4:BL$53,"&lt;"&amp;AL926)*IF(AM926&lt;0.5,Riskregister!$K$11+(Riskregister!$L$11-Riskregister!$K$11)*SQRT(AM926/2),Riskregister!$L$11-(Riskregister!$L$11-Riskregister!$K$11)*SQRT((1-AM926)/2)))</f>
        <v>0</v>
      </c>
      <c r="AO926" s="30">
        <f t="shared" ca="1" si="574"/>
        <v>0.89192715532679279</v>
      </c>
      <c r="AP926" s="30">
        <f t="shared" ca="1" si="574"/>
        <v>2.2931417215876992E-2</v>
      </c>
      <c r="AQ926" s="30">
        <f>IF(Riskregister!$E$12="",0,COUNTIF(BM$4:BM$53,"&lt;"&amp;AO926)*IF(AP926&lt;0.5,Riskregister!$K$12+(Riskregister!$L$12-Riskregister!$K$12)*SQRT(AP926/2),Riskregister!$L$12-(Riskregister!$L$12-Riskregister!$K$12)*SQRT((1-AP926)/2)))</f>
        <v>0</v>
      </c>
      <c r="AR926" s="30">
        <f t="shared" ca="1" si="575"/>
        <v>0.91689751381245044</v>
      </c>
      <c r="AS926" s="30">
        <f t="shared" ca="1" si="575"/>
        <v>0.28232294732400653</v>
      </c>
      <c r="AT926" s="30">
        <f>IF(Riskregister!$E$13="",0,COUNTIF(BN$4:BN$53,"&lt;"&amp;AR926)*IF(AS926&lt;0.5,Riskregister!$K$13+(Riskregister!$L$13-Riskregister!$K$13)*SQRT(AS926/2),Riskregister!$L$13-(Riskregister!$L$13-Riskregister!$K$13)*SQRT((1-AS926)/2)))</f>
        <v>0</v>
      </c>
      <c r="AU926" s="30">
        <f t="shared" ca="1" si="576"/>
        <v>0.42976676954386106</v>
      </c>
      <c r="AV926" s="30">
        <f t="shared" ca="1" si="576"/>
        <v>0.68327276816206661</v>
      </c>
      <c r="AW926" s="30">
        <f>IF(Riskregister!$E$14="",0,COUNTIF(BO$4:BO$53,"&lt;"&amp;AU926)*IF(AV926&lt;0.5,Riskregister!$K$14+(Riskregister!$L$14-Riskregister!$K$14)*SQRT(AV926/2),Riskregister!$L$14-(Riskregister!$L$14-Riskregister!$K$14)*SQRT((1-AV926)/2)))</f>
        <v>0</v>
      </c>
      <c r="AX926" s="30">
        <f t="shared" ca="1" si="577"/>
        <v>0.14383368617606718</v>
      </c>
      <c r="AY926" s="30">
        <f t="shared" ca="1" si="577"/>
        <v>0.31920899381890155</v>
      </c>
      <c r="AZ926" s="30">
        <f>IF(Riskregister!$E$15="",0,COUNTIF(BP$4:BP$53,"&lt;"&amp;AX926)*IF(AY926&lt;0.5,Riskregister!$K$15+(Riskregister!$L$15-Riskregister!$K$15)*SQRT(AY926/2),Riskregister!$L$15-(Riskregister!$L$15-Riskregister!$K$15)*SQRT((1-AY926)/2)))</f>
        <v>0</v>
      </c>
      <c r="BA926" s="30">
        <f t="shared" ca="1" si="578"/>
        <v>0.12984644986640959</v>
      </c>
      <c r="BB926" s="30">
        <f t="shared" ca="1" si="578"/>
        <v>0.35049259737106664</v>
      </c>
      <c r="BC926" s="30">
        <f>IF(Riskregister!$E$16="",0,COUNTIF(BQ$4:BQ$53,"&lt;"&amp;BA926)*IF(BB926&lt;0.5,Riskregister!$K$16+(Riskregister!$L$16-Riskregister!$K$16)*SQRT(BB926/2),Riskregister!$L$16-(Riskregister!$L$16-Riskregister!$K$16)*SQRT((1-BB926)/2)))</f>
        <v>0</v>
      </c>
      <c r="BD926" s="30">
        <f t="shared" ca="1" si="554"/>
        <v>8898918.136910364</v>
      </c>
    </row>
    <row r="927" spans="20:56" x14ac:dyDescent="0.35">
      <c r="T927" s="30">
        <f t="shared" ca="1" si="567"/>
        <v>0.5508826726533036</v>
      </c>
      <c r="U927" s="30">
        <f t="shared" ca="1" si="567"/>
        <v>0.63823447761741492</v>
      </c>
      <c r="V927" s="30">
        <f ca="1">IF(Riskregister!$E$5="",0,COUNTIF(BF$4:BF$53,"&lt;"&amp;T927)*IF(U927&lt;0.5,Riskregister!$K$5+(Riskregister!$L$5-Riskregister!$K$5)*SQRT(U927/2),Riskregister!$L$5-(Riskregister!$L$5-Riskregister!$K$5)*SQRT((1-U927)/2)))</f>
        <v>1634454.347370591</v>
      </c>
      <c r="W927" s="30">
        <f t="shared" ca="1" si="568"/>
        <v>0.15160446395372573</v>
      </c>
      <c r="X927" s="30">
        <f t="shared" ca="1" si="568"/>
        <v>0.26593835557205414</v>
      </c>
      <c r="Y927" s="30">
        <f ca="1">IF(Riskregister!$E$6="",0,COUNTIF(BG$4:BG$53,"&lt;"&amp;W927)*IF(X927&lt;0.5,Riskregister!$K$6+(Riskregister!$L$6-Riskregister!$K$6)*SQRT(X927/2),Riskregister!$L$6-(Riskregister!$L$6-Riskregister!$K$6)*SQRT((1-X927)/2)))</f>
        <v>856368.90239158017</v>
      </c>
      <c r="Z927" s="30">
        <f t="shared" ca="1" si="569"/>
        <v>0.39622829757710609</v>
      </c>
      <c r="AA927" s="30">
        <f t="shared" ca="1" si="569"/>
        <v>0.14569333970895715</v>
      </c>
      <c r="AB927" s="30">
        <f ca="1">IF(Riskregister!$E$7="",0,COUNTIF(BH$4:BH$53,"&lt;"&amp;Z927)*IF(AA927&lt;0.5,Riskregister!$K$7+(Riskregister!$L$7-Riskregister!$K$7)*SQRT(AA927/2),Riskregister!$L$7-(Riskregister!$L$7-Riskregister!$K$7)*SQRT((1-AA927)/2)))</f>
        <v>722327.13920474728</v>
      </c>
      <c r="AC927" s="30">
        <f t="shared" ca="1" si="570"/>
        <v>0.80337024973349325</v>
      </c>
      <c r="AD927" s="30">
        <f t="shared" ca="1" si="570"/>
        <v>0.75981392543809478</v>
      </c>
      <c r="AE927" s="30">
        <f ca="1">IF(Riskregister!$E$8="",0,COUNTIF(BI$4:BI$53,"&lt;"&amp;AC927)*IF(AD927&lt;0.5,Riskregister!$K$8+(Riskregister!$L$8-Riskregister!$K$8)*SQRT(AD927/2),Riskregister!$L$8-(Riskregister!$L$8-Riskregister!$K$8)*SQRT((1-AD927)/2)))</f>
        <v>13484964.843028098</v>
      </c>
      <c r="AF927" s="30">
        <f t="shared" ca="1" si="571"/>
        <v>0.54126727803335195</v>
      </c>
      <c r="AG927" s="30">
        <f t="shared" ca="1" si="571"/>
        <v>0.27466899654668764</v>
      </c>
      <c r="AH927" s="30">
        <f>IF(Riskregister!$E$9="",0,COUNTIF(BJ$4:BJ$53,"&lt;"&amp;AF927)*IF(AG927&lt;0.5,Riskregister!$K$9+(Riskregister!$L$9-Riskregister!$K$9)*SQRT(AG927/2),Riskregister!$L$9-(Riskregister!$L$9-Riskregister!$K$9)*SQRT((1-AG927)/2)))</f>
        <v>0</v>
      </c>
      <c r="AI927" s="30">
        <f t="shared" ca="1" si="572"/>
        <v>0.6693119090350077</v>
      </c>
      <c r="AJ927" s="30">
        <f t="shared" ca="1" si="572"/>
        <v>0.80028882667203438</v>
      </c>
      <c r="AK927" s="30">
        <f>IF(Riskregister!$E$10="",0,COUNTIF(BK$4:BK$53,"&lt;"&amp;AI927)*IF(AJ927&lt;0.5,Riskregister!$K$10+(Riskregister!$L$10-Riskregister!$K$10)*SQRT(AJ927/2),Riskregister!$L$10-(Riskregister!$L$10-Riskregister!$K$10)*SQRT((1-AJ927)/2)))</f>
        <v>0</v>
      </c>
      <c r="AL927" s="30">
        <f t="shared" ca="1" si="573"/>
        <v>0.59169476798562015</v>
      </c>
      <c r="AM927" s="30">
        <f t="shared" ca="1" si="573"/>
        <v>0.85547641660803286</v>
      </c>
      <c r="AN927" s="30">
        <f>IF(Riskregister!$E$11="",0,COUNTIF(BL$4:BL$53,"&lt;"&amp;AL927)*IF(AM927&lt;0.5,Riskregister!$K$11+(Riskregister!$L$11-Riskregister!$K$11)*SQRT(AM927/2),Riskregister!$L$11-(Riskregister!$L$11-Riskregister!$K$11)*SQRT((1-AM927)/2)))</f>
        <v>0</v>
      </c>
      <c r="AO927" s="30">
        <f t="shared" ca="1" si="574"/>
        <v>0.87229157580543359</v>
      </c>
      <c r="AP927" s="30">
        <f t="shared" ca="1" si="574"/>
        <v>0.15605155315860997</v>
      </c>
      <c r="AQ927" s="30">
        <f>IF(Riskregister!$E$12="",0,COUNTIF(BM$4:BM$53,"&lt;"&amp;AO927)*IF(AP927&lt;0.5,Riskregister!$K$12+(Riskregister!$L$12-Riskregister!$K$12)*SQRT(AP927/2),Riskregister!$L$12-(Riskregister!$L$12-Riskregister!$K$12)*SQRT((1-AP927)/2)))</f>
        <v>0</v>
      </c>
      <c r="AR927" s="30">
        <f t="shared" ca="1" si="575"/>
        <v>0.70084362842779013</v>
      </c>
      <c r="AS927" s="30">
        <f t="shared" ca="1" si="575"/>
        <v>0.64462559434341127</v>
      </c>
      <c r="AT927" s="30">
        <f>IF(Riskregister!$E$13="",0,COUNTIF(BN$4:BN$53,"&lt;"&amp;AR927)*IF(AS927&lt;0.5,Riskregister!$K$13+(Riskregister!$L$13-Riskregister!$K$13)*SQRT(AS927/2),Riskregister!$L$13-(Riskregister!$L$13-Riskregister!$K$13)*SQRT((1-AS927)/2)))</f>
        <v>0</v>
      </c>
      <c r="AU927" s="30">
        <f t="shared" ca="1" si="576"/>
        <v>0.62937868599252556</v>
      </c>
      <c r="AV927" s="30">
        <f t="shared" ca="1" si="576"/>
        <v>0.38515955391636758</v>
      </c>
      <c r="AW927" s="30">
        <f>IF(Riskregister!$E$14="",0,COUNTIF(BO$4:BO$53,"&lt;"&amp;AU927)*IF(AV927&lt;0.5,Riskregister!$K$14+(Riskregister!$L$14-Riskregister!$K$14)*SQRT(AV927/2),Riskregister!$L$14-(Riskregister!$L$14-Riskregister!$K$14)*SQRT((1-AV927)/2)))</f>
        <v>0</v>
      </c>
      <c r="AX927" s="30">
        <f t="shared" ca="1" si="577"/>
        <v>0.22432222251443878</v>
      </c>
      <c r="AY927" s="30">
        <f t="shared" ca="1" si="577"/>
        <v>0.91706484975184299</v>
      </c>
      <c r="AZ927" s="30">
        <f>IF(Riskregister!$E$15="",0,COUNTIF(BP$4:BP$53,"&lt;"&amp;AX927)*IF(AY927&lt;0.5,Riskregister!$K$15+(Riskregister!$L$15-Riskregister!$K$15)*SQRT(AY927/2),Riskregister!$L$15-(Riskregister!$L$15-Riskregister!$K$15)*SQRT((1-AY927)/2)))</f>
        <v>0</v>
      </c>
      <c r="BA927" s="30">
        <f t="shared" ca="1" si="578"/>
        <v>0.52420399486473412</v>
      </c>
      <c r="BB927" s="30">
        <f t="shared" ca="1" si="578"/>
        <v>0.45114325031760572</v>
      </c>
      <c r="BC927" s="30">
        <f>IF(Riskregister!$E$16="",0,COUNTIF(BQ$4:BQ$53,"&lt;"&amp;BA927)*IF(BB927&lt;0.5,Riskregister!$K$16+(Riskregister!$L$16-Riskregister!$K$16)*SQRT(BB927/2),Riskregister!$L$16-(Riskregister!$L$16-Riskregister!$K$16)*SQRT((1-BB927)/2)))</f>
        <v>0</v>
      </c>
      <c r="BD927" s="30">
        <f t="shared" ca="1" si="554"/>
        <v>16698115.231995016</v>
      </c>
    </row>
    <row r="928" spans="20:56" x14ac:dyDescent="0.35">
      <c r="T928" s="30">
        <f t="shared" ca="1" si="567"/>
        <v>0.10741966721263563</v>
      </c>
      <c r="U928" s="30">
        <f t="shared" ca="1" si="567"/>
        <v>0.59176920114114817</v>
      </c>
      <c r="V928" s="30">
        <f ca="1">IF(Riskregister!$E$5="",0,COUNTIF(BF$4:BF$53,"&lt;"&amp;T928)*IF(U928&lt;0.5,Riskregister!$K$5+(Riskregister!$L$5-Riskregister!$K$5)*SQRT(U928/2),Riskregister!$L$5-(Riskregister!$L$5-Riskregister!$K$5)*SQRT((1-U928)/2)))</f>
        <v>396693.90470411675</v>
      </c>
      <c r="W928" s="30">
        <f t="shared" ca="1" si="568"/>
        <v>0.97697146859515716</v>
      </c>
      <c r="X928" s="30">
        <f t="shared" ca="1" si="568"/>
        <v>8.1817486402153028E-2</v>
      </c>
      <c r="Y928" s="30">
        <f ca="1">IF(Riskregister!$E$6="",0,COUNTIF(BG$4:BG$53,"&lt;"&amp;W928)*IF(X928&lt;0.5,Riskregister!$K$6+(Riskregister!$L$6-Riskregister!$K$6)*SQRT(X928/2),Riskregister!$L$6-(Riskregister!$L$6-Riskregister!$K$6)*SQRT((1-X928)/2)))</f>
        <v>2820331.8926193649</v>
      </c>
      <c r="Z928" s="30">
        <f t="shared" ca="1" si="569"/>
        <v>0.14112550047234906</v>
      </c>
      <c r="AA928" s="30">
        <f t="shared" ca="1" si="569"/>
        <v>0.39941632411955075</v>
      </c>
      <c r="AB928" s="30">
        <f ca="1">IF(Riskregister!$E$7="",0,COUNTIF(BH$4:BH$53,"&lt;"&amp;Z928)*IF(AA928&lt;0.5,Riskregister!$K$7+(Riskregister!$L$7-Riskregister!$K$7)*SQRT(AA928/2),Riskregister!$L$7-(Riskregister!$L$7-Riskregister!$K$7)*SQRT((1-AA928)/2)))</f>
        <v>825642.06830835773</v>
      </c>
      <c r="AC928" s="30">
        <f t="shared" ca="1" si="570"/>
        <v>0.78892934420253547</v>
      </c>
      <c r="AD928" s="30">
        <f t="shared" ca="1" si="570"/>
        <v>7.2653279149372474E-2</v>
      </c>
      <c r="AE928" s="30">
        <f ca="1">IF(Riskregister!$E$8="",0,COUNTIF(BI$4:BI$53,"&lt;"&amp;AC928)*IF(AD928&lt;0.5,Riskregister!$K$8+(Riskregister!$L$8-Riskregister!$K$8)*SQRT(AD928/2),Riskregister!$L$8-(Riskregister!$L$8-Riskregister!$K$8)*SQRT((1-AD928)/2)))</f>
        <v>4783195.1511572888</v>
      </c>
      <c r="AF928" s="30">
        <f t="shared" ca="1" si="571"/>
        <v>1.8430735398447529E-2</v>
      </c>
      <c r="AG928" s="30">
        <f t="shared" ca="1" si="571"/>
        <v>0.26603606172526439</v>
      </c>
      <c r="AH928" s="30">
        <f>IF(Riskregister!$E$9="",0,COUNTIF(BJ$4:BJ$53,"&lt;"&amp;AF928)*IF(AG928&lt;0.5,Riskregister!$K$9+(Riskregister!$L$9-Riskregister!$K$9)*SQRT(AG928/2),Riskregister!$L$9-(Riskregister!$L$9-Riskregister!$K$9)*SQRT((1-AG928)/2)))</f>
        <v>0</v>
      </c>
      <c r="AI928" s="30">
        <f t="shared" ca="1" si="572"/>
        <v>0.57091213333246049</v>
      </c>
      <c r="AJ928" s="30">
        <f t="shared" ca="1" si="572"/>
        <v>0.69593717470485972</v>
      </c>
      <c r="AK928" s="30">
        <f>IF(Riskregister!$E$10="",0,COUNTIF(BK$4:BK$53,"&lt;"&amp;AI928)*IF(AJ928&lt;0.5,Riskregister!$K$10+(Riskregister!$L$10-Riskregister!$K$10)*SQRT(AJ928/2),Riskregister!$L$10-(Riskregister!$L$10-Riskregister!$K$10)*SQRT((1-AJ928)/2)))</f>
        <v>0</v>
      </c>
      <c r="AL928" s="30">
        <f t="shared" ca="1" si="573"/>
        <v>0.4161349776277854</v>
      </c>
      <c r="AM928" s="30">
        <f t="shared" ca="1" si="573"/>
        <v>0.41358825545401512</v>
      </c>
      <c r="AN928" s="30">
        <f>IF(Riskregister!$E$11="",0,COUNTIF(BL$4:BL$53,"&lt;"&amp;AL928)*IF(AM928&lt;0.5,Riskregister!$K$11+(Riskregister!$L$11-Riskregister!$K$11)*SQRT(AM928/2),Riskregister!$L$11-(Riskregister!$L$11-Riskregister!$K$11)*SQRT((1-AM928)/2)))</f>
        <v>0</v>
      </c>
      <c r="AO928" s="30">
        <f t="shared" ca="1" si="574"/>
        <v>0.27040025258788614</v>
      </c>
      <c r="AP928" s="30">
        <f t="shared" ca="1" si="574"/>
        <v>0.49072842062158628</v>
      </c>
      <c r="AQ928" s="30">
        <f>IF(Riskregister!$E$12="",0,COUNTIF(BM$4:BM$53,"&lt;"&amp;AO928)*IF(AP928&lt;0.5,Riskregister!$K$12+(Riskregister!$L$12-Riskregister!$K$12)*SQRT(AP928/2),Riskregister!$L$12-(Riskregister!$L$12-Riskregister!$K$12)*SQRT((1-AP928)/2)))</f>
        <v>0</v>
      </c>
      <c r="AR928" s="30">
        <f t="shared" ca="1" si="575"/>
        <v>0.58289115954161363</v>
      </c>
      <c r="AS928" s="30">
        <f t="shared" ca="1" si="575"/>
        <v>0.35345645043068086</v>
      </c>
      <c r="AT928" s="30">
        <f>IF(Riskregister!$E$13="",0,COUNTIF(BN$4:BN$53,"&lt;"&amp;AR928)*IF(AS928&lt;0.5,Riskregister!$K$13+(Riskregister!$L$13-Riskregister!$K$13)*SQRT(AS928/2),Riskregister!$L$13-(Riskregister!$L$13-Riskregister!$K$13)*SQRT((1-AS928)/2)))</f>
        <v>0</v>
      </c>
      <c r="AU928" s="30">
        <f t="shared" ca="1" si="576"/>
        <v>0.32005118687927092</v>
      </c>
      <c r="AV928" s="30">
        <f t="shared" ca="1" si="576"/>
        <v>4.9039231565208175E-2</v>
      </c>
      <c r="AW928" s="30">
        <f>IF(Riskregister!$E$14="",0,COUNTIF(BO$4:BO$53,"&lt;"&amp;AU928)*IF(AV928&lt;0.5,Riskregister!$K$14+(Riskregister!$L$14-Riskregister!$K$14)*SQRT(AV928/2),Riskregister!$L$14-(Riskregister!$L$14-Riskregister!$K$14)*SQRT((1-AV928)/2)))</f>
        <v>0</v>
      </c>
      <c r="AX928" s="30">
        <f t="shared" ca="1" si="577"/>
        <v>0.29679329847714397</v>
      </c>
      <c r="AY928" s="30">
        <f t="shared" ca="1" si="577"/>
        <v>0.87315028706008924</v>
      </c>
      <c r="AZ928" s="30">
        <f>IF(Riskregister!$E$15="",0,COUNTIF(BP$4:BP$53,"&lt;"&amp;AX928)*IF(AY928&lt;0.5,Riskregister!$K$15+(Riskregister!$L$15-Riskregister!$K$15)*SQRT(AY928/2),Riskregister!$L$15-(Riskregister!$L$15-Riskregister!$K$15)*SQRT((1-AY928)/2)))</f>
        <v>0</v>
      </c>
      <c r="BA928" s="30">
        <f t="shared" ca="1" si="578"/>
        <v>0.85860973637664695</v>
      </c>
      <c r="BB928" s="30">
        <f t="shared" ca="1" si="578"/>
        <v>0.46833588866173703</v>
      </c>
      <c r="BC928" s="30">
        <f>IF(Riskregister!$E$16="",0,COUNTIF(BQ$4:BQ$53,"&lt;"&amp;BA928)*IF(BB928&lt;0.5,Riskregister!$K$16+(Riskregister!$L$16-Riskregister!$K$16)*SQRT(BB928/2),Riskregister!$L$16-(Riskregister!$L$16-Riskregister!$K$16)*SQRT((1-BB928)/2)))</f>
        <v>0</v>
      </c>
      <c r="BD928" s="30">
        <f t="shared" ca="1" si="554"/>
        <v>8825863.0167891271</v>
      </c>
    </row>
    <row r="929" spans="20:56" x14ac:dyDescent="0.35">
      <c r="T929" s="30">
        <f t="shared" ca="1" si="567"/>
        <v>0.38670071309020437</v>
      </c>
      <c r="U929" s="30">
        <f t="shared" ca="1" si="567"/>
        <v>0.50867562605240768</v>
      </c>
      <c r="V929" s="30">
        <f ca="1">IF(Riskregister!$E$5="",0,COUNTIF(BF$4:BF$53,"&lt;"&amp;T929)*IF(U929&lt;0.5,Riskregister!$K$5+(Riskregister!$L$5-Riskregister!$K$5)*SQRT(U929/2),Riskregister!$L$5-(Riskregister!$L$5-Riskregister!$K$5)*SQRT((1-U929)/2)))</f>
        <v>1130881.6728262904</v>
      </c>
      <c r="W929" s="30">
        <f t="shared" ca="1" si="568"/>
        <v>0.59673186883905005</v>
      </c>
      <c r="X929" s="30">
        <f t="shared" ca="1" si="568"/>
        <v>0.80990713293730732</v>
      </c>
      <c r="Y929" s="30">
        <f ca="1">IF(Riskregister!$E$6="",0,COUNTIF(BG$4:BG$53,"&lt;"&amp;W929)*IF(X929&lt;0.5,Riskregister!$K$6+(Riskregister!$L$6-Riskregister!$K$6)*SQRT(X929/2),Riskregister!$L$6-(Riskregister!$L$6-Riskregister!$K$6)*SQRT((1-X929)/2)))</f>
        <v>2890134.342108808</v>
      </c>
      <c r="Z929" s="30">
        <f t="shared" ca="1" si="569"/>
        <v>0.72644319378629807</v>
      </c>
      <c r="AA929" s="30">
        <f t="shared" ca="1" si="569"/>
        <v>0.38589042740373525</v>
      </c>
      <c r="AB929" s="30">
        <f ca="1">IF(Riskregister!$E$7="",0,COUNTIF(BH$4:BH$53,"&lt;"&amp;Z929)*IF(AA929&lt;0.5,Riskregister!$K$7+(Riskregister!$L$7-Riskregister!$K$7)*SQRT(AA929/2),Riskregister!$L$7-(Riskregister!$L$7-Riskregister!$K$7)*SQRT((1-AA929)/2)))</f>
        <v>1629914.8244584426</v>
      </c>
      <c r="AC929" s="30">
        <f t="shared" ca="1" si="570"/>
        <v>0.66716087564205995</v>
      </c>
      <c r="AD929" s="30">
        <f t="shared" ca="1" si="570"/>
        <v>0.57280702197477407</v>
      </c>
      <c r="AE929" s="30">
        <f ca="1">IF(Riskregister!$E$8="",0,COUNTIF(BI$4:BI$53,"&lt;"&amp;AC929)*IF(AD929&lt;0.5,Riskregister!$K$8+(Riskregister!$L$8-Riskregister!$K$8)*SQRT(AD929/2),Riskregister!$L$8-(Riskregister!$L$8-Riskregister!$K$8)*SQRT((1-AD929)/2)))</f>
        <v>8483473.4727312289</v>
      </c>
      <c r="AF929" s="30">
        <f t="shared" ca="1" si="571"/>
        <v>0.79015408107759255</v>
      </c>
      <c r="AG929" s="30">
        <f t="shared" ca="1" si="571"/>
        <v>0.44128792059715682</v>
      </c>
      <c r="AH929" s="30">
        <f>IF(Riskregister!$E$9="",0,COUNTIF(BJ$4:BJ$53,"&lt;"&amp;AF929)*IF(AG929&lt;0.5,Riskregister!$K$9+(Riskregister!$L$9-Riskregister!$K$9)*SQRT(AG929/2),Riskregister!$L$9-(Riskregister!$L$9-Riskregister!$K$9)*SQRT((1-AG929)/2)))</f>
        <v>0</v>
      </c>
      <c r="AI929" s="30">
        <f t="shared" ca="1" si="572"/>
        <v>0.16755896962901051</v>
      </c>
      <c r="AJ929" s="30">
        <f t="shared" ca="1" si="572"/>
        <v>0.58688931421984813</v>
      </c>
      <c r="AK929" s="30">
        <f>IF(Riskregister!$E$10="",0,COUNTIF(BK$4:BK$53,"&lt;"&amp;AI929)*IF(AJ929&lt;0.5,Riskregister!$K$10+(Riskregister!$L$10-Riskregister!$K$10)*SQRT(AJ929/2),Riskregister!$L$10-(Riskregister!$L$10-Riskregister!$K$10)*SQRT((1-AJ929)/2)))</f>
        <v>0</v>
      </c>
      <c r="AL929" s="30">
        <f t="shared" ca="1" si="573"/>
        <v>0.2282605004455831</v>
      </c>
      <c r="AM929" s="30">
        <f t="shared" ca="1" si="573"/>
        <v>0.29369856729994315</v>
      </c>
      <c r="AN929" s="30">
        <f>IF(Riskregister!$E$11="",0,COUNTIF(BL$4:BL$53,"&lt;"&amp;AL929)*IF(AM929&lt;0.5,Riskregister!$K$11+(Riskregister!$L$11-Riskregister!$K$11)*SQRT(AM929/2),Riskregister!$L$11-(Riskregister!$L$11-Riskregister!$K$11)*SQRT((1-AM929)/2)))</f>
        <v>0</v>
      </c>
      <c r="AO929" s="30">
        <f t="shared" ca="1" si="574"/>
        <v>0.68231093605032767</v>
      </c>
      <c r="AP929" s="30">
        <f t="shared" ca="1" si="574"/>
        <v>0.57064139645841172</v>
      </c>
      <c r="AQ929" s="30">
        <f>IF(Riskregister!$E$12="",0,COUNTIF(BM$4:BM$53,"&lt;"&amp;AO929)*IF(AP929&lt;0.5,Riskregister!$K$12+(Riskregister!$L$12-Riskregister!$K$12)*SQRT(AP929/2),Riskregister!$L$12-(Riskregister!$L$12-Riskregister!$K$12)*SQRT((1-AP929)/2)))</f>
        <v>0</v>
      </c>
      <c r="AR929" s="30">
        <f t="shared" ca="1" si="575"/>
        <v>0.43151873277209196</v>
      </c>
      <c r="AS929" s="30">
        <f t="shared" ca="1" si="575"/>
        <v>0.42161611199821125</v>
      </c>
      <c r="AT929" s="30">
        <f>IF(Riskregister!$E$13="",0,COUNTIF(BN$4:BN$53,"&lt;"&amp;AR929)*IF(AS929&lt;0.5,Riskregister!$K$13+(Riskregister!$L$13-Riskregister!$K$13)*SQRT(AS929/2),Riskregister!$L$13-(Riskregister!$L$13-Riskregister!$K$13)*SQRT((1-AS929)/2)))</f>
        <v>0</v>
      </c>
      <c r="AU929" s="30">
        <f t="shared" ca="1" si="576"/>
        <v>0.39046903816116385</v>
      </c>
      <c r="AV929" s="30">
        <f t="shared" ca="1" si="576"/>
        <v>0.1853498768482561</v>
      </c>
      <c r="AW929" s="30">
        <f>IF(Riskregister!$E$14="",0,COUNTIF(BO$4:BO$53,"&lt;"&amp;AU929)*IF(AV929&lt;0.5,Riskregister!$K$14+(Riskregister!$L$14-Riskregister!$K$14)*SQRT(AV929/2),Riskregister!$L$14-(Riskregister!$L$14-Riskregister!$K$14)*SQRT((1-AV929)/2)))</f>
        <v>0</v>
      </c>
      <c r="AX929" s="30">
        <f t="shared" ca="1" si="577"/>
        <v>0.26836179861745613</v>
      </c>
      <c r="AY929" s="30">
        <f t="shared" ca="1" si="577"/>
        <v>0.75045775754065647</v>
      </c>
      <c r="AZ929" s="30">
        <f>IF(Riskregister!$E$15="",0,COUNTIF(BP$4:BP$53,"&lt;"&amp;AX929)*IF(AY929&lt;0.5,Riskregister!$K$15+(Riskregister!$L$15-Riskregister!$K$15)*SQRT(AY929/2),Riskregister!$L$15-(Riskregister!$L$15-Riskregister!$K$15)*SQRT((1-AY929)/2)))</f>
        <v>0</v>
      </c>
      <c r="BA929" s="30">
        <f t="shared" ca="1" si="578"/>
        <v>0.16236145760594478</v>
      </c>
      <c r="BB929" s="30">
        <f t="shared" ca="1" si="578"/>
        <v>1.979656214598513E-2</v>
      </c>
      <c r="BC929" s="30">
        <f>IF(Riskregister!$E$16="",0,COUNTIF(BQ$4:BQ$53,"&lt;"&amp;BA929)*IF(BB929&lt;0.5,Riskregister!$K$16+(Riskregister!$L$16-Riskregister!$K$16)*SQRT(BB929/2),Riskregister!$L$16-(Riskregister!$L$16-Riskregister!$K$16)*SQRT((1-BB929)/2)))</f>
        <v>0</v>
      </c>
      <c r="BD929" s="30">
        <f t="shared" ca="1" si="554"/>
        <v>14134404.31212477</v>
      </c>
    </row>
    <row r="930" spans="20:56" x14ac:dyDescent="0.35">
      <c r="T930" s="30">
        <f t="shared" ca="1" si="567"/>
        <v>0.73609797922238984</v>
      </c>
      <c r="U930" s="30">
        <f t="shared" ca="1" si="567"/>
        <v>0.59515851216017457</v>
      </c>
      <c r="V930" s="30">
        <f ca="1">IF(Riskregister!$E$5="",0,COUNTIF(BF$4:BF$53,"&lt;"&amp;T930)*IF(U930&lt;0.5,Riskregister!$K$5+(Riskregister!$L$5-Riskregister!$K$5)*SQRT(U930/2),Riskregister!$L$5-(Riskregister!$L$5-Riskregister!$K$5)*SQRT((1-U930)/2)))</f>
        <v>1987698.1595914396</v>
      </c>
      <c r="W930" s="30">
        <f t="shared" ca="1" si="568"/>
        <v>0.14466337455416256</v>
      </c>
      <c r="X930" s="30">
        <f t="shared" ca="1" si="568"/>
        <v>0.85524094670883466</v>
      </c>
      <c r="Y930" s="30">
        <f ca="1">IF(Riskregister!$E$6="",0,COUNTIF(BG$4:BG$53,"&lt;"&amp;W930)*IF(X930&lt;0.5,Riskregister!$K$6+(Riskregister!$L$6-Riskregister!$K$6)*SQRT(X930/2),Riskregister!$L$6-(Riskregister!$L$6-Riskregister!$K$6)*SQRT((1-X930)/2)))</f>
        <v>0</v>
      </c>
      <c r="Z930" s="30">
        <f t="shared" ca="1" si="569"/>
        <v>0.11849451334055339</v>
      </c>
      <c r="AA930" s="30">
        <f t="shared" ca="1" si="569"/>
        <v>0.64771978154697341</v>
      </c>
      <c r="AB930" s="30">
        <f ca="1">IF(Riskregister!$E$7="",0,COUNTIF(BH$4:BH$53,"&lt;"&amp;Z930)*IF(AA930&lt;0.5,Riskregister!$K$7+(Riskregister!$L$7-Riskregister!$K$7)*SQRT(AA930/2),Riskregister!$L$7-(Riskregister!$L$7-Riskregister!$K$7)*SQRT((1-AA930)/2)))</f>
        <v>759324.9832107214</v>
      </c>
      <c r="AC930" s="30">
        <f t="shared" ca="1" si="570"/>
        <v>0.2193091247262936</v>
      </c>
      <c r="AD930" s="30">
        <f t="shared" ca="1" si="570"/>
        <v>8.0811530504560691E-2</v>
      </c>
      <c r="AE930" s="30">
        <f ca="1">IF(Riskregister!$E$8="",0,COUNTIF(BI$4:BI$53,"&lt;"&amp;AC930)*IF(AD930&lt;0.5,Riskregister!$K$8+(Riskregister!$L$8-Riskregister!$K$8)*SQRT(AD930/2),Riskregister!$L$8-(Riskregister!$L$8-Riskregister!$K$8)*SQRT((1-AD930)/2)))</f>
        <v>1244755.7115058224</v>
      </c>
      <c r="AF930" s="30">
        <f t="shared" ca="1" si="571"/>
        <v>0.26352418270733591</v>
      </c>
      <c r="AG930" s="30">
        <f t="shared" ca="1" si="571"/>
        <v>0.16230380079459816</v>
      </c>
      <c r="AH930" s="30">
        <f>IF(Riskregister!$E$9="",0,COUNTIF(BJ$4:BJ$53,"&lt;"&amp;AF930)*IF(AG930&lt;0.5,Riskregister!$K$9+(Riskregister!$L$9-Riskregister!$K$9)*SQRT(AG930/2),Riskregister!$L$9-(Riskregister!$L$9-Riskregister!$K$9)*SQRT((1-AG930)/2)))</f>
        <v>0</v>
      </c>
      <c r="AI930" s="30">
        <f t="shared" ca="1" si="572"/>
        <v>2.1547029190832068E-2</v>
      </c>
      <c r="AJ930" s="30">
        <f t="shared" ca="1" si="572"/>
        <v>0.90965538017716707</v>
      </c>
      <c r="AK930" s="30">
        <f>IF(Riskregister!$E$10="",0,COUNTIF(BK$4:BK$53,"&lt;"&amp;AI930)*IF(AJ930&lt;0.5,Riskregister!$K$10+(Riskregister!$L$10-Riskregister!$K$10)*SQRT(AJ930/2),Riskregister!$L$10-(Riskregister!$L$10-Riskregister!$K$10)*SQRT((1-AJ930)/2)))</f>
        <v>0</v>
      </c>
      <c r="AL930" s="30">
        <f t="shared" ca="1" si="573"/>
        <v>0.75519612994435958</v>
      </c>
      <c r="AM930" s="30">
        <f t="shared" ca="1" si="573"/>
        <v>0.60780601144916369</v>
      </c>
      <c r="AN930" s="30">
        <f>IF(Riskregister!$E$11="",0,COUNTIF(BL$4:BL$53,"&lt;"&amp;AL930)*IF(AM930&lt;0.5,Riskregister!$K$11+(Riskregister!$L$11-Riskregister!$K$11)*SQRT(AM930/2),Riskregister!$L$11-(Riskregister!$L$11-Riskregister!$K$11)*SQRT((1-AM930)/2)))</f>
        <v>0</v>
      </c>
      <c r="AO930" s="30">
        <f t="shared" ca="1" si="574"/>
        <v>0.6108565953848627</v>
      </c>
      <c r="AP930" s="30">
        <f t="shared" ca="1" si="574"/>
        <v>0.56196074839958021</v>
      </c>
      <c r="AQ930" s="30">
        <f>IF(Riskregister!$E$12="",0,COUNTIF(BM$4:BM$53,"&lt;"&amp;AO930)*IF(AP930&lt;0.5,Riskregister!$K$12+(Riskregister!$L$12-Riskregister!$K$12)*SQRT(AP930/2),Riskregister!$L$12-(Riskregister!$L$12-Riskregister!$K$12)*SQRT((1-AP930)/2)))</f>
        <v>0</v>
      </c>
      <c r="AR930" s="30">
        <f t="shared" ca="1" si="575"/>
        <v>8.1407748525048618E-3</v>
      </c>
      <c r="AS930" s="30">
        <f t="shared" ca="1" si="575"/>
        <v>0.5824443124556612</v>
      </c>
      <c r="AT930" s="30">
        <f>IF(Riskregister!$E$13="",0,COUNTIF(BN$4:BN$53,"&lt;"&amp;AR930)*IF(AS930&lt;0.5,Riskregister!$K$13+(Riskregister!$L$13-Riskregister!$K$13)*SQRT(AS930/2),Riskregister!$L$13-(Riskregister!$L$13-Riskregister!$K$13)*SQRT((1-AS930)/2)))</f>
        <v>0</v>
      </c>
      <c r="AU930" s="30">
        <f t="shared" ca="1" si="576"/>
        <v>0.22804872474197502</v>
      </c>
      <c r="AV930" s="30">
        <f t="shared" ca="1" si="576"/>
        <v>0.53659072917686468</v>
      </c>
      <c r="AW930" s="30">
        <f>IF(Riskregister!$E$14="",0,COUNTIF(BO$4:BO$53,"&lt;"&amp;AU930)*IF(AV930&lt;0.5,Riskregister!$K$14+(Riskregister!$L$14-Riskregister!$K$14)*SQRT(AV930/2),Riskregister!$L$14-(Riskregister!$L$14-Riskregister!$K$14)*SQRT((1-AV930)/2)))</f>
        <v>0</v>
      </c>
      <c r="AX930" s="30">
        <f t="shared" ca="1" si="577"/>
        <v>0.3110329293253189</v>
      </c>
      <c r="AY930" s="30">
        <f t="shared" ca="1" si="577"/>
        <v>0.65002385671646878</v>
      </c>
      <c r="AZ930" s="30">
        <f>IF(Riskregister!$E$15="",0,COUNTIF(BP$4:BP$53,"&lt;"&amp;AX930)*IF(AY930&lt;0.5,Riskregister!$K$15+(Riskregister!$L$15-Riskregister!$K$15)*SQRT(AY930/2),Riskregister!$L$15-(Riskregister!$L$15-Riskregister!$K$15)*SQRT((1-AY930)/2)))</f>
        <v>0</v>
      </c>
      <c r="BA930" s="30">
        <f t="shared" ca="1" si="578"/>
        <v>0.6753102539331326</v>
      </c>
      <c r="BB930" s="30">
        <f t="shared" ca="1" si="578"/>
        <v>0.40846743421524623</v>
      </c>
      <c r="BC930" s="30">
        <f>IF(Riskregister!$E$16="",0,COUNTIF(BQ$4:BQ$53,"&lt;"&amp;BA930)*IF(BB930&lt;0.5,Riskregister!$K$16+(Riskregister!$L$16-Riskregister!$K$16)*SQRT(BB930/2),Riskregister!$L$16-(Riskregister!$L$16-Riskregister!$K$16)*SQRT((1-BB930)/2)))</f>
        <v>0</v>
      </c>
      <c r="BD930" s="30">
        <f t="shared" ca="1" si="554"/>
        <v>3991778.8543079835</v>
      </c>
    </row>
    <row r="931" spans="20:56" x14ac:dyDescent="0.35">
      <c r="T931" s="30">
        <f t="shared" ca="1" si="567"/>
        <v>0.24326276590067331</v>
      </c>
      <c r="U931" s="30">
        <f t="shared" ca="1" si="567"/>
        <v>0.97066821008766757</v>
      </c>
      <c r="V931" s="30">
        <f ca="1">IF(Riskregister!$E$5="",0,COUNTIF(BF$4:BF$53,"&lt;"&amp;T931)*IF(U931&lt;0.5,Riskregister!$K$5+(Riskregister!$L$5-Riskregister!$K$5)*SQRT(U931/2),Riskregister!$L$5-(Riskregister!$L$5-Riskregister!$K$5)*SQRT((1-U931)/2)))</f>
        <v>1091007.4547755918</v>
      </c>
      <c r="W931" s="30">
        <f t="shared" ca="1" si="568"/>
        <v>0.37936039785058262</v>
      </c>
      <c r="X931" s="30">
        <f t="shared" ca="1" si="568"/>
        <v>9.4918507656648887E-2</v>
      </c>
      <c r="Y931" s="30">
        <f ca="1">IF(Riskregister!$E$6="",0,COUNTIF(BG$4:BG$53,"&lt;"&amp;W931)*IF(X931&lt;0.5,Riskregister!$K$6+(Riskregister!$L$6-Riskregister!$K$6)*SQRT(X931/2),Riskregister!$L$6-(Riskregister!$L$6-Riskregister!$K$6)*SQRT((1-X931)/2)))</f>
        <v>592132.60818729573</v>
      </c>
      <c r="Z931" s="30">
        <f t="shared" ca="1" si="569"/>
        <v>0.59383646427581649</v>
      </c>
      <c r="AA931" s="30">
        <f t="shared" ca="1" si="569"/>
        <v>0.63795635271731843</v>
      </c>
      <c r="AB931" s="30">
        <f ca="1">IF(Riskregister!$E$7="",0,COUNTIF(BH$4:BH$53,"&lt;"&amp;Z931)*IF(AA931&lt;0.5,Riskregister!$K$7+(Riskregister!$L$7-Riskregister!$K$7)*SQRT(AA931/2),Riskregister!$L$7-(Riskregister!$L$7-Riskregister!$K$7)*SQRT((1-AA931)/2)))</f>
        <v>1757606.8417304591</v>
      </c>
      <c r="AC931" s="30">
        <f t="shared" ca="1" si="570"/>
        <v>3.1679075784339816E-2</v>
      </c>
      <c r="AD931" s="30">
        <f t="shared" ca="1" si="570"/>
        <v>0.12774362134279926</v>
      </c>
      <c r="AE931" s="30">
        <f ca="1">IF(Riskregister!$E$8="",0,COUNTIF(BI$4:BI$53,"&lt;"&amp;AC931)*IF(AD931&lt;0.5,Riskregister!$K$8+(Riskregister!$L$8-Riskregister!$K$8)*SQRT(AD931/2),Riskregister!$L$8-(Riskregister!$L$8-Riskregister!$K$8)*SQRT((1-AD931)/2)))</f>
        <v>0</v>
      </c>
      <c r="AF931" s="30">
        <f t="shared" ca="1" si="571"/>
        <v>0.33074646085586068</v>
      </c>
      <c r="AG931" s="30">
        <f t="shared" ca="1" si="571"/>
        <v>0.10636055729173288</v>
      </c>
      <c r="AH931" s="30">
        <f>IF(Riskregister!$E$9="",0,COUNTIF(BJ$4:BJ$53,"&lt;"&amp;AF931)*IF(AG931&lt;0.5,Riskregister!$K$9+(Riskregister!$L$9-Riskregister!$K$9)*SQRT(AG931/2),Riskregister!$L$9-(Riskregister!$L$9-Riskregister!$K$9)*SQRT((1-AG931)/2)))</f>
        <v>0</v>
      </c>
      <c r="AI931" s="30">
        <f t="shared" ca="1" si="572"/>
        <v>0.68303200545138743</v>
      </c>
      <c r="AJ931" s="30">
        <f t="shared" ca="1" si="572"/>
        <v>0.48968639421313631</v>
      </c>
      <c r="AK931" s="30">
        <f>IF(Riskregister!$E$10="",0,COUNTIF(BK$4:BK$53,"&lt;"&amp;AI931)*IF(AJ931&lt;0.5,Riskregister!$K$10+(Riskregister!$L$10-Riskregister!$K$10)*SQRT(AJ931/2),Riskregister!$L$10-(Riskregister!$L$10-Riskregister!$K$10)*SQRT((1-AJ931)/2)))</f>
        <v>0</v>
      </c>
      <c r="AL931" s="30">
        <f t="shared" ca="1" si="573"/>
        <v>0.56968334915167562</v>
      </c>
      <c r="AM931" s="30">
        <f t="shared" ca="1" si="573"/>
        <v>0.93625809904679558</v>
      </c>
      <c r="AN931" s="30">
        <f>IF(Riskregister!$E$11="",0,COUNTIF(BL$4:BL$53,"&lt;"&amp;AL931)*IF(AM931&lt;0.5,Riskregister!$K$11+(Riskregister!$L$11-Riskregister!$K$11)*SQRT(AM931/2),Riskregister!$L$11-(Riskregister!$L$11-Riskregister!$K$11)*SQRT((1-AM931)/2)))</f>
        <v>0</v>
      </c>
      <c r="AO931" s="30">
        <f t="shared" ca="1" si="574"/>
        <v>0.18154768886818584</v>
      </c>
      <c r="AP931" s="30">
        <f t="shared" ca="1" si="574"/>
        <v>0.34860316164152683</v>
      </c>
      <c r="AQ931" s="30">
        <f>IF(Riskregister!$E$12="",0,COUNTIF(BM$4:BM$53,"&lt;"&amp;AO931)*IF(AP931&lt;0.5,Riskregister!$K$12+(Riskregister!$L$12-Riskregister!$K$12)*SQRT(AP931/2),Riskregister!$L$12-(Riskregister!$L$12-Riskregister!$K$12)*SQRT((1-AP931)/2)))</f>
        <v>0</v>
      </c>
      <c r="AR931" s="30">
        <f t="shared" ca="1" si="575"/>
        <v>1.7960235312094786E-2</v>
      </c>
      <c r="AS931" s="30">
        <f t="shared" ca="1" si="575"/>
        <v>9.7867962792376306E-2</v>
      </c>
      <c r="AT931" s="30">
        <f>IF(Riskregister!$E$13="",0,COUNTIF(BN$4:BN$53,"&lt;"&amp;AR931)*IF(AS931&lt;0.5,Riskregister!$K$13+(Riskregister!$L$13-Riskregister!$K$13)*SQRT(AS931/2),Riskregister!$L$13-(Riskregister!$L$13-Riskregister!$K$13)*SQRT((1-AS931)/2)))</f>
        <v>0</v>
      </c>
      <c r="AU931" s="30">
        <f t="shared" ca="1" si="576"/>
        <v>7.4696090118766212E-2</v>
      </c>
      <c r="AV931" s="30">
        <f t="shared" ca="1" si="576"/>
        <v>0.51545560548342406</v>
      </c>
      <c r="AW931" s="30">
        <f>IF(Riskregister!$E$14="",0,COUNTIF(BO$4:BO$53,"&lt;"&amp;AU931)*IF(AV931&lt;0.5,Riskregister!$K$14+(Riskregister!$L$14-Riskregister!$K$14)*SQRT(AV931/2),Riskregister!$L$14-(Riskregister!$L$14-Riskregister!$K$14)*SQRT((1-AV931)/2)))</f>
        <v>0</v>
      </c>
      <c r="AX931" s="30">
        <f t="shared" ca="1" si="577"/>
        <v>0.48385251064074453</v>
      </c>
      <c r="AY931" s="30">
        <f t="shared" ca="1" si="577"/>
        <v>5.0233797338031683E-2</v>
      </c>
      <c r="AZ931" s="30">
        <f>IF(Riskregister!$E$15="",0,COUNTIF(BP$4:BP$53,"&lt;"&amp;AX931)*IF(AY931&lt;0.5,Riskregister!$K$15+(Riskregister!$L$15-Riskregister!$K$15)*SQRT(AY931/2),Riskregister!$L$15-(Riskregister!$L$15-Riskregister!$K$15)*SQRT((1-AY931)/2)))</f>
        <v>0</v>
      </c>
      <c r="BA931" s="30">
        <f t="shared" ca="1" si="578"/>
        <v>0.86262539162380114</v>
      </c>
      <c r="BB931" s="30">
        <f t="shared" ca="1" si="578"/>
        <v>0.98465684852322077</v>
      </c>
      <c r="BC931" s="30">
        <f>IF(Riskregister!$E$16="",0,COUNTIF(BQ$4:BQ$53,"&lt;"&amp;BA931)*IF(BB931&lt;0.5,Riskregister!$K$16+(Riskregister!$L$16-Riskregister!$K$16)*SQRT(BB931/2),Riskregister!$L$16-(Riskregister!$L$16-Riskregister!$K$16)*SQRT((1-BB931)/2)))</f>
        <v>0</v>
      </c>
      <c r="BD931" s="30">
        <f t="shared" ca="1" si="554"/>
        <v>3440746.9046933465</v>
      </c>
    </row>
    <row r="932" spans="20:56" x14ac:dyDescent="0.35">
      <c r="T932" s="30">
        <f t="shared" ca="1" si="567"/>
        <v>0.63640314564662637</v>
      </c>
      <c r="U932" s="30">
        <f t="shared" ca="1" si="567"/>
        <v>0.85867209534891287</v>
      </c>
      <c r="V932" s="30">
        <f ca="1">IF(Riskregister!$E$5="",0,COUNTIF(BF$4:BF$53,"&lt;"&amp;T932)*IF(U932&lt;0.5,Riskregister!$K$5+(Riskregister!$L$5-Riskregister!$K$5)*SQRT(U932/2),Riskregister!$L$5-(Riskregister!$L$5-Riskregister!$K$5)*SQRT((1-U932)/2)))</f>
        <v>1921511.540855204</v>
      </c>
      <c r="W932" s="30">
        <f t="shared" ca="1" si="568"/>
        <v>0.72901146915094384</v>
      </c>
      <c r="X932" s="30">
        <f t="shared" ca="1" si="568"/>
        <v>0.6038931292848434</v>
      </c>
      <c r="Y932" s="30">
        <f ca="1">IF(Riskregister!$E$6="",0,COUNTIF(BG$4:BG$53,"&lt;"&amp;W932)*IF(X932&lt;0.5,Riskregister!$K$6+(Riskregister!$L$6-Riskregister!$K$6)*SQRT(X932/2),Riskregister!$L$6-(Riskregister!$L$6-Riskregister!$K$6)*SQRT((1-X932)/2)))</f>
        <v>3596827.4770572577</v>
      </c>
      <c r="Z932" s="30">
        <f t="shared" ca="1" si="569"/>
        <v>0.57138671238289529</v>
      </c>
      <c r="AA932" s="30">
        <f t="shared" ca="1" si="569"/>
        <v>0.33871197910933504</v>
      </c>
      <c r="AB932" s="30">
        <f ca="1">IF(Riskregister!$E$7="",0,COUNTIF(BH$4:BH$53,"&lt;"&amp;Z932)*IF(AA932&lt;0.5,Riskregister!$K$7+(Riskregister!$L$7-Riskregister!$K$7)*SQRT(AA932/2),Riskregister!$L$7-(Riskregister!$L$7-Riskregister!$K$7)*SQRT((1-AA932)/2)))</f>
        <v>1358245.6681294951</v>
      </c>
      <c r="AC932" s="30">
        <f t="shared" ca="1" si="570"/>
        <v>0.20323683913985235</v>
      </c>
      <c r="AD932" s="30">
        <f t="shared" ca="1" si="570"/>
        <v>7.5709266051709911E-2</v>
      </c>
      <c r="AE932" s="30">
        <f ca="1">IF(Riskregister!$E$8="",0,COUNTIF(BI$4:BI$53,"&lt;"&amp;AC932)*IF(AD932&lt;0.5,Riskregister!$K$8+(Riskregister!$L$8-Riskregister!$K$8)*SQRT(AD932/2),Riskregister!$L$8-(Riskregister!$L$8-Riskregister!$K$8)*SQRT((1-AD932)/2)))</f>
        <v>1214444.5546566155</v>
      </c>
      <c r="AF932" s="30">
        <f t="shared" ca="1" si="571"/>
        <v>0.81632659571610278</v>
      </c>
      <c r="AG932" s="30">
        <f t="shared" ca="1" si="571"/>
        <v>0.82196317122368201</v>
      </c>
      <c r="AH932" s="30">
        <f>IF(Riskregister!$E$9="",0,COUNTIF(BJ$4:BJ$53,"&lt;"&amp;AF932)*IF(AG932&lt;0.5,Riskregister!$K$9+(Riskregister!$L$9-Riskregister!$K$9)*SQRT(AG932/2),Riskregister!$L$9-(Riskregister!$L$9-Riskregister!$K$9)*SQRT((1-AG932)/2)))</f>
        <v>0</v>
      </c>
      <c r="AI932" s="30">
        <f t="shared" ca="1" si="572"/>
        <v>0.97247669867541175</v>
      </c>
      <c r="AJ932" s="30">
        <f t="shared" ca="1" si="572"/>
        <v>0.31320940815955167</v>
      </c>
      <c r="AK932" s="30">
        <f>IF(Riskregister!$E$10="",0,COUNTIF(BK$4:BK$53,"&lt;"&amp;AI932)*IF(AJ932&lt;0.5,Riskregister!$K$10+(Riskregister!$L$10-Riskregister!$K$10)*SQRT(AJ932/2),Riskregister!$L$10-(Riskregister!$L$10-Riskregister!$K$10)*SQRT((1-AJ932)/2)))</f>
        <v>0</v>
      </c>
      <c r="AL932" s="30">
        <f t="shared" ca="1" si="573"/>
        <v>0.2268914647374678</v>
      </c>
      <c r="AM932" s="30">
        <f t="shared" ca="1" si="573"/>
        <v>0.17082204136965218</v>
      </c>
      <c r="AN932" s="30">
        <f>IF(Riskregister!$E$11="",0,COUNTIF(BL$4:BL$53,"&lt;"&amp;AL932)*IF(AM932&lt;0.5,Riskregister!$K$11+(Riskregister!$L$11-Riskregister!$K$11)*SQRT(AM932/2),Riskregister!$L$11-(Riskregister!$L$11-Riskregister!$K$11)*SQRT((1-AM932)/2)))</f>
        <v>0</v>
      </c>
      <c r="AO932" s="30">
        <f t="shared" ca="1" si="574"/>
        <v>0.64727057019816847</v>
      </c>
      <c r="AP932" s="30">
        <f t="shared" ca="1" si="574"/>
        <v>0.56220260393739296</v>
      </c>
      <c r="AQ932" s="30">
        <f>IF(Riskregister!$E$12="",0,COUNTIF(BM$4:BM$53,"&lt;"&amp;AO932)*IF(AP932&lt;0.5,Riskregister!$K$12+(Riskregister!$L$12-Riskregister!$K$12)*SQRT(AP932/2),Riskregister!$L$12-(Riskregister!$L$12-Riskregister!$K$12)*SQRT((1-AP932)/2)))</f>
        <v>0</v>
      </c>
      <c r="AR932" s="30">
        <f t="shared" ca="1" si="575"/>
        <v>0.18190756341229519</v>
      </c>
      <c r="AS932" s="30">
        <f t="shared" ca="1" si="575"/>
        <v>0.59938570707952354</v>
      </c>
      <c r="AT932" s="30">
        <f>IF(Riskregister!$E$13="",0,COUNTIF(BN$4:BN$53,"&lt;"&amp;AR932)*IF(AS932&lt;0.5,Riskregister!$K$13+(Riskregister!$L$13-Riskregister!$K$13)*SQRT(AS932/2),Riskregister!$L$13-(Riskregister!$L$13-Riskregister!$K$13)*SQRT((1-AS932)/2)))</f>
        <v>0</v>
      </c>
      <c r="AU932" s="30">
        <f t="shared" ca="1" si="576"/>
        <v>0.42415522121892779</v>
      </c>
      <c r="AV932" s="30">
        <f t="shared" ca="1" si="576"/>
        <v>0.99704068482227215</v>
      </c>
      <c r="AW932" s="30">
        <f>IF(Riskregister!$E$14="",0,COUNTIF(BO$4:BO$53,"&lt;"&amp;AU932)*IF(AV932&lt;0.5,Riskregister!$K$14+(Riskregister!$L$14-Riskregister!$K$14)*SQRT(AV932/2),Riskregister!$L$14-(Riskregister!$L$14-Riskregister!$K$14)*SQRT((1-AV932)/2)))</f>
        <v>0</v>
      </c>
      <c r="AX932" s="30">
        <f t="shared" ca="1" si="577"/>
        <v>0.56069183003957968</v>
      </c>
      <c r="AY932" s="30">
        <f t="shared" ca="1" si="577"/>
        <v>0.11488559267077747</v>
      </c>
      <c r="AZ932" s="30">
        <f>IF(Riskregister!$E$15="",0,COUNTIF(BP$4:BP$53,"&lt;"&amp;AX932)*IF(AY932&lt;0.5,Riskregister!$K$15+(Riskregister!$L$15-Riskregister!$K$15)*SQRT(AY932/2),Riskregister!$L$15-(Riskregister!$L$15-Riskregister!$K$15)*SQRT((1-AY932)/2)))</f>
        <v>0</v>
      </c>
      <c r="BA932" s="30">
        <f t="shared" ca="1" si="578"/>
        <v>0.49264004133046146</v>
      </c>
      <c r="BB932" s="30">
        <f t="shared" ca="1" si="578"/>
        <v>9.3075334253708397E-2</v>
      </c>
      <c r="BC932" s="30">
        <f>IF(Riskregister!$E$16="",0,COUNTIF(BQ$4:BQ$53,"&lt;"&amp;BA932)*IF(BB932&lt;0.5,Riskregister!$K$16+(Riskregister!$L$16-Riskregister!$K$16)*SQRT(BB932/2),Riskregister!$L$16-(Riskregister!$L$16-Riskregister!$K$16)*SQRT((1-BB932)/2)))</f>
        <v>0</v>
      </c>
      <c r="BD932" s="30">
        <f t="shared" ca="1" si="554"/>
        <v>8091029.2406985722</v>
      </c>
    </row>
    <row r="933" spans="20:56" x14ac:dyDescent="0.35">
      <c r="T933" s="30">
        <f t="shared" ca="1" si="567"/>
        <v>0.36160518566740896</v>
      </c>
      <c r="U933" s="30">
        <f t="shared" ca="1" si="567"/>
        <v>0.24514189865358504</v>
      </c>
      <c r="V933" s="30">
        <f ca="1">IF(Riskregister!$E$5="",0,COUNTIF(BF$4:BF$53,"&lt;"&amp;T933)*IF(U933&lt;0.5,Riskregister!$K$5+(Riskregister!$L$5-Riskregister!$K$5)*SQRT(U933/2),Riskregister!$L$5-(Riskregister!$L$5-Riskregister!$K$5)*SQRT((1-U933)/2)))</f>
        <v>922636.811037904</v>
      </c>
      <c r="W933" s="30">
        <f t="shared" ca="1" si="568"/>
        <v>0.12881998291602093</v>
      </c>
      <c r="X933" s="30">
        <f t="shared" ca="1" si="568"/>
        <v>0.73278855231344242</v>
      </c>
      <c r="Y933" s="30">
        <f ca="1">IF(Riskregister!$E$6="",0,COUNTIF(BG$4:BG$53,"&lt;"&amp;W933)*IF(X933&lt;0.5,Riskregister!$K$6+(Riskregister!$L$6-Riskregister!$K$6)*SQRT(X933/2),Riskregister!$L$6-(Riskregister!$L$6-Riskregister!$K$6)*SQRT((1-X933)/2)))</f>
        <v>0</v>
      </c>
      <c r="Z933" s="30">
        <f t="shared" ca="1" si="569"/>
        <v>3.1787258373298655E-2</v>
      </c>
      <c r="AA933" s="30">
        <f t="shared" ca="1" si="569"/>
        <v>0.31191991215154524</v>
      </c>
      <c r="AB933" s="30">
        <f ca="1">IF(Riskregister!$E$7="",0,COUNTIF(BH$4:BH$53,"&lt;"&amp;Z933)*IF(AA933&lt;0.5,Riskregister!$K$7+(Riskregister!$L$7-Riskregister!$K$7)*SQRT(AA933/2),Riskregister!$L$7-(Riskregister!$L$7-Riskregister!$K$7)*SQRT((1-AA933)/2)))</f>
        <v>376442.36013521621</v>
      </c>
      <c r="AC933" s="30">
        <f t="shared" ca="1" si="570"/>
        <v>3.2222344506645073E-2</v>
      </c>
      <c r="AD933" s="30">
        <f t="shared" ca="1" si="570"/>
        <v>0.21154625039154074</v>
      </c>
      <c r="AE933" s="30">
        <f ca="1">IF(Riskregister!$E$8="",0,COUNTIF(BI$4:BI$53,"&lt;"&amp;AC933)*IF(AD933&lt;0.5,Riskregister!$K$8+(Riskregister!$L$8-Riskregister!$K$8)*SQRT(AD933/2),Riskregister!$L$8-(Riskregister!$L$8-Riskregister!$K$8)*SQRT((1-AD933)/2)))</f>
        <v>0</v>
      </c>
      <c r="AF933" s="30">
        <f t="shared" ca="1" si="571"/>
        <v>0.62212856790596638</v>
      </c>
      <c r="AG933" s="30">
        <f t="shared" ca="1" si="571"/>
        <v>0.46836747885828955</v>
      </c>
      <c r="AH933" s="30">
        <f>IF(Riskregister!$E$9="",0,COUNTIF(BJ$4:BJ$53,"&lt;"&amp;AF933)*IF(AG933&lt;0.5,Riskregister!$K$9+(Riskregister!$L$9-Riskregister!$K$9)*SQRT(AG933/2),Riskregister!$L$9-(Riskregister!$L$9-Riskregister!$K$9)*SQRT((1-AG933)/2)))</f>
        <v>0</v>
      </c>
      <c r="AI933" s="30">
        <f t="shared" ca="1" si="572"/>
        <v>0.99032536342913402</v>
      </c>
      <c r="AJ933" s="30">
        <f t="shared" ca="1" si="572"/>
        <v>0.20792773202519998</v>
      </c>
      <c r="AK933" s="30">
        <f>IF(Riskregister!$E$10="",0,COUNTIF(BK$4:BK$53,"&lt;"&amp;AI933)*IF(AJ933&lt;0.5,Riskregister!$K$10+(Riskregister!$L$10-Riskregister!$K$10)*SQRT(AJ933/2),Riskregister!$L$10-(Riskregister!$L$10-Riskregister!$K$10)*SQRT((1-AJ933)/2)))</f>
        <v>0</v>
      </c>
      <c r="AL933" s="30">
        <f t="shared" ca="1" si="573"/>
        <v>0.69225391710822748</v>
      </c>
      <c r="AM933" s="30">
        <f t="shared" ca="1" si="573"/>
        <v>6.0088281067341986E-3</v>
      </c>
      <c r="AN933" s="30">
        <f>IF(Riskregister!$E$11="",0,COUNTIF(BL$4:BL$53,"&lt;"&amp;AL933)*IF(AM933&lt;0.5,Riskregister!$K$11+(Riskregister!$L$11-Riskregister!$K$11)*SQRT(AM933/2),Riskregister!$L$11-(Riskregister!$L$11-Riskregister!$K$11)*SQRT((1-AM933)/2)))</f>
        <v>0</v>
      </c>
      <c r="AO933" s="30">
        <f t="shared" ca="1" si="574"/>
        <v>0.49882503220234498</v>
      </c>
      <c r="AP933" s="30">
        <f t="shared" ca="1" si="574"/>
        <v>0.79590739770655305</v>
      </c>
      <c r="AQ933" s="30">
        <f>IF(Riskregister!$E$12="",0,COUNTIF(BM$4:BM$53,"&lt;"&amp;AO933)*IF(AP933&lt;0.5,Riskregister!$K$12+(Riskregister!$L$12-Riskregister!$K$12)*SQRT(AP933/2),Riskregister!$L$12-(Riskregister!$L$12-Riskregister!$K$12)*SQRT((1-AP933)/2)))</f>
        <v>0</v>
      </c>
      <c r="AR933" s="30">
        <f t="shared" ca="1" si="575"/>
        <v>0.28852917684839252</v>
      </c>
      <c r="AS933" s="30">
        <f t="shared" ca="1" si="575"/>
        <v>0.55565605059802581</v>
      </c>
      <c r="AT933" s="30">
        <f>IF(Riskregister!$E$13="",0,COUNTIF(BN$4:BN$53,"&lt;"&amp;AR933)*IF(AS933&lt;0.5,Riskregister!$K$13+(Riskregister!$L$13-Riskregister!$K$13)*SQRT(AS933/2),Riskregister!$L$13-(Riskregister!$L$13-Riskregister!$K$13)*SQRT((1-AS933)/2)))</f>
        <v>0</v>
      </c>
      <c r="AU933" s="30">
        <f t="shared" ca="1" si="576"/>
        <v>0.26092959120871129</v>
      </c>
      <c r="AV933" s="30">
        <f t="shared" ca="1" si="576"/>
        <v>0.5026578135659221</v>
      </c>
      <c r="AW933" s="30">
        <f>IF(Riskregister!$E$14="",0,COUNTIF(BO$4:BO$53,"&lt;"&amp;AU933)*IF(AV933&lt;0.5,Riskregister!$K$14+(Riskregister!$L$14-Riskregister!$K$14)*SQRT(AV933/2),Riskregister!$L$14-(Riskregister!$L$14-Riskregister!$K$14)*SQRT((1-AV933)/2)))</f>
        <v>0</v>
      </c>
      <c r="AX933" s="30">
        <f t="shared" ca="1" si="577"/>
        <v>0.70407512162449115</v>
      </c>
      <c r="AY933" s="30">
        <f t="shared" ca="1" si="577"/>
        <v>0.57814923893035497</v>
      </c>
      <c r="AZ933" s="30">
        <f>IF(Riskregister!$E$15="",0,COUNTIF(BP$4:BP$53,"&lt;"&amp;AX933)*IF(AY933&lt;0.5,Riskregister!$K$15+(Riskregister!$L$15-Riskregister!$K$15)*SQRT(AY933/2),Riskregister!$L$15-(Riskregister!$L$15-Riskregister!$K$15)*SQRT((1-AY933)/2)))</f>
        <v>0</v>
      </c>
      <c r="BA933" s="30">
        <f t="shared" ca="1" si="578"/>
        <v>0.42058822670482232</v>
      </c>
      <c r="BB933" s="30">
        <f t="shared" ca="1" si="578"/>
        <v>0.4477605684420316</v>
      </c>
      <c r="BC933" s="30">
        <f>IF(Riskregister!$E$16="",0,COUNTIF(BQ$4:BQ$53,"&lt;"&amp;BA933)*IF(BB933&lt;0.5,Riskregister!$K$16+(Riskregister!$L$16-Riskregister!$K$16)*SQRT(BB933/2),Riskregister!$L$16-(Riskregister!$L$16-Riskregister!$K$16)*SQRT((1-BB933)/2)))</f>
        <v>0</v>
      </c>
      <c r="BD933" s="30">
        <f t="shared" ca="1" si="554"/>
        <v>1299079.1711731202</v>
      </c>
    </row>
    <row r="934" spans="20:56" x14ac:dyDescent="0.35">
      <c r="T934" s="30">
        <f t="shared" ca="1" si="567"/>
        <v>0.57881476705704715</v>
      </c>
      <c r="U934" s="30">
        <f t="shared" ca="1" si="567"/>
        <v>0.11392670286787276</v>
      </c>
      <c r="V934" s="30">
        <f ca="1">IF(Riskregister!$E$5="",0,COUNTIF(BF$4:BF$53,"&lt;"&amp;T934)*IF(U934&lt;0.5,Riskregister!$K$5+(Riskregister!$L$5-Riskregister!$K$5)*SQRT(U934/2),Riskregister!$L$5-(Riskregister!$L$5-Riskregister!$K$5)*SQRT((1-U934)/2)))</f>
        <v>1029605.9341372671</v>
      </c>
      <c r="W934" s="30">
        <f t="shared" ca="1" si="568"/>
        <v>7.2159304436624327E-2</v>
      </c>
      <c r="X934" s="30">
        <f t="shared" ca="1" si="568"/>
        <v>0.70978725594262748</v>
      </c>
      <c r="Y934" s="30">
        <f ca="1">IF(Riskregister!$E$6="",0,COUNTIF(BG$4:BG$53,"&lt;"&amp;W934)*IF(X934&lt;0.5,Riskregister!$K$6+(Riskregister!$L$6-Riskregister!$K$6)*SQRT(X934/2),Riskregister!$L$6-(Riskregister!$L$6-Riskregister!$K$6)*SQRT((1-X934)/2)))</f>
        <v>0</v>
      </c>
      <c r="Z934" s="30">
        <f t="shared" ca="1" si="569"/>
        <v>0.77292754779524642</v>
      </c>
      <c r="AA934" s="30">
        <f t="shared" ca="1" si="569"/>
        <v>0.88498859552668829</v>
      </c>
      <c r="AB934" s="30">
        <f ca="1">IF(Riskregister!$E$7="",0,COUNTIF(BH$4:BH$53,"&lt;"&amp;Z934)*IF(AA934&lt;0.5,Riskregister!$K$7+(Riskregister!$L$7-Riskregister!$K$7)*SQRT(AA934/2),Riskregister!$L$7-(Riskregister!$L$7-Riskregister!$K$7)*SQRT((1-AA934)/2)))</f>
        <v>2528550.2956025805</v>
      </c>
      <c r="AC934" s="30">
        <f t="shared" ca="1" si="570"/>
        <v>0.95985834600897102</v>
      </c>
      <c r="AD934" s="30">
        <f t="shared" ca="1" si="570"/>
        <v>0.1848078538803366</v>
      </c>
      <c r="AE934" s="30">
        <f ca="1">IF(Riskregister!$E$8="",0,COUNTIF(BI$4:BI$53,"&lt;"&amp;AC934)*IF(AD934&lt;0.5,Riskregister!$K$8+(Riskregister!$L$8-Riskregister!$K$8)*SQRT(AD934/2),Riskregister!$L$8-(Riskregister!$L$8-Riskregister!$K$8)*SQRT((1-AD934)/2)))</f>
        <v>10372240.014132796</v>
      </c>
      <c r="AF934" s="30">
        <f t="shared" ca="1" si="571"/>
        <v>0.32574843075641968</v>
      </c>
      <c r="AG934" s="30">
        <f t="shared" ca="1" si="571"/>
        <v>0.6017010497137556</v>
      </c>
      <c r="AH934" s="30">
        <f>IF(Riskregister!$E$9="",0,COUNTIF(BJ$4:BJ$53,"&lt;"&amp;AF934)*IF(AG934&lt;0.5,Riskregister!$K$9+(Riskregister!$L$9-Riskregister!$K$9)*SQRT(AG934/2),Riskregister!$L$9-(Riskregister!$L$9-Riskregister!$K$9)*SQRT((1-AG934)/2)))</f>
        <v>0</v>
      </c>
      <c r="AI934" s="30">
        <f t="shared" ca="1" si="572"/>
        <v>0.87019499630285957</v>
      </c>
      <c r="AJ934" s="30">
        <f t="shared" ca="1" si="572"/>
        <v>0.42135485137457374</v>
      </c>
      <c r="AK934" s="30">
        <f>IF(Riskregister!$E$10="",0,COUNTIF(BK$4:BK$53,"&lt;"&amp;AI934)*IF(AJ934&lt;0.5,Riskregister!$K$10+(Riskregister!$L$10-Riskregister!$K$10)*SQRT(AJ934/2),Riskregister!$L$10-(Riskregister!$L$10-Riskregister!$K$10)*SQRT((1-AJ934)/2)))</f>
        <v>0</v>
      </c>
      <c r="AL934" s="30">
        <f t="shared" ca="1" si="573"/>
        <v>0.72963887664897831</v>
      </c>
      <c r="AM934" s="30">
        <f t="shared" ca="1" si="573"/>
        <v>0.27363814857568014</v>
      </c>
      <c r="AN934" s="30">
        <f>IF(Riskregister!$E$11="",0,COUNTIF(BL$4:BL$53,"&lt;"&amp;AL934)*IF(AM934&lt;0.5,Riskregister!$K$11+(Riskregister!$L$11-Riskregister!$K$11)*SQRT(AM934/2),Riskregister!$L$11-(Riskregister!$L$11-Riskregister!$K$11)*SQRT((1-AM934)/2)))</f>
        <v>0</v>
      </c>
      <c r="AO934" s="30">
        <f t="shared" ca="1" si="574"/>
        <v>0.4639803688297589</v>
      </c>
      <c r="AP934" s="30">
        <f t="shared" ca="1" si="574"/>
        <v>1.7838281708702719E-2</v>
      </c>
      <c r="AQ934" s="30">
        <f>IF(Riskregister!$E$12="",0,COUNTIF(BM$4:BM$53,"&lt;"&amp;AO934)*IF(AP934&lt;0.5,Riskregister!$K$12+(Riskregister!$L$12-Riskregister!$K$12)*SQRT(AP934/2),Riskregister!$L$12-(Riskregister!$L$12-Riskregister!$K$12)*SQRT((1-AP934)/2)))</f>
        <v>0</v>
      </c>
      <c r="AR934" s="30">
        <f t="shared" ca="1" si="575"/>
        <v>0.51575140754020943</v>
      </c>
      <c r="AS934" s="30">
        <f t="shared" ca="1" si="575"/>
        <v>0.81868974494148972</v>
      </c>
      <c r="AT934" s="30">
        <f>IF(Riskregister!$E$13="",0,COUNTIF(BN$4:BN$53,"&lt;"&amp;AR934)*IF(AS934&lt;0.5,Riskregister!$K$13+(Riskregister!$L$13-Riskregister!$K$13)*SQRT(AS934/2),Riskregister!$L$13-(Riskregister!$L$13-Riskregister!$K$13)*SQRT((1-AS934)/2)))</f>
        <v>0</v>
      </c>
      <c r="AU934" s="30">
        <f t="shared" ca="1" si="576"/>
        <v>0.92235547088474479</v>
      </c>
      <c r="AV934" s="30">
        <f t="shared" ca="1" si="576"/>
        <v>9.7631005268163373E-2</v>
      </c>
      <c r="AW934" s="30">
        <f>IF(Riskregister!$E$14="",0,COUNTIF(BO$4:BO$53,"&lt;"&amp;AU934)*IF(AV934&lt;0.5,Riskregister!$K$14+(Riskregister!$L$14-Riskregister!$K$14)*SQRT(AV934/2),Riskregister!$L$14-(Riskregister!$L$14-Riskregister!$K$14)*SQRT((1-AV934)/2)))</f>
        <v>0</v>
      </c>
      <c r="AX934" s="30">
        <f t="shared" ca="1" si="577"/>
        <v>0.30854994664509994</v>
      </c>
      <c r="AY934" s="30">
        <f t="shared" ca="1" si="577"/>
        <v>0.76446445744568958</v>
      </c>
      <c r="AZ934" s="30">
        <f>IF(Riskregister!$E$15="",0,COUNTIF(BP$4:BP$53,"&lt;"&amp;AX934)*IF(AY934&lt;0.5,Riskregister!$K$15+(Riskregister!$L$15-Riskregister!$K$15)*SQRT(AY934/2),Riskregister!$L$15-(Riskregister!$L$15-Riskregister!$K$15)*SQRT((1-AY934)/2)))</f>
        <v>0</v>
      </c>
      <c r="BA934" s="30">
        <f t="shared" ca="1" si="578"/>
        <v>0.42863587751534793</v>
      </c>
      <c r="BB934" s="30">
        <f t="shared" ca="1" si="578"/>
        <v>0.24718278841060948</v>
      </c>
      <c r="BC934" s="30">
        <f>IF(Riskregister!$E$16="",0,COUNTIF(BQ$4:BQ$53,"&lt;"&amp;BA934)*IF(BB934&lt;0.5,Riskregister!$K$16+(Riskregister!$L$16-Riskregister!$K$16)*SQRT(BB934/2),Riskregister!$L$16-(Riskregister!$L$16-Riskregister!$K$16)*SQRT((1-BB934)/2)))</f>
        <v>0</v>
      </c>
      <c r="BD934" s="30">
        <f t="shared" ca="1" si="554"/>
        <v>13930396.243872643</v>
      </c>
    </row>
    <row r="935" spans="20:56" x14ac:dyDescent="0.35">
      <c r="T935" s="30">
        <f t="shared" ca="1" si="567"/>
        <v>0.73978222916392533</v>
      </c>
      <c r="U935" s="30">
        <f t="shared" ca="1" si="567"/>
        <v>0.29044935038236164</v>
      </c>
      <c r="V935" s="30">
        <f ca="1">IF(Riskregister!$E$5="",0,COUNTIF(BF$4:BF$53,"&lt;"&amp;T935)*IF(U935&lt;0.5,Riskregister!$K$5+(Riskregister!$L$5-Riskregister!$K$5)*SQRT(U935/2),Riskregister!$L$5-(Riskregister!$L$5-Riskregister!$K$5)*SQRT((1-U935)/2)))</f>
        <v>1607437.9966827647</v>
      </c>
      <c r="W935" s="30">
        <f t="shared" ca="1" si="568"/>
        <v>0.20704501738733272</v>
      </c>
      <c r="X935" s="30">
        <f t="shared" ca="1" si="568"/>
        <v>0.39048536113174936</v>
      </c>
      <c r="Y935" s="30">
        <f ca="1">IF(Riskregister!$E$6="",0,COUNTIF(BG$4:BG$53,"&lt;"&amp;W935)*IF(X935&lt;0.5,Riskregister!$K$6+(Riskregister!$L$6-Riskregister!$K$6)*SQRT(X935/2),Riskregister!$L$6-(Riskregister!$L$6-Riskregister!$K$6)*SQRT((1-X935)/2)))</f>
        <v>995352.93111513322</v>
      </c>
      <c r="Z935" s="30">
        <f t="shared" ca="1" si="569"/>
        <v>0.89518066603949498</v>
      </c>
      <c r="AA935" s="30">
        <f t="shared" ca="1" si="569"/>
        <v>0.78711064586454016</v>
      </c>
      <c r="AB935" s="30">
        <f ca="1">IF(Riskregister!$E$7="",0,COUNTIF(BH$4:BH$53,"&lt;"&amp;Z935)*IF(AA935&lt;0.5,Riskregister!$K$7+(Riskregister!$L$7-Riskregister!$K$7)*SQRT(AA935/2),Riskregister!$L$7-(Riskregister!$L$7-Riskregister!$K$7)*SQRT((1-AA935)/2)))</f>
        <v>2858094.8839418874</v>
      </c>
      <c r="AC935" s="30">
        <f t="shared" ca="1" si="570"/>
        <v>0.19812011787240091</v>
      </c>
      <c r="AD935" s="30">
        <f t="shared" ca="1" si="570"/>
        <v>0.7778654702026091</v>
      </c>
      <c r="AE935" s="30">
        <f ca="1">IF(Riskregister!$E$8="",0,COUNTIF(BI$4:BI$53,"&lt;"&amp;AC935)*IF(AD935&lt;0.5,Riskregister!$K$8+(Riskregister!$L$8-Riskregister!$K$8)*SQRT(AD935/2),Riskregister!$L$8-(Riskregister!$L$8-Riskregister!$K$8)*SQRT((1-AD935)/2)))</f>
        <v>3433642.4796323851</v>
      </c>
      <c r="AF935" s="30">
        <f t="shared" ca="1" si="571"/>
        <v>0.69317835187257149</v>
      </c>
      <c r="AG935" s="30">
        <f t="shared" ca="1" si="571"/>
        <v>0.16618615298601258</v>
      </c>
      <c r="AH935" s="30">
        <f>IF(Riskregister!$E$9="",0,COUNTIF(BJ$4:BJ$53,"&lt;"&amp;AF935)*IF(AG935&lt;0.5,Riskregister!$K$9+(Riskregister!$L$9-Riskregister!$K$9)*SQRT(AG935/2),Riskregister!$L$9-(Riskregister!$L$9-Riskregister!$K$9)*SQRT((1-AG935)/2)))</f>
        <v>0</v>
      </c>
      <c r="AI935" s="30">
        <f t="shared" ca="1" si="572"/>
        <v>0.72443078145405415</v>
      </c>
      <c r="AJ935" s="30">
        <f t="shared" ca="1" si="572"/>
        <v>3.1191918686220954E-2</v>
      </c>
      <c r="AK935" s="30">
        <f>IF(Riskregister!$E$10="",0,COUNTIF(BK$4:BK$53,"&lt;"&amp;AI935)*IF(AJ935&lt;0.5,Riskregister!$K$10+(Riskregister!$L$10-Riskregister!$K$10)*SQRT(AJ935/2),Riskregister!$L$10-(Riskregister!$L$10-Riskregister!$K$10)*SQRT((1-AJ935)/2)))</f>
        <v>0</v>
      </c>
      <c r="AL935" s="30">
        <f t="shared" ca="1" si="573"/>
        <v>0.59842310589623071</v>
      </c>
      <c r="AM935" s="30">
        <f t="shared" ca="1" si="573"/>
        <v>0.27243859547863991</v>
      </c>
      <c r="AN935" s="30">
        <f>IF(Riskregister!$E$11="",0,COUNTIF(BL$4:BL$53,"&lt;"&amp;AL935)*IF(AM935&lt;0.5,Riskregister!$K$11+(Riskregister!$L$11-Riskregister!$K$11)*SQRT(AM935/2),Riskregister!$L$11-(Riskregister!$L$11-Riskregister!$K$11)*SQRT((1-AM935)/2)))</f>
        <v>0</v>
      </c>
      <c r="AO935" s="30">
        <f t="shared" ca="1" si="574"/>
        <v>0.89047221381463015</v>
      </c>
      <c r="AP935" s="30">
        <f t="shared" ca="1" si="574"/>
        <v>0.3690422203530368</v>
      </c>
      <c r="AQ935" s="30">
        <f>IF(Riskregister!$E$12="",0,COUNTIF(BM$4:BM$53,"&lt;"&amp;AO935)*IF(AP935&lt;0.5,Riskregister!$K$12+(Riskregister!$L$12-Riskregister!$K$12)*SQRT(AP935/2),Riskregister!$L$12-(Riskregister!$L$12-Riskregister!$K$12)*SQRT((1-AP935)/2)))</f>
        <v>0</v>
      </c>
      <c r="AR935" s="30">
        <f t="shared" ca="1" si="575"/>
        <v>0.40770150663655524</v>
      </c>
      <c r="AS935" s="30">
        <f t="shared" ca="1" si="575"/>
        <v>0.95397883370676162</v>
      </c>
      <c r="AT935" s="30">
        <f>IF(Riskregister!$E$13="",0,COUNTIF(BN$4:BN$53,"&lt;"&amp;AR935)*IF(AS935&lt;0.5,Riskregister!$K$13+(Riskregister!$L$13-Riskregister!$K$13)*SQRT(AS935/2),Riskregister!$L$13-(Riskregister!$L$13-Riskregister!$K$13)*SQRT((1-AS935)/2)))</f>
        <v>0</v>
      </c>
      <c r="AU935" s="30">
        <f t="shared" ca="1" si="576"/>
        <v>0.74533796697276689</v>
      </c>
      <c r="AV935" s="30">
        <f t="shared" ca="1" si="576"/>
        <v>0.29916460645928866</v>
      </c>
      <c r="AW935" s="30">
        <f>IF(Riskregister!$E$14="",0,COUNTIF(BO$4:BO$53,"&lt;"&amp;AU935)*IF(AV935&lt;0.5,Riskregister!$K$14+(Riskregister!$L$14-Riskregister!$K$14)*SQRT(AV935/2),Riskregister!$L$14-(Riskregister!$L$14-Riskregister!$K$14)*SQRT((1-AV935)/2)))</f>
        <v>0</v>
      </c>
      <c r="AX935" s="30">
        <f t="shared" ca="1" si="577"/>
        <v>0.36577626794576978</v>
      </c>
      <c r="AY935" s="30">
        <f t="shared" ca="1" si="577"/>
        <v>0.31341574613307055</v>
      </c>
      <c r="AZ935" s="30">
        <f>IF(Riskregister!$E$15="",0,COUNTIF(BP$4:BP$53,"&lt;"&amp;AX935)*IF(AY935&lt;0.5,Riskregister!$K$15+(Riskregister!$L$15-Riskregister!$K$15)*SQRT(AY935/2),Riskregister!$L$15-(Riskregister!$L$15-Riskregister!$K$15)*SQRT((1-AY935)/2)))</f>
        <v>0</v>
      </c>
      <c r="BA935" s="30">
        <f t="shared" ca="1" si="578"/>
        <v>3.8062742505466152E-2</v>
      </c>
      <c r="BB935" s="30">
        <f t="shared" ca="1" si="578"/>
        <v>0.96147354652376127</v>
      </c>
      <c r="BC935" s="30">
        <f>IF(Riskregister!$E$16="",0,COUNTIF(BQ$4:BQ$53,"&lt;"&amp;BA935)*IF(BB935&lt;0.5,Riskregister!$K$16+(Riskregister!$L$16-Riskregister!$K$16)*SQRT(BB935/2),Riskregister!$L$16-(Riskregister!$L$16-Riskregister!$K$16)*SQRT((1-BB935)/2)))</f>
        <v>0</v>
      </c>
      <c r="BD935" s="30">
        <f t="shared" ca="1" si="554"/>
        <v>8894528.2913721707</v>
      </c>
    </row>
    <row r="936" spans="20:56" x14ac:dyDescent="0.35">
      <c r="T936" s="30">
        <f t="shared" ca="1" si="567"/>
        <v>0.37052517957146924</v>
      </c>
      <c r="U936" s="30">
        <f t="shared" ca="1" si="567"/>
        <v>0.94045943616772198</v>
      </c>
      <c r="V936" s="30">
        <f ca="1">IF(Riskregister!$E$5="",0,COUNTIF(BF$4:BF$53,"&lt;"&amp;T936)*IF(U936&lt;0.5,Riskregister!$K$5+(Riskregister!$L$5-Riskregister!$K$5)*SQRT(U936/2),Riskregister!$L$5-(Riskregister!$L$5-Riskregister!$K$5)*SQRT((1-U936)/2)))</f>
        <v>1567070.0989736109</v>
      </c>
      <c r="W936" s="30">
        <f t="shared" ca="1" si="568"/>
        <v>0.15018479244060767</v>
      </c>
      <c r="X936" s="30">
        <f t="shared" ca="1" si="568"/>
        <v>0.85632792402257896</v>
      </c>
      <c r="Y936" s="30">
        <f ca="1">IF(Riskregister!$E$6="",0,COUNTIF(BG$4:BG$53,"&lt;"&amp;W936)*IF(X936&lt;0.5,Riskregister!$K$6+(Riskregister!$L$6-Riskregister!$K$6)*SQRT(X936/2),Riskregister!$L$6-(Riskregister!$L$6-Riskregister!$K$6)*SQRT((1-X936)/2)))</f>
        <v>1517559.5756122605</v>
      </c>
      <c r="Z936" s="30">
        <f t="shared" ca="1" si="569"/>
        <v>0.24923061773828115</v>
      </c>
      <c r="AA936" s="30">
        <f t="shared" ca="1" si="569"/>
        <v>0.32734526637319139</v>
      </c>
      <c r="AB936" s="30">
        <f ca="1">IF(Riskregister!$E$7="",0,COUNTIF(BH$4:BH$53,"&lt;"&amp;Z936)*IF(AA936&lt;0.5,Riskregister!$K$7+(Riskregister!$L$7-Riskregister!$K$7)*SQRT(AA936/2),Riskregister!$L$7-(Riskregister!$L$7-Riskregister!$K$7)*SQRT((1-AA936)/2)))</f>
        <v>957988.30437652662</v>
      </c>
      <c r="AC936" s="30">
        <f t="shared" ca="1" si="570"/>
        <v>0.21130031133663374</v>
      </c>
      <c r="AD936" s="30">
        <f t="shared" ca="1" si="570"/>
        <v>0.19165051451533099</v>
      </c>
      <c r="AE936" s="30">
        <f ca="1">IF(Riskregister!$E$8="",0,COUNTIF(BI$4:BI$53,"&lt;"&amp;AC936)*IF(AD936&lt;0.5,Riskregister!$K$8+(Riskregister!$L$8-Riskregister!$K$8)*SQRT(AD936/2),Riskregister!$L$8-(Riskregister!$L$8-Riskregister!$K$8)*SQRT((1-AD936)/2)))</f>
        <v>1754915.7820375138</v>
      </c>
      <c r="AF936" s="30">
        <f t="shared" ca="1" si="571"/>
        <v>0.92018873318130068</v>
      </c>
      <c r="AG936" s="30">
        <f t="shared" ca="1" si="571"/>
        <v>0.15078055759590392</v>
      </c>
      <c r="AH936" s="30">
        <f>IF(Riskregister!$E$9="",0,COUNTIF(BJ$4:BJ$53,"&lt;"&amp;AF936)*IF(AG936&lt;0.5,Riskregister!$K$9+(Riskregister!$L$9-Riskregister!$K$9)*SQRT(AG936/2),Riskregister!$L$9-(Riskregister!$L$9-Riskregister!$K$9)*SQRT((1-AG936)/2)))</f>
        <v>0</v>
      </c>
      <c r="AI936" s="30">
        <f t="shared" ca="1" si="572"/>
        <v>4.5065029136318158E-2</v>
      </c>
      <c r="AJ936" s="30">
        <f t="shared" ca="1" si="572"/>
        <v>0.76164422007010302</v>
      </c>
      <c r="AK936" s="30">
        <f>IF(Riskregister!$E$10="",0,COUNTIF(BK$4:BK$53,"&lt;"&amp;AI936)*IF(AJ936&lt;0.5,Riskregister!$K$10+(Riskregister!$L$10-Riskregister!$K$10)*SQRT(AJ936/2),Riskregister!$L$10-(Riskregister!$L$10-Riskregister!$K$10)*SQRT((1-AJ936)/2)))</f>
        <v>0</v>
      </c>
      <c r="AL936" s="30">
        <f t="shared" ca="1" si="573"/>
        <v>3.61119824162488E-2</v>
      </c>
      <c r="AM936" s="30">
        <f t="shared" ca="1" si="573"/>
        <v>0.43459272027823093</v>
      </c>
      <c r="AN936" s="30">
        <f>IF(Riskregister!$E$11="",0,COUNTIF(BL$4:BL$53,"&lt;"&amp;AL936)*IF(AM936&lt;0.5,Riskregister!$K$11+(Riskregister!$L$11-Riskregister!$K$11)*SQRT(AM936/2),Riskregister!$L$11-(Riskregister!$L$11-Riskregister!$K$11)*SQRT((1-AM936)/2)))</f>
        <v>0</v>
      </c>
      <c r="AO936" s="30">
        <f t="shared" ca="1" si="574"/>
        <v>0.19308638574435577</v>
      </c>
      <c r="AP936" s="30">
        <f t="shared" ca="1" si="574"/>
        <v>0.73348811324000274</v>
      </c>
      <c r="AQ936" s="30">
        <f>IF(Riskregister!$E$12="",0,COUNTIF(BM$4:BM$53,"&lt;"&amp;AO936)*IF(AP936&lt;0.5,Riskregister!$K$12+(Riskregister!$L$12-Riskregister!$K$12)*SQRT(AP936/2),Riskregister!$L$12-(Riskregister!$L$12-Riskregister!$K$12)*SQRT((1-AP936)/2)))</f>
        <v>0</v>
      </c>
      <c r="AR936" s="30">
        <f t="shared" ca="1" si="575"/>
        <v>0.35245758630388335</v>
      </c>
      <c r="AS936" s="30">
        <f t="shared" ca="1" si="575"/>
        <v>0.84919774095071587</v>
      </c>
      <c r="AT936" s="30">
        <f>IF(Riskregister!$E$13="",0,COUNTIF(BN$4:BN$53,"&lt;"&amp;AR936)*IF(AS936&lt;0.5,Riskregister!$K$13+(Riskregister!$L$13-Riskregister!$K$13)*SQRT(AS936/2),Riskregister!$L$13-(Riskregister!$L$13-Riskregister!$K$13)*SQRT((1-AS936)/2)))</f>
        <v>0</v>
      </c>
      <c r="AU936" s="30">
        <f t="shared" ca="1" si="576"/>
        <v>9.1597734772260742E-2</v>
      </c>
      <c r="AV936" s="30">
        <f t="shared" ca="1" si="576"/>
        <v>0.92383486941262916</v>
      </c>
      <c r="AW936" s="30">
        <f>IF(Riskregister!$E$14="",0,COUNTIF(BO$4:BO$53,"&lt;"&amp;AU936)*IF(AV936&lt;0.5,Riskregister!$K$14+(Riskregister!$L$14-Riskregister!$K$14)*SQRT(AV936/2),Riskregister!$L$14-(Riskregister!$L$14-Riskregister!$K$14)*SQRT((1-AV936)/2)))</f>
        <v>0</v>
      </c>
      <c r="AX936" s="30">
        <f t="shared" ca="1" si="577"/>
        <v>0.76272190589130306</v>
      </c>
      <c r="AY936" s="30">
        <f t="shared" ca="1" si="577"/>
        <v>1.4710156937031038E-2</v>
      </c>
      <c r="AZ936" s="30">
        <f>IF(Riskregister!$E$15="",0,COUNTIF(BP$4:BP$53,"&lt;"&amp;AX936)*IF(AY936&lt;0.5,Riskregister!$K$15+(Riskregister!$L$15-Riskregister!$K$15)*SQRT(AY936/2),Riskregister!$L$15-(Riskregister!$L$15-Riskregister!$K$15)*SQRT((1-AY936)/2)))</f>
        <v>0</v>
      </c>
      <c r="BA936" s="30">
        <f t="shared" ca="1" si="578"/>
        <v>0.38787014135845632</v>
      </c>
      <c r="BB936" s="30">
        <f t="shared" ca="1" si="578"/>
        <v>0.76272561518605064</v>
      </c>
      <c r="BC936" s="30">
        <f>IF(Riskregister!$E$16="",0,COUNTIF(BQ$4:BQ$53,"&lt;"&amp;BA936)*IF(BB936&lt;0.5,Riskregister!$K$16+(Riskregister!$L$16-Riskregister!$K$16)*SQRT(BB936/2),Riskregister!$L$16-(Riskregister!$L$16-Riskregister!$K$16)*SQRT((1-BB936)/2)))</f>
        <v>0</v>
      </c>
      <c r="BD936" s="30">
        <f t="shared" ca="1" si="554"/>
        <v>5797533.7609999124</v>
      </c>
    </row>
    <row r="937" spans="20:56" x14ac:dyDescent="0.35">
      <c r="T937" s="30">
        <f t="shared" ca="1" si="567"/>
        <v>0.33369425522103213</v>
      </c>
      <c r="U937" s="30">
        <f t="shared" ca="1" si="567"/>
        <v>4.4188153829361809E-2</v>
      </c>
      <c r="V937" s="30">
        <f ca="1">IF(Riskregister!$E$5="",0,COUNTIF(BF$4:BF$53,"&lt;"&amp;T937)*IF(U937&lt;0.5,Riskregister!$K$5+(Riskregister!$L$5-Riskregister!$K$5)*SQRT(U937/2),Riskregister!$L$5-(Riskregister!$L$5-Riskregister!$K$5)*SQRT((1-U937)/2)))</f>
        <v>650665.03227270558</v>
      </c>
      <c r="W937" s="30">
        <f t="shared" ca="1" si="568"/>
        <v>0.11757758716270295</v>
      </c>
      <c r="X937" s="30">
        <f t="shared" ca="1" si="568"/>
        <v>5.9097552406951914E-2</v>
      </c>
      <c r="Y937" s="30">
        <f ca="1">IF(Riskregister!$E$6="",0,COUNTIF(BG$4:BG$53,"&lt;"&amp;W937)*IF(X937&lt;0.5,Riskregister!$K$6+(Riskregister!$L$6-Riskregister!$K$6)*SQRT(X937/2),Riskregister!$L$6-(Riskregister!$L$6-Riskregister!$K$6)*SQRT((1-X937)/2)))</f>
        <v>0</v>
      </c>
      <c r="Z937" s="30">
        <f t="shared" ca="1" si="569"/>
        <v>0.65000405524140659</v>
      </c>
      <c r="AA937" s="30">
        <f t="shared" ca="1" si="569"/>
        <v>0.9189820963220191</v>
      </c>
      <c r="AB937" s="30">
        <f ca="1">IF(Riskregister!$E$7="",0,COUNTIF(BH$4:BH$53,"&lt;"&amp;Z937)*IF(AA937&lt;0.5,Riskregister!$K$7+(Riskregister!$L$7-Riskregister!$K$7)*SQRT(AA937/2),Riskregister!$L$7-(Riskregister!$L$7-Riskregister!$K$7)*SQRT((1-AA937)/2)))</f>
        <v>2306892.5234661917</v>
      </c>
      <c r="AC937" s="30">
        <f t="shared" ca="1" si="570"/>
        <v>0.74616716887829115</v>
      </c>
      <c r="AD937" s="30">
        <f t="shared" ca="1" si="570"/>
        <v>0.37375973667987705</v>
      </c>
      <c r="AE937" s="30">
        <f ca="1">IF(Riskregister!$E$8="",0,COUNTIF(BI$4:BI$53,"&lt;"&amp;AC937)*IF(AD937&lt;0.5,Riskregister!$K$8+(Riskregister!$L$8-Riskregister!$K$8)*SQRT(AD937/2),Riskregister!$L$8-(Riskregister!$L$8-Riskregister!$K$8)*SQRT((1-AD937)/2)))</f>
        <v>9327165.5985385142</v>
      </c>
      <c r="AF937" s="30">
        <f t="shared" ca="1" si="571"/>
        <v>0.15890975692849563</v>
      </c>
      <c r="AG937" s="30">
        <f t="shared" ca="1" si="571"/>
        <v>0.12002995530288041</v>
      </c>
      <c r="AH937" s="30">
        <f>IF(Riskregister!$E$9="",0,COUNTIF(BJ$4:BJ$53,"&lt;"&amp;AF937)*IF(AG937&lt;0.5,Riskregister!$K$9+(Riskregister!$L$9-Riskregister!$K$9)*SQRT(AG937/2),Riskregister!$L$9-(Riskregister!$L$9-Riskregister!$K$9)*SQRT((1-AG937)/2)))</f>
        <v>0</v>
      </c>
      <c r="AI937" s="30">
        <f t="shared" ca="1" si="572"/>
        <v>0.68660683949477153</v>
      </c>
      <c r="AJ937" s="30">
        <f t="shared" ca="1" si="572"/>
        <v>0.38792859375769817</v>
      </c>
      <c r="AK937" s="30">
        <f>IF(Riskregister!$E$10="",0,COUNTIF(BK$4:BK$53,"&lt;"&amp;AI937)*IF(AJ937&lt;0.5,Riskregister!$K$10+(Riskregister!$L$10-Riskregister!$K$10)*SQRT(AJ937/2),Riskregister!$L$10-(Riskregister!$L$10-Riskregister!$K$10)*SQRT((1-AJ937)/2)))</f>
        <v>0</v>
      </c>
      <c r="AL937" s="30">
        <f t="shared" ca="1" si="573"/>
        <v>0.73507082847656258</v>
      </c>
      <c r="AM937" s="30">
        <f t="shared" ca="1" si="573"/>
        <v>0.5864539997151299</v>
      </c>
      <c r="AN937" s="30">
        <f>IF(Riskregister!$E$11="",0,COUNTIF(BL$4:BL$53,"&lt;"&amp;AL937)*IF(AM937&lt;0.5,Riskregister!$K$11+(Riskregister!$L$11-Riskregister!$K$11)*SQRT(AM937/2),Riskregister!$L$11-(Riskregister!$L$11-Riskregister!$K$11)*SQRT((1-AM937)/2)))</f>
        <v>0</v>
      </c>
      <c r="AO937" s="30">
        <f t="shared" ca="1" si="574"/>
        <v>0.16595579873382138</v>
      </c>
      <c r="AP937" s="30">
        <f t="shared" ca="1" si="574"/>
        <v>0.39625935485468933</v>
      </c>
      <c r="AQ937" s="30">
        <f>IF(Riskregister!$E$12="",0,COUNTIF(BM$4:BM$53,"&lt;"&amp;AO937)*IF(AP937&lt;0.5,Riskregister!$K$12+(Riskregister!$L$12-Riskregister!$K$12)*SQRT(AP937/2),Riskregister!$L$12-(Riskregister!$L$12-Riskregister!$K$12)*SQRT((1-AP937)/2)))</f>
        <v>0</v>
      </c>
      <c r="AR937" s="30">
        <f t="shared" ca="1" si="575"/>
        <v>0.14967643819511223</v>
      </c>
      <c r="AS937" s="30">
        <f t="shared" ca="1" si="575"/>
        <v>0.49302952409203704</v>
      </c>
      <c r="AT937" s="30">
        <f>IF(Riskregister!$E$13="",0,COUNTIF(BN$4:BN$53,"&lt;"&amp;AR937)*IF(AS937&lt;0.5,Riskregister!$K$13+(Riskregister!$L$13-Riskregister!$K$13)*SQRT(AS937/2),Riskregister!$L$13-(Riskregister!$L$13-Riskregister!$K$13)*SQRT((1-AS937)/2)))</f>
        <v>0</v>
      </c>
      <c r="AU937" s="30">
        <f t="shared" ca="1" si="576"/>
        <v>0.86551343168260897</v>
      </c>
      <c r="AV937" s="30">
        <f t="shared" ca="1" si="576"/>
        <v>0.81897593067715191</v>
      </c>
      <c r="AW937" s="30">
        <f>IF(Riskregister!$E$14="",0,COUNTIF(BO$4:BO$53,"&lt;"&amp;AU937)*IF(AV937&lt;0.5,Riskregister!$K$14+(Riskregister!$L$14-Riskregister!$K$14)*SQRT(AV937/2),Riskregister!$L$14-(Riskregister!$L$14-Riskregister!$K$14)*SQRT((1-AV937)/2)))</f>
        <v>0</v>
      </c>
      <c r="AX937" s="30">
        <f t="shared" ca="1" si="577"/>
        <v>0.44578306798906198</v>
      </c>
      <c r="AY937" s="30">
        <f t="shared" ca="1" si="577"/>
        <v>0.64585574157782955</v>
      </c>
      <c r="AZ937" s="30">
        <f>IF(Riskregister!$E$15="",0,COUNTIF(BP$4:BP$53,"&lt;"&amp;AX937)*IF(AY937&lt;0.5,Riskregister!$K$15+(Riskregister!$L$15-Riskregister!$K$15)*SQRT(AY937/2),Riskregister!$L$15-(Riskregister!$L$15-Riskregister!$K$15)*SQRT((1-AY937)/2)))</f>
        <v>0</v>
      </c>
      <c r="BA937" s="30">
        <f t="shared" ca="1" si="578"/>
        <v>0.98113842092577042</v>
      </c>
      <c r="BB937" s="30">
        <f t="shared" ca="1" si="578"/>
        <v>0.72308909676184185</v>
      </c>
      <c r="BC937" s="30">
        <f>IF(Riskregister!$E$16="",0,COUNTIF(BQ$4:BQ$53,"&lt;"&amp;BA937)*IF(BB937&lt;0.5,Riskregister!$K$16+(Riskregister!$L$16-Riskregister!$K$16)*SQRT(BB937/2),Riskregister!$L$16-(Riskregister!$L$16-Riskregister!$K$16)*SQRT((1-BB937)/2)))</f>
        <v>0</v>
      </c>
      <c r="BD937" s="30">
        <f t="shared" ca="1" si="554"/>
        <v>12284723.15427741</v>
      </c>
    </row>
    <row r="938" spans="20:56" x14ac:dyDescent="0.35">
      <c r="T938" s="30">
        <f t="shared" ca="1" si="567"/>
        <v>0.60745182772901885</v>
      </c>
      <c r="U938" s="30">
        <f t="shared" ca="1" si="567"/>
        <v>0.78742214780869957</v>
      </c>
      <c r="V938" s="30">
        <f ca="1">IF(Riskregister!$E$5="",0,COUNTIF(BF$4:BF$53,"&lt;"&amp;T938)*IF(U938&lt;0.5,Riskregister!$K$5+(Riskregister!$L$5-Riskregister!$K$5)*SQRT(U938/2),Riskregister!$L$5-(Riskregister!$L$5-Riskregister!$K$5)*SQRT((1-U938)/2)))</f>
        <v>1813164.3155448821</v>
      </c>
      <c r="W938" s="30">
        <f t="shared" ca="1" si="568"/>
        <v>0.30208841073054848</v>
      </c>
      <c r="X938" s="30">
        <f t="shared" ca="1" si="568"/>
        <v>0.1661585758909635</v>
      </c>
      <c r="Y938" s="30">
        <f ca="1">IF(Riskregister!$E$6="",0,COUNTIF(BG$4:BG$53,"&lt;"&amp;W938)*IF(X938&lt;0.5,Riskregister!$K$6+(Riskregister!$L$6-Riskregister!$K$6)*SQRT(X938/2),Riskregister!$L$6-(Riskregister!$L$6-Riskregister!$K$6)*SQRT((1-X938)/2)))</f>
        <v>718822.60257564043</v>
      </c>
      <c r="Z938" s="30">
        <f t="shared" ca="1" si="569"/>
        <v>0.35880935643325762</v>
      </c>
      <c r="AA938" s="30">
        <f t="shared" ca="1" si="569"/>
        <v>0.56579947726374691</v>
      </c>
      <c r="AB938" s="30">
        <f ca="1">IF(Riskregister!$E$7="",0,COUNTIF(BH$4:BH$53,"&lt;"&amp;Z938)*IF(AA938&lt;0.5,Riskregister!$K$7+(Riskregister!$L$7-Riskregister!$K$7)*SQRT(AA938/2),Riskregister!$L$7-(Riskregister!$L$7-Riskregister!$K$7)*SQRT((1-AA938)/2)))</f>
        <v>1184604.6661650022</v>
      </c>
      <c r="AC938" s="30">
        <f t="shared" ca="1" si="570"/>
        <v>0.77864230218139963</v>
      </c>
      <c r="AD938" s="30">
        <f t="shared" ca="1" si="570"/>
        <v>0.93494697855094511</v>
      </c>
      <c r="AE938" s="30">
        <f ca="1">IF(Riskregister!$E$8="",0,COUNTIF(BI$4:BI$53,"&lt;"&amp;AC938)*IF(AD938&lt;0.5,Riskregister!$K$8+(Riskregister!$L$8-Riskregister!$K$8)*SQRT(AD938/2),Riskregister!$L$8-(Riskregister!$L$8-Riskregister!$K$8)*SQRT((1-AD938)/2)))</f>
        <v>16609399.765457895</v>
      </c>
      <c r="AF938" s="30">
        <f t="shared" ca="1" si="571"/>
        <v>0.66657444517241538</v>
      </c>
      <c r="AG938" s="30">
        <f t="shared" ca="1" si="571"/>
        <v>0.51361641058595475</v>
      </c>
      <c r="AH938" s="30">
        <f>IF(Riskregister!$E$9="",0,COUNTIF(BJ$4:BJ$53,"&lt;"&amp;AF938)*IF(AG938&lt;0.5,Riskregister!$K$9+(Riskregister!$L$9-Riskregister!$K$9)*SQRT(AG938/2),Riskregister!$L$9-(Riskregister!$L$9-Riskregister!$K$9)*SQRT((1-AG938)/2)))</f>
        <v>0</v>
      </c>
      <c r="AI938" s="30">
        <f t="shared" ca="1" si="572"/>
        <v>0.21875993430210672</v>
      </c>
      <c r="AJ938" s="30">
        <f t="shared" ca="1" si="572"/>
        <v>0.43114426181372334</v>
      </c>
      <c r="AK938" s="30">
        <f>IF(Riskregister!$E$10="",0,COUNTIF(BK$4:BK$53,"&lt;"&amp;AI938)*IF(AJ938&lt;0.5,Riskregister!$K$10+(Riskregister!$L$10-Riskregister!$K$10)*SQRT(AJ938/2),Riskregister!$L$10-(Riskregister!$L$10-Riskregister!$K$10)*SQRT((1-AJ938)/2)))</f>
        <v>0</v>
      </c>
      <c r="AL938" s="30">
        <f t="shared" ca="1" si="573"/>
        <v>0.31551155942436948</v>
      </c>
      <c r="AM938" s="30">
        <f t="shared" ca="1" si="573"/>
        <v>0.61034856450534103</v>
      </c>
      <c r="AN938" s="30">
        <f>IF(Riskregister!$E$11="",0,COUNTIF(BL$4:BL$53,"&lt;"&amp;AL938)*IF(AM938&lt;0.5,Riskregister!$K$11+(Riskregister!$L$11-Riskregister!$K$11)*SQRT(AM938/2),Riskregister!$L$11-(Riskregister!$L$11-Riskregister!$K$11)*SQRT((1-AM938)/2)))</f>
        <v>0</v>
      </c>
      <c r="AO938" s="30">
        <f t="shared" ca="1" si="574"/>
        <v>0.59426421416805475</v>
      </c>
      <c r="AP938" s="30">
        <f t="shared" ca="1" si="574"/>
        <v>0.68620981635435396</v>
      </c>
      <c r="AQ938" s="30">
        <f>IF(Riskregister!$E$12="",0,COUNTIF(BM$4:BM$53,"&lt;"&amp;AO938)*IF(AP938&lt;0.5,Riskregister!$K$12+(Riskregister!$L$12-Riskregister!$K$12)*SQRT(AP938/2),Riskregister!$L$12-(Riskregister!$L$12-Riskregister!$K$12)*SQRT((1-AP938)/2)))</f>
        <v>0</v>
      </c>
      <c r="AR938" s="30">
        <f t="shared" ca="1" si="575"/>
        <v>0.38339229300263555</v>
      </c>
      <c r="AS938" s="30">
        <f t="shared" ca="1" si="575"/>
        <v>0.39300862966415429</v>
      </c>
      <c r="AT938" s="30">
        <f>IF(Riskregister!$E$13="",0,COUNTIF(BN$4:BN$53,"&lt;"&amp;AR938)*IF(AS938&lt;0.5,Riskregister!$K$13+(Riskregister!$L$13-Riskregister!$K$13)*SQRT(AS938/2),Riskregister!$L$13-(Riskregister!$L$13-Riskregister!$K$13)*SQRT((1-AS938)/2)))</f>
        <v>0</v>
      </c>
      <c r="AU938" s="30">
        <f t="shared" ca="1" si="576"/>
        <v>0.77032967291884136</v>
      </c>
      <c r="AV938" s="30">
        <f t="shared" ca="1" si="576"/>
        <v>0.6683990898728529</v>
      </c>
      <c r="AW938" s="30">
        <f>IF(Riskregister!$E$14="",0,COUNTIF(BO$4:BO$53,"&lt;"&amp;AU938)*IF(AV938&lt;0.5,Riskregister!$K$14+(Riskregister!$L$14-Riskregister!$K$14)*SQRT(AV938/2),Riskregister!$L$14-(Riskregister!$L$14-Riskregister!$K$14)*SQRT((1-AV938)/2)))</f>
        <v>0</v>
      </c>
      <c r="AX938" s="30">
        <f t="shared" ca="1" si="577"/>
        <v>0.51440552438355092</v>
      </c>
      <c r="AY938" s="30">
        <f t="shared" ca="1" si="577"/>
        <v>0.85123868759439458</v>
      </c>
      <c r="AZ938" s="30">
        <f>IF(Riskregister!$E$15="",0,COUNTIF(BP$4:BP$53,"&lt;"&amp;AX938)*IF(AY938&lt;0.5,Riskregister!$K$15+(Riskregister!$L$15-Riskregister!$K$15)*SQRT(AY938/2),Riskregister!$L$15-(Riskregister!$L$15-Riskregister!$K$15)*SQRT((1-AY938)/2)))</f>
        <v>0</v>
      </c>
      <c r="BA938" s="30">
        <f t="shared" ca="1" si="578"/>
        <v>0.10439592175633872</v>
      </c>
      <c r="BB938" s="30">
        <f t="shared" ca="1" si="578"/>
        <v>0.51982245569023378</v>
      </c>
      <c r="BC938" s="30">
        <f>IF(Riskregister!$E$16="",0,COUNTIF(BQ$4:BQ$53,"&lt;"&amp;BA938)*IF(BB938&lt;0.5,Riskregister!$K$16+(Riskregister!$L$16-Riskregister!$K$16)*SQRT(BB938/2),Riskregister!$L$16-(Riskregister!$L$16-Riskregister!$K$16)*SQRT((1-BB938)/2)))</f>
        <v>0</v>
      </c>
      <c r="BD938" s="30">
        <f t="shared" ca="1" si="554"/>
        <v>20325991.349743418</v>
      </c>
    </row>
    <row r="939" spans="20:56" x14ac:dyDescent="0.35">
      <c r="T939" s="30">
        <f t="shared" ca="1" si="567"/>
        <v>0.14540913390223353</v>
      </c>
      <c r="U939" s="30">
        <f t="shared" ca="1" si="567"/>
        <v>0.49190524144986925</v>
      </c>
      <c r="V939" s="30">
        <f ca="1">IF(Riskregister!$E$5="",0,COUNTIF(BF$4:BF$53,"&lt;"&amp;T939)*IF(U939&lt;0.5,Riskregister!$K$5+(Riskregister!$L$5-Riskregister!$K$5)*SQRT(U939/2),Riskregister!$L$5-(Riskregister!$L$5-Riskregister!$K$5)*SQRT((1-U939)/2)))</f>
        <v>746342.49493768462</v>
      </c>
      <c r="W939" s="30">
        <f t="shared" ca="1" si="568"/>
        <v>0.32320006114953748</v>
      </c>
      <c r="X939" s="30">
        <f t="shared" ca="1" si="568"/>
        <v>0.5686720484068789</v>
      </c>
      <c r="Y939" s="30">
        <f ca="1">IF(Riskregister!$E$6="",0,COUNTIF(BG$4:BG$53,"&lt;"&amp;W939)*IF(X939&lt;0.5,Riskregister!$K$6+(Riskregister!$L$6-Riskregister!$K$6)*SQRT(X939/2),Riskregister!$L$6-(Riskregister!$L$6-Riskregister!$K$6)*SQRT((1-X939)/2)))</f>
        <v>1164086.5585595262</v>
      </c>
      <c r="Z939" s="30">
        <f t="shared" ca="1" si="569"/>
        <v>0.86685971641044379</v>
      </c>
      <c r="AA939" s="30">
        <f t="shared" ca="1" si="569"/>
        <v>0.16304412858792749</v>
      </c>
      <c r="AB939" s="30">
        <f ca="1">IF(Riskregister!$E$7="",0,COUNTIF(BH$4:BH$53,"&lt;"&amp;Z939)*IF(AA939&lt;0.5,Riskregister!$K$7+(Riskregister!$L$7-Riskregister!$K$7)*SQRT(AA939/2),Riskregister!$L$7-(Riskregister!$L$7-Riskregister!$K$7)*SQRT((1-AA939)/2)))</f>
        <v>1349390.1728153666</v>
      </c>
      <c r="AC939" s="30">
        <f t="shared" ca="1" si="570"/>
        <v>0.9831717390430198</v>
      </c>
      <c r="AD939" s="30">
        <f t="shared" ca="1" si="570"/>
        <v>0.86206094645736808</v>
      </c>
      <c r="AE939" s="30">
        <f ca="1">IF(Riskregister!$E$8="",0,COUNTIF(BI$4:BI$53,"&lt;"&amp;AC939)*IF(AD939&lt;0.5,Riskregister!$K$8+(Riskregister!$L$8-Riskregister!$K$8)*SQRT(AD939/2),Riskregister!$L$8-(Riskregister!$L$8-Riskregister!$K$8)*SQRT((1-AD939)/2)))</f>
        <v>26359785.56559271</v>
      </c>
      <c r="AF939" s="30">
        <f t="shared" ca="1" si="571"/>
        <v>0.19723019707323619</v>
      </c>
      <c r="AG939" s="30">
        <f t="shared" ca="1" si="571"/>
        <v>0.95747951872834947</v>
      </c>
      <c r="AH939" s="30">
        <f>IF(Riskregister!$E$9="",0,COUNTIF(BJ$4:BJ$53,"&lt;"&amp;AF939)*IF(AG939&lt;0.5,Riskregister!$K$9+(Riskregister!$L$9-Riskregister!$K$9)*SQRT(AG939/2),Riskregister!$L$9-(Riskregister!$L$9-Riskregister!$K$9)*SQRT((1-AG939)/2)))</f>
        <v>0</v>
      </c>
      <c r="AI939" s="30">
        <f t="shared" ca="1" si="572"/>
        <v>0.38585846760504727</v>
      </c>
      <c r="AJ939" s="30">
        <f t="shared" ca="1" si="572"/>
        <v>0.15320393946001298</v>
      </c>
      <c r="AK939" s="30">
        <f>IF(Riskregister!$E$10="",0,COUNTIF(BK$4:BK$53,"&lt;"&amp;AI939)*IF(AJ939&lt;0.5,Riskregister!$K$10+(Riskregister!$L$10-Riskregister!$K$10)*SQRT(AJ939/2),Riskregister!$L$10-(Riskregister!$L$10-Riskregister!$K$10)*SQRT((1-AJ939)/2)))</f>
        <v>0</v>
      </c>
      <c r="AL939" s="30">
        <f t="shared" ca="1" si="573"/>
        <v>0.91667466637265527</v>
      </c>
      <c r="AM939" s="30">
        <f t="shared" ca="1" si="573"/>
        <v>0.47165815287424318</v>
      </c>
      <c r="AN939" s="30">
        <f>IF(Riskregister!$E$11="",0,COUNTIF(BL$4:BL$53,"&lt;"&amp;AL939)*IF(AM939&lt;0.5,Riskregister!$K$11+(Riskregister!$L$11-Riskregister!$K$11)*SQRT(AM939/2),Riskregister!$L$11-(Riskregister!$L$11-Riskregister!$K$11)*SQRT((1-AM939)/2)))</f>
        <v>0</v>
      </c>
      <c r="AO939" s="30">
        <f t="shared" ca="1" si="574"/>
        <v>0.61931887843594535</v>
      </c>
      <c r="AP939" s="30">
        <f t="shared" ca="1" si="574"/>
        <v>0.66421711749930279</v>
      </c>
      <c r="AQ939" s="30">
        <f>IF(Riskregister!$E$12="",0,COUNTIF(BM$4:BM$53,"&lt;"&amp;AO939)*IF(AP939&lt;0.5,Riskregister!$K$12+(Riskregister!$L$12-Riskregister!$K$12)*SQRT(AP939/2),Riskregister!$L$12-(Riskregister!$L$12-Riskregister!$K$12)*SQRT((1-AP939)/2)))</f>
        <v>0</v>
      </c>
      <c r="AR939" s="30">
        <f t="shared" ca="1" si="575"/>
        <v>0.34933279468084055</v>
      </c>
      <c r="AS939" s="30">
        <f t="shared" ca="1" si="575"/>
        <v>0.87690751944083489</v>
      </c>
      <c r="AT939" s="30">
        <f>IF(Riskregister!$E$13="",0,COUNTIF(BN$4:BN$53,"&lt;"&amp;AR939)*IF(AS939&lt;0.5,Riskregister!$K$13+(Riskregister!$L$13-Riskregister!$K$13)*SQRT(AS939/2),Riskregister!$L$13-(Riskregister!$L$13-Riskregister!$K$13)*SQRT((1-AS939)/2)))</f>
        <v>0</v>
      </c>
      <c r="AU939" s="30">
        <f t="shared" ca="1" si="576"/>
        <v>0.3613213023005214</v>
      </c>
      <c r="AV939" s="30">
        <f t="shared" ca="1" si="576"/>
        <v>0.13117210866801732</v>
      </c>
      <c r="AW939" s="30">
        <f>IF(Riskregister!$E$14="",0,COUNTIF(BO$4:BO$53,"&lt;"&amp;AU939)*IF(AV939&lt;0.5,Riskregister!$K$14+(Riskregister!$L$14-Riskregister!$K$14)*SQRT(AV939/2),Riskregister!$L$14-(Riskregister!$L$14-Riskregister!$K$14)*SQRT((1-AV939)/2)))</f>
        <v>0</v>
      </c>
      <c r="AX939" s="30">
        <f t="shared" ca="1" si="577"/>
        <v>0.84271969531895541</v>
      </c>
      <c r="AY939" s="30">
        <f t="shared" ca="1" si="577"/>
        <v>5.8082179847576021E-2</v>
      </c>
      <c r="AZ939" s="30">
        <f>IF(Riskregister!$E$15="",0,COUNTIF(BP$4:BP$53,"&lt;"&amp;AX939)*IF(AY939&lt;0.5,Riskregister!$K$15+(Riskregister!$L$15-Riskregister!$K$15)*SQRT(AY939/2),Riskregister!$L$15-(Riskregister!$L$15-Riskregister!$K$15)*SQRT((1-AY939)/2)))</f>
        <v>0</v>
      </c>
      <c r="BA939" s="30">
        <f t="shared" ca="1" si="578"/>
        <v>0.98448993987910016</v>
      </c>
      <c r="BB939" s="30">
        <f t="shared" ca="1" si="578"/>
        <v>0.82301601445000738</v>
      </c>
      <c r="BC939" s="30">
        <f>IF(Riskregister!$E$16="",0,COUNTIF(BQ$4:BQ$53,"&lt;"&amp;BA939)*IF(BB939&lt;0.5,Riskregister!$K$16+(Riskregister!$L$16-Riskregister!$K$16)*SQRT(BB939/2),Riskregister!$L$16-(Riskregister!$L$16-Riskregister!$K$16)*SQRT((1-BB939)/2)))</f>
        <v>0</v>
      </c>
      <c r="BD939" s="30">
        <f t="shared" ca="1" si="554"/>
        <v>29619604.791905288</v>
      </c>
    </row>
    <row r="940" spans="20:56" x14ac:dyDescent="0.35">
      <c r="T940" s="30">
        <f t="shared" ca="1" si="567"/>
        <v>0.62169579641223482</v>
      </c>
      <c r="U940" s="30">
        <f t="shared" ca="1" si="567"/>
        <v>0.17720790987517965</v>
      </c>
      <c r="V940" s="30">
        <f ca="1">IF(Riskregister!$E$5="",0,COUNTIF(BF$4:BF$53,"&lt;"&amp;T940)*IF(U940&lt;0.5,Riskregister!$K$5+(Riskregister!$L$5-Riskregister!$K$5)*SQRT(U940/2),Riskregister!$L$5-(Riskregister!$L$5-Riskregister!$K$5)*SQRT((1-U940)/2)))</f>
        <v>1135795.4964329125</v>
      </c>
      <c r="W940" s="30">
        <f t="shared" ca="1" si="568"/>
        <v>0.95848402164696855</v>
      </c>
      <c r="X940" s="30">
        <f t="shared" ca="1" si="568"/>
        <v>0.39387462128626416</v>
      </c>
      <c r="Y940" s="30">
        <f ca="1">IF(Riskregister!$E$6="",0,COUNTIF(BG$4:BG$53,"&lt;"&amp;W940)*IF(X940&lt;0.5,Riskregister!$K$6+(Riskregister!$L$6-Riskregister!$K$6)*SQRT(X940/2),Riskregister!$L$6-(Riskregister!$L$6-Riskregister!$K$6)*SQRT((1-X940)/2)))</f>
        <v>4993985.7488596151</v>
      </c>
      <c r="Z940" s="30">
        <f t="shared" ca="1" si="569"/>
        <v>0.66187155733311942</v>
      </c>
      <c r="AA940" s="30">
        <f t="shared" ca="1" si="569"/>
        <v>0.55432875356872635</v>
      </c>
      <c r="AB940" s="30">
        <f ca="1">IF(Riskregister!$E$7="",0,COUNTIF(BH$4:BH$53,"&lt;"&amp;Z940)*IF(AA940&lt;0.5,Riskregister!$K$7+(Riskregister!$L$7-Riskregister!$K$7)*SQRT(AA940/2),Riskregister!$L$7-(Riskregister!$L$7-Riskregister!$K$7)*SQRT((1-AA940)/2)))</f>
        <v>1643466.0280165307</v>
      </c>
      <c r="AC940" s="30">
        <f t="shared" ca="1" si="570"/>
        <v>0.51524554000556611</v>
      </c>
      <c r="AD940" s="30">
        <f t="shared" ca="1" si="570"/>
        <v>0.84906337669866627</v>
      </c>
      <c r="AE940" s="30">
        <f ca="1">IF(Riskregister!$E$8="",0,COUNTIF(BI$4:BI$53,"&lt;"&amp;AC940)*IF(AD940&lt;0.5,Riskregister!$K$8+(Riskregister!$L$8-Riskregister!$K$8)*SQRT(AD940/2),Riskregister!$L$8-(Riskregister!$L$8-Riskregister!$K$8)*SQRT((1-AD940)/2)))</f>
        <v>11126519.002335357</v>
      </c>
      <c r="AF940" s="30">
        <f t="shared" ca="1" si="571"/>
        <v>0.14482507273254808</v>
      </c>
      <c r="AG940" s="30">
        <f t="shared" ca="1" si="571"/>
        <v>0.53405193623867564</v>
      </c>
      <c r="AH940" s="30">
        <f>IF(Riskregister!$E$9="",0,COUNTIF(BJ$4:BJ$53,"&lt;"&amp;AF940)*IF(AG940&lt;0.5,Riskregister!$K$9+(Riskregister!$L$9-Riskregister!$K$9)*SQRT(AG940/2),Riskregister!$L$9-(Riskregister!$L$9-Riskregister!$K$9)*SQRT((1-AG940)/2)))</f>
        <v>0</v>
      </c>
      <c r="AI940" s="30">
        <f t="shared" ca="1" si="572"/>
        <v>0.60833214063469965</v>
      </c>
      <c r="AJ940" s="30">
        <f t="shared" ca="1" si="572"/>
        <v>0.93269265144016411</v>
      </c>
      <c r="AK940" s="30">
        <f>IF(Riskregister!$E$10="",0,COUNTIF(BK$4:BK$53,"&lt;"&amp;AI940)*IF(AJ940&lt;0.5,Riskregister!$K$10+(Riskregister!$L$10-Riskregister!$K$10)*SQRT(AJ940/2),Riskregister!$L$10-(Riskregister!$L$10-Riskregister!$K$10)*SQRT((1-AJ940)/2)))</f>
        <v>0</v>
      </c>
      <c r="AL940" s="30">
        <f t="shared" ca="1" si="573"/>
        <v>4.5385175942118328E-2</v>
      </c>
      <c r="AM940" s="30">
        <f t="shared" ca="1" si="573"/>
        <v>0.43149150907800116</v>
      </c>
      <c r="AN940" s="30">
        <f>IF(Riskregister!$E$11="",0,COUNTIF(BL$4:BL$53,"&lt;"&amp;AL940)*IF(AM940&lt;0.5,Riskregister!$K$11+(Riskregister!$L$11-Riskregister!$K$11)*SQRT(AM940/2),Riskregister!$L$11-(Riskregister!$L$11-Riskregister!$K$11)*SQRT((1-AM940)/2)))</f>
        <v>0</v>
      </c>
      <c r="AO940" s="30">
        <f t="shared" ca="1" si="574"/>
        <v>0.27373941778789801</v>
      </c>
      <c r="AP940" s="30">
        <f t="shared" ca="1" si="574"/>
        <v>0.7090766285629686</v>
      </c>
      <c r="AQ940" s="30">
        <f>IF(Riskregister!$E$12="",0,COUNTIF(BM$4:BM$53,"&lt;"&amp;AO940)*IF(AP940&lt;0.5,Riskregister!$K$12+(Riskregister!$L$12-Riskregister!$K$12)*SQRT(AP940/2),Riskregister!$L$12-(Riskregister!$L$12-Riskregister!$K$12)*SQRT((1-AP940)/2)))</f>
        <v>0</v>
      </c>
      <c r="AR940" s="30">
        <f t="shared" ca="1" si="575"/>
        <v>0.62300005796143632</v>
      </c>
      <c r="AS940" s="30">
        <f t="shared" ca="1" si="575"/>
        <v>0.21505068927315585</v>
      </c>
      <c r="AT940" s="30">
        <f>IF(Riskregister!$E$13="",0,COUNTIF(BN$4:BN$53,"&lt;"&amp;AR940)*IF(AS940&lt;0.5,Riskregister!$K$13+(Riskregister!$L$13-Riskregister!$K$13)*SQRT(AS940/2),Riskregister!$L$13-(Riskregister!$L$13-Riskregister!$K$13)*SQRT((1-AS940)/2)))</f>
        <v>0</v>
      </c>
      <c r="AU940" s="30">
        <f t="shared" ca="1" si="576"/>
        <v>0.86262501393395541</v>
      </c>
      <c r="AV940" s="30">
        <f t="shared" ca="1" si="576"/>
        <v>0.92795562205823634</v>
      </c>
      <c r="AW940" s="30">
        <f>IF(Riskregister!$E$14="",0,COUNTIF(BO$4:BO$53,"&lt;"&amp;AU940)*IF(AV940&lt;0.5,Riskregister!$K$14+(Riskregister!$L$14-Riskregister!$K$14)*SQRT(AV940/2),Riskregister!$L$14-(Riskregister!$L$14-Riskregister!$K$14)*SQRT((1-AV940)/2)))</f>
        <v>0</v>
      </c>
      <c r="AX940" s="30">
        <f t="shared" ca="1" si="577"/>
        <v>0.16586206392945757</v>
      </c>
      <c r="AY940" s="30">
        <f t="shared" ca="1" si="577"/>
        <v>0.30249019804746791</v>
      </c>
      <c r="AZ940" s="30">
        <f>IF(Riskregister!$E$15="",0,COUNTIF(BP$4:BP$53,"&lt;"&amp;AX940)*IF(AY940&lt;0.5,Riskregister!$K$15+(Riskregister!$L$15-Riskregister!$K$15)*SQRT(AY940/2),Riskregister!$L$15-(Riskregister!$L$15-Riskregister!$K$15)*SQRT((1-AY940)/2)))</f>
        <v>0</v>
      </c>
      <c r="BA940" s="30">
        <f t="shared" ca="1" si="578"/>
        <v>0.5311789346008825</v>
      </c>
      <c r="BB940" s="30">
        <f t="shared" ca="1" si="578"/>
        <v>0.19094655645786907</v>
      </c>
      <c r="BC940" s="30">
        <f>IF(Riskregister!$E$16="",0,COUNTIF(BQ$4:BQ$53,"&lt;"&amp;BA940)*IF(BB940&lt;0.5,Riskregister!$K$16+(Riskregister!$L$16-Riskregister!$K$16)*SQRT(BB940/2),Riskregister!$L$16-(Riskregister!$L$16-Riskregister!$K$16)*SQRT((1-BB940)/2)))</f>
        <v>0</v>
      </c>
      <c r="BD940" s="30">
        <f t="shared" ca="1" si="554"/>
        <v>18899766.275644414</v>
      </c>
    </row>
    <row r="941" spans="20:56" x14ac:dyDescent="0.35">
      <c r="T941" s="30">
        <f t="shared" ca="1" si="567"/>
        <v>0.63283564829555861</v>
      </c>
      <c r="U941" s="30">
        <f t="shared" ca="1" si="567"/>
        <v>0.28057306272259497</v>
      </c>
      <c r="V941" s="30">
        <f ca="1">IF(Riskregister!$E$5="",0,COUNTIF(BF$4:BF$53,"&lt;"&amp;T941)*IF(U941&lt;0.5,Riskregister!$K$5+(Riskregister!$L$5-Riskregister!$K$5)*SQRT(U941/2),Riskregister!$L$5-(Riskregister!$L$5-Riskregister!$K$5)*SQRT((1-U941)/2)))</f>
        <v>1274187.185884309</v>
      </c>
      <c r="W941" s="30">
        <f t="shared" ca="1" si="568"/>
        <v>0.85310568241896267</v>
      </c>
      <c r="X941" s="30">
        <f t="shared" ca="1" si="568"/>
        <v>0.33607533759177721</v>
      </c>
      <c r="Y941" s="30">
        <f ca="1">IF(Riskregister!$E$6="",0,COUNTIF(BG$4:BG$53,"&lt;"&amp;W941)*IF(X941&lt;0.5,Riskregister!$K$6+(Riskregister!$L$6-Riskregister!$K$6)*SQRT(X941/2),Riskregister!$L$6-(Riskregister!$L$6-Riskregister!$K$6)*SQRT((1-X941)/2)))</f>
        <v>2813589.4881590195</v>
      </c>
      <c r="Z941" s="30">
        <f t="shared" ca="1" si="569"/>
        <v>0.91475733435783668</v>
      </c>
      <c r="AA941" s="30">
        <f t="shared" ca="1" si="569"/>
        <v>0.18726953795920753</v>
      </c>
      <c r="AB941" s="30">
        <f ca="1">IF(Riskregister!$E$7="",0,COUNTIF(BH$4:BH$53,"&lt;"&amp;Z941)*IF(AA941&lt;0.5,Riskregister!$K$7+(Riskregister!$L$7-Riskregister!$K$7)*SQRT(AA941/2),Riskregister!$L$7-(Riskregister!$L$7-Riskregister!$K$7)*SQRT((1-AA941)/2)))</f>
        <v>1570992.9598275363</v>
      </c>
      <c r="AC941" s="30">
        <f t="shared" ca="1" si="570"/>
        <v>0.83537781737905603</v>
      </c>
      <c r="AD941" s="30">
        <f t="shared" ca="1" si="570"/>
        <v>0.49719861447375224</v>
      </c>
      <c r="AE941" s="30">
        <f ca="1">IF(Riskregister!$E$8="",0,COUNTIF(BI$4:BI$53,"&lt;"&amp;AC941)*IF(AD941&lt;0.5,Riskregister!$K$8+(Riskregister!$L$8-Riskregister!$K$8)*SQRT(AD941/2),Riskregister!$L$8-(Riskregister!$L$8-Riskregister!$K$8)*SQRT((1-AD941)/2)))</f>
        <v>10573629.98788631</v>
      </c>
      <c r="AF941" s="30">
        <f t="shared" ca="1" si="571"/>
        <v>7.2750249582547832E-2</v>
      </c>
      <c r="AG941" s="30">
        <f t="shared" ca="1" si="571"/>
        <v>0.43543556891102064</v>
      </c>
      <c r="AH941" s="30">
        <f>IF(Riskregister!$E$9="",0,COUNTIF(BJ$4:BJ$53,"&lt;"&amp;AF941)*IF(AG941&lt;0.5,Riskregister!$K$9+(Riskregister!$L$9-Riskregister!$K$9)*SQRT(AG941/2),Riskregister!$L$9-(Riskregister!$L$9-Riskregister!$K$9)*SQRT((1-AG941)/2)))</f>
        <v>0</v>
      </c>
      <c r="AI941" s="30">
        <f t="shared" ca="1" si="572"/>
        <v>0.19697301968791592</v>
      </c>
      <c r="AJ941" s="30">
        <f t="shared" ca="1" si="572"/>
        <v>0.34832883956584604</v>
      </c>
      <c r="AK941" s="30">
        <f>IF(Riskregister!$E$10="",0,COUNTIF(BK$4:BK$53,"&lt;"&amp;AI941)*IF(AJ941&lt;0.5,Riskregister!$K$10+(Riskregister!$L$10-Riskregister!$K$10)*SQRT(AJ941/2),Riskregister!$L$10-(Riskregister!$L$10-Riskregister!$K$10)*SQRT((1-AJ941)/2)))</f>
        <v>0</v>
      </c>
      <c r="AL941" s="30">
        <f t="shared" ca="1" si="573"/>
        <v>0.8792043292113737</v>
      </c>
      <c r="AM941" s="30">
        <f t="shared" ca="1" si="573"/>
        <v>0.15318285583044722</v>
      </c>
      <c r="AN941" s="30">
        <f>IF(Riskregister!$E$11="",0,COUNTIF(BL$4:BL$53,"&lt;"&amp;AL941)*IF(AM941&lt;0.5,Riskregister!$K$11+(Riskregister!$L$11-Riskregister!$K$11)*SQRT(AM941/2),Riskregister!$L$11-(Riskregister!$L$11-Riskregister!$K$11)*SQRT((1-AM941)/2)))</f>
        <v>0</v>
      </c>
      <c r="AO941" s="30">
        <f t="shared" ca="1" si="574"/>
        <v>0.97431782835144787</v>
      </c>
      <c r="AP941" s="30">
        <f t="shared" ca="1" si="574"/>
        <v>0.55824123097907197</v>
      </c>
      <c r="AQ941" s="30">
        <f>IF(Riskregister!$E$12="",0,COUNTIF(BM$4:BM$53,"&lt;"&amp;AO941)*IF(AP941&lt;0.5,Riskregister!$K$12+(Riskregister!$L$12-Riskregister!$K$12)*SQRT(AP941/2),Riskregister!$L$12-(Riskregister!$L$12-Riskregister!$K$12)*SQRT((1-AP941)/2)))</f>
        <v>0</v>
      </c>
      <c r="AR941" s="30">
        <f t="shared" ca="1" si="575"/>
        <v>0.65841387908969595</v>
      </c>
      <c r="AS941" s="30">
        <f t="shared" ca="1" si="575"/>
        <v>0.76284334740684046</v>
      </c>
      <c r="AT941" s="30">
        <f>IF(Riskregister!$E$13="",0,COUNTIF(BN$4:BN$53,"&lt;"&amp;AR941)*IF(AS941&lt;0.5,Riskregister!$K$13+(Riskregister!$L$13-Riskregister!$K$13)*SQRT(AS941/2),Riskregister!$L$13-(Riskregister!$L$13-Riskregister!$K$13)*SQRT((1-AS941)/2)))</f>
        <v>0</v>
      </c>
      <c r="AU941" s="30">
        <f t="shared" ca="1" si="576"/>
        <v>0.68263060214191695</v>
      </c>
      <c r="AV941" s="30">
        <f t="shared" ca="1" si="576"/>
        <v>0.68482123048608279</v>
      </c>
      <c r="AW941" s="30">
        <f>IF(Riskregister!$E$14="",0,COUNTIF(BO$4:BO$53,"&lt;"&amp;AU941)*IF(AV941&lt;0.5,Riskregister!$K$14+(Riskregister!$L$14-Riskregister!$K$14)*SQRT(AV941/2),Riskregister!$L$14-(Riskregister!$L$14-Riskregister!$K$14)*SQRT((1-AV941)/2)))</f>
        <v>0</v>
      </c>
      <c r="AX941" s="30">
        <f t="shared" ca="1" si="577"/>
        <v>0.4014457310294236</v>
      </c>
      <c r="AY941" s="30">
        <f t="shared" ca="1" si="577"/>
        <v>0.82182955405966274</v>
      </c>
      <c r="AZ941" s="30">
        <f>IF(Riskregister!$E$15="",0,COUNTIF(BP$4:BP$53,"&lt;"&amp;AX941)*IF(AY941&lt;0.5,Riskregister!$K$15+(Riskregister!$L$15-Riskregister!$K$15)*SQRT(AY941/2),Riskregister!$L$15-(Riskregister!$L$15-Riskregister!$K$15)*SQRT((1-AY941)/2)))</f>
        <v>0</v>
      </c>
      <c r="BA941" s="30">
        <f t="shared" ca="1" si="578"/>
        <v>0.36494939827113659</v>
      </c>
      <c r="BB941" s="30">
        <f t="shared" ca="1" si="578"/>
        <v>0.61202927003690344</v>
      </c>
      <c r="BC941" s="30">
        <f>IF(Riskregister!$E$16="",0,COUNTIF(BQ$4:BQ$53,"&lt;"&amp;BA941)*IF(BB941&lt;0.5,Riskregister!$K$16+(Riskregister!$L$16-Riskregister!$K$16)*SQRT(BB941/2),Riskregister!$L$16-(Riskregister!$L$16-Riskregister!$K$16)*SQRT((1-BB941)/2)))</f>
        <v>0</v>
      </c>
      <c r="BD941" s="30">
        <f t="shared" ca="1" si="554"/>
        <v>16232399.621757174</v>
      </c>
    </row>
    <row r="942" spans="20:56" x14ac:dyDescent="0.35">
      <c r="T942" s="30">
        <f t="shared" ca="1" si="567"/>
        <v>0.96884237043589316</v>
      </c>
      <c r="U942" s="30">
        <f t="shared" ca="1" si="567"/>
        <v>0.95717516076404985</v>
      </c>
      <c r="V942" s="30">
        <f ca="1">IF(Riskregister!$E$5="",0,COUNTIF(BF$4:BF$53,"&lt;"&amp;T942)*IF(U942&lt;0.5,Riskregister!$K$5+(Riskregister!$L$5-Riskregister!$K$5)*SQRT(U942/2),Riskregister!$L$5-(Riskregister!$L$5-Riskregister!$K$5)*SQRT((1-U942)/2)))</f>
        <v>3739061.0304396497</v>
      </c>
      <c r="W942" s="30">
        <f t="shared" ca="1" si="568"/>
        <v>0.67440194231748229</v>
      </c>
      <c r="X942" s="30">
        <f t="shared" ca="1" si="568"/>
        <v>0.33394567823732235</v>
      </c>
      <c r="Y942" s="30">
        <f ca="1">IF(Riskregister!$E$6="",0,COUNTIF(BG$4:BG$53,"&lt;"&amp;W942)*IF(X942&lt;0.5,Riskregister!$K$6+(Riskregister!$L$6-Riskregister!$K$6)*SQRT(X942/2),Riskregister!$L$6-(Riskregister!$L$6-Riskregister!$K$6)*SQRT((1-X942)/2)))</f>
        <v>1871043.1655725976</v>
      </c>
      <c r="Z942" s="30">
        <f t="shared" ca="1" si="569"/>
        <v>0.11283883647679449</v>
      </c>
      <c r="AA942" s="30">
        <f t="shared" ca="1" si="569"/>
        <v>1.2766605592391622E-2</v>
      </c>
      <c r="AB942" s="30">
        <f ca="1">IF(Riskregister!$E$7="",0,COUNTIF(BH$4:BH$53,"&lt;"&amp;Z942)*IF(AA942&lt;0.5,Riskregister!$K$7+(Riskregister!$L$7-Riskregister!$K$7)*SQRT(AA942/2),Riskregister!$L$7-(Riskregister!$L$7-Riskregister!$K$7)*SQRT((1-AA942)/2)))</f>
        <v>233890.35303779499</v>
      </c>
      <c r="AC942" s="30">
        <f t="shared" ca="1" si="570"/>
        <v>0.91039241503594626</v>
      </c>
      <c r="AD942" s="30">
        <f t="shared" ca="1" si="570"/>
        <v>0.86471225437141519</v>
      </c>
      <c r="AE942" s="30">
        <f ca="1">IF(Riskregister!$E$8="",0,COUNTIF(BI$4:BI$53,"&lt;"&amp;AC942)*IF(AD942&lt;0.5,Riskregister!$K$8+(Riskregister!$L$8-Riskregister!$K$8)*SQRT(AD942/2),Riskregister!$L$8-(Riskregister!$L$8-Riskregister!$K$8)*SQRT((1-AD942)/2)))</f>
        <v>18888017.60787116</v>
      </c>
      <c r="AF942" s="30">
        <f t="shared" ca="1" si="571"/>
        <v>6.2282873050812149E-2</v>
      </c>
      <c r="AG942" s="30">
        <f t="shared" ca="1" si="571"/>
        <v>0.58661874278170001</v>
      </c>
      <c r="AH942" s="30">
        <f>IF(Riskregister!$E$9="",0,COUNTIF(BJ$4:BJ$53,"&lt;"&amp;AF942)*IF(AG942&lt;0.5,Riskregister!$K$9+(Riskregister!$L$9-Riskregister!$K$9)*SQRT(AG942/2),Riskregister!$L$9-(Riskregister!$L$9-Riskregister!$K$9)*SQRT((1-AG942)/2)))</f>
        <v>0</v>
      </c>
      <c r="AI942" s="30">
        <f t="shared" ca="1" si="572"/>
        <v>2.938594812273787E-2</v>
      </c>
      <c r="AJ942" s="30">
        <f t="shared" ca="1" si="572"/>
        <v>0.51459762371818152</v>
      </c>
      <c r="AK942" s="30">
        <f>IF(Riskregister!$E$10="",0,COUNTIF(BK$4:BK$53,"&lt;"&amp;AI942)*IF(AJ942&lt;0.5,Riskregister!$K$10+(Riskregister!$L$10-Riskregister!$K$10)*SQRT(AJ942/2),Riskregister!$L$10-(Riskregister!$L$10-Riskregister!$K$10)*SQRT((1-AJ942)/2)))</f>
        <v>0</v>
      </c>
      <c r="AL942" s="30">
        <f t="shared" ca="1" si="573"/>
        <v>0.10339833756906835</v>
      </c>
      <c r="AM942" s="30">
        <f t="shared" ca="1" si="573"/>
        <v>0.84526953177828357</v>
      </c>
      <c r="AN942" s="30">
        <f>IF(Riskregister!$E$11="",0,COUNTIF(BL$4:BL$53,"&lt;"&amp;AL942)*IF(AM942&lt;0.5,Riskregister!$K$11+(Riskregister!$L$11-Riskregister!$K$11)*SQRT(AM942/2),Riskregister!$L$11-(Riskregister!$L$11-Riskregister!$K$11)*SQRT((1-AM942)/2)))</f>
        <v>0</v>
      </c>
      <c r="AO942" s="30">
        <f t="shared" ca="1" si="574"/>
        <v>7.298855125822068E-3</v>
      </c>
      <c r="AP942" s="30">
        <f t="shared" ca="1" si="574"/>
        <v>0.6222571835196854</v>
      </c>
      <c r="AQ942" s="30">
        <f>IF(Riskregister!$E$12="",0,COUNTIF(BM$4:BM$53,"&lt;"&amp;AO942)*IF(AP942&lt;0.5,Riskregister!$K$12+(Riskregister!$L$12-Riskregister!$K$12)*SQRT(AP942/2),Riskregister!$L$12-(Riskregister!$L$12-Riskregister!$K$12)*SQRT((1-AP942)/2)))</f>
        <v>0</v>
      </c>
      <c r="AR942" s="30">
        <f t="shared" ca="1" si="575"/>
        <v>8.93966668608559E-3</v>
      </c>
      <c r="AS942" s="30">
        <f t="shared" ca="1" si="575"/>
        <v>0.50640386758049083</v>
      </c>
      <c r="AT942" s="30">
        <f>IF(Riskregister!$E$13="",0,COUNTIF(BN$4:BN$53,"&lt;"&amp;AR942)*IF(AS942&lt;0.5,Riskregister!$K$13+(Riskregister!$L$13-Riskregister!$K$13)*SQRT(AS942/2),Riskregister!$L$13-(Riskregister!$L$13-Riskregister!$K$13)*SQRT((1-AS942)/2)))</f>
        <v>0</v>
      </c>
      <c r="AU942" s="30">
        <f t="shared" ca="1" si="576"/>
        <v>0.78243527843644267</v>
      </c>
      <c r="AV942" s="30">
        <f t="shared" ca="1" si="576"/>
        <v>0.88331385718819067</v>
      </c>
      <c r="AW942" s="30">
        <f>IF(Riskregister!$E$14="",0,COUNTIF(BO$4:BO$53,"&lt;"&amp;AU942)*IF(AV942&lt;0.5,Riskregister!$K$14+(Riskregister!$L$14-Riskregister!$K$14)*SQRT(AV942/2),Riskregister!$L$14-(Riskregister!$L$14-Riskregister!$K$14)*SQRT((1-AV942)/2)))</f>
        <v>0</v>
      </c>
      <c r="AX942" s="30">
        <f t="shared" ca="1" si="577"/>
        <v>0.77946068085053477</v>
      </c>
      <c r="AY942" s="30">
        <f t="shared" ca="1" si="577"/>
        <v>0.26729138611223302</v>
      </c>
      <c r="AZ942" s="30">
        <f>IF(Riskregister!$E$15="",0,COUNTIF(BP$4:BP$53,"&lt;"&amp;AX942)*IF(AY942&lt;0.5,Riskregister!$K$15+(Riskregister!$L$15-Riskregister!$K$15)*SQRT(AY942/2),Riskregister!$L$15-(Riskregister!$L$15-Riskregister!$K$15)*SQRT((1-AY942)/2)))</f>
        <v>0</v>
      </c>
      <c r="BA942" s="30">
        <f t="shared" ca="1" si="578"/>
        <v>0.83352029328365951</v>
      </c>
      <c r="BB942" s="30">
        <f t="shared" ca="1" si="578"/>
        <v>0.24768821832551813</v>
      </c>
      <c r="BC942" s="30">
        <f>IF(Riskregister!$E$16="",0,COUNTIF(BQ$4:BQ$53,"&lt;"&amp;BA942)*IF(BB942&lt;0.5,Riskregister!$K$16+(Riskregister!$L$16-Riskregister!$K$16)*SQRT(BB942/2),Riskregister!$L$16-(Riskregister!$L$16-Riskregister!$K$16)*SQRT((1-BB942)/2)))</f>
        <v>0</v>
      </c>
      <c r="BD942" s="30">
        <f t="shared" ca="1" si="554"/>
        <v>24732012.1569212</v>
      </c>
    </row>
    <row r="943" spans="20:56" x14ac:dyDescent="0.35">
      <c r="T943" s="30">
        <f t="shared" ca="1" si="567"/>
        <v>0.41900394281510089</v>
      </c>
      <c r="U943" s="30">
        <f t="shared" ca="1" si="567"/>
        <v>0.30114139512294269</v>
      </c>
      <c r="V943" s="30">
        <f ca="1">IF(Riskregister!$E$5="",0,COUNTIF(BF$4:BF$53,"&lt;"&amp;T943)*IF(U943&lt;0.5,Riskregister!$K$5+(Riskregister!$L$5-Riskregister!$K$5)*SQRT(U943/2),Riskregister!$L$5-(Riskregister!$L$5-Riskregister!$K$5)*SQRT((1-U943)/2)))</f>
        <v>973846.44344099681</v>
      </c>
      <c r="W943" s="30">
        <f t="shared" ca="1" si="568"/>
        <v>0.92785509326389681</v>
      </c>
      <c r="X943" s="30">
        <f t="shared" ca="1" si="568"/>
        <v>0.21810530298222774</v>
      </c>
      <c r="Y943" s="30">
        <f ca="1">IF(Riskregister!$E$6="",0,COUNTIF(BG$4:BG$53,"&lt;"&amp;W943)*IF(X943&lt;0.5,Riskregister!$K$6+(Riskregister!$L$6-Riskregister!$K$6)*SQRT(X943/2),Riskregister!$L$6-(Riskregister!$L$6-Riskregister!$K$6)*SQRT((1-X943)/2)))</f>
        <v>3177664.7058194187</v>
      </c>
      <c r="Z943" s="30">
        <f t="shared" ca="1" si="569"/>
        <v>0.75053038558126439</v>
      </c>
      <c r="AA943" s="30">
        <f t="shared" ca="1" si="569"/>
        <v>0.87374745333826898</v>
      </c>
      <c r="AB943" s="30">
        <f ca="1">IF(Riskregister!$E$7="",0,COUNTIF(BH$4:BH$53,"&lt;"&amp;Z943)*IF(AA943&lt;0.5,Riskregister!$K$7+(Riskregister!$L$7-Riskregister!$K$7)*SQRT(AA943/2),Riskregister!$L$7-(Riskregister!$L$7-Riskregister!$K$7)*SQRT((1-AA943)/2)))</f>
        <v>2496501.6112925448</v>
      </c>
      <c r="AC943" s="30">
        <f t="shared" ca="1" si="570"/>
        <v>0.99167320114160407</v>
      </c>
      <c r="AD943" s="30">
        <f t="shared" ca="1" si="570"/>
        <v>1.1015671434518537E-2</v>
      </c>
      <c r="AE943" s="30">
        <f ca="1">IF(Riskregister!$E$8="",0,COUNTIF(BI$4:BI$53,"&lt;"&amp;AC943)*IF(AD943&lt;0.5,Riskregister!$K$8+(Riskregister!$L$8-Riskregister!$K$8)*SQRT(AD943/2),Riskregister!$L$8-(Riskregister!$L$8-Riskregister!$K$8)*SQRT((1-AD943)/2)))</f>
        <v>4541666.7378490875</v>
      </c>
      <c r="AF943" s="30">
        <f t="shared" ca="1" si="571"/>
        <v>0.44660228253632983</v>
      </c>
      <c r="AG943" s="30">
        <f t="shared" ca="1" si="571"/>
        <v>0.42733766641822313</v>
      </c>
      <c r="AH943" s="30">
        <f>IF(Riskregister!$E$9="",0,COUNTIF(BJ$4:BJ$53,"&lt;"&amp;AF943)*IF(AG943&lt;0.5,Riskregister!$K$9+(Riskregister!$L$9-Riskregister!$K$9)*SQRT(AG943/2),Riskregister!$L$9-(Riskregister!$L$9-Riskregister!$K$9)*SQRT((1-AG943)/2)))</f>
        <v>0</v>
      </c>
      <c r="AI943" s="30">
        <f t="shared" ca="1" si="572"/>
        <v>0.54785694657412021</v>
      </c>
      <c r="AJ943" s="30">
        <f t="shared" ca="1" si="572"/>
        <v>0.41567985976326249</v>
      </c>
      <c r="AK943" s="30">
        <f>IF(Riskregister!$E$10="",0,COUNTIF(BK$4:BK$53,"&lt;"&amp;AI943)*IF(AJ943&lt;0.5,Riskregister!$K$10+(Riskregister!$L$10-Riskregister!$K$10)*SQRT(AJ943/2),Riskregister!$L$10-(Riskregister!$L$10-Riskregister!$K$10)*SQRT((1-AJ943)/2)))</f>
        <v>0</v>
      </c>
      <c r="AL943" s="30">
        <f t="shared" ca="1" si="573"/>
        <v>0.76673654688069637</v>
      </c>
      <c r="AM943" s="30">
        <f t="shared" ca="1" si="573"/>
        <v>0.71910931490462593</v>
      </c>
      <c r="AN943" s="30">
        <f>IF(Riskregister!$E$11="",0,COUNTIF(BL$4:BL$53,"&lt;"&amp;AL943)*IF(AM943&lt;0.5,Riskregister!$K$11+(Riskregister!$L$11-Riskregister!$K$11)*SQRT(AM943/2),Riskregister!$L$11-(Riskregister!$L$11-Riskregister!$K$11)*SQRT((1-AM943)/2)))</f>
        <v>0</v>
      </c>
      <c r="AO943" s="30">
        <f t="shared" ca="1" si="574"/>
        <v>0.71928717444513868</v>
      </c>
      <c r="AP943" s="30">
        <f t="shared" ca="1" si="574"/>
        <v>0.72327258786106929</v>
      </c>
      <c r="AQ943" s="30">
        <f>IF(Riskregister!$E$12="",0,COUNTIF(BM$4:BM$53,"&lt;"&amp;AO943)*IF(AP943&lt;0.5,Riskregister!$K$12+(Riskregister!$L$12-Riskregister!$K$12)*SQRT(AP943/2),Riskregister!$L$12-(Riskregister!$L$12-Riskregister!$K$12)*SQRT((1-AP943)/2)))</f>
        <v>0</v>
      </c>
      <c r="AR943" s="30">
        <f t="shared" ca="1" si="575"/>
        <v>0.38132631698450747</v>
      </c>
      <c r="AS943" s="30">
        <f t="shared" ca="1" si="575"/>
        <v>0.99875403179332523</v>
      </c>
      <c r="AT943" s="30">
        <f>IF(Riskregister!$E$13="",0,COUNTIF(BN$4:BN$53,"&lt;"&amp;AR943)*IF(AS943&lt;0.5,Riskregister!$K$13+(Riskregister!$L$13-Riskregister!$K$13)*SQRT(AS943/2),Riskregister!$L$13-(Riskregister!$L$13-Riskregister!$K$13)*SQRT((1-AS943)/2)))</f>
        <v>0</v>
      </c>
      <c r="AU943" s="30">
        <f t="shared" ca="1" si="576"/>
        <v>0.97565929320027822</v>
      </c>
      <c r="AV943" s="30">
        <f t="shared" ca="1" si="576"/>
        <v>0.95014398008177681</v>
      </c>
      <c r="AW943" s="30">
        <f>IF(Riskregister!$E$14="",0,COUNTIF(BO$4:BO$53,"&lt;"&amp;AU943)*IF(AV943&lt;0.5,Riskregister!$K$14+(Riskregister!$L$14-Riskregister!$K$14)*SQRT(AV943/2),Riskregister!$L$14-(Riskregister!$L$14-Riskregister!$K$14)*SQRT((1-AV943)/2)))</f>
        <v>0</v>
      </c>
      <c r="AX943" s="30">
        <f t="shared" ca="1" si="577"/>
        <v>0.24625123186443953</v>
      </c>
      <c r="AY943" s="30">
        <f t="shared" ca="1" si="577"/>
        <v>0.19296532919517284</v>
      </c>
      <c r="AZ943" s="30">
        <f>IF(Riskregister!$E$15="",0,COUNTIF(BP$4:BP$53,"&lt;"&amp;AX943)*IF(AY943&lt;0.5,Riskregister!$K$15+(Riskregister!$L$15-Riskregister!$K$15)*SQRT(AY943/2),Riskregister!$L$15-(Riskregister!$L$15-Riskregister!$K$15)*SQRT((1-AY943)/2)))</f>
        <v>0</v>
      </c>
      <c r="BA943" s="30">
        <f t="shared" ca="1" si="578"/>
        <v>6.0102676685187761E-2</v>
      </c>
      <c r="BB943" s="30">
        <f t="shared" ca="1" si="578"/>
        <v>0.39395307013258873</v>
      </c>
      <c r="BC943" s="30">
        <f>IF(Riskregister!$E$16="",0,COUNTIF(BQ$4:BQ$53,"&lt;"&amp;BA943)*IF(BB943&lt;0.5,Riskregister!$K$16+(Riskregister!$L$16-Riskregister!$K$16)*SQRT(BB943/2),Riskregister!$L$16-(Riskregister!$L$16-Riskregister!$K$16)*SQRT((1-BB943)/2)))</f>
        <v>0</v>
      </c>
      <c r="BD943" s="30">
        <f t="shared" ca="1" si="554"/>
        <v>11189679.498402048</v>
      </c>
    </row>
    <row r="944" spans="20:56" x14ac:dyDescent="0.35">
      <c r="T944" s="30">
        <f t="shared" ref="T944:U963" ca="1" si="579">RAND()</f>
        <v>0.63981493379587417</v>
      </c>
      <c r="U944" s="30">
        <f t="shared" ca="1" si="579"/>
        <v>0.7628728694463689</v>
      </c>
      <c r="V944" s="30">
        <f ca="1">IF(Riskregister!$E$5="",0,COUNTIF(BF$4:BF$53,"&lt;"&amp;T944)*IF(U944&lt;0.5,Riskregister!$K$5+(Riskregister!$L$5-Riskregister!$K$5)*SQRT(U944/2),Riskregister!$L$5-(Riskregister!$L$5-Riskregister!$K$5)*SQRT((1-U944)/2)))</f>
        <v>1780204.91168703</v>
      </c>
      <c r="W944" s="30">
        <f t="shared" ref="W944:X963" ca="1" si="580">RAND()</f>
        <v>0.40899025337560846</v>
      </c>
      <c r="X944" s="30">
        <f t="shared" ca="1" si="580"/>
        <v>0.59458551294028383</v>
      </c>
      <c r="Y944" s="30">
        <f ca="1">IF(Riskregister!$E$6="",0,COUNTIF(BG$4:BG$53,"&lt;"&amp;W944)*IF(X944&lt;0.5,Riskregister!$K$6+(Riskregister!$L$6-Riskregister!$K$6)*SQRT(X944/2),Riskregister!$L$6-(Riskregister!$L$6-Riskregister!$K$6)*SQRT((1-X944)/2)))</f>
        <v>1189585.6189351398</v>
      </c>
      <c r="Z944" s="30">
        <f t="shared" ref="Z944:AA963" ca="1" si="581">RAND()</f>
        <v>0.50259277354081944</v>
      </c>
      <c r="AA944" s="30">
        <f t="shared" ca="1" si="581"/>
        <v>0.2310375593474413</v>
      </c>
      <c r="AB944" s="30">
        <f ca="1">IF(Riskregister!$E$7="",0,COUNTIF(BH$4:BH$53,"&lt;"&amp;Z944)*IF(AA944&lt;0.5,Riskregister!$K$7+(Riskregister!$L$7-Riskregister!$K$7)*SQRT(AA944/2),Riskregister!$L$7-(Riskregister!$L$7-Riskregister!$K$7)*SQRT((1-AA944)/2)))</f>
        <v>1013749.1284485804</v>
      </c>
      <c r="AC944" s="30">
        <f t="shared" ref="AC944:AD963" ca="1" si="582">RAND()</f>
        <v>0.78125715400737827</v>
      </c>
      <c r="AD944" s="30">
        <f t="shared" ca="1" si="582"/>
        <v>0.90750645147248166</v>
      </c>
      <c r="AE944" s="30">
        <f ca="1">IF(Riskregister!$E$8="",0,COUNTIF(BI$4:BI$53,"&lt;"&amp;AC944)*IF(AD944&lt;0.5,Riskregister!$K$8+(Riskregister!$L$8-Riskregister!$K$8)*SQRT(AD944/2),Riskregister!$L$8-(Riskregister!$L$8-Riskregister!$K$8)*SQRT((1-AD944)/2)))</f>
        <v>15957048.121015655</v>
      </c>
      <c r="AF944" s="30">
        <f t="shared" ref="AF944:AG963" ca="1" si="583">RAND()</f>
        <v>0.42261836841532685</v>
      </c>
      <c r="AG944" s="30">
        <f t="shared" ca="1" si="583"/>
        <v>0.70879300586209359</v>
      </c>
      <c r="AH944" s="30">
        <f>IF(Riskregister!$E$9="",0,COUNTIF(BJ$4:BJ$53,"&lt;"&amp;AF944)*IF(AG944&lt;0.5,Riskregister!$K$9+(Riskregister!$L$9-Riskregister!$K$9)*SQRT(AG944/2),Riskregister!$L$9-(Riskregister!$L$9-Riskregister!$K$9)*SQRT((1-AG944)/2)))</f>
        <v>0</v>
      </c>
      <c r="AI944" s="30">
        <f t="shared" ref="AI944:AJ963" ca="1" si="584">RAND()</f>
        <v>0.10787069479440503</v>
      </c>
      <c r="AJ944" s="30">
        <f t="shared" ca="1" si="584"/>
        <v>8.3901213221985294E-2</v>
      </c>
      <c r="AK944" s="30">
        <f>IF(Riskregister!$E$10="",0,COUNTIF(BK$4:BK$53,"&lt;"&amp;AI944)*IF(AJ944&lt;0.5,Riskregister!$K$10+(Riskregister!$L$10-Riskregister!$K$10)*SQRT(AJ944/2),Riskregister!$L$10-(Riskregister!$L$10-Riskregister!$K$10)*SQRT((1-AJ944)/2)))</f>
        <v>0</v>
      </c>
      <c r="AL944" s="30">
        <f t="shared" ref="AL944:AM963" ca="1" si="585">RAND()</f>
        <v>0.56701515839902328</v>
      </c>
      <c r="AM944" s="30">
        <f t="shared" ca="1" si="585"/>
        <v>0.78856939537289539</v>
      </c>
      <c r="AN944" s="30">
        <f>IF(Riskregister!$E$11="",0,COUNTIF(BL$4:BL$53,"&lt;"&amp;AL944)*IF(AM944&lt;0.5,Riskregister!$K$11+(Riskregister!$L$11-Riskregister!$K$11)*SQRT(AM944/2),Riskregister!$L$11-(Riskregister!$L$11-Riskregister!$K$11)*SQRT((1-AM944)/2)))</f>
        <v>0</v>
      </c>
      <c r="AO944" s="30">
        <f t="shared" ref="AO944:AP963" ca="1" si="586">RAND()</f>
        <v>0.70274830047383263</v>
      </c>
      <c r="AP944" s="30">
        <f t="shared" ca="1" si="586"/>
        <v>0.46650321767009972</v>
      </c>
      <c r="AQ944" s="30">
        <f>IF(Riskregister!$E$12="",0,COUNTIF(BM$4:BM$53,"&lt;"&amp;AO944)*IF(AP944&lt;0.5,Riskregister!$K$12+(Riskregister!$L$12-Riskregister!$K$12)*SQRT(AP944/2),Riskregister!$L$12-(Riskregister!$L$12-Riskregister!$K$12)*SQRT((1-AP944)/2)))</f>
        <v>0</v>
      </c>
      <c r="AR944" s="30">
        <f t="shared" ref="AR944:AS963" ca="1" si="587">RAND()</f>
        <v>0.13174261217205252</v>
      </c>
      <c r="AS944" s="30">
        <f t="shared" ca="1" si="587"/>
        <v>0.83527145457741014</v>
      </c>
      <c r="AT944" s="30">
        <f>IF(Riskregister!$E$13="",0,COUNTIF(BN$4:BN$53,"&lt;"&amp;AR944)*IF(AS944&lt;0.5,Riskregister!$K$13+(Riskregister!$L$13-Riskregister!$K$13)*SQRT(AS944/2),Riskregister!$L$13-(Riskregister!$L$13-Riskregister!$K$13)*SQRT((1-AS944)/2)))</f>
        <v>0</v>
      </c>
      <c r="AU944" s="30">
        <f t="shared" ref="AU944:AV963" ca="1" si="588">RAND()</f>
        <v>0.50630917202041925</v>
      </c>
      <c r="AV944" s="30">
        <f t="shared" ca="1" si="588"/>
        <v>6.4688951315898358E-2</v>
      </c>
      <c r="AW944" s="30">
        <f>IF(Riskregister!$E$14="",0,COUNTIF(BO$4:BO$53,"&lt;"&amp;AU944)*IF(AV944&lt;0.5,Riskregister!$K$14+(Riskregister!$L$14-Riskregister!$K$14)*SQRT(AV944/2),Riskregister!$L$14-(Riskregister!$L$14-Riskregister!$K$14)*SQRT((1-AV944)/2)))</f>
        <v>0</v>
      </c>
      <c r="AX944" s="30">
        <f t="shared" ref="AX944:AY963" ca="1" si="589">RAND()</f>
        <v>0.68185876891091424</v>
      </c>
      <c r="AY944" s="30">
        <f t="shared" ca="1" si="589"/>
        <v>2.5871881652572704E-2</v>
      </c>
      <c r="AZ944" s="30">
        <f>IF(Riskregister!$E$15="",0,COUNTIF(BP$4:BP$53,"&lt;"&amp;AX944)*IF(AY944&lt;0.5,Riskregister!$K$15+(Riskregister!$L$15-Riskregister!$K$15)*SQRT(AY944/2),Riskregister!$L$15-(Riskregister!$L$15-Riskregister!$K$15)*SQRT((1-AY944)/2)))</f>
        <v>0</v>
      </c>
      <c r="BA944" s="30">
        <f t="shared" ref="BA944:BB963" ca="1" si="590">RAND()</f>
        <v>0.52110777459819346</v>
      </c>
      <c r="BB944" s="30">
        <f t="shared" ca="1" si="590"/>
        <v>0.56946375279718719</v>
      </c>
      <c r="BC944" s="30">
        <f>IF(Riskregister!$E$16="",0,COUNTIF(BQ$4:BQ$53,"&lt;"&amp;BA944)*IF(BB944&lt;0.5,Riskregister!$K$16+(Riskregister!$L$16-Riskregister!$K$16)*SQRT(BB944/2),Riskregister!$L$16-(Riskregister!$L$16-Riskregister!$K$16)*SQRT((1-BB944)/2)))</f>
        <v>0</v>
      </c>
      <c r="BD944" s="30">
        <f t="shared" ca="1" si="554"/>
        <v>19940587.780086406</v>
      </c>
    </row>
    <row r="945" spans="20:56" x14ac:dyDescent="0.35">
      <c r="T945" s="30">
        <f t="shared" ca="1" si="579"/>
        <v>0.98545723161429088</v>
      </c>
      <c r="U945" s="30">
        <f t="shared" ca="1" si="579"/>
        <v>0.71668108083052939</v>
      </c>
      <c r="V945" s="30">
        <f ca="1">IF(Riskregister!$E$5="",0,COUNTIF(BF$4:BF$53,"&lt;"&amp;T945)*IF(U945&lt;0.5,Riskregister!$K$5+(Riskregister!$L$5-Riskregister!$K$5)*SQRT(U945/2),Riskregister!$L$5-(Riskregister!$L$5-Riskregister!$K$5)*SQRT((1-U945)/2)))</f>
        <v>3445043.692136839</v>
      </c>
      <c r="W945" s="30">
        <f t="shared" ca="1" si="580"/>
        <v>0.60032277858909067</v>
      </c>
      <c r="X945" s="30">
        <f t="shared" ca="1" si="580"/>
        <v>0.20001796124346116</v>
      </c>
      <c r="Y945" s="30">
        <f ca="1">IF(Riskregister!$E$6="",0,COUNTIF(BG$4:BG$53,"&lt;"&amp;W945)*IF(X945&lt;0.5,Riskregister!$K$6+(Riskregister!$L$6-Riskregister!$K$6)*SQRT(X945/2),Riskregister!$L$6-(Riskregister!$L$6-Riskregister!$K$6)*SQRT((1-X945)/2)))</f>
        <v>1538471.0751080278</v>
      </c>
      <c r="Z945" s="30">
        <f t="shared" ca="1" si="581"/>
        <v>0.17073620537680034</v>
      </c>
      <c r="AA945" s="30">
        <f t="shared" ca="1" si="581"/>
        <v>0.79979618786783335</v>
      </c>
      <c r="AB945" s="30">
        <f ca="1">IF(Riskregister!$E$7="",0,COUNTIF(BH$4:BH$53,"&lt;"&amp;Z945)*IF(AA945&lt;0.5,Riskregister!$K$7+(Riskregister!$L$7-Riskregister!$K$7)*SQRT(AA945/2),Riskregister!$L$7-(Riskregister!$L$7-Riskregister!$K$7)*SQRT((1-AA945)/2)))</f>
        <v>1157055.6063234084</v>
      </c>
      <c r="AC945" s="30">
        <f t="shared" ca="1" si="582"/>
        <v>0.50171397398217454</v>
      </c>
      <c r="AD945" s="30">
        <f t="shared" ca="1" si="582"/>
        <v>0.8320055891407514</v>
      </c>
      <c r="AE945" s="30">
        <f ca="1">IF(Riskregister!$E$8="",0,COUNTIF(BI$4:BI$53,"&lt;"&amp;AC945)*IF(AD945&lt;0.5,Riskregister!$K$8+(Riskregister!$L$8-Riskregister!$K$8)*SQRT(AD945/2),Riskregister!$L$8-(Riskregister!$L$8-Riskregister!$K$8)*SQRT((1-AD945)/2)))</f>
        <v>10913499.735536091</v>
      </c>
      <c r="AF945" s="30">
        <f t="shared" ca="1" si="583"/>
        <v>7.510493487195713E-2</v>
      </c>
      <c r="AG945" s="30">
        <f t="shared" ca="1" si="583"/>
        <v>0.59800248045808324</v>
      </c>
      <c r="AH945" s="30">
        <f>IF(Riskregister!$E$9="",0,COUNTIF(BJ$4:BJ$53,"&lt;"&amp;AF945)*IF(AG945&lt;0.5,Riskregister!$K$9+(Riskregister!$L$9-Riskregister!$K$9)*SQRT(AG945/2),Riskregister!$L$9-(Riskregister!$L$9-Riskregister!$K$9)*SQRT((1-AG945)/2)))</f>
        <v>0</v>
      </c>
      <c r="AI945" s="30">
        <f t="shared" ca="1" si="584"/>
        <v>0.49165816988415989</v>
      </c>
      <c r="AJ945" s="30">
        <f t="shared" ca="1" si="584"/>
        <v>0.29272315926124404</v>
      </c>
      <c r="AK945" s="30">
        <f>IF(Riskregister!$E$10="",0,COUNTIF(BK$4:BK$53,"&lt;"&amp;AI945)*IF(AJ945&lt;0.5,Riskregister!$K$10+(Riskregister!$L$10-Riskregister!$K$10)*SQRT(AJ945/2),Riskregister!$L$10-(Riskregister!$L$10-Riskregister!$K$10)*SQRT((1-AJ945)/2)))</f>
        <v>0</v>
      </c>
      <c r="AL945" s="30">
        <f t="shared" ca="1" si="585"/>
        <v>0.23889947830462588</v>
      </c>
      <c r="AM945" s="30">
        <f t="shared" ca="1" si="585"/>
        <v>0.1580786780907858</v>
      </c>
      <c r="AN945" s="30">
        <f>IF(Riskregister!$E$11="",0,COUNTIF(BL$4:BL$53,"&lt;"&amp;AL945)*IF(AM945&lt;0.5,Riskregister!$K$11+(Riskregister!$L$11-Riskregister!$K$11)*SQRT(AM945/2),Riskregister!$L$11-(Riskregister!$L$11-Riskregister!$K$11)*SQRT((1-AM945)/2)))</f>
        <v>0</v>
      </c>
      <c r="AO945" s="30">
        <f t="shared" ca="1" si="586"/>
        <v>0.51196414812979074</v>
      </c>
      <c r="AP945" s="30">
        <f t="shared" ca="1" si="586"/>
        <v>0.78558665336061884</v>
      </c>
      <c r="AQ945" s="30">
        <f>IF(Riskregister!$E$12="",0,COUNTIF(BM$4:BM$53,"&lt;"&amp;AO945)*IF(AP945&lt;0.5,Riskregister!$K$12+(Riskregister!$L$12-Riskregister!$K$12)*SQRT(AP945/2),Riskregister!$L$12-(Riskregister!$L$12-Riskregister!$K$12)*SQRT((1-AP945)/2)))</f>
        <v>0</v>
      </c>
      <c r="AR945" s="30">
        <f t="shared" ca="1" si="587"/>
        <v>0.26235696856060153</v>
      </c>
      <c r="AS945" s="30">
        <f t="shared" ca="1" si="587"/>
        <v>0.9256324712052818</v>
      </c>
      <c r="AT945" s="30">
        <f>IF(Riskregister!$E$13="",0,COUNTIF(BN$4:BN$53,"&lt;"&amp;AR945)*IF(AS945&lt;0.5,Riskregister!$K$13+(Riskregister!$L$13-Riskregister!$K$13)*SQRT(AS945/2),Riskregister!$L$13-(Riskregister!$L$13-Riskregister!$K$13)*SQRT((1-AS945)/2)))</f>
        <v>0</v>
      </c>
      <c r="AU945" s="30">
        <f t="shared" ca="1" si="588"/>
        <v>0.91109137618467639</v>
      </c>
      <c r="AV945" s="30">
        <f t="shared" ca="1" si="588"/>
        <v>0.7776478152774019</v>
      </c>
      <c r="AW945" s="30">
        <f>IF(Riskregister!$E$14="",0,COUNTIF(BO$4:BO$53,"&lt;"&amp;AU945)*IF(AV945&lt;0.5,Riskregister!$K$14+(Riskregister!$L$14-Riskregister!$K$14)*SQRT(AV945/2),Riskregister!$L$14-(Riskregister!$L$14-Riskregister!$K$14)*SQRT((1-AV945)/2)))</f>
        <v>0</v>
      </c>
      <c r="AX945" s="30">
        <f t="shared" ca="1" si="589"/>
        <v>0.25159428826092289</v>
      </c>
      <c r="AY945" s="30">
        <f t="shared" ca="1" si="589"/>
        <v>0.77555955166507673</v>
      </c>
      <c r="AZ945" s="30">
        <f>IF(Riskregister!$E$15="",0,COUNTIF(BP$4:BP$53,"&lt;"&amp;AX945)*IF(AY945&lt;0.5,Riskregister!$K$15+(Riskregister!$L$15-Riskregister!$K$15)*SQRT(AY945/2),Riskregister!$L$15-(Riskregister!$L$15-Riskregister!$K$15)*SQRT((1-AY945)/2)))</f>
        <v>0</v>
      </c>
      <c r="BA945" s="30">
        <f t="shared" ca="1" si="590"/>
        <v>0.21453898349573641</v>
      </c>
      <c r="BB945" s="30">
        <f t="shared" ca="1" si="590"/>
        <v>0.91545660586081801</v>
      </c>
      <c r="BC945" s="30">
        <f>IF(Riskregister!$E$16="",0,COUNTIF(BQ$4:BQ$53,"&lt;"&amp;BA945)*IF(BB945&lt;0.5,Riskregister!$K$16+(Riskregister!$L$16-Riskregister!$K$16)*SQRT(BB945/2),Riskregister!$L$16-(Riskregister!$L$16-Riskregister!$K$16)*SQRT((1-BB945)/2)))</f>
        <v>0</v>
      </c>
      <c r="BD945" s="30">
        <f t="shared" ca="1" si="554"/>
        <v>17054070.109104365</v>
      </c>
    </row>
    <row r="946" spans="20:56" x14ac:dyDescent="0.35">
      <c r="T946" s="30">
        <f t="shared" ca="1" si="579"/>
        <v>0.31025639049348674</v>
      </c>
      <c r="U946" s="30">
        <f t="shared" ca="1" si="579"/>
        <v>0.46785083646417425</v>
      </c>
      <c r="V946" s="30">
        <f ca="1">IF(Riskregister!$E$5="",0,COUNTIF(BF$4:BF$53,"&lt;"&amp;T946)*IF(U946&lt;0.5,Riskregister!$K$5+(Riskregister!$L$5-Riskregister!$K$5)*SQRT(U946/2),Riskregister!$L$5-(Riskregister!$L$5-Riskregister!$K$5)*SQRT((1-U946)/2)))</f>
        <v>1102938.7986082453</v>
      </c>
      <c r="W946" s="30">
        <f t="shared" ca="1" si="580"/>
        <v>0.51899723819302257</v>
      </c>
      <c r="X946" s="30">
        <f t="shared" ca="1" si="580"/>
        <v>0.79121130350214697</v>
      </c>
      <c r="Y946" s="30">
        <f ca="1">IF(Riskregister!$E$6="",0,COUNTIF(BG$4:BG$53,"&lt;"&amp;W946)*IF(X946&lt;0.5,Riskregister!$K$6+(Riskregister!$L$6-Riskregister!$K$6)*SQRT(X946/2),Riskregister!$L$6-(Riskregister!$L$6-Riskregister!$K$6)*SQRT((1-X946)/2)))</f>
        <v>2836835.887199881</v>
      </c>
      <c r="Z946" s="30">
        <f t="shared" ca="1" si="581"/>
        <v>0.38690267743917528</v>
      </c>
      <c r="AA946" s="30">
        <f t="shared" ca="1" si="581"/>
        <v>0.50698501875091462</v>
      </c>
      <c r="AB946" s="30">
        <f ca="1">IF(Riskregister!$E$7="",0,COUNTIF(BH$4:BH$53,"&lt;"&amp;Z946)*IF(AA946&lt;0.5,Riskregister!$K$7+(Riskregister!$L$7-Riskregister!$K$7)*SQRT(AA946/2),Riskregister!$L$7-(Riskregister!$L$7-Riskregister!$K$7)*SQRT((1-AA946)/2)))</f>
        <v>1131133.387660878</v>
      </c>
      <c r="AC946" s="30">
        <f t="shared" ca="1" si="582"/>
        <v>0.1202142623365432</v>
      </c>
      <c r="AD946" s="30">
        <f t="shared" ca="1" si="582"/>
        <v>0.67618308465125843</v>
      </c>
      <c r="AE946" s="30">
        <f ca="1">IF(Riskregister!$E$8="",0,COUNTIF(BI$4:BI$53,"&lt;"&amp;AC946)*IF(AD946&lt;0.5,Riskregister!$K$8+(Riskregister!$L$8-Riskregister!$K$8)*SQRT(AD946/2),Riskregister!$L$8-(Riskregister!$L$8-Riskregister!$K$8)*SQRT((1-AD946)/2)))</f>
        <v>3108821.0475931023</v>
      </c>
      <c r="AF946" s="30">
        <f t="shared" ca="1" si="583"/>
        <v>0.81375661109981245</v>
      </c>
      <c r="AG946" s="30">
        <f t="shared" ca="1" si="583"/>
        <v>0.97458411733190875</v>
      </c>
      <c r="AH946" s="30">
        <f>IF(Riskregister!$E$9="",0,COUNTIF(BJ$4:BJ$53,"&lt;"&amp;AF946)*IF(AG946&lt;0.5,Riskregister!$K$9+(Riskregister!$L$9-Riskregister!$K$9)*SQRT(AG946/2),Riskregister!$L$9-(Riskregister!$L$9-Riskregister!$K$9)*SQRT((1-AG946)/2)))</f>
        <v>0</v>
      </c>
      <c r="AI946" s="30">
        <f t="shared" ca="1" si="584"/>
        <v>0.160419103774468</v>
      </c>
      <c r="AJ946" s="30">
        <f t="shared" ca="1" si="584"/>
        <v>0.23321271504721819</v>
      </c>
      <c r="AK946" s="30">
        <f>IF(Riskregister!$E$10="",0,COUNTIF(BK$4:BK$53,"&lt;"&amp;AI946)*IF(AJ946&lt;0.5,Riskregister!$K$10+(Riskregister!$L$10-Riskregister!$K$10)*SQRT(AJ946/2),Riskregister!$L$10-(Riskregister!$L$10-Riskregister!$K$10)*SQRT((1-AJ946)/2)))</f>
        <v>0</v>
      </c>
      <c r="AL946" s="30">
        <f t="shared" ca="1" si="585"/>
        <v>0.41957930511181307</v>
      </c>
      <c r="AM946" s="30">
        <f t="shared" ca="1" si="585"/>
        <v>9.526599769225863E-2</v>
      </c>
      <c r="AN946" s="30">
        <f>IF(Riskregister!$E$11="",0,COUNTIF(BL$4:BL$53,"&lt;"&amp;AL946)*IF(AM946&lt;0.5,Riskregister!$K$11+(Riskregister!$L$11-Riskregister!$K$11)*SQRT(AM946/2),Riskregister!$L$11-(Riskregister!$L$11-Riskregister!$K$11)*SQRT((1-AM946)/2)))</f>
        <v>0</v>
      </c>
      <c r="AO946" s="30">
        <f t="shared" ca="1" si="586"/>
        <v>0.50862712422818424</v>
      </c>
      <c r="AP946" s="30">
        <f t="shared" ca="1" si="586"/>
        <v>0.31016463757420176</v>
      </c>
      <c r="AQ946" s="30">
        <f>IF(Riskregister!$E$12="",0,COUNTIF(BM$4:BM$53,"&lt;"&amp;AO946)*IF(AP946&lt;0.5,Riskregister!$K$12+(Riskregister!$L$12-Riskregister!$K$12)*SQRT(AP946/2),Riskregister!$L$12-(Riskregister!$L$12-Riskregister!$K$12)*SQRT((1-AP946)/2)))</f>
        <v>0</v>
      </c>
      <c r="AR946" s="30">
        <f t="shared" ca="1" si="587"/>
        <v>0.72344395475984391</v>
      </c>
      <c r="AS946" s="30">
        <f t="shared" ca="1" si="587"/>
        <v>0.78219816968941913</v>
      </c>
      <c r="AT946" s="30">
        <f>IF(Riskregister!$E$13="",0,COUNTIF(BN$4:BN$53,"&lt;"&amp;AR946)*IF(AS946&lt;0.5,Riskregister!$K$13+(Riskregister!$L$13-Riskregister!$K$13)*SQRT(AS946/2),Riskregister!$L$13-(Riskregister!$L$13-Riskregister!$K$13)*SQRT((1-AS946)/2)))</f>
        <v>0</v>
      </c>
      <c r="AU946" s="30">
        <f t="shared" ca="1" si="588"/>
        <v>0.78915208928641867</v>
      </c>
      <c r="AV946" s="30">
        <f t="shared" ca="1" si="588"/>
        <v>0.74528224663009413</v>
      </c>
      <c r="AW946" s="30">
        <f>IF(Riskregister!$E$14="",0,COUNTIF(BO$4:BO$53,"&lt;"&amp;AU946)*IF(AV946&lt;0.5,Riskregister!$K$14+(Riskregister!$L$14-Riskregister!$K$14)*SQRT(AV946/2),Riskregister!$L$14-(Riskregister!$L$14-Riskregister!$K$14)*SQRT((1-AV946)/2)))</f>
        <v>0</v>
      </c>
      <c r="AX946" s="30">
        <f t="shared" ca="1" si="589"/>
        <v>6.2611172963867867E-3</v>
      </c>
      <c r="AY946" s="30">
        <f t="shared" ca="1" si="589"/>
        <v>0.87887746246839871</v>
      </c>
      <c r="AZ946" s="30">
        <f>IF(Riskregister!$E$15="",0,COUNTIF(BP$4:BP$53,"&lt;"&amp;AX946)*IF(AY946&lt;0.5,Riskregister!$K$15+(Riskregister!$L$15-Riskregister!$K$15)*SQRT(AY946/2),Riskregister!$L$15-(Riskregister!$L$15-Riskregister!$K$15)*SQRT((1-AY946)/2)))</f>
        <v>0</v>
      </c>
      <c r="BA946" s="30">
        <f t="shared" ca="1" si="590"/>
        <v>0.24030283303063893</v>
      </c>
      <c r="BB946" s="30">
        <f t="shared" ca="1" si="590"/>
        <v>0.89151861221438466</v>
      </c>
      <c r="BC946" s="30">
        <f>IF(Riskregister!$E$16="",0,COUNTIF(BQ$4:BQ$53,"&lt;"&amp;BA946)*IF(BB946&lt;0.5,Riskregister!$K$16+(Riskregister!$L$16-Riskregister!$K$16)*SQRT(BB946/2),Riskregister!$L$16-(Riskregister!$L$16-Riskregister!$K$16)*SQRT((1-BB946)/2)))</f>
        <v>0</v>
      </c>
      <c r="BD946" s="30">
        <f t="shared" ca="1" si="554"/>
        <v>8179729.1210621074</v>
      </c>
    </row>
    <row r="947" spans="20:56" x14ac:dyDescent="0.35">
      <c r="T947" s="30">
        <f t="shared" ca="1" si="579"/>
        <v>0.90631662475739927</v>
      </c>
      <c r="U947" s="30">
        <f t="shared" ca="1" si="579"/>
        <v>0.70584501552704049</v>
      </c>
      <c r="V947" s="30">
        <f ca="1">IF(Riskregister!$E$5="",0,COUNTIF(BF$4:BF$53,"&lt;"&amp;T947)*IF(U947&lt;0.5,Riskregister!$K$5+(Riskregister!$L$5-Riskregister!$K$5)*SQRT(U947/2),Riskregister!$L$5-(Riskregister!$L$5-Riskregister!$K$5)*SQRT((1-U947)/2)))</f>
        <v>2564531.546398473</v>
      </c>
      <c r="W947" s="30">
        <f t="shared" ca="1" si="580"/>
        <v>0.28641958691785163</v>
      </c>
      <c r="X947" s="30">
        <f t="shared" ca="1" si="580"/>
        <v>0.80197177872953973</v>
      </c>
      <c r="Y947" s="30">
        <f ca="1">IF(Riskregister!$E$6="",0,COUNTIF(BG$4:BG$53,"&lt;"&amp;W947)*IF(X947&lt;0.5,Riskregister!$K$6+(Riskregister!$L$6-Riskregister!$K$6)*SQRT(X947/2),Riskregister!$L$6-(Riskregister!$L$6-Riskregister!$K$6)*SQRT((1-X947)/2)))</f>
        <v>1433602.8615378202</v>
      </c>
      <c r="Z947" s="30">
        <f t="shared" ca="1" si="581"/>
        <v>0.97897242526314165</v>
      </c>
      <c r="AA947" s="30">
        <f t="shared" ca="1" si="581"/>
        <v>0.65681281928146307</v>
      </c>
      <c r="AB947" s="30">
        <f ca="1">IF(Riskregister!$E$7="",0,COUNTIF(BH$4:BH$53,"&lt;"&amp;Z947)*IF(AA947&lt;0.5,Riskregister!$K$7+(Riskregister!$L$7-Riskregister!$K$7)*SQRT(AA947/2),Riskregister!$L$7-(Riskregister!$L$7-Riskregister!$K$7)*SQRT((1-AA947)/2)))</f>
        <v>3060198.0187568767</v>
      </c>
      <c r="AC947" s="30">
        <f t="shared" ca="1" si="582"/>
        <v>0.68592960660609448</v>
      </c>
      <c r="AD947" s="30">
        <f t="shared" ca="1" si="582"/>
        <v>0.1940638986241815</v>
      </c>
      <c r="AE947" s="30">
        <f ca="1">IF(Riskregister!$E$8="",0,COUNTIF(BI$4:BI$53,"&lt;"&amp;AC947)*IF(AD947&lt;0.5,Riskregister!$K$8+(Riskregister!$L$8-Riskregister!$K$8)*SQRT(AD947/2),Riskregister!$L$8-(Riskregister!$L$8-Riskregister!$K$8)*SQRT((1-AD947)/2)))</f>
        <v>5292143.1946985479</v>
      </c>
      <c r="AF947" s="30">
        <f t="shared" ca="1" si="583"/>
        <v>0.88484750052453942</v>
      </c>
      <c r="AG947" s="30">
        <f t="shared" ca="1" si="583"/>
        <v>0.87576091190546268</v>
      </c>
      <c r="AH947" s="30">
        <f>IF(Riskregister!$E$9="",0,COUNTIF(BJ$4:BJ$53,"&lt;"&amp;AF947)*IF(AG947&lt;0.5,Riskregister!$K$9+(Riskregister!$L$9-Riskregister!$K$9)*SQRT(AG947/2),Riskregister!$L$9-(Riskregister!$L$9-Riskregister!$K$9)*SQRT((1-AG947)/2)))</f>
        <v>0</v>
      </c>
      <c r="AI947" s="30">
        <f t="shared" ca="1" si="584"/>
        <v>0.41048705452395029</v>
      </c>
      <c r="AJ947" s="30">
        <f t="shared" ca="1" si="584"/>
        <v>0.54390433934540783</v>
      </c>
      <c r="AK947" s="30">
        <f>IF(Riskregister!$E$10="",0,COUNTIF(BK$4:BK$53,"&lt;"&amp;AI947)*IF(AJ947&lt;0.5,Riskregister!$K$10+(Riskregister!$L$10-Riskregister!$K$10)*SQRT(AJ947/2),Riskregister!$L$10-(Riskregister!$L$10-Riskregister!$K$10)*SQRT((1-AJ947)/2)))</f>
        <v>0</v>
      </c>
      <c r="AL947" s="30">
        <f t="shared" ca="1" si="585"/>
        <v>0.15992862620096637</v>
      </c>
      <c r="AM947" s="30">
        <f t="shared" ca="1" si="585"/>
        <v>0.38080523753433559</v>
      </c>
      <c r="AN947" s="30">
        <f>IF(Riskregister!$E$11="",0,COUNTIF(BL$4:BL$53,"&lt;"&amp;AL947)*IF(AM947&lt;0.5,Riskregister!$K$11+(Riskregister!$L$11-Riskregister!$K$11)*SQRT(AM947/2),Riskregister!$L$11-(Riskregister!$L$11-Riskregister!$K$11)*SQRT((1-AM947)/2)))</f>
        <v>0</v>
      </c>
      <c r="AO947" s="30">
        <f t="shared" ca="1" si="586"/>
        <v>0.36007521662055364</v>
      </c>
      <c r="AP947" s="30">
        <f t="shared" ca="1" si="586"/>
        <v>5.8790395810772167E-2</v>
      </c>
      <c r="AQ947" s="30">
        <f>IF(Riskregister!$E$12="",0,COUNTIF(BM$4:BM$53,"&lt;"&amp;AO947)*IF(AP947&lt;0.5,Riskregister!$K$12+(Riskregister!$L$12-Riskregister!$K$12)*SQRT(AP947/2),Riskregister!$L$12-(Riskregister!$L$12-Riskregister!$K$12)*SQRT((1-AP947)/2)))</f>
        <v>0</v>
      </c>
      <c r="AR947" s="30">
        <f t="shared" ca="1" si="587"/>
        <v>4.6201826760297826E-2</v>
      </c>
      <c r="AS947" s="30">
        <f t="shared" ca="1" si="587"/>
        <v>6.0226471602394693E-2</v>
      </c>
      <c r="AT947" s="30">
        <f>IF(Riskregister!$E$13="",0,COUNTIF(BN$4:BN$53,"&lt;"&amp;AR947)*IF(AS947&lt;0.5,Riskregister!$K$13+(Riskregister!$L$13-Riskregister!$K$13)*SQRT(AS947/2),Riskregister!$L$13-(Riskregister!$L$13-Riskregister!$K$13)*SQRT((1-AS947)/2)))</f>
        <v>0</v>
      </c>
      <c r="AU947" s="30">
        <f t="shared" ca="1" si="588"/>
        <v>0.97259077260060578</v>
      </c>
      <c r="AV947" s="30">
        <f t="shared" ca="1" si="588"/>
        <v>0.43335470943252841</v>
      </c>
      <c r="AW947" s="30">
        <f>IF(Riskregister!$E$14="",0,COUNTIF(BO$4:BO$53,"&lt;"&amp;AU947)*IF(AV947&lt;0.5,Riskregister!$K$14+(Riskregister!$L$14-Riskregister!$K$14)*SQRT(AV947/2),Riskregister!$L$14-(Riskregister!$L$14-Riskregister!$K$14)*SQRT((1-AV947)/2)))</f>
        <v>0</v>
      </c>
      <c r="AX947" s="30">
        <f t="shared" ca="1" si="589"/>
        <v>0.75452168969685585</v>
      </c>
      <c r="AY947" s="30">
        <f t="shared" ca="1" si="589"/>
        <v>0.65195729795322466</v>
      </c>
      <c r="AZ947" s="30">
        <f>IF(Riskregister!$E$15="",0,COUNTIF(BP$4:BP$53,"&lt;"&amp;AX947)*IF(AY947&lt;0.5,Riskregister!$K$15+(Riskregister!$L$15-Riskregister!$K$15)*SQRT(AY947/2),Riskregister!$L$15-(Riskregister!$L$15-Riskregister!$K$15)*SQRT((1-AY947)/2)))</f>
        <v>0</v>
      </c>
      <c r="BA947" s="30">
        <f t="shared" ca="1" si="590"/>
        <v>0.11694742226496635</v>
      </c>
      <c r="BB947" s="30">
        <f t="shared" ca="1" si="590"/>
        <v>0.88239159729529781</v>
      </c>
      <c r="BC947" s="30">
        <f>IF(Riskregister!$E$16="",0,COUNTIF(BQ$4:BQ$53,"&lt;"&amp;BA947)*IF(BB947&lt;0.5,Riskregister!$K$16+(Riskregister!$L$16-Riskregister!$K$16)*SQRT(BB947/2),Riskregister!$L$16-(Riskregister!$L$16-Riskregister!$K$16)*SQRT((1-BB947)/2)))</f>
        <v>0</v>
      </c>
      <c r="BD947" s="30">
        <f t="shared" ca="1" si="554"/>
        <v>12350475.621391717</v>
      </c>
    </row>
    <row r="948" spans="20:56" x14ac:dyDescent="0.35">
      <c r="T948" s="30">
        <f t="shared" ca="1" si="579"/>
        <v>0.16520451535287983</v>
      </c>
      <c r="U948" s="30">
        <f t="shared" ca="1" si="579"/>
        <v>0.27742323309002825</v>
      </c>
      <c r="V948" s="30">
        <f ca="1">IF(Riskregister!$E$5="",0,COUNTIF(BF$4:BF$53,"&lt;"&amp;T948)*IF(U948&lt;0.5,Riskregister!$K$5+(Riskregister!$L$5-Riskregister!$K$5)*SQRT(U948/2),Riskregister!$L$5-(Riskregister!$L$5-Riskregister!$K$5)*SQRT((1-U948)/2)))</f>
        <v>635196.07605319819</v>
      </c>
      <c r="W948" s="30">
        <f t="shared" ca="1" si="580"/>
        <v>0.7700339842901599</v>
      </c>
      <c r="X948" s="30">
        <f t="shared" ca="1" si="580"/>
        <v>0.59574246062864411</v>
      </c>
      <c r="Y948" s="30">
        <f ca="1">IF(Riskregister!$E$6="",0,COUNTIF(BG$4:BG$53,"&lt;"&amp;W948)*IF(X948&lt;0.5,Riskregister!$K$6+(Riskregister!$L$6-Riskregister!$K$6)*SQRT(X948/2),Riskregister!$L$6-(Riskregister!$L$6-Riskregister!$K$6)*SQRT((1-X948)/2)))</f>
        <v>3572228.4036519486</v>
      </c>
      <c r="Z948" s="30">
        <f t="shared" ca="1" si="581"/>
        <v>0.81608148607941</v>
      </c>
      <c r="AA948" s="30">
        <f t="shared" ca="1" si="581"/>
        <v>0.5135695992982624</v>
      </c>
      <c r="AB948" s="30">
        <f ca="1">IF(Riskregister!$E$7="",0,COUNTIF(BH$4:BH$53,"&lt;"&amp;Z948)*IF(AA948&lt;0.5,Riskregister!$K$7+(Riskregister!$L$7-Riskregister!$K$7)*SQRT(AA948/2),Riskregister!$L$7-(Riskregister!$L$7-Riskregister!$K$7)*SQRT((1-AA948)/2)))</f>
        <v>2046519.1261294859</v>
      </c>
      <c r="AC948" s="30">
        <f t="shared" ca="1" si="582"/>
        <v>0.6007385423250251</v>
      </c>
      <c r="AD948" s="30">
        <f t="shared" ca="1" si="582"/>
        <v>7.4706767684420305E-2</v>
      </c>
      <c r="AE948" s="30">
        <f ca="1">IF(Riskregister!$E$8="",0,COUNTIF(BI$4:BI$53,"&lt;"&amp;AC948)*IF(AD948&lt;0.5,Riskregister!$K$8+(Riskregister!$L$8-Riskregister!$K$8)*SQRT(AD948/2),Riskregister!$L$8-(Riskregister!$L$8-Riskregister!$K$8)*SQRT((1-AD948)/2)))</f>
        <v>3625110.3173394282</v>
      </c>
      <c r="AF948" s="30">
        <f t="shared" ca="1" si="583"/>
        <v>0.30030745548278526</v>
      </c>
      <c r="AG948" s="30">
        <f t="shared" ca="1" si="583"/>
        <v>0.20446815009732455</v>
      </c>
      <c r="AH948" s="30">
        <f>IF(Riskregister!$E$9="",0,COUNTIF(BJ$4:BJ$53,"&lt;"&amp;AF948)*IF(AG948&lt;0.5,Riskregister!$K$9+(Riskregister!$L$9-Riskregister!$K$9)*SQRT(AG948/2),Riskregister!$L$9-(Riskregister!$L$9-Riskregister!$K$9)*SQRT((1-AG948)/2)))</f>
        <v>0</v>
      </c>
      <c r="AI948" s="30">
        <f t="shared" ca="1" si="584"/>
        <v>0.71923242477158467</v>
      </c>
      <c r="AJ948" s="30">
        <f t="shared" ca="1" si="584"/>
        <v>0.51027348094677205</v>
      </c>
      <c r="AK948" s="30">
        <f>IF(Riskregister!$E$10="",0,COUNTIF(BK$4:BK$53,"&lt;"&amp;AI948)*IF(AJ948&lt;0.5,Riskregister!$K$10+(Riskregister!$L$10-Riskregister!$K$10)*SQRT(AJ948/2),Riskregister!$L$10-(Riskregister!$L$10-Riskregister!$K$10)*SQRT((1-AJ948)/2)))</f>
        <v>0</v>
      </c>
      <c r="AL948" s="30">
        <f t="shared" ca="1" si="585"/>
        <v>5.8413735284578272E-2</v>
      </c>
      <c r="AM948" s="30">
        <f t="shared" ca="1" si="585"/>
        <v>0.86226289990749594</v>
      </c>
      <c r="AN948" s="30">
        <f>IF(Riskregister!$E$11="",0,COUNTIF(BL$4:BL$53,"&lt;"&amp;AL948)*IF(AM948&lt;0.5,Riskregister!$K$11+(Riskregister!$L$11-Riskregister!$K$11)*SQRT(AM948/2),Riskregister!$L$11-(Riskregister!$L$11-Riskregister!$K$11)*SQRT((1-AM948)/2)))</f>
        <v>0</v>
      </c>
      <c r="AO948" s="30">
        <f t="shared" ca="1" si="586"/>
        <v>0.80247578584863222</v>
      </c>
      <c r="AP948" s="30">
        <f t="shared" ca="1" si="586"/>
        <v>0.67196470078434722</v>
      </c>
      <c r="AQ948" s="30">
        <f>IF(Riskregister!$E$12="",0,COUNTIF(BM$4:BM$53,"&lt;"&amp;AO948)*IF(AP948&lt;0.5,Riskregister!$K$12+(Riskregister!$L$12-Riskregister!$K$12)*SQRT(AP948/2),Riskregister!$L$12-(Riskregister!$L$12-Riskregister!$K$12)*SQRT((1-AP948)/2)))</f>
        <v>0</v>
      </c>
      <c r="AR948" s="30">
        <f t="shared" ca="1" si="587"/>
        <v>0.66268084944412586</v>
      </c>
      <c r="AS948" s="30">
        <f t="shared" ca="1" si="587"/>
        <v>0.88034109193560472</v>
      </c>
      <c r="AT948" s="30">
        <f>IF(Riskregister!$E$13="",0,COUNTIF(BN$4:BN$53,"&lt;"&amp;AR948)*IF(AS948&lt;0.5,Riskregister!$K$13+(Riskregister!$L$13-Riskregister!$K$13)*SQRT(AS948/2),Riskregister!$L$13-(Riskregister!$L$13-Riskregister!$K$13)*SQRT((1-AS948)/2)))</f>
        <v>0</v>
      </c>
      <c r="AU948" s="30">
        <f t="shared" ca="1" si="588"/>
        <v>0.56898971649608243</v>
      </c>
      <c r="AV948" s="30">
        <f t="shared" ca="1" si="588"/>
        <v>0.81341785117377408</v>
      </c>
      <c r="AW948" s="30">
        <f>IF(Riskregister!$E$14="",0,COUNTIF(BO$4:BO$53,"&lt;"&amp;AU948)*IF(AV948&lt;0.5,Riskregister!$K$14+(Riskregister!$L$14-Riskregister!$K$14)*SQRT(AV948/2),Riskregister!$L$14-(Riskregister!$L$14-Riskregister!$K$14)*SQRT((1-AV948)/2)))</f>
        <v>0</v>
      </c>
      <c r="AX948" s="30">
        <f t="shared" ca="1" si="589"/>
        <v>0.71506879235539078</v>
      </c>
      <c r="AY948" s="30">
        <f t="shared" ca="1" si="589"/>
        <v>0.698024942806582</v>
      </c>
      <c r="AZ948" s="30">
        <f>IF(Riskregister!$E$15="",0,COUNTIF(BP$4:BP$53,"&lt;"&amp;AX948)*IF(AY948&lt;0.5,Riskregister!$K$15+(Riskregister!$L$15-Riskregister!$K$15)*SQRT(AY948/2),Riskregister!$L$15-(Riskregister!$L$15-Riskregister!$K$15)*SQRT((1-AY948)/2)))</f>
        <v>0</v>
      </c>
      <c r="BA948" s="30">
        <f t="shared" ca="1" si="590"/>
        <v>0.13657872445792441</v>
      </c>
      <c r="BB948" s="30">
        <f t="shared" ca="1" si="590"/>
        <v>0.37473059533314124</v>
      </c>
      <c r="BC948" s="30">
        <f>IF(Riskregister!$E$16="",0,COUNTIF(BQ$4:BQ$53,"&lt;"&amp;BA948)*IF(BB948&lt;0.5,Riskregister!$K$16+(Riskregister!$L$16-Riskregister!$K$16)*SQRT(BB948/2),Riskregister!$L$16-(Riskregister!$L$16-Riskregister!$K$16)*SQRT((1-BB948)/2)))</f>
        <v>0</v>
      </c>
      <c r="BD948" s="30">
        <f t="shared" ca="1" si="554"/>
        <v>9879053.9231740609</v>
      </c>
    </row>
    <row r="949" spans="20:56" x14ac:dyDescent="0.35">
      <c r="T949" s="30">
        <f t="shared" ca="1" si="579"/>
        <v>0.48731274101506605</v>
      </c>
      <c r="U949" s="30">
        <f t="shared" ca="1" si="579"/>
        <v>0.61193730928740209</v>
      </c>
      <c r="V949" s="30">
        <f ca="1">IF(Riskregister!$E$5="",0,COUNTIF(BF$4:BF$53,"&lt;"&amp;T949)*IF(U949&lt;0.5,Riskregister!$K$5+(Riskregister!$L$5-Riskregister!$K$5)*SQRT(U949/2),Riskregister!$L$5-(Riskregister!$L$5-Riskregister!$K$5)*SQRT((1-U949)/2)))</f>
        <v>1205338.6451837863</v>
      </c>
      <c r="W949" s="30">
        <f t="shared" ca="1" si="580"/>
        <v>0.42654132135953005</v>
      </c>
      <c r="X949" s="30">
        <f t="shared" ca="1" si="580"/>
        <v>0.66558329878891209</v>
      </c>
      <c r="Y949" s="30">
        <f ca="1">IF(Riskregister!$E$6="",0,COUNTIF(BG$4:BG$53,"&lt;"&amp;W949)*IF(X949&lt;0.5,Riskregister!$K$6+(Riskregister!$L$6-Riskregister!$K$6)*SQRT(X949/2),Riskregister!$L$6-(Riskregister!$L$6-Riskregister!$K$6)*SQRT((1-X949)/2)))</f>
        <v>1263959.8815540266</v>
      </c>
      <c r="Z949" s="30">
        <f t="shared" ca="1" si="581"/>
        <v>0.33336448266185637</v>
      </c>
      <c r="AA949" s="30">
        <f t="shared" ca="1" si="581"/>
        <v>0.56317037702485251</v>
      </c>
      <c r="AB949" s="30">
        <f ca="1">IF(Riskregister!$E$7="",0,COUNTIF(BH$4:BH$53,"&lt;"&amp;Z949)*IF(AA949&lt;0.5,Riskregister!$K$7+(Riskregister!$L$7-Riskregister!$K$7)*SQRT(AA949/2),Riskregister!$L$7-(Riskregister!$L$7-Riskregister!$K$7)*SQRT((1-AA949)/2)))</f>
        <v>1182139.7673314256</v>
      </c>
      <c r="AC949" s="30">
        <f t="shared" ca="1" si="582"/>
        <v>0.48183264465758358</v>
      </c>
      <c r="AD949" s="30">
        <f t="shared" ca="1" si="582"/>
        <v>0.30706493402941115</v>
      </c>
      <c r="AE949" s="30">
        <f ca="1">IF(Riskregister!$E$8="",0,COUNTIF(BI$4:BI$53,"&lt;"&amp;AC949)*IF(AD949&lt;0.5,Riskregister!$K$8+(Riskregister!$L$8-Riskregister!$K$8)*SQRT(AD949/2),Riskregister!$L$8-(Riskregister!$L$8-Riskregister!$K$8)*SQRT((1-AD949)/2)))</f>
        <v>6424833.9130867654</v>
      </c>
      <c r="AF949" s="30">
        <f t="shared" ca="1" si="583"/>
        <v>0.87907835925295985</v>
      </c>
      <c r="AG949" s="30">
        <f t="shared" ca="1" si="583"/>
        <v>0.65002403928550812</v>
      </c>
      <c r="AH949" s="30">
        <f>IF(Riskregister!$E$9="",0,COUNTIF(BJ$4:BJ$53,"&lt;"&amp;AF949)*IF(AG949&lt;0.5,Riskregister!$K$9+(Riskregister!$L$9-Riskregister!$K$9)*SQRT(AG949/2),Riskregister!$L$9-(Riskregister!$L$9-Riskregister!$K$9)*SQRT((1-AG949)/2)))</f>
        <v>0</v>
      </c>
      <c r="AI949" s="30">
        <f t="shared" ca="1" si="584"/>
        <v>0.392266549988187</v>
      </c>
      <c r="AJ949" s="30">
        <f t="shared" ca="1" si="584"/>
        <v>0.507448706940128</v>
      </c>
      <c r="AK949" s="30">
        <f>IF(Riskregister!$E$10="",0,COUNTIF(BK$4:BK$53,"&lt;"&amp;AI949)*IF(AJ949&lt;0.5,Riskregister!$K$10+(Riskregister!$L$10-Riskregister!$K$10)*SQRT(AJ949/2),Riskregister!$L$10-(Riskregister!$L$10-Riskregister!$K$10)*SQRT((1-AJ949)/2)))</f>
        <v>0</v>
      </c>
      <c r="AL949" s="30">
        <f t="shared" ca="1" si="585"/>
        <v>0.37730418921945952</v>
      </c>
      <c r="AM949" s="30">
        <f t="shared" ca="1" si="585"/>
        <v>0.24329019670353202</v>
      </c>
      <c r="AN949" s="30">
        <f>IF(Riskregister!$E$11="",0,COUNTIF(BL$4:BL$53,"&lt;"&amp;AL949)*IF(AM949&lt;0.5,Riskregister!$K$11+(Riskregister!$L$11-Riskregister!$K$11)*SQRT(AM949/2),Riskregister!$L$11-(Riskregister!$L$11-Riskregister!$K$11)*SQRT((1-AM949)/2)))</f>
        <v>0</v>
      </c>
      <c r="AO949" s="30">
        <f t="shared" ca="1" si="586"/>
        <v>0.44757495107581269</v>
      </c>
      <c r="AP949" s="30">
        <f t="shared" ca="1" si="586"/>
        <v>0.8657045359758182</v>
      </c>
      <c r="AQ949" s="30">
        <f>IF(Riskregister!$E$12="",0,COUNTIF(BM$4:BM$53,"&lt;"&amp;AO949)*IF(AP949&lt;0.5,Riskregister!$K$12+(Riskregister!$L$12-Riskregister!$K$12)*SQRT(AP949/2),Riskregister!$L$12-(Riskregister!$L$12-Riskregister!$K$12)*SQRT((1-AP949)/2)))</f>
        <v>0</v>
      </c>
      <c r="AR949" s="30">
        <f t="shared" ca="1" si="587"/>
        <v>0.836050301413087</v>
      </c>
      <c r="AS949" s="30">
        <f t="shared" ca="1" si="587"/>
        <v>0.74623419243982259</v>
      </c>
      <c r="AT949" s="30">
        <f>IF(Riskregister!$E$13="",0,COUNTIF(BN$4:BN$53,"&lt;"&amp;AR949)*IF(AS949&lt;0.5,Riskregister!$K$13+(Riskregister!$L$13-Riskregister!$K$13)*SQRT(AS949/2),Riskregister!$L$13-(Riskregister!$L$13-Riskregister!$K$13)*SQRT((1-AS949)/2)))</f>
        <v>0</v>
      </c>
      <c r="AU949" s="30">
        <f t="shared" ca="1" si="588"/>
        <v>0.35643704043137936</v>
      </c>
      <c r="AV949" s="30">
        <f t="shared" ca="1" si="588"/>
        <v>0.59497708996021226</v>
      </c>
      <c r="AW949" s="30">
        <f>IF(Riskregister!$E$14="",0,COUNTIF(BO$4:BO$53,"&lt;"&amp;AU949)*IF(AV949&lt;0.5,Riskregister!$K$14+(Riskregister!$L$14-Riskregister!$K$14)*SQRT(AV949/2),Riskregister!$L$14-(Riskregister!$L$14-Riskregister!$K$14)*SQRT((1-AV949)/2)))</f>
        <v>0</v>
      </c>
      <c r="AX949" s="30">
        <f t="shared" ca="1" si="589"/>
        <v>0.1828260272522747</v>
      </c>
      <c r="AY949" s="30">
        <f t="shared" ca="1" si="589"/>
        <v>0.9990421150089186</v>
      </c>
      <c r="AZ949" s="30">
        <f>IF(Riskregister!$E$15="",0,COUNTIF(BP$4:BP$53,"&lt;"&amp;AX949)*IF(AY949&lt;0.5,Riskregister!$K$15+(Riskregister!$L$15-Riskregister!$K$15)*SQRT(AY949/2),Riskregister!$L$15-(Riskregister!$L$15-Riskregister!$K$15)*SQRT((1-AY949)/2)))</f>
        <v>0</v>
      </c>
      <c r="BA949" s="30">
        <f t="shared" ca="1" si="590"/>
        <v>0.37280398728155573</v>
      </c>
      <c r="BB949" s="30">
        <f t="shared" ca="1" si="590"/>
        <v>6.1872960552450396E-3</v>
      </c>
      <c r="BC949" s="30">
        <f>IF(Riskregister!$E$16="",0,COUNTIF(BQ$4:BQ$53,"&lt;"&amp;BA949)*IF(BB949&lt;0.5,Riskregister!$K$16+(Riskregister!$L$16-Riskregister!$K$16)*SQRT(BB949/2),Riskregister!$L$16-(Riskregister!$L$16-Riskregister!$K$16)*SQRT((1-BB949)/2)))</f>
        <v>0</v>
      </c>
      <c r="BD949" s="30">
        <f t="shared" ca="1" si="554"/>
        <v>10076272.207156004</v>
      </c>
    </row>
    <row r="950" spans="20:56" x14ac:dyDescent="0.35">
      <c r="T950" s="30">
        <f t="shared" ca="1" si="579"/>
        <v>0.8171649686993222</v>
      </c>
      <c r="U950" s="30">
        <f t="shared" ca="1" si="579"/>
        <v>8.9913001274663951E-2</v>
      </c>
      <c r="V950" s="30">
        <f ca="1">IF(Riskregister!$E$5="",0,COUNTIF(BF$4:BF$53,"&lt;"&amp;T950)*IF(U950&lt;0.5,Riskregister!$K$5+(Riskregister!$L$5-Riskregister!$K$5)*SQRT(U950/2),Riskregister!$L$5-(Riskregister!$L$5-Riskregister!$K$5)*SQRT((1-U950)/2)))</f>
        <v>1227066.3313172427</v>
      </c>
      <c r="W950" s="30">
        <f t="shared" ca="1" si="580"/>
        <v>0.66202515213775548</v>
      </c>
      <c r="X950" s="30">
        <f t="shared" ca="1" si="580"/>
        <v>0.58734110624726543</v>
      </c>
      <c r="Y950" s="30">
        <f ca="1">IF(Riskregister!$E$6="",0,COUNTIF(BG$4:BG$53,"&lt;"&amp;W950)*IF(X950&lt;0.5,Riskregister!$K$6+(Riskregister!$L$6-Riskregister!$K$6)*SQRT(X950/2),Riskregister!$L$6-(Riskregister!$L$6-Riskregister!$K$6)*SQRT((1-X950)/2)))</f>
        <v>2364753.9538290515</v>
      </c>
      <c r="Z950" s="30">
        <f t="shared" ca="1" si="581"/>
        <v>0.14995549144214704</v>
      </c>
      <c r="AA950" s="30">
        <f t="shared" ca="1" si="581"/>
        <v>0.44533961685127688</v>
      </c>
      <c r="AB950" s="30">
        <f ca="1">IF(Riskregister!$E$7="",0,COUNTIF(BH$4:BH$53,"&lt;"&amp;Z950)*IF(AA950&lt;0.5,Riskregister!$K$7+(Riskregister!$L$7-Riskregister!$K$7)*SQRT(AA950/2),Riskregister!$L$7-(Riskregister!$L$7-Riskregister!$K$7)*SQRT((1-AA950)/2)))</f>
        <v>860630.62638228585</v>
      </c>
      <c r="AC950" s="30">
        <f t="shared" ca="1" si="582"/>
        <v>0.72444639672605537</v>
      </c>
      <c r="AD950" s="30">
        <f t="shared" ca="1" si="582"/>
        <v>0.84271067870907623</v>
      </c>
      <c r="AE950" s="30">
        <f ca="1">IF(Riskregister!$E$8="",0,COUNTIF(BI$4:BI$53,"&lt;"&amp;AC950)*IF(AD950&lt;0.5,Riskregister!$K$8+(Riskregister!$L$8-Riskregister!$K$8)*SQRT(AD950/2),Riskregister!$L$8-(Riskregister!$L$8-Riskregister!$K$8)*SQRT((1-AD950)/2)))</f>
        <v>14727792.790630091</v>
      </c>
      <c r="AF950" s="30">
        <f t="shared" ca="1" si="583"/>
        <v>0.28691873900230569</v>
      </c>
      <c r="AG950" s="30">
        <f t="shared" ca="1" si="583"/>
        <v>0.71357539562515404</v>
      </c>
      <c r="AH950" s="30">
        <f>IF(Riskregister!$E$9="",0,COUNTIF(BJ$4:BJ$53,"&lt;"&amp;AF950)*IF(AG950&lt;0.5,Riskregister!$K$9+(Riskregister!$L$9-Riskregister!$K$9)*SQRT(AG950/2),Riskregister!$L$9-(Riskregister!$L$9-Riskregister!$K$9)*SQRT((1-AG950)/2)))</f>
        <v>0</v>
      </c>
      <c r="AI950" s="30">
        <f t="shared" ca="1" si="584"/>
        <v>6.3914587395921929E-2</v>
      </c>
      <c r="AJ950" s="30">
        <f t="shared" ca="1" si="584"/>
        <v>0.61674582655373322</v>
      </c>
      <c r="AK950" s="30">
        <f>IF(Riskregister!$E$10="",0,COUNTIF(BK$4:BK$53,"&lt;"&amp;AI950)*IF(AJ950&lt;0.5,Riskregister!$K$10+(Riskregister!$L$10-Riskregister!$K$10)*SQRT(AJ950/2),Riskregister!$L$10-(Riskregister!$L$10-Riskregister!$K$10)*SQRT((1-AJ950)/2)))</f>
        <v>0</v>
      </c>
      <c r="AL950" s="30">
        <f t="shared" ca="1" si="585"/>
        <v>0.68421877890720384</v>
      </c>
      <c r="AM950" s="30">
        <f t="shared" ca="1" si="585"/>
        <v>0.54236319137413047</v>
      </c>
      <c r="AN950" s="30">
        <f>IF(Riskregister!$E$11="",0,COUNTIF(BL$4:BL$53,"&lt;"&amp;AL950)*IF(AM950&lt;0.5,Riskregister!$K$11+(Riskregister!$L$11-Riskregister!$K$11)*SQRT(AM950/2),Riskregister!$L$11-(Riskregister!$L$11-Riskregister!$K$11)*SQRT((1-AM950)/2)))</f>
        <v>0</v>
      </c>
      <c r="AO950" s="30">
        <f t="shared" ca="1" si="586"/>
        <v>4.3077608585563421E-2</v>
      </c>
      <c r="AP950" s="30">
        <f t="shared" ca="1" si="586"/>
        <v>0.21915339924650989</v>
      </c>
      <c r="AQ950" s="30">
        <f>IF(Riskregister!$E$12="",0,COUNTIF(BM$4:BM$53,"&lt;"&amp;AO950)*IF(AP950&lt;0.5,Riskregister!$K$12+(Riskregister!$L$12-Riskregister!$K$12)*SQRT(AP950/2),Riskregister!$L$12-(Riskregister!$L$12-Riskregister!$K$12)*SQRT((1-AP950)/2)))</f>
        <v>0</v>
      </c>
      <c r="AR950" s="30">
        <f t="shared" ca="1" si="587"/>
        <v>0.84488627325296617</v>
      </c>
      <c r="AS950" s="30">
        <f t="shared" ca="1" si="587"/>
        <v>8.0646159040400622E-2</v>
      </c>
      <c r="AT950" s="30">
        <f>IF(Riskregister!$E$13="",0,COUNTIF(BN$4:BN$53,"&lt;"&amp;AR950)*IF(AS950&lt;0.5,Riskregister!$K$13+(Riskregister!$L$13-Riskregister!$K$13)*SQRT(AS950/2),Riskregister!$L$13-(Riskregister!$L$13-Riskregister!$K$13)*SQRT((1-AS950)/2)))</f>
        <v>0</v>
      </c>
      <c r="AU950" s="30">
        <f t="shared" ca="1" si="588"/>
        <v>0.99706550861436027</v>
      </c>
      <c r="AV950" s="30">
        <f t="shared" ca="1" si="588"/>
        <v>5.4940102906340105E-2</v>
      </c>
      <c r="AW950" s="30">
        <f>IF(Riskregister!$E$14="",0,COUNTIF(BO$4:BO$53,"&lt;"&amp;AU950)*IF(AV950&lt;0.5,Riskregister!$K$14+(Riskregister!$L$14-Riskregister!$K$14)*SQRT(AV950/2),Riskregister!$L$14-(Riskregister!$L$14-Riskregister!$K$14)*SQRT((1-AV950)/2)))</f>
        <v>0</v>
      </c>
      <c r="AX950" s="30">
        <f t="shared" ca="1" si="589"/>
        <v>0.68918370287099562</v>
      </c>
      <c r="AY950" s="30">
        <f t="shared" ca="1" si="589"/>
        <v>0.83516130727810434</v>
      </c>
      <c r="AZ950" s="30">
        <f>IF(Riskregister!$E$15="",0,COUNTIF(BP$4:BP$53,"&lt;"&amp;AX950)*IF(AY950&lt;0.5,Riskregister!$K$15+(Riskregister!$L$15-Riskregister!$K$15)*SQRT(AY950/2),Riskregister!$L$15-(Riskregister!$L$15-Riskregister!$K$15)*SQRT((1-AY950)/2)))</f>
        <v>0</v>
      </c>
      <c r="BA950" s="30">
        <f t="shared" ca="1" si="590"/>
        <v>0.36214914446066282</v>
      </c>
      <c r="BB950" s="30">
        <f t="shared" ca="1" si="590"/>
        <v>0.14031992855599495</v>
      </c>
      <c r="BC950" s="30">
        <f>IF(Riskregister!$E$16="",0,COUNTIF(BQ$4:BQ$53,"&lt;"&amp;BA950)*IF(BB950&lt;0.5,Riskregister!$K$16+(Riskregister!$L$16-Riskregister!$K$16)*SQRT(BB950/2),Riskregister!$L$16-(Riskregister!$L$16-Riskregister!$K$16)*SQRT((1-BB950)/2)))</f>
        <v>0</v>
      </c>
      <c r="BD950" s="30">
        <f t="shared" ca="1" si="554"/>
        <v>19180243.702158671</v>
      </c>
    </row>
    <row r="951" spans="20:56" x14ac:dyDescent="0.35">
      <c r="T951" s="30">
        <f t="shared" ca="1" si="579"/>
        <v>0.17894592898213146</v>
      </c>
      <c r="U951" s="30">
        <f t="shared" ca="1" si="579"/>
        <v>0.79804604696520987</v>
      </c>
      <c r="V951" s="30">
        <f ca="1">IF(Riskregister!$E$5="",0,COUNTIF(BF$4:BF$53,"&lt;"&amp;T951)*IF(U951&lt;0.5,Riskregister!$K$5+(Riskregister!$L$5-Riskregister!$K$5)*SQRT(U951/2),Riskregister!$L$5-(Riskregister!$L$5-Riskregister!$K$5)*SQRT((1-U951)/2)))</f>
        <v>914008.12777442439</v>
      </c>
      <c r="W951" s="30">
        <f t="shared" ca="1" si="580"/>
        <v>0.92414434682310098</v>
      </c>
      <c r="X951" s="30">
        <f t="shared" ca="1" si="580"/>
        <v>0.86505495401670662</v>
      </c>
      <c r="Y951" s="30">
        <f ca="1">IF(Riskregister!$E$6="",0,COUNTIF(BG$4:BG$53,"&lt;"&amp;W951)*IF(X951&lt;0.5,Riskregister!$K$6+(Riskregister!$L$6-Riskregister!$K$6)*SQRT(X951/2),Riskregister!$L$6-(Riskregister!$L$6-Riskregister!$K$6)*SQRT((1-X951)/2)))</f>
        <v>6129765.8991754632</v>
      </c>
      <c r="Z951" s="30">
        <f t="shared" ca="1" si="581"/>
        <v>0.77684756683101908</v>
      </c>
      <c r="AA951" s="30">
        <f t="shared" ca="1" si="581"/>
        <v>0.25044716137222578</v>
      </c>
      <c r="AB951" s="30">
        <f ca="1">IF(Riskregister!$E$7="",0,COUNTIF(BH$4:BH$53,"&lt;"&amp;Z951)*IF(AA951&lt;0.5,Riskregister!$K$7+(Riskregister!$L$7-Riskregister!$K$7)*SQRT(AA951/2),Riskregister!$L$7-(Riskregister!$L$7-Riskregister!$K$7)*SQRT((1-AA951)/2)))</f>
        <v>1390834.4324755399</v>
      </c>
      <c r="AC951" s="30">
        <f t="shared" ca="1" si="582"/>
        <v>0.95400084535236329</v>
      </c>
      <c r="AD951" s="30">
        <f t="shared" ca="1" si="582"/>
        <v>0.21570853960886516</v>
      </c>
      <c r="AE951" s="30">
        <f ca="1">IF(Riskregister!$E$8="",0,COUNTIF(BI$4:BI$53,"&lt;"&amp;AC951)*IF(AD951&lt;0.5,Riskregister!$K$8+(Riskregister!$L$8-Riskregister!$K$8)*SQRT(AD951/2),Riskregister!$L$8-(Riskregister!$L$8-Riskregister!$K$8)*SQRT((1-AD951)/2)))</f>
        <v>11061211.017965036</v>
      </c>
      <c r="AF951" s="30">
        <f t="shared" ca="1" si="583"/>
        <v>0.30806096003167616</v>
      </c>
      <c r="AG951" s="30">
        <f t="shared" ca="1" si="583"/>
        <v>0.65999624842286464</v>
      </c>
      <c r="AH951" s="30">
        <f>IF(Riskregister!$E$9="",0,COUNTIF(BJ$4:BJ$53,"&lt;"&amp;AF951)*IF(AG951&lt;0.5,Riskregister!$K$9+(Riskregister!$L$9-Riskregister!$K$9)*SQRT(AG951/2),Riskregister!$L$9-(Riskregister!$L$9-Riskregister!$K$9)*SQRT((1-AG951)/2)))</f>
        <v>0</v>
      </c>
      <c r="AI951" s="30">
        <f t="shared" ca="1" si="584"/>
        <v>0.16382826944235129</v>
      </c>
      <c r="AJ951" s="30">
        <f t="shared" ca="1" si="584"/>
        <v>0.2155796902060082</v>
      </c>
      <c r="AK951" s="30">
        <f>IF(Riskregister!$E$10="",0,COUNTIF(BK$4:BK$53,"&lt;"&amp;AI951)*IF(AJ951&lt;0.5,Riskregister!$K$10+(Riskregister!$L$10-Riskregister!$K$10)*SQRT(AJ951/2),Riskregister!$L$10-(Riskregister!$L$10-Riskregister!$K$10)*SQRT((1-AJ951)/2)))</f>
        <v>0</v>
      </c>
      <c r="AL951" s="30">
        <f t="shared" ca="1" si="585"/>
        <v>0.77667131035352355</v>
      </c>
      <c r="AM951" s="30">
        <f t="shared" ca="1" si="585"/>
        <v>0.47696370339234728</v>
      </c>
      <c r="AN951" s="30">
        <f>IF(Riskregister!$E$11="",0,COUNTIF(BL$4:BL$53,"&lt;"&amp;AL951)*IF(AM951&lt;0.5,Riskregister!$K$11+(Riskregister!$L$11-Riskregister!$K$11)*SQRT(AM951/2),Riskregister!$L$11-(Riskregister!$L$11-Riskregister!$K$11)*SQRT((1-AM951)/2)))</f>
        <v>0</v>
      </c>
      <c r="AO951" s="30">
        <f t="shared" ca="1" si="586"/>
        <v>0.75314327612883003</v>
      </c>
      <c r="AP951" s="30">
        <f t="shared" ca="1" si="586"/>
        <v>0.54335473213174601</v>
      </c>
      <c r="AQ951" s="30">
        <f>IF(Riskregister!$E$12="",0,COUNTIF(BM$4:BM$53,"&lt;"&amp;AO951)*IF(AP951&lt;0.5,Riskregister!$K$12+(Riskregister!$L$12-Riskregister!$K$12)*SQRT(AP951/2),Riskregister!$L$12-(Riskregister!$L$12-Riskregister!$K$12)*SQRT((1-AP951)/2)))</f>
        <v>0</v>
      </c>
      <c r="AR951" s="30">
        <f t="shared" ca="1" si="587"/>
        <v>0.47872929988381108</v>
      </c>
      <c r="AS951" s="30">
        <f t="shared" ca="1" si="587"/>
        <v>0.77005323569548845</v>
      </c>
      <c r="AT951" s="30">
        <f>IF(Riskregister!$E$13="",0,COUNTIF(BN$4:BN$53,"&lt;"&amp;AR951)*IF(AS951&lt;0.5,Riskregister!$K$13+(Riskregister!$L$13-Riskregister!$K$13)*SQRT(AS951/2),Riskregister!$L$13-(Riskregister!$L$13-Riskregister!$K$13)*SQRT((1-AS951)/2)))</f>
        <v>0</v>
      </c>
      <c r="AU951" s="30">
        <f t="shared" ca="1" si="588"/>
        <v>0.5606060261385456</v>
      </c>
      <c r="AV951" s="30">
        <f t="shared" ca="1" si="588"/>
        <v>0.5795643771981146</v>
      </c>
      <c r="AW951" s="30">
        <f>IF(Riskregister!$E$14="",0,COUNTIF(BO$4:BO$53,"&lt;"&amp;AU951)*IF(AV951&lt;0.5,Riskregister!$K$14+(Riskregister!$L$14-Riskregister!$K$14)*SQRT(AV951/2),Riskregister!$L$14-(Riskregister!$L$14-Riskregister!$K$14)*SQRT((1-AV951)/2)))</f>
        <v>0</v>
      </c>
      <c r="AX951" s="30">
        <f t="shared" ca="1" si="589"/>
        <v>0.75996090086888235</v>
      </c>
      <c r="AY951" s="30">
        <f t="shared" ca="1" si="589"/>
        <v>0.78589257195600848</v>
      </c>
      <c r="AZ951" s="30">
        <f>IF(Riskregister!$E$15="",0,COUNTIF(BP$4:BP$53,"&lt;"&amp;AX951)*IF(AY951&lt;0.5,Riskregister!$K$15+(Riskregister!$L$15-Riskregister!$K$15)*SQRT(AY951/2),Riskregister!$L$15-(Riskregister!$L$15-Riskregister!$K$15)*SQRT((1-AY951)/2)))</f>
        <v>0</v>
      </c>
      <c r="BA951" s="30">
        <f t="shared" ca="1" si="590"/>
        <v>0.83013499848914762</v>
      </c>
      <c r="BB951" s="30">
        <f t="shared" ca="1" si="590"/>
        <v>0.96393934213050925</v>
      </c>
      <c r="BC951" s="30">
        <f>IF(Riskregister!$E$16="",0,COUNTIF(BQ$4:BQ$53,"&lt;"&amp;BA951)*IF(BB951&lt;0.5,Riskregister!$K$16+(Riskregister!$L$16-Riskregister!$K$16)*SQRT(BB951/2),Riskregister!$L$16-(Riskregister!$L$16-Riskregister!$K$16)*SQRT((1-BB951)/2)))</f>
        <v>0</v>
      </c>
      <c r="BD951" s="30">
        <f t="shared" ca="1" si="554"/>
        <v>19495819.477390461</v>
      </c>
    </row>
    <row r="952" spans="20:56" x14ac:dyDescent="0.35">
      <c r="T952" s="30">
        <f t="shared" ca="1" si="579"/>
        <v>0.17157465191820442</v>
      </c>
      <c r="U952" s="30">
        <f t="shared" ca="1" si="579"/>
        <v>0.89177436566081703</v>
      </c>
      <c r="V952" s="30">
        <f ca="1">IF(Riskregister!$E$5="",0,COUNTIF(BF$4:BF$53,"&lt;"&amp;T952)*IF(U952&lt;0.5,Riskregister!$K$5+(Riskregister!$L$5-Riskregister!$K$5)*SQRT(U952/2),Riskregister!$L$5-(Riskregister!$L$5-Riskregister!$K$5)*SQRT((1-U952)/2)))</f>
        <v>990640.54378325993</v>
      </c>
      <c r="W952" s="30">
        <f t="shared" ca="1" si="580"/>
        <v>0.13270686526018571</v>
      </c>
      <c r="X952" s="30">
        <f t="shared" ca="1" si="580"/>
        <v>0.174237680610561</v>
      </c>
      <c r="Y952" s="30">
        <f ca="1">IF(Riskregister!$E$6="",0,COUNTIF(BG$4:BG$53,"&lt;"&amp;W952)*IF(X952&lt;0.5,Riskregister!$K$6+(Riskregister!$L$6-Riskregister!$K$6)*SQRT(X952/2),Riskregister!$L$6-(Riskregister!$L$6-Riskregister!$K$6)*SQRT((1-X952)/2)))</f>
        <v>0</v>
      </c>
      <c r="Z952" s="30">
        <f t="shared" ca="1" si="581"/>
        <v>0.91300969079472383</v>
      </c>
      <c r="AA952" s="30">
        <f t="shared" ca="1" si="581"/>
        <v>0.91522253140734788</v>
      </c>
      <c r="AB952" s="30">
        <f ca="1">IF(Riskregister!$E$7="",0,COUNTIF(BH$4:BH$53,"&lt;"&amp;Z952)*IF(AA952&lt;0.5,Riskregister!$K$7+(Riskregister!$L$7-Riskregister!$K$7)*SQRT(AA952/2),Riskregister!$L$7-(Riskregister!$L$7-Riskregister!$K$7)*SQRT((1-AA952)/2)))</f>
        <v>3279401.6409052862</v>
      </c>
      <c r="AC952" s="30">
        <f t="shared" ca="1" si="582"/>
        <v>0.96829372102116285</v>
      </c>
      <c r="AD952" s="30">
        <f t="shared" ca="1" si="582"/>
        <v>3.2852634471269404E-2</v>
      </c>
      <c r="AE952" s="30">
        <f ca="1">IF(Riskregister!$E$8="",0,COUNTIF(BI$4:BI$53,"&lt;"&amp;AC952)*IF(AD952&lt;0.5,Riskregister!$K$8+(Riskregister!$L$8-Riskregister!$K$8)*SQRT(AD952/2),Riskregister!$L$8-(Riskregister!$L$8-Riskregister!$K$8)*SQRT((1-AD952)/2)))</f>
        <v>5414258.5018875087</v>
      </c>
      <c r="AF952" s="30">
        <f t="shared" ca="1" si="583"/>
        <v>0.40001757669340232</v>
      </c>
      <c r="AG952" s="30">
        <f t="shared" ca="1" si="583"/>
        <v>0.2798823427484779</v>
      </c>
      <c r="AH952" s="30">
        <f>IF(Riskregister!$E$9="",0,COUNTIF(BJ$4:BJ$53,"&lt;"&amp;AF952)*IF(AG952&lt;0.5,Riskregister!$K$9+(Riskregister!$L$9-Riskregister!$K$9)*SQRT(AG952/2),Riskregister!$L$9-(Riskregister!$L$9-Riskregister!$K$9)*SQRT((1-AG952)/2)))</f>
        <v>0</v>
      </c>
      <c r="AI952" s="30">
        <f t="shared" ca="1" si="584"/>
        <v>0.66993284062772185</v>
      </c>
      <c r="AJ952" s="30">
        <f t="shared" ca="1" si="584"/>
        <v>1.0030482238985172E-3</v>
      </c>
      <c r="AK952" s="30">
        <f>IF(Riskregister!$E$10="",0,COUNTIF(BK$4:BK$53,"&lt;"&amp;AI952)*IF(AJ952&lt;0.5,Riskregister!$K$10+(Riskregister!$L$10-Riskregister!$K$10)*SQRT(AJ952/2),Riskregister!$L$10-(Riskregister!$L$10-Riskregister!$K$10)*SQRT((1-AJ952)/2)))</f>
        <v>0</v>
      </c>
      <c r="AL952" s="30">
        <f t="shared" ca="1" si="585"/>
        <v>0.24435755188638397</v>
      </c>
      <c r="AM952" s="30">
        <f t="shared" ca="1" si="585"/>
        <v>0.9625629904520735</v>
      </c>
      <c r="AN952" s="30">
        <f>IF(Riskregister!$E$11="",0,COUNTIF(BL$4:BL$53,"&lt;"&amp;AL952)*IF(AM952&lt;0.5,Riskregister!$K$11+(Riskregister!$L$11-Riskregister!$K$11)*SQRT(AM952/2),Riskregister!$L$11-(Riskregister!$L$11-Riskregister!$K$11)*SQRT((1-AM952)/2)))</f>
        <v>0</v>
      </c>
      <c r="AO952" s="30">
        <f t="shared" ca="1" si="586"/>
        <v>0.14921581629690106</v>
      </c>
      <c r="AP952" s="30">
        <f t="shared" ca="1" si="586"/>
        <v>0.89021255093271934</v>
      </c>
      <c r="AQ952" s="30">
        <f>IF(Riskregister!$E$12="",0,COUNTIF(BM$4:BM$53,"&lt;"&amp;AO952)*IF(AP952&lt;0.5,Riskregister!$K$12+(Riskregister!$L$12-Riskregister!$K$12)*SQRT(AP952/2),Riskregister!$L$12-(Riskregister!$L$12-Riskregister!$K$12)*SQRT((1-AP952)/2)))</f>
        <v>0</v>
      </c>
      <c r="AR952" s="30">
        <f t="shared" ca="1" si="587"/>
        <v>1.7117454008602873E-2</v>
      </c>
      <c r="AS952" s="30">
        <f t="shared" ca="1" si="587"/>
        <v>0.39530207331001554</v>
      </c>
      <c r="AT952" s="30">
        <f>IF(Riskregister!$E$13="",0,COUNTIF(BN$4:BN$53,"&lt;"&amp;AR952)*IF(AS952&lt;0.5,Riskregister!$K$13+(Riskregister!$L$13-Riskregister!$K$13)*SQRT(AS952/2),Riskregister!$L$13-(Riskregister!$L$13-Riskregister!$K$13)*SQRT((1-AS952)/2)))</f>
        <v>0</v>
      </c>
      <c r="AU952" s="30">
        <f t="shared" ca="1" si="588"/>
        <v>0.12205644560610074</v>
      </c>
      <c r="AV952" s="30">
        <f t="shared" ca="1" si="588"/>
        <v>0.72122541759893721</v>
      </c>
      <c r="AW952" s="30">
        <f>IF(Riskregister!$E$14="",0,COUNTIF(BO$4:BO$53,"&lt;"&amp;AU952)*IF(AV952&lt;0.5,Riskregister!$K$14+(Riskregister!$L$14-Riskregister!$K$14)*SQRT(AV952/2),Riskregister!$L$14-(Riskregister!$L$14-Riskregister!$K$14)*SQRT((1-AV952)/2)))</f>
        <v>0</v>
      </c>
      <c r="AX952" s="30">
        <f t="shared" ca="1" si="589"/>
        <v>0.60853779171212297</v>
      </c>
      <c r="AY952" s="30">
        <f t="shared" ca="1" si="589"/>
        <v>0.77406345250059816</v>
      </c>
      <c r="AZ952" s="30">
        <f>IF(Riskregister!$E$15="",0,COUNTIF(BP$4:BP$53,"&lt;"&amp;AX952)*IF(AY952&lt;0.5,Riskregister!$K$15+(Riskregister!$L$15-Riskregister!$K$15)*SQRT(AY952/2),Riskregister!$L$15-(Riskregister!$L$15-Riskregister!$K$15)*SQRT((1-AY952)/2)))</f>
        <v>0</v>
      </c>
      <c r="BA952" s="30">
        <f t="shared" ca="1" si="590"/>
        <v>0.9005887477182466</v>
      </c>
      <c r="BB952" s="30">
        <f t="shared" ca="1" si="590"/>
        <v>0.60733311885105912</v>
      </c>
      <c r="BC952" s="30">
        <f>IF(Riskregister!$E$16="",0,COUNTIF(BQ$4:BQ$53,"&lt;"&amp;BA952)*IF(BB952&lt;0.5,Riskregister!$K$16+(Riskregister!$L$16-Riskregister!$K$16)*SQRT(BB952/2),Riskregister!$L$16-(Riskregister!$L$16-Riskregister!$K$16)*SQRT((1-BB952)/2)))</f>
        <v>0</v>
      </c>
      <c r="BD952" s="30">
        <f t="shared" ca="1" si="554"/>
        <v>9684300.6865760535</v>
      </c>
    </row>
    <row r="953" spans="20:56" x14ac:dyDescent="0.35">
      <c r="T953" s="30">
        <f t="shared" ca="1" si="579"/>
        <v>0.45533803870539258</v>
      </c>
      <c r="U953" s="30">
        <f t="shared" ca="1" si="579"/>
        <v>0.13226733736903395</v>
      </c>
      <c r="V953" s="30">
        <f ca="1">IF(Riskregister!$E$5="",0,COUNTIF(BF$4:BF$53,"&lt;"&amp;T953)*IF(U953&lt;0.5,Riskregister!$K$5+(Riskregister!$L$5-Riskregister!$K$5)*SQRT(U953/2),Riskregister!$L$5-(Riskregister!$L$5-Riskregister!$K$5)*SQRT((1-U953)/2)))</f>
        <v>797172.30761904409</v>
      </c>
      <c r="W953" s="30">
        <f t="shared" ca="1" si="580"/>
        <v>0.54114167826710802</v>
      </c>
      <c r="X953" s="30">
        <f t="shared" ca="1" si="580"/>
        <v>0.93215116562721556</v>
      </c>
      <c r="Y953" s="30">
        <f ca="1">IF(Riskregister!$E$6="",0,COUNTIF(BG$4:BG$53,"&lt;"&amp;W953)*IF(X953&lt;0.5,Riskregister!$K$6+(Riskregister!$L$6-Riskregister!$K$6)*SQRT(X953/2),Riskregister!$L$6-(Riskregister!$L$6-Riskregister!$K$6)*SQRT((1-X953)/2)))</f>
        <v>3336931.0392307276</v>
      </c>
      <c r="Z953" s="30">
        <f t="shared" ca="1" si="581"/>
        <v>0.7322304307231926</v>
      </c>
      <c r="AA953" s="30">
        <f t="shared" ca="1" si="581"/>
        <v>0.99378368823467145</v>
      </c>
      <c r="AB953" s="30">
        <f ca="1">IF(Riskregister!$E$7="",0,COUNTIF(BH$4:BH$53,"&lt;"&amp;Z953)*IF(AA953&lt;0.5,Riskregister!$K$7+(Riskregister!$L$7-Riskregister!$K$7)*SQRT(AA953/2),Riskregister!$L$7-(Riskregister!$L$7-Riskregister!$K$7)*SQRT((1-AA953)/2)))</f>
        <v>3043897.6549820984</v>
      </c>
      <c r="AC953" s="30">
        <f t="shared" ca="1" si="582"/>
        <v>0.28983154984595816</v>
      </c>
      <c r="AD953" s="30">
        <f t="shared" ca="1" si="582"/>
        <v>0.59102872744165624</v>
      </c>
      <c r="AE953" s="30">
        <f ca="1">IF(Riskregister!$E$8="",0,COUNTIF(BI$4:BI$53,"&lt;"&amp;AC953)*IF(AD953&lt;0.5,Riskregister!$K$8+(Riskregister!$L$8-Riskregister!$K$8)*SQRT(AD953/2),Riskregister!$L$8-(Riskregister!$L$8-Riskregister!$K$8)*SQRT((1-AD953)/2)))</f>
        <v>5749311.723776063</v>
      </c>
      <c r="AF953" s="30">
        <f t="shared" ca="1" si="583"/>
        <v>0.43838791239846675</v>
      </c>
      <c r="AG953" s="30">
        <f t="shared" ca="1" si="583"/>
        <v>0.54450392660674907</v>
      </c>
      <c r="AH953" s="30">
        <f>IF(Riskregister!$E$9="",0,COUNTIF(BJ$4:BJ$53,"&lt;"&amp;AF953)*IF(AG953&lt;0.5,Riskregister!$K$9+(Riskregister!$L$9-Riskregister!$K$9)*SQRT(AG953/2),Riskregister!$L$9-(Riskregister!$L$9-Riskregister!$K$9)*SQRT((1-AG953)/2)))</f>
        <v>0</v>
      </c>
      <c r="AI953" s="30">
        <f t="shared" ca="1" si="584"/>
        <v>0.84544990771700357</v>
      </c>
      <c r="AJ953" s="30">
        <f t="shared" ca="1" si="584"/>
        <v>0.80517172309413376</v>
      </c>
      <c r="AK953" s="30">
        <f>IF(Riskregister!$E$10="",0,COUNTIF(BK$4:BK$53,"&lt;"&amp;AI953)*IF(AJ953&lt;0.5,Riskregister!$K$10+(Riskregister!$L$10-Riskregister!$K$10)*SQRT(AJ953/2),Riskregister!$L$10-(Riskregister!$L$10-Riskregister!$K$10)*SQRT((1-AJ953)/2)))</f>
        <v>0</v>
      </c>
      <c r="AL953" s="30">
        <f t="shared" ca="1" si="585"/>
        <v>0.19976717980392267</v>
      </c>
      <c r="AM953" s="30">
        <f t="shared" ca="1" si="585"/>
        <v>3.2470344214648006E-2</v>
      </c>
      <c r="AN953" s="30">
        <f>IF(Riskregister!$E$11="",0,COUNTIF(BL$4:BL$53,"&lt;"&amp;AL953)*IF(AM953&lt;0.5,Riskregister!$K$11+(Riskregister!$L$11-Riskregister!$K$11)*SQRT(AM953/2),Riskregister!$L$11-(Riskregister!$L$11-Riskregister!$K$11)*SQRT((1-AM953)/2)))</f>
        <v>0</v>
      </c>
      <c r="AO953" s="30">
        <f t="shared" ca="1" si="586"/>
        <v>0.22595911162535842</v>
      </c>
      <c r="AP953" s="30">
        <f t="shared" ca="1" si="586"/>
        <v>0.18489441193064793</v>
      </c>
      <c r="AQ953" s="30">
        <f>IF(Riskregister!$E$12="",0,COUNTIF(BM$4:BM$53,"&lt;"&amp;AO953)*IF(AP953&lt;0.5,Riskregister!$K$12+(Riskregister!$L$12-Riskregister!$K$12)*SQRT(AP953/2),Riskregister!$L$12-(Riskregister!$L$12-Riskregister!$K$12)*SQRT((1-AP953)/2)))</f>
        <v>0</v>
      </c>
      <c r="AR953" s="30">
        <f t="shared" ca="1" si="587"/>
        <v>0.1727145480648431</v>
      </c>
      <c r="AS953" s="30">
        <f t="shared" ca="1" si="587"/>
        <v>0.53069346372799675</v>
      </c>
      <c r="AT953" s="30">
        <f>IF(Riskregister!$E$13="",0,COUNTIF(BN$4:BN$53,"&lt;"&amp;AR953)*IF(AS953&lt;0.5,Riskregister!$K$13+(Riskregister!$L$13-Riskregister!$K$13)*SQRT(AS953/2),Riskregister!$L$13-(Riskregister!$L$13-Riskregister!$K$13)*SQRT((1-AS953)/2)))</f>
        <v>0</v>
      </c>
      <c r="AU953" s="30">
        <f t="shared" ca="1" si="588"/>
        <v>0.94819679385814248</v>
      </c>
      <c r="AV953" s="30">
        <f t="shared" ca="1" si="588"/>
        <v>0.3920321839500287</v>
      </c>
      <c r="AW953" s="30">
        <f>IF(Riskregister!$E$14="",0,COUNTIF(BO$4:BO$53,"&lt;"&amp;AU953)*IF(AV953&lt;0.5,Riskregister!$K$14+(Riskregister!$L$14-Riskregister!$K$14)*SQRT(AV953/2),Riskregister!$L$14-(Riskregister!$L$14-Riskregister!$K$14)*SQRT((1-AV953)/2)))</f>
        <v>0</v>
      </c>
      <c r="AX953" s="30">
        <f t="shared" ca="1" si="589"/>
        <v>2.8150217349020457E-2</v>
      </c>
      <c r="AY953" s="30">
        <f t="shared" ca="1" si="589"/>
        <v>0.92829840003741282</v>
      </c>
      <c r="AZ953" s="30">
        <f>IF(Riskregister!$E$15="",0,COUNTIF(BP$4:BP$53,"&lt;"&amp;AX953)*IF(AY953&lt;0.5,Riskregister!$K$15+(Riskregister!$L$15-Riskregister!$K$15)*SQRT(AY953/2),Riskregister!$L$15-(Riskregister!$L$15-Riskregister!$K$15)*SQRT((1-AY953)/2)))</f>
        <v>0</v>
      </c>
      <c r="BA953" s="30">
        <f t="shared" ca="1" si="590"/>
        <v>0.5499403647211929</v>
      </c>
      <c r="BB953" s="30">
        <f t="shared" ca="1" si="590"/>
        <v>0.12074651106539469</v>
      </c>
      <c r="BC953" s="30">
        <f>IF(Riskregister!$E$16="",0,COUNTIF(BQ$4:BQ$53,"&lt;"&amp;BA953)*IF(BB953&lt;0.5,Riskregister!$K$16+(Riskregister!$L$16-Riskregister!$K$16)*SQRT(BB953/2),Riskregister!$L$16-(Riskregister!$L$16-Riskregister!$K$16)*SQRT((1-BB953)/2)))</f>
        <v>0</v>
      </c>
      <c r="BD953" s="30">
        <f t="shared" ca="1" si="554"/>
        <v>12927312.725607933</v>
      </c>
    </row>
    <row r="954" spans="20:56" x14ac:dyDescent="0.35">
      <c r="T954" s="30">
        <f t="shared" ca="1" si="579"/>
        <v>0.64859282605835011</v>
      </c>
      <c r="U954" s="30">
        <f t="shared" ca="1" si="579"/>
        <v>0.92768173685297783</v>
      </c>
      <c r="V954" s="30">
        <f ca="1">IF(Riskregister!$E$5="",0,COUNTIF(BF$4:BF$53,"&lt;"&amp;T954)*IF(U954&lt;0.5,Riskregister!$K$5+(Riskregister!$L$5-Riskregister!$K$5)*SQRT(U954/2),Riskregister!$L$5-(Riskregister!$L$5-Riskregister!$K$5)*SQRT((1-U954)/2)))</f>
        <v>2057720.0176782524</v>
      </c>
      <c r="W954" s="30">
        <f t="shared" ca="1" si="580"/>
        <v>0.58739422515811124</v>
      </c>
      <c r="X954" s="30">
        <f t="shared" ca="1" si="580"/>
        <v>0.43795468544888938</v>
      </c>
      <c r="Y954" s="30">
        <f ca="1">IF(Riskregister!$E$6="",0,COUNTIF(BG$4:BG$53,"&lt;"&amp;W954)*IF(X954&lt;0.5,Riskregister!$K$6+(Riskregister!$L$6-Riskregister!$K$6)*SQRT(X954/2),Riskregister!$L$6-(Riskregister!$L$6-Riskregister!$K$6)*SQRT((1-X954)/2)))</f>
        <v>2084620.5393823273</v>
      </c>
      <c r="Z954" s="30">
        <f t="shared" ca="1" si="581"/>
        <v>0.46000857632049541</v>
      </c>
      <c r="AA954" s="30">
        <f t="shared" ca="1" si="581"/>
        <v>0.67129183734883913</v>
      </c>
      <c r="AB954" s="30">
        <f ca="1">IF(Riskregister!$E$7="",0,COUNTIF(BH$4:BH$53,"&lt;"&amp;Z954)*IF(AA954&lt;0.5,Riskregister!$K$7+(Riskregister!$L$7-Riskregister!$K$7)*SQRT(AA954/2),Riskregister!$L$7-(Riskregister!$L$7-Riskregister!$K$7)*SQRT((1-AA954)/2)))</f>
        <v>1548647.2536922139</v>
      </c>
      <c r="AC954" s="30">
        <f t="shared" ca="1" si="582"/>
        <v>0.95135317673840014</v>
      </c>
      <c r="AD954" s="30">
        <f t="shared" ca="1" si="582"/>
        <v>0.8830822850301977</v>
      </c>
      <c r="AE954" s="30">
        <f ca="1">IF(Riskregister!$E$8="",0,COUNTIF(BI$4:BI$53,"&lt;"&amp;AC954)*IF(AD954&lt;0.5,Riskregister!$K$8+(Riskregister!$L$8-Riskregister!$K$8)*SQRT(AD954/2),Riskregister!$L$8-(Riskregister!$L$8-Riskregister!$K$8)*SQRT((1-AD954)/2)))</f>
        <v>23181728.824233171</v>
      </c>
      <c r="AF954" s="30">
        <f t="shared" ca="1" si="583"/>
        <v>0.85134325069614758</v>
      </c>
      <c r="AG954" s="30">
        <f t="shared" ca="1" si="583"/>
        <v>0.7612005883425822</v>
      </c>
      <c r="AH954" s="30">
        <f>IF(Riskregister!$E$9="",0,COUNTIF(BJ$4:BJ$53,"&lt;"&amp;AF954)*IF(AG954&lt;0.5,Riskregister!$K$9+(Riskregister!$L$9-Riskregister!$K$9)*SQRT(AG954/2),Riskregister!$L$9-(Riskregister!$L$9-Riskregister!$K$9)*SQRT((1-AG954)/2)))</f>
        <v>0</v>
      </c>
      <c r="AI954" s="30">
        <f t="shared" ca="1" si="584"/>
        <v>0.71633948617167031</v>
      </c>
      <c r="AJ954" s="30">
        <f t="shared" ca="1" si="584"/>
        <v>0.8674931368539649</v>
      </c>
      <c r="AK954" s="30">
        <f>IF(Riskregister!$E$10="",0,COUNTIF(BK$4:BK$53,"&lt;"&amp;AI954)*IF(AJ954&lt;0.5,Riskregister!$K$10+(Riskregister!$L$10-Riskregister!$K$10)*SQRT(AJ954/2),Riskregister!$L$10-(Riskregister!$L$10-Riskregister!$K$10)*SQRT((1-AJ954)/2)))</f>
        <v>0</v>
      </c>
      <c r="AL954" s="30">
        <f t="shared" ca="1" si="585"/>
        <v>0.6555546515350863</v>
      </c>
      <c r="AM954" s="30">
        <f t="shared" ca="1" si="585"/>
        <v>0.67508700044266789</v>
      </c>
      <c r="AN954" s="30">
        <f>IF(Riskregister!$E$11="",0,COUNTIF(BL$4:BL$53,"&lt;"&amp;AL954)*IF(AM954&lt;0.5,Riskregister!$K$11+(Riskregister!$L$11-Riskregister!$K$11)*SQRT(AM954/2),Riskregister!$L$11-(Riskregister!$L$11-Riskregister!$K$11)*SQRT((1-AM954)/2)))</f>
        <v>0</v>
      </c>
      <c r="AO954" s="30">
        <f t="shared" ca="1" si="586"/>
        <v>0.9735173729626051</v>
      </c>
      <c r="AP954" s="30">
        <f t="shared" ca="1" si="586"/>
        <v>0.39193122114629153</v>
      </c>
      <c r="AQ954" s="30">
        <f>IF(Riskregister!$E$12="",0,COUNTIF(BM$4:BM$53,"&lt;"&amp;AO954)*IF(AP954&lt;0.5,Riskregister!$K$12+(Riskregister!$L$12-Riskregister!$K$12)*SQRT(AP954/2),Riskregister!$L$12-(Riskregister!$L$12-Riskregister!$K$12)*SQRT((1-AP954)/2)))</f>
        <v>0</v>
      </c>
      <c r="AR954" s="30">
        <f t="shared" ca="1" si="587"/>
        <v>0.85438939194102792</v>
      </c>
      <c r="AS954" s="30">
        <f t="shared" ca="1" si="587"/>
        <v>0.39610012391301763</v>
      </c>
      <c r="AT954" s="30">
        <f>IF(Riskregister!$E$13="",0,COUNTIF(BN$4:BN$53,"&lt;"&amp;AR954)*IF(AS954&lt;0.5,Riskregister!$K$13+(Riskregister!$L$13-Riskregister!$K$13)*SQRT(AS954/2),Riskregister!$L$13-(Riskregister!$L$13-Riskregister!$K$13)*SQRT((1-AS954)/2)))</f>
        <v>0</v>
      </c>
      <c r="AU954" s="30">
        <f t="shared" ca="1" si="588"/>
        <v>3.4743087302113729E-2</v>
      </c>
      <c r="AV954" s="30">
        <f t="shared" ca="1" si="588"/>
        <v>2.3670713574416302E-2</v>
      </c>
      <c r="AW954" s="30">
        <f>IF(Riskregister!$E$14="",0,COUNTIF(BO$4:BO$53,"&lt;"&amp;AU954)*IF(AV954&lt;0.5,Riskregister!$K$14+(Riskregister!$L$14-Riskregister!$K$14)*SQRT(AV954/2),Riskregister!$L$14-(Riskregister!$L$14-Riskregister!$K$14)*SQRT((1-AV954)/2)))</f>
        <v>0</v>
      </c>
      <c r="AX954" s="30">
        <f t="shared" ca="1" si="589"/>
        <v>0.96712077107120276</v>
      </c>
      <c r="AY954" s="30">
        <f t="shared" ca="1" si="589"/>
        <v>0.34790267753106618</v>
      </c>
      <c r="AZ954" s="30">
        <f>IF(Riskregister!$E$15="",0,COUNTIF(BP$4:BP$53,"&lt;"&amp;AX954)*IF(AY954&lt;0.5,Riskregister!$K$15+(Riskregister!$L$15-Riskregister!$K$15)*SQRT(AY954/2),Riskregister!$L$15-(Riskregister!$L$15-Riskregister!$K$15)*SQRT((1-AY954)/2)))</f>
        <v>0</v>
      </c>
      <c r="BA954" s="30">
        <f t="shared" ca="1" si="590"/>
        <v>0.44551674328964541</v>
      </c>
      <c r="BB954" s="30">
        <f t="shared" ca="1" si="590"/>
        <v>0.43301276784045439</v>
      </c>
      <c r="BC954" s="30">
        <f>IF(Riskregister!$E$16="",0,COUNTIF(BQ$4:BQ$53,"&lt;"&amp;BA954)*IF(BB954&lt;0.5,Riskregister!$K$16+(Riskregister!$L$16-Riskregister!$K$16)*SQRT(BB954/2),Riskregister!$L$16-(Riskregister!$L$16-Riskregister!$K$16)*SQRT((1-BB954)/2)))</f>
        <v>0</v>
      </c>
      <c r="BD954" s="30">
        <f t="shared" ca="1" si="554"/>
        <v>28872716.634985965</v>
      </c>
    </row>
    <row r="955" spans="20:56" x14ac:dyDescent="0.35">
      <c r="T955" s="30">
        <f t="shared" ca="1" si="579"/>
        <v>4.1183662349153827E-2</v>
      </c>
      <c r="U955" s="30">
        <f t="shared" ca="1" si="579"/>
        <v>0.7172933301648482</v>
      </c>
      <c r="V955" s="30">
        <f ca="1">IF(Riskregister!$E$5="",0,COUNTIF(BF$4:BF$53,"&lt;"&amp;T955)*IF(U955&lt;0.5,Riskregister!$K$5+(Riskregister!$L$5-Riskregister!$K$5)*SQRT(U955/2),Riskregister!$L$5-(Riskregister!$L$5-Riskregister!$K$5)*SQRT((1-U955)/2)))</f>
        <v>430813.563425406</v>
      </c>
      <c r="W955" s="30">
        <f t="shared" ca="1" si="580"/>
        <v>0.62091897334204516</v>
      </c>
      <c r="X955" s="30">
        <f t="shared" ca="1" si="580"/>
        <v>0.44361371625323509</v>
      </c>
      <c r="Y955" s="30">
        <f ca="1">IF(Riskregister!$E$6="",0,COUNTIF(BG$4:BG$53,"&lt;"&amp;W955)*IF(X955&lt;0.5,Riskregister!$K$6+(Riskregister!$L$6-Riskregister!$K$6)*SQRT(X955/2),Riskregister!$L$6-(Riskregister!$L$6-Riskregister!$K$6)*SQRT((1-X955)/2)))</f>
        <v>2095469.5164823704</v>
      </c>
      <c r="Z955" s="30">
        <f t="shared" ca="1" si="581"/>
        <v>0.56626359286754369</v>
      </c>
      <c r="AA955" s="30">
        <f t="shared" ca="1" si="581"/>
        <v>0.40913015529896213</v>
      </c>
      <c r="AB955" s="30">
        <f ca="1">IF(Riskregister!$E$7="",0,COUNTIF(BH$4:BH$53,"&lt;"&amp;Z955)*IF(AA955&lt;0.5,Riskregister!$K$7+(Riskregister!$L$7-Riskregister!$K$7)*SQRT(AA955/2),Riskregister!$L$7-(Riskregister!$L$7-Riskregister!$K$7)*SQRT((1-AA955)/2)))</f>
        <v>1458107.3407350979</v>
      </c>
      <c r="AC955" s="30">
        <f t="shared" ca="1" si="582"/>
        <v>0.44330745305963737</v>
      </c>
      <c r="AD955" s="30">
        <f t="shared" ca="1" si="582"/>
        <v>0.99981723758952168</v>
      </c>
      <c r="AE955" s="30">
        <f ca="1">IF(Riskregister!$E$8="",0,COUNTIF(BI$4:BI$53,"&lt;"&amp;AC955)*IF(AD955&lt;0.5,Riskregister!$K$8+(Riskregister!$L$8-Riskregister!$K$8)*SQRT(AD955/2),Riskregister!$L$8-(Riskregister!$L$8-Riskregister!$K$8)*SQRT((1-AD955)/2)))</f>
        <v>9910142.0938651897</v>
      </c>
      <c r="AF955" s="30">
        <f t="shared" ca="1" si="583"/>
        <v>0.56890648087653239</v>
      </c>
      <c r="AG955" s="30">
        <f t="shared" ca="1" si="583"/>
        <v>0.42716892881254986</v>
      </c>
      <c r="AH955" s="30">
        <f>IF(Riskregister!$E$9="",0,COUNTIF(BJ$4:BJ$53,"&lt;"&amp;AF955)*IF(AG955&lt;0.5,Riskregister!$K$9+(Riskregister!$L$9-Riskregister!$K$9)*SQRT(AG955/2),Riskregister!$L$9-(Riskregister!$L$9-Riskregister!$K$9)*SQRT((1-AG955)/2)))</f>
        <v>0</v>
      </c>
      <c r="AI955" s="30">
        <f t="shared" ca="1" si="584"/>
        <v>0.59645104705863028</v>
      </c>
      <c r="AJ955" s="30">
        <f t="shared" ca="1" si="584"/>
        <v>0.5361556894556887</v>
      </c>
      <c r="AK955" s="30">
        <f>IF(Riskregister!$E$10="",0,COUNTIF(BK$4:BK$53,"&lt;"&amp;AI955)*IF(AJ955&lt;0.5,Riskregister!$K$10+(Riskregister!$L$10-Riskregister!$K$10)*SQRT(AJ955/2),Riskregister!$L$10-(Riskregister!$L$10-Riskregister!$K$10)*SQRT((1-AJ955)/2)))</f>
        <v>0</v>
      </c>
      <c r="AL955" s="30">
        <f t="shared" ca="1" si="585"/>
        <v>0.25426527134958266</v>
      </c>
      <c r="AM955" s="30">
        <f t="shared" ca="1" si="585"/>
        <v>0.66821668850514815</v>
      </c>
      <c r="AN955" s="30">
        <f>IF(Riskregister!$E$11="",0,COUNTIF(BL$4:BL$53,"&lt;"&amp;AL955)*IF(AM955&lt;0.5,Riskregister!$K$11+(Riskregister!$L$11-Riskregister!$K$11)*SQRT(AM955/2),Riskregister!$L$11-(Riskregister!$L$11-Riskregister!$K$11)*SQRT((1-AM955)/2)))</f>
        <v>0</v>
      </c>
      <c r="AO955" s="30">
        <f t="shared" ca="1" si="586"/>
        <v>0.5696648237997638</v>
      </c>
      <c r="AP955" s="30">
        <f t="shared" ca="1" si="586"/>
        <v>0.74329182524222492</v>
      </c>
      <c r="AQ955" s="30">
        <f>IF(Riskregister!$E$12="",0,COUNTIF(BM$4:BM$53,"&lt;"&amp;AO955)*IF(AP955&lt;0.5,Riskregister!$K$12+(Riskregister!$L$12-Riskregister!$K$12)*SQRT(AP955/2),Riskregister!$L$12-(Riskregister!$L$12-Riskregister!$K$12)*SQRT((1-AP955)/2)))</f>
        <v>0</v>
      </c>
      <c r="AR955" s="30">
        <f t="shared" ca="1" si="587"/>
        <v>0.94699178989513333</v>
      </c>
      <c r="AS955" s="30">
        <f t="shared" ca="1" si="587"/>
        <v>3.066486201053098E-3</v>
      </c>
      <c r="AT955" s="30">
        <f>IF(Riskregister!$E$13="",0,COUNTIF(BN$4:BN$53,"&lt;"&amp;AR955)*IF(AS955&lt;0.5,Riskregister!$K$13+(Riskregister!$L$13-Riskregister!$K$13)*SQRT(AS955/2),Riskregister!$L$13-(Riskregister!$L$13-Riskregister!$K$13)*SQRT((1-AS955)/2)))</f>
        <v>0</v>
      </c>
      <c r="AU955" s="30">
        <f t="shared" ca="1" si="588"/>
        <v>0.1543948261514444</v>
      </c>
      <c r="AV955" s="30">
        <f t="shared" ca="1" si="588"/>
        <v>0.50096745851642632</v>
      </c>
      <c r="AW955" s="30">
        <f>IF(Riskregister!$E$14="",0,COUNTIF(BO$4:BO$53,"&lt;"&amp;AU955)*IF(AV955&lt;0.5,Riskregister!$K$14+(Riskregister!$L$14-Riskregister!$K$14)*SQRT(AV955/2),Riskregister!$L$14-(Riskregister!$L$14-Riskregister!$K$14)*SQRT((1-AV955)/2)))</f>
        <v>0</v>
      </c>
      <c r="AX955" s="30">
        <f t="shared" ca="1" si="589"/>
        <v>0.48267534915133037</v>
      </c>
      <c r="AY955" s="30">
        <f t="shared" ca="1" si="589"/>
        <v>0.90099510313963327</v>
      </c>
      <c r="AZ955" s="30">
        <f>IF(Riskregister!$E$15="",0,COUNTIF(BP$4:BP$53,"&lt;"&amp;AX955)*IF(AY955&lt;0.5,Riskregister!$K$15+(Riskregister!$L$15-Riskregister!$K$15)*SQRT(AY955/2),Riskregister!$L$15-(Riskregister!$L$15-Riskregister!$K$15)*SQRT((1-AY955)/2)))</f>
        <v>0</v>
      </c>
      <c r="BA955" s="30">
        <f t="shared" ca="1" si="590"/>
        <v>0.23758374912272262</v>
      </c>
      <c r="BB955" s="30">
        <f t="shared" ca="1" si="590"/>
        <v>0.20489837108962494</v>
      </c>
      <c r="BC955" s="30">
        <f>IF(Riskregister!$E$16="",0,COUNTIF(BQ$4:BQ$53,"&lt;"&amp;BA955)*IF(BB955&lt;0.5,Riskregister!$K$16+(Riskregister!$L$16-Riskregister!$K$16)*SQRT(BB955/2),Riskregister!$L$16-(Riskregister!$L$16-Riskregister!$K$16)*SQRT((1-BB955)/2)))</f>
        <v>0</v>
      </c>
      <c r="BD955" s="30">
        <f t="shared" ca="1" si="554"/>
        <v>13894532.514508065</v>
      </c>
    </row>
    <row r="956" spans="20:56" x14ac:dyDescent="0.35">
      <c r="T956" s="30">
        <f t="shared" ca="1" si="579"/>
        <v>0.84137052078736752</v>
      </c>
      <c r="U956" s="30">
        <f t="shared" ca="1" si="579"/>
        <v>0.23620572720880095</v>
      </c>
      <c r="V956" s="30">
        <f ca="1">IF(Riskregister!$E$5="",0,COUNTIF(BF$4:BF$53,"&lt;"&amp;T956)*IF(U956&lt;0.5,Riskregister!$K$5+(Riskregister!$L$5-Riskregister!$K$5)*SQRT(U956/2),Riskregister!$L$5-(Riskregister!$L$5-Riskregister!$K$5)*SQRT((1-U956)/2)))</f>
        <v>1523237.1867656633</v>
      </c>
      <c r="W956" s="30">
        <f t="shared" ca="1" si="580"/>
        <v>0.45723292725470221</v>
      </c>
      <c r="X956" s="30">
        <f t="shared" ca="1" si="580"/>
        <v>0.10549564082876595</v>
      </c>
      <c r="Y956" s="30">
        <f ca="1">IF(Riskregister!$E$6="",0,COUNTIF(BG$4:BG$53,"&lt;"&amp;W956)*IF(X956&lt;0.5,Riskregister!$K$6+(Riskregister!$L$6-Riskregister!$K$6)*SQRT(X956/2),Riskregister!$L$6-(Riskregister!$L$6-Riskregister!$K$6)*SQRT((1-X956)/2)))</f>
        <v>1226808.1715672645</v>
      </c>
      <c r="Z956" s="30">
        <f t="shared" ca="1" si="581"/>
        <v>2.17050420070658E-2</v>
      </c>
      <c r="AA956" s="30">
        <f t="shared" ca="1" si="581"/>
        <v>0.69605483753191522</v>
      </c>
      <c r="AB956" s="30">
        <f ca="1">IF(Riskregister!$E$7="",0,COUNTIF(BH$4:BH$53,"&lt;"&amp;Z956)*IF(AA956&lt;0.5,Riskregister!$K$7+(Riskregister!$L$7-Riskregister!$K$7)*SQRT(AA956/2),Riskregister!$L$7-(Riskregister!$L$7-Riskregister!$K$7)*SQRT((1-AA956)/2)))</f>
        <v>527114.37413326302</v>
      </c>
      <c r="AC956" s="30">
        <f t="shared" ca="1" si="582"/>
        <v>0.46066453709826594</v>
      </c>
      <c r="AD956" s="30">
        <f t="shared" ca="1" si="582"/>
        <v>0.71542694958636766</v>
      </c>
      <c r="AE956" s="30">
        <f ca="1">IF(Riskregister!$E$8="",0,COUNTIF(BI$4:BI$53,"&lt;"&amp;AC956)*IF(AD956&lt;0.5,Riskregister!$K$8+(Riskregister!$L$8-Riskregister!$K$8)*SQRT(AD956/2),Riskregister!$L$8-(Riskregister!$L$8-Riskregister!$K$8)*SQRT((1-AD956)/2)))</f>
        <v>6454236.7017418835</v>
      </c>
      <c r="AF956" s="30">
        <f t="shared" ca="1" si="583"/>
        <v>0.28990533408438013</v>
      </c>
      <c r="AG956" s="30">
        <f t="shared" ca="1" si="583"/>
        <v>0.83474374344720925</v>
      </c>
      <c r="AH956" s="30">
        <f>IF(Riskregister!$E$9="",0,COUNTIF(BJ$4:BJ$53,"&lt;"&amp;AF956)*IF(AG956&lt;0.5,Riskregister!$K$9+(Riskregister!$L$9-Riskregister!$K$9)*SQRT(AG956/2),Riskregister!$L$9-(Riskregister!$L$9-Riskregister!$K$9)*SQRT((1-AG956)/2)))</f>
        <v>0</v>
      </c>
      <c r="AI956" s="30">
        <f t="shared" ca="1" si="584"/>
        <v>0.65918328534009896</v>
      </c>
      <c r="AJ956" s="30">
        <f t="shared" ca="1" si="584"/>
        <v>0.26538006422523541</v>
      </c>
      <c r="AK956" s="30">
        <f>IF(Riskregister!$E$10="",0,COUNTIF(BK$4:BK$53,"&lt;"&amp;AI956)*IF(AJ956&lt;0.5,Riskregister!$K$10+(Riskregister!$L$10-Riskregister!$K$10)*SQRT(AJ956/2),Riskregister!$L$10-(Riskregister!$L$10-Riskregister!$K$10)*SQRT((1-AJ956)/2)))</f>
        <v>0</v>
      </c>
      <c r="AL956" s="30">
        <f t="shared" ca="1" si="585"/>
        <v>1.7003456834822073E-2</v>
      </c>
      <c r="AM956" s="30">
        <f t="shared" ca="1" si="585"/>
        <v>0.24272076850401358</v>
      </c>
      <c r="AN956" s="30">
        <f>IF(Riskregister!$E$11="",0,COUNTIF(BL$4:BL$53,"&lt;"&amp;AL956)*IF(AM956&lt;0.5,Riskregister!$K$11+(Riskregister!$L$11-Riskregister!$K$11)*SQRT(AM956/2),Riskregister!$L$11-(Riskregister!$L$11-Riskregister!$K$11)*SQRT((1-AM956)/2)))</f>
        <v>0</v>
      </c>
      <c r="AO956" s="30">
        <f t="shared" ca="1" si="586"/>
        <v>0.69618374203345168</v>
      </c>
      <c r="AP956" s="30">
        <f t="shared" ca="1" si="586"/>
        <v>0.97014413189233151</v>
      </c>
      <c r="AQ956" s="30">
        <f>IF(Riskregister!$E$12="",0,COUNTIF(BM$4:BM$53,"&lt;"&amp;AO956)*IF(AP956&lt;0.5,Riskregister!$K$12+(Riskregister!$L$12-Riskregister!$K$12)*SQRT(AP956/2),Riskregister!$L$12-(Riskregister!$L$12-Riskregister!$K$12)*SQRT((1-AP956)/2)))</f>
        <v>0</v>
      </c>
      <c r="AR956" s="30">
        <f t="shared" ca="1" si="587"/>
        <v>0.57908315138649291</v>
      </c>
      <c r="AS956" s="30">
        <f t="shared" ca="1" si="587"/>
        <v>0.222808366869091</v>
      </c>
      <c r="AT956" s="30">
        <f>IF(Riskregister!$E$13="",0,COUNTIF(BN$4:BN$53,"&lt;"&amp;AR956)*IF(AS956&lt;0.5,Riskregister!$K$13+(Riskregister!$L$13-Riskregister!$K$13)*SQRT(AS956/2),Riskregister!$L$13-(Riskregister!$L$13-Riskregister!$K$13)*SQRT((1-AS956)/2)))</f>
        <v>0</v>
      </c>
      <c r="AU956" s="30">
        <f t="shared" ca="1" si="588"/>
        <v>0.51568630063780763</v>
      </c>
      <c r="AV956" s="30">
        <f t="shared" ca="1" si="588"/>
        <v>0.58388314443982658</v>
      </c>
      <c r="AW956" s="30">
        <f>IF(Riskregister!$E$14="",0,COUNTIF(BO$4:BO$53,"&lt;"&amp;AU956)*IF(AV956&lt;0.5,Riskregister!$K$14+(Riskregister!$L$14-Riskregister!$K$14)*SQRT(AV956/2),Riskregister!$L$14-(Riskregister!$L$14-Riskregister!$K$14)*SQRT((1-AV956)/2)))</f>
        <v>0</v>
      </c>
      <c r="AX956" s="30">
        <f t="shared" ca="1" si="589"/>
        <v>0.31384577980903661</v>
      </c>
      <c r="AY956" s="30">
        <f t="shared" ca="1" si="589"/>
        <v>0.35103398792655771</v>
      </c>
      <c r="AZ956" s="30">
        <f>IF(Riskregister!$E$15="",0,COUNTIF(BP$4:BP$53,"&lt;"&amp;AX956)*IF(AY956&lt;0.5,Riskregister!$K$15+(Riskregister!$L$15-Riskregister!$K$15)*SQRT(AY956/2),Riskregister!$L$15-(Riskregister!$L$15-Riskregister!$K$15)*SQRT((1-AY956)/2)))</f>
        <v>0</v>
      </c>
      <c r="BA956" s="30">
        <f t="shared" ca="1" si="590"/>
        <v>0.29207531705512846</v>
      </c>
      <c r="BB956" s="30">
        <f t="shared" ca="1" si="590"/>
        <v>0.68180434077835894</v>
      </c>
      <c r="BC956" s="30">
        <f>IF(Riskregister!$E$16="",0,COUNTIF(BQ$4:BQ$53,"&lt;"&amp;BA956)*IF(BB956&lt;0.5,Riskregister!$K$16+(Riskregister!$L$16-Riskregister!$K$16)*SQRT(BB956/2),Riskregister!$L$16-(Riskregister!$L$16-Riskregister!$K$16)*SQRT((1-BB956)/2)))</f>
        <v>0</v>
      </c>
      <c r="BD956" s="30">
        <f t="shared" ca="1" si="554"/>
        <v>9731396.4342080746</v>
      </c>
    </row>
    <row r="957" spans="20:56" x14ac:dyDescent="0.35">
      <c r="T957" s="30">
        <f t="shared" ca="1" si="579"/>
        <v>0.90013038242990806</v>
      </c>
      <c r="U957" s="30">
        <f t="shared" ca="1" si="579"/>
        <v>0.39194752381753839</v>
      </c>
      <c r="V957" s="30">
        <f ca="1">IF(Riskregister!$E$5="",0,COUNTIF(BF$4:BF$53,"&lt;"&amp;T957)*IF(U957&lt;0.5,Riskregister!$K$5+(Riskregister!$L$5-Riskregister!$K$5)*SQRT(U957/2),Riskregister!$L$5-(Riskregister!$L$5-Riskregister!$K$5)*SQRT((1-U957)/2)))</f>
        <v>2095260.9440264194</v>
      </c>
      <c r="W957" s="30">
        <f t="shared" ca="1" si="580"/>
        <v>0.6415934220656595</v>
      </c>
      <c r="X957" s="30">
        <f t="shared" ca="1" si="580"/>
        <v>0.3600462333947646</v>
      </c>
      <c r="Y957" s="30">
        <f ca="1">IF(Riskregister!$E$6="",0,COUNTIF(BG$4:BG$53,"&lt;"&amp;W957)*IF(X957&lt;0.5,Riskregister!$K$6+(Riskregister!$L$6-Riskregister!$K$6)*SQRT(X957/2),Riskregister!$L$6-(Riskregister!$L$6-Riskregister!$K$6)*SQRT((1-X957)/2)))</f>
        <v>1927448.7200551366</v>
      </c>
      <c r="Z957" s="30">
        <f t="shared" ca="1" si="581"/>
        <v>0.81439276621596368</v>
      </c>
      <c r="AA957" s="30">
        <f t="shared" ca="1" si="581"/>
        <v>0.36268376384086498</v>
      </c>
      <c r="AB957" s="30">
        <f ca="1">IF(Riskregister!$E$7="",0,COUNTIF(BH$4:BH$53,"&lt;"&amp;Z957)*IF(AA957&lt;0.5,Riskregister!$K$7+(Riskregister!$L$7-Riskregister!$K$7)*SQRT(AA957/2),Riskregister!$L$7-(Riskregister!$L$7-Riskregister!$K$7)*SQRT((1-AA957)/2)))</f>
        <v>1592359.154892598</v>
      </c>
      <c r="AC957" s="30">
        <f t="shared" ca="1" si="582"/>
        <v>0.42748327793906482</v>
      </c>
      <c r="AD957" s="30">
        <f t="shared" ca="1" si="582"/>
        <v>0.26637954592744451</v>
      </c>
      <c r="AE957" s="30">
        <f ca="1">IF(Riskregister!$E$8="",0,COUNTIF(BI$4:BI$53,"&lt;"&amp;AC957)*IF(AD957&lt;0.5,Riskregister!$K$8+(Riskregister!$L$8-Riskregister!$K$8)*SQRT(AD957/2),Riskregister!$L$8-(Riskregister!$L$8-Riskregister!$K$8)*SQRT((1-AD957)/2)))</f>
        <v>4030546.3615981778</v>
      </c>
      <c r="AF957" s="30">
        <f t="shared" ca="1" si="583"/>
        <v>0.63964539931640341</v>
      </c>
      <c r="AG957" s="30">
        <f t="shared" ca="1" si="583"/>
        <v>0.73478893681726787</v>
      </c>
      <c r="AH957" s="30">
        <f>IF(Riskregister!$E$9="",0,COUNTIF(BJ$4:BJ$53,"&lt;"&amp;AF957)*IF(AG957&lt;0.5,Riskregister!$K$9+(Riskregister!$L$9-Riskregister!$K$9)*SQRT(AG957/2),Riskregister!$L$9-(Riskregister!$L$9-Riskregister!$K$9)*SQRT((1-AG957)/2)))</f>
        <v>0</v>
      </c>
      <c r="AI957" s="30">
        <f t="shared" ca="1" si="584"/>
        <v>0.38795248111141789</v>
      </c>
      <c r="AJ957" s="30">
        <f t="shared" ca="1" si="584"/>
        <v>0.5402657824937418</v>
      </c>
      <c r="AK957" s="30">
        <f>IF(Riskregister!$E$10="",0,COUNTIF(BK$4:BK$53,"&lt;"&amp;AI957)*IF(AJ957&lt;0.5,Riskregister!$K$10+(Riskregister!$L$10-Riskregister!$K$10)*SQRT(AJ957/2),Riskregister!$L$10-(Riskregister!$L$10-Riskregister!$K$10)*SQRT((1-AJ957)/2)))</f>
        <v>0</v>
      </c>
      <c r="AL957" s="30">
        <f t="shared" ca="1" si="585"/>
        <v>0.96366348496921106</v>
      </c>
      <c r="AM957" s="30">
        <f t="shared" ca="1" si="585"/>
        <v>0.94044763904444273</v>
      </c>
      <c r="AN957" s="30">
        <f>IF(Riskregister!$E$11="",0,COUNTIF(BL$4:BL$53,"&lt;"&amp;AL957)*IF(AM957&lt;0.5,Riskregister!$K$11+(Riskregister!$L$11-Riskregister!$K$11)*SQRT(AM957/2),Riskregister!$L$11-(Riskregister!$L$11-Riskregister!$K$11)*SQRT((1-AM957)/2)))</f>
        <v>0</v>
      </c>
      <c r="AO957" s="30">
        <f t="shared" ca="1" si="586"/>
        <v>0.7557668670089398</v>
      </c>
      <c r="AP957" s="30">
        <f t="shared" ca="1" si="586"/>
        <v>0.90004750727930372</v>
      </c>
      <c r="AQ957" s="30">
        <f>IF(Riskregister!$E$12="",0,COUNTIF(BM$4:BM$53,"&lt;"&amp;AO957)*IF(AP957&lt;0.5,Riskregister!$K$12+(Riskregister!$L$12-Riskregister!$K$12)*SQRT(AP957/2),Riskregister!$L$12-(Riskregister!$L$12-Riskregister!$K$12)*SQRT((1-AP957)/2)))</f>
        <v>0</v>
      </c>
      <c r="AR957" s="30">
        <f t="shared" ca="1" si="587"/>
        <v>0.59289070518351994</v>
      </c>
      <c r="AS957" s="30">
        <f t="shared" ca="1" si="587"/>
        <v>0.82073209768286259</v>
      </c>
      <c r="AT957" s="30">
        <f>IF(Riskregister!$E$13="",0,COUNTIF(BN$4:BN$53,"&lt;"&amp;AR957)*IF(AS957&lt;0.5,Riskregister!$K$13+(Riskregister!$L$13-Riskregister!$K$13)*SQRT(AS957/2),Riskregister!$L$13-(Riskregister!$L$13-Riskregister!$K$13)*SQRT((1-AS957)/2)))</f>
        <v>0</v>
      </c>
      <c r="AU957" s="30">
        <f t="shared" ca="1" si="588"/>
        <v>0.2317503076380929</v>
      </c>
      <c r="AV957" s="30">
        <f t="shared" ca="1" si="588"/>
        <v>0.12056582162321383</v>
      </c>
      <c r="AW957" s="30">
        <f>IF(Riskregister!$E$14="",0,COUNTIF(BO$4:BO$53,"&lt;"&amp;AU957)*IF(AV957&lt;0.5,Riskregister!$K$14+(Riskregister!$L$14-Riskregister!$K$14)*SQRT(AV957/2),Riskregister!$L$14-(Riskregister!$L$14-Riskregister!$K$14)*SQRT((1-AV957)/2)))</f>
        <v>0</v>
      </c>
      <c r="AX957" s="30">
        <f t="shared" ca="1" si="589"/>
        <v>0.53507678716902773</v>
      </c>
      <c r="AY957" s="30">
        <f t="shared" ca="1" si="589"/>
        <v>0.31731702928525773</v>
      </c>
      <c r="AZ957" s="30">
        <f>IF(Riskregister!$E$15="",0,COUNTIF(BP$4:BP$53,"&lt;"&amp;AX957)*IF(AY957&lt;0.5,Riskregister!$K$15+(Riskregister!$L$15-Riskregister!$K$15)*SQRT(AY957/2),Riskregister!$L$15-(Riskregister!$L$15-Riskregister!$K$15)*SQRT((1-AY957)/2)))</f>
        <v>0</v>
      </c>
      <c r="BA957" s="30">
        <f t="shared" ca="1" si="590"/>
        <v>0.18340194933956377</v>
      </c>
      <c r="BB957" s="30">
        <f t="shared" ca="1" si="590"/>
        <v>0.23089861184719662</v>
      </c>
      <c r="BC957" s="30">
        <f>IF(Riskregister!$E$16="",0,COUNTIF(BQ$4:BQ$53,"&lt;"&amp;BA957)*IF(BB957&lt;0.5,Riskregister!$K$16+(Riskregister!$L$16-Riskregister!$K$16)*SQRT(BB957/2),Riskregister!$L$16-(Riskregister!$L$16-Riskregister!$K$16)*SQRT((1-BB957)/2)))</f>
        <v>0</v>
      </c>
      <c r="BD957" s="30">
        <f t="shared" ca="1" si="554"/>
        <v>9645615.180572331</v>
      </c>
    </row>
    <row r="958" spans="20:56" x14ac:dyDescent="0.35">
      <c r="T958" s="30">
        <f t="shared" ca="1" si="579"/>
        <v>0.59924301620390075</v>
      </c>
      <c r="U958" s="30">
        <f t="shared" ca="1" si="579"/>
        <v>0.14847186305707349</v>
      </c>
      <c r="V958" s="30">
        <f ca="1">IF(Riskregister!$E$5="",0,COUNTIF(BF$4:BF$53,"&lt;"&amp;T958)*IF(U958&lt;0.5,Riskregister!$K$5+(Riskregister!$L$5-Riskregister!$K$5)*SQRT(U958/2),Riskregister!$L$5-(Riskregister!$L$5-Riskregister!$K$5)*SQRT((1-U958)/2)))</f>
        <v>1090432.888530591</v>
      </c>
      <c r="W958" s="30">
        <f t="shared" ca="1" si="580"/>
        <v>0.76895392877781232</v>
      </c>
      <c r="X958" s="30">
        <f t="shared" ca="1" si="580"/>
        <v>0.27627977077732002</v>
      </c>
      <c r="Y958" s="30">
        <f ca="1">IF(Riskregister!$E$6="",0,COUNTIF(BG$4:BG$53,"&lt;"&amp;W958)*IF(X958&lt;0.5,Riskregister!$K$6+(Riskregister!$L$6-Riskregister!$K$6)*SQRT(X958/2),Riskregister!$L$6-(Riskregister!$L$6-Riskregister!$K$6)*SQRT((1-X958)/2)))</f>
        <v>2607027.418331231</v>
      </c>
      <c r="Z958" s="30">
        <f t="shared" ca="1" si="581"/>
        <v>0.73219714961617333</v>
      </c>
      <c r="AA958" s="30">
        <f t="shared" ca="1" si="581"/>
        <v>0.13039120236859825</v>
      </c>
      <c r="AB958" s="30">
        <f ca="1">IF(Riskregister!$E$7="",0,COUNTIF(BH$4:BH$53,"&lt;"&amp;Z958)*IF(AA958&lt;0.5,Riskregister!$K$7+(Riskregister!$L$7-Riskregister!$K$7)*SQRT(AA958/2),Riskregister!$L$7-(Riskregister!$L$7-Riskregister!$K$7)*SQRT((1-AA958)/2)))</f>
        <v>1114936.0204136488</v>
      </c>
      <c r="AC958" s="30">
        <f t="shared" ca="1" si="582"/>
        <v>0.37410679595932539</v>
      </c>
      <c r="AD958" s="30">
        <f t="shared" ca="1" si="582"/>
        <v>0.82829254619348458</v>
      </c>
      <c r="AE958" s="30">
        <f ca="1">IF(Riskregister!$E$8="",0,COUNTIF(BI$4:BI$53,"&lt;"&amp;AC958)*IF(AD958&lt;0.5,Riskregister!$K$8+(Riskregister!$L$8-Riskregister!$K$8)*SQRT(AD958/2),Riskregister!$L$8-(Riskregister!$L$8-Riskregister!$K$8)*SQRT((1-AD958)/2)))</f>
        <v>7245724.1769982707</v>
      </c>
      <c r="AF958" s="30">
        <f t="shared" ca="1" si="583"/>
        <v>0.44979497068864827</v>
      </c>
      <c r="AG958" s="30">
        <f t="shared" ca="1" si="583"/>
        <v>0.78131541874420585</v>
      </c>
      <c r="AH958" s="30">
        <f>IF(Riskregister!$E$9="",0,COUNTIF(BJ$4:BJ$53,"&lt;"&amp;AF958)*IF(AG958&lt;0.5,Riskregister!$K$9+(Riskregister!$L$9-Riskregister!$K$9)*SQRT(AG958/2),Riskregister!$L$9-(Riskregister!$L$9-Riskregister!$K$9)*SQRT((1-AG958)/2)))</f>
        <v>0</v>
      </c>
      <c r="AI958" s="30">
        <f t="shared" ca="1" si="584"/>
        <v>0.81106222621782353</v>
      </c>
      <c r="AJ958" s="30">
        <f t="shared" ca="1" si="584"/>
        <v>0.74831898918892659</v>
      </c>
      <c r="AK958" s="30">
        <f>IF(Riskregister!$E$10="",0,COUNTIF(BK$4:BK$53,"&lt;"&amp;AI958)*IF(AJ958&lt;0.5,Riskregister!$K$10+(Riskregister!$L$10-Riskregister!$K$10)*SQRT(AJ958/2),Riskregister!$L$10-(Riskregister!$L$10-Riskregister!$K$10)*SQRT((1-AJ958)/2)))</f>
        <v>0</v>
      </c>
      <c r="AL958" s="30">
        <f t="shared" ca="1" si="585"/>
        <v>0.74828441059740036</v>
      </c>
      <c r="AM958" s="30">
        <f t="shared" ca="1" si="585"/>
        <v>0.75584254858531752</v>
      </c>
      <c r="AN958" s="30">
        <f>IF(Riskregister!$E$11="",0,COUNTIF(BL$4:BL$53,"&lt;"&amp;AL958)*IF(AM958&lt;0.5,Riskregister!$K$11+(Riskregister!$L$11-Riskregister!$K$11)*SQRT(AM958/2),Riskregister!$L$11-(Riskregister!$L$11-Riskregister!$K$11)*SQRT((1-AM958)/2)))</f>
        <v>0</v>
      </c>
      <c r="AO958" s="30">
        <f t="shared" ca="1" si="586"/>
        <v>0.17208064883103769</v>
      </c>
      <c r="AP958" s="30">
        <f t="shared" ca="1" si="586"/>
        <v>0.80275442788832962</v>
      </c>
      <c r="AQ958" s="30">
        <f>IF(Riskregister!$E$12="",0,COUNTIF(BM$4:BM$53,"&lt;"&amp;AO958)*IF(AP958&lt;0.5,Riskregister!$K$12+(Riskregister!$L$12-Riskregister!$K$12)*SQRT(AP958/2),Riskregister!$L$12-(Riskregister!$L$12-Riskregister!$K$12)*SQRT((1-AP958)/2)))</f>
        <v>0</v>
      </c>
      <c r="AR958" s="30">
        <f t="shared" ca="1" si="587"/>
        <v>9.6566026941596328E-2</v>
      </c>
      <c r="AS958" s="30">
        <f t="shared" ca="1" si="587"/>
        <v>0.26302832232684525</v>
      </c>
      <c r="AT958" s="30">
        <f>IF(Riskregister!$E$13="",0,COUNTIF(BN$4:BN$53,"&lt;"&amp;AR958)*IF(AS958&lt;0.5,Riskregister!$K$13+(Riskregister!$L$13-Riskregister!$K$13)*SQRT(AS958/2),Riskregister!$L$13-(Riskregister!$L$13-Riskregister!$K$13)*SQRT((1-AS958)/2)))</f>
        <v>0</v>
      </c>
      <c r="AU958" s="30">
        <f t="shared" ca="1" si="588"/>
        <v>0.97371577789838926</v>
      </c>
      <c r="AV958" s="30">
        <f t="shared" ca="1" si="588"/>
        <v>0.25789421895512665</v>
      </c>
      <c r="AW958" s="30">
        <f>IF(Riskregister!$E$14="",0,COUNTIF(BO$4:BO$53,"&lt;"&amp;AU958)*IF(AV958&lt;0.5,Riskregister!$K$14+(Riskregister!$L$14-Riskregister!$K$14)*SQRT(AV958/2),Riskregister!$L$14-(Riskregister!$L$14-Riskregister!$K$14)*SQRT((1-AV958)/2)))</f>
        <v>0</v>
      </c>
      <c r="AX958" s="30">
        <f t="shared" ca="1" si="589"/>
        <v>0.90126550310300191</v>
      </c>
      <c r="AY958" s="30">
        <f t="shared" ca="1" si="589"/>
        <v>0.67401111699991612</v>
      </c>
      <c r="AZ958" s="30">
        <f>IF(Riskregister!$E$15="",0,COUNTIF(BP$4:BP$53,"&lt;"&amp;AX958)*IF(AY958&lt;0.5,Riskregister!$K$15+(Riskregister!$L$15-Riskregister!$K$15)*SQRT(AY958/2),Riskregister!$L$15-(Riskregister!$L$15-Riskregister!$K$15)*SQRT((1-AY958)/2)))</f>
        <v>0</v>
      </c>
      <c r="BA958" s="30">
        <f t="shared" ca="1" si="590"/>
        <v>0.22406556316406678</v>
      </c>
      <c r="BB958" s="30">
        <f t="shared" ca="1" si="590"/>
        <v>0.7224334718495462</v>
      </c>
      <c r="BC958" s="30">
        <f>IF(Riskregister!$E$16="",0,COUNTIF(BQ$4:BQ$53,"&lt;"&amp;BA958)*IF(BB958&lt;0.5,Riskregister!$K$16+(Riskregister!$L$16-Riskregister!$K$16)*SQRT(BB958/2),Riskregister!$L$16-(Riskregister!$L$16-Riskregister!$K$16)*SQRT((1-BB958)/2)))</f>
        <v>0</v>
      </c>
      <c r="BD958" s="30">
        <f t="shared" ca="1" si="554"/>
        <v>12058120.504273742</v>
      </c>
    </row>
    <row r="959" spans="20:56" x14ac:dyDescent="0.35">
      <c r="T959" s="30">
        <f t="shared" ca="1" si="579"/>
        <v>0.49800763134093484</v>
      </c>
      <c r="U959" s="30">
        <f t="shared" ca="1" si="579"/>
        <v>0.64084083177534701</v>
      </c>
      <c r="V959" s="30">
        <f ca="1">IF(Riskregister!$E$5="",0,COUNTIF(BF$4:BF$53,"&lt;"&amp;T959)*IF(U959&lt;0.5,Riskregister!$K$5+(Riskregister!$L$5-Riskregister!$K$5)*SQRT(U959/2),Riskregister!$L$5-(Riskregister!$L$5-Riskregister!$K$5)*SQRT((1-U959)/2)))</f>
        <v>1227912.7758420792</v>
      </c>
      <c r="W959" s="30">
        <f t="shared" ca="1" si="580"/>
        <v>2.3882132309287707E-2</v>
      </c>
      <c r="X959" s="30">
        <f t="shared" ca="1" si="580"/>
        <v>0.3070934942304866</v>
      </c>
      <c r="Y959" s="30">
        <f ca="1">IF(Riskregister!$E$6="",0,COUNTIF(BG$4:BG$53,"&lt;"&amp;W959)*IF(X959&lt;0.5,Riskregister!$K$6+(Riskregister!$L$6-Riskregister!$K$6)*SQRT(X959/2),Riskregister!$L$6-(Riskregister!$L$6-Riskregister!$K$6)*SQRT((1-X959)/2)))</f>
        <v>0</v>
      </c>
      <c r="Z959" s="30">
        <f t="shared" ca="1" si="581"/>
        <v>0.99914159790247847</v>
      </c>
      <c r="AA959" s="30">
        <f t="shared" ca="1" si="581"/>
        <v>0.38001461635510425</v>
      </c>
      <c r="AB959" s="30">
        <f ca="1">IF(Riskregister!$E$7="",0,COUNTIF(BH$4:BH$53,"&lt;"&amp;Z959)*IF(AA959&lt;0.5,Riskregister!$K$7+(Riskregister!$L$7-Riskregister!$K$7)*SQRT(AA959/2),Riskregister!$L$7-(Riskregister!$L$7-Riskregister!$K$7)*SQRT((1-AA959)/2)))</f>
        <v>3038465.9559722054</v>
      </c>
      <c r="AC959" s="30">
        <f t="shared" ca="1" si="582"/>
        <v>0.62172318772004342</v>
      </c>
      <c r="AD959" s="30">
        <f t="shared" ca="1" si="582"/>
        <v>0.2038312977462865</v>
      </c>
      <c r="AE959" s="30">
        <f ca="1">IF(Riskregister!$E$8="",0,COUNTIF(BI$4:BI$53,"&lt;"&amp;AC959)*IF(AD959&lt;0.5,Riskregister!$K$8+(Riskregister!$L$8-Riskregister!$K$8)*SQRT(AD959/2),Riskregister!$L$8-(Riskregister!$L$8-Riskregister!$K$8)*SQRT((1-AD959)/2)))</f>
        <v>5401316.4910356626</v>
      </c>
      <c r="AF959" s="30">
        <f t="shared" ca="1" si="583"/>
        <v>0.14320652417267044</v>
      </c>
      <c r="AG959" s="30">
        <f t="shared" ca="1" si="583"/>
        <v>9.1625233155481212E-2</v>
      </c>
      <c r="AH959" s="30">
        <f>IF(Riskregister!$E$9="",0,COUNTIF(BJ$4:BJ$53,"&lt;"&amp;AF959)*IF(AG959&lt;0.5,Riskregister!$K$9+(Riskregister!$L$9-Riskregister!$K$9)*SQRT(AG959/2),Riskregister!$L$9-(Riskregister!$L$9-Riskregister!$K$9)*SQRT((1-AG959)/2)))</f>
        <v>0</v>
      </c>
      <c r="AI959" s="30">
        <f t="shared" ca="1" si="584"/>
        <v>0.40991974012446974</v>
      </c>
      <c r="AJ959" s="30">
        <f t="shared" ca="1" si="584"/>
        <v>0.65572372945919122</v>
      </c>
      <c r="AK959" s="30">
        <f>IF(Riskregister!$E$10="",0,COUNTIF(BK$4:BK$53,"&lt;"&amp;AI959)*IF(AJ959&lt;0.5,Riskregister!$K$10+(Riskregister!$L$10-Riskregister!$K$10)*SQRT(AJ959/2),Riskregister!$L$10-(Riskregister!$L$10-Riskregister!$K$10)*SQRT((1-AJ959)/2)))</f>
        <v>0</v>
      </c>
      <c r="AL959" s="30">
        <f t="shared" ca="1" si="585"/>
        <v>7.4715534773956982E-2</v>
      </c>
      <c r="AM959" s="30">
        <f t="shared" ca="1" si="585"/>
        <v>0.33295869909830111</v>
      </c>
      <c r="AN959" s="30">
        <f>IF(Riskregister!$E$11="",0,COUNTIF(BL$4:BL$53,"&lt;"&amp;AL959)*IF(AM959&lt;0.5,Riskregister!$K$11+(Riskregister!$L$11-Riskregister!$K$11)*SQRT(AM959/2),Riskregister!$L$11-(Riskregister!$L$11-Riskregister!$K$11)*SQRT((1-AM959)/2)))</f>
        <v>0</v>
      </c>
      <c r="AO959" s="30">
        <f t="shared" ca="1" si="586"/>
        <v>0.27363752321532786</v>
      </c>
      <c r="AP959" s="30">
        <f t="shared" ca="1" si="586"/>
        <v>0.96833374388146465</v>
      </c>
      <c r="AQ959" s="30">
        <f>IF(Riskregister!$E$12="",0,COUNTIF(BM$4:BM$53,"&lt;"&amp;AO959)*IF(AP959&lt;0.5,Riskregister!$K$12+(Riskregister!$L$12-Riskregister!$K$12)*SQRT(AP959/2),Riskregister!$L$12-(Riskregister!$L$12-Riskregister!$K$12)*SQRT((1-AP959)/2)))</f>
        <v>0</v>
      </c>
      <c r="AR959" s="30">
        <f t="shared" ca="1" si="587"/>
        <v>0.68240905824801001</v>
      </c>
      <c r="AS959" s="30">
        <f t="shared" ca="1" si="587"/>
        <v>0.39119499542502312</v>
      </c>
      <c r="AT959" s="30">
        <f>IF(Riskregister!$E$13="",0,COUNTIF(BN$4:BN$53,"&lt;"&amp;AR959)*IF(AS959&lt;0.5,Riskregister!$K$13+(Riskregister!$L$13-Riskregister!$K$13)*SQRT(AS959/2),Riskregister!$L$13-(Riskregister!$L$13-Riskregister!$K$13)*SQRT((1-AS959)/2)))</f>
        <v>0</v>
      </c>
      <c r="AU959" s="30">
        <f t="shared" ca="1" si="588"/>
        <v>0.59734557699393487</v>
      </c>
      <c r="AV959" s="30">
        <f t="shared" ca="1" si="588"/>
        <v>0.90008527689208384</v>
      </c>
      <c r="AW959" s="30">
        <f>IF(Riskregister!$E$14="",0,COUNTIF(BO$4:BO$53,"&lt;"&amp;AU959)*IF(AV959&lt;0.5,Riskregister!$K$14+(Riskregister!$L$14-Riskregister!$K$14)*SQRT(AV959/2),Riskregister!$L$14-(Riskregister!$L$14-Riskregister!$K$14)*SQRT((1-AV959)/2)))</f>
        <v>0</v>
      </c>
      <c r="AX959" s="30">
        <f t="shared" ca="1" si="589"/>
        <v>0.57015199601610922</v>
      </c>
      <c r="AY959" s="30">
        <f t="shared" ca="1" si="589"/>
        <v>0.29862513753451692</v>
      </c>
      <c r="AZ959" s="30">
        <f>IF(Riskregister!$E$15="",0,COUNTIF(BP$4:BP$53,"&lt;"&amp;AX959)*IF(AY959&lt;0.5,Riskregister!$K$15+(Riskregister!$L$15-Riskregister!$K$15)*SQRT(AY959/2),Riskregister!$L$15-(Riskregister!$L$15-Riskregister!$K$15)*SQRT((1-AY959)/2)))</f>
        <v>0</v>
      </c>
      <c r="BA959" s="30">
        <f t="shared" ca="1" si="590"/>
        <v>0.228407232856363</v>
      </c>
      <c r="BB959" s="30">
        <f t="shared" ca="1" si="590"/>
        <v>0.54105941243248223</v>
      </c>
      <c r="BC959" s="30">
        <f>IF(Riskregister!$E$16="",0,COUNTIF(BQ$4:BQ$53,"&lt;"&amp;BA959)*IF(BB959&lt;0.5,Riskregister!$K$16+(Riskregister!$L$16-Riskregister!$K$16)*SQRT(BB959/2),Riskregister!$L$16-(Riskregister!$L$16-Riskregister!$K$16)*SQRT((1-BB959)/2)))</f>
        <v>0</v>
      </c>
      <c r="BD959" s="30">
        <f t="shared" ca="1" si="554"/>
        <v>9667695.2228499465</v>
      </c>
    </row>
    <row r="960" spans="20:56" x14ac:dyDescent="0.35">
      <c r="T960" s="30">
        <f t="shared" ca="1" si="579"/>
        <v>7.8654472953895938E-2</v>
      </c>
      <c r="U960" s="30">
        <f t="shared" ca="1" si="579"/>
        <v>0.4773108815303182</v>
      </c>
      <c r="V960" s="30">
        <f ca="1">IF(Riskregister!$E$5="",0,COUNTIF(BF$4:BF$53,"&lt;"&amp;T960)*IF(U960&lt;0.5,Riskregister!$K$5+(Riskregister!$L$5-Riskregister!$K$5)*SQRT(U960/2),Riskregister!$L$5-(Riskregister!$L$5-Riskregister!$K$5)*SQRT((1-U960)/2)))</f>
        <v>369835.68125976436</v>
      </c>
      <c r="W960" s="30">
        <f t="shared" ca="1" si="580"/>
        <v>0.43144788032863768</v>
      </c>
      <c r="X960" s="30">
        <f t="shared" ca="1" si="580"/>
        <v>4.413710520329428E-2</v>
      </c>
      <c r="Y960" s="30">
        <f ca="1">IF(Riskregister!$E$6="",0,COUNTIF(BG$4:BG$53,"&lt;"&amp;W960)*IF(X960&lt;0.5,Riskregister!$K$6+(Riskregister!$L$6-Riskregister!$K$6)*SQRT(X960/2),Riskregister!$L$6-(Riskregister!$L$6-Riskregister!$K$6)*SQRT((1-X960)/2)))</f>
        <v>934797.57078482222</v>
      </c>
      <c r="Z960" s="30">
        <f t="shared" ca="1" si="581"/>
        <v>0.23512486255718834</v>
      </c>
      <c r="AA960" s="30">
        <f t="shared" ca="1" si="581"/>
        <v>0.76167147079458863</v>
      </c>
      <c r="AB960" s="30">
        <f ca="1">IF(Riskregister!$E$7="",0,COUNTIF(BH$4:BH$53,"&lt;"&amp;Z960)*IF(AA960&lt;0.5,Riskregister!$K$7+(Riskregister!$L$7-Riskregister!$K$7)*SQRT(AA960/2),Riskregister!$L$7-(Riskregister!$L$7-Riskregister!$K$7)*SQRT((1-AA960)/2)))</f>
        <v>1116717.5167448099</v>
      </c>
      <c r="AC960" s="30">
        <f t="shared" ca="1" si="582"/>
        <v>0.17834069917956241</v>
      </c>
      <c r="AD960" s="30">
        <f t="shared" ca="1" si="582"/>
        <v>0.21984274644654656</v>
      </c>
      <c r="AE960" s="30">
        <f ca="1">IF(Riskregister!$E$8="",0,COUNTIF(BI$4:BI$53,"&lt;"&amp;AC960)*IF(AD960&lt;0.5,Riskregister!$K$8+(Riskregister!$L$8-Riskregister!$K$8)*SQRT(AD960/2),Riskregister!$L$8-(Riskregister!$L$8-Riskregister!$K$8)*SQRT((1-AD960)/2)))</f>
        <v>1858256.4405456847</v>
      </c>
      <c r="AF960" s="30">
        <f t="shared" ca="1" si="583"/>
        <v>0.63017739604984857</v>
      </c>
      <c r="AG960" s="30">
        <f t="shared" ca="1" si="583"/>
        <v>0.49047914949250337</v>
      </c>
      <c r="AH960" s="30">
        <f>IF(Riskregister!$E$9="",0,COUNTIF(BJ$4:BJ$53,"&lt;"&amp;AF960)*IF(AG960&lt;0.5,Riskregister!$K$9+(Riskregister!$L$9-Riskregister!$K$9)*SQRT(AG960/2),Riskregister!$L$9-(Riskregister!$L$9-Riskregister!$K$9)*SQRT((1-AG960)/2)))</f>
        <v>0</v>
      </c>
      <c r="AI960" s="30">
        <f t="shared" ca="1" si="584"/>
        <v>0.14670694727806943</v>
      </c>
      <c r="AJ960" s="30">
        <f t="shared" ca="1" si="584"/>
        <v>0.32309827703551908</v>
      </c>
      <c r="AK960" s="30">
        <f>IF(Riskregister!$E$10="",0,COUNTIF(BK$4:BK$53,"&lt;"&amp;AI960)*IF(AJ960&lt;0.5,Riskregister!$K$10+(Riskregister!$L$10-Riskregister!$K$10)*SQRT(AJ960/2),Riskregister!$L$10-(Riskregister!$L$10-Riskregister!$K$10)*SQRT((1-AJ960)/2)))</f>
        <v>0</v>
      </c>
      <c r="AL960" s="30">
        <f t="shared" ca="1" si="585"/>
        <v>0.90737569445732724</v>
      </c>
      <c r="AM960" s="30">
        <f t="shared" ca="1" si="585"/>
        <v>0.52586099020559973</v>
      </c>
      <c r="AN960" s="30">
        <f>IF(Riskregister!$E$11="",0,COUNTIF(BL$4:BL$53,"&lt;"&amp;AL960)*IF(AM960&lt;0.5,Riskregister!$K$11+(Riskregister!$L$11-Riskregister!$K$11)*SQRT(AM960/2),Riskregister!$L$11-(Riskregister!$L$11-Riskregister!$K$11)*SQRT((1-AM960)/2)))</f>
        <v>0</v>
      </c>
      <c r="AO960" s="30">
        <f t="shared" ca="1" si="586"/>
        <v>0.34417097098658023</v>
      </c>
      <c r="AP960" s="30">
        <f t="shared" ca="1" si="586"/>
        <v>0.43569254444315997</v>
      </c>
      <c r="AQ960" s="30">
        <f>IF(Riskregister!$E$12="",0,COUNTIF(BM$4:BM$53,"&lt;"&amp;AO960)*IF(AP960&lt;0.5,Riskregister!$K$12+(Riskregister!$L$12-Riskregister!$K$12)*SQRT(AP960/2),Riskregister!$L$12-(Riskregister!$L$12-Riskregister!$K$12)*SQRT((1-AP960)/2)))</f>
        <v>0</v>
      </c>
      <c r="AR960" s="30">
        <f t="shared" ca="1" si="587"/>
        <v>0.56946512394961857</v>
      </c>
      <c r="AS960" s="30">
        <f t="shared" ca="1" si="587"/>
        <v>0.4159703907406862</v>
      </c>
      <c r="AT960" s="30">
        <f>IF(Riskregister!$E$13="",0,COUNTIF(BN$4:BN$53,"&lt;"&amp;AR960)*IF(AS960&lt;0.5,Riskregister!$K$13+(Riskregister!$L$13-Riskregister!$K$13)*SQRT(AS960/2),Riskregister!$L$13-(Riskregister!$L$13-Riskregister!$K$13)*SQRT((1-AS960)/2)))</f>
        <v>0</v>
      </c>
      <c r="AU960" s="30">
        <f t="shared" ca="1" si="588"/>
        <v>0.12976435929078745</v>
      </c>
      <c r="AV960" s="30">
        <f t="shared" ca="1" si="588"/>
        <v>0.33979461810489897</v>
      </c>
      <c r="AW960" s="30">
        <f>IF(Riskregister!$E$14="",0,COUNTIF(BO$4:BO$53,"&lt;"&amp;AU960)*IF(AV960&lt;0.5,Riskregister!$K$14+(Riskregister!$L$14-Riskregister!$K$14)*SQRT(AV960/2),Riskregister!$L$14-(Riskregister!$L$14-Riskregister!$K$14)*SQRT((1-AV960)/2)))</f>
        <v>0</v>
      </c>
      <c r="AX960" s="30">
        <f t="shared" ca="1" si="589"/>
        <v>0.10282929070135272</v>
      </c>
      <c r="AY960" s="30">
        <f t="shared" ca="1" si="589"/>
        <v>0.92521760654710439</v>
      </c>
      <c r="AZ960" s="30">
        <f>IF(Riskregister!$E$15="",0,COUNTIF(BP$4:BP$53,"&lt;"&amp;AX960)*IF(AY960&lt;0.5,Riskregister!$K$15+(Riskregister!$L$15-Riskregister!$K$15)*SQRT(AY960/2),Riskregister!$L$15-(Riskregister!$L$15-Riskregister!$K$15)*SQRT((1-AY960)/2)))</f>
        <v>0</v>
      </c>
      <c r="BA960" s="30">
        <f t="shared" ca="1" si="590"/>
        <v>0.59724594254749763</v>
      </c>
      <c r="BB960" s="30">
        <f t="shared" ca="1" si="590"/>
        <v>0.38891695453618269</v>
      </c>
      <c r="BC960" s="30">
        <f>IF(Riskregister!$E$16="",0,COUNTIF(BQ$4:BQ$53,"&lt;"&amp;BA960)*IF(BB960&lt;0.5,Riskregister!$K$16+(Riskregister!$L$16-Riskregister!$K$16)*SQRT(BB960/2),Riskregister!$L$16-(Riskregister!$L$16-Riskregister!$K$16)*SQRT((1-BB960)/2)))</f>
        <v>0</v>
      </c>
      <c r="BD960" s="30">
        <f t="shared" ca="1" si="554"/>
        <v>4279607.2093350813</v>
      </c>
    </row>
    <row r="961" spans="20:56" x14ac:dyDescent="0.35">
      <c r="T961" s="30">
        <f t="shared" ca="1" si="579"/>
        <v>0.8018235974436736</v>
      </c>
      <c r="U961" s="30">
        <f t="shared" ca="1" si="579"/>
        <v>0.56939868832818064</v>
      </c>
      <c r="V961" s="30">
        <f ca="1">IF(Riskregister!$E$5="",0,COUNTIF(BF$4:BF$53,"&lt;"&amp;T961)*IF(U961&lt;0.5,Riskregister!$K$5+(Riskregister!$L$5-Riskregister!$K$5)*SQRT(U961/2),Riskregister!$L$5-(Riskregister!$L$5-Riskregister!$K$5)*SQRT((1-U961)/2)))</f>
        <v>1955988.7116657728</v>
      </c>
      <c r="W961" s="30">
        <f t="shared" ca="1" si="580"/>
        <v>0.91826383006493817</v>
      </c>
      <c r="X961" s="30">
        <f t="shared" ca="1" si="580"/>
        <v>0.56942485482041061</v>
      </c>
      <c r="Y961" s="30">
        <f ca="1">IF(Riskregister!$E$6="",0,COUNTIF(BG$4:BG$53,"&lt;"&amp;W961)*IF(X961&lt;0.5,Riskregister!$K$6+(Riskregister!$L$6-Riskregister!$K$6)*SQRT(X961/2),Riskregister!$L$6-(Riskregister!$L$6-Riskregister!$K$6)*SQRT((1-X961)/2)))</f>
        <v>4659265.3857190404</v>
      </c>
      <c r="Z961" s="30">
        <f t="shared" ca="1" si="581"/>
        <v>0.8373844964082382</v>
      </c>
      <c r="AA961" s="30">
        <f t="shared" ca="1" si="581"/>
        <v>0.81232122260102224</v>
      </c>
      <c r="AB961" s="30">
        <f ca="1">IF(Riskregister!$E$7="",0,COUNTIF(BH$4:BH$53,"&lt;"&amp;Z961)*IF(AA961&lt;0.5,Riskregister!$K$7+(Riskregister!$L$7-Riskregister!$K$7)*SQRT(AA961/2),Riskregister!$L$7-(Riskregister!$L$7-Riskregister!$K$7)*SQRT((1-AA961)/2)))</f>
        <v>2635053.7142562401</v>
      </c>
      <c r="AC961" s="30">
        <f t="shared" ca="1" si="582"/>
        <v>0.98705089064971441</v>
      </c>
      <c r="AD961" s="30">
        <f t="shared" ca="1" si="582"/>
        <v>0.67549952249729495</v>
      </c>
      <c r="AE961" s="30">
        <f ca="1">IF(Riskregister!$E$8="",0,COUNTIF(BI$4:BI$53,"&lt;"&amp;AC961)*IF(AD961&lt;0.5,Riskregister!$K$8+(Riskregister!$L$8-Riskregister!$K$8)*SQRT(AD961/2),Riskregister!$L$8-(Riskregister!$L$8-Riskregister!$K$8)*SQRT((1-AD961)/2)))</f>
        <v>21747782.03745307</v>
      </c>
      <c r="AF961" s="30">
        <f t="shared" ca="1" si="583"/>
        <v>0.3757530614188197</v>
      </c>
      <c r="AG961" s="30">
        <f t="shared" ca="1" si="583"/>
        <v>0.70758801621196199</v>
      </c>
      <c r="AH961" s="30">
        <f>IF(Riskregister!$E$9="",0,COUNTIF(BJ$4:BJ$53,"&lt;"&amp;AF961)*IF(AG961&lt;0.5,Riskregister!$K$9+(Riskregister!$L$9-Riskregister!$K$9)*SQRT(AG961/2),Riskregister!$L$9-(Riskregister!$L$9-Riskregister!$K$9)*SQRT((1-AG961)/2)))</f>
        <v>0</v>
      </c>
      <c r="AI961" s="30">
        <f t="shared" ca="1" si="584"/>
        <v>0.52551116515202445</v>
      </c>
      <c r="AJ961" s="30">
        <f t="shared" ca="1" si="584"/>
        <v>0.69083230784703631</v>
      </c>
      <c r="AK961" s="30">
        <f>IF(Riskregister!$E$10="",0,COUNTIF(BK$4:BK$53,"&lt;"&amp;AI961)*IF(AJ961&lt;0.5,Riskregister!$K$10+(Riskregister!$L$10-Riskregister!$K$10)*SQRT(AJ961/2),Riskregister!$L$10-(Riskregister!$L$10-Riskregister!$K$10)*SQRT((1-AJ961)/2)))</f>
        <v>0</v>
      </c>
      <c r="AL961" s="30">
        <f t="shared" ca="1" si="585"/>
        <v>0.72532313565408479</v>
      </c>
      <c r="AM961" s="30">
        <f t="shared" ca="1" si="585"/>
        <v>0.42005903319325744</v>
      </c>
      <c r="AN961" s="30">
        <f>IF(Riskregister!$E$11="",0,COUNTIF(BL$4:BL$53,"&lt;"&amp;AL961)*IF(AM961&lt;0.5,Riskregister!$K$11+(Riskregister!$L$11-Riskregister!$K$11)*SQRT(AM961/2),Riskregister!$L$11-(Riskregister!$L$11-Riskregister!$K$11)*SQRT((1-AM961)/2)))</f>
        <v>0</v>
      </c>
      <c r="AO961" s="30">
        <f t="shared" ca="1" si="586"/>
        <v>0.97578410637147794</v>
      </c>
      <c r="AP961" s="30">
        <f t="shared" ca="1" si="586"/>
        <v>0.23745605900238542</v>
      </c>
      <c r="AQ961" s="30">
        <f>IF(Riskregister!$E$12="",0,COUNTIF(BM$4:BM$53,"&lt;"&amp;AO961)*IF(AP961&lt;0.5,Riskregister!$K$12+(Riskregister!$L$12-Riskregister!$K$12)*SQRT(AP961/2),Riskregister!$L$12-(Riskregister!$L$12-Riskregister!$K$12)*SQRT((1-AP961)/2)))</f>
        <v>0</v>
      </c>
      <c r="AR961" s="30">
        <f t="shared" ca="1" si="587"/>
        <v>0.52544608861893427</v>
      </c>
      <c r="AS961" s="30">
        <f t="shared" ca="1" si="587"/>
        <v>0.21426889178618802</v>
      </c>
      <c r="AT961" s="30">
        <f>IF(Riskregister!$E$13="",0,COUNTIF(BN$4:BN$53,"&lt;"&amp;AR961)*IF(AS961&lt;0.5,Riskregister!$K$13+(Riskregister!$L$13-Riskregister!$K$13)*SQRT(AS961/2),Riskregister!$L$13-(Riskregister!$L$13-Riskregister!$K$13)*SQRT((1-AS961)/2)))</f>
        <v>0</v>
      </c>
      <c r="AU961" s="30">
        <f t="shared" ca="1" si="588"/>
        <v>0.79325909191443222</v>
      </c>
      <c r="AV961" s="30">
        <f t="shared" ca="1" si="588"/>
        <v>0.4563164782305803</v>
      </c>
      <c r="AW961" s="30">
        <f>IF(Riskregister!$E$14="",0,COUNTIF(BO$4:BO$53,"&lt;"&amp;AU961)*IF(AV961&lt;0.5,Riskregister!$K$14+(Riskregister!$L$14-Riskregister!$K$14)*SQRT(AV961/2),Riskregister!$L$14-(Riskregister!$L$14-Riskregister!$K$14)*SQRT((1-AV961)/2)))</f>
        <v>0</v>
      </c>
      <c r="AX961" s="30">
        <f t="shared" ca="1" si="589"/>
        <v>0.12723514254011847</v>
      </c>
      <c r="AY961" s="30">
        <f t="shared" ca="1" si="589"/>
        <v>0.43249987585431116</v>
      </c>
      <c r="AZ961" s="30">
        <f>IF(Riskregister!$E$15="",0,COUNTIF(BP$4:BP$53,"&lt;"&amp;AX961)*IF(AY961&lt;0.5,Riskregister!$K$15+(Riskregister!$L$15-Riskregister!$K$15)*SQRT(AY961/2),Riskregister!$L$15-(Riskregister!$L$15-Riskregister!$K$15)*SQRT((1-AY961)/2)))</f>
        <v>0</v>
      </c>
      <c r="BA961" s="30">
        <f t="shared" ca="1" si="590"/>
        <v>0.7634435460534893</v>
      </c>
      <c r="BB961" s="30">
        <f t="shared" ca="1" si="590"/>
        <v>0.98543030743405913</v>
      </c>
      <c r="BC961" s="30">
        <f>IF(Riskregister!$E$16="",0,COUNTIF(BQ$4:BQ$53,"&lt;"&amp;BA961)*IF(BB961&lt;0.5,Riskregister!$K$16+(Riskregister!$L$16-Riskregister!$K$16)*SQRT(BB961/2),Riskregister!$L$16-(Riskregister!$L$16-Riskregister!$K$16)*SQRT((1-BB961)/2)))</f>
        <v>0</v>
      </c>
      <c r="BD961" s="30">
        <f t="shared" ca="1" si="554"/>
        <v>30998089.849094123</v>
      </c>
    </row>
    <row r="962" spans="20:56" x14ac:dyDescent="0.35">
      <c r="T962" s="30">
        <f t="shared" ca="1" si="579"/>
        <v>0.38373805485479384</v>
      </c>
      <c r="U962" s="30">
        <f t="shared" ca="1" si="579"/>
        <v>0.41121140027640135</v>
      </c>
      <c r="V962" s="30">
        <f ca="1">IF(Riskregister!$E$5="",0,COUNTIF(BF$4:BF$53,"&lt;"&amp;T962)*IF(U962&lt;0.5,Riskregister!$K$5+(Riskregister!$L$5-Riskregister!$K$5)*SQRT(U962/2),Riskregister!$L$5-(Riskregister!$L$5-Riskregister!$K$5)*SQRT((1-U962)/2)))</f>
        <v>1062140.824077165</v>
      </c>
      <c r="W962" s="30">
        <f t="shared" ca="1" si="580"/>
        <v>0.72794505316989477</v>
      </c>
      <c r="X962" s="30">
        <f t="shared" ca="1" si="580"/>
        <v>0.7537022608064069</v>
      </c>
      <c r="Y962" s="30">
        <f ca="1">IF(Riskregister!$E$6="",0,COUNTIF(BG$4:BG$53,"&lt;"&amp;W962)*IF(X962&lt;0.5,Riskregister!$K$6+(Riskregister!$L$6-Riskregister!$K$6)*SQRT(X962/2),Riskregister!$L$6-(Riskregister!$L$6-Riskregister!$K$6)*SQRT((1-X962)/2)))</f>
        <v>4105001.0455299485</v>
      </c>
      <c r="Z962" s="30">
        <f t="shared" ca="1" si="581"/>
        <v>0.20851651869065424</v>
      </c>
      <c r="AA962" s="30">
        <f t="shared" ca="1" si="581"/>
        <v>0.14955339810960666</v>
      </c>
      <c r="AB962" s="30">
        <f ca="1">IF(Riskregister!$E$7="",0,COUNTIF(BH$4:BH$53,"&lt;"&amp;Z962)*IF(AA962&lt;0.5,Riskregister!$K$7+(Riskregister!$L$7-Riskregister!$K$7)*SQRT(AA962/2),Riskregister!$L$7-(Riskregister!$L$7-Riskregister!$K$7)*SQRT((1-AA962)/2)))</f>
        <v>582834.5989424343</v>
      </c>
      <c r="AC962" s="30">
        <f t="shared" ca="1" si="582"/>
        <v>2.9499184856341176E-2</v>
      </c>
      <c r="AD962" s="30">
        <f t="shared" ca="1" si="582"/>
        <v>0.77006825235178056</v>
      </c>
      <c r="AE962" s="30">
        <f ca="1">IF(Riskregister!$E$8="",0,COUNTIF(BI$4:BI$53,"&lt;"&amp;AC962)*IF(AD962&lt;0.5,Riskregister!$K$8+(Riskregister!$L$8-Riskregister!$K$8)*SQRT(AD962/2),Riskregister!$L$8-(Riskregister!$L$8-Riskregister!$K$8)*SQRT((1-AD962)/2)))</f>
        <v>0</v>
      </c>
      <c r="AF962" s="30">
        <f t="shared" ca="1" si="583"/>
        <v>0.23786149034178139</v>
      </c>
      <c r="AG962" s="30">
        <f t="shared" ca="1" si="583"/>
        <v>0.6926859968593434</v>
      </c>
      <c r="AH962" s="30">
        <f>IF(Riskregister!$E$9="",0,COUNTIF(BJ$4:BJ$53,"&lt;"&amp;AF962)*IF(AG962&lt;0.5,Riskregister!$K$9+(Riskregister!$L$9-Riskregister!$K$9)*SQRT(AG962/2),Riskregister!$L$9-(Riskregister!$L$9-Riskregister!$K$9)*SQRT((1-AG962)/2)))</f>
        <v>0</v>
      </c>
      <c r="AI962" s="30">
        <f t="shared" ca="1" si="584"/>
        <v>0.42292305199477553</v>
      </c>
      <c r="AJ962" s="30">
        <f t="shared" ca="1" si="584"/>
        <v>0.64264076755820676</v>
      </c>
      <c r="AK962" s="30">
        <f>IF(Riskregister!$E$10="",0,COUNTIF(BK$4:BK$53,"&lt;"&amp;AI962)*IF(AJ962&lt;0.5,Riskregister!$K$10+(Riskregister!$L$10-Riskregister!$K$10)*SQRT(AJ962/2),Riskregister!$L$10-(Riskregister!$L$10-Riskregister!$K$10)*SQRT((1-AJ962)/2)))</f>
        <v>0</v>
      </c>
      <c r="AL962" s="30">
        <f t="shared" ca="1" si="585"/>
        <v>0.51599670401944941</v>
      </c>
      <c r="AM962" s="30">
        <f t="shared" ca="1" si="585"/>
        <v>0.90806262977216734</v>
      </c>
      <c r="AN962" s="30">
        <f>IF(Riskregister!$E$11="",0,COUNTIF(BL$4:BL$53,"&lt;"&amp;AL962)*IF(AM962&lt;0.5,Riskregister!$K$11+(Riskregister!$L$11-Riskregister!$K$11)*SQRT(AM962/2),Riskregister!$L$11-(Riskregister!$L$11-Riskregister!$K$11)*SQRT((1-AM962)/2)))</f>
        <v>0</v>
      </c>
      <c r="AO962" s="30">
        <f t="shared" ca="1" si="586"/>
        <v>0.45024270429464208</v>
      </c>
      <c r="AP962" s="30">
        <f t="shared" ca="1" si="586"/>
        <v>0.97596597998920165</v>
      </c>
      <c r="AQ962" s="30">
        <f>IF(Riskregister!$E$12="",0,COUNTIF(BM$4:BM$53,"&lt;"&amp;AO962)*IF(AP962&lt;0.5,Riskregister!$K$12+(Riskregister!$L$12-Riskregister!$K$12)*SQRT(AP962/2),Riskregister!$L$12-(Riskregister!$L$12-Riskregister!$K$12)*SQRT((1-AP962)/2)))</f>
        <v>0</v>
      </c>
      <c r="AR962" s="30">
        <f t="shared" ca="1" si="587"/>
        <v>0.75249107555079964</v>
      </c>
      <c r="AS962" s="30">
        <f t="shared" ca="1" si="587"/>
        <v>0.64499601184292343</v>
      </c>
      <c r="AT962" s="30">
        <f>IF(Riskregister!$E$13="",0,COUNTIF(BN$4:BN$53,"&lt;"&amp;AR962)*IF(AS962&lt;0.5,Riskregister!$K$13+(Riskregister!$L$13-Riskregister!$K$13)*SQRT(AS962/2),Riskregister!$L$13-(Riskregister!$L$13-Riskregister!$K$13)*SQRT((1-AS962)/2)))</f>
        <v>0</v>
      </c>
      <c r="AU962" s="30">
        <f t="shared" ca="1" si="588"/>
        <v>0.93902675411707581</v>
      </c>
      <c r="AV962" s="30">
        <f t="shared" ca="1" si="588"/>
        <v>0.98025155343542614</v>
      </c>
      <c r="AW962" s="30">
        <f>IF(Riskregister!$E$14="",0,COUNTIF(BO$4:BO$53,"&lt;"&amp;AU962)*IF(AV962&lt;0.5,Riskregister!$K$14+(Riskregister!$L$14-Riskregister!$K$14)*SQRT(AV962/2),Riskregister!$L$14-(Riskregister!$L$14-Riskregister!$K$14)*SQRT((1-AV962)/2)))</f>
        <v>0</v>
      </c>
      <c r="AX962" s="30">
        <f t="shared" ca="1" si="589"/>
        <v>0.18433796212533848</v>
      </c>
      <c r="AY962" s="30">
        <f t="shared" ca="1" si="589"/>
        <v>0.52758765541320662</v>
      </c>
      <c r="AZ962" s="30">
        <f>IF(Riskregister!$E$15="",0,COUNTIF(BP$4:BP$53,"&lt;"&amp;AX962)*IF(AY962&lt;0.5,Riskregister!$K$15+(Riskregister!$L$15-Riskregister!$K$15)*SQRT(AY962/2),Riskregister!$L$15-(Riskregister!$L$15-Riskregister!$K$15)*SQRT((1-AY962)/2)))</f>
        <v>0</v>
      </c>
      <c r="BA962" s="30">
        <f t="shared" ca="1" si="590"/>
        <v>0.36009952278720425</v>
      </c>
      <c r="BB962" s="30">
        <f t="shared" ca="1" si="590"/>
        <v>0.62066162749198694</v>
      </c>
      <c r="BC962" s="30">
        <f>IF(Riskregister!$E$16="",0,COUNTIF(BQ$4:BQ$53,"&lt;"&amp;BA962)*IF(BB962&lt;0.5,Riskregister!$K$16+(Riskregister!$L$16-Riskregister!$K$16)*SQRT(BB962/2),Riskregister!$L$16-(Riskregister!$L$16-Riskregister!$K$16)*SQRT((1-BB962)/2)))</f>
        <v>0</v>
      </c>
      <c r="BD962" s="30">
        <f t="shared" ca="1" si="554"/>
        <v>5749976.4685495477</v>
      </c>
    </row>
    <row r="963" spans="20:56" x14ac:dyDescent="0.35">
      <c r="T963" s="30">
        <f t="shared" ca="1" si="579"/>
        <v>9.6749710140075051E-2</v>
      </c>
      <c r="U963" s="30">
        <f t="shared" ca="1" si="579"/>
        <v>0.47004146778700306</v>
      </c>
      <c r="V963" s="30">
        <f ca="1">IF(Riskregister!$E$5="",0,COUNTIF(BF$4:BF$53,"&lt;"&amp;T963)*IF(U963&lt;0.5,Riskregister!$K$5+(Riskregister!$L$5-Riskregister!$K$5)*SQRT(U963/2),Riskregister!$L$5-(Riskregister!$L$5-Riskregister!$K$5)*SQRT((1-U963)/2)))</f>
        <v>368155.21679170098</v>
      </c>
      <c r="W963" s="30">
        <f t="shared" ca="1" si="580"/>
        <v>0.2135364525279928</v>
      </c>
      <c r="X963" s="30">
        <f t="shared" ca="1" si="580"/>
        <v>0.64757656163944721</v>
      </c>
      <c r="Y963" s="30">
        <f ca="1">IF(Riskregister!$E$6="",0,COUNTIF(BG$4:BG$53,"&lt;"&amp;W963)*IF(X963&lt;0.5,Riskregister!$K$6+(Riskregister!$L$6-Riskregister!$K$6)*SQRT(X963/2),Riskregister!$L$6-(Riskregister!$L$6-Riskregister!$K$6)*SQRT((1-X963)/2)))</f>
        <v>1244403.5666150246</v>
      </c>
      <c r="Z963" s="30">
        <f t="shared" ca="1" si="581"/>
        <v>0.77558378869408462</v>
      </c>
      <c r="AA963" s="30">
        <f t="shared" ca="1" si="581"/>
        <v>0.27086805339709907</v>
      </c>
      <c r="AB963" s="30">
        <f ca="1">IF(Riskregister!$E$7="",0,COUNTIF(BH$4:BH$53,"&lt;"&amp;Z963)*IF(AA963&lt;0.5,Riskregister!$K$7+(Riskregister!$L$7-Riskregister!$K$7)*SQRT(AA963/2),Riskregister!$L$7-(Riskregister!$L$7-Riskregister!$K$7)*SQRT((1-AA963)/2)))</f>
        <v>1430438.1443427976</v>
      </c>
      <c r="AC963" s="30">
        <f t="shared" ca="1" si="582"/>
        <v>0.90081745759576004</v>
      </c>
      <c r="AD963" s="30">
        <f t="shared" ca="1" si="582"/>
        <v>0.77651668895816994</v>
      </c>
      <c r="AE963" s="30">
        <f ca="1">IF(Riskregister!$E$8="",0,COUNTIF(BI$4:BI$53,"&lt;"&amp;AC963)*IF(AD963&lt;0.5,Riskregister!$K$8+(Riskregister!$L$8-Riskregister!$K$8)*SQRT(AD963/2),Riskregister!$L$8-(Riskregister!$L$8-Riskregister!$K$8)*SQRT((1-AD963)/2)))</f>
        <v>17144471.42062195</v>
      </c>
      <c r="AF963" s="30">
        <f t="shared" ca="1" si="583"/>
        <v>0.41715532341268169</v>
      </c>
      <c r="AG963" s="30">
        <f t="shared" ca="1" si="583"/>
        <v>0.68718894990842327</v>
      </c>
      <c r="AH963" s="30">
        <f>IF(Riskregister!$E$9="",0,COUNTIF(BJ$4:BJ$53,"&lt;"&amp;AF963)*IF(AG963&lt;0.5,Riskregister!$K$9+(Riskregister!$L$9-Riskregister!$K$9)*SQRT(AG963/2),Riskregister!$L$9-(Riskregister!$L$9-Riskregister!$K$9)*SQRT((1-AG963)/2)))</f>
        <v>0</v>
      </c>
      <c r="AI963" s="30">
        <f t="shared" ca="1" si="584"/>
        <v>0.85912969869535916</v>
      </c>
      <c r="AJ963" s="30">
        <f t="shared" ca="1" si="584"/>
        <v>4.2707033665245753E-3</v>
      </c>
      <c r="AK963" s="30">
        <f>IF(Riskregister!$E$10="",0,COUNTIF(BK$4:BK$53,"&lt;"&amp;AI963)*IF(AJ963&lt;0.5,Riskregister!$K$10+(Riskregister!$L$10-Riskregister!$K$10)*SQRT(AJ963/2),Riskregister!$L$10-(Riskregister!$L$10-Riskregister!$K$10)*SQRT((1-AJ963)/2)))</f>
        <v>0</v>
      </c>
      <c r="AL963" s="30">
        <f t="shared" ca="1" si="585"/>
        <v>0.27626482766362803</v>
      </c>
      <c r="AM963" s="30">
        <f t="shared" ca="1" si="585"/>
        <v>0.19682086313965397</v>
      </c>
      <c r="AN963" s="30">
        <f>IF(Riskregister!$E$11="",0,COUNTIF(BL$4:BL$53,"&lt;"&amp;AL963)*IF(AM963&lt;0.5,Riskregister!$K$11+(Riskregister!$L$11-Riskregister!$K$11)*SQRT(AM963/2),Riskregister!$L$11-(Riskregister!$L$11-Riskregister!$K$11)*SQRT((1-AM963)/2)))</f>
        <v>0</v>
      </c>
      <c r="AO963" s="30">
        <f t="shared" ca="1" si="586"/>
        <v>0.77653224993051861</v>
      </c>
      <c r="AP963" s="30">
        <f t="shared" ca="1" si="586"/>
        <v>0.23347390513956134</v>
      </c>
      <c r="AQ963" s="30">
        <f>IF(Riskregister!$E$12="",0,COUNTIF(BM$4:BM$53,"&lt;"&amp;AO963)*IF(AP963&lt;0.5,Riskregister!$K$12+(Riskregister!$L$12-Riskregister!$K$12)*SQRT(AP963/2),Riskregister!$L$12-(Riskregister!$L$12-Riskregister!$K$12)*SQRT((1-AP963)/2)))</f>
        <v>0</v>
      </c>
      <c r="AR963" s="30">
        <f t="shared" ca="1" si="587"/>
        <v>6.1229696484273455E-2</v>
      </c>
      <c r="AS963" s="30">
        <f t="shared" ca="1" si="587"/>
        <v>0.23916493010314555</v>
      </c>
      <c r="AT963" s="30">
        <f>IF(Riskregister!$E$13="",0,COUNTIF(BN$4:BN$53,"&lt;"&amp;AR963)*IF(AS963&lt;0.5,Riskregister!$K$13+(Riskregister!$L$13-Riskregister!$K$13)*SQRT(AS963/2),Riskregister!$L$13-(Riskregister!$L$13-Riskregister!$K$13)*SQRT((1-AS963)/2)))</f>
        <v>0</v>
      </c>
      <c r="AU963" s="30">
        <f t="shared" ca="1" si="588"/>
        <v>0.35682809105005853</v>
      </c>
      <c r="AV963" s="30">
        <f t="shared" ca="1" si="588"/>
        <v>0.39937604042429642</v>
      </c>
      <c r="AW963" s="30">
        <f>IF(Riskregister!$E$14="",0,COUNTIF(BO$4:BO$53,"&lt;"&amp;AU963)*IF(AV963&lt;0.5,Riskregister!$K$14+(Riskregister!$L$14-Riskregister!$K$14)*SQRT(AV963/2),Riskregister!$L$14-(Riskregister!$L$14-Riskregister!$K$14)*SQRT((1-AV963)/2)))</f>
        <v>0</v>
      </c>
      <c r="AX963" s="30">
        <f t="shared" ca="1" si="589"/>
        <v>0.96352688645067763</v>
      </c>
      <c r="AY963" s="30">
        <f t="shared" ca="1" si="589"/>
        <v>0.99278937742824303</v>
      </c>
      <c r="AZ963" s="30">
        <f>IF(Riskregister!$E$15="",0,COUNTIF(BP$4:BP$53,"&lt;"&amp;AX963)*IF(AY963&lt;0.5,Riskregister!$K$15+(Riskregister!$L$15-Riskregister!$K$15)*SQRT(AY963/2),Riskregister!$L$15-(Riskregister!$L$15-Riskregister!$K$15)*SQRT((1-AY963)/2)))</f>
        <v>0</v>
      </c>
      <c r="BA963" s="30">
        <f t="shared" ca="1" si="590"/>
        <v>0.68142922297612907</v>
      </c>
      <c r="BB963" s="30">
        <f t="shared" ca="1" si="590"/>
        <v>0.18792556359471835</v>
      </c>
      <c r="BC963" s="30">
        <f>IF(Riskregister!$E$16="",0,COUNTIF(BQ$4:BQ$53,"&lt;"&amp;BA963)*IF(BB963&lt;0.5,Riskregister!$K$16+(Riskregister!$L$16-Riskregister!$K$16)*SQRT(BB963/2),Riskregister!$L$16-(Riskregister!$L$16-Riskregister!$K$16)*SQRT((1-BB963)/2)))</f>
        <v>0</v>
      </c>
      <c r="BD963" s="30">
        <f t="shared" ca="1" si="554"/>
        <v>20187468.348371472</v>
      </c>
    </row>
    <row r="964" spans="20:56" x14ac:dyDescent="0.35">
      <c r="T964" s="30">
        <f t="shared" ref="T964:U983" ca="1" si="591">RAND()</f>
        <v>0.95746450412310791</v>
      </c>
      <c r="U964" s="30">
        <f t="shared" ca="1" si="591"/>
        <v>0.43424964054495874</v>
      </c>
      <c r="V964" s="30">
        <f ca="1">IF(Riskregister!$E$5="",0,COUNTIF(BF$4:BF$53,"&lt;"&amp;T964)*IF(U964&lt;0.5,Riskregister!$K$5+(Riskregister!$L$5-Riskregister!$K$5)*SQRT(U964/2),Riskregister!$L$5-(Riskregister!$L$5-Riskregister!$K$5)*SQRT((1-U964)/2)))</f>
        <v>2517794.6140907034</v>
      </c>
      <c r="W964" s="30">
        <f t="shared" ref="W964:X983" ca="1" si="592">RAND()</f>
        <v>0.48955262873183392</v>
      </c>
      <c r="X964" s="30">
        <f t="shared" ca="1" si="592"/>
        <v>0.99364954001788908</v>
      </c>
      <c r="Y964" s="30">
        <f ca="1">IF(Riskregister!$E$6="",0,COUNTIF(BG$4:BG$53,"&lt;"&amp;W964)*IF(X964&lt;0.5,Riskregister!$K$6+(Riskregister!$L$6-Riskregister!$K$6)*SQRT(X964/2),Riskregister!$L$6-(Riskregister!$L$6-Riskregister!$K$6)*SQRT((1-X964)/2)))</f>
        <v>3797142.9550543567</v>
      </c>
      <c r="Z964" s="30">
        <f t="shared" ref="Z964:AA983" ca="1" si="593">RAND()</f>
        <v>0.21478220646676749</v>
      </c>
      <c r="AA964" s="30">
        <f t="shared" ca="1" si="593"/>
        <v>0.72876232185564582</v>
      </c>
      <c r="AB964" s="30">
        <f ca="1">IF(Riskregister!$E$7="",0,COUNTIF(BH$4:BH$53,"&lt;"&amp;Z964)*IF(AA964&lt;0.5,Riskregister!$K$7+(Riskregister!$L$7-Riskregister!$K$7)*SQRT(AA964/2),Riskregister!$L$7-(Riskregister!$L$7-Riskregister!$K$7)*SQRT((1-AA964)/2)))</f>
        <v>1084429.5154089336</v>
      </c>
      <c r="AC964" s="30">
        <f t="shared" ref="AC964:AD983" ca="1" si="594">RAND()</f>
        <v>0.18328893448031469</v>
      </c>
      <c r="AD964" s="30">
        <f t="shared" ca="1" si="594"/>
        <v>0.69739146644008898</v>
      </c>
      <c r="AE964" s="30">
        <f ca="1">IF(Riskregister!$E$8="",0,COUNTIF(BI$4:BI$53,"&lt;"&amp;AC964)*IF(AD964&lt;0.5,Riskregister!$K$8+(Riskregister!$L$8-Riskregister!$K$8)*SQRT(AD964/2),Riskregister!$L$8-(Riskregister!$L$8-Riskregister!$K$8)*SQRT((1-AD964)/2)))</f>
        <v>3171801.0903708488</v>
      </c>
      <c r="AF964" s="30">
        <f t="shared" ref="AF964:AG983" ca="1" si="595">RAND()</f>
        <v>0.73387264357404303</v>
      </c>
      <c r="AG964" s="30">
        <f t="shared" ca="1" si="595"/>
        <v>0.61522001501295798</v>
      </c>
      <c r="AH964" s="30">
        <f>IF(Riskregister!$E$9="",0,COUNTIF(BJ$4:BJ$53,"&lt;"&amp;AF964)*IF(AG964&lt;0.5,Riskregister!$K$9+(Riskregister!$L$9-Riskregister!$K$9)*SQRT(AG964/2),Riskregister!$L$9-(Riskregister!$L$9-Riskregister!$K$9)*SQRT((1-AG964)/2)))</f>
        <v>0</v>
      </c>
      <c r="AI964" s="30">
        <f t="shared" ref="AI964:AJ983" ca="1" si="596">RAND()</f>
        <v>0.17005919241227241</v>
      </c>
      <c r="AJ964" s="30">
        <f t="shared" ca="1" si="596"/>
        <v>0.48112873145310886</v>
      </c>
      <c r="AK964" s="30">
        <f>IF(Riskregister!$E$10="",0,COUNTIF(BK$4:BK$53,"&lt;"&amp;AI964)*IF(AJ964&lt;0.5,Riskregister!$K$10+(Riskregister!$L$10-Riskregister!$K$10)*SQRT(AJ964/2),Riskregister!$L$10-(Riskregister!$L$10-Riskregister!$K$10)*SQRT((1-AJ964)/2)))</f>
        <v>0</v>
      </c>
      <c r="AL964" s="30">
        <f t="shared" ref="AL964:AM983" ca="1" si="597">RAND()</f>
        <v>0.11990565040347623</v>
      </c>
      <c r="AM964" s="30">
        <f t="shared" ca="1" si="597"/>
        <v>7.8743664683764703E-3</v>
      </c>
      <c r="AN964" s="30">
        <f>IF(Riskregister!$E$11="",0,COUNTIF(BL$4:BL$53,"&lt;"&amp;AL964)*IF(AM964&lt;0.5,Riskregister!$K$11+(Riskregister!$L$11-Riskregister!$K$11)*SQRT(AM964/2),Riskregister!$L$11-(Riskregister!$L$11-Riskregister!$K$11)*SQRT((1-AM964)/2)))</f>
        <v>0</v>
      </c>
      <c r="AO964" s="30">
        <f t="shared" ref="AO964:AP983" ca="1" si="598">RAND()</f>
        <v>0.69542511366323456</v>
      </c>
      <c r="AP964" s="30">
        <f t="shared" ca="1" si="598"/>
        <v>0.29146160045239711</v>
      </c>
      <c r="AQ964" s="30">
        <f>IF(Riskregister!$E$12="",0,COUNTIF(BM$4:BM$53,"&lt;"&amp;AO964)*IF(AP964&lt;0.5,Riskregister!$K$12+(Riskregister!$L$12-Riskregister!$K$12)*SQRT(AP964/2),Riskregister!$L$12-(Riskregister!$L$12-Riskregister!$K$12)*SQRT((1-AP964)/2)))</f>
        <v>0</v>
      </c>
      <c r="AR964" s="30">
        <f t="shared" ref="AR964:AS983" ca="1" si="599">RAND()</f>
        <v>0.20633788978858569</v>
      </c>
      <c r="AS964" s="30">
        <f t="shared" ca="1" si="599"/>
        <v>0.42653001925264389</v>
      </c>
      <c r="AT964" s="30">
        <f>IF(Riskregister!$E$13="",0,COUNTIF(BN$4:BN$53,"&lt;"&amp;AR964)*IF(AS964&lt;0.5,Riskregister!$K$13+(Riskregister!$L$13-Riskregister!$K$13)*SQRT(AS964/2),Riskregister!$L$13-(Riskregister!$L$13-Riskregister!$K$13)*SQRT((1-AS964)/2)))</f>
        <v>0</v>
      </c>
      <c r="AU964" s="30">
        <f t="shared" ref="AU964:AV983" ca="1" si="600">RAND()</f>
        <v>0.20091107299085265</v>
      </c>
      <c r="AV964" s="30">
        <f t="shared" ca="1" si="600"/>
        <v>5.4764652832287042E-2</v>
      </c>
      <c r="AW964" s="30">
        <f>IF(Riskregister!$E$14="",0,COUNTIF(BO$4:BO$53,"&lt;"&amp;AU964)*IF(AV964&lt;0.5,Riskregister!$K$14+(Riskregister!$L$14-Riskregister!$K$14)*SQRT(AV964/2),Riskregister!$L$14-(Riskregister!$L$14-Riskregister!$K$14)*SQRT((1-AV964)/2)))</f>
        <v>0</v>
      </c>
      <c r="AX964" s="30">
        <f t="shared" ref="AX964:AY983" ca="1" si="601">RAND()</f>
        <v>0.54147352101042434</v>
      </c>
      <c r="AY964" s="30">
        <f t="shared" ca="1" si="601"/>
        <v>0.4787957103872158</v>
      </c>
      <c r="AZ964" s="30">
        <f>IF(Riskregister!$E$15="",0,COUNTIF(BP$4:BP$53,"&lt;"&amp;AX964)*IF(AY964&lt;0.5,Riskregister!$K$15+(Riskregister!$L$15-Riskregister!$K$15)*SQRT(AY964/2),Riskregister!$L$15-(Riskregister!$L$15-Riskregister!$K$15)*SQRT((1-AY964)/2)))</f>
        <v>0</v>
      </c>
      <c r="BA964" s="30">
        <f t="shared" ref="BA964:BB983" ca="1" si="602">RAND()</f>
        <v>0.75548905604262717</v>
      </c>
      <c r="BB964" s="30">
        <f t="shared" ca="1" si="602"/>
        <v>0.92731242334469433</v>
      </c>
      <c r="BC964" s="30">
        <f>IF(Riskregister!$E$16="",0,COUNTIF(BQ$4:BQ$53,"&lt;"&amp;BA964)*IF(BB964&lt;0.5,Riskregister!$K$16+(Riskregister!$L$16-Riskregister!$K$16)*SQRT(BB964/2),Riskregister!$L$16-(Riskregister!$L$16-Riskregister!$K$16)*SQRT((1-BB964)/2)))</f>
        <v>0</v>
      </c>
      <c r="BD964" s="30">
        <f t="shared" ref="BD964:BD1027" ca="1" si="603">V964+Y964+AB964+AE964+AH964+AK964+AN964+AQ964+AT964+AW964+AZ964+BC964</f>
        <v>10571168.174924843</v>
      </c>
    </row>
    <row r="965" spans="20:56" x14ac:dyDescent="0.35">
      <c r="T965" s="30">
        <f t="shared" ca="1" si="591"/>
        <v>8.6539977786455058E-2</v>
      </c>
      <c r="U965" s="30">
        <f t="shared" ca="1" si="591"/>
        <v>0.97227425596911354</v>
      </c>
      <c r="V965" s="30">
        <f ca="1">IF(Riskregister!$E$5="",0,COUNTIF(BF$4:BF$53,"&lt;"&amp;T965)*IF(U965&lt;0.5,Riskregister!$K$5+(Riskregister!$L$5-Riskregister!$K$5)*SQRT(U965/2),Riskregister!$L$5-(Riskregister!$L$5-Riskregister!$K$5)*SQRT((1-U965)/2)))</f>
        <v>547016.68580461154</v>
      </c>
      <c r="W965" s="30">
        <f t="shared" ca="1" si="592"/>
        <v>0.88948861166933468</v>
      </c>
      <c r="X965" s="30">
        <f t="shared" ca="1" si="592"/>
        <v>0.41581776522203306</v>
      </c>
      <c r="Y965" s="30">
        <f ca="1">IF(Riskregister!$E$6="",0,COUNTIF(BG$4:BG$53,"&lt;"&amp;W965)*IF(X965&lt;0.5,Riskregister!$K$6+(Riskregister!$L$6-Riskregister!$K$6)*SQRT(X965/2),Riskregister!$L$6-(Riskregister!$L$6-Riskregister!$K$6)*SQRT((1-X965)/2)))</f>
        <v>4082985.9083698634</v>
      </c>
      <c r="Z965" s="30">
        <f t="shared" ca="1" si="593"/>
        <v>0.30111981393720322</v>
      </c>
      <c r="AA965" s="30">
        <f t="shared" ca="1" si="593"/>
        <v>0.89650384147408069</v>
      </c>
      <c r="AB965" s="30">
        <f ca="1">IF(Riskregister!$E$7="",0,COUNTIF(BH$4:BH$53,"&lt;"&amp;Z965)*IF(AA965&lt;0.5,Riskregister!$K$7+(Riskregister!$L$7-Riskregister!$K$7)*SQRT(AA965/2),Riskregister!$L$7-(Riskregister!$L$7-Riskregister!$K$7)*SQRT((1-AA965)/2)))</f>
        <v>1601906.4271520905</v>
      </c>
      <c r="AC965" s="30">
        <f t="shared" ca="1" si="594"/>
        <v>0.82170545811818141</v>
      </c>
      <c r="AD965" s="30">
        <f t="shared" ca="1" si="594"/>
        <v>0.41893495860686902</v>
      </c>
      <c r="AE965" s="30">
        <f ca="1">IF(Riskregister!$E$8="",0,COUNTIF(BI$4:BI$53,"&lt;"&amp;AC965)*IF(AD965&lt;0.5,Riskregister!$K$8+(Riskregister!$L$8-Riskregister!$K$8)*SQRT(AD965/2),Riskregister!$L$8-(Riskregister!$L$8-Riskregister!$K$8)*SQRT((1-AD965)/2)))</f>
        <v>9804312.0518148281</v>
      </c>
      <c r="AF965" s="30">
        <f t="shared" ca="1" si="595"/>
        <v>0.6214253137436867</v>
      </c>
      <c r="AG965" s="30">
        <f t="shared" ca="1" si="595"/>
        <v>0.76000660637687634</v>
      </c>
      <c r="AH965" s="30">
        <f>IF(Riskregister!$E$9="",0,COUNTIF(BJ$4:BJ$53,"&lt;"&amp;AF965)*IF(AG965&lt;0.5,Riskregister!$K$9+(Riskregister!$L$9-Riskregister!$K$9)*SQRT(AG965/2),Riskregister!$L$9-(Riskregister!$L$9-Riskregister!$K$9)*SQRT((1-AG965)/2)))</f>
        <v>0</v>
      </c>
      <c r="AI965" s="30">
        <f t="shared" ca="1" si="596"/>
        <v>0.41557212289302348</v>
      </c>
      <c r="AJ965" s="30">
        <f t="shared" ca="1" si="596"/>
        <v>0.60448628388043368</v>
      </c>
      <c r="AK965" s="30">
        <f>IF(Riskregister!$E$10="",0,COUNTIF(BK$4:BK$53,"&lt;"&amp;AI965)*IF(AJ965&lt;0.5,Riskregister!$K$10+(Riskregister!$L$10-Riskregister!$K$10)*SQRT(AJ965/2),Riskregister!$L$10-(Riskregister!$L$10-Riskregister!$K$10)*SQRT((1-AJ965)/2)))</f>
        <v>0</v>
      </c>
      <c r="AL965" s="30">
        <f t="shared" ca="1" si="597"/>
        <v>0.83171616193313713</v>
      </c>
      <c r="AM965" s="30">
        <f t="shared" ca="1" si="597"/>
        <v>6.9429671213432465E-2</v>
      </c>
      <c r="AN965" s="30">
        <f>IF(Riskregister!$E$11="",0,COUNTIF(BL$4:BL$53,"&lt;"&amp;AL965)*IF(AM965&lt;0.5,Riskregister!$K$11+(Riskregister!$L$11-Riskregister!$K$11)*SQRT(AM965/2),Riskregister!$L$11-(Riskregister!$L$11-Riskregister!$K$11)*SQRT((1-AM965)/2)))</f>
        <v>0</v>
      </c>
      <c r="AO965" s="30">
        <f t="shared" ca="1" si="598"/>
        <v>0.25374457897006542</v>
      </c>
      <c r="AP965" s="30">
        <f t="shared" ca="1" si="598"/>
        <v>0.13582981996255472</v>
      </c>
      <c r="AQ965" s="30">
        <f>IF(Riskregister!$E$12="",0,COUNTIF(BM$4:BM$53,"&lt;"&amp;AO965)*IF(AP965&lt;0.5,Riskregister!$K$12+(Riskregister!$L$12-Riskregister!$K$12)*SQRT(AP965/2),Riskregister!$L$12-(Riskregister!$L$12-Riskregister!$K$12)*SQRT((1-AP965)/2)))</f>
        <v>0</v>
      </c>
      <c r="AR965" s="30">
        <f t="shared" ca="1" si="599"/>
        <v>0.60075823389530347</v>
      </c>
      <c r="AS965" s="30">
        <f t="shared" ca="1" si="599"/>
        <v>0.79400720175762407</v>
      </c>
      <c r="AT965" s="30">
        <f>IF(Riskregister!$E$13="",0,COUNTIF(BN$4:BN$53,"&lt;"&amp;AR965)*IF(AS965&lt;0.5,Riskregister!$K$13+(Riskregister!$L$13-Riskregister!$K$13)*SQRT(AS965/2),Riskregister!$L$13-(Riskregister!$L$13-Riskregister!$K$13)*SQRT((1-AS965)/2)))</f>
        <v>0</v>
      </c>
      <c r="AU965" s="30">
        <f t="shared" ca="1" si="600"/>
        <v>0.6410871945088672</v>
      </c>
      <c r="AV965" s="30">
        <f t="shared" ca="1" si="600"/>
        <v>0.23852581704497078</v>
      </c>
      <c r="AW965" s="30">
        <f>IF(Riskregister!$E$14="",0,COUNTIF(BO$4:BO$53,"&lt;"&amp;AU965)*IF(AV965&lt;0.5,Riskregister!$K$14+(Riskregister!$L$14-Riskregister!$K$14)*SQRT(AV965/2),Riskregister!$L$14-(Riskregister!$L$14-Riskregister!$K$14)*SQRT((1-AV965)/2)))</f>
        <v>0</v>
      </c>
      <c r="AX965" s="30">
        <f t="shared" ca="1" si="601"/>
        <v>0.34610097714776922</v>
      </c>
      <c r="AY965" s="30">
        <f t="shared" ca="1" si="601"/>
        <v>1.5383222190980206E-2</v>
      </c>
      <c r="AZ965" s="30">
        <f>IF(Riskregister!$E$15="",0,COUNTIF(BP$4:BP$53,"&lt;"&amp;AX965)*IF(AY965&lt;0.5,Riskregister!$K$15+(Riskregister!$L$15-Riskregister!$K$15)*SQRT(AY965/2),Riskregister!$L$15-(Riskregister!$L$15-Riskregister!$K$15)*SQRT((1-AY965)/2)))</f>
        <v>0</v>
      </c>
      <c r="BA965" s="30">
        <f t="shared" ca="1" si="602"/>
        <v>0.41693253994710333</v>
      </c>
      <c r="BB965" s="30">
        <f t="shared" ca="1" si="602"/>
        <v>0.44179161786919596</v>
      </c>
      <c r="BC965" s="30">
        <f>IF(Riskregister!$E$16="",0,COUNTIF(BQ$4:BQ$53,"&lt;"&amp;BA965)*IF(BB965&lt;0.5,Riskregister!$K$16+(Riskregister!$L$16-Riskregister!$K$16)*SQRT(BB965/2),Riskregister!$L$16-(Riskregister!$L$16-Riskregister!$K$16)*SQRT((1-BB965)/2)))</f>
        <v>0</v>
      </c>
      <c r="BD965" s="30">
        <f t="shared" ca="1" si="603"/>
        <v>16036221.073141392</v>
      </c>
    </row>
    <row r="966" spans="20:56" x14ac:dyDescent="0.35">
      <c r="T966" s="30">
        <f t="shared" ca="1" si="591"/>
        <v>0.86789984042001145</v>
      </c>
      <c r="U966" s="30">
        <f t="shared" ca="1" si="591"/>
        <v>0.83719747888818397</v>
      </c>
      <c r="V966" s="30">
        <f ca="1">IF(Riskregister!$E$5="",0,COUNTIF(BF$4:BF$53,"&lt;"&amp;T966)*IF(U966&lt;0.5,Riskregister!$K$5+(Riskregister!$L$5-Riskregister!$K$5)*SQRT(U966/2),Riskregister!$L$5-(Riskregister!$L$5-Riskregister!$K$5)*SQRT((1-U966)/2)))</f>
        <v>2829665.5340356571</v>
      </c>
      <c r="W966" s="30">
        <f t="shared" ca="1" si="592"/>
        <v>0.97062451582742326</v>
      </c>
      <c r="X966" s="30">
        <f t="shared" ca="1" si="592"/>
        <v>0.42244663623223355</v>
      </c>
      <c r="Y966" s="30">
        <f ca="1">IF(Riskregister!$E$6="",0,COUNTIF(BG$4:BG$53,"&lt;"&amp;W966)*IF(X966&lt;0.5,Riskregister!$K$6+(Riskregister!$L$6-Riskregister!$K$6)*SQRT(X966/2),Riskregister!$L$6-(Riskregister!$L$6-Riskregister!$K$6)*SQRT((1-X966)/2)))</f>
        <v>5136313.4271238996</v>
      </c>
      <c r="Z966" s="30">
        <f t="shared" ca="1" si="593"/>
        <v>2.8034971073016113E-2</v>
      </c>
      <c r="AA966" s="30">
        <f t="shared" ca="1" si="593"/>
        <v>0.94074306254917717</v>
      </c>
      <c r="AB966" s="30">
        <f ca="1">IF(Riskregister!$E$7="",0,COUNTIF(BH$4:BH$53,"&lt;"&amp;Z966)*IF(AA966&lt;0.5,Riskregister!$K$7+(Riskregister!$L$7-Riskregister!$K$7)*SQRT(AA966/2),Riskregister!$L$7-(Riskregister!$L$7-Riskregister!$K$7)*SQRT((1-AA966)/2)))</f>
        <v>679509.54529319925</v>
      </c>
      <c r="AC966" s="30">
        <f t="shared" ca="1" si="594"/>
        <v>0.50371968004290613</v>
      </c>
      <c r="AD966" s="30">
        <f t="shared" ca="1" si="594"/>
        <v>0.1956342893942058</v>
      </c>
      <c r="AE966" s="30">
        <f ca="1">IF(Riskregister!$E$8="",0,COUNTIF(BI$4:BI$53,"&lt;"&amp;AC966)*IF(AD966&lt;0.5,Riskregister!$K$8+(Riskregister!$L$8-Riskregister!$K$8)*SQRT(AD966/2),Riskregister!$L$8-(Riskregister!$L$8-Riskregister!$K$8)*SQRT((1-AD966)/2)))</f>
        <v>5309878.2905235635</v>
      </c>
      <c r="AF966" s="30">
        <f t="shared" ca="1" si="595"/>
        <v>0.64030561810048625</v>
      </c>
      <c r="AG966" s="30">
        <f t="shared" ca="1" si="595"/>
        <v>0.68453640131403648</v>
      </c>
      <c r="AH966" s="30">
        <f>IF(Riskregister!$E$9="",0,COUNTIF(BJ$4:BJ$53,"&lt;"&amp;AF966)*IF(AG966&lt;0.5,Riskregister!$K$9+(Riskregister!$L$9-Riskregister!$K$9)*SQRT(AG966/2),Riskregister!$L$9-(Riskregister!$L$9-Riskregister!$K$9)*SQRT((1-AG966)/2)))</f>
        <v>0</v>
      </c>
      <c r="AI966" s="30">
        <f t="shared" ca="1" si="596"/>
        <v>0.16383857958466141</v>
      </c>
      <c r="AJ966" s="30">
        <f t="shared" ca="1" si="596"/>
        <v>0.35017970693310563</v>
      </c>
      <c r="AK966" s="30">
        <f>IF(Riskregister!$E$10="",0,COUNTIF(BK$4:BK$53,"&lt;"&amp;AI966)*IF(AJ966&lt;0.5,Riskregister!$K$10+(Riskregister!$L$10-Riskregister!$K$10)*SQRT(AJ966/2),Riskregister!$L$10-(Riskregister!$L$10-Riskregister!$K$10)*SQRT((1-AJ966)/2)))</f>
        <v>0</v>
      </c>
      <c r="AL966" s="30">
        <f t="shared" ca="1" si="597"/>
        <v>0.61212744847683043</v>
      </c>
      <c r="AM966" s="30">
        <f t="shared" ca="1" si="597"/>
        <v>0.62784638223075828</v>
      </c>
      <c r="AN966" s="30">
        <f>IF(Riskregister!$E$11="",0,COUNTIF(BL$4:BL$53,"&lt;"&amp;AL966)*IF(AM966&lt;0.5,Riskregister!$K$11+(Riskregister!$L$11-Riskregister!$K$11)*SQRT(AM966/2),Riskregister!$L$11-(Riskregister!$L$11-Riskregister!$K$11)*SQRT((1-AM966)/2)))</f>
        <v>0</v>
      </c>
      <c r="AO966" s="30">
        <f t="shared" ca="1" si="598"/>
        <v>0.94332987959294257</v>
      </c>
      <c r="AP966" s="30">
        <f t="shared" ca="1" si="598"/>
        <v>0.37816070329435669</v>
      </c>
      <c r="AQ966" s="30">
        <f>IF(Riskregister!$E$12="",0,COUNTIF(BM$4:BM$53,"&lt;"&amp;AO966)*IF(AP966&lt;0.5,Riskregister!$K$12+(Riskregister!$L$12-Riskregister!$K$12)*SQRT(AP966/2),Riskregister!$L$12-(Riskregister!$L$12-Riskregister!$K$12)*SQRT((1-AP966)/2)))</f>
        <v>0</v>
      </c>
      <c r="AR966" s="30">
        <f t="shared" ca="1" si="599"/>
        <v>0.34390488069810055</v>
      </c>
      <c r="AS966" s="30">
        <f t="shared" ca="1" si="599"/>
        <v>0.23447851302800615</v>
      </c>
      <c r="AT966" s="30">
        <f>IF(Riskregister!$E$13="",0,COUNTIF(BN$4:BN$53,"&lt;"&amp;AR966)*IF(AS966&lt;0.5,Riskregister!$K$13+(Riskregister!$L$13-Riskregister!$K$13)*SQRT(AS966/2),Riskregister!$L$13-(Riskregister!$L$13-Riskregister!$K$13)*SQRT((1-AS966)/2)))</f>
        <v>0</v>
      </c>
      <c r="AU966" s="30">
        <f t="shared" ca="1" si="600"/>
        <v>0.4604179128399758</v>
      </c>
      <c r="AV966" s="30">
        <f t="shared" ca="1" si="600"/>
        <v>0.92464561939024337</v>
      </c>
      <c r="AW966" s="30">
        <f>IF(Riskregister!$E$14="",0,COUNTIF(BO$4:BO$53,"&lt;"&amp;AU966)*IF(AV966&lt;0.5,Riskregister!$K$14+(Riskregister!$L$14-Riskregister!$K$14)*SQRT(AV966/2),Riskregister!$L$14-(Riskregister!$L$14-Riskregister!$K$14)*SQRT((1-AV966)/2)))</f>
        <v>0</v>
      </c>
      <c r="AX966" s="30">
        <f t="shared" ca="1" si="601"/>
        <v>0.64388528043453019</v>
      </c>
      <c r="AY966" s="30">
        <f t="shared" ca="1" si="601"/>
        <v>4.5731655021725715E-2</v>
      </c>
      <c r="AZ966" s="30">
        <f>IF(Riskregister!$E$15="",0,COUNTIF(BP$4:BP$53,"&lt;"&amp;AX966)*IF(AY966&lt;0.5,Riskregister!$K$15+(Riskregister!$L$15-Riskregister!$K$15)*SQRT(AY966/2),Riskregister!$L$15-(Riskregister!$L$15-Riskregister!$K$15)*SQRT((1-AY966)/2)))</f>
        <v>0</v>
      </c>
      <c r="BA966" s="30">
        <f t="shared" ca="1" si="602"/>
        <v>0.44972870967374901</v>
      </c>
      <c r="BB966" s="30">
        <f t="shared" ca="1" si="602"/>
        <v>0.53546376751063285</v>
      </c>
      <c r="BC966" s="30">
        <f>IF(Riskregister!$E$16="",0,COUNTIF(BQ$4:BQ$53,"&lt;"&amp;BA966)*IF(BB966&lt;0.5,Riskregister!$K$16+(Riskregister!$L$16-Riskregister!$K$16)*SQRT(BB966/2),Riskregister!$L$16-(Riskregister!$L$16-Riskregister!$K$16)*SQRT((1-BB966)/2)))</f>
        <v>0</v>
      </c>
      <c r="BD966" s="30">
        <f t="shared" ca="1" si="603"/>
        <v>13955366.79697632</v>
      </c>
    </row>
    <row r="967" spans="20:56" x14ac:dyDescent="0.35">
      <c r="T967" s="30">
        <f t="shared" ca="1" si="591"/>
        <v>0.29684758512603804</v>
      </c>
      <c r="U967" s="30">
        <f t="shared" ca="1" si="591"/>
        <v>0.44913578627083461</v>
      </c>
      <c r="V967" s="30">
        <f ca="1">IF(Riskregister!$E$5="",0,COUNTIF(BF$4:BF$53,"&lt;"&amp;T967)*IF(U967&lt;0.5,Riskregister!$K$5+(Riskregister!$L$5-Riskregister!$K$5)*SQRT(U967/2),Riskregister!$L$5-(Riskregister!$L$5-Riskregister!$K$5)*SQRT((1-U967)/2)))</f>
        <v>726497.35455180495</v>
      </c>
      <c r="W967" s="30">
        <f t="shared" ca="1" si="592"/>
        <v>0.97088135245313001</v>
      </c>
      <c r="X967" s="30">
        <f t="shared" ca="1" si="592"/>
        <v>0.11580033190200922</v>
      </c>
      <c r="Y967" s="30">
        <f ca="1">IF(Riskregister!$E$6="",0,COUNTIF(BG$4:BG$53,"&lt;"&amp;W967)*IF(X967&lt;0.5,Riskregister!$K$6+(Riskregister!$L$6-Riskregister!$K$6)*SQRT(X967/2),Riskregister!$L$6-(Riskregister!$L$6-Riskregister!$K$6)*SQRT((1-X967)/2)))</f>
        <v>3165620.7983004255</v>
      </c>
      <c r="Z967" s="30">
        <f t="shared" ca="1" si="593"/>
        <v>0.7396232767694999</v>
      </c>
      <c r="AA967" s="30">
        <f t="shared" ca="1" si="593"/>
        <v>0.75792723193653133</v>
      </c>
      <c r="AB967" s="30">
        <f ca="1">IF(Riskregister!$E$7="",0,COUNTIF(BH$4:BH$53,"&lt;"&amp;Z967)*IF(AA967&lt;0.5,Riskregister!$K$7+(Riskregister!$L$7-Riskregister!$K$7)*SQRT(AA967/2),Riskregister!$L$7-(Riskregister!$L$7-Riskregister!$K$7)*SQRT((1-AA967)/2)))</f>
        <v>2225872.0562427146</v>
      </c>
      <c r="AC967" s="30">
        <f t="shared" ca="1" si="594"/>
        <v>0.95747376132351358</v>
      </c>
      <c r="AD967" s="30">
        <f t="shared" ca="1" si="594"/>
        <v>0.13540875571757527</v>
      </c>
      <c r="AE967" s="30">
        <f ca="1">IF(Riskregister!$E$8="",0,COUNTIF(BI$4:BI$53,"&lt;"&amp;AC967)*IF(AD967&lt;0.5,Riskregister!$K$8+(Riskregister!$L$8-Riskregister!$K$8)*SQRT(AD967/2),Riskregister!$L$8-(Riskregister!$L$8-Riskregister!$K$8)*SQRT((1-AD967)/2)))</f>
        <v>9137658.3082358278</v>
      </c>
      <c r="AF967" s="30">
        <f t="shared" ca="1" si="595"/>
        <v>0.58227582766288843</v>
      </c>
      <c r="AG967" s="30">
        <f t="shared" ca="1" si="595"/>
        <v>0.53715402009830027</v>
      </c>
      <c r="AH967" s="30">
        <f>IF(Riskregister!$E$9="",0,COUNTIF(BJ$4:BJ$53,"&lt;"&amp;AF967)*IF(AG967&lt;0.5,Riskregister!$K$9+(Riskregister!$L$9-Riskregister!$K$9)*SQRT(AG967/2),Riskregister!$L$9-(Riskregister!$L$9-Riskregister!$K$9)*SQRT((1-AG967)/2)))</f>
        <v>0</v>
      </c>
      <c r="AI967" s="30">
        <f t="shared" ca="1" si="596"/>
        <v>0.72063178237181069</v>
      </c>
      <c r="AJ967" s="30">
        <f t="shared" ca="1" si="596"/>
        <v>0.9630371206246362</v>
      </c>
      <c r="AK967" s="30">
        <f>IF(Riskregister!$E$10="",0,COUNTIF(BK$4:BK$53,"&lt;"&amp;AI967)*IF(AJ967&lt;0.5,Riskregister!$K$10+(Riskregister!$L$10-Riskregister!$K$10)*SQRT(AJ967/2),Riskregister!$L$10-(Riskregister!$L$10-Riskregister!$K$10)*SQRT((1-AJ967)/2)))</f>
        <v>0</v>
      </c>
      <c r="AL967" s="30">
        <f t="shared" ca="1" si="597"/>
        <v>0.86548843587513036</v>
      </c>
      <c r="AM967" s="30">
        <f t="shared" ca="1" si="597"/>
        <v>0.50401072717581097</v>
      </c>
      <c r="AN967" s="30">
        <f>IF(Riskregister!$E$11="",0,COUNTIF(BL$4:BL$53,"&lt;"&amp;AL967)*IF(AM967&lt;0.5,Riskregister!$K$11+(Riskregister!$L$11-Riskregister!$K$11)*SQRT(AM967/2),Riskregister!$L$11-(Riskregister!$L$11-Riskregister!$K$11)*SQRT((1-AM967)/2)))</f>
        <v>0</v>
      </c>
      <c r="AO967" s="30">
        <f t="shared" ca="1" si="598"/>
        <v>0.47501775916237787</v>
      </c>
      <c r="AP967" s="30">
        <f t="shared" ca="1" si="598"/>
        <v>0.14562909102122024</v>
      </c>
      <c r="AQ967" s="30">
        <f>IF(Riskregister!$E$12="",0,COUNTIF(BM$4:BM$53,"&lt;"&amp;AO967)*IF(AP967&lt;0.5,Riskregister!$K$12+(Riskregister!$L$12-Riskregister!$K$12)*SQRT(AP967/2),Riskregister!$L$12-(Riskregister!$L$12-Riskregister!$K$12)*SQRT((1-AP967)/2)))</f>
        <v>0</v>
      </c>
      <c r="AR967" s="30">
        <f t="shared" ca="1" si="599"/>
        <v>0.36795521671181497</v>
      </c>
      <c r="AS967" s="30">
        <f t="shared" ca="1" si="599"/>
        <v>0.5208198000368609</v>
      </c>
      <c r="AT967" s="30">
        <f>IF(Riskregister!$E$13="",0,COUNTIF(BN$4:BN$53,"&lt;"&amp;AR967)*IF(AS967&lt;0.5,Riskregister!$K$13+(Riskregister!$L$13-Riskregister!$K$13)*SQRT(AS967/2),Riskregister!$L$13-(Riskregister!$L$13-Riskregister!$K$13)*SQRT((1-AS967)/2)))</f>
        <v>0</v>
      </c>
      <c r="AU967" s="30">
        <f t="shared" ca="1" si="600"/>
        <v>0.88274373963878272</v>
      </c>
      <c r="AV967" s="30">
        <f t="shared" ca="1" si="600"/>
        <v>0.37005892936950524</v>
      </c>
      <c r="AW967" s="30">
        <f>IF(Riskregister!$E$14="",0,COUNTIF(BO$4:BO$53,"&lt;"&amp;AU967)*IF(AV967&lt;0.5,Riskregister!$K$14+(Riskregister!$L$14-Riskregister!$K$14)*SQRT(AV967/2),Riskregister!$L$14-(Riskregister!$L$14-Riskregister!$K$14)*SQRT((1-AV967)/2)))</f>
        <v>0</v>
      </c>
      <c r="AX967" s="30">
        <f t="shared" ca="1" si="601"/>
        <v>3.1991091721946585E-2</v>
      </c>
      <c r="AY967" s="30">
        <f t="shared" ca="1" si="601"/>
        <v>2.9933384560960064E-2</v>
      </c>
      <c r="AZ967" s="30">
        <f>IF(Riskregister!$E$15="",0,COUNTIF(BP$4:BP$53,"&lt;"&amp;AX967)*IF(AY967&lt;0.5,Riskregister!$K$15+(Riskregister!$L$15-Riskregister!$K$15)*SQRT(AY967/2),Riskregister!$L$15-(Riskregister!$L$15-Riskregister!$K$15)*SQRT((1-AY967)/2)))</f>
        <v>0</v>
      </c>
      <c r="BA967" s="30">
        <f t="shared" ca="1" si="602"/>
        <v>0.73257544823726939</v>
      </c>
      <c r="BB967" s="30">
        <f t="shared" ca="1" si="602"/>
        <v>0.58802419373067127</v>
      </c>
      <c r="BC967" s="30">
        <f>IF(Riskregister!$E$16="",0,COUNTIF(BQ$4:BQ$53,"&lt;"&amp;BA967)*IF(BB967&lt;0.5,Riskregister!$K$16+(Riskregister!$L$16-Riskregister!$K$16)*SQRT(BB967/2),Riskregister!$L$16-(Riskregister!$L$16-Riskregister!$K$16)*SQRT((1-BB967)/2)))</f>
        <v>0</v>
      </c>
      <c r="BD967" s="30">
        <f t="shared" ca="1" si="603"/>
        <v>15255648.517330773</v>
      </c>
    </row>
    <row r="968" spans="20:56" x14ac:dyDescent="0.35">
      <c r="T968" s="30">
        <f t="shared" ca="1" si="591"/>
        <v>0.28038352977833336</v>
      </c>
      <c r="U968" s="30">
        <f t="shared" ca="1" si="591"/>
        <v>0.27065467073992144</v>
      </c>
      <c r="V968" s="30">
        <f ca="1">IF(Riskregister!$E$5="",0,COUNTIF(BF$4:BF$53,"&lt;"&amp;T968)*IF(U968&lt;0.5,Riskregister!$K$5+(Riskregister!$L$5-Riskregister!$K$5)*SQRT(U968/2),Riskregister!$L$5-(Riskregister!$L$5-Riskregister!$K$5)*SQRT((1-U968)/2)))</f>
        <v>631081.77486788388</v>
      </c>
      <c r="W968" s="30">
        <f t="shared" ca="1" si="592"/>
        <v>0.62701048870632858</v>
      </c>
      <c r="X968" s="30">
        <f t="shared" ca="1" si="592"/>
        <v>0.6127264095990026</v>
      </c>
      <c r="Y968" s="30">
        <f ca="1">IF(Riskregister!$E$6="",0,COUNTIF(BG$4:BG$53,"&lt;"&amp;W968)*IF(X968&lt;0.5,Riskregister!$K$6+(Riskregister!$L$6-Riskregister!$K$6)*SQRT(X968/2),Riskregister!$L$6-(Riskregister!$L$6-Riskregister!$K$6)*SQRT((1-X968)/2)))</f>
        <v>2415849.481331252</v>
      </c>
      <c r="Z968" s="30">
        <f t="shared" ca="1" si="593"/>
        <v>0.1727846151969209</v>
      </c>
      <c r="AA968" s="30">
        <f t="shared" ca="1" si="593"/>
        <v>8.1906527055286338E-2</v>
      </c>
      <c r="AB968" s="30">
        <f ca="1">IF(Riskregister!$E$7="",0,COUNTIF(BH$4:BH$53,"&lt;"&amp;Z968)*IF(AA968&lt;0.5,Riskregister!$K$7+(Riskregister!$L$7-Riskregister!$K$7)*SQRT(AA968/2),Riskregister!$L$7-(Riskregister!$L$7-Riskregister!$K$7)*SQRT((1-AA968)/2)))</f>
        <v>483316.77767859178</v>
      </c>
      <c r="AC968" s="30">
        <f t="shared" ca="1" si="594"/>
        <v>0.96949336165693822</v>
      </c>
      <c r="AD968" s="30">
        <f t="shared" ca="1" si="594"/>
        <v>0.49759563068877222</v>
      </c>
      <c r="AE968" s="30">
        <f ca="1">IF(Riskregister!$E$8="",0,COUNTIF(BI$4:BI$53,"&lt;"&amp;AC968)*IF(AD968&lt;0.5,Riskregister!$K$8+(Riskregister!$L$8-Riskregister!$K$8)*SQRT(AD968/2),Riskregister!$L$8-(Riskregister!$L$8-Riskregister!$K$8)*SQRT((1-AD968)/2)))</f>
        <v>15866057.538431641</v>
      </c>
      <c r="AF968" s="30">
        <f t="shared" ca="1" si="595"/>
        <v>0.13529696239420375</v>
      </c>
      <c r="AG968" s="30">
        <f t="shared" ca="1" si="595"/>
        <v>0.37078366843454325</v>
      </c>
      <c r="AH968" s="30">
        <f>IF(Riskregister!$E$9="",0,COUNTIF(BJ$4:BJ$53,"&lt;"&amp;AF968)*IF(AG968&lt;0.5,Riskregister!$K$9+(Riskregister!$L$9-Riskregister!$K$9)*SQRT(AG968/2),Riskregister!$L$9-(Riskregister!$L$9-Riskregister!$K$9)*SQRT((1-AG968)/2)))</f>
        <v>0</v>
      </c>
      <c r="AI968" s="30">
        <f t="shared" ca="1" si="596"/>
        <v>0.87046003366413383</v>
      </c>
      <c r="AJ968" s="30">
        <f t="shared" ca="1" si="596"/>
        <v>6.9410857015164917E-2</v>
      </c>
      <c r="AK968" s="30">
        <f>IF(Riskregister!$E$10="",0,COUNTIF(BK$4:BK$53,"&lt;"&amp;AI968)*IF(AJ968&lt;0.5,Riskregister!$K$10+(Riskregister!$L$10-Riskregister!$K$10)*SQRT(AJ968/2),Riskregister!$L$10-(Riskregister!$L$10-Riskregister!$K$10)*SQRT((1-AJ968)/2)))</f>
        <v>0</v>
      </c>
      <c r="AL968" s="30">
        <f t="shared" ca="1" si="597"/>
        <v>0.70491964649606254</v>
      </c>
      <c r="AM968" s="30">
        <f t="shared" ca="1" si="597"/>
        <v>0.21627548461575319</v>
      </c>
      <c r="AN968" s="30">
        <f>IF(Riskregister!$E$11="",0,COUNTIF(BL$4:BL$53,"&lt;"&amp;AL968)*IF(AM968&lt;0.5,Riskregister!$K$11+(Riskregister!$L$11-Riskregister!$K$11)*SQRT(AM968/2),Riskregister!$L$11-(Riskregister!$L$11-Riskregister!$K$11)*SQRT((1-AM968)/2)))</f>
        <v>0</v>
      </c>
      <c r="AO968" s="30">
        <f t="shared" ca="1" si="598"/>
        <v>7.511938285418851E-2</v>
      </c>
      <c r="AP968" s="30">
        <f t="shared" ca="1" si="598"/>
        <v>0.7285130439466504</v>
      </c>
      <c r="AQ968" s="30">
        <f>IF(Riskregister!$E$12="",0,COUNTIF(BM$4:BM$53,"&lt;"&amp;AO968)*IF(AP968&lt;0.5,Riskregister!$K$12+(Riskregister!$L$12-Riskregister!$K$12)*SQRT(AP968/2),Riskregister!$L$12-(Riskregister!$L$12-Riskregister!$K$12)*SQRT((1-AP968)/2)))</f>
        <v>0</v>
      </c>
      <c r="AR968" s="30">
        <f t="shared" ca="1" si="599"/>
        <v>0.81368102009739829</v>
      </c>
      <c r="AS968" s="30">
        <f t="shared" ca="1" si="599"/>
        <v>0.99652676489988445</v>
      </c>
      <c r="AT968" s="30">
        <f>IF(Riskregister!$E$13="",0,COUNTIF(BN$4:BN$53,"&lt;"&amp;AR968)*IF(AS968&lt;0.5,Riskregister!$K$13+(Riskregister!$L$13-Riskregister!$K$13)*SQRT(AS968/2),Riskregister!$L$13-(Riskregister!$L$13-Riskregister!$K$13)*SQRT((1-AS968)/2)))</f>
        <v>0</v>
      </c>
      <c r="AU968" s="30">
        <f t="shared" ca="1" si="600"/>
        <v>2.2361517527458408E-2</v>
      </c>
      <c r="AV968" s="30">
        <f t="shared" ca="1" si="600"/>
        <v>0.84562602382559082</v>
      </c>
      <c r="AW968" s="30">
        <f>IF(Riskregister!$E$14="",0,COUNTIF(BO$4:BO$53,"&lt;"&amp;AU968)*IF(AV968&lt;0.5,Riskregister!$K$14+(Riskregister!$L$14-Riskregister!$K$14)*SQRT(AV968/2),Riskregister!$L$14-(Riskregister!$L$14-Riskregister!$K$14)*SQRT((1-AV968)/2)))</f>
        <v>0</v>
      </c>
      <c r="AX968" s="30">
        <f t="shared" ca="1" si="601"/>
        <v>0.25614836822010723</v>
      </c>
      <c r="AY968" s="30">
        <f t="shared" ca="1" si="601"/>
        <v>0.93967708799471916</v>
      </c>
      <c r="AZ968" s="30">
        <f>IF(Riskregister!$E$15="",0,COUNTIF(BP$4:BP$53,"&lt;"&amp;AX968)*IF(AY968&lt;0.5,Riskregister!$K$15+(Riskregister!$L$15-Riskregister!$K$15)*SQRT(AY968/2),Riskregister!$L$15-(Riskregister!$L$15-Riskregister!$K$15)*SQRT((1-AY968)/2)))</f>
        <v>0</v>
      </c>
      <c r="BA968" s="30">
        <f t="shared" ca="1" si="602"/>
        <v>0.74992126733639652</v>
      </c>
      <c r="BB968" s="30">
        <f t="shared" ca="1" si="602"/>
        <v>0.41753061868425645</v>
      </c>
      <c r="BC968" s="30">
        <f>IF(Riskregister!$E$16="",0,COUNTIF(BQ$4:BQ$53,"&lt;"&amp;BA968)*IF(BB968&lt;0.5,Riskregister!$K$16+(Riskregister!$L$16-Riskregister!$K$16)*SQRT(BB968/2),Riskregister!$L$16-(Riskregister!$L$16-Riskregister!$K$16)*SQRT((1-BB968)/2)))</f>
        <v>0</v>
      </c>
      <c r="BD968" s="30">
        <f t="shared" ca="1" si="603"/>
        <v>19396305.572309367</v>
      </c>
    </row>
    <row r="969" spans="20:56" x14ac:dyDescent="0.35">
      <c r="T969" s="30">
        <f t="shared" ca="1" si="591"/>
        <v>9.9222415783509543E-2</v>
      </c>
      <c r="U969" s="30">
        <f t="shared" ca="1" si="591"/>
        <v>9.5230878545438991E-2</v>
      </c>
      <c r="V969" s="30">
        <f ca="1">IF(Riskregister!$E$5="",0,COUNTIF(BF$4:BF$53,"&lt;"&amp;T969)*IF(U969&lt;0.5,Riskregister!$K$5+(Riskregister!$L$5-Riskregister!$K$5)*SQRT(U969/2),Riskregister!$L$5-(Riskregister!$L$5-Riskregister!$K$5)*SQRT((1-U969)/2)))</f>
        <v>248194.33004367258</v>
      </c>
      <c r="W969" s="30">
        <f t="shared" ca="1" si="592"/>
        <v>0.64486276866872139</v>
      </c>
      <c r="X969" s="30">
        <f t="shared" ca="1" si="592"/>
        <v>3.7407913844189511E-2</v>
      </c>
      <c r="Y969" s="30">
        <f ca="1">IF(Riskregister!$E$6="",0,COUNTIF(BG$4:BG$53,"&lt;"&amp;W969)*IF(X969&lt;0.5,Riskregister!$K$6+(Riskregister!$L$6-Riskregister!$K$6)*SQRT(X969/2),Riskregister!$L$6-(Riskregister!$L$6-Riskregister!$K$6)*SQRT((1-X969)/2)))</f>
        <v>892344.67775162146</v>
      </c>
      <c r="Z969" s="30">
        <f t="shared" ca="1" si="593"/>
        <v>0.83901267873877283</v>
      </c>
      <c r="AA969" s="30">
        <f t="shared" ca="1" si="593"/>
        <v>0.88948776994220913</v>
      </c>
      <c r="AB969" s="30">
        <f ca="1">IF(Riskregister!$E$7="",0,COUNTIF(BH$4:BH$53,"&lt;"&amp;Z969)*IF(AA969&lt;0.5,Riskregister!$K$7+(Riskregister!$L$7-Riskregister!$K$7)*SQRT(AA969/2),Riskregister!$L$7-(Riskregister!$L$7-Riskregister!$K$7)*SQRT((1-AA969)/2)))</f>
        <v>2859541.4924695543</v>
      </c>
      <c r="AC969" s="30">
        <f t="shared" ca="1" si="594"/>
        <v>0.2094542848907226</v>
      </c>
      <c r="AD969" s="30">
        <f t="shared" ca="1" si="594"/>
        <v>0.53082073963199272</v>
      </c>
      <c r="AE969" s="30">
        <f ca="1">IF(Riskregister!$E$8="",0,COUNTIF(BI$4:BI$53,"&lt;"&amp;AC969)*IF(AD969&lt;0.5,Riskregister!$K$8+(Riskregister!$L$8-Riskregister!$K$8)*SQRT(AD969/2),Riskregister!$L$8-(Riskregister!$L$8-Riskregister!$K$8)*SQRT((1-AD969)/2)))</f>
        <v>2723580.6777386903</v>
      </c>
      <c r="AF969" s="30">
        <f t="shared" ca="1" si="595"/>
        <v>0.44800159485773239</v>
      </c>
      <c r="AG969" s="30">
        <f t="shared" ca="1" si="595"/>
        <v>0.79426001479730224</v>
      </c>
      <c r="AH969" s="30">
        <f>IF(Riskregister!$E$9="",0,COUNTIF(BJ$4:BJ$53,"&lt;"&amp;AF969)*IF(AG969&lt;0.5,Riskregister!$K$9+(Riskregister!$L$9-Riskregister!$K$9)*SQRT(AG969/2),Riskregister!$L$9-(Riskregister!$L$9-Riskregister!$K$9)*SQRT((1-AG969)/2)))</f>
        <v>0</v>
      </c>
      <c r="AI969" s="30">
        <f t="shared" ca="1" si="596"/>
        <v>0.65862931790930335</v>
      </c>
      <c r="AJ969" s="30">
        <f t="shared" ca="1" si="596"/>
        <v>0.93331345685631206</v>
      </c>
      <c r="AK969" s="30">
        <f>IF(Riskregister!$E$10="",0,COUNTIF(BK$4:BK$53,"&lt;"&amp;AI969)*IF(AJ969&lt;0.5,Riskregister!$K$10+(Riskregister!$L$10-Riskregister!$K$10)*SQRT(AJ969/2),Riskregister!$L$10-(Riskregister!$L$10-Riskregister!$K$10)*SQRT((1-AJ969)/2)))</f>
        <v>0</v>
      </c>
      <c r="AL969" s="30">
        <f t="shared" ca="1" si="597"/>
        <v>0.17480898248317334</v>
      </c>
      <c r="AM969" s="30">
        <f t="shared" ca="1" si="597"/>
        <v>4.562982476552957E-3</v>
      </c>
      <c r="AN969" s="30">
        <f>IF(Riskregister!$E$11="",0,COUNTIF(BL$4:BL$53,"&lt;"&amp;AL969)*IF(AM969&lt;0.5,Riskregister!$K$11+(Riskregister!$L$11-Riskregister!$K$11)*SQRT(AM969/2),Riskregister!$L$11-(Riskregister!$L$11-Riskregister!$K$11)*SQRT((1-AM969)/2)))</f>
        <v>0</v>
      </c>
      <c r="AO969" s="30">
        <f t="shared" ca="1" si="598"/>
        <v>0.54338141786056371</v>
      </c>
      <c r="AP969" s="30">
        <f t="shared" ca="1" si="598"/>
        <v>0.16575590477924584</v>
      </c>
      <c r="AQ969" s="30">
        <f>IF(Riskregister!$E$12="",0,COUNTIF(BM$4:BM$53,"&lt;"&amp;AO969)*IF(AP969&lt;0.5,Riskregister!$K$12+(Riskregister!$L$12-Riskregister!$K$12)*SQRT(AP969/2),Riskregister!$L$12-(Riskregister!$L$12-Riskregister!$K$12)*SQRT((1-AP969)/2)))</f>
        <v>0</v>
      </c>
      <c r="AR969" s="30">
        <f t="shared" ca="1" si="599"/>
        <v>0.32979736980596697</v>
      </c>
      <c r="AS969" s="30">
        <f t="shared" ca="1" si="599"/>
        <v>0.13370146733888622</v>
      </c>
      <c r="AT969" s="30">
        <f>IF(Riskregister!$E$13="",0,COUNTIF(BN$4:BN$53,"&lt;"&amp;AR969)*IF(AS969&lt;0.5,Riskregister!$K$13+(Riskregister!$L$13-Riskregister!$K$13)*SQRT(AS969/2),Riskregister!$L$13-(Riskregister!$L$13-Riskregister!$K$13)*SQRT((1-AS969)/2)))</f>
        <v>0</v>
      </c>
      <c r="AU969" s="30">
        <f t="shared" ca="1" si="600"/>
        <v>0.78376820598601638</v>
      </c>
      <c r="AV969" s="30">
        <f t="shared" ca="1" si="600"/>
        <v>0.44826439764561743</v>
      </c>
      <c r="AW969" s="30">
        <f>IF(Riskregister!$E$14="",0,COUNTIF(BO$4:BO$53,"&lt;"&amp;AU969)*IF(AV969&lt;0.5,Riskregister!$K$14+(Riskregister!$L$14-Riskregister!$K$14)*SQRT(AV969/2),Riskregister!$L$14-(Riskregister!$L$14-Riskregister!$K$14)*SQRT((1-AV969)/2)))</f>
        <v>0</v>
      </c>
      <c r="AX969" s="30">
        <f t="shared" ca="1" si="601"/>
        <v>0.78991726010618157</v>
      </c>
      <c r="AY969" s="30">
        <f t="shared" ca="1" si="601"/>
        <v>0.36181094472839592</v>
      </c>
      <c r="AZ969" s="30">
        <f>IF(Riskregister!$E$15="",0,COUNTIF(BP$4:BP$53,"&lt;"&amp;AX969)*IF(AY969&lt;0.5,Riskregister!$K$15+(Riskregister!$L$15-Riskregister!$K$15)*SQRT(AY969/2),Riskregister!$L$15-(Riskregister!$L$15-Riskregister!$K$15)*SQRT((1-AY969)/2)))</f>
        <v>0</v>
      </c>
      <c r="BA969" s="30">
        <f t="shared" ca="1" si="602"/>
        <v>0.60630775348365162</v>
      </c>
      <c r="BB969" s="30">
        <f t="shared" ca="1" si="602"/>
        <v>0.26381198318323229</v>
      </c>
      <c r="BC969" s="30">
        <f>IF(Riskregister!$E$16="",0,COUNTIF(BQ$4:BQ$53,"&lt;"&amp;BA969)*IF(BB969&lt;0.5,Riskregister!$K$16+(Riskregister!$L$16-Riskregister!$K$16)*SQRT(BB969/2),Riskregister!$L$16-(Riskregister!$L$16-Riskregister!$K$16)*SQRT((1-BB969)/2)))</f>
        <v>0</v>
      </c>
      <c r="BD969" s="30">
        <f t="shared" ca="1" si="603"/>
        <v>6723661.1780035384</v>
      </c>
    </row>
    <row r="970" spans="20:56" x14ac:dyDescent="0.35">
      <c r="T970" s="30">
        <f t="shared" ca="1" si="591"/>
        <v>0.54846720650027891</v>
      </c>
      <c r="U970" s="30">
        <f t="shared" ca="1" si="591"/>
        <v>0.1163595239172317</v>
      </c>
      <c r="V970" s="30">
        <f ca="1">IF(Riskregister!$E$5="",0,COUNTIF(BF$4:BF$53,"&lt;"&amp;T970)*IF(U970&lt;0.5,Riskregister!$K$5+(Riskregister!$L$5-Riskregister!$K$5)*SQRT(U970/2),Riskregister!$L$5-(Riskregister!$L$5-Riskregister!$K$5)*SQRT((1-U970)/2)))</f>
        <v>1034168.6639382388</v>
      </c>
      <c r="W970" s="30">
        <f t="shared" ca="1" si="592"/>
        <v>0.71439209810653947</v>
      </c>
      <c r="X970" s="30">
        <f t="shared" ca="1" si="592"/>
        <v>0.48637398465109472</v>
      </c>
      <c r="Y970" s="30">
        <f ca="1">IF(Riskregister!$E$6="",0,COUNTIF(BG$4:BG$53,"&lt;"&amp;W970)*IF(X970&lt;0.5,Riskregister!$K$6+(Riskregister!$L$6-Riskregister!$K$6)*SQRT(X970/2),Riskregister!$L$6-(Riskregister!$L$6-Riskregister!$K$6)*SQRT((1-X970)/2)))</f>
        <v>3262955.631664366</v>
      </c>
      <c r="Z970" s="30">
        <f t="shared" ca="1" si="593"/>
        <v>0.35020773719709897</v>
      </c>
      <c r="AA970" s="30">
        <f t="shared" ca="1" si="593"/>
        <v>0.18703009187330288</v>
      </c>
      <c r="AB970" s="30">
        <f ca="1">IF(Riskregister!$E$7="",0,COUNTIF(BH$4:BH$53,"&lt;"&amp;Z970)*IF(AA970&lt;0.5,Riskregister!$K$7+(Riskregister!$L$7-Riskregister!$K$7)*SQRT(AA970/2),Riskregister!$L$7-(Riskregister!$L$7-Riskregister!$K$7)*SQRT((1-AA970)/2)))</f>
        <v>785154.02285790129</v>
      </c>
      <c r="AC970" s="30">
        <f t="shared" ca="1" si="594"/>
        <v>0.17654620787123265</v>
      </c>
      <c r="AD970" s="30">
        <f t="shared" ca="1" si="594"/>
        <v>0.20320320743505027</v>
      </c>
      <c r="AE970" s="30">
        <f ca="1">IF(Riskregister!$E$8="",0,COUNTIF(BI$4:BI$53,"&lt;"&amp;AC970)*IF(AD970&lt;0.5,Riskregister!$K$8+(Riskregister!$L$8-Riskregister!$K$8)*SQRT(AD970/2),Riskregister!$L$8-(Riskregister!$L$8-Riskregister!$K$8)*SQRT((1-AD970)/2)))</f>
        <v>1798125.3038781937</v>
      </c>
      <c r="AF970" s="30">
        <f t="shared" ca="1" si="595"/>
        <v>7.2397998583965117E-3</v>
      </c>
      <c r="AG970" s="30">
        <f t="shared" ca="1" si="595"/>
        <v>0.92099199108091423</v>
      </c>
      <c r="AH970" s="30">
        <f>IF(Riskregister!$E$9="",0,COUNTIF(BJ$4:BJ$53,"&lt;"&amp;AF970)*IF(AG970&lt;0.5,Riskregister!$K$9+(Riskregister!$L$9-Riskregister!$K$9)*SQRT(AG970/2),Riskregister!$L$9-(Riskregister!$L$9-Riskregister!$K$9)*SQRT((1-AG970)/2)))</f>
        <v>0</v>
      </c>
      <c r="AI970" s="30">
        <f t="shared" ca="1" si="596"/>
        <v>0.7086783292085328</v>
      </c>
      <c r="AJ970" s="30">
        <f t="shared" ca="1" si="596"/>
        <v>0.52142096616244804</v>
      </c>
      <c r="AK970" s="30">
        <f>IF(Riskregister!$E$10="",0,COUNTIF(BK$4:BK$53,"&lt;"&amp;AI970)*IF(AJ970&lt;0.5,Riskregister!$K$10+(Riskregister!$L$10-Riskregister!$K$10)*SQRT(AJ970/2),Riskregister!$L$10-(Riskregister!$L$10-Riskregister!$K$10)*SQRT((1-AJ970)/2)))</f>
        <v>0</v>
      </c>
      <c r="AL970" s="30">
        <f t="shared" ca="1" si="597"/>
        <v>0.23096323529868135</v>
      </c>
      <c r="AM970" s="30">
        <f t="shared" ca="1" si="597"/>
        <v>0.26780315980226177</v>
      </c>
      <c r="AN970" s="30">
        <f>IF(Riskregister!$E$11="",0,COUNTIF(BL$4:BL$53,"&lt;"&amp;AL970)*IF(AM970&lt;0.5,Riskregister!$K$11+(Riskregister!$L$11-Riskregister!$K$11)*SQRT(AM970/2),Riskregister!$L$11-(Riskregister!$L$11-Riskregister!$K$11)*SQRT((1-AM970)/2)))</f>
        <v>0</v>
      </c>
      <c r="AO970" s="30">
        <f t="shared" ca="1" si="598"/>
        <v>0.77444487681122764</v>
      </c>
      <c r="AP970" s="30">
        <f t="shared" ca="1" si="598"/>
        <v>0.94142004354989373</v>
      </c>
      <c r="AQ970" s="30">
        <f>IF(Riskregister!$E$12="",0,COUNTIF(BM$4:BM$53,"&lt;"&amp;AO970)*IF(AP970&lt;0.5,Riskregister!$K$12+(Riskregister!$L$12-Riskregister!$K$12)*SQRT(AP970/2),Riskregister!$L$12-(Riskregister!$L$12-Riskregister!$K$12)*SQRT((1-AP970)/2)))</f>
        <v>0</v>
      </c>
      <c r="AR970" s="30">
        <f t="shared" ca="1" si="599"/>
        <v>0.70934442003223885</v>
      </c>
      <c r="AS970" s="30">
        <f t="shared" ca="1" si="599"/>
        <v>0.10045460236008363</v>
      </c>
      <c r="AT970" s="30">
        <f>IF(Riskregister!$E$13="",0,COUNTIF(BN$4:BN$53,"&lt;"&amp;AR970)*IF(AS970&lt;0.5,Riskregister!$K$13+(Riskregister!$L$13-Riskregister!$K$13)*SQRT(AS970/2),Riskregister!$L$13-(Riskregister!$L$13-Riskregister!$K$13)*SQRT((1-AS970)/2)))</f>
        <v>0</v>
      </c>
      <c r="AU970" s="30">
        <f t="shared" ca="1" si="600"/>
        <v>0.2217694013001329</v>
      </c>
      <c r="AV970" s="30">
        <f t="shared" ca="1" si="600"/>
        <v>0.67064676518098743</v>
      </c>
      <c r="AW970" s="30">
        <f>IF(Riskregister!$E$14="",0,COUNTIF(BO$4:BO$53,"&lt;"&amp;AU970)*IF(AV970&lt;0.5,Riskregister!$K$14+(Riskregister!$L$14-Riskregister!$K$14)*SQRT(AV970/2),Riskregister!$L$14-(Riskregister!$L$14-Riskregister!$K$14)*SQRT((1-AV970)/2)))</f>
        <v>0</v>
      </c>
      <c r="AX970" s="30">
        <f t="shared" ca="1" si="601"/>
        <v>0.26579063279181159</v>
      </c>
      <c r="AY970" s="30">
        <f t="shared" ca="1" si="601"/>
        <v>0.39829281701742014</v>
      </c>
      <c r="AZ970" s="30">
        <f>IF(Riskregister!$E$15="",0,COUNTIF(BP$4:BP$53,"&lt;"&amp;AX970)*IF(AY970&lt;0.5,Riskregister!$K$15+(Riskregister!$L$15-Riskregister!$K$15)*SQRT(AY970/2),Riskregister!$L$15-(Riskregister!$L$15-Riskregister!$K$15)*SQRT((1-AY970)/2)))</f>
        <v>0</v>
      </c>
      <c r="BA970" s="30">
        <f t="shared" ca="1" si="602"/>
        <v>0.61105211604128618</v>
      </c>
      <c r="BB970" s="30">
        <f t="shared" ca="1" si="602"/>
        <v>0.76295240621190807</v>
      </c>
      <c r="BC970" s="30">
        <f>IF(Riskregister!$E$16="",0,COUNTIF(BQ$4:BQ$53,"&lt;"&amp;BA970)*IF(BB970&lt;0.5,Riskregister!$K$16+(Riskregister!$L$16-Riskregister!$K$16)*SQRT(BB970/2),Riskregister!$L$16-(Riskregister!$L$16-Riskregister!$K$16)*SQRT((1-BB970)/2)))</f>
        <v>0</v>
      </c>
      <c r="BD970" s="30">
        <f t="shared" ca="1" si="603"/>
        <v>6880403.6223387001</v>
      </c>
    </row>
    <row r="971" spans="20:56" x14ac:dyDescent="0.35">
      <c r="T971" s="30">
        <f t="shared" ca="1" si="591"/>
        <v>0.11375403099745618</v>
      </c>
      <c r="U971" s="30">
        <f t="shared" ca="1" si="591"/>
        <v>0.13790086585485206</v>
      </c>
      <c r="V971" s="30">
        <f ca="1">IF(Riskregister!$E$5="",0,COUNTIF(BF$4:BF$53,"&lt;"&amp;T971)*IF(U971&lt;0.5,Riskregister!$K$5+(Riskregister!$L$5-Riskregister!$K$5)*SQRT(U971/2),Riskregister!$L$5-(Riskregister!$L$5-Riskregister!$K$5)*SQRT((1-U971)/2)))</f>
        <v>268162.86501182918</v>
      </c>
      <c r="W971" s="30">
        <f t="shared" ca="1" si="592"/>
        <v>0.20072700784781861</v>
      </c>
      <c r="X971" s="30">
        <f t="shared" ca="1" si="592"/>
        <v>0.32149168341465006</v>
      </c>
      <c r="Y971" s="30">
        <f ca="1">IF(Riskregister!$E$6="",0,COUNTIF(BG$4:BG$53,"&lt;"&amp;W971)*IF(X971&lt;0.5,Riskregister!$K$6+(Riskregister!$L$6-Riskregister!$K$6)*SQRT(X971/2),Riskregister!$L$6-(Riskregister!$L$6-Riskregister!$K$6)*SQRT((1-X971)/2)))</f>
        <v>921676.19271507987</v>
      </c>
      <c r="Z971" s="30">
        <f t="shared" ca="1" si="593"/>
        <v>0.24412385279930882</v>
      </c>
      <c r="AA971" s="30">
        <f t="shared" ca="1" si="593"/>
        <v>0.62486426581274346</v>
      </c>
      <c r="AB971" s="30">
        <f ca="1">IF(Riskregister!$E$7="",0,COUNTIF(BH$4:BH$53,"&lt;"&amp;Z971)*IF(AA971&lt;0.5,Riskregister!$K$7+(Riskregister!$L$7-Riskregister!$K$7)*SQRT(AA971/2),Riskregister!$L$7-(Riskregister!$L$7-Riskregister!$K$7)*SQRT((1-AA971)/2)))</f>
        <v>993672.51463956258</v>
      </c>
      <c r="AC971" s="30">
        <f t="shared" ca="1" si="594"/>
        <v>0.33103572257829694</v>
      </c>
      <c r="AD971" s="30">
        <f t="shared" ca="1" si="594"/>
        <v>0.35691367861836654</v>
      </c>
      <c r="AE971" s="30">
        <f ca="1">IF(Riskregister!$E$8="",0,COUNTIF(BI$4:BI$53,"&lt;"&amp;AC971)*IF(AD971&lt;0.5,Riskregister!$K$8+(Riskregister!$L$8-Riskregister!$K$8)*SQRT(AD971/2),Riskregister!$L$8-(Riskregister!$L$8-Riskregister!$K$8)*SQRT((1-AD971)/2)))</f>
        <v>4570950.3045693524</v>
      </c>
      <c r="AF971" s="30">
        <f t="shared" ca="1" si="595"/>
        <v>0.2837606608931893</v>
      </c>
      <c r="AG971" s="30">
        <f t="shared" ca="1" si="595"/>
        <v>0.88962231623788635</v>
      </c>
      <c r="AH971" s="30">
        <f>IF(Riskregister!$E$9="",0,COUNTIF(BJ$4:BJ$53,"&lt;"&amp;AF971)*IF(AG971&lt;0.5,Riskregister!$K$9+(Riskregister!$L$9-Riskregister!$K$9)*SQRT(AG971/2),Riskregister!$L$9-(Riskregister!$L$9-Riskregister!$K$9)*SQRT((1-AG971)/2)))</f>
        <v>0</v>
      </c>
      <c r="AI971" s="30">
        <f t="shared" ca="1" si="596"/>
        <v>0.73603911795464161</v>
      </c>
      <c r="AJ971" s="30">
        <f t="shared" ca="1" si="596"/>
        <v>0.36613499201771083</v>
      </c>
      <c r="AK971" s="30">
        <f>IF(Riskregister!$E$10="",0,COUNTIF(BK$4:BK$53,"&lt;"&amp;AI971)*IF(AJ971&lt;0.5,Riskregister!$K$10+(Riskregister!$L$10-Riskregister!$K$10)*SQRT(AJ971/2),Riskregister!$L$10-(Riskregister!$L$10-Riskregister!$K$10)*SQRT((1-AJ971)/2)))</f>
        <v>0</v>
      </c>
      <c r="AL971" s="30">
        <f t="shared" ca="1" si="597"/>
        <v>0.13809791609817434</v>
      </c>
      <c r="AM971" s="30">
        <f t="shared" ca="1" si="597"/>
        <v>0.2308973909473403</v>
      </c>
      <c r="AN971" s="30">
        <f>IF(Riskregister!$E$11="",0,COUNTIF(BL$4:BL$53,"&lt;"&amp;AL971)*IF(AM971&lt;0.5,Riskregister!$K$11+(Riskregister!$L$11-Riskregister!$K$11)*SQRT(AM971/2),Riskregister!$L$11-(Riskregister!$L$11-Riskregister!$K$11)*SQRT((1-AM971)/2)))</f>
        <v>0</v>
      </c>
      <c r="AO971" s="30">
        <f t="shared" ca="1" si="598"/>
        <v>0.55109567074949972</v>
      </c>
      <c r="AP971" s="30">
        <f t="shared" ca="1" si="598"/>
        <v>0.76870371405562266</v>
      </c>
      <c r="AQ971" s="30">
        <f>IF(Riskregister!$E$12="",0,COUNTIF(BM$4:BM$53,"&lt;"&amp;AO971)*IF(AP971&lt;0.5,Riskregister!$K$12+(Riskregister!$L$12-Riskregister!$K$12)*SQRT(AP971/2),Riskregister!$L$12-(Riskregister!$L$12-Riskregister!$K$12)*SQRT((1-AP971)/2)))</f>
        <v>0</v>
      </c>
      <c r="AR971" s="30">
        <f t="shared" ca="1" si="599"/>
        <v>0.9534190980468662</v>
      </c>
      <c r="AS971" s="30">
        <f t="shared" ca="1" si="599"/>
        <v>0.27639521204684092</v>
      </c>
      <c r="AT971" s="30">
        <f>IF(Riskregister!$E$13="",0,COUNTIF(BN$4:BN$53,"&lt;"&amp;AR971)*IF(AS971&lt;0.5,Riskregister!$K$13+(Riskregister!$L$13-Riskregister!$K$13)*SQRT(AS971/2),Riskregister!$L$13-(Riskregister!$L$13-Riskregister!$K$13)*SQRT((1-AS971)/2)))</f>
        <v>0</v>
      </c>
      <c r="AU971" s="30">
        <f t="shared" ca="1" si="600"/>
        <v>0.73273340538910192</v>
      </c>
      <c r="AV971" s="30">
        <f t="shared" ca="1" si="600"/>
        <v>5.5652850149916611E-2</v>
      </c>
      <c r="AW971" s="30">
        <f>IF(Riskregister!$E$14="",0,COUNTIF(BO$4:BO$53,"&lt;"&amp;AU971)*IF(AV971&lt;0.5,Riskregister!$K$14+(Riskregister!$L$14-Riskregister!$K$14)*SQRT(AV971/2),Riskregister!$L$14-(Riskregister!$L$14-Riskregister!$K$14)*SQRT((1-AV971)/2)))</f>
        <v>0</v>
      </c>
      <c r="AX971" s="30">
        <f t="shared" ca="1" si="601"/>
        <v>0.52647893513396216</v>
      </c>
      <c r="AY971" s="30">
        <f t="shared" ca="1" si="601"/>
        <v>0.54447548510112598</v>
      </c>
      <c r="AZ971" s="30">
        <f>IF(Riskregister!$E$15="",0,COUNTIF(BP$4:BP$53,"&lt;"&amp;AX971)*IF(AY971&lt;0.5,Riskregister!$K$15+(Riskregister!$L$15-Riskregister!$K$15)*SQRT(AY971/2),Riskregister!$L$15-(Riskregister!$L$15-Riskregister!$K$15)*SQRT((1-AY971)/2)))</f>
        <v>0</v>
      </c>
      <c r="BA971" s="30">
        <f t="shared" ca="1" si="602"/>
        <v>0.34162742034246008</v>
      </c>
      <c r="BB971" s="30">
        <f t="shared" ca="1" si="602"/>
        <v>0.5332041349221156</v>
      </c>
      <c r="BC971" s="30">
        <f>IF(Riskregister!$E$16="",0,COUNTIF(BQ$4:BQ$53,"&lt;"&amp;BA971)*IF(BB971&lt;0.5,Riskregister!$K$16+(Riskregister!$L$16-Riskregister!$K$16)*SQRT(BB971/2),Riskregister!$L$16-(Riskregister!$L$16-Riskregister!$K$16)*SQRT((1-BB971)/2)))</f>
        <v>0</v>
      </c>
      <c r="BD971" s="30">
        <f t="shared" ca="1" si="603"/>
        <v>6754461.8769358238</v>
      </c>
    </row>
    <row r="972" spans="20:56" x14ac:dyDescent="0.35">
      <c r="T972" s="30">
        <f t="shared" ca="1" si="591"/>
        <v>1.6134730834841071E-2</v>
      </c>
      <c r="U972" s="30">
        <f t="shared" ca="1" si="591"/>
        <v>0.9852518163774755</v>
      </c>
      <c r="V972" s="30">
        <f ca="1">IF(Riskregister!$E$5="",0,COUNTIF(BF$4:BF$53,"&lt;"&amp;T972)*IF(U972&lt;0.5,Riskregister!$K$5+(Riskregister!$L$5-Riskregister!$K$5)*SQRT(U972/2),Riskregister!$L$5-(Riskregister!$L$5-Riskregister!$K$5)*SQRT((1-U972)/2)))</f>
        <v>0</v>
      </c>
      <c r="W972" s="30">
        <f t="shared" ca="1" si="592"/>
        <v>0.44922842634712667</v>
      </c>
      <c r="X972" s="30">
        <f t="shared" ca="1" si="592"/>
        <v>0.12586132522474747</v>
      </c>
      <c r="Y972" s="30">
        <f ca="1">IF(Riskregister!$E$6="",0,COUNTIF(BG$4:BG$53,"&lt;"&amp;W972)*IF(X972&lt;0.5,Riskregister!$K$6+(Riskregister!$L$6-Riskregister!$K$6)*SQRT(X972/2),Riskregister!$L$6-(Riskregister!$L$6-Riskregister!$K$6)*SQRT((1-X972)/2)))</f>
        <v>1303095.4475892144</v>
      </c>
      <c r="Z972" s="30">
        <f t="shared" ca="1" si="593"/>
        <v>0.60032259530245402</v>
      </c>
      <c r="AA972" s="30">
        <f t="shared" ca="1" si="593"/>
        <v>0.13165802009969696</v>
      </c>
      <c r="AB972" s="30">
        <f ca="1">IF(Riskregister!$E$7="",0,COUNTIF(BH$4:BH$53,"&lt;"&amp;Z972)*IF(AA972&lt;0.5,Riskregister!$K$7+(Riskregister!$L$7-Riskregister!$K$7)*SQRT(AA972/2),Riskregister!$L$7-(Riskregister!$L$7-Riskregister!$K$7)*SQRT((1-AA972)/2)))</f>
        <v>978600.53517652641</v>
      </c>
      <c r="AC972" s="30">
        <f t="shared" ca="1" si="594"/>
        <v>0.17625941084562202</v>
      </c>
      <c r="AD972" s="30">
        <f t="shared" ca="1" si="594"/>
        <v>0.68044122669944063</v>
      </c>
      <c r="AE972" s="30">
        <f ca="1">IF(Riskregister!$E$8="",0,COUNTIF(BI$4:BI$53,"&lt;"&amp;AC972)*IF(AD972&lt;0.5,Riskregister!$K$8+(Riskregister!$L$8-Riskregister!$K$8)*SQRT(AD972/2),Riskregister!$L$8-(Riskregister!$L$8-Riskregister!$K$8)*SQRT((1-AD972)/2)))</f>
        <v>3121296.5505155744</v>
      </c>
      <c r="AF972" s="30">
        <f t="shared" ca="1" si="595"/>
        <v>0.22541136792805427</v>
      </c>
      <c r="AG972" s="30">
        <f t="shared" ca="1" si="595"/>
        <v>0.97447257592540037</v>
      </c>
      <c r="AH972" s="30">
        <f>IF(Riskregister!$E$9="",0,COUNTIF(BJ$4:BJ$53,"&lt;"&amp;AF972)*IF(AG972&lt;0.5,Riskregister!$K$9+(Riskregister!$L$9-Riskregister!$K$9)*SQRT(AG972/2),Riskregister!$L$9-(Riskregister!$L$9-Riskregister!$K$9)*SQRT((1-AG972)/2)))</f>
        <v>0</v>
      </c>
      <c r="AI972" s="30">
        <f t="shared" ca="1" si="596"/>
        <v>0.13529457117710431</v>
      </c>
      <c r="AJ972" s="30">
        <f t="shared" ca="1" si="596"/>
        <v>6.0387317636217852E-2</v>
      </c>
      <c r="AK972" s="30">
        <f>IF(Riskregister!$E$10="",0,COUNTIF(BK$4:BK$53,"&lt;"&amp;AI972)*IF(AJ972&lt;0.5,Riskregister!$K$10+(Riskregister!$L$10-Riskregister!$K$10)*SQRT(AJ972/2),Riskregister!$L$10-(Riskregister!$L$10-Riskregister!$K$10)*SQRT((1-AJ972)/2)))</f>
        <v>0</v>
      </c>
      <c r="AL972" s="30">
        <f t="shared" ca="1" si="597"/>
        <v>2.9277032573301387E-2</v>
      </c>
      <c r="AM972" s="30">
        <f t="shared" ca="1" si="597"/>
        <v>0.95539662850014584</v>
      </c>
      <c r="AN972" s="30">
        <f>IF(Riskregister!$E$11="",0,COUNTIF(BL$4:BL$53,"&lt;"&amp;AL972)*IF(AM972&lt;0.5,Riskregister!$K$11+(Riskregister!$L$11-Riskregister!$K$11)*SQRT(AM972/2),Riskregister!$L$11-(Riskregister!$L$11-Riskregister!$K$11)*SQRT((1-AM972)/2)))</f>
        <v>0</v>
      </c>
      <c r="AO972" s="30">
        <f t="shared" ca="1" si="598"/>
        <v>0.35309160567655706</v>
      </c>
      <c r="AP972" s="30">
        <f t="shared" ca="1" si="598"/>
        <v>0.76702860984490195</v>
      </c>
      <c r="AQ972" s="30">
        <f>IF(Riskregister!$E$12="",0,COUNTIF(BM$4:BM$53,"&lt;"&amp;AO972)*IF(AP972&lt;0.5,Riskregister!$K$12+(Riskregister!$L$12-Riskregister!$K$12)*SQRT(AP972/2),Riskregister!$L$12-(Riskregister!$L$12-Riskregister!$K$12)*SQRT((1-AP972)/2)))</f>
        <v>0</v>
      </c>
      <c r="AR972" s="30">
        <f t="shared" ca="1" si="599"/>
        <v>0.97231396720866536</v>
      </c>
      <c r="AS972" s="30">
        <f t="shared" ca="1" si="599"/>
        <v>0.44512984298220504</v>
      </c>
      <c r="AT972" s="30">
        <f>IF(Riskregister!$E$13="",0,COUNTIF(BN$4:BN$53,"&lt;"&amp;AR972)*IF(AS972&lt;0.5,Riskregister!$K$13+(Riskregister!$L$13-Riskregister!$K$13)*SQRT(AS972/2),Riskregister!$L$13-(Riskregister!$L$13-Riskregister!$K$13)*SQRT((1-AS972)/2)))</f>
        <v>0</v>
      </c>
      <c r="AU972" s="30">
        <f t="shared" ca="1" si="600"/>
        <v>0.26730482089653018</v>
      </c>
      <c r="AV972" s="30">
        <f t="shared" ca="1" si="600"/>
        <v>9.0240838633258158E-2</v>
      </c>
      <c r="AW972" s="30">
        <f>IF(Riskregister!$E$14="",0,COUNTIF(BO$4:BO$53,"&lt;"&amp;AU972)*IF(AV972&lt;0.5,Riskregister!$K$14+(Riskregister!$L$14-Riskregister!$K$14)*SQRT(AV972/2),Riskregister!$L$14-(Riskregister!$L$14-Riskregister!$K$14)*SQRT((1-AV972)/2)))</f>
        <v>0</v>
      </c>
      <c r="AX972" s="30">
        <f t="shared" ca="1" si="601"/>
        <v>0.44676773291983629</v>
      </c>
      <c r="AY972" s="30">
        <f t="shared" ca="1" si="601"/>
        <v>0.28885656139366278</v>
      </c>
      <c r="AZ972" s="30">
        <f>IF(Riskregister!$E$15="",0,COUNTIF(BP$4:BP$53,"&lt;"&amp;AX972)*IF(AY972&lt;0.5,Riskregister!$K$15+(Riskregister!$L$15-Riskregister!$K$15)*SQRT(AY972/2),Riskregister!$L$15-(Riskregister!$L$15-Riskregister!$K$15)*SQRT((1-AY972)/2)))</f>
        <v>0</v>
      </c>
      <c r="BA972" s="30">
        <f t="shared" ca="1" si="602"/>
        <v>0.87969905198253795</v>
      </c>
      <c r="BB972" s="30">
        <f t="shared" ca="1" si="602"/>
        <v>0.54979848452234026</v>
      </c>
      <c r="BC972" s="30">
        <f>IF(Riskregister!$E$16="",0,COUNTIF(BQ$4:BQ$53,"&lt;"&amp;BA972)*IF(BB972&lt;0.5,Riskregister!$K$16+(Riskregister!$L$16-Riskregister!$K$16)*SQRT(BB972/2),Riskregister!$L$16-(Riskregister!$L$16-Riskregister!$K$16)*SQRT((1-BB972)/2)))</f>
        <v>0</v>
      </c>
      <c r="BD972" s="30">
        <f t="shared" ca="1" si="603"/>
        <v>5402992.5332813151</v>
      </c>
    </row>
    <row r="973" spans="20:56" x14ac:dyDescent="0.35">
      <c r="T973" s="30">
        <f t="shared" ca="1" si="591"/>
        <v>0.61920279391780819</v>
      </c>
      <c r="U973" s="30">
        <f t="shared" ca="1" si="591"/>
        <v>0.63591361322858331</v>
      </c>
      <c r="V973" s="30">
        <f ca="1">IF(Riskregister!$E$5="",0,COUNTIF(BF$4:BF$53,"&lt;"&amp;T973)*IF(U973&lt;0.5,Riskregister!$K$5+(Riskregister!$L$5-Riskregister!$K$5)*SQRT(U973/2),Riskregister!$L$5-(Riskregister!$L$5-Riskregister!$K$5)*SQRT((1-U973)/2)))</f>
        <v>1632002.6389565552</v>
      </c>
      <c r="W973" s="30">
        <f t="shared" ca="1" si="592"/>
        <v>7.3752945161354333E-2</v>
      </c>
      <c r="X973" s="30">
        <f t="shared" ca="1" si="592"/>
        <v>0.96930393801999315</v>
      </c>
      <c r="Y973" s="30">
        <f ca="1">IF(Riskregister!$E$6="",0,COUNTIF(BG$4:BG$53,"&lt;"&amp;W973)*IF(X973&lt;0.5,Riskregister!$K$6+(Riskregister!$L$6-Riskregister!$K$6)*SQRT(X973/2),Riskregister!$L$6-(Riskregister!$L$6-Riskregister!$K$6)*SQRT((1-X973)/2)))</f>
        <v>0</v>
      </c>
      <c r="Z973" s="30">
        <f t="shared" ca="1" si="593"/>
        <v>0.51984554397003468</v>
      </c>
      <c r="AA973" s="30">
        <f t="shared" ca="1" si="593"/>
        <v>0.91348378853404566</v>
      </c>
      <c r="AB973" s="30">
        <f ca="1">IF(Riskregister!$E$7="",0,COUNTIF(BH$4:BH$53,"&lt;"&amp;Z973)*IF(AA973&lt;0.5,Riskregister!$K$7+(Riskregister!$L$7-Riskregister!$K$7)*SQRT(AA973/2),Riskregister!$L$7-(Riskregister!$L$7-Riskregister!$K$7)*SQRT((1-AA973)/2)))</f>
        <v>1963229.7557268476</v>
      </c>
      <c r="AC973" s="30">
        <f t="shared" ca="1" si="594"/>
        <v>0.49676776916003385</v>
      </c>
      <c r="AD973" s="30">
        <f t="shared" ca="1" si="594"/>
        <v>0.31137585617047692</v>
      </c>
      <c r="AE973" s="30">
        <f ca="1">IF(Riskregister!$E$8="",0,COUNTIF(BI$4:BI$53,"&lt;"&amp;AC973)*IF(AD973&lt;0.5,Riskregister!$K$8+(Riskregister!$L$8-Riskregister!$K$8)*SQRT(AD973/2),Riskregister!$L$8-(Riskregister!$L$8-Riskregister!$K$8)*SQRT((1-AD973)/2)))</f>
        <v>6463480.653568075</v>
      </c>
      <c r="AF973" s="30">
        <f t="shared" ca="1" si="595"/>
        <v>0.89471921647912556</v>
      </c>
      <c r="AG973" s="30">
        <f t="shared" ca="1" si="595"/>
        <v>1.7507139686025575E-2</v>
      </c>
      <c r="AH973" s="30">
        <f>IF(Riskregister!$E$9="",0,COUNTIF(BJ$4:BJ$53,"&lt;"&amp;AF973)*IF(AG973&lt;0.5,Riskregister!$K$9+(Riskregister!$L$9-Riskregister!$K$9)*SQRT(AG973/2),Riskregister!$L$9-(Riskregister!$L$9-Riskregister!$K$9)*SQRT((1-AG973)/2)))</f>
        <v>0</v>
      </c>
      <c r="AI973" s="30">
        <f t="shared" ca="1" si="596"/>
        <v>0.40831848993191289</v>
      </c>
      <c r="AJ973" s="30">
        <f t="shared" ca="1" si="596"/>
        <v>0.27606271429278284</v>
      </c>
      <c r="AK973" s="30">
        <f>IF(Riskregister!$E$10="",0,COUNTIF(BK$4:BK$53,"&lt;"&amp;AI973)*IF(AJ973&lt;0.5,Riskregister!$K$10+(Riskregister!$L$10-Riskregister!$K$10)*SQRT(AJ973/2),Riskregister!$L$10-(Riskregister!$L$10-Riskregister!$K$10)*SQRT((1-AJ973)/2)))</f>
        <v>0</v>
      </c>
      <c r="AL973" s="30">
        <f t="shared" ca="1" si="597"/>
        <v>0.4312223897187305</v>
      </c>
      <c r="AM973" s="30">
        <f t="shared" ca="1" si="597"/>
        <v>0.74435998755424437</v>
      </c>
      <c r="AN973" s="30">
        <f>IF(Riskregister!$E$11="",0,COUNTIF(BL$4:BL$53,"&lt;"&amp;AL973)*IF(AM973&lt;0.5,Riskregister!$K$11+(Riskregister!$L$11-Riskregister!$K$11)*SQRT(AM973/2),Riskregister!$L$11-(Riskregister!$L$11-Riskregister!$K$11)*SQRT((1-AM973)/2)))</f>
        <v>0</v>
      </c>
      <c r="AO973" s="30">
        <f t="shared" ca="1" si="598"/>
        <v>0.86159911366509956</v>
      </c>
      <c r="AP973" s="30">
        <f t="shared" ca="1" si="598"/>
        <v>0.10261257928763823</v>
      </c>
      <c r="AQ973" s="30">
        <f>IF(Riskregister!$E$12="",0,COUNTIF(BM$4:BM$53,"&lt;"&amp;AO973)*IF(AP973&lt;0.5,Riskregister!$K$12+(Riskregister!$L$12-Riskregister!$K$12)*SQRT(AP973/2),Riskregister!$L$12-(Riskregister!$L$12-Riskregister!$K$12)*SQRT((1-AP973)/2)))</f>
        <v>0</v>
      </c>
      <c r="AR973" s="30">
        <f t="shared" ca="1" si="599"/>
        <v>0.33150796673694261</v>
      </c>
      <c r="AS973" s="30">
        <f t="shared" ca="1" si="599"/>
        <v>4.0201436892826181E-2</v>
      </c>
      <c r="AT973" s="30">
        <f>IF(Riskregister!$E$13="",0,COUNTIF(BN$4:BN$53,"&lt;"&amp;AR973)*IF(AS973&lt;0.5,Riskregister!$K$13+(Riskregister!$L$13-Riskregister!$K$13)*SQRT(AS973/2),Riskregister!$L$13-(Riskregister!$L$13-Riskregister!$K$13)*SQRT((1-AS973)/2)))</f>
        <v>0</v>
      </c>
      <c r="AU973" s="30">
        <f t="shared" ca="1" si="600"/>
        <v>0.94952330136975305</v>
      </c>
      <c r="AV973" s="30">
        <f t="shared" ca="1" si="600"/>
        <v>0.7286600888128878</v>
      </c>
      <c r="AW973" s="30">
        <f>IF(Riskregister!$E$14="",0,COUNTIF(BO$4:BO$53,"&lt;"&amp;AU973)*IF(AV973&lt;0.5,Riskregister!$K$14+(Riskregister!$L$14-Riskregister!$K$14)*SQRT(AV973/2),Riskregister!$L$14-(Riskregister!$L$14-Riskregister!$K$14)*SQRT((1-AV973)/2)))</f>
        <v>0</v>
      </c>
      <c r="AX973" s="30">
        <f t="shared" ca="1" si="601"/>
        <v>0.39898963094296791</v>
      </c>
      <c r="AY973" s="30">
        <f t="shared" ca="1" si="601"/>
        <v>0.17351949213968176</v>
      </c>
      <c r="AZ973" s="30">
        <f>IF(Riskregister!$E$15="",0,COUNTIF(BP$4:BP$53,"&lt;"&amp;AX973)*IF(AY973&lt;0.5,Riskregister!$K$15+(Riskregister!$L$15-Riskregister!$K$15)*SQRT(AY973/2),Riskregister!$L$15-(Riskregister!$L$15-Riskregister!$K$15)*SQRT((1-AY973)/2)))</f>
        <v>0</v>
      </c>
      <c r="BA973" s="30">
        <f t="shared" ca="1" si="602"/>
        <v>0.53594298780864502</v>
      </c>
      <c r="BB973" s="30">
        <f t="shared" ca="1" si="602"/>
        <v>0.40634784047149475</v>
      </c>
      <c r="BC973" s="30">
        <f>IF(Riskregister!$E$16="",0,COUNTIF(BQ$4:BQ$53,"&lt;"&amp;BA973)*IF(BB973&lt;0.5,Riskregister!$K$16+(Riskregister!$L$16-Riskregister!$K$16)*SQRT(BB973/2),Riskregister!$L$16-(Riskregister!$L$16-Riskregister!$K$16)*SQRT((1-BB973)/2)))</f>
        <v>0</v>
      </c>
      <c r="BD973" s="30">
        <f t="shared" ca="1" si="603"/>
        <v>10058713.048251478</v>
      </c>
    </row>
    <row r="974" spans="20:56" x14ac:dyDescent="0.35">
      <c r="T974" s="30">
        <f t="shared" ca="1" si="591"/>
        <v>0.86845625264207282</v>
      </c>
      <c r="U974" s="30">
        <f t="shared" ca="1" si="591"/>
        <v>0.27935685934210919</v>
      </c>
      <c r="V974" s="30">
        <f ca="1">IF(Riskregister!$E$5="",0,COUNTIF(BF$4:BF$53,"&lt;"&amp;T974)*IF(U974&lt;0.5,Riskregister!$K$5+(Riskregister!$L$5-Riskregister!$K$5)*SQRT(U974/2),Riskregister!$L$5-(Riskregister!$L$5-Riskregister!$K$5)*SQRT((1-U974)/2)))</f>
        <v>1909086.5930642365</v>
      </c>
      <c r="W974" s="30">
        <f t="shared" ca="1" si="592"/>
        <v>3.8831070853251104E-2</v>
      </c>
      <c r="X974" s="30">
        <f t="shared" ca="1" si="592"/>
        <v>0.32734318323762357</v>
      </c>
      <c r="Y974" s="30">
        <f ca="1">IF(Riskregister!$E$6="",0,COUNTIF(BG$4:BG$53,"&lt;"&amp;W974)*IF(X974&lt;0.5,Riskregister!$K$6+(Riskregister!$L$6-Riskregister!$K$6)*SQRT(X974/2),Riskregister!$L$6-(Riskregister!$L$6-Riskregister!$K$6)*SQRT((1-X974)/2)))</f>
        <v>0</v>
      </c>
      <c r="Z974" s="30">
        <f t="shared" ca="1" si="593"/>
        <v>0.24425866874339863</v>
      </c>
      <c r="AA974" s="30">
        <f t="shared" ca="1" si="593"/>
        <v>0.19041402964223697</v>
      </c>
      <c r="AB974" s="30">
        <f ca="1">IF(Riskregister!$E$7="",0,COUNTIF(BH$4:BH$53,"&lt;"&amp;Z974)*IF(AA974&lt;0.5,Riskregister!$K$7+(Riskregister!$L$7-Riskregister!$K$7)*SQRT(AA974/2),Riskregister!$L$7-(Riskregister!$L$7-Riskregister!$K$7)*SQRT((1-AA974)/2)))</f>
        <v>631978.87569809728</v>
      </c>
      <c r="AC974" s="30">
        <f t="shared" ca="1" si="594"/>
        <v>0.89060081679411562</v>
      </c>
      <c r="AD974" s="30">
        <f t="shared" ca="1" si="594"/>
        <v>0.43380322428910334</v>
      </c>
      <c r="AE974" s="30">
        <f ca="1">IF(Riskregister!$E$8="",0,COUNTIF(BI$4:BI$53,"&lt;"&amp;AC974)*IF(AD974&lt;0.5,Riskregister!$K$8+(Riskregister!$L$8-Riskregister!$K$8)*SQRT(AD974/2),Riskregister!$L$8-(Riskregister!$L$8-Riskregister!$K$8)*SQRT((1-AD974)/2)))</f>
        <v>12444583.834336903</v>
      </c>
      <c r="AF974" s="30">
        <f t="shared" ca="1" si="595"/>
        <v>0.49918926309946665</v>
      </c>
      <c r="AG974" s="30">
        <f t="shared" ca="1" si="595"/>
        <v>0.84995247917066763</v>
      </c>
      <c r="AH974" s="30">
        <f>IF(Riskregister!$E$9="",0,COUNTIF(BJ$4:BJ$53,"&lt;"&amp;AF974)*IF(AG974&lt;0.5,Riskregister!$K$9+(Riskregister!$L$9-Riskregister!$K$9)*SQRT(AG974/2),Riskregister!$L$9-(Riskregister!$L$9-Riskregister!$K$9)*SQRT((1-AG974)/2)))</f>
        <v>0</v>
      </c>
      <c r="AI974" s="30">
        <f t="shared" ca="1" si="596"/>
        <v>0.30823974033704049</v>
      </c>
      <c r="AJ974" s="30">
        <f t="shared" ca="1" si="596"/>
        <v>0.69501865402658136</v>
      </c>
      <c r="AK974" s="30">
        <f>IF(Riskregister!$E$10="",0,COUNTIF(BK$4:BK$53,"&lt;"&amp;AI974)*IF(AJ974&lt;0.5,Riskregister!$K$10+(Riskregister!$L$10-Riskregister!$K$10)*SQRT(AJ974/2),Riskregister!$L$10-(Riskregister!$L$10-Riskregister!$K$10)*SQRT((1-AJ974)/2)))</f>
        <v>0</v>
      </c>
      <c r="AL974" s="30">
        <f t="shared" ca="1" si="597"/>
        <v>0.44432212148529626</v>
      </c>
      <c r="AM974" s="30">
        <f t="shared" ca="1" si="597"/>
        <v>0.93326004000009577</v>
      </c>
      <c r="AN974" s="30">
        <f>IF(Riskregister!$E$11="",0,COUNTIF(BL$4:BL$53,"&lt;"&amp;AL974)*IF(AM974&lt;0.5,Riskregister!$K$11+(Riskregister!$L$11-Riskregister!$K$11)*SQRT(AM974/2),Riskregister!$L$11-(Riskregister!$L$11-Riskregister!$K$11)*SQRT((1-AM974)/2)))</f>
        <v>0</v>
      </c>
      <c r="AO974" s="30">
        <f t="shared" ca="1" si="598"/>
        <v>0.89337572430640155</v>
      </c>
      <c r="AP974" s="30">
        <f t="shared" ca="1" si="598"/>
        <v>0.4725552144038635</v>
      </c>
      <c r="AQ974" s="30">
        <f>IF(Riskregister!$E$12="",0,COUNTIF(BM$4:BM$53,"&lt;"&amp;AO974)*IF(AP974&lt;0.5,Riskregister!$K$12+(Riskregister!$L$12-Riskregister!$K$12)*SQRT(AP974/2),Riskregister!$L$12-(Riskregister!$L$12-Riskregister!$K$12)*SQRT((1-AP974)/2)))</f>
        <v>0</v>
      </c>
      <c r="AR974" s="30">
        <f t="shared" ca="1" si="599"/>
        <v>0.64047916406027805</v>
      </c>
      <c r="AS974" s="30">
        <f t="shared" ca="1" si="599"/>
        <v>0.14771300351624395</v>
      </c>
      <c r="AT974" s="30">
        <f>IF(Riskregister!$E$13="",0,COUNTIF(BN$4:BN$53,"&lt;"&amp;AR974)*IF(AS974&lt;0.5,Riskregister!$K$13+(Riskregister!$L$13-Riskregister!$K$13)*SQRT(AS974/2),Riskregister!$L$13-(Riskregister!$L$13-Riskregister!$K$13)*SQRT((1-AS974)/2)))</f>
        <v>0</v>
      </c>
      <c r="AU974" s="30">
        <f t="shared" ca="1" si="600"/>
        <v>0.76379425629344655</v>
      </c>
      <c r="AV974" s="30">
        <f t="shared" ca="1" si="600"/>
        <v>0.48639142367744204</v>
      </c>
      <c r="AW974" s="30">
        <f>IF(Riskregister!$E$14="",0,COUNTIF(BO$4:BO$53,"&lt;"&amp;AU974)*IF(AV974&lt;0.5,Riskregister!$K$14+(Riskregister!$L$14-Riskregister!$K$14)*SQRT(AV974/2),Riskregister!$L$14-(Riskregister!$L$14-Riskregister!$K$14)*SQRT((1-AV974)/2)))</f>
        <v>0</v>
      </c>
      <c r="AX974" s="30">
        <f t="shared" ca="1" si="601"/>
        <v>0.26672708353615049</v>
      </c>
      <c r="AY974" s="30">
        <f t="shared" ca="1" si="601"/>
        <v>0.5795331358231276</v>
      </c>
      <c r="AZ974" s="30">
        <f>IF(Riskregister!$E$15="",0,COUNTIF(BP$4:BP$53,"&lt;"&amp;AX974)*IF(AY974&lt;0.5,Riskregister!$K$15+(Riskregister!$L$15-Riskregister!$K$15)*SQRT(AY974/2),Riskregister!$L$15-(Riskregister!$L$15-Riskregister!$K$15)*SQRT((1-AY974)/2)))</f>
        <v>0</v>
      </c>
      <c r="BA974" s="30">
        <f t="shared" ca="1" si="602"/>
        <v>0.71853267567883961</v>
      </c>
      <c r="BB974" s="30">
        <f t="shared" ca="1" si="602"/>
        <v>0.49490224336507294</v>
      </c>
      <c r="BC974" s="30">
        <f>IF(Riskregister!$E$16="",0,COUNTIF(BQ$4:BQ$53,"&lt;"&amp;BA974)*IF(BB974&lt;0.5,Riskregister!$K$16+(Riskregister!$L$16-Riskregister!$K$16)*SQRT(BB974/2),Riskregister!$L$16-(Riskregister!$L$16-Riskregister!$K$16)*SQRT((1-BB974)/2)))</f>
        <v>0</v>
      </c>
      <c r="BD974" s="30">
        <f t="shared" ca="1" si="603"/>
        <v>14985649.303099237</v>
      </c>
    </row>
    <row r="975" spans="20:56" x14ac:dyDescent="0.35">
      <c r="T975" s="30">
        <f t="shared" ca="1" si="591"/>
        <v>0.33548967278258612</v>
      </c>
      <c r="U975" s="30">
        <f t="shared" ca="1" si="591"/>
        <v>0.51735202519549517</v>
      </c>
      <c r="V975" s="30">
        <f ca="1">IF(Riskregister!$E$5="",0,COUNTIF(BF$4:BF$53,"&lt;"&amp;T975)*IF(U975&lt;0.5,Riskregister!$K$5+(Riskregister!$L$5-Riskregister!$K$5)*SQRT(U975/2),Riskregister!$L$5-(Riskregister!$L$5-Riskregister!$K$5)*SQRT((1-U975)/2)))</f>
        <v>1136816.0383116875</v>
      </c>
      <c r="W975" s="30">
        <f t="shared" ca="1" si="592"/>
        <v>0.47196532093137689</v>
      </c>
      <c r="X975" s="30">
        <f t="shared" ca="1" si="592"/>
        <v>9.3753548991807101E-2</v>
      </c>
      <c r="Y975" s="30">
        <f ca="1">IF(Riskregister!$E$6="",0,COUNTIF(BG$4:BG$53,"&lt;"&amp;W975)*IF(X975&lt;0.5,Riskregister!$K$6+(Riskregister!$L$6-Riskregister!$K$6)*SQRT(X975/2),Riskregister!$L$6-(Riskregister!$L$6-Riskregister!$K$6)*SQRT((1-X975)/2)))</f>
        <v>1179437.6161482777</v>
      </c>
      <c r="Z975" s="30">
        <f t="shared" ca="1" si="593"/>
        <v>8.5156503227764802E-2</v>
      </c>
      <c r="AA975" s="30">
        <f t="shared" ca="1" si="593"/>
        <v>0.41400661401379724</v>
      </c>
      <c r="AB975" s="30">
        <f ca="1">IF(Riskregister!$E$7="",0,COUNTIF(BH$4:BH$53,"&lt;"&amp;Z975)*IF(AA975&lt;0.5,Riskregister!$K$7+(Riskregister!$L$7-Riskregister!$K$7)*SQRT(AA975/2),Riskregister!$L$7-(Riskregister!$L$7-Riskregister!$K$7)*SQRT((1-AA975)/2)))</f>
        <v>627724.9689676119</v>
      </c>
      <c r="AC975" s="30">
        <f t="shared" ca="1" si="594"/>
        <v>9.9968613312631183E-2</v>
      </c>
      <c r="AD975" s="30">
        <f t="shared" ca="1" si="594"/>
        <v>0.78077870980507313</v>
      </c>
      <c r="AE975" s="30">
        <f ca="1">IF(Riskregister!$E$8="",0,COUNTIF(BI$4:BI$53,"&lt;"&amp;AC975)*IF(AD975&lt;0.5,Riskregister!$K$8+(Riskregister!$L$8-Riskregister!$K$8)*SQRT(AD975/2),Riskregister!$L$8-(Riskregister!$L$8-Riskregister!$K$8)*SQRT((1-AD975)/2)))</f>
        <v>3443947.5747253988</v>
      </c>
      <c r="AF975" s="30">
        <f t="shared" ca="1" si="595"/>
        <v>7.7125334255826683E-2</v>
      </c>
      <c r="AG975" s="30">
        <f t="shared" ca="1" si="595"/>
        <v>0.13400671860065938</v>
      </c>
      <c r="AH975" s="30">
        <f>IF(Riskregister!$E$9="",0,COUNTIF(BJ$4:BJ$53,"&lt;"&amp;AF975)*IF(AG975&lt;0.5,Riskregister!$K$9+(Riskregister!$L$9-Riskregister!$K$9)*SQRT(AG975/2),Riskregister!$L$9-(Riskregister!$L$9-Riskregister!$K$9)*SQRT((1-AG975)/2)))</f>
        <v>0</v>
      </c>
      <c r="AI975" s="30">
        <f t="shared" ca="1" si="596"/>
        <v>0.49636693003560761</v>
      </c>
      <c r="AJ975" s="30">
        <f t="shared" ca="1" si="596"/>
        <v>0.5306815361576297</v>
      </c>
      <c r="AK975" s="30">
        <f>IF(Riskregister!$E$10="",0,COUNTIF(BK$4:BK$53,"&lt;"&amp;AI975)*IF(AJ975&lt;0.5,Riskregister!$K$10+(Riskregister!$L$10-Riskregister!$K$10)*SQRT(AJ975/2),Riskregister!$L$10-(Riskregister!$L$10-Riskregister!$K$10)*SQRT((1-AJ975)/2)))</f>
        <v>0</v>
      </c>
      <c r="AL975" s="30">
        <f t="shared" ca="1" si="597"/>
        <v>0.91767640332703326</v>
      </c>
      <c r="AM975" s="30">
        <f t="shared" ca="1" si="597"/>
        <v>0.12281356738350058</v>
      </c>
      <c r="AN975" s="30">
        <f>IF(Riskregister!$E$11="",0,COUNTIF(BL$4:BL$53,"&lt;"&amp;AL975)*IF(AM975&lt;0.5,Riskregister!$K$11+(Riskregister!$L$11-Riskregister!$K$11)*SQRT(AM975/2),Riskregister!$L$11-(Riskregister!$L$11-Riskregister!$K$11)*SQRT((1-AM975)/2)))</f>
        <v>0</v>
      </c>
      <c r="AO975" s="30">
        <f t="shared" ca="1" si="598"/>
        <v>0.1074499580989543</v>
      </c>
      <c r="AP975" s="30">
        <f t="shared" ca="1" si="598"/>
        <v>0.62426641010507034</v>
      </c>
      <c r="AQ975" s="30">
        <f>IF(Riskregister!$E$12="",0,COUNTIF(BM$4:BM$53,"&lt;"&amp;AO975)*IF(AP975&lt;0.5,Riskregister!$K$12+(Riskregister!$L$12-Riskregister!$K$12)*SQRT(AP975/2),Riskregister!$L$12-(Riskregister!$L$12-Riskregister!$K$12)*SQRT((1-AP975)/2)))</f>
        <v>0</v>
      </c>
      <c r="AR975" s="30">
        <f t="shared" ca="1" si="599"/>
        <v>0.47509465331524692</v>
      </c>
      <c r="AS975" s="30">
        <f t="shared" ca="1" si="599"/>
        <v>0.25642237628735598</v>
      </c>
      <c r="AT975" s="30">
        <f>IF(Riskregister!$E$13="",0,COUNTIF(BN$4:BN$53,"&lt;"&amp;AR975)*IF(AS975&lt;0.5,Riskregister!$K$13+(Riskregister!$L$13-Riskregister!$K$13)*SQRT(AS975/2),Riskregister!$L$13-(Riskregister!$L$13-Riskregister!$K$13)*SQRT((1-AS975)/2)))</f>
        <v>0</v>
      </c>
      <c r="AU975" s="30">
        <f t="shared" ca="1" si="600"/>
        <v>0.70073513412846455</v>
      </c>
      <c r="AV975" s="30">
        <f t="shared" ca="1" si="600"/>
        <v>0.50205250218350972</v>
      </c>
      <c r="AW975" s="30">
        <f>IF(Riskregister!$E$14="",0,COUNTIF(BO$4:BO$53,"&lt;"&amp;AU975)*IF(AV975&lt;0.5,Riskregister!$K$14+(Riskregister!$L$14-Riskregister!$K$14)*SQRT(AV975/2),Riskregister!$L$14-(Riskregister!$L$14-Riskregister!$K$14)*SQRT((1-AV975)/2)))</f>
        <v>0</v>
      </c>
      <c r="AX975" s="30">
        <f t="shared" ca="1" si="601"/>
        <v>0.7999950800064789</v>
      </c>
      <c r="AY975" s="30">
        <f t="shared" ca="1" si="601"/>
        <v>8.9354551390395498E-2</v>
      </c>
      <c r="AZ975" s="30">
        <f>IF(Riskregister!$E$15="",0,COUNTIF(BP$4:BP$53,"&lt;"&amp;AX975)*IF(AY975&lt;0.5,Riskregister!$K$15+(Riskregister!$L$15-Riskregister!$K$15)*SQRT(AY975/2),Riskregister!$L$15-(Riskregister!$L$15-Riskregister!$K$15)*SQRT((1-AY975)/2)))</f>
        <v>0</v>
      </c>
      <c r="BA975" s="30">
        <f t="shared" ca="1" si="602"/>
        <v>0.88672485079649976</v>
      </c>
      <c r="BB975" s="30">
        <f t="shared" ca="1" si="602"/>
        <v>7.8562549706267637E-2</v>
      </c>
      <c r="BC975" s="30">
        <f>IF(Riskregister!$E$16="",0,COUNTIF(BQ$4:BQ$53,"&lt;"&amp;BA975)*IF(BB975&lt;0.5,Riskregister!$K$16+(Riskregister!$L$16-Riskregister!$K$16)*SQRT(BB975/2),Riskregister!$L$16-(Riskregister!$L$16-Riskregister!$K$16)*SQRT((1-BB975)/2)))</f>
        <v>0</v>
      </c>
      <c r="BD975" s="30">
        <f t="shared" ca="1" si="603"/>
        <v>6387926.1981529761</v>
      </c>
    </row>
    <row r="976" spans="20:56" x14ac:dyDescent="0.35">
      <c r="T976" s="30">
        <f t="shared" ca="1" si="591"/>
        <v>0.92236486468905188</v>
      </c>
      <c r="U976" s="30">
        <f t="shared" ca="1" si="591"/>
        <v>0.30848474828975803</v>
      </c>
      <c r="V976" s="30">
        <f ca="1">IF(Riskregister!$E$5="",0,COUNTIF(BF$4:BF$53,"&lt;"&amp;T976)*IF(U976&lt;0.5,Riskregister!$K$5+(Riskregister!$L$5-Riskregister!$K$5)*SQRT(U976/2),Riskregister!$L$5-(Riskregister!$L$5-Riskregister!$K$5)*SQRT((1-U976)/2)))</f>
        <v>1960389.978977625</v>
      </c>
      <c r="W976" s="30">
        <f t="shared" ca="1" si="592"/>
        <v>6.4773200238793849E-2</v>
      </c>
      <c r="X976" s="30">
        <f t="shared" ca="1" si="592"/>
        <v>0.43335543366321283</v>
      </c>
      <c r="Y976" s="30">
        <f ca="1">IF(Riskregister!$E$6="",0,COUNTIF(BG$4:BG$53,"&lt;"&amp;W976)*IF(X976&lt;0.5,Riskregister!$K$6+(Riskregister!$L$6-Riskregister!$K$6)*SQRT(X976/2),Riskregister!$L$6-(Riskregister!$L$6-Riskregister!$K$6)*SQRT((1-X976)/2)))</f>
        <v>0</v>
      </c>
      <c r="Z976" s="30">
        <f t="shared" ca="1" si="593"/>
        <v>0.33255214145470291</v>
      </c>
      <c r="AA976" s="30">
        <f t="shared" ca="1" si="593"/>
        <v>0.3715407837131165</v>
      </c>
      <c r="AB976" s="30">
        <f ca="1">IF(Riskregister!$E$7="",0,COUNTIF(BH$4:BH$53,"&lt;"&amp;Z976)*IF(AA976&lt;0.5,Riskregister!$K$7+(Riskregister!$L$7-Riskregister!$K$7)*SQRT(AA976/2),Riskregister!$L$7-(Riskregister!$L$7-Riskregister!$K$7)*SQRT((1-AA976)/2)))</f>
        <v>1004269.0667531778</v>
      </c>
      <c r="AC976" s="30">
        <f t="shared" ca="1" si="594"/>
        <v>0.65776566092327571</v>
      </c>
      <c r="AD976" s="30">
        <f t="shared" ca="1" si="594"/>
        <v>0.1180225688612947</v>
      </c>
      <c r="AE976" s="30">
        <f ca="1">IF(Riskregister!$E$8="",0,COUNTIF(BI$4:BI$53,"&lt;"&amp;AC976)*IF(AD976&lt;0.5,Riskregister!$K$8+(Riskregister!$L$8-Riskregister!$K$8)*SQRT(AD976/2),Riskregister!$L$8-(Riskregister!$L$8-Riskregister!$K$8)*SQRT((1-AD976)/2)))</f>
        <v>4325205.6080850102</v>
      </c>
      <c r="AF976" s="30">
        <f t="shared" ca="1" si="595"/>
        <v>5.75971039008083E-2</v>
      </c>
      <c r="AG976" s="30">
        <f t="shared" ca="1" si="595"/>
        <v>0.89578952178774696</v>
      </c>
      <c r="AH976" s="30">
        <f>IF(Riskregister!$E$9="",0,COUNTIF(BJ$4:BJ$53,"&lt;"&amp;AF976)*IF(AG976&lt;0.5,Riskregister!$K$9+(Riskregister!$L$9-Riskregister!$K$9)*SQRT(AG976/2),Riskregister!$L$9-(Riskregister!$L$9-Riskregister!$K$9)*SQRT((1-AG976)/2)))</f>
        <v>0</v>
      </c>
      <c r="AI976" s="30">
        <f t="shared" ca="1" si="596"/>
        <v>8.857379565296053E-2</v>
      </c>
      <c r="AJ976" s="30">
        <f t="shared" ca="1" si="596"/>
        <v>0.37299586233721516</v>
      </c>
      <c r="AK976" s="30">
        <f>IF(Riskregister!$E$10="",0,COUNTIF(BK$4:BK$53,"&lt;"&amp;AI976)*IF(AJ976&lt;0.5,Riskregister!$K$10+(Riskregister!$L$10-Riskregister!$K$10)*SQRT(AJ976/2),Riskregister!$L$10-(Riskregister!$L$10-Riskregister!$K$10)*SQRT((1-AJ976)/2)))</f>
        <v>0</v>
      </c>
      <c r="AL976" s="30">
        <f t="shared" ca="1" si="597"/>
        <v>0.79839411715344277</v>
      </c>
      <c r="AM976" s="30">
        <f t="shared" ca="1" si="597"/>
        <v>0.78666592884237796</v>
      </c>
      <c r="AN976" s="30">
        <f>IF(Riskregister!$E$11="",0,COUNTIF(BL$4:BL$53,"&lt;"&amp;AL976)*IF(AM976&lt;0.5,Riskregister!$K$11+(Riskregister!$L$11-Riskregister!$K$11)*SQRT(AM976/2),Riskregister!$L$11-(Riskregister!$L$11-Riskregister!$K$11)*SQRT((1-AM976)/2)))</f>
        <v>0</v>
      </c>
      <c r="AO976" s="30">
        <f t="shared" ca="1" si="598"/>
        <v>0.22455333763425311</v>
      </c>
      <c r="AP976" s="30">
        <f t="shared" ca="1" si="598"/>
        <v>0.56408055322941142</v>
      </c>
      <c r="AQ976" s="30">
        <f>IF(Riskregister!$E$12="",0,COUNTIF(BM$4:BM$53,"&lt;"&amp;AO976)*IF(AP976&lt;0.5,Riskregister!$K$12+(Riskregister!$L$12-Riskregister!$K$12)*SQRT(AP976/2),Riskregister!$L$12-(Riskregister!$L$12-Riskregister!$K$12)*SQRT((1-AP976)/2)))</f>
        <v>0</v>
      </c>
      <c r="AR976" s="30">
        <f t="shared" ca="1" si="599"/>
        <v>0.42987973449635197</v>
      </c>
      <c r="AS976" s="30">
        <f t="shared" ca="1" si="599"/>
        <v>0.39123076973552928</v>
      </c>
      <c r="AT976" s="30">
        <f>IF(Riskregister!$E$13="",0,COUNTIF(BN$4:BN$53,"&lt;"&amp;AR976)*IF(AS976&lt;0.5,Riskregister!$K$13+(Riskregister!$L$13-Riskregister!$K$13)*SQRT(AS976/2),Riskregister!$L$13-(Riskregister!$L$13-Riskregister!$K$13)*SQRT((1-AS976)/2)))</f>
        <v>0</v>
      </c>
      <c r="AU976" s="30">
        <f t="shared" ca="1" si="600"/>
        <v>0.37529468330241955</v>
      </c>
      <c r="AV976" s="30">
        <f t="shared" ca="1" si="600"/>
        <v>0.99542418737189942</v>
      </c>
      <c r="AW976" s="30">
        <f>IF(Riskregister!$E$14="",0,COUNTIF(BO$4:BO$53,"&lt;"&amp;AU976)*IF(AV976&lt;0.5,Riskregister!$K$14+(Riskregister!$L$14-Riskregister!$K$14)*SQRT(AV976/2),Riskregister!$L$14-(Riskregister!$L$14-Riskregister!$K$14)*SQRT((1-AV976)/2)))</f>
        <v>0</v>
      </c>
      <c r="AX976" s="30">
        <f t="shared" ca="1" si="601"/>
        <v>0.83758020679015388</v>
      </c>
      <c r="AY976" s="30">
        <f t="shared" ca="1" si="601"/>
        <v>3.8345544240191209E-2</v>
      </c>
      <c r="AZ976" s="30">
        <f>IF(Riskregister!$E$15="",0,COUNTIF(BP$4:BP$53,"&lt;"&amp;AX976)*IF(AY976&lt;0.5,Riskregister!$K$15+(Riskregister!$L$15-Riskregister!$K$15)*SQRT(AY976/2),Riskregister!$L$15-(Riskregister!$L$15-Riskregister!$K$15)*SQRT((1-AY976)/2)))</f>
        <v>0</v>
      </c>
      <c r="BA976" s="30">
        <f t="shared" ca="1" si="602"/>
        <v>0.54308920719618003</v>
      </c>
      <c r="BB976" s="30">
        <f t="shared" ca="1" si="602"/>
        <v>0.24129588814489356</v>
      </c>
      <c r="BC976" s="30">
        <f>IF(Riskregister!$E$16="",0,COUNTIF(BQ$4:BQ$53,"&lt;"&amp;BA976)*IF(BB976&lt;0.5,Riskregister!$K$16+(Riskregister!$L$16-Riskregister!$K$16)*SQRT(BB976/2),Riskregister!$L$16-(Riskregister!$L$16-Riskregister!$K$16)*SQRT((1-BB976)/2)))</f>
        <v>0</v>
      </c>
      <c r="BD976" s="30">
        <f t="shared" ca="1" si="603"/>
        <v>7289864.6538158134</v>
      </c>
    </row>
    <row r="977" spans="20:56" x14ac:dyDescent="0.35">
      <c r="T977" s="30">
        <f t="shared" ca="1" si="591"/>
        <v>0.8962927837963689</v>
      </c>
      <c r="U977" s="30">
        <f t="shared" ca="1" si="591"/>
        <v>0.35243099839525394</v>
      </c>
      <c r="V977" s="30">
        <f ca="1">IF(Riskregister!$E$5="",0,COUNTIF(BF$4:BF$53,"&lt;"&amp;T977)*IF(U977&lt;0.5,Riskregister!$K$5+(Riskregister!$L$5-Riskregister!$K$5)*SQRT(U977/2),Riskregister!$L$5-(Riskregister!$L$5-Riskregister!$K$5)*SQRT((1-U977)/2)))</f>
        <v>2033406.8065574253</v>
      </c>
      <c r="W977" s="30">
        <f t="shared" ca="1" si="592"/>
        <v>0.84055730370885651</v>
      </c>
      <c r="X977" s="30">
        <f t="shared" ca="1" si="592"/>
        <v>0.41892650050767466</v>
      </c>
      <c r="Y977" s="30">
        <f ca="1">IF(Riskregister!$E$6="",0,COUNTIF(BG$4:BG$53,"&lt;"&amp;W977)*IF(X977&lt;0.5,Riskregister!$K$6+(Riskregister!$L$6-Riskregister!$K$6)*SQRT(X977/2),Riskregister!$L$6-(Riskregister!$L$6-Riskregister!$K$6)*SQRT((1-X977)/2)))</f>
        <v>3071426.3851876911</v>
      </c>
      <c r="Z977" s="30">
        <f t="shared" ca="1" si="593"/>
        <v>0.90825952280750832</v>
      </c>
      <c r="AA977" s="30">
        <f t="shared" ca="1" si="593"/>
        <v>0.47355800084930311</v>
      </c>
      <c r="AB977" s="30">
        <f ca="1">IF(Riskregister!$E$7="",0,COUNTIF(BH$4:BH$53,"&lt;"&amp;Z977)*IF(AA977&lt;0.5,Riskregister!$K$7+(Riskregister!$L$7-Riskregister!$K$7)*SQRT(AA977/2),Riskregister!$L$7-(Riskregister!$L$7-Riskregister!$K$7)*SQRT((1-AA977)/2)))</f>
        <v>2203097.9875515033</v>
      </c>
      <c r="AC977" s="30">
        <f t="shared" ca="1" si="594"/>
        <v>0.35491803022531909</v>
      </c>
      <c r="AD977" s="30">
        <f t="shared" ca="1" si="594"/>
        <v>0.30990986673495324</v>
      </c>
      <c r="AE977" s="30">
        <f ca="1">IF(Riskregister!$E$8="",0,COUNTIF(BI$4:BI$53,"&lt;"&amp;AC977)*IF(AD977&lt;0.5,Riskregister!$K$8+(Riskregister!$L$8-Riskregister!$K$8)*SQRT(AD977/2),Riskregister!$L$8-(Riskregister!$L$8-Riskregister!$K$8)*SQRT((1-AD977)/2)))</f>
        <v>4300245.6556761516</v>
      </c>
      <c r="AF977" s="30">
        <f t="shared" ca="1" si="595"/>
        <v>0.90564732095631206</v>
      </c>
      <c r="AG977" s="30">
        <f t="shared" ca="1" si="595"/>
        <v>0.32705080282873877</v>
      </c>
      <c r="AH977" s="30">
        <f>IF(Riskregister!$E$9="",0,COUNTIF(BJ$4:BJ$53,"&lt;"&amp;AF977)*IF(AG977&lt;0.5,Riskregister!$K$9+(Riskregister!$L$9-Riskregister!$K$9)*SQRT(AG977/2),Riskregister!$L$9-(Riskregister!$L$9-Riskregister!$K$9)*SQRT((1-AG977)/2)))</f>
        <v>0</v>
      </c>
      <c r="AI977" s="30">
        <f t="shared" ca="1" si="596"/>
        <v>0.22519490203815651</v>
      </c>
      <c r="AJ977" s="30">
        <f t="shared" ca="1" si="596"/>
        <v>0.89565960693315894</v>
      </c>
      <c r="AK977" s="30">
        <f>IF(Riskregister!$E$10="",0,COUNTIF(BK$4:BK$53,"&lt;"&amp;AI977)*IF(AJ977&lt;0.5,Riskregister!$K$10+(Riskregister!$L$10-Riskregister!$K$10)*SQRT(AJ977/2),Riskregister!$L$10-(Riskregister!$L$10-Riskregister!$K$10)*SQRT((1-AJ977)/2)))</f>
        <v>0</v>
      </c>
      <c r="AL977" s="30">
        <f t="shared" ca="1" si="597"/>
        <v>0.69383160062938742</v>
      </c>
      <c r="AM977" s="30">
        <f t="shared" ca="1" si="597"/>
        <v>0.84038286805271867</v>
      </c>
      <c r="AN977" s="30">
        <f>IF(Riskregister!$E$11="",0,COUNTIF(BL$4:BL$53,"&lt;"&amp;AL977)*IF(AM977&lt;0.5,Riskregister!$K$11+(Riskregister!$L$11-Riskregister!$K$11)*SQRT(AM977/2),Riskregister!$L$11-(Riskregister!$L$11-Riskregister!$K$11)*SQRT((1-AM977)/2)))</f>
        <v>0</v>
      </c>
      <c r="AO977" s="30">
        <f t="shared" ca="1" si="598"/>
        <v>0.8597898513243446</v>
      </c>
      <c r="AP977" s="30">
        <f t="shared" ca="1" si="598"/>
        <v>0.48210131422255542</v>
      </c>
      <c r="AQ977" s="30">
        <f>IF(Riskregister!$E$12="",0,COUNTIF(BM$4:BM$53,"&lt;"&amp;AO977)*IF(AP977&lt;0.5,Riskregister!$K$12+(Riskregister!$L$12-Riskregister!$K$12)*SQRT(AP977/2),Riskregister!$L$12-(Riskregister!$L$12-Riskregister!$K$12)*SQRT((1-AP977)/2)))</f>
        <v>0</v>
      </c>
      <c r="AR977" s="30">
        <f t="shared" ca="1" si="599"/>
        <v>0.91073869368806493</v>
      </c>
      <c r="AS977" s="30">
        <f t="shared" ca="1" si="599"/>
        <v>0.62612503171956357</v>
      </c>
      <c r="AT977" s="30">
        <f>IF(Riskregister!$E$13="",0,COUNTIF(BN$4:BN$53,"&lt;"&amp;AR977)*IF(AS977&lt;0.5,Riskregister!$K$13+(Riskregister!$L$13-Riskregister!$K$13)*SQRT(AS977/2),Riskregister!$L$13-(Riskregister!$L$13-Riskregister!$K$13)*SQRT((1-AS977)/2)))</f>
        <v>0</v>
      </c>
      <c r="AU977" s="30">
        <f t="shared" ca="1" si="600"/>
        <v>0.70264532619257125</v>
      </c>
      <c r="AV977" s="30">
        <f t="shared" ca="1" si="600"/>
        <v>0.27436925233070364</v>
      </c>
      <c r="AW977" s="30">
        <f>IF(Riskregister!$E$14="",0,COUNTIF(BO$4:BO$53,"&lt;"&amp;AU977)*IF(AV977&lt;0.5,Riskregister!$K$14+(Riskregister!$L$14-Riskregister!$K$14)*SQRT(AV977/2),Riskregister!$L$14-(Riskregister!$L$14-Riskregister!$K$14)*SQRT((1-AV977)/2)))</f>
        <v>0</v>
      </c>
      <c r="AX977" s="30">
        <f t="shared" ca="1" si="601"/>
        <v>7.0756363156996072E-2</v>
      </c>
      <c r="AY977" s="30">
        <f t="shared" ca="1" si="601"/>
        <v>0.79619626651883424</v>
      </c>
      <c r="AZ977" s="30">
        <f>IF(Riskregister!$E$15="",0,COUNTIF(BP$4:BP$53,"&lt;"&amp;AX977)*IF(AY977&lt;0.5,Riskregister!$K$15+(Riskregister!$L$15-Riskregister!$K$15)*SQRT(AY977/2),Riskregister!$L$15-(Riskregister!$L$15-Riskregister!$K$15)*SQRT((1-AY977)/2)))</f>
        <v>0</v>
      </c>
      <c r="BA977" s="30">
        <f t="shared" ca="1" si="602"/>
        <v>0.6005453761550823</v>
      </c>
      <c r="BB977" s="30">
        <f t="shared" ca="1" si="602"/>
        <v>0.54215120849370824</v>
      </c>
      <c r="BC977" s="30">
        <f>IF(Riskregister!$E$16="",0,COUNTIF(BQ$4:BQ$53,"&lt;"&amp;BA977)*IF(BB977&lt;0.5,Riskregister!$K$16+(Riskregister!$L$16-Riskregister!$K$16)*SQRT(BB977/2),Riskregister!$L$16-(Riskregister!$L$16-Riskregister!$K$16)*SQRT((1-BB977)/2)))</f>
        <v>0</v>
      </c>
      <c r="BD977" s="30">
        <f t="shared" ca="1" si="603"/>
        <v>11608176.834972773</v>
      </c>
    </row>
    <row r="978" spans="20:56" x14ac:dyDescent="0.35">
      <c r="T978" s="30">
        <f t="shared" ca="1" si="591"/>
        <v>0.42492846967136544</v>
      </c>
      <c r="U978" s="30">
        <f t="shared" ca="1" si="591"/>
        <v>0.82131142460864626</v>
      </c>
      <c r="V978" s="30">
        <f ca="1">IF(Riskregister!$E$5="",0,COUNTIF(BF$4:BF$53,"&lt;"&amp;T978)*IF(U978&lt;0.5,Riskregister!$K$5+(Riskregister!$L$5-Riskregister!$K$5)*SQRT(U978/2),Riskregister!$L$5-(Riskregister!$L$5-Riskregister!$K$5)*SQRT((1-U978)/2)))</f>
        <v>1396478.0497601512</v>
      </c>
      <c r="W978" s="30">
        <f t="shared" ca="1" si="592"/>
        <v>0.76683417405823384</v>
      </c>
      <c r="X978" s="30">
        <f t="shared" ca="1" si="592"/>
        <v>0.2838949494891998</v>
      </c>
      <c r="Y978" s="30">
        <f ca="1">IF(Riskregister!$E$6="",0,COUNTIF(BG$4:BG$53,"&lt;"&amp;W978)*IF(X978&lt;0.5,Riskregister!$K$6+(Riskregister!$L$6-Riskregister!$K$6)*SQRT(X978/2),Riskregister!$L$6-(Riskregister!$L$6-Riskregister!$K$6)*SQRT((1-X978)/2)))</f>
        <v>2634499.536385431</v>
      </c>
      <c r="Z978" s="30">
        <f t="shared" ca="1" si="593"/>
        <v>0.22158151261174219</v>
      </c>
      <c r="AA978" s="30">
        <f t="shared" ca="1" si="593"/>
        <v>0.72307676550914124</v>
      </c>
      <c r="AB978" s="30">
        <f ca="1">IF(Riskregister!$E$7="",0,COUNTIF(BH$4:BH$53,"&lt;"&amp;Z978)*IF(AA978&lt;0.5,Riskregister!$K$7+(Riskregister!$L$7-Riskregister!$K$7)*SQRT(AA978/2),Riskregister!$L$7-(Riskregister!$L$7-Riskregister!$K$7)*SQRT((1-AA978)/2)))</f>
        <v>1079053.966517604</v>
      </c>
      <c r="AC978" s="30">
        <f t="shared" ca="1" si="594"/>
        <v>0.96461475085838477</v>
      </c>
      <c r="AD978" s="30">
        <f t="shared" ca="1" si="594"/>
        <v>0.74149553165132098</v>
      </c>
      <c r="AE978" s="30">
        <f ca="1">IF(Riskregister!$E$8="",0,COUNTIF(BI$4:BI$53,"&lt;"&amp;AC978)*IF(AD978&lt;0.5,Riskregister!$K$8+(Riskregister!$L$8-Riskregister!$K$8)*SQRT(AD978/2),Riskregister!$L$8-(Riskregister!$L$8-Riskregister!$K$8)*SQRT((1-AD978)/2)))</f>
        <v>19861629.977910563</v>
      </c>
      <c r="AF978" s="30">
        <f t="shared" ca="1" si="595"/>
        <v>0.43027988537527884</v>
      </c>
      <c r="AG978" s="30">
        <f t="shared" ca="1" si="595"/>
        <v>0.45350817072224403</v>
      </c>
      <c r="AH978" s="30">
        <f>IF(Riskregister!$E$9="",0,COUNTIF(BJ$4:BJ$53,"&lt;"&amp;AF978)*IF(AG978&lt;0.5,Riskregister!$K$9+(Riskregister!$L$9-Riskregister!$K$9)*SQRT(AG978/2),Riskregister!$L$9-(Riskregister!$L$9-Riskregister!$K$9)*SQRT((1-AG978)/2)))</f>
        <v>0</v>
      </c>
      <c r="AI978" s="30">
        <f t="shared" ca="1" si="596"/>
        <v>0.40164003713120233</v>
      </c>
      <c r="AJ978" s="30">
        <f t="shared" ca="1" si="596"/>
        <v>9.7007423860002273E-2</v>
      </c>
      <c r="AK978" s="30">
        <f>IF(Riskregister!$E$10="",0,COUNTIF(BK$4:BK$53,"&lt;"&amp;AI978)*IF(AJ978&lt;0.5,Riskregister!$K$10+(Riskregister!$L$10-Riskregister!$K$10)*SQRT(AJ978/2),Riskregister!$L$10-(Riskregister!$L$10-Riskregister!$K$10)*SQRT((1-AJ978)/2)))</f>
        <v>0</v>
      </c>
      <c r="AL978" s="30">
        <f t="shared" ca="1" si="597"/>
        <v>0.9769444717967285</v>
      </c>
      <c r="AM978" s="30">
        <f t="shared" ca="1" si="597"/>
        <v>0.59231608261959001</v>
      </c>
      <c r="AN978" s="30">
        <f>IF(Riskregister!$E$11="",0,COUNTIF(BL$4:BL$53,"&lt;"&amp;AL978)*IF(AM978&lt;0.5,Riskregister!$K$11+(Riskregister!$L$11-Riskregister!$K$11)*SQRT(AM978/2),Riskregister!$L$11-(Riskregister!$L$11-Riskregister!$K$11)*SQRT((1-AM978)/2)))</f>
        <v>0</v>
      </c>
      <c r="AO978" s="30">
        <f t="shared" ca="1" si="598"/>
        <v>0.45993797861421104</v>
      </c>
      <c r="AP978" s="30">
        <f t="shared" ca="1" si="598"/>
        <v>0.89384839187464471</v>
      </c>
      <c r="AQ978" s="30">
        <f>IF(Riskregister!$E$12="",0,COUNTIF(BM$4:BM$53,"&lt;"&amp;AO978)*IF(AP978&lt;0.5,Riskregister!$K$12+(Riskregister!$L$12-Riskregister!$K$12)*SQRT(AP978/2),Riskregister!$L$12-(Riskregister!$L$12-Riskregister!$K$12)*SQRT((1-AP978)/2)))</f>
        <v>0</v>
      </c>
      <c r="AR978" s="30">
        <f t="shared" ca="1" si="599"/>
        <v>0.16343790932209901</v>
      </c>
      <c r="AS978" s="30">
        <f t="shared" ca="1" si="599"/>
        <v>0.42329895293755215</v>
      </c>
      <c r="AT978" s="30">
        <f>IF(Riskregister!$E$13="",0,COUNTIF(BN$4:BN$53,"&lt;"&amp;AR978)*IF(AS978&lt;0.5,Riskregister!$K$13+(Riskregister!$L$13-Riskregister!$K$13)*SQRT(AS978/2),Riskregister!$L$13-(Riskregister!$L$13-Riskregister!$K$13)*SQRT((1-AS978)/2)))</f>
        <v>0</v>
      </c>
      <c r="AU978" s="30">
        <f t="shared" ca="1" si="600"/>
        <v>0.59263683996899652</v>
      </c>
      <c r="AV978" s="30">
        <f t="shared" ca="1" si="600"/>
        <v>0.43954210679727701</v>
      </c>
      <c r="AW978" s="30">
        <f>IF(Riskregister!$E$14="",0,COUNTIF(BO$4:BO$53,"&lt;"&amp;AU978)*IF(AV978&lt;0.5,Riskregister!$K$14+(Riskregister!$L$14-Riskregister!$K$14)*SQRT(AV978/2),Riskregister!$L$14-(Riskregister!$L$14-Riskregister!$K$14)*SQRT((1-AV978)/2)))</f>
        <v>0</v>
      </c>
      <c r="AX978" s="30">
        <f t="shared" ca="1" si="601"/>
        <v>0.39960087774567155</v>
      </c>
      <c r="AY978" s="30">
        <f t="shared" ca="1" si="601"/>
        <v>0.7513507181284943</v>
      </c>
      <c r="AZ978" s="30">
        <f>IF(Riskregister!$E$15="",0,COUNTIF(BP$4:BP$53,"&lt;"&amp;AX978)*IF(AY978&lt;0.5,Riskregister!$K$15+(Riskregister!$L$15-Riskregister!$K$15)*SQRT(AY978/2),Riskregister!$L$15-(Riskregister!$L$15-Riskregister!$K$15)*SQRT((1-AY978)/2)))</f>
        <v>0</v>
      </c>
      <c r="BA978" s="30">
        <f t="shared" ca="1" si="602"/>
        <v>0.72021962225316649</v>
      </c>
      <c r="BB978" s="30">
        <f t="shared" ca="1" si="602"/>
        <v>0.15277109028692315</v>
      </c>
      <c r="BC978" s="30">
        <f>IF(Riskregister!$E$16="",0,COUNTIF(BQ$4:BQ$53,"&lt;"&amp;BA978)*IF(BB978&lt;0.5,Riskregister!$K$16+(Riskregister!$L$16-Riskregister!$K$16)*SQRT(BB978/2),Riskregister!$L$16-(Riskregister!$L$16-Riskregister!$K$16)*SQRT((1-BB978)/2)))</f>
        <v>0</v>
      </c>
      <c r="BD978" s="30">
        <f t="shared" ca="1" si="603"/>
        <v>24971661.530573748</v>
      </c>
    </row>
    <row r="979" spans="20:56" x14ac:dyDescent="0.35">
      <c r="T979" s="30">
        <f t="shared" ca="1" si="591"/>
        <v>0.79374271373545624</v>
      </c>
      <c r="U979" s="30">
        <f t="shared" ca="1" si="591"/>
        <v>4.4515983950607962E-2</v>
      </c>
      <c r="V979" s="30">
        <f ca="1">IF(Riskregister!$E$5="",0,COUNTIF(BF$4:BF$53,"&lt;"&amp;T979)*IF(U979&lt;0.5,Riskregister!$K$5+(Riskregister!$L$5-Riskregister!$K$5)*SQRT(U979/2),Riskregister!$L$5-(Riskregister!$L$5-Riskregister!$K$5)*SQRT((1-U979)/2)))</f>
        <v>1085680.0327320294</v>
      </c>
      <c r="W979" s="30">
        <f t="shared" ca="1" si="592"/>
        <v>0.1592584534016307</v>
      </c>
      <c r="X979" s="30">
        <f t="shared" ca="1" si="592"/>
        <v>0.97897252594523698</v>
      </c>
      <c r="Y979" s="30">
        <f ca="1">IF(Riskregister!$E$6="",0,COUNTIF(BG$4:BG$53,"&lt;"&amp;W979)*IF(X979&lt;0.5,Riskregister!$K$6+(Riskregister!$L$6-Riskregister!$K$6)*SQRT(X979/2),Riskregister!$L$6-(Riskregister!$L$6-Riskregister!$K$6)*SQRT((1-X979)/2)))</f>
        <v>1815434.2719551756</v>
      </c>
      <c r="Z979" s="30">
        <f t="shared" ca="1" si="593"/>
        <v>0.86720727379701179</v>
      </c>
      <c r="AA979" s="30">
        <f t="shared" ca="1" si="593"/>
        <v>3.6540791726188848E-2</v>
      </c>
      <c r="AB979" s="30">
        <f ca="1">IF(Riskregister!$E$7="",0,COUNTIF(BH$4:BH$53,"&lt;"&amp;Z979)*IF(AA979&lt;0.5,Riskregister!$K$7+(Riskregister!$L$7-Riskregister!$K$7)*SQRT(AA979/2),Riskregister!$L$7-(Riskregister!$L$7-Riskregister!$K$7)*SQRT((1-AA979)/2)))</f>
        <v>875779.28901198856</v>
      </c>
      <c r="AC979" s="30">
        <f t="shared" ca="1" si="594"/>
        <v>0.43183624373560847</v>
      </c>
      <c r="AD979" s="30">
        <f t="shared" ca="1" si="594"/>
        <v>0.94402229720328745</v>
      </c>
      <c r="AE979" s="30">
        <f ca="1">IF(Riskregister!$E$8="",0,COUNTIF(BI$4:BI$53,"&lt;"&amp;AC979)*IF(AD979&lt;0.5,Riskregister!$K$8+(Riskregister!$L$8-Riskregister!$K$8)*SQRT(AD979/2),Riskregister!$L$8-(Riskregister!$L$8-Riskregister!$K$8)*SQRT((1-AD979)/2)))</f>
        <v>8427392.321791999</v>
      </c>
      <c r="AF979" s="30">
        <f t="shared" ca="1" si="595"/>
        <v>0.49720655560352756</v>
      </c>
      <c r="AG979" s="30">
        <f t="shared" ca="1" si="595"/>
        <v>1.7871808872843675E-2</v>
      </c>
      <c r="AH979" s="30">
        <f>IF(Riskregister!$E$9="",0,COUNTIF(BJ$4:BJ$53,"&lt;"&amp;AF979)*IF(AG979&lt;0.5,Riskregister!$K$9+(Riskregister!$L$9-Riskregister!$K$9)*SQRT(AG979/2),Riskregister!$L$9-(Riskregister!$L$9-Riskregister!$K$9)*SQRT((1-AG979)/2)))</f>
        <v>0</v>
      </c>
      <c r="AI979" s="30">
        <f t="shared" ca="1" si="596"/>
        <v>0.19378513239866513</v>
      </c>
      <c r="AJ979" s="30">
        <f t="shared" ca="1" si="596"/>
        <v>0.98254915646944108</v>
      </c>
      <c r="AK979" s="30">
        <f>IF(Riskregister!$E$10="",0,COUNTIF(BK$4:BK$53,"&lt;"&amp;AI979)*IF(AJ979&lt;0.5,Riskregister!$K$10+(Riskregister!$L$10-Riskregister!$K$10)*SQRT(AJ979/2),Riskregister!$L$10-(Riskregister!$L$10-Riskregister!$K$10)*SQRT((1-AJ979)/2)))</f>
        <v>0</v>
      </c>
      <c r="AL979" s="30">
        <f t="shared" ca="1" si="597"/>
        <v>0.8790555584049754</v>
      </c>
      <c r="AM979" s="30">
        <f t="shared" ca="1" si="597"/>
        <v>4.836161568437225E-2</v>
      </c>
      <c r="AN979" s="30">
        <f>IF(Riskregister!$E$11="",0,COUNTIF(BL$4:BL$53,"&lt;"&amp;AL979)*IF(AM979&lt;0.5,Riskregister!$K$11+(Riskregister!$L$11-Riskregister!$K$11)*SQRT(AM979/2),Riskregister!$L$11-(Riskregister!$L$11-Riskregister!$K$11)*SQRT((1-AM979)/2)))</f>
        <v>0</v>
      </c>
      <c r="AO979" s="30">
        <f t="shared" ca="1" si="598"/>
        <v>0.29555707707180179</v>
      </c>
      <c r="AP979" s="30">
        <f t="shared" ca="1" si="598"/>
        <v>0.59132930887813495</v>
      </c>
      <c r="AQ979" s="30">
        <f>IF(Riskregister!$E$12="",0,COUNTIF(BM$4:BM$53,"&lt;"&amp;AO979)*IF(AP979&lt;0.5,Riskregister!$K$12+(Riskregister!$L$12-Riskregister!$K$12)*SQRT(AP979/2),Riskregister!$L$12-(Riskregister!$L$12-Riskregister!$K$12)*SQRT((1-AP979)/2)))</f>
        <v>0</v>
      </c>
      <c r="AR979" s="30">
        <f t="shared" ca="1" si="599"/>
        <v>0.49654009160351287</v>
      </c>
      <c r="AS979" s="30">
        <f t="shared" ca="1" si="599"/>
        <v>0.9431321237698459</v>
      </c>
      <c r="AT979" s="30">
        <f>IF(Riskregister!$E$13="",0,COUNTIF(BN$4:BN$53,"&lt;"&amp;AR979)*IF(AS979&lt;0.5,Riskregister!$K$13+(Riskregister!$L$13-Riskregister!$K$13)*SQRT(AS979/2),Riskregister!$L$13-(Riskregister!$L$13-Riskregister!$K$13)*SQRT((1-AS979)/2)))</f>
        <v>0</v>
      </c>
      <c r="AU979" s="30">
        <f t="shared" ca="1" si="600"/>
        <v>0.7942576842048461</v>
      </c>
      <c r="AV979" s="30">
        <f t="shared" ca="1" si="600"/>
        <v>0.18035369250810696</v>
      </c>
      <c r="AW979" s="30">
        <f>IF(Riskregister!$E$14="",0,COUNTIF(BO$4:BO$53,"&lt;"&amp;AU979)*IF(AV979&lt;0.5,Riskregister!$K$14+(Riskregister!$L$14-Riskregister!$K$14)*SQRT(AV979/2),Riskregister!$L$14-(Riskregister!$L$14-Riskregister!$K$14)*SQRT((1-AV979)/2)))</f>
        <v>0</v>
      </c>
      <c r="AX979" s="30">
        <f t="shared" ca="1" si="601"/>
        <v>0.42047506619968955</v>
      </c>
      <c r="AY979" s="30">
        <f t="shared" ca="1" si="601"/>
        <v>0.73090968946383261</v>
      </c>
      <c r="AZ979" s="30">
        <f>IF(Riskregister!$E$15="",0,COUNTIF(BP$4:BP$53,"&lt;"&amp;AX979)*IF(AY979&lt;0.5,Riskregister!$K$15+(Riskregister!$L$15-Riskregister!$K$15)*SQRT(AY979/2),Riskregister!$L$15-(Riskregister!$L$15-Riskregister!$K$15)*SQRT((1-AY979)/2)))</f>
        <v>0</v>
      </c>
      <c r="BA979" s="30">
        <f t="shared" ca="1" si="602"/>
        <v>0.21783459474420086</v>
      </c>
      <c r="BB979" s="30">
        <f t="shared" ca="1" si="602"/>
        <v>0.22764384343577915</v>
      </c>
      <c r="BC979" s="30">
        <f>IF(Riskregister!$E$16="",0,COUNTIF(BQ$4:BQ$53,"&lt;"&amp;BA979)*IF(BB979&lt;0.5,Riskregister!$K$16+(Riskregister!$L$16-Riskregister!$K$16)*SQRT(BB979/2),Riskregister!$L$16-(Riskregister!$L$16-Riskregister!$K$16)*SQRT((1-BB979)/2)))</f>
        <v>0</v>
      </c>
      <c r="BD979" s="30">
        <f t="shared" ca="1" si="603"/>
        <v>12204285.915491194</v>
      </c>
    </row>
    <row r="980" spans="20:56" x14ac:dyDescent="0.35">
      <c r="T980" s="30">
        <f t="shared" ca="1" si="591"/>
        <v>0.7815214206027713</v>
      </c>
      <c r="U980" s="30">
        <f t="shared" ca="1" si="591"/>
        <v>0.48317021762128232</v>
      </c>
      <c r="V980" s="30">
        <f ca="1">IF(Riskregister!$E$5="",0,COUNTIF(BF$4:BF$53,"&lt;"&amp;T980)*IF(U980&lt;0.5,Riskregister!$K$5+(Riskregister!$L$5-Riskregister!$K$5)*SQRT(U980/2),Riskregister!$L$5-(Riskregister!$L$5-Riskregister!$K$5)*SQRT((1-U980)/2)))</f>
        <v>1855904.4322878313</v>
      </c>
      <c r="W980" s="30">
        <f t="shared" ca="1" si="592"/>
        <v>0.13535863259941339</v>
      </c>
      <c r="X980" s="30">
        <f t="shared" ca="1" si="592"/>
        <v>8.1539608451225432E-3</v>
      </c>
      <c r="Y980" s="30">
        <f ca="1">IF(Riskregister!$E$6="",0,COUNTIF(BG$4:BG$53,"&lt;"&amp;W980)*IF(X980&lt;0.5,Riskregister!$K$6+(Riskregister!$L$6-Riskregister!$K$6)*SQRT(X980/2),Riskregister!$L$6-(Riskregister!$L$6-Riskregister!$K$6)*SQRT((1-X980)/2)))</f>
        <v>0</v>
      </c>
      <c r="Z980" s="30">
        <f t="shared" ca="1" si="593"/>
        <v>5.2243804296359109E-5</v>
      </c>
      <c r="AA980" s="30">
        <f t="shared" ca="1" si="593"/>
        <v>0.64802982656026997</v>
      </c>
      <c r="AB980" s="30">
        <f ca="1">IF(Riskregister!$E$7="",0,COUNTIF(BH$4:BH$53,"&lt;"&amp;Z980)*IF(AA980&lt;0.5,Riskregister!$K$7+(Riskregister!$L$7-Riskregister!$K$7)*SQRT(AA980/2),Riskregister!$L$7-(Riskregister!$L$7-Riskregister!$K$7)*SQRT((1-AA980)/2)))</f>
        <v>0</v>
      </c>
      <c r="AC980" s="30">
        <f t="shared" ca="1" si="594"/>
        <v>9.6254994112633274E-2</v>
      </c>
      <c r="AD980" s="30">
        <f t="shared" ca="1" si="594"/>
        <v>0.4545253309124212</v>
      </c>
      <c r="AE980" s="30">
        <f ca="1">IF(Riskregister!$E$8="",0,COUNTIF(BI$4:BI$53,"&lt;"&amp;AC980)*IF(AD980&lt;0.5,Riskregister!$K$8+(Riskregister!$L$8-Riskregister!$K$8)*SQRT(AD980/2),Riskregister!$L$8-(Riskregister!$L$8-Riskregister!$K$8)*SQRT((1-AD980)/2)))</f>
        <v>2540587.4854438719</v>
      </c>
      <c r="AF980" s="30">
        <f t="shared" ca="1" si="595"/>
        <v>0.43647538366331862</v>
      </c>
      <c r="AG980" s="30">
        <f t="shared" ca="1" si="595"/>
        <v>0.94752933358214997</v>
      </c>
      <c r="AH980" s="30">
        <f>IF(Riskregister!$E$9="",0,COUNTIF(BJ$4:BJ$53,"&lt;"&amp;AF980)*IF(AG980&lt;0.5,Riskregister!$K$9+(Riskregister!$L$9-Riskregister!$K$9)*SQRT(AG980/2),Riskregister!$L$9-(Riskregister!$L$9-Riskregister!$K$9)*SQRT((1-AG980)/2)))</f>
        <v>0</v>
      </c>
      <c r="AI980" s="30">
        <f t="shared" ca="1" si="596"/>
        <v>0.1759745212498407</v>
      </c>
      <c r="AJ980" s="30">
        <f t="shared" ca="1" si="596"/>
        <v>0.27943180789096123</v>
      </c>
      <c r="AK980" s="30">
        <f>IF(Riskregister!$E$10="",0,COUNTIF(BK$4:BK$53,"&lt;"&amp;AI980)*IF(AJ980&lt;0.5,Riskregister!$K$10+(Riskregister!$L$10-Riskregister!$K$10)*SQRT(AJ980/2),Riskregister!$L$10-(Riskregister!$L$10-Riskregister!$K$10)*SQRT((1-AJ980)/2)))</f>
        <v>0</v>
      </c>
      <c r="AL980" s="30">
        <f t="shared" ca="1" si="597"/>
        <v>0.74999416865926094</v>
      </c>
      <c r="AM980" s="30">
        <f t="shared" ca="1" si="597"/>
        <v>0.93171785550222708</v>
      </c>
      <c r="AN980" s="30">
        <f>IF(Riskregister!$E$11="",0,COUNTIF(BL$4:BL$53,"&lt;"&amp;AL980)*IF(AM980&lt;0.5,Riskregister!$K$11+(Riskregister!$L$11-Riskregister!$K$11)*SQRT(AM980/2),Riskregister!$L$11-(Riskregister!$L$11-Riskregister!$K$11)*SQRT((1-AM980)/2)))</f>
        <v>0</v>
      </c>
      <c r="AO980" s="30">
        <f t="shared" ca="1" si="598"/>
        <v>0.61298046870978162</v>
      </c>
      <c r="AP980" s="30">
        <f t="shared" ca="1" si="598"/>
        <v>0.82220724851102056</v>
      </c>
      <c r="AQ980" s="30">
        <f>IF(Riskregister!$E$12="",0,COUNTIF(BM$4:BM$53,"&lt;"&amp;AO980)*IF(AP980&lt;0.5,Riskregister!$K$12+(Riskregister!$L$12-Riskregister!$K$12)*SQRT(AP980/2),Riskregister!$L$12-(Riskregister!$L$12-Riskregister!$K$12)*SQRT((1-AP980)/2)))</f>
        <v>0</v>
      </c>
      <c r="AR980" s="30">
        <f t="shared" ca="1" si="599"/>
        <v>0.97099725662740433</v>
      </c>
      <c r="AS980" s="30">
        <f t="shared" ca="1" si="599"/>
        <v>0.56621744413091202</v>
      </c>
      <c r="AT980" s="30">
        <f>IF(Riskregister!$E$13="",0,COUNTIF(BN$4:BN$53,"&lt;"&amp;AR980)*IF(AS980&lt;0.5,Riskregister!$K$13+(Riskregister!$L$13-Riskregister!$K$13)*SQRT(AS980/2),Riskregister!$L$13-(Riskregister!$L$13-Riskregister!$K$13)*SQRT((1-AS980)/2)))</f>
        <v>0</v>
      </c>
      <c r="AU980" s="30">
        <f t="shared" ca="1" si="600"/>
        <v>0.76049199966605074</v>
      </c>
      <c r="AV980" s="30">
        <f t="shared" ca="1" si="600"/>
        <v>6.5384422565047173E-2</v>
      </c>
      <c r="AW980" s="30">
        <f>IF(Riskregister!$E$14="",0,COUNTIF(BO$4:BO$53,"&lt;"&amp;AU980)*IF(AV980&lt;0.5,Riskregister!$K$14+(Riskregister!$L$14-Riskregister!$K$14)*SQRT(AV980/2),Riskregister!$L$14-(Riskregister!$L$14-Riskregister!$K$14)*SQRT((1-AV980)/2)))</f>
        <v>0</v>
      </c>
      <c r="AX980" s="30">
        <f t="shared" ca="1" si="601"/>
        <v>0.40137956345540149</v>
      </c>
      <c r="AY980" s="30">
        <f t="shared" ca="1" si="601"/>
        <v>0.1918610656126335</v>
      </c>
      <c r="AZ980" s="30">
        <f>IF(Riskregister!$E$15="",0,COUNTIF(BP$4:BP$53,"&lt;"&amp;AX980)*IF(AY980&lt;0.5,Riskregister!$K$15+(Riskregister!$L$15-Riskregister!$K$15)*SQRT(AY980/2),Riskregister!$L$15-(Riskregister!$L$15-Riskregister!$K$15)*SQRT((1-AY980)/2)))</f>
        <v>0</v>
      </c>
      <c r="BA980" s="30">
        <f t="shared" ca="1" si="602"/>
        <v>0.34963627905283046</v>
      </c>
      <c r="BB980" s="30">
        <f t="shared" ca="1" si="602"/>
        <v>0.15621065172162441</v>
      </c>
      <c r="BC980" s="30">
        <f>IF(Riskregister!$E$16="",0,COUNTIF(BQ$4:BQ$53,"&lt;"&amp;BA980)*IF(BB980&lt;0.5,Riskregister!$K$16+(Riskregister!$L$16-Riskregister!$K$16)*SQRT(BB980/2),Riskregister!$L$16-(Riskregister!$L$16-Riskregister!$K$16)*SQRT((1-BB980)/2)))</f>
        <v>0</v>
      </c>
      <c r="BD980" s="30">
        <f t="shared" ca="1" si="603"/>
        <v>4396491.9177317033</v>
      </c>
    </row>
    <row r="981" spans="20:56" x14ac:dyDescent="0.35">
      <c r="T981" s="30">
        <f t="shared" ca="1" si="591"/>
        <v>0.95597525211099443</v>
      </c>
      <c r="U981" s="30">
        <f t="shared" ca="1" si="591"/>
        <v>0.95957878546161124</v>
      </c>
      <c r="V981" s="30">
        <f ca="1">IF(Riskregister!$E$5="",0,COUNTIF(BF$4:BF$53,"&lt;"&amp;T981)*IF(U981&lt;0.5,Riskregister!$K$5+(Riskregister!$L$5-Riskregister!$K$5)*SQRT(U981/2),Riskregister!$L$5-(Riskregister!$L$5-Riskregister!$K$5)*SQRT((1-U981)/2)))</f>
        <v>3752183.3515504575</v>
      </c>
      <c r="W981" s="30">
        <f t="shared" ca="1" si="592"/>
        <v>0.75883218515883644</v>
      </c>
      <c r="X981" s="30">
        <f t="shared" ca="1" si="592"/>
        <v>0.85827420673178545</v>
      </c>
      <c r="Y981" s="30">
        <f ca="1">IF(Riskregister!$E$6="",0,COUNTIF(BG$4:BG$53,"&lt;"&amp;W981)*IF(X981&lt;0.5,Riskregister!$K$6+(Riskregister!$L$6-Riskregister!$K$6)*SQRT(X981/2),Riskregister!$L$6-(Riskregister!$L$6-Riskregister!$K$6)*SQRT((1-X981)/2)))</f>
        <v>4562515.3684819564</v>
      </c>
      <c r="Z981" s="30">
        <f t="shared" ca="1" si="593"/>
        <v>0.20596939613931231</v>
      </c>
      <c r="AA981" s="30">
        <f t="shared" ca="1" si="593"/>
        <v>0.41234753493054954</v>
      </c>
      <c r="AB981" s="30">
        <f ca="1">IF(Riskregister!$E$7="",0,COUNTIF(BH$4:BH$53,"&lt;"&amp;Z981)*IF(AA981&lt;0.5,Riskregister!$K$7+(Riskregister!$L$7-Riskregister!$K$7)*SQRT(AA981/2),Riskregister!$L$7-(Riskregister!$L$7-Riskregister!$K$7)*SQRT((1-AA981)/2)))</f>
        <v>835689.06253917771</v>
      </c>
      <c r="AC981" s="30">
        <f t="shared" ca="1" si="594"/>
        <v>0.64654431373727417</v>
      </c>
      <c r="AD981" s="30">
        <f t="shared" ca="1" si="594"/>
        <v>0.46776955900964934</v>
      </c>
      <c r="AE981" s="30">
        <f ca="1">IF(Riskregister!$E$8="",0,COUNTIF(BI$4:BI$53,"&lt;"&amp;AC981)*IF(AD981&lt;0.5,Riskregister!$K$8+(Riskregister!$L$8-Riskregister!$K$8)*SQRT(AD981/2),Riskregister!$L$8-(Riskregister!$L$8-Riskregister!$K$8)*SQRT((1-AD981)/2)))</f>
        <v>7718990.6154323295</v>
      </c>
      <c r="AF981" s="30">
        <f t="shared" ca="1" si="595"/>
        <v>0.14457279982924287</v>
      </c>
      <c r="AG981" s="30">
        <f t="shared" ca="1" si="595"/>
        <v>0.9505282298175628</v>
      </c>
      <c r="AH981" s="30">
        <f>IF(Riskregister!$E$9="",0,COUNTIF(BJ$4:BJ$53,"&lt;"&amp;AF981)*IF(AG981&lt;0.5,Riskregister!$K$9+(Riskregister!$L$9-Riskregister!$K$9)*SQRT(AG981/2),Riskregister!$L$9-(Riskregister!$L$9-Riskregister!$K$9)*SQRT((1-AG981)/2)))</f>
        <v>0</v>
      </c>
      <c r="AI981" s="30">
        <f t="shared" ca="1" si="596"/>
        <v>0.22250471982044051</v>
      </c>
      <c r="AJ981" s="30">
        <f t="shared" ca="1" si="596"/>
        <v>0.48680202984664422</v>
      </c>
      <c r="AK981" s="30">
        <f>IF(Riskregister!$E$10="",0,COUNTIF(BK$4:BK$53,"&lt;"&amp;AI981)*IF(AJ981&lt;0.5,Riskregister!$K$10+(Riskregister!$L$10-Riskregister!$K$10)*SQRT(AJ981/2),Riskregister!$L$10-(Riskregister!$L$10-Riskregister!$K$10)*SQRT((1-AJ981)/2)))</f>
        <v>0</v>
      </c>
      <c r="AL981" s="30">
        <f t="shared" ca="1" si="597"/>
        <v>0.9902952311599077</v>
      </c>
      <c r="AM981" s="30">
        <f t="shared" ca="1" si="597"/>
        <v>0.95606508248492628</v>
      </c>
      <c r="AN981" s="30">
        <f>IF(Riskregister!$E$11="",0,COUNTIF(BL$4:BL$53,"&lt;"&amp;AL981)*IF(AM981&lt;0.5,Riskregister!$K$11+(Riskregister!$L$11-Riskregister!$K$11)*SQRT(AM981/2),Riskregister!$L$11-(Riskregister!$L$11-Riskregister!$K$11)*SQRT((1-AM981)/2)))</f>
        <v>0</v>
      </c>
      <c r="AO981" s="30">
        <f t="shared" ca="1" si="598"/>
        <v>0.76896039848061415</v>
      </c>
      <c r="AP981" s="30">
        <f t="shared" ca="1" si="598"/>
        <v>5.6631429816988987E-2</v>
      </c>
      <c r="AQ981" s="30">
        <f>IF(Riskregister!$E$12="",0,COUNTIF(BM$4:BM$53,"&lt;"&amp;AO981)*IF(AP981&lt;0.5,Riskregister!$K$12+(Riskregister!$L$12-Riskregister!$K$12)*SQRT(AP981/2),Riskregister!$L$12-(Riskregister!$L$12-Riskregister!$K$12)*SQRT((1-AP981)/2)))</f>
        <v>0</v>
      </c>
      <c r="AR981" s="30">
        <f t="shared" ca="1" si="599"/>
        <v>7.6840959021927446E-2</v>
      </c>
      <c r="AS981" s="30">
        <f t="shared" ca="1" si="599"/>
        <v>0.18863862805412424</v>
      </c>
      <c r="AT981" s="30">
        <f>IF(Riskregister!$E$13="",0,COUNTIF(BN$4:BN$53,"&lt;"&amp;AR981)*IF(AS981&lt;0.5,Riskregister!$K$13+(Riskregister!$L$13-Riskregister!$K$13)*SQRT(AS981/2),Riskregister!$L$13-(Riskregister!$L$13-Riskregister!$K$13)*SQRT((1-AS981)/2)))</f>
        <v>0</v>
      </c>
      <c r="AU981" s="30">
        <f t="shared" ca="1" si="600"/>
        <v>0.93049636201057906</v>
      </c>
      <c r="AV981" s="30">
        <f t="shared" ca="1" si="600"/>
        <v>0.70944875501619131</v>
      </c>
      <c r="AW981" s="30">
        <f>IF(Riskregister!$E$14="",0,COUNTIF(BO$4:BO$53,"&lt;"&amp;AU981)*IF(AV981&lt;0.5,Riskregister!$K$14+(Riskregister!$L$14-Riskregister!$K$14)*SQRT(AV981/2),Riskregister!$L$14-(Riskregister!$L$14-Riskregister!$K$14)*SQRT((1-AV981)/2)))</f>
        <v>0</v>
      </c>
      <c r="AX981" s="30">
        <f t="shared" ca="1" si="601"/>
        <v>0.44673492871746101</v>
      </c>
      <c r="AY981" s="30">
        <f t="shared" ca="1" si="601"/>
        <v>0.61572996880624997</v>
      </c>
      <c r="AZ981" s="30">
        <f>IF(Riskregister!$E$15="",0,COUNTIF(BP$4:BP$53,"&lt;"&amp;AX981)*IF(AY981&lt;0.5,Riskregister!$K$15+(Riskregister!$L$15-Riskregister!$K$15)*SQRT(AY981/2),Riskregister!$L$15-(Riskregister!$L$15-Riskregister!$K$15)*SQRT((1-AY981)/2)))</f>
        <v>0</v>
      </c>
      <c r="BA981" s="30">
        <f t="shared" ca="1" si="602"/>
        <v>0.32739745730347647</v>
      </c>
      <c r="BB981" s="30">
        <f t="shared" ca="1" si="602"/>
        <v>0.31392134701786911</v>
      </c>
      <c r="BC981" s="30">
        <f>IF(Riskregister!$E$16="",0,COUNTIF(BQ$4:BQ$53,"&lt;"&amp;BA981)*IF(BB981&lt;0.5,Riskregister!$K$16+(Riskregister!$L$16-Riskregister!$K$16)*SQRT(BB981/2),Riskregister!$L$16-(Riskregister!$L$16-Riskregister!$K$16)*SQRT((1-BB981)/2)))</f>
        <v>0</v>
      </c>
      <c r="BD981" s="30">
        <f t="shared" ca="1" si="603"/>
        <v>16869378.398003921</v>
      </c>
    </row>
    <row r="982" spans="20:56" x14ac:dyDescent="0.35">
      <c r="T982" s="30">
        <f t="shared" ca="1" si="591"/>
        <v>0.5752277156573169</v>
      </c>
      <c r="U982" s="30">
        <f t="shared" ca="1" si="591"/>
        <v>0.86390887736653277</v>
      </c>
      <c r="V982" s="30">
        <f ca="1">IF(Riskregister!$E$5="",0,COUNTIF(BF$4:BF$53,"&lt;"&amp;T982)*IF(U982&lt;0.5,Riskregister!$K$5+(Riskregister!$L$5-Riskregister!$K$5)*SQRT(U982/2),Riskregister!$L$5-(Riskregister!$L$5-Riskregister!$K$5)*SQRT((1-U982)/2)))</f>
        <v>1930460.2054498289</v>
      </c>
      <c r="W982" s="30">
        <f t="shared" ca="1" si="592"/>
        <v>0.18075481603977039</v>
      </c>
      <c r="X982" s="30">
        <f t="shared" ca="1" si="592"/>
        <v>0.78622162328057832</v>
      </c>
      <c r="Y982" s="30">
        <f ca="1">IF(Riskregister!$E$6="",0,COUNTIF(BG$4:BG$53,"&lt;"&amp;W982)*IF(X982&lt;0.5,Riskregister!$K$6+(Riskregister!$L$6-Riskregister!$K$6)*SQRT(X982/2),Riskregister!$L$6-(Riskregister!$L$6-Riskregister!$K$6)*SQRT((1-X982)/2)))</f>
        <v>1411509.5835228385</v>
      </c>
      <c r="Z982" s="30">
        <f t="shared" ca="1" si="593"/>
        <v>9.6313903925659416E-2</v>
      </c>
      <c r="AA982" s="30">
        <f t="shared" ca="1" si="593"/>
        <v>0.97207855463536208</v>
      </c>
      <c r="AB982" s="30">
        <f ca="1">IF(Riskregister!$E$7="",0,COUNTIF(BH$4:BH$53,"&lt;"&amp;Z982)*IF(AA982&lt;0.5,Riskregister!$K$7+(Riskregister!$L$7-Riskregister!$K$7)*SQRT(AA982/2),Riskregister!$L$7-(Riskregister!$L$7-Riskregister!$K$7)*SQRT((1-AA982)/2)))</f>
        <v>1075936.7227691584</v>
      </c>
      <c r="AC982" s="30">
        <f t="shared" ca="1" si="594"/>
        <v>0.23094270695656804</v>
      </c>
      <c r="AD982" s="30">
        <f t="shared" ca="1" si="594"/>
        <v>0.61546764226720774</v>
      </c>
      <c r="AE982" s="30">
        <f ca="1">IF(Riskregister!$E$8="",0,COUNTIF(BI$4:BI$53,"&lt;"&amp;AC982)*IF(AD982&lt;0.5,Riskregister!$K$8+(Riskregister!$L$8-Riskregister!$K$8)*SQRT(AD982/2),Riskregister!$L$8-(Riskregister!$L$8-Riskregister!$K$8)*SQRT((1-AD982)/2)))</f>
        <v>2939136.1298817694</v>
      </c>
      <c r="AF982" s="30">
        <f t="shared" ca="1" si="595"/>
        <v>0.11382599239398183</v>
      </c>
      <c r="AG982" s="30">
        <f t="shared" ca="1" si="595"/>
        <v>0.38798226908904776</v>
      </c>
      <c r="AH982" s="30">
        <f>IF(Riskregister!$E$9="",0,COUNTIF(BJ$4:BJ$53,"&lt;"&amp;AF982)*IF(AG982&lt;0.5,Riskregister!$K$9+(Riskregister!$L$9-Riskregister!$K$9)*SQRT(AG982/2),Riskregister!$L$9-(Riskregister!$L$9-Riskregister!$K$9)*SQRT((1-AG982)/2)))</f>
        <v>0</v>
      </c>
      <c r="AI982" s="30">
        <f t="shared" ca="1" si="596"/>
        <v>0.88724786560295033</v>
      </c>
      <c r="AJ982" s="30">
        <f t="shared" ca="1" si="596"/>
        <v>0.49215552624413972</v>
      </c>
      <c r="AK982" s="30">
        <f>IF(Riskregister!$E$10="",0,COUNTIF(BK$4:BK$53,"&lt;"&amp;AI982)*IF(AJ982&lt;0.5,Riskregister!$K$10+(Riskregister!$L$10-Riskregister!$K$10)*SQRT(AJ982/2),Riskregister!$L$10-(Riskregister!$L$10-Riskregister!$K$10)*SQRT((1-AJ982)/2)))</f>
        <v>0</v>
      </c>
      <c r="AL982" s="30">
        <f t="shared" ca="1" si="597"/>
        <v>0.11748587507267516</v>
      </c>
      <c r="AM982" s="30">
        <f t="shared" ca="1" si="597"/>
        <v>8.7118475477852009E-3</v>
      </c>
      <c r="AN982" s="30">
        <f>IF(Riskregister!$E$11="",0,COUNTIF(BL$4:BL$53,"&lt;"&amp;AL982)*IF(AM982&lt;0.5,Riskregister!$K$11+(Riskregister!$L$11-Riskregister!$K$11)*SQRT(AM982/2),Riskregister!$L$11-(Riskregister!$L$11-Riskregister!$K$11)*SQRT((1-AM982)/2)))</f>
        <v>0</v>
      </c>
      <c r="AO982" s="30">
        <f t="shared" ca="1" si="598"/>
        <v>5.4857940441153219E-2</v>
      </c>
      <c r="AP982" s="30">
        <f t="shared" ca="1" si="598"/>
        <v>0.4777446607791952</v>
      </c>
      <c r="AQ982" s="30">
        <f>IF(Riskregister!$E$12="",0,COUNTIF(BM$4:BM$53,"&lt;"&amp;AO982)*IF(AP982&lt;0.5,Riskregister!$K$12+(Riskregister!$L$12-Riskregister!$K$12)*SQRT(AP982/2),Riskregister!$L$12-(Riskregister!$L$12-Riskregister!$K$12)*SQRT((1-AP982)/2)))</f>
        <v>0</v>
      </c>
      <c r="AR982" s="30">
        <f t="shared" ca="1" si="599"/>
        <v>0.38845537979314604</v>
      </c>
      <c r="AS982" s="30">
        <f t="shared" ca="1" si="599"/>
        <v>0.74063879475884187</v>
      </c>
      <c r="AT982" s="30">
        <f>IF(Riskregister!$E$13="",0,COUNTIF(BN$4:BN$53,"&lt;"&amp;AR982)*IF(AS982&lt;0.5,Riskregister!$K$13+(Riskregister!$L$13-Riskregister!$K$13)*SQRT(AS982/2),Riskregister!$L$13-(Riskregister!$L$13-Riskregister!$K$13)*SQRT((1-AS982)/2)))</f>
        <v>0</v>
      </c>
      <c r="AU982" s="30">
        <f t="shared" ca="1" si="600"/>
        <v>0.11701629789343249</v>
      </c>
      <c r="AV982" s="30">
        <f t="shared" ca="1" si="600"/>
        <v>0.33033824264998635</v>
      </c>
      <c r="AW982" s="30">
        <f>IF(Riskregister!$E$14="",0,COUNTIF(BO$4:BO$53,"&lt;"&amp;AU982)*IF(AV982&lt;0.5,Riskregister!$K$14+(Riskregister!$L$14-Riskregister!$K$14)*SQRT(AV982/2),Riskregister!$L$14-(Riskregister!$L$14-Riskregister!$K$14)*SQRT((1-AV982)/2)))</f>
        <v>0</v>
      </c>
      <c r="AX982" s="30">
        <f t="shared" ca="1" si="601"/>
        <v>0.61264998170445317</v>
      </c>
      <c r="AY982" s="30">
        <f t="shared" ca="1" si="601"/>
        <v>0.93808769603888287</v>
      </c>
      <c r="AZ982" s="30">
        <f>IF(Riskregister!$E$15="",0,COUNTIF(BP$4:BP$53,"&lt;"&amp;AX982)*IF(AY982&lt;0.5,Riskregister!$K$15+(Riskregister!$L$15-Riskregister!$K$15)*SQRT(AY982/2),Riskregister!$L$15-(Riskregister!$L$15-Riskregister!$K$15)*SQRT((1-AY982)/2)))</f>
        <v>0</v>
      </c>
      <c r="BA982" s="30">
        <f t="shared" ca="1" si="602"/>
        <v>0.72203239540608177</v>
      </c>
      <c r="BB982" s="30">
        <f t="shared" ca="1" si="602"/>
        <v>0.77260987638723821</v>
      </c>
      <c r="BC982" s="30">
        <f>IF(Riskregister!$E$16="",0,COUNTIF(BQ$4:BQ$53,"&lt;"&amp;BA982)*IF(BB982&lt;0.5,Riskregister!$K$16+(Riskregister!$L$16-Riskregister!$K$16)*SQRT(BB982/2),Riskregister!$L$16-(Riskregister!$L$16-Riskregister!$K$16)*SQRT((1-BB982)/2)))</f>
        <v>0</v>
      </c>
      <c r="BD982" s="30">
        <f t="shared" ca="1" si="603"/>
        <v>7357042.6416235957</v>
      </c>
    </row>
    <row r="983" spans="20:56" x14ac:dyDescent="0.35">
      <c r="T983" s="30">
        <f t="shared" ca="1" si="591"/>
        <v>3.4667002019393989E-3</v>
      </c>
      <c r="U983" s="30">
        <f t="shared" ca="1" si="591"/>
        <v>0.24753229825550072</v>
      </c>
      <c r="V983" s="30">
        <f ca="1">IF(Riskregister!$E$5="",0,COUNTIF(BF$4:BF$53,"&lt;"&amp;T983)*IF(U983&lt;0.5,Riskregister!$K$5+(Riskregister!$L$5-Riskregister!$K$5)*SQRT(U983/2),Riskregister!$L$5-(Riskregister!$L$5-Riskregister!$K$5)*SQRT((1-U983)/2)))</f>
        <v>0</v>
      </c>
      <c r="W983" s="30">
        <f t="shared" ca="1" si="592"/>
        <v>0.45553887929590942</v>
      </c>
      <c r="X983" s="30">
        <f t="shared" ca="1" si="592"/>
        <v>0.55709390431707762</v>
      </c>
      <c r="Y983" s="30">
        <f ca="1">IF(Riskregister!$E$6="",0,COUNTIF(BG$4:BG$53,"&lt;"&amp;W983)*IF(X983&lt;0.5,Riskregister!$K$6+(Riskregister!$L$6-Riskregister!$K$6)*SQRT(X983/2),Riskregister!$L$6-(Riskregister!$L$6-Riskregister!$K$6)*SQRT((1-X983)/2)))</f>
        <v>2305883.2684772466</v>
      </c>
      <c r="Z983" s="30">
        <f t="shared" ca="1" si="593"/>
        <v>0.85754773252475147</v>
      </c>
      <c r="AA983" s="30">
        <f t="shared" ca="1" si="593"/>
        <v>0.91345477848622403</v>
      </c>
      <c r="AB983" s="30">
        <f ca="1">IF(Riskregister!$E$7="",0,COUNTIF(BH$4:BH$53,"&lt;"&amp;Z983)*IF(AA983&lt;0.5,Riskregister!$K$7+(Riskregister!$L$7-Riskregister!$K$7)*SQRT(AA983/2),Riskregister!$L$7-(Riskregister!$L$7-Riskregister!$K$7)*SQRT((1-AA983)/2)))</f>
        <v>2944734.8015992143</v>
      </c>
      <c r="AC983" s="30">
        <f t="shared" ca="1" si="594"/>
        <v>0.33676156225760734</v>
      </c>
      <c r="AD983" s="30">
        <f t="shared" ca="1" si="594"/>
        <v>0.81319467975205062</v>
      </c>
      <c r="AE983" s="30">
        <f ca="1">IF(Riskregister!$E$8="",0,COUNTIF(BI$4:BI$53,"&lt;"&amp;AC983)*IF(AD983&lt;0.5,Riskregister!$K$8+(Riskregister!$L$8-Riskregister!$K$8)*SQRT(AD983/2),Riskregister!$L$8-(Riskregister!$L$8-Riskregister!$K$8)*SQRT((1-AD983)/2)))</f>
        <v>7127186.2140830625</v>
      </c>
      <c r="AF983" s="30">
        <f t="shared" ca="1" si="595"/>
        <v>0.10665339239664373</v>
      </c>
      <c r="AG983" s="30">
        <f t="shared" ca="1" si="595"/>
        <v>0.31382738483699513</v>
      </c>
      <c r="AH983" s="30">
        <f>IF(Riskregister!$E$9="",0,COUNTIF(BJ$4:BJ$53,"&lt;"&amp;AF983)*IF(AG983&lt;0.5,Riskregister!$K$9+(Riskregister!$L$9-Riskregister!$K$9)*SQRT(AG983/2),Riskregister!$L$9-(Riskregister!$L$9-Riskregister!$K$9)*SQRT((1-AG983)/2)))</f>
        <v>0</v>
      </c>
      <c r="AI983" s="30">
        <f t="shared" ca="1" si="596"/>
        <v>0.30695496437340497</v>
      </c>
      <c r="AJ983" s="30">
        <f t="shared" ca="1" si="596"/>
        <v>0.345835228507541</v>
      </c>
      <c r="AK983" s="30">
        <f>IF(Riskregister!$E$10="",0,COUNTIF(BK$4:BK$53,"&lt;"&amp;AI983)*IF(AJ983&lt;0.5,Riskregister!$K$10+(Riskregister!$L$10-Riskregister!$K$10)*SQRT(AJ983/2),Riskregister!$L$10-(Riskregister!$L$10-Riskregister!$K$10)*SQRT((1-AJ983)/2)))</f>
        <v>0</v>
      </c>
      <c r="AL983" s="30">
        <f t="shared" ca="1" si="597"/>
        <v>0.29192758344238079</v>
      </c>
      <c r="AM983" s="30">
        <f t="shared" ca="1" si="597"/>
        <v>0.11460159438081474</v>
      </c>
      <c r="AN983" s="30">
        <f>IF(Riskregister!$E$11="",0,COUNTIF(BL$4:BL$53,"&lt;"&amp;AL983)*IF(AM983&lt;0.5,Riskregister!$K$11+(Riskregister!$L$11-Riskregister!$K$11)*SQRT(AM983/2),Riskregister!$L$11-(Riskregister!$L$11-Riskregister!$K$11)*SQRT((1-AM983)/2)))</f>
        <v>0</v>
      </c>
      <c r="AO983" s="30">
        <f t="shared" ca="1" si="598"/>
        <v>0.29088868602626894</v>
      </c>
      <c r="AP983" s="30">
        <f t="shared" ca="1" si="598"/>
        <v>0.27180265400096904</v>
      </c>
      <c r="AQ983" s="30">
        <f>IF(Riskregister!$E$12="",0,COUNTIF(BM$4:BM$53,"&lt;"&amp;AO983)*IF(AP983&lt;0.5,Riskregister!$K$12+(Riskregister!$L$12-Riskregister!$K$12)*SQRT(AP983/2),Riskregister!$L$12-(Riskregister!$L$12-Riskregister!$K$12)*SQRT((1-AP983)/2)))</f>
        <v>0</v>
      </c>
      <c r="AR983" s="30">
        <f t="shared" ca="1" si="599"/>
        <v>0.76003960832064943</v>
      </c>
      <c r="AS983" s="30">
        <f t="shared" ca="1" si="599"/>
        <v>0.55564990859846275</v>
      </c>
      <c r="AT983" s="30">
        <f>IF(Riskregister!$E$13="",0,COUNTIF(BN$4:BN$53,"&lt;"&amp;AR983)*IF(AS983&lt;0.5,Riskregister!$K$13+(Riskregister!$L$13-Riskregister!$K$13)*SQRT(AS983/2),Riskregister!$L$13-(Riskregister!$L$13-Riskregister!$K$13)*SQRT((1-AS983)/2)))</f>
        <v>0</v>
      </c>
      <c r="AU983" s="30">
        <f t="shared" ca="1" si="600"/>
        <v>0.39802223120175517</v>
      </c>
      <c r="AV983" s="30">
        <f t="shared" ca="1" si="600"/>
        <v>0.7623330764878552</v>
      </c>
      <c r="AW983" s="30">
        <f>IF(Riskregister!$E$14="",0,COUNTIF(BO$4:BO$53,"&lt;"&amp;AU983)*IF(AV983&lt;0.5,Riskregister!$K$14+(Riskregister!$L$14-Riskregister!$K$14)*SQRT(AV983/2),Riskregister!$L$14-(Riskregister!$L$14-Riskregister!$K$14)*SQRT((1-AV983)/2)))</f>
        <v>0</v>
      </c>
      <c r="AX983" s="30">
        <f t="shared" ca="1" si="601"/>
        <v>7.0096519851214345E-2</v>
      </c>
      <c r="AY983" s="30">
        <f t="shared" ca="1" si="601"/>
        <v>0.92000149177143331</v>
      </c>
      <c r="AZ983" s="30">
        <f>IF(Riskregister!$E$15="",0,COUNTIF(BP$4:BP$53,"&lt;"&amp;AX983)*IF(AY983&lt;0.5,Riskregister!$K$15+(Riskregister!$L$15-Riskregister!$K$15)*SQRT(AY983/2),Riskregister!$L$15-(Riskregister!$L$15-Riskregister!$K$15)*SQRT((1-AY983)/2)))</f>
        <v>0</v>
      </c>
      <c r="BA983" s="30">
        <f t="shared" ca="1" si="602"/>
        <v>0.5277394951677028</v>
      </c>
      <c r="BB983" s="30">
        <f t="shared" ca="1" si="602"/>
        <v>0.39993503690637067</v>
      </c>
      <c r="BC983" s="30">
        <f>IF(Riskregister!$E$16="",0,COUNTIF(BQ$4:BQ$53,"&lt;"&amp;BA983)*IF(BB983&lt;0.5,Riskregister!$K$16+(Riskregister!$L$16-Riskregister!$K$16)*SQRT(BB983/2),Riskregister!$L$16-(Riskregister!$L$16-Riskregister!$K$16)*SQRT((1-BB983)/2)))</f>
        <v>0</v>
      </c>
      <c r="BD983" s="30">
        <f t="shared" ca="1" si="603"/>
        <v>12377804.284159523</v>
      </c>
    </row>
    <row r="984" spans="20:56" x14ac:dyDescent="0.35">
      <c r="T984" s="30">
        <f t="shared" ref="T984:U1003" ca="1" si="604">RAND()</f>
        <v>0.69817912297465434</v>
      </c>
      <c r="U984" s="30">
        <f t="shared" ca="1" si="604"/>
        <v>0.95215987472034658</v>
      </c>
      <c r="V984" s="30">
        <f ca="1">IF(Riskregister!$E$5="",0,COUNTIF(BF$4:BF$53,"&lt;"&amp;T984)*IF(U984&lt;0.5,Riskregister!$K$5+(Riskregister!$L$5-Riskregister!$K$5)*SQRT(U984/2),Riskregister!$L$5-(Riskregister!$L$5-Riskregister!$K$5)*SQRT((1-U984)/2)))</f>
        <v>2121609.980507493</v>
      </c>
      <c r="W984" s="30">
        <f t="shared" ref="W984:X1003" ca="1" si="605">RAND()</f>
        <v>0.13818866452089151</v>
      </c>
      <c r="X984" s="30">
        <f t="shared" ca="1" si="605"/>
        <v>0.62133193538160059</v>
      </c>
      <c r="Y984" s="30">
        <f ca="1">IF(Riskregister!$E$6="",0,COUNTIF(BG$4:BG$53,"&lt;"&amp;W984)*IF(X984&lt;0.5,Riskregister!$K$6+(Riskregister!$L$6-Riskregister!$K$6)*SQRT(X984/2),Riskregister!$L$6-(Riskregister!$L$6-Riskregister!$K$6)*SQRT((1-X984)/2)))</f>
        <v>0</v>
      </c>
      <c r="Z984" s="30">
        <f t="shared" ref="Z984:AA1003" ca="1" si="606">RAND()</f>
        <v>0.6206015193389206</v>
      </c>
      <c r="AA984" s="30">
        <f t="shared" ca="1" si="606"/>
        <v>0.55007886369568837</v>
      </c>
      <c r="AB984" s="30">
        <f ca="1">IF(Riskregister!$E$7="",0,COUNTIF(BH$4:BH$53,"&lt;"&amp;Z984)*IF(AA984&lt;0.5,Riskregister!$K$7+(Riskregister!$L$7-Riskregister!$K$7)*SQRT(AA984/2),Riskregister!$L$7-(Riskregister!$L$7-Riskregister!$K$7)*SQRT((1-AA984)/2)))</f>
        <v>1637964.7981522609</v>
      </c>
      <c r="AC984" s="30">
        <f t="shared" ref="AC984:AD1003" ca="1" si="607">RAND()</f>
        <v>0.42016424988692336</v>
      </c>
      <c r="AD984" s="30">
        <f t="shared" ca="1" si="607"/>
        <v>0.60603287021296082</v>
      </c>
      <c r="AE984" s="30">
        <f ca="1">IF(Riskregister!$E$8="",0,COUNTIF(BI$4:BI$53,"&lt;"&amp;AC984)*IF(AD984&lt;0.5,Riskregister!$K$8+(Riskregister!$L$8-Riskregister!$K$8)*SQRT(AD984/2),Riskregister!$L$8-(Riskregister!$L$8-Riskregister!$K$8)*SQRT((1-AD984)/2)))</f>
        <v>5828013.9269178528</v>
      </c>
      <c r="AF984" s="30">
        <f t="shared" ref="AF984:AG1003" ca="1" si="608">RAND()</f>
        <v>0.12512124564544114</v>
      </c>
      <c r="AG984" s="30">
        <f t="shared" ca="1" si="608"/>
        <v>0.4851113119478081</v>
      </c>
      <c r="AH984" s="30">
        <f>IF(Riskregister!$E$9="",0,COUNTIF(BJ$4:BJ$53,"&lt;"&amp;AF984)*IF(AG984&lt;0.5,Riskregister!$K$9+(Riskregister!$L$9-Riskregister!$K$9)*SQRT(AG984/2),Riskregister!$L$9-(Riskregister!$L$9-Riskregister!$K$9)*SQRT((1-AG984)/2)))</f>
        <v>0</v>
      </c>
      <c r="AI984" s="30">
        <f t="shared" ref="AI984:AJ1003" ca="1" si="609">RAND()</f>
        <v>0.17868932917333813</v>
      </c>
      <c r="AJ984" s="30">
        <f t="shared" ca="1" si="609"/>
        <v>0.71955467559819841</v>
      </c>
      <c r="AK984" s="30">
        <f>IF(Riskregister!$E$10="",0,COUNTIF(BK$4:BK$53,"&lt;"&amp;AI984)*IF(AJ984&lt;0.5,Riskregister!$K$10+(Riskregister!$L$10-Riskregister!$K$10)*SQRT(AJ984/2),Riskregister!$L$10-(Riskregister!$L$10-Riskregister!$K$10)*SQRT((1-AJ984)/2)))</f>
        <v>0</v>
      </c>
      <c r="AL984" s="30">
        <f t="shared" ref="AL984:AM1003" ca="1" si="610">RAND()</f>
        <v>0.83045904502456569</v>
      </c>
      <c r="AM984" s="30">
        <f t="shared" ca="1" si="610"/>
        <v>0.21000385312840042</v>
      </c>
      <c r="AN984" s="30">
        <f>IF(Riskregister!$E$11="",0,COUNTIF(BL$4:BL$53,"&lt;"&amp;AL984)*IF(AM984&lt;0.5,Riskregister!$K$11+(Riskregister!$L$11-Riskregister!$K$11)*SQRT(AM984/2),Riskregister!$L$11-(Riskregister!$L$11-Riskregister!$K$11)*SQRT((1-AM984)/2)))</f>
        <v>0</v>
      </c>
      <c r="AO984" s="30">
        <f t="shared" ref="AO984:AP1003" ca="1" si="611">RAND()</f>
        <v>0.57942939761917545</v>
      </c>
      <c r="AP984" s="30">
        <f t="shared" ca="1" si="611"/>
        <v>0.2329858280905418</v>
      </c>
      <c r="AQ984" s="30">
        <f>IF(Riskregister!$E$12="",0,COUNTIF(BM$4:BM$53,"&lt;"&amp;AO984)*IF(AP984&lt;0.5,Riskregister!$K$12+(Riskregister!$L$12-Riskregister!$K$12)*SQRT(AP984/2),Riskregister!$L$12-(Riskregister!$L$12-Riskregister!$K$12)*SQRT((1-AP984)/2)))</f>
        <v>0</v>
      </c>
      <c r="AR984" s="30">
        <f t="shared" ref="AR984:AS1003" ca="1" si="612">RAND()</f>
        <v>0.99169532817341943</v>
      </c>
      <c r="AS984" s="30">
        <f t="shared" ca="1" si="612"/>
        <v>0.26738623170837017</v>
      </c>
      <c r="AT984" s="30">
        <f>IF(Riskregister!$E$13="",0,COUNTIF(BN$4:BN$53,"&lt;"&amp;AR984)*IF(AS984&lt;0.5,Riskregister!$K$13+(Riskregister!$L$13-Riskregister!$K$13)*SQRT(AS984/2),Riskregister!$L$13-(Riskregister!$L$13-Riskregister!$K$13)*SQRT((1-AS984)/2)))</f>
        <v>0</v>
      </c>
      <c r="AU984" s="30">
        <f t="shared" ref="AU984:AV1003" ca="1" si="613">RAND()</f>
        <v>0.48264976562907502</v>
      </c>
      <c r="AV984" s="30">
        <f t="shared" ca="1" si="613"/>
        <v>0.48143294445906559</v>
      </c>
      <c r="AW984" s="30">
        <f>IF(Riskregister!$E$14="",0,COUNTIF(BO$4:BO$53,"&lt;"&amp;AU984)*IF(AV984&lt;0.5,Riskregister!$K$14+(Riskregister!$L$14-Riskregister!$K$14)*SQRT(AV984/2),Riskregister!$L$14-(Riskregister!$L$14-Riskregister!$K$14)*SQRT((1-AV984)/2)))</f>
        <v>0</v>
      </c>
      <c r="AX984" s="30">
        <f t="shared" ref="AX984:AY1003" ca="1" si="614">RAND()</f>
        <v>0.28319721958052968</v>
      </c>
      <c r="AY984" s="30">
        <f t="shared" ca="1" si="614"/>
        <v>0.64650211241303568</v>
      </c>
      <c r="AZ984" s="30">
        <f>IF(Riskregister!$E$15="",0,COUNTIF(BP$4:BP$53,"&lt;"&amp;AX984)*IF(AY984&lt;0.5,Riskregister!$K$15+(Riskregister!$L$15-Riskregister!$K$15)*SQRT(AY984/2),Riskregister!$L$15-(Riskregister!$L$15-Riskregister!$K$15)*SQRT((1-AY984)/2)))</f>
        <v>0</v>
      </c>
      <c r="BA984" s="30">
        <f t="shared" ref="BA984:BB1003" ca="1" si="615">RAND()</f>
        <v>0.23590962981332464</v>
      </c>
      <c r="BB984" s="30">
        <f t="shared" ca="1" si="615"/>
        <v>1.9401879747822148E-2</v>
      </c>
      <c r="BC984" s="30">
        <f>IF(Riskregister!$E$16="",0,COUNTIF(BQ$4:BQ$53,"&lt;"&amp;BA984)*IF(BB984&lt;0.5,Riskregister!$K$16+(Riskregister!$L$16-Riskregister!$K$16)*SQRT(BB984/2),Riskregister!$L$16-(Riskregister!$L$16-Riskregister!$K$16)*SQRT((1-BB984)/2)))</f>
        <v>0</v>
      </c>
      <c r="BD984" s="30">
        <f t="shared" ca="1" si="603"/>
        <v>9587588.7055776063</v>
      </c>
    </row>
    <row r="985" spans="20:56" x14ac:dyDescent="0.35">
      <c r="T985" s="30">
        <f t="shared" ca="1" si="604"/>
        <v>9.3268882029309275E-3</v>
      </c>
      <c r="U985" s="30">
        <f t="shared" ca="1" si="604"/>
        <v>0.43728398080130848</v>
      </c>
      <c r="V985" s="30">
        <f ca="1">IF(Riskregister!$E$5="",0,COUNTIF(BF$4:BF$53,"&lt;"&amp;T985)*IF(U985&lt;0.5,Riskregister!$K$5+(Riskregister!$L$5-Riskregister!$K$5)*SQRT(U985/2),Riskregister!$L$5-(Riskregister!$L$5-Riskregister!$K$5)*SQRT((1-U985)/2)))</f>
        <v>0</v>
      </c>
      <c r="W985" s="30">
        <f t="shared" ca="1" si="605"/>
        <v>0.70785886780209106</v>
      </c>
      <c r="X985" s="30">
        <f t="shared" ca="1" si="605"/>
        <v>6.1959514093398838E-2</v>
      </c>
      <c r="Y985" s="30">
        <f ca="1">IF(Riskregister!$E$6="",0,COUNTIF(BG$4:BG$53,"&lt;"&amp;W985)*IF(X985&lt;0.5,Riskregister!$K$6+(Riskregister!$L$6-Riskregister!$K$6)*SQRT(X985/2),Riskregister!$L$6-(Riskregister!$L$6-Riskregister!$K$6)*SQRT((1-X985)/2)))</f>
        <v>1550457.6347643039</v>
      </c>
      <c r="Z985" s="30">
        <f t="shared" ca="1" si="606"/>
        <v>0.6749922370180903</v>
      </c>
      <c r="AA985" s="30">
        <f t="shared" ca="1" si="606"/>
        <v>0.73238532538867396</v>
      </c>
      <c r="AB985" s="30">
        <f ca="1">IF(Riskregister!$E$7="",0,COUNTIF(BH$4:BH$53,"&lt;"&amp;Z985)*IF(AA985&lt;0.5,Riskregister!$K$7+(Riskregister!$L$7-Riskregister!$K$7)*SQRT(AA985/2),Riskregister!$L$7-(Riskregister!$L$7-Riskregister!$K$7)*SQRT((1-AA985)/2)))</f>
        <v>1903797.7113523742</v>
      </c>
      <c r="AC985" s="30">
        <f t="shared" ca="1" si="607"/>
        <v>0.3411645013206076</v>
      </c>
      <c r="AD985" s="30">
        <f t="shared" ca="1" si="607"/>
        <v>0.79628141558829313</v>
      </c>
      <c r="AE985" s="30">
        <f ca="1">IF(Riskregister!$E$8="",0,COUNTIF(BI$4:BI$53,"&lt;"&amp;AC985)*IF(AD985&lt;0.5,Riskregister!$K$8+(Riskregister!$L$8-Riskregister!$K$8)*SQRT(AD985/2),Riskregister!$L$8-(Riskregister!$L$8-Riskregister!$K$8)*SQRT((1-AD985)/2)))</f>
        <v>6999952.1571632884</v>
      </c>
      <c r="AF985" s="30">
        <f t="shared" ca="1" si="608"/>
        <v>0.83141195412674507</v>
      </c>
      <c r="AG985" s="30">
        <f t="shared" ca="1" si="608"/>
        <v>4.762802665611543E-2</v>
      </c>
      <c r="AH985" s="30">
        <f>IF(Riskregister!$E$9="",0,COUNTIF(BJ$4:BJ$53,"&lt;"&amp;AF985)*IF(AG985&lt;0.5,Riskregister!$K$9+(Riskregister!$L$9-Riskregister!$K$9)*SQRT(AG985/2),Riskregister!$L$9-(Riskregister!$L$9-Riskregister!$K$9)*SQRT((1-AG985)/2)))</f>
        <v>0</v>
      </c>
      <c r="AI985" s="30">
        <f t="shared" ca="1" si="609"/>
        <v>0.6187754217093453</v>
      </c>
      <c r="AJ985" s="30">
        <f t="shared" ca="1" si="609"/>
        <v>0.68922327136063566</v>
      </c>
      <c r="AK985" s="30">
        <f>IF(Riskregister!$E$10="",0,COUNTIF(BK$4:BK$53,"&lt;"&amp;AI985)*IF(AJ985&lt;0.5,Riskregister!$K$10+(Riskregister!$L$10-Riskregister!$K$10)*SQRT(AJ985/2),Riskregister!$L$10-(Riskregister!$L$10-Riskregister!$K$10)*SQRT((1-AJ985)/2)))</f>
        <v>0</v>
      </c>
      <c r="AL985" s="30">
        <f t="shared" ca="1" si="610"/>
        <v>0.66011486854417722</v>
      </c>
      <c r="AM985" s="30">
        <f t="shared" ca="1" si="610"/>
        <v>0.93166117140864069</v>
      </c>
      <c r="AN985" s="30">
        <f>IF(Riskregister!$E$11="",0,COUNTIF(BL$4:BL$53,"&lt;"&amp;AL985)*IF(AM985&lt;0.5,Riskregister!$K$11+(Riskregister!$L$11-Riskregister!$K$11)*SQRT(AM985/2),Riskregister!$L$11-(Riskregister!$L$11-Riskregister!$K$11)*SQRT((1-AM985)/2)))</f>
        <v>0</v>
      </c>
      <c r="AO985" s="30">
        <f t="shared" ca="1" si="611"/>
        <v>0.96200941311096599</v>
      </c>
      <c r="AP985" s="30">
        <f t="shared" ca="1" si="611"/>
        <v>0.25187761723948188</v>
      </c>
      <c r="AQ985" s="30">
        <f>IF(Riskregister!$E$12="",0,COUNTIF(BM$4:BM$53,"&lt;"&amp;AO985)*IF(AP985&lt;0.5,Riskregister!$K$12+(Riskregister!$L$12-Riskregister!$K$12)*SQRT(AP985/2),Riskregister!$L$12-(Riskregister!$L$12-Riskregister!$K$12)*SQRT((1-AP985)/2)))</f>
        <v>0</v>
      </c>
      <c r="AR985" s="30">
        <f t="shared" ca="1" si="612"/>
        <v>0.55291133013015603</v>
      </c>
      <c r="AS985" s="30">
        <f t="shared" ca="1" si="612"/>
        <v>0.20075479090374015</v>
      </c>
      <c r="AT985" s="30">
        <f>IF(Riskregister!$E$13="",0,COUNTIF(BN$4:BN$53,"&lt;"&amp;AR985)*IF(AS985&lt;0.5,Riskregister!$K$13+(Riskregister!$L$13-Riskregister!$K$13)*SQRT(AS985/2),Riskregister!$L$13-(Riskregister!$L$13-Riskregister!$K$13)*SQRT((1-AS985)/2)))</f>
        <v>0</v>
      </c>
      <c r="AU985" s="30">
        <f t="shared" ca="1" si="613"/>
        <v>0.96336768071690759</v>
      </c>
      <c r="AV985" s="30">
        <f t="shared" ca="1" si="613"/>
        <v>0.97841651016946618</v>
      </c>
      <c r="AW985" s="30">
        <f>IF(Riskregister!$E$14="",0,COUNTIF(BO$4:BO$53,"&lt;"&amp;AU985)*IF(AV985&lt;0.5,Riskregister!$K$14+(Riskregister!$L$14-Riskregister!$K$14)*SQRT(AV985/2),Riskregister!$L$14-(Riskregister!$L$14-Riskregister!$K$14)*SQRT((1-AV985)/2)))</f>
        <v>0</v>
      </c>
      <c r="AX985" s="30">
        <f t="shared" ca="1" si="614"/>
        <v>0.18618028242371976</v>
      </c>
      <c r="AY985" s="30">
        <f t="shared" ca="1" si="614"/>
        <v>0.46352523667790457</v>
      </c>
      <c r="AZ985" s="30">
        <f>IF(Riskregister!$E$15="",0,COUNTIF(BP$4:BP$53,"&lt;"&amp;AX985)*IF(AY985&lt;0.5,Riskregister!$K$15+(Riskregister!$L$15-Riskregister!$K$15)*SQRT(AY985/2),Riskregister!$L$15-(Riskregister!$L$15-Riskregister!$K$15)*SQRT((1-AY985)/2)))</f>
        <v>0</v>
      </c>
      <c r="BA985" s="30">
        <f t="shared" ca="1" si="615"/>
        <v>0.84350948294490768</v>
      </c>
      <c r="BB985" s="30">
        <f t="shared" ca="1" si="615"/>
        <v>0.59015210099187332</v>
      </c>
      <c r="BC985" s="30">
        <f>IF(Riskregister!$E$16="",0,COUNTIF(BQ$4:BQ$53,"&lt;"&amp;BA985)*IF(BB985&lt;0.5,Riskregister!$K$16+(Riskregister!$L$16-Riskregister!$K$16)*SQRT(BB985/2),Riskregister!$L$16-(Riskregister!$L$16-Riskregister!$K$16)*SQRT((1-BB985)/2)))</f>
        <v>0</v>
      </c>
      <c r="BD985" s="30">
        <f t="shared" ca="1" si="603"/>
        <v>10454207.503279965</v>
      </c>
    </row>
    <row r="986" spans="20:56" x14ac:dyDescent="0.35">
      <c r="T986" s="30">
        <f t="shared" ca="1" si="604"/>
        <v>0.76549984540199101</v>
      </c>
      <c r="U986" s="30">
        <f t="shared" ca="1" si="604"/>
        <v>0.81149069207168767</v>
      </c>
      <c r="V986" s="30">
        <f ca="1">IF(Riskregister!$E$5="",0,COUNTIF(BF$4:BF$53,"&lt;"&amp;T986)*IF(U986&lt;0.5,Riskregister!$K$5+(Riskregister!$L$5-Riskregister!$K$5)*SQRT(U986/2),Riskregister!$L$5-(Riskregister!$L$5-Riskregister!$K$5)*SQRT((1-U986)/2)))</f>
        <v>2309229.2813866958</v>
      </c>
      <c r="W986" s="30">
        <f t="shared" ca="1" si="605"/>
        <v>0.97221456485200641</v>
      </c>
      <c r="X986" s="30">
        <f t="shared" ca="1" si="605"/>
        <v>0.31888938492784569</v>
      </c>
      <c r="Y986" s="30">
        <f ca="1">IF(Riskregister!$E$6="",0,COUNTIF(BG$4:BG$53,"&lt;"&amp;W986)*IF(X986&lt;0.5,Riskregister!$K$6+(Riskregister!$L$6-Riskregister!$K$6)*SQRT(X986/2),Riskregister!$L$6-(Riskregister!$L$6-Riskregister!$K$6)*SQRT((1-X986)/2)))</f>
        <v>4593747.3602881087</v>
      </c>
      <c r="Z986" s="30">
        <f t="shared" ca="1" si="606"/>
        <v>0.37926157869568666</v>
      </c>
      <c r="AA986" s="30">
        <f t="shared" ca="1" si="606"/>
        <v>0.89057110277825546</v>
      </c>
      <c r="AB986" s="30">
        <f ca="1">IF(Riskregister!$E$7="",0,COUNTIF(BH$4:BH$53,"&lt;"&amp;Z986)*IF(AA986&lt;0.5,Riskregister!$K$7+(Riskregister!$L$7-Riskregister!$K$7)*SQRT(AA986/2),Riskregister!$L$7-(Riskregister!$L$7-Riskregister!$K$7)*SQRT((1-AA986)/2)))</f>
        <v>1590655.403271527</v>
      </c>
      <c r="AC986" s="30">
        <f t="shared" ca="1" si="607"/>
        <v>0.20802320220173742</v>
      </c>
      <c r="AD986" s="30">
        <f t="shared" ca="1" si="607"/>
        <v>0.4804850923528714</v>
      </c>
      <c r="AE986" s="30">
        <f ca="1">IF(Riskregister!$E$8="",0,COUNTIF(BI$4:BI$53,"&lt;"&amp;AC986)*IF(AD986&lt;0.5,Riskregister!$K$8+(Riskregister!$L$8-Riskregister!$K$8)*SQRT(AD986/2),Riskregister!$L$8-(Riskregister!$L$8-Riskregister!$K$8)*SQRT((1-AD986)/2)))</f>
        <v>2603683.5383874811</v>
      </c>
      <c r="AF986" s="30">
        <f t="shared" ca="1" si="608"/>
        <v>0.19734932264271543</v>
      </c>
      <c r="AG986" s="30">
        <f t="shared" ca="1" si="608"/>
        <v>0.74097766211210148</v>
      </c>
      <c r="AH986" s="30">
        <f>IF(Riskregister!$E$9="",0,COUNTIF(BJ$4:BJ$53,"&lt;"&amp;AF986)*IF(AG986&lt;0.5,Riskregister!$K$9+(Riskregister!$L$9-Riskregister!$K$9)*SQRT(AG986/2),Riskregister!$L$9-(Riskregister!$L$9-Riskregister!$K$9)*SQRT((1-AG986)/2)))</f>
        <v>0</v>
      </c>
      <c r="AI986" s="30">
        <f t="shared" ca="1" si="609"/>
        <v>0.49418093215539427</v>
      </c>
      <c r="AJ986" s="30">
        <f t="shared" ca="1" si="609"/>
        <v>0.52075285678262728</v>
      </c>
      <c r="AK986" s="30">
        <f>IF(Riskregister!$E$10="",0,COUNTIF(BK$4:BK$53,"&lt;"&amp;AI986)*IF(AJ986&lt;0.5,Riskregister!$K$10+(Riskregister!$L$10-Riskregister!$K$10)*SQRT(AJ986/2),Riskregister!$L$10-(Riskregister!$L$10-Riskregister!$K$10)*SQRT((1-AJ986)/2)))</f>
        <v>0</v>
      </c>
      <c r="AL986" s="30">
        <f t="shared" ca="1" si="610"/>
        <v>0.26814668956144816</v>
      </c>
      <c r="AM986" s="30">
        <f t="shared" ca="1" si="610"/>
        <v>0.52534111778451642</v>
      </c>
      <c r="AN986" s="30">
        <f>IF(Riskregister!$E$11="",0,COUNTIF(BL$4:BL$53,"&lt;"&amp;AL986)*IF(AM986&lt;0.5,Riskregister!$K$11+(Riskregister!$L$11-Riskregister!$K$11)*SQRT(AM986/2),Riskregister!$L$11-(Riskregister!$L$11-Riskregister!$K$11)*SQRT((1-AM986)/2)))</f>
        <v>0</v>
      </c>
      <c r="AO986" s="30">
        <f t="shared" ca="1" si="611"/>
        <v>0.92538928981889923</v>
      </c>
      <c r="AP986" s="30">
        <f t="shared" ca="1" si="611"/>
        <v>0.8895624262921934</v>
      </c>
      <c r="AQ986" s="30">
        <f>IF(Riskregister!$E$12="",0,COUNTIF(BM$4:BM$53,"&lt;"&amp;AO986)*IF(AP986&lt;0.5,Riskregister!$K$12+(Riskregister!$L$12-Riskregister!$K$12)*SQRT(AP986/2),Riskregister!$L$12-(Riskregister!$L$12-Riskregister!$K$12)*SQRT((1-AP986)/2)))</f>
        <v>0</v>
      </c>
      <c r="AR986" s="30">
        <f t="shared" ca="1" si="612"/>
        <v>0.7849781742480535</v>
      </c>
      <c r="AS986" s="30">
        <f t="shared" ca="1" si="612"/>
        <v>0.49263478233851943</v>
      </c>
      <c r="AT986" s="30">
        <f>IF(Riskregister!$E$13="",0,COUNTIF(BN$4:BN$53,"&lt;"&amp;AR986)*IF(AS986&lt;0.5,Riskregister!$K$13+(Riskregister!$L$13-Riskregister!$K$13)*SQRT(AS986/2),Riskregister!$L$13-(Riskregister!$L$13-Riskregister!$K$13)*SQRT((1-AS986)/2)))</f>
        <v>0</v>
      </c>
      <c r="AU986" s="30">
        <f t="shared" ca="1" si="613"/>
        <v>0.22068837854619117</v>
      </c>
      <c r="AV986" s="30">
        <f t="shared" ca="1" si="613"/>
        <v>4.5379990203194387E-2</v>
      </c>
      <c r="AW986" s="30">
        <f>IF(Riskregister!$E$14="",0,COUNTIF(BO$4:BO$53,"&lt;"&amp;AU986)*IF(AV986&lt;0.5,Riskregister!$K$14+(Riskregister!$L$14-Riskregister!$K$14)*SQRT(AV986/2),Riskregister!$L$14-(Riskregister!$L$14-Riskregister!$K$14)*SQRT((1-AV986)/2)))</f>
        <v>0</v>
      </c>
      <c r="AX986" s="30">
        <f t="shared" ca="1" si="614"/>
        <v>0.14232277122963466</v>
      </c>
      <c r="AY986" s="30">
        <f t="shared" ca="1" si="614"/>
        <v>0.56320043407598319</v>
      </c>
      <c r="AZ986" s="30">
        <f>IF(Riskregister!$E$15="",0,COUNTIF(BP$4:BP$53,"&lt;"&amp;AX986)*IF(AY986&lt;0.5,Riskregister!$K$15+(Riskregister!$L$15-Riskregister!$K$15)*SQRT(AY986/2),Riskregister!$L$15-(Riskregister!$L$15-Riskregister!$K$15)*SQRT((1-AY986)/2)))</f>
        <v>0</v>
      </c>
      <c r="BA986" s="30">
        <f t="shared" ca="1" si="615"/>
        <v>0.25403375681610563</v>
      </c>
      <c r="BB986" s="30">
        <f t="shared" ca="1" si="615"/>
        <v>0.34836453340481166</v>
      </c>
      <c r="BC986" s="30">
        <f>IF(Riskregister!$E$16="",0,COUNTIF(BQ$4:BQ$53,"&lt;"&amp;BA986)*IF(BB986&lt;0.5,Riskregister!$K$16+(Riskregister!$L$16-Riskregister!$K$16)*SQRT(BB986/2),Riskregister!$L$16-(Riskregister!$L$16-Riskregister!$K$16)*SQRT((1-BB986)/2)))</f>
        <v>0</v>
      </c>
      <c r="BD986" s="30">
        <f t="shared" ca="1" si="603"/>
        <v>11097315.583333813</v>
      </c>
    </row>
    <row r="987" spans="20:56" x14ac:dyDescent="0.35">
      <c r="T987" s="30">
        <f t="shared" ca="1" si="604"/>
        <v>0.42400708276168908</v>
      </c>
      <c r="U987" s="30">
        <f t="shared" ca="1" si="604"/>
        <v>0.58733281230100054</v>
      </c>
      <c r="V987" s="30">
        <f ca="1">IF(Riskregister!$E$5="",0,COUNTIF(BF$4:BF$53,"&lt;"&amp;T987)*IF(U987&lt;0.5,Riskregister!$K$5+(Riskregister!$L$5-Riskregister!$K$5)*SQRT(U987/2),Riskregister!$L$5-(Riskregister!$L$5-Riskregister!$K$5)*SQRT((1-U987)/2)))</f>
        <v>1186776.5702529678</v>
      </c>
      <c r="W987" s="30">
        <f t="shared" ca="1" si="605"/>
        <v>0.39307442544506754</v>
      </c>
      <c r="X987" s="30">
        <f t="shared" ca="1" si="605"/>
        <v>0.93603338401966207</v>
      </c>
      <c r="Y987" s="30">
        <f ca="1">IF(Riskregister!$E$6="",0,COUNTIF(BG$4:BG$53,"&lt;"&amp;W987)*IF(X987&lt;0.5,Riskregister!$K$6+(Riskregister!$L$6-Riskregister!$K$6)*SQRT(X987/2),Riskregister!$L$6-(Riskregister!$L$6-Riskregister!$K$6)*SQRT((1-X987)/2)))</f>
        <v>1678090.2022489104</v>
      </c>
      <c r="Z987" s="30">
        <f t="shared" ca="1" si="606"/>
        <v>0.68813229877932602</v>
      </c>
      <c r="AA987" s="30">
        <f t="shared" ca="1" si="606"/>
        <v>0.75646267581662363</v>
      </c>
      <c r="AB987" s="30">
        <f ca="1">IF(Riskregister!$E$7="",0,COUNTIF(BH$4:BH$53,"&lt;"&amp;Z987)*IF(AA987&lt;0.5,Riskregister!$K$7+(Riskregister!$L$7-Riskregister!$K$7)*SQRT(AA987/2),Riskregister!$L$7-(Riskregister!$L$7-Riskregister!$K$7)*SQRT((1-AA987)/2)))</f>
        <v>1945063.5145197283</v>
      </c>
      <c r="AC987" s="30">
        <f t="shared" ca="1" si="607"/>
        <v>9.5807010216072075E-2</v>
      </c>
      <c r="AD987" s="30">
        <f t="shared" ca="1" si="607"/>
        <v>9.8264591686505365E-2</v>
      </c>
      <c r="AE987" s="30">
        <f ca="1">IF(Riskregister!$E$8="",0,COUNTIF(BI$4:BI$53,"&lt;"&amp;AC987)*IF(AD987&lt;0.5,Riskregister!$K$8+(Riskregister!$L$8-Riskregister!$K$8)*SQRT(AD987/2),Riskregister!$L$8-(Riskregister!$L$8-Riskregister!$K$8)*SQRT((1-AD987)/2)))</f>
        <v>1341792.8849716012</v>
      </c>
      <c r="AF987" s="30">
        <f t="shared" ca="1" si="608"/>
        <v>0.51086245741104797</v>
      </c>
      <c r="AG987" s="30">
        <f t="shared" ca="1" si="608"/>
        <v>0.71297256591895131</v>
      </c>
      <c r="AH987" s="30">
        <f>IF(Riskregister!$E$9="",0,COUNTIF(BJ$4:BJ$53,"&lt;"&amp;AF987)*IF(AG987&lt;0.5,Riskregister!$K$9+(Riskregister!$L$9-Riskregister!$K$9)*SQRT(AG987/2),Riskregister!$L$9-(Riskregister!$L$9-Riskregister!$K$9)*SQRT((1-AG987)/2)))</f>
        <v>0</v>
      </c>
      <c r="AI987" s="30">
        <f t="shared" ca="1" si="609"/>
        <v>0.38292246106446515</v>
      </c>
      <c r="AJ987" s="30">
        <f t="shared" ca="1" si="609"/>
        <v>0.92684229062528822</v>
      </c>
      <c r="AK987" s="30">
        <f>IF(Riskregister!$E$10="",0,COUNTIF(BK$4:BK$53,"&lt;"&amp;AI987)*IF(AJ987&lt;0.5,Riskregister!$K$10+(Riskregister!$L$10-Riskregister!$K$10)*SQRT(AJ987/2),Riskregister!$L$10-(Riskregister!$L$10-Riskregister!$K$10)*SQRT((1-AJ987)/2)))</f>
        <v>0</v>
      </c>
      <c r="AL987" s="30">
        <f t="shared" ca="1" si="610"/>
        <v>0.49952413706515697</v>
      </c>
      <c r="AM987" s="30">
        <f t="shared" ca="1" si="610"/>
        <v>9.0257401921578939E-2</v>
      </c>
      <c r="AN987" s="30">
        <f>IF(Riskregister!$E$11="",0,COUNTIF(BL$4:BL$53,"&lt;"&amp;AL987)*IF(AM987&lt;0.5,Riskregister!$K$11+(Riskregister!$L$11-Riskregister!$K$11)*SQRT(AM987/2),Riskregister!$L$11-(Riskregister!$L$11-Riskregister!$K$11)*SQRT((1-AM987)/2)))</f>
        <v>0</v>
      </c>
      <c r="AO987" s="30">
        <f t="shared" ca="1" si="611"/>
        <v>5.2322292476402188E-2</v>
      </c>
      <c r="AP987" s="30">
        <f t="shared" ca="1" si="611"/>
        <v>0.5915482973438636</v>
      </c>
      <c r="AQ987" s="30">
        <f>IF(Riskregister!$E$12="",0,COUNTIF(BM$4:BM$53,"&lt;"&amp;AO987)*IF(AP987&lt;0.5,Riskregister!$K$12+(Riskregister!$L$12-Riskregister!$K$12)*SQRT(AP987/2),Riskregister!$L$12-(Riskregister!$L$12-Riskregister!$K$12)*SQRT((1-AP987)/2)))</f>
        <v>0</v>
      </c>
      <c r="AR987" s="30">
        <f t="shared" ca="1" si="612"/>
        <v>0.11976414543998171</v>
      </c>
      <c r="AS987" s="30">
        <f t="shared" ca="1" si="612"/>
        <v>0.67543362001932894</v>
      </c>
      <c r="AT987" s="30">
        <f>IF(Riskregister!$E$13="",0,COUNTIF(BN$4:BN$53,"&lt;"&amp;AR987)*IF(AS987&lt;0.5,Riskregister!$K$13+(Riskregister!$L$13-Riskregister!$K$13)*SQRT(AS987/2),Riskregister!$L$13-(Riskregister!$L$13-Riskregister!$K$13)*SQRT((1-AS987)/2)))</f>
        <v>0</v>
      </c>
      <c r="AU987" s="30">
        <f t="shared" ca="1" si="613"/>
        <v>5.7189067275601912E-2</v>
      </c>
      <c r="AV987" s="30">
        <f t="shared" ca="1" si="613"/>
        <v>1.4443156692696135E-2</v>
      </c>
      <c r="AW987" s="30">
        <f>IF(Riskregister!$E$14="",0,COUNTIF(BO$4:BO$53,"&lt;"&amp;AU987)*IF(AV987&lt;0.5,Riskregister!$K$14+(Riskregister!$L$14-Riskregister!$K$14)*SQRT(AV987/2),Riskregister!$L$14-(Riskregister!$L$14-Riskregister!$K$14)*SQRT((1-AV987)/2)))</f>
        <v>0</v>
      </c>
      <c r="AX987" s="30">
        <f t="shared" ca="1" si="614"/>
        <v>0.38531960866754733</v>
      </c>
      <c r="AY987" s="30">
        <f t="shared" ca="1" si="614"/>
        <v>1.2579854169729621E-2</v>
      </c>
      <c r="AZ987" s="30">
        <f>IF(Riskregister!$E$15="",0,COUNTIF(BP$4:BP$53,"&lt;"&amp;AX987)*IF(AY987&lt;0.5,Riskregister!$K$15+(Riskregister!$L$15-Riskregister!$K$15)*SQRT(AY987/2),Riskregister!$L$15-(Riskregister!$L$15-Riskregister!$K$15)*SQRT((1-AY987)/2)))</f>
        <v>0</v>
      </c>
      <c r="BA987" s="30">
        <f t="shared" ca="1" si="615"/>
        <v>0.24940324598383179</v>
      </c>
      <c r="BB987" s="30">
        <f t="shared" ca="1" si="615"/>
        <v>0.15564752470876442</v>
      </c>
      <c r="BC987" s="30">
        <f>IF(Riskregister!$E$16="",0,COUNTIF(BQ$4:BQ$53,"&lt;"&amp;BA987)*IF(BB987&lt;0.5,Riskregister!$K$16+(Riskregister!$L$16-Riskregister!$K$16)*SQRT(BB987/2),Riskregister!$L$16-(Riskregister!$L$16-Riskregister!$K$16)*SQRT((1-BB987)/2)))</f>
        <v>0</v>
      </c>
      <c r="BD987" s="30">
        <f t="shared" ca="1" si="603"/>
        <v>6151723.1719932081</v>
      </c>
    </row>
    <row r="988" spans="20:56" x14ac:dyDescent="0.35">
      <c r="T988" s="30">
        <f t="shared" ca="1" si="604"/>
        <v>0.94985893369028118</v>
      </c>
      <c r="U988" s="30">
        <f t="shared" ca="1" si="604"/>
        <v>0.39723915966740553</v>
      </c>
      <c r="V988" s="30">
        <f ca="1">IF(Riskregister!$E$5="",0,COUNTIF(BF$4:BF$53,"&lt;"&amp;T988)*IF(U988&lt;0.5,Riskregister!$K$5+(Riskregister!$L$5-Riskregister!$K$5)*SQRT(U988/2),Riskregister!$L$5-(Riskregister!$L$5-Riskregister!$K$5)*SQRT((1-U988)/2)))</f>
        <v>2453852.8344879728</v>
      </c>
      <c r="W988" s="30">
        <f t="shared" ca="1" si="605"/>
        <v>0.53498769488790399</v>
      </c>
      <c r="X988" s="30">
        <f t="shared" ca="1" si="605"/>
        <v>0.39148972960832495</v>
      </c>
      <c r="Y988" s="30">
        <f ca="1">IF(Riskregister!$E$6="",0,COUNTIF(BG$4:BG$53,"&lt;"&amp;W988)*IF(X988&lt;0.5,Riskregister!$K$6+(Riskregister!$L$6-Riskregister!$K$6)*SQRT(X988/2),Riskregister!$L$6-(Riskregister!$L$6-Riskregister!$K$6)*SQRT((1-X988)/2)))</f>
        <v>1992750.2779349769</v>
      </c>
      <c r="Z988" s="30">
        <f t="shared" ca="1" si="606"/>
        <v>0.65171266345315182</v>
      </c>
      <c r="AA988" s="30">
        <f t="shared" ca="1" si="606"/>
        <v>0.78460943149358919</v>
      </c>
      <c r="AB988" s="30">
        <f ca="1">IF(Riskregister!$E$7="",0,COUNTIF(BH$4:BH$53,"&lt;"&amp;Z988)*IF(AA988&lt;0.5,Riskregister!$K$7+(Riskregister!$L$7-Riskregister!$K$7)*SQRT(AA988/2),Riskregister!$L$7-(Riskregister!$L$7-Riskregister!$K$7)*SQRT((1-AA988)/2)))</f>
        <v>1995984.487879826</v>
      </c>
      <c r="AC988" s="30">
        <f t="shared" ca="1" si="607"/>
        <v>0.79607381450848846</v>
      </c>
      <c r="AD988" s="30">
        <f t="shared" ca="1" si="607"/>
        <v>0.84966522240388598</v>
      </c>
      <c r="AE988" s="30">
        <f ca="1">IF(Riskregister!$E$8="",0,COUNTIF(BI$4:BI$53,"&lt;"&amp;AC988)*IF(AD988&lt;0.5,Riskregister!$K$8+(Riskregister!$L$8-Riskregister!$K$8)*SQRT(AD988/2),Riskregister!$L$8-(Riskregister!$L$8-Riskregister!$K$8)*SQRT((1-AD988)/2)))</f>
        <v>14845665.717400037</v>
      </c>
      <c r="AF988" s="30">
        <f t="shared" ca="1" si="608"/>
        <v>0.45324830342818889</v>
      </c>
      <c r="AG988" s="30">
        <f t="shared" ca="1" si="608"/>
        <v>0.6216292398560378</v>
      </c>
      <c r="AH988" s="30">
        <f>IF(Riskregister!$E$9="",0,COUNTIF(BJ$4:BJ$53,"&lt;"&amp;AF988)*IF(AG988&lt;0.5,Riskregister!$K$9+(Riskregister!$L$9-Riskregister!$K$9)*SQRT(AG988/2),Riskregister!$L$9-(Riskregister!$L$9-Riskregister!$K$9)*SQRT((1-AG988)/2)))</f>
        <v>0</v>
      </c>
      <c r="AI988" s="30">
        <f t="shared" ca="1" si="609"/>
        <v>0.10280436323509889</v>
      </c>
      <c r="AJ988" s="30">
        <f t="shared" ca="1" si="609"/>
        <v>0.82226178407202932</v>
      </c>
      <c r="AK988" s="30">
        <f>IF(Riskregister!$E$10="",0,COUNTIF(BK$4:BK$53,"&lt;"&amp;AI988)*IF(AJ988&lt;0.5,Riskregister!$K$10+(Riskregister!$L$10-Riskregister!$K$10)*SQRT(AJ988/2),Riskregister!$L$10-(Riskregister!$L$10-Riskregister!$K$10)*SQRT((1-AJ988)/2)))</f>
        <v>0</v>
      </c>
      <c r="AL988" s="30">
        <f t="shared" ca="1" si="610"/>
        <v>0.31703778481867029</v>
      </c>
      <c r="AM988" s="30">
        <f t="shared" ca="1" si="610"/>
        <v>0.53664568042982586</v>
      </c>
      <c r="AN988" s="30">
        <f>IF(Riskregister!$E$11="",0,COUNTIF(BL$4:BL$53,"&lt;"&amp;AL988)*IF(AM988&lt;0.5,Riskregister!$K$11+(Riskregister!$L$11-Riskregister!$K$11)*SQRT(AM988/2),Riskregister!$L$11-(Riskregister!$L$11-Riskregister!$K$11)*SQRT((1-AM988)/2)))</f>
        <v>0</v>
      </c>
      <c r="AO988" s="30">
        <f t="shared" ca="1" si="611"/>
        <v>0.85704398606082721</v>
      </c>
      <c r="AP988" s="30">
        <f t="shared" ca="1" si="611"/>
        <v>0.12263604210021495</v>
      </c>
      <c r="AQ988" s="30">
        <f>IF(Riskregister!$E$12="",0,COUNTIF(BM$4:BM$53,"&lt;"&amp;AO988)*IF(AP988&lt;0.5,Riskregister!$K$12+(Riskregister!$L$12-Riskregister!$K$12)*SQRT(AP988/2),Riskregister!$L$12-(Riskregister!$L$12-Riskregister!$K$12)*SQRT((1-AP988)/2)))</f>
        <v>0</v>
      </c>
      <c r="AR988" s="30">
        <f t="shared" ca="1" si="612"/>
        <v>0.51558511836475629</v>
      </c>
      <c r="AS988" s="30">
        <f t="shared" ca="1" si="612"/>
        <v>0.72891336771371706</v>
      </c>
      <c r="AT988" s="30">
        <f>IF(Riskregister!$E$13="",0,COUNTIF(BN$4:BN$53,"&lt;"&amp;AR988)*IF(AS988&lt;0.5,Riskregister!$K$13+(Riskregister!$L$13-Riskregister!$K$13)*SQRT(AS988/2),Riskregister!$L$13-(Riskregister!$L$13-Riskregister!$K$13)*SQRT((1-AS988)/2)))</f>
        <v>0</v>
      </c>
      <c r="AU988" s="30">
        <f t="shared" ca="1" si="613"/>
        <v>0.72071394564684632</v>
      </c>
      <c r="AV988" s="30">
        <f t="shared" ca="1" si="613"/>
        <v>0.82769633339697568</v>
      </c>
      <c r="AW988" s="30">
        <f>IF(Riskregister!$E$14="",0,COUNTIF(BO$4:BO$53,"&lt;"&amp;AU988)*IF(AV988&lt;0.5,Riskregister!$K$14+(Riskregister!$L$14-Riskregister!$K$14)*SQRT(AV988/2),Riskregister!$L$14-(Riskregister!$L$14-Riskregister!$K$14)*SQRT((1-AV988)/2)))</f>
        <v>0</v>
      </c>
      <c r="AX988" s="30">
        <f t="shared" ca="1" si="614"/>
        <v>0.44154044447862539</v>
      </c>
      <c r="AY988" s="30">
        <f t="shared" ca="1" si="614"/>
        <v>0.26623818771245078</v>
      </c>
      <c r="AZ988" s="30">
        <f>IF(Riskregister!$E$15="",0,COUNTIF(BP$4:BP$53,"&lt;"&amp;AX988)*IF(AY988&lt;0.5,Riskregister!$K$15+(Riskregister!$L$15-Riskregister!$K$15)*SQRT(AY988/2),Riskregister!$L$15-(Riskregister!$L$15-Riskregister!$K$15)*SQRT((1-AY988)/2)))</f>
        <v>0</v>
      </c>
      <c r="BA988" s="30">
        <f t="shared" ca="1" si="615"/>
        <v>0.80309876629238697</v>
      </c>
      <c r="BB988" s="30">
        <f t="shared" ca="1" si="615"/>
        <v>0.97527027711671865</v>
      </c>
      <c r="BC988" s="30">
        <f>IF(Riskregister!$E$16="",0,COUNTIF(BQ$4:BQ$53,"&lt;"&amp;BA988)*IF(BB988&lt;0.5,Riskregister!$K$16+(Riskregister!$L$16-Riskregister!$K$16)*SQRT(BB988/2),Riskregister!$L$16-(Riskregister!$L$16-Riskregister!$K$16)*SQRT((1-BB988)/2)))</f>
        <v>0</v>
      </c>
      <c r="BD988" s="30">
        <f t="shared" ca="1" si="603"/>
        <v>21288253.317702811</v>
      </c>
    </row>
    <row r="989" spans="20:56" x14ac:dyDescent="0.35">
      <c r="T989" s="30">
        <f t="shared" ca="1" si="604"/>
        <v>0.17773463655729627</v>
      </c>
      <c r="U989" s="30">
        <f t="shared" ca="1" si="604"/>
        <v>0.87543079259391077</v>
      </c>
      <c r="V989" s="30">
        <f ca="1">IF(Riskregister!$E$5="",0,COUNTIF(BF$4:BF$53,"&lt;"&amp;T989)*IF(U989&lt;0.5,Riskregister!$K$5+(Riskregister!$L$5-Riskregister!$K$5)*SQRT(U989/2),Riskregister!$L$5-(Riskregister!$L$5-Riskregister!$K$5)*SQRT((1-U989)/2)))</f>
        <v>975388.0479594504</v>
      </c>
      <c r="W989" s="30">
        <f t="shared" ca="1" si="605"/>
        <v>3.6152064891146973E-2</v>
      </c>
      <c r="X989" s="30">
        <f t="shared" ca="1" si="605"/>
        <v>5.0523820475814052E-3</v>
      </c>
      <c r="Y989" s="30">
        <f ca="1">IF(Riskregister!$E$6="",0,COUNTIF(BG$4:BG$53,"&lt;"&amp;W989)*IF(X989&lt;0.5,Riskregister!$K$6+(Riskregister!$L$6-Riskregister!$K$6)*SQRT(X989/2),Riskregister!$L$6-(Riskregister!$L$6-Riskregister!$K$6)*SQRT((1-X989)/2)))</f>
        <v>0</v>
      </c>
      <c r="Z989" s="30">
        <f t="shared" ca="1" si="606"/>
        <v>3.3987066413874056E-2</v>
      </c>
      <c r="AA989" s="30">
        <f t="shared" ca="1" si="606"/>
        <v>0.67714904000445109</v>
      </c>
      <c r="AB989" s="30">
        <f ca="1">IF(Riskregister!$E$7="",0,COUNTIF(BH$4:BH$53,"&lt;"&amp;Z989)*IF(AA989&lt;0.5,Riskregister!$K$7+(Riskregister!$L$7-Riskregister!$K$7)*SQRT(AA989/2),Riskregister!$L$7-(Riskregister!$L$7-Riskregister!$K$7)*SQRT((1-AA989)/2)))</f>
        <v>518755.47081070277</v>
      </c>
      <c r="AC989" s="30">
        <f t="shared" ca="1" si="607"/>
        <v>0.3324937260913392</v>
      </c>
      <c r="AD989" s="30">
        <f t="shared" ca="1" si="607"/>
        <v>0.69127905282650137</v>
      </c>
      <c r="AE989" s="30">
        <f ca="1">IF(Riskregister!$E$8="",0,COUNTIF(BI$4:BI$53,"&lt;"&amp;AC989)*IF(AD989&lt;0.5,Riskregister!$K$8+(Riskregister!$L$8-Riskregister!$K$8)*SQRT(AD989/2),Riskregister!$L$8-(Riskregister!$L$8-Riskregister!$K$8)*SQRT((1-AD989)/2)))</f>
        <v>6306858.8645808343</v>
      </c>
      <c r="AF989" s="30">
        <f t="shared" ca="1" si="608"/>
        <v>0.75479867788523169</v>
      </c>
      <c r="AG989" s="30">
        <f t="shared" ca="1" si="608"/>
        <v>0.76586149162646822</v>
      </c>
      <c r="AH989" s="30">
        <f>IF(Riskregister!$E$9="",0,COUNTIF(BJ$4:BJ$53,"&lt;"&amp;AF989)*IF(AG989&lt;0.5,Riskregister!$K$9+(Riskregister!$L$9-Riskregister!$K$9)*SQRT(AG989/2),Riskregister!$L$9-(Riskregister!$L$9-Riskregister!$K$9)*SQRT((1-AG989)/2)))</f>
        <v>0</v>
      </c>
      <c r="AI989" s="30">
        <f t="shared" ca="1" si="609"/>
        <v>3.5205511417372826E-2</v>
      </c>
      <c r="AJ989" s="30">
        <f t="shared" ca="1" si="609"/>
        <v>4.6697050302785148E-2</v>
      </c>
      <c r="AK989" s="30">
        <f>IF(Riskregister!$E$10="",0,COUNTIF(BK$4:BK$53,"&lt;"&amp;AI989)*IF(AJ989&lt;0.5,Riskregister!$K$10+(Riskregister!$L$10-Riskregister!$K$10)*SQRT(AJ989/2),Riskregister!$L$10-(Riskregister!$L$10-Riskregister!$K$10)*SQRT((1-AJ989)/2)))</f>
        <v>0</v>
      </c>
      <c r="AL989" s="30">
        <f t="shared" ca="1" si="610"/>
        <v>0.62522181040073133</v>
      </c>
      <c r="AM989" s="30">
        <f t="shared" ca="1" si="610"/>
        <v>0.45778703515995278</v>
      </c>
      <c r="AN989" s="30">
        <f>IF(Riskregister!$E$11="",0,COUNTIF(BL$4:BL$53,"&lt;"&amp;AL989)*IF(AM989&lt;0.5,Riskregister!$K$11+(Riskregister!$L$11-Riskregister!$K$11)*SQRT(AM989/2),Riskregister!$L$11-(Riskregister!$L$11-Riskregister!$K$11)*SQRT((1-AM989)/2)))</f>
        <v>0</v>
      </c>
      <c r="AO989" s="30">
        <f t="shared" ca="1" si="611"/>
        <v>1.8465032839579343E-2</v>
      </c>
      <c r="AP989" s="30">
        <f t="shared" ca="1" si="611"/>
        <v>0.67872510972801536</v>
      </c>
      <c r="AQ989" s="30">
        <f>IF(Riskregister!$E$12="",0,COUNTIF(BM$4:BM$53,"&lt;"&amp;AO989)*IF(AP989&lt;0.5,Riskregister!$K$12+(Riskregister!$L$12-Riskregister!$K$12)*SQRT(AP989/2),Riskregister!$L$12-(Riskregister!$L$12-Riskregister!$K$12)*SQRT((1-AP989)/2)))</f>
        <v>0</v>
      </c>
      <c r="AR989" s="30">
        <f t="shared" ca="1" si="612"/>
        <v>0.5102438066419287</v>
      </c>
      <c r="AS989" s="30">
        <f t="shared" ca="1" si="612"/>
        <v>0.53764011523397026</v>
      </c>
      <c r="AT989" s="30">
        <f>IF(Riskregister!$E$13="",0,COUNTIF(BN$4:BN$53,"&lt;"&amp;AR989)*IF(AS989&lt;0.5,Riskregister!$K$13+(Riskregister!$L$13-Riskregister!$K$13)*SQRT(AS989/2),Riskregister!$L$13-(Riskregister!$L$13-Riskregister!$K$13)*SQRT((1-AS989)/2)))</f>
        <v>0</v>
      </c>
      <c r="AU989" s="30">
        <f t="shared" ca="1" si="613"/>
        <v>0.87053637266506723</v>
      </c>
      <c r="AV989" s="30">
        <f t="shared" ca="1" si="613"/>
        <v>0.46945092003490285</v>
      </c>
      <c r="AW989" s="30">
        <f>IF(Riskregister!$E$14="",0,COUNTIF(BO$4:BO$53,"&lt;"&amp;AU989)*IF(AV989&lt;0.5,Riskregister!$K$14+(Riskregister!$L$14-Riskregister!$K$14)*SQRT(AV989/2),Riskregister!$L$14-(Riskregister!$L$14-Riskregister!$K$14)*SQRT((1-AV989)/2)))</f>
        <v>0</v>
      </c>
      <c r="AX989" s="30">
        <f t="shared" ca="1" si="614"/>
        <v>0.14000751410588985</v>
      </c>
      <c r="AY989" s="30">
        <f t="shared" ca="1" si="614"/>
        <v>0.69930119488986631</v>
      </c>
      <c r="AZ989" s="30">
        <f>IF(Riskregister!$E$15="",0,COUNTIF(BP$4:BP$53,"&lt;"&amp;AX989)*IF(AY989&lt;0.5,Riskregister!$K$15+(Riskregister!$L$15-Riskregister!$K$15)*SQRT(AY989/2),Riskregister!$L$15-(Riskregister!$L$15-Riskregister!$K$15)*SQRT((1-AY989)/2)))</f>
        <v>0</v>
      </c>
      <c r="BA989" s="30">
        <f t="shared" ca="1" si="615"/>
        <v>0.7517708127566346</v>
      </c>
      <c r="BB989" s="30">
        <f t="shared" ca="1" si="615"/>
        <v>0.42482444172474598</v>
      </c>
      <c r="BC989" s="30">
        <f>IF(Riskregister!$E$16="",0,COUNTIF(BQ$4:BQ$53,"&lt;"&amp;BA989)*IF(BB989&lt;0.5,Riskregister!$K$16+(Riskregister!$L$16-Riskregister!$K$16)*SQRT(BB989/2),Riskregister!$L$16-(Riskregister!$L$16-Riskregister!$K$16)*SQRT((1-BB989)/2)))</f>
        <v>0</v>
      </c>
      <c r="BD989" s="30">
        <f t="shared" ca="1" si="603"/>
        <v>7801002.383350987</v>
      </c>
    </row>
    <row r="990" spans="20:56" x14ac:dyDescent="0.35">
      <c r="T990" s="30">
        <f t="shared" ca="1" si="604"/>
        <v>0.89278484426297955</v>
      </c>
      <c r="U990" s="30">
        <f t="shared" ca="1" si="604"/>
        <v>0.46203345926015049</v>
      </c>
      <c r="V990" s="30">
        <f ca="1">IF(Riskregister!$E$5="",0,COUNTIF(BF$4:BF$53,"&lt;"&amp;T990)*IF(U990&lt;0.5,Riskregister!$K$5+(Riskregister!$L$5-Riskregister!$K$5)*SQRT(U990/2),Riskregister!$L$5-(Riskregister!$L$5-Riskregister!$K$5)*SQRT((1-U990)/2)))</f>
        <v>2197733.3928828556</v>
      </c>
      <c r="W990" s="30">
        <f t="shared" ca="1" si="605"/>
        <v>0.97370944877654442</v>
      </c>
      <c r="X990" s="30">
        <f t="shared" ca="1" si="605"/>
        <v>0.50328172274084559</v>
      </c>
      <c r="Y990" s="30">
        <f ca="1">IF(Riskregister!$E$6="",0,COUNTIF(BG$4:BG$53,"&lt;"&amp;W990)*IF(X990&lt;0.5,Riskregister!$K$6+(Riskregister!$L$6-Riskregister!$K$6)*SQRT(X990/2),Riskregister!$L$6-(Riskregister!$L$6-Riskregister!$K$6)*SQRT((1-X990)/2)))</f>
        <v>5514792.0640180176</v>
      </c>
      <c r="Z990" s="30">
        <f t="shared" ca="1" si="606"/>
        <v>0.22693344455573339</v>
      </c>
      <c r="AA990" s="30">
        <f t="shared" ca="1" si="606"/>
        <v>0.81694010487064439</v>
      </c>
      <c r="AB990" s="30">
        <f ca="1">IF(Riskregister!$E$7="",0,COUNTIF(BH$4:BH$53,"&lt;"&amp;Z990)*IF(AA990&lt;0.5,Riskregister!$K$7+(Riskregister!$L$7-Riskregister!$K$7)*SQRT(AA990/2),Riskregister!$L$7-(Riskregister!$L$7-Riskregister!$K$7)*SQRT((1-AA990)/2)))</f>
        <v>1176445.1662101252</v>
      </c>
      <c r="AC990" s="30">
        <f t="shared" ca="1" si="607"/>
        <v>0.51088550259353649</v>
      </c>
      <c r="AD990" s="30">
        <f t="shared" ca="1" si="607"/>
        <v>0.50282242866090399</v>
      </c>
      <c r="AE990" s="30">
        <f ca="1">IF(Riskregister!$E$8="",0,COUNTIF(BI$4:BI$53,"&lt;"&amp;AC990)*IF(AD990&lt;0.5,Riskregister!$K$8+(Riskregister!$L$8-Riskregister!$K$8)*SQRT(AD990/2),Riskregister!$L$8-(Riskregister!$L$8-Riskregister!$K$8)*SQRT((1-AD990)/2)))</f>
        <v>7969926.2821103483</v>
      </c>
      <c r="AF990" s="30">
        <f t="shared" ca="1" si="608"/>
        <v>0.99792410800416731</v>
      </c>
      <c r="AG990" s="30">
        <f t="shared" ca="1" si="608"/>
        <v>0.13395520208004807</v>
      </c>
      <c r="AH990" s="30">
        <f>IF(Riskregister!$E$9="",0,COUNTIF(BJ$4:BJ$53,"&lt;"&amp;AF990)*IF(AG990&lt;0.5,Riskregister!$K$9+(Riskregister!$L$9-Riskregister!$K$9)*SQRT(AG990/2),Riskregister!$L$9-(Riskregister!$L$9-Riskregister!$K$9)*SQRT((1-AG990)/2)))</f>
        <v>0</v>
      </c>
      <c r="AI990" s="30">
        <f t="shared" ca="1" si="609"/>
        <v>8.5973288413364601E-2</v>
      </c>
      <c r="AJ990" s="30">
        <f t="shared" ca="1" si="609"/>
        <v>0.55199141736357804</v>
      </c>
      <c r="AK990" s="30">
        <f>IF(Riskregister!$E$10="",0,COUNTIF(BK$4:BK$53,"&lt;"&amp;AI990)*IF(AJ990&lt;0.5,Riskregister!$K$10+(Riskregister!$L$10-Riskregister!$K$10)*SQRT(AJ990/2),Riskregister!$L$10-(Riskregister!$L$10-Riskregister!$K$10)*SQRT((1-AJ990)/2)))</f>
        <v>0</v>
      </c>
      <c r="AL990" s="30">
        <f t="shared" ca="1" si="610"/>
        <v>0.17377178063082455</v>
      </c>
      <c r="AM990" s="30">
        <f t="shared" ca="1" si="610"/>
        <v>0.4012463642276114</v>
      </c>
      <c r="AN990" s="30">
        <f>IF(Riskregister!$E$11="",0,COUNTIF(BL$4:BL$53,"&lt;"&amp;AL990)*IF(AM990&lt;0.5,Riskregister!$K$11+(Riskregister!$L$11-Riskregister!$K$11)*SQRT(AM990/2),Riskregister!$L$11-(Riskregister!$L$11-Riskregister!$K$11)*SQRT((1-AM990)/2)))</f>
        <v>0</v>
      </c>
      <c r="AO990" s="30">
        <f t="shared" ca="1" si="611"/>
        <v>6.4589540295803882E-2</v>
      </c>
      <c r="AP990" s="30">
        <f t="shared" ca="1" si="611"/>
        <v>0.7898908764271092</v>
      </c>
      <c r="AQ990" s="30">
        <f>IF(Riskregister!$E$12="",0,COUNTIF(BM$4:BM$53,"&lt;"&amp;AO990)*IF(AP990&lt;0.5,Riskregister!$K$12+(Riskregister!$L$12-Riskregister!$K$12)*SQRT(AP990/2),Riskregister!$L$12-(Riskregister!$L$12-Riskregister!$K$12)*SQRT((1-AP990)/2)))</f>
        <v>0</v>
      </c>
      <c r="AR990" s="30">
        <f t="shared" ca="1" si="612"/>
        <v>0.36605807612633856</v>
      </c>
      <c r="AS990" s="30">
        <f t="shared" ca="1" si="612"/>
        <v>0.37036449347013667</v>
      </c>
      <c r="AT990" s="30">
        <f>IF(Riskregister!$E$13="",0,COUNTIF(BN$4:BN$53,"&lt;"&amp;AR990)*IF(AS990&lt;0.5,Riskregister!$K$13+(Riskregister!$L$13-Riskregister!$K$13)*SQRT(AS990/2),Riskregister!$L$13-(Riskregister!$L$13-Riskregister!$K$13)*SQRT((1-AS990)/2)))</f>
        <v>0</v>
      </c>
      <c r="AU990" s="30">
        <f t="shared" ca="1" si="613"/>
        <v>0.69809607934540274</v>
      </c>
      <c r="AV990" s="30">
        <f t="shared" ca="1" si="613"/>
        <v>0.28590764208036235</v>
      </c>
      <c r="AW990" s="30">
        <f>IF(Riskregister!$E$14="",0,COUNTIF(BO$4:BO$53,"&lt;"&amp;AU990)*IF(AV990&lt;0.5,Riskregister!$K$14+(Riskregister!$L$14-Riskregister!$K$14)*SQRT(AV990/2),Riskregister!$L$14-(Riskregister!$L$14-Riskregister!$K$14)*SQRT((1-AV990)/2)))</f>
        <v>0</v>
      </c>
      <c r="AX990" s="30">
        <f t="shared" ca="1" si="614"/>
        <v>0.84935686978052216</v>
      </c>
      <c r="AY990" s="30">
        <f t="shared" ca="1" si="614"/>
        <v>0.76286627556757158</v>
      </c>
      <c r="AZ990" s="30">
        <f>IF(Riskregister!$E$15="",0,COUNTIF(BP$4:BP$53,"&lt;"&amp;AX990)*IF(AY990&lt;0.5,Riskregister!$K$15+(Riskregister!$L$15-Riskregister!$K$15)*SQRT(AY990/2),Riskregister!$L$15-(Riskregister!$L$15-Riskregister!$K$15)*SQRT((1-AY990)/2)))</f>
        <v>0</v>
      </c>
      <c r="BA990" s="30">
        <f t="shared" ca="1" si="615"/>
        <v>0.31890824319841904</v>
      </c>
      <c r="BB990" s="30">
        <f t="shared" ca="1" si="615"/>
        <v>0.53642238817296128</v>
      </c>
      <c r="BC990" s="30">
        <f>IF(Riskregister!$E$16="",0,COUNTIF(BQ$4:BQ$53,"&lt;"&amp;BA990)*IF(BB990&lt;0.5,Riskregister!$K$16+(Riskregister!$L$16-Riskregister!$K$16)*SQRT(BB990/2),Riskregister!$L$16-(Riskregister!$L$16-Riskregister!$K$16)*SQRT((1-BB990)/2)))</f>
        <v>0</v>
      </c>
      <c r="BD990" s="30">
        <f t="shared" ca="1" si="603"/>
        <v>16858896.905221347</v>
      </c>
    </row>
    <row r="991" spans="20:56" x14ac:dyDescent="0.35">
      <c r="T991" s="30">
        <f t="shared" ca="1" si="604"/>
        <v>0.62719427720436804</v>
      </c>
      <c r="U991" s="30">
        <f t="shared" ca="1" si="604"/>
        <v>0.32989872568597811</v>
      </c>
      <c r="V991" s="30">
        <f ca="1">IF(Riskregister!$E$5="",0,COUNTIF(BF$4:BF$53,"&lt;"&amp;T991)*IF(U991&lt;0.5,Riskregister!$K$5+(Riskregister!$L$5-Riskregister!$K$5)*SQRT(U991/2),Riskregister!$L$5-(Riskregister!$L$5-Riskregister!$K$5)*SQRT((1-U991)/2)))</f>
        <v>1331051.253751257</v>
      </c>
      <c r="W991" s="30">
        <f t="shared" ca="1" si="605"/>
        <v>0.44472900053427344</v>
      </c>
      <c r="X991" s="30">
        <f t="shared" ca="1" si="605"/>
        <v>8.5959294776905337E-2</v>
      </c>
      <c r="Y991" s="30">
        <f ca="1">IF(Riskregister!$E$6="",0,COUNTIF(BG$4:BG$53,"&lt;"&amp;W991)*IF(X991&lt;0.5,Riskregister!$K$6+(Riskregister!$L$6-Riskregister!$K$6)*SQRT(X991/2),Riskregister!$L$6-(Riskregister!$L$6-Riskregister!$K$6)*SQRT((1-X991)/2)))</f>
        <v>1146335.1995948916</v>
      </c>
      <c r="Z991" s="30">
        <f t="shared" ca="1" si="606"/>
        <v>0.40646590312316344</v>
      </c>
      <c r="AA991" s="30">
        <f t="shared" ca="1" si="606"/>
        <v>0.54789006939647023</v>
      </c>
      <c r="AB991" s="30">
        <f ca="1">IF(Riskregister!$E$7="",0,COUNTIF(BH$4:BH$53,"&lt;"&amp;Z991)*IF(AA991&lt;0.5,Riskregister!$K$7+(Riskregister!$L$7-Riskregister!$K$7)*SQRT(AA991/2),Riskregister!$L$7-(Riskregister!$L$7-Riskregister!$K$7)*SQRT((1-AA991)/2)))</f>
        <v>1401550.0027638923</v>
      </c>
      <c r="AC991" s="30">
        <f t="shared" ca="1" si="607"/>
        <v>0.92922264131032217</v>
      </c>
      <c r="AD991" s="30">
        <f t="shared" ca="1" si="607"/>
        <v>0.36766744603351198</v>
      </c>
      <c r="AE991" s="30">
        <f ca="1">IF(Riskregister!$E$8="",0,COUNTIF(BI$4:BI$53,"&lt;"&amp;AC991)*IF(AD991&lt;0.5,Riskregister!$K$8+(Riskregister!$L$8-Riskregister!$K$8)*SQRT(AD991/2),Riskregister!$L$8-(Riskregister!$L$8-Riskregister!$K$8)*SQRT((1-AD991)/2)))</f>
        <v>11575821.233825237</v>
      </c>
      <c r="AF991" s="30">
        <f t="shared" ca="1" si="608"/>
        <v>0.88806304816500659</v>
      </c>
      <c r="AG991" s="30">
        <f t="shared" ca="1" si="608"/>
        <v>0.82969228532816863</v>
      </c>
      <c r="AH991" s="30">
        <f>IF(Riskregister!$E$9="",0,COUNTIF(BJ$4:BJ$53,"&lt;"&amp;AF991)*IF(AG991&lt;0.5,Riskregister!$K$9+(Riskregister!$L$9-Riskregister!$K$9)*SQRT(AG991/2),Riskregister!$L$9-(Riskregister!$L$9-Riskregister!$K$9)*SQRT((1-AG991)/2)))</f>
        <v>0</v>
      </c>
      <c r="AI991" s="30">
        <f t="shared" ca="1" si="609"/>
        <v>0.29662173619054077</v>
      </c>
      <c r="AJ991" s="30">
        <f t="shared" ca="1" si="609"/>
        <v>0.3897973974736646</v>
      </c>
      <c r="AK991" s="30">
        <f>IF(Riskregister!$E$10="",0,COUNTIF(BK$4:BK$53,"&lt;"&amp;AI991)*IF(AJ991&lt;0.5,Riskregister!$K$10+(Riskregister!$L$10-Riskregister!$K$10)*SQRT(AJ991/2),Riskregister!$L$10-(Riskregister!$L$10-Riskregister!$K$10)*SQRT((1-AJ991)/2)))</f>
        <v>0</v>
      </c>
      <c r="AL991" s="30">
        <f t="shared" ca="1" si="610"/>
        <v>0.87825759823362115</v>
      </c>
      <c r="AM991" s="30">
        <f t="shared" ca="1" si="610"/>
        <v>0.3651333825405173</v>
      </c>
      <c r="AN991" s="30">
        <f>IF(Riskregister!$E$11="",0,COUNTIF(BL$4:BL$53,"&lt;"&amp;AL991)*IF(AM991&lt;0.5,Riskregister!$K$11+(Riskregister!$L$11-Riskregister!$K$11)*SQRT(AM991/2),Riskregister!$L$11-(Riskregister!$L$11-Riskregister!$K$11)*SQRT((1-AM991)/2)))</f>
        <v>0</v>
      </c>
      <c r="AO991" s="30">
        <f t="shared" ca="1" si="611"/>
        <v>0.73468673509023652</v>
      </c>
      <c r="AP991" s="30">
        <f t="shared" ca="1" si="611"/>
        <v>0.95649788794978063</v>
      </c>
      <c r="AQ991" s="30">
        <f>IF(Riskregister!$E$12="",0,COUNTIF(BM$4:BM$53,"&lt;"&amp;AO991)*IF(AP991&lt;0.5,Riskregister!$K$12+(Riskregister!$L$12-Riskregister!$K$12)*SQRT(AP991/2),Riskregister!$L$12-(Riskregister!$L$12-Riskregister!$K$12)*SQRT((1-AP991)/2)))</f>
        <v>0</v>
      </c>
      <c r="AR991" s="30">
        <f t="shared" ca="1" si="612"/>
        <v>0.88795839977413149</v>
      </c>
      <c r="AS991" s="30">
        <f t="shared" ca="1" si="612"/>
        <v>0.5488812146107942</v>
      </c>
      <c r="AT991" s="30">
        <f>IF(Riskregister!$E$13="",0,COUNTIF(BN$4:BN$53,"&lt;"&amp;AR991)*IF(AS991&lt;0.5,Riskregister!$K$13+(Riskregister!$L$13-Riskregister!$K$13)*SQRT(AS991/2),Riskregister!$L$13-(Riskregister!$L$13-Riskregister!$K$13)*SQRT((1-AS991)/2)))</f>
        <v>0</v>
      </c>
      <c r="AU991" s="30">
        <f t="shared" ca="1" si="613"/>
        <v>0.85090419497128256</v>
      </c>
      <c r="AV991" s="30">
        <f t="shared" ca="1" si="613"/>
        <v>0.4326064524373745</v>
      </c>
      <c r="AW991" s="30">
        <f>IF(Riskregister!$E$14="",0,COUNTIF(BO$4:BO$53,"&lt;"&amp;AU991)*IF(AV991&lt;0.5,Riskregister!$K$14+(Riskregister!$L$14-Riskregister!$K$14)*SQRT(AV991/2),Riskregister!$L$14-(Riskregister!$L$14-Riskregister!$K$14)*SQRT((1-AV991)/2)))</f>
        <v>0</v>
      </c>
      <c r="AX991" s="30">
        <f t="shared" ca="1" si="614"/>
        <v>0.48202509214187184</v>
      </c>
      <c r="AY991" s="30">
        <f t="shared" ca="1" si="614"/>
        <v>0.57305128010942008</v>
      </c>
      <c r="AZ991" s="30">
        <f>IF(Riskregister!$E$15="",0,COUNTIF(BP$4:BP$53,"&lt;"&amp;AX991)*IF(AY991&lt;0.5,Riskregister!$K$15+(Riskregister!$L$15-Riskregister!$K$15)*SQRT(AY991/2),Riskregister!$L$15-(Riskregister!$L$15-Riskregister!$K$15)*SQRT((1-AY991)/2)))</f>
        <v>0</v>
      </c>
      <c r="BA991" s="30">
        <f t="shared" ca="1" si="615"/>
        <v>0.90129456337480041</v>
      </c>
      <c r="BB991" s="30">
        <f t="shared" ca="1" si="615"/>
        <v>0.63778357937068453</v>
      </c>
      <c r="BC991" s="30">
        <f>IF(Riskregister!$E$16="",0,COUNTIF(BQ$4:BQ$53,"&lt;"&amp;BA991)*IF(BB991&lt;0.5,Riskregister!$K$16+(Riskregister!$L$16-Riskregister!$K$16)*SQRT(BB991/2),Riskregister!$L$16-(Riskregister!$L$16-Riskregister!$K$16)*SQRT((1-BB991)/2)))</f>
        <v>0</v>
      </c>
      <c r="BD991" s="30">
        <f t="shared" ca="1" si="603"/>
        <v>15454757.689935278</v>
      </c>
    </row>
    <row r="992" spans="20:56" x14ac:dyDescent="0.35">
      <c r="T992" s="30">
        <f t="shared" ca="1" si="604"/>
        <v>0.37886318313798095</v>
      </c>
      <c r="U992" s="30">
        <f t="shared" ca="1" si="604"/>
        <v>0.47040273348273265</v>
      </c>
      <c r="V992" s="30">
        <f ca="1">IF(Riskregister!$E$5="",0,COUNTIF(BF$4:BF$53,"&lt;"&amp;T992)*IF(U992&lt;0.5,Riskregister!$K$5+(Riskregister!$L$5-Riskregister!$K$5)*SQRT(U992/2),Riskregister!$L$5-(Riskregister!$L$5-Riskregister!$K$5)*SQRT((1-U992)/2)))</f>
        <v>1104717.1075251815</v>
      </c>
      <c r="W992" s="30">
        <f t="shared" ca="1" si="605"/>
        <v>0.89730744673983687</v>
      </c>
      <c r="X992" s="30">
        <f t="shared" ca="1" si="605"/>
        <v>0.43434730204089766</v>
      </c>
      <c r="Y992" s="30">
        <f ca="1">IF(Riskregister!$E$6="",0,COUNTIF(BG$4:BG$53,"&lt;"&amp;W992)*IF(X992&lt;0.5,Riskregister!$K$6+(Riskregister!$L$6-Riskregister!$K$6)*SQRT(X992/2),Riskregister!$L$6-(Riskregister!$L$6-Riskregister!$K$6)*SQRT((1-X992)/2)))</f>
        <v>4155336.3570438158</v>
      </c>
      <c r="Z992" s="30">
        <f t="shared" ca="1" si="606"/>
        <v>0.85558097935804589</v>
      </c>
      <c r="AA992" s="30">
        <f t="shared" ca="1" si="606"/>
        <v>0.57423532161153323</v>
      </c>
      <c r="AB992" s="30">
        <f ca="1">IF(Riskregister!$E$7="",0,COUNTIF(BH$4:BH$53,"&lt;"&amp;Z992)*IF(AA992&lt;0.5,Riskregister!$K$7+(Riskregister!$L$7-Riskregister!$K$7)*SQRT(AA992/2),Riskregister!$L$7-(Riskregister!$L$7-Riskregister!$K$7)*SQRT((1-AA992)/2)))</f>
        <v>2146616.0140366275</v>
      </c>
      <c r="AC992" s="30">
        <f t="shared" ca="1" si="607"/>
        <v>0.96665625156118662</v>
      </c>
      <c r="AD992" s="30">
        <f t="shared" ca="1" si="607"/>
        <v>0.93253031628615879</v>
      </c>
      <c r="AE992" s="30">
        <f ca="1">IF(Riskregister!$E$8="",0,COUNTIF(BI$4:BI$53,"&lt;"&amp;AC992)*IF(AD992&lt;0.5,Riskregister!$K$8+(Riskregister!$L$8-Riskregister!$K$8)*SQRT(AD992/2),Riskregister!$L$8-(Riskregister!$L$8-Riskregister!$K$8)*SQRT((1-AD992)/2)))</f>
        <v>24820492.722439945</v>
      </c>
      <c r="AF992" s="30">
        <f t="shared" ca="1" si="608"/>
        <v>0.76022515165907467</v>
      </c>
      <c r="AG992" s="30">
        <f t="shared" ca="1" si="608"/>
        <v>0.48247266280499546</v>
      </c>
      <c r="AH992" s="30">
        <f>IF(Riskregister!$E$9="",0,COUNTIF(BJ$4:BJ$53,"&lt;"&amp;AF992)*IF(AG992&lt;0.5,Riskregister!$K$9+(Riskregister!$L$9-Riskregister!$K$9)*SQRT(AG992/2),Riskregister!$L$9-(Riskregister!$L$9-Riskregister!$K$9)*SQRT((1-AG992)/2)))</f>
        <v>0</v>
      </c>
      <c r="AI992" s="30">
        <f t="shared" ca="1" si="609"/>
        <v>0.4994192653136964</v>
      </c>
      <c r="AJ992" s="30">
        <f t="shared" ca="1" si="609"/>
        <v>0.24364468151222851</v>
      </c>
      <c r="AK992" s="30">
        <f>IF(Riskregister!$E$10="",0,COUNTIF(BK$4:BK$53,"&lt;"&amp;AI992)*IF(AJ992&lt;0.5,Riskregister!$K$10+(Riskregister!$L$10-Riskregister!$K$10)*SQRT(AJ992/2),Riskregister!$L$10-(Riskregister!$L$10-Riskregister!$K$10)*SQRT((1-AJ992)/2)))</f>
        <v>0</v>
      </c>
      <c r="AL992" s="30">
        <f t="shared" ca="1" si="610"/>
        <v>0.95666147209995434</v>
      </c>
      <c r="AM992" s="30">
        <f t="shared" ca="1" si="610"/>
        <v>0.93964288634136228</v>
      </c>
      <c r="AN992" s="30">
        <f>IF(Riskregister!$E$11="",0,COUNTIF(BL$4:BL$53,"&lt;"&amp;AL992)*IF(AM992&lt;0.5,Riskregister!$K$11+(Riskregister!$L$11-Riskregister!$K$11)*SQRT(AM992/2),Riskregister!$L$11-(Riskregister!$L$11-Riskregister!$K$11)*SQRT((1-AM992)/2)))</f>
        <v>0</v>
      </c>
      <c r="AO992" s="30">
        <f t="shared" ca="1" si="611"/>
        <v>0.22808341028490398</v>
      </c>
      <c r="AP992" s="30">
        <f t="shared" ca="1" si="611"/>
        <v>0.63239554762531225</v>
      </c>
      <c r="AQ992" s="30">
        <f>IF(Riskregister!$E$12="",0,COUNTIF(BM$4:BM$53,"&lt;"&amp;AO992)*IF(AP992&lt;0.5,Riskregister!$K$12+(Riskregister!$L$12-Riskregister!$K$12)*SQRT(AP992/2),Riskregister!$L$12-(Riskregister!$L$12-Riskregister!$K$12)*SQRT((1-AP992)/2)))</f>
        <v>0</v>
      </c>
      <c r="AR992" s="30">
        <f t="shared" ca="1" si="612"/>
        <v>0.42499912376341176</v>
      </c>
      <c r="AS992" s="30">
        <f t="shared" ca="1" si="612"/>
        <v>0.70117661263714781</v>
      </c>
      <c r="AT992" s="30">
        <f>IF(Riskregister!$E$13="",0,COUNTIF(BN$4:BN$53,"&lt;"&amp;AR992)*IF(AS992&lt;0.5,Riskregister!$K$13+(Riskregister!$L$13-Riskregister!$K$13)*SQRT(AS992/2),Riskregister!$L$13-(Riskregister!$L$13-Riskregister!$K$13)*SQRT((1-AS992)/2)))</f>
        <v>0</v>
      </c>
      <c r="AU992" s="30">
        <f t="shared" ca="1" si="613"/>
        <v>0.84610704796291691</v>
      </c>
      <c r="AV992" s="30">
        <f t="shared" ca="1" si="613"/>
        <v>0.83280411641142149</v>
      </c>
      <c r="AW992" s="30">
        <f>IF(Riskregister!$E$14="",0,COUNTIF(BO$4:BO$53,"&lt;"&amp;AU992)*IF(AV992&lt;0.5,Riskregister!$K$14+(Riskregister!$L$14-Riskregister!$K$14)*SQRT(AV992/2),Riskregister!$L$14-(Riskregister!$L$14-Riskregister!$K$14)*SQRT((1-AV992)/2)))</f>
        <v>0</v>
      </c>
      <c r="AX992" s="30">
        <f t="shared" ca="1" si="614"/>
        <v>0.36102877895965413</v>
      </c>
      <c r="AY992" s="30">
        <f t="shared" ca="1" si="614"/>
        <v>0.99626726165400026</v>
      </c>
      <c r="AZ992" s="30">
        <f>IF(Riskregister!$E$15="",0,COUNTIF(BP$4:BP$53,"&lt;"&amp;AX992)*IF(AY992&lt;0.5,Riskregister!$K$15+(Riskregister!$L$15-Riskregister!$K$15)*SQRT(AY992/2),Riskregister!$L$15-(Riskregister!$L$15-Riskregister!$K$15)*SQRT((1-AY992)/2)))</f>
        <v>0</v>
      </c>
      <c r="BA992" s="30">
        <f t="shared" ca="1" si="615"/>
        <v>0.97985677517701542</v>
      </c>
      <c r="BB992" s="30">
        <f t="shared" ca="1" si="615"/>
        <v>0.50949854709838849</v>
      </c>
      <c r="BC992" s="30">
        <f>IF(Riskregister!$E$16="",0,COUNTIF(BQ$4:BQ$53,"&lt;"&amp;BA992)*IF(BB992&lt;0.5,Riskregister!$K$16+(Riskregister!$L$16-Riskregister!$K$16)*SQRT(BB992/2),Riskregister!$L$16-(Riskregister!$L$16-Riskregister!$K$16)*SQRT((1-BB992)/2)))</f>
        <v>0</v>
      </c>
      <c r="BD992" s="30">
        <f t="shared" ca="1" si="603"/>
        <v>32227162.201045569</v>
      </c>
    </row>
    <row r="993" spans="20:56" x14ac:dyDescent="0.35">
      <c r="T993" s="30">
        <f t="shared" ca="1" si="604"/>
        <v>0.67836196194806586</v>
      </c>
      <c r="U993" s="30">
        <f t="shared" ca="1" si="604"/>
        <v>0.38383486715727333</v>
      </c>
      <c r="V993" s="30">
        <f ca="1">IF(Riskregister!$E$5="",0,COUNTIF(BF$4:BF$53,"&lt;"&amp;T993)*IF(U993&lt;0.5,Riskregister!$K$5+(Riskregister!$L$5-Riskregister!$K$5)*SQRT(U993/2),Riskregister!$L$5-(Riskregister!$L$5-Riskregister!$K$5)*SQRT((1-U993)/2)))</f>
        <v>1388550.8764783556</v>
      </c>
      <c r="W993" s="30">
        <f t="shared" ca="1" si="605"/>
        <v>0.59788356661324216</v>
      </c>
      <c r="X993" s="30">
        <f t="shared" ca="1" si="605"/>
        <v>0.5322031425757886</v>
      </c>
      <c r="Y993" s="30">
        <f ca="1">IF(Riskregister!$E$6="",0,COUNTIF(BG$4:BG$53,"&lt;"&amp;W993)*IF(X993&lt;0.5,Riskregister!$K$6+(Riskregister!$L$6-Riskregister!$K$6)*SQRT(X993/2),Riskregister!$L$6-(Riskregister!$L$6-Riskregister!$K$6)*SQRT((1-X993)/2)))</f>
        <v>2258930.3184223529</v>
      </c>
      <c r="Z993" s="30">
        <f t="shared" ca="1" si="606"/>
        <v>7.1231517936602762E-2</v>
      </c>
      <c r="AA993" s="30">
        <f t="shared" ca="1" si="606"/>
        <v>0.1896072559670301</v>
      </c>
      <c r="AB993" s="30">
        <f ca="1">IF(Riskregister!$E$7="",0,COUNTIF(BH$4:BH$53,"&lt;"&amp;Z993)*IF(AA993&lt;0.5,Riskregister!$K$7+(Riskregister!$L$7-Riskregister!$K$7)*SQRT(AA993/2),Riskregister!$L$7-(Riskregister!$L$7-Riskregister!$K$7)*SQRT((1-AA993)/2)))</f>
        <v>473297.07677587395</v>
      </c>
      <c r="AC993" s="30">
        <f t="shared" ca="1" si="607"/>
        <v>4.8513433117149396E-2</v>
      </c>
      <c r="AD993" s="30">
        <f t="shared" ca="1" si="607"/>
        <v>0.85711048662918776</v>
      </c>
      <c r="AE993" s="30">
        <f ca="1">IF(Riskregister!$E$8="",0,COUNTIF(BI$4:BI$53,"&lt;"&amp;AC993)*IF(AD993&lt;0.5,Riskregister!$K$8+(Riskregister!$L$8-Riskregister!$K$8)*SQRT(AD993/2),Riskregister!$L$8-(Riskregister!$L$8-Riskregister!$K$8)*SQRT((1-AD993)/2)))</f>
        <v>0</v>
      </c>
      <c r="AF993" s="30">
        <f t="shared" ca="1" si="608"/>
        <v>0.16845362062356617</v>
      </c>
      <c r="AG993" s="30">
        <f t="shared" ca="1" si="608"/>
        <v>0.28856831560145835</v>
      </c>
      <c r="AH993" s="30">
        <f>IF(Riskregister!$E$9="",0,COUNTIF(BJ$4:BJ$53,"&lt;"&amp;AF993)*IF(AG993&lt;0.5,Riskregister!$K$9+(Riskregister!$L$9-Riskregister!$K$9)*SQRT(AG993/2),Riskregister!$L$9-(Riskregister!$L$9-Riskregister!$K$9)*SQRT((1-AG993)/2)))</f>
        <v>0</v>
      </c>
      <c r="AI993" s="30">
        <f t="shared" ca="1" si="609"/>
        <v>0.28751463503653396</v>
      </c>
      <c r="AJ993" s="30">
        <f t="shared" ca="1" si="609"/>
        <v>0.56882744891599546</v>
      </c>
      <c r="AK993" s="30">
        <f>IF(Riskregister!$E$10="",0,COUNTIF(BK$4:BK$53,"&lt;"&amp;AI993)*IF(AJ993&lt;0.5,Riskregister!$K$10+(Riskregister!$L$10-Riskregister!$K$10)*SQRT(AJ993/2),Riskregister!$L$10-(Riskregister!$L$10-Riskregister!$K$10)*SQRT((1-AJ993)/2)))</f>
        <v>0</v>
      </c>
      <c r="AL993" s="30">
        <f t="shared" ca="1" si="610"/>
        <v>0.77866938050295365</v>
      </c>
      <c r="AM993" s="30">
        <f t="shared" ca="1" si="610"/>
        <v>0.62048072359225959</v>
      </c>
      <c r="AN993" s="30">
        <f>IF(Riskregister!$E$11="",0,COUNTIF(BL$4:BL$53,"&lt;"&amp;AL993)*IF(AM993&lt;0.5,Riskregister!$K$11+(Riskregister!$L$11-Riskregister!$K$11)*SQRT(AM993/2),Riskregister!$L$11-(Riskregister!$L$11-Riskregister!$K$11)*SQRT((1-AM993)/2)))</f>
        <v>0</v>
      </c>
      <c r="AO993" s="30">
        <f t="shared" ca="1" si="611"/>
        <v>0.37823527323284656</v>
      </c>
      <c r="AP993" s="30">
        <f t="shared" ca="1" si="611"/>
        <v>0.11037694142950427</v>
      </c>
      <c r="AQ993" s="30">
        <f>IF(Riskregister!$E$12="",0,COUNTIF(BM$4:BM$53,"&lt;"&amp;AO993)*IF(AP993&lt;0.5,Riskregister!$K$12+(Riskregister!$L$12-Riskregister!$K$12)*SQRT(AP993/2),Riskregister!$L$12-(Riskregister!$L$12-Riskregister!$K$12)*SQRT((1-AP993)/2)))</f>
        <v>0</v>
      </c>
      <c r="AR993" s="30">
        <f t="shared" ca="1" si="612"/>
        <v>0.2253941125134743</v>
      </c>
      <c r="AS993" s="30">
        <f t="shared" ca="1" si="612"/>
        <v>0.90690020780930514</v>
      </c>
      <c r="AT993" s="30">
        <f>IF(Riskregister!$E$13="",0,COUNTIF(BN$4:BN$53,"&lt;"&amp;AR993)*IF(AS993&lt;0.5,Riskregister!$K$13+(Riskregister!$L$13-Riskregister!$K$13)*SQRT(AS993/2),Riskregister!$L$13-(Riskregister!$L$13-Riskregister!$K$13)*SQRT((1-AS993)/2)))</f>
        <v>0</v>
      </c>
      <c r="AU993" s="30">
        <f t="shared" ca="1" si="613"/>
        <v>0.89371834916509219</v>
      </c>
      <c r="AV993" s="30">
        <f t="shared" ca="1" si="613"/>
        <v>0.42481982144438946</v>
      </c>
      <c r="AW993" s="30">
        <f>IF(Riskregister!$E$14="",0,COUNTIF(BO$4:BO$53,"&lt;"&amp;AU993)*IF(AV993&lt;0.5,Riskregister!$K$14+(Riskregister!$L$14-Riskregister!$K$14)*SQRT(AV993/2),Riskregister!$L$14-(Riskregister!$L$14-Riskregister!$K$14)*SQRT((1-AV993)/2)))</f>
        <v>0</v>
      </c>
      <c r="AX993" s="30">
        <f t="shared" ca="1" si="614"/>
        <v>0.9941852031023275</v>
      </c>
      <c r="AY993" s="30">
        <f t="shared" ca="1" si="614"/>
        <v>0.72006330786391959</v>
      </c>
      <c r="AZ993" s="30">
        <f>IF(Riskregister!$E$15="",0,COUNTIF(BP$4:BP$53,"&lt;"&amp;AX993)*IF(AY993&lt;0.5,Riskregister!$K$15+(Riskregister!$L$15-Riskregister!$K$15)*SQRT(AY993/2),Riskregister!$L$15-(Riskregister!$L$15-Riskregister!$K$15)*SQRT((1-AY993)/2)))</f>
        <v>0</v>
      </c>
      <c r="BA993" s="30">
        <f t="shared" ca="1" si="615"/>
        <v>0.90873991752017014</v>
      </c>
      <c r="BB993" s="30">
        <f t="shared" ca="1" si="615"/>
        <v>0.31767394448400466</v>
      </c>
      <c r="BC993" s="30">
        <f>IF(Riskregister!$E$16="",0,COUNTIF(BQ$4:BQ$53,"&lt;"&amp;BA993)*IF(BB993&lt;0.5,Riskregister!$K$16+(Riskregister!$L$16-Riskregister!$K$16)*SQRT(BB993/2),Riskregister!$L$16-(Riskregister!$L$16-Riskregister!$K$16)*SQRT((1-BB993)/2)))</f>
        <v>0</v>
      </c>
      <c r="BD993" s="30">
        <f t="shared" ca="1" si="603"/>
        <v>4120778.2716765823</v>
      </c>
    </row>
    <row r="994" spans="20:56" x14ac:dyDescent="0.35">
      <c r="T994" s="30">
        <f t="shared" ca="1" si="604"/>
        <v>0.69084646617566292</v>
      </c>
      <c r="U994" s="30">
        <f t="shared" ca="1" si="604"/>
        <v>0.60876238770847013</v>
      </c>
      <c r="V994" s="30">
        <f ca="1">IF(Riskregister!$E$5="",0,COUNTIF(BF$4:BF$53,"&lt;"&amp;T994)*IF(U994&lt;0.5,Riskregister!$K$5+(Riskregister!$L$5-Riskregister!$K$5)*SQRT(U994/2),Riskregister!$L$5-(Riskregister!$L$5-Riskregister!$K$5)*SQRT((1-U994)/2)))</f>
        <v>1603881.333021089</v>
      </c>
      <c r="W994" s="30">
        <f t="shared" ca="1" si="605"/>
        <v>0.77507273955976785</v>
      </c>
      <c r="X994" s="30">
        <f t="shared" ca="1" si="605"/>
        <v>0.51219890968559556</v>
      </c>
      <c r="Y994" s="30">
        <f ca="1">IF(Riskregister!$E$6="",0,COUNTIF(BG$4:BG$53,"&lt;"&amp;W994)*IF(X994&lt;0.5,Riskregister!$K$6+(Riskregister!$L$6-Riskregister!$K$6)*SQRT(X994/2),Riskregister!$L$6-(Riskregister!$L$6-Riskregister!$K$6)*SQRT((1-X994)/2)))</f>
        <v>3333140.4429959161</v>
      </c>
      <c r="Z994" s="30">
        <f t="shared" ca="1" si="606"/>
        <v>7.0163222519931012E-2</v>
      </c>
      <c r="AA994" s="30">
        <f t="shared" ca="1" si="606"/>
        <v>0.5501232458633275</v>
      </c>
      <c r="AB994" s="30">
        <f ca="1">IF(Riskregister!$E$7="",0,COUNTIF(BH$4:BH$53,"&lt;"&amp;Z994)*IF(AA994&lt;0.5,Riskregister!$K$7+(Riskregister!$L$7-Riskregister!$K$7)*SQRT(AA994/2),Riskregister!$L$7-(Riskregister!$L$7-Riskregister!$K$7)*SQRT((1-AA994)/2)))</f>
        <v>702009.47728110256</v>
      </c>
      <c r="AC994" s="30">
        <f t="shared" ca="1" si="607"/>
        <v>0.82926706893919966</v>
      </c>
      <c r="AD994" s="30">
        <f t="shared" ca="1" si="607"/>
        <v>0.34463088360412253</v>
      </c>
      <c r="AE994" s="30">
        <f ca="1">IF(Riskregister!$E$8="",0,COUNTIF(BI$4:BI$53,"&lt;"&amp;AC994)*IF(AD994&lt;0.5,Riskregister!$K$8+(Riskregister!$L$8-Riskregister!$K$8)*SQRT(AD994/2),Riskregister!$L$8-(Riskregister!$L$8-Riskregister!$K$8)*SQRT((1-AD994)/2)))</f>
        <v>9004048.2924262173</v>
      </c>
      <c r="AF994" s="30">
        <f t="shared" ca="1" si="608"/>
        <v>0.80355523282135377</v>
      </c>
      <c r="AG994" s="30">
        <f t="shared" ca="1" si="608"/>
        <v>0.59312837989397149</v>
      </c>
      <c r="AH994" s="30">
        <f>IF(Riskregister!$E$9="",0,COUNTIF(BJ$4:BJ$53,"&lt;"&amp;AF994)*IF(AG994&lt;0.5,Riskregister!$K$9+(Riskregister!$L$9-Riskregister!$K$9)*SQRT(AG994/2),Riskregister!$L$9-(Riskregister!$L$9-Riskregister!$K$9)*SQRT((1-AG994)/2)))</f>
        <v>0</v>
      </c>
      <c r="AI994" s="30">
        <f t="shared" ca="1" si="609"/>
        <v>0.83789127113891981</v>
      </c>
      <c r="AJ994" s="30">
        <f t="shared" ca="1" si="609"/>
        <v>0.42147930387958021</v>
      </c>
      <c r="AK994" s="30">
        <f>IF(Riskregister!$E$10="",0,COUNTIF(BK$4:BK$53,"&lt;"&amp;AI994)*IF(AJ994&lt;0.5,Riskregister!$K$10+(Riskregister!$L$10-Riskregister!$K$10)*SQRT(AJ994/2),Riskregister!$L$10-(Riskregister!$L$10-Riskregister!$K$10)*SQRT((1-AJ994)/2)))</f>
        <v>0</v>
      </c>
      <c r="AL994" s="30">
        <f t="shared" ca="1" si="610"/>
        <v>0.6293597220862488</v>
      </c>
      <c r="AM994" s="30">
        <f t="shared" ca="1" si="610"/>
        <v>0.77568036694991882</v>
      </c>
      <c r="AN994" s="30">
        <f>IF(Riskregister!$E$11="",0,COUNTIF(BL$4:BL$53,"&lt;"&amp;AL994)*IF(AM994&lt;0.5,Riskregister!$K$11+(Riskregister!$L$11-Riskregister!$K$11)*SQRT(AM994/2),Riskregister!$L$11-(Riskregister!$L$11-Riskregister!$K$11)*SQRT((1-AM994)/2)))</f>
        <v>0</v>
      </c>
      <c r="AO994" s="30">
        <f t="shared" ca="1" si="611"/>
        <v>0.52899572911399406</v>
      </c>
      <c r="AP994" s="30">
        <f t="shared" ca="1" si="611"/>
        <v>0.30784324446960165</v>
      </c>
      <c r="AQ994" s="30">
        <f>IF(Riskregister!$E$12="",0,COUNTIF(BM$4:BM$53,"&lt;"&amp;AO994)*IF(AP994&lt;0.5,Riskregister!$K$12+(Riskregister!$L$12-Riskregister!$K$12)*SQRT(AP994/2),Riskregister!$L$12-(Riskregister!$L$12-Riskregister!$K$12)*SQRT((1-AP994)/2)))</f>
        <v>0</v>
      </c>
      <c r="AR994" s="30">
        <f t="shared" ca="1" si="612"/>
        <v>0.73658782994361749</v>
      </c>
      <c r="AS994" s="30">
        <f t="shared" ca="1" si="612"/>
        <v>0.16821284433149675</v>
      </c>
      <c r="AT994" s="30">
        <f>IF(Riskregister!$E$13="",0,COUNTIF(BN$4:BN$53,"&lt;"&amp;AR994)*IF(AS994&lt;0.5,Riskregister!$K$13+(Riskregister!$L$13-Riskregister!$K$13)*SQRT(AS994/2),Riskregister!$L$13-(Riskregister!$L$13-Riskregister!$K$13)*SQRT((1-AS994)/2)))</f>
        <v>0</v>
      </c>
      <c r="AU994" s="30">
        <f t="shared" ca="1" si="613"/>
        <v>0.76756595269722727</v>
      </c>
      <c r="AV994" s="30">
        <f t="shared" ca="1" si="613"/>
        <v>0.58298365646128314</v>
      </c>
      <c r="AW994" s="30">
        <f>IF(Riskregister!$E$14="",0,COUNTIF(BO$4:BO$53,"&lt;"&amp;AU994)*IF(AV994&lt;0.5,Riskregister!$K$14+(Riskregister!$L$14-Riskregister!$K$14)*SQRT(AV994/2),Riskregister!$L$14-(Riskregister!$L$14-Riskregister!$K$14)*SQRT((1-AV994)/2)))</f>
        <v>0</v>
      </c>
      <c r="AX994" s="30">
        <f t="shared" ca="1" si="614"/>
        <v>0.32608143275656387</v>
      </c>
      <c r="AY994" s="30">
        <f t="shared" ca="1" si="614"/>
        <v>0.7493609661327052</v>
      </c>
      <c r="AZ994" s="30">
        <f>IF(Riskregister!$E$15="",0,COUNTIF(BP$4:BP$53,"&lt;"&amp;AX994)*IF(AY994&lt;0.5,Riskregister!$K$15+(Riskregister!$L$15-Riskregister!$K$15)*SQRT(AY994/2),Riskregister!$L$15-(Riskregister!$L$15-Riskregister!$K$15)*SQRT((1-AY994)/2)))</f>
        <v>0</v>
      </c>
      <c r="BA994" s="30">
        <f t="shared" ca="1" si="615"/>
        <v>2.2311828679801415E-2</v>
      </c>
      <c r="BB994" s="30">
        <f t="shared" ca="1" si="615"/>
        <v>0.62255952866213249</v>
      </c>
      <c r="BC994" s="30">
        <f>IF(Riskregister!$E$16="",0,COUNTIF(BQ$4:BQ$53,"&lt;"&amp;BA994)*IF(BB994&lt;0.5,Riskregister!$K$16+(Riskregister!$L$16-Riskregister!$K$16)*SQRT(BB994/2),Riskregister!$L$16-(Riskregister!$L$16-Riskregister!$K$16)*SQRT((1-BB994)/2)))</f>
        <v>0</v>
      </c>
      <c r="BD994" s="30">
        <f t="shared" ca="1" si="603"/>
        <v>14643079.545724325</v>
      </c>
    </row>
    <row r="995" spans="20:56" x14ac:dyDescent="0.35">
      <c r="T995" s="30">
        <f t="shared" ca="1" si="604"/>
        <v>0.95478334742284998</v>
      </c>
      <c r="U995" s="30">
        <f t="shared" ca="1" si="604"/>
        <v>0.30165728832266114</v>
      </c>
      <c r="V995" s="30">
        <f ca="1">IF(Riskregister!$E$5="",0,COUNTIF(BF$4:BF$53,"&lt;"&amp;T995)*IF(U995&lt;0.5,Riskregister!$K$5+(Riskregister!$L$5-Riskregister!$K$5)*SQRT(U995/2),Riskregister!$L$5-(Riskregister!$L$5-Riskregister!$K$5)*SQRT((1-U995)/2)))</f>
        <v>2273354.9042247729</v>
      </c>
      <c r="W995" s="30">
        <f t="shared" ca="1" si="605"/>
        <v>0.83718107637261219</v>
      </c>
      <c r="X995" s="30">
        <f t="shared" ca="1" si="605"/>
        <v>0.45043588134120149</v>
      </c>
      <c r="Y995" s="30">
        <f ca="1">IF(Riskregister!$E$6="",0,COUNTIF(BG$4:BG$53,"&lt;"&amp;W995)*IF(X995&lt;0.5,Riskregister!$K$6+(Riskregister!$L$6-Riskregister!$K$6)*SQRT(X995/2),Riskregister!$L$6-(Riskregister!$L$6-Riskregister!$K$6)*SQRT((1-X995)/2)))</f>
        <v>3162685.1445221901</v>
      </c>
      <c r="Z995" s="30">
        <f t="shared" ca="1" si="606"/>
        <v>0.78935379383058546</v>
      </c>
      <c r="AA995" s="30">
        <f t="shared" ca="1" si="606"/>
        <v>0.78017240934619059</v>
      </c>
      <c r="AB995" s="30">
        <f ca="1">IF(Riskregister!$E$7="",0,COUNTIF(BH$4:BH$53,"&lt;"&amp;Z995)*IF(AA995&lt;0.5,Riskregister!$K$7+(Riskregister!$L$7-Riskregister!$K$7)*SQRT(AA995/2),Riskregister!$L$7-(Riskregister!$L$7-Riskregister!$K$7)*SQRT((1-AA995)/2)))</f>
        <v>2271709.0136369239</v>
      </c>
      <c r="AC995" s="30">
        <f t="shared" ca="1" si="607"/>
        <v>2.8201503836491781E-2</v>
      </c>
      <c r="AD995" s="30">
        <f t="shared" ca="1" si="607"/>
        <v>0.66159830865399893</v>
      </c>
      <c r="AE995" s="30">
        <f ca="1">IF(Riskregister!$E$8="",0,COUNTIF(BI$4:BI$53,"&lt;"&amp;AC995)*IF(AD995&lt;0.5,Riskregister!$K$8+(Riskregister!$L$8-Riskregister!$K$8)*SQRT(AD995/2),Riskregister!$L$8-(Riskregister!$L$8-Riskregister!$K$8)*SQRT((1-AD995)/2)))</f>
        <v>0</v>
      </c>
      <c r="AF995" s="30">
        <f t="shared" ca="1" si="608"/>
        <v>0.12856735963076371</v>
      </c>
      <c r="AG995" s="30">
        <f t="shared" ca="1" si="608"/>
        <v>0.46639292505121588</v>
      </c>
      <c r="AH995" s="30">
        <f>IF(Riskregister!$E$9="",0,COUNTIF(BJ$4:BJ$53,"&lt;"&amp;AF995)*IF(AG995&lt;0.5,Riskregister!$K$9+(Riskregister!$L$9-Riskregister!$K$9)*SQRT(AG995/2),Riskregister!$L$9-(Riskregister!$L$9-Riskregister!$K$9)*SQRT((1-AG995)/2)))</f>
        <v>0</v>
      </c>
      <c r="AI995" s="30">
        <f t="shared" ca="1" si="609"/>
        <v>0.14109893638998661</v>
      </c>
      <c r="AJ995" s="30">
        <f t="shared" ca="1" si="609"/>
        <v>0.8283314800919962</v>
      </c>
      <c r="AK995" s="30">
        <f>IF(Riskregister!$E$10="",0,COUNTIF(BK$4:BK$53,"&lt;"&amp;AI995)*IF(AJ995&lt;0.5,Riskregister!$K$10+(Riskregister!$L$10-Riskregister!$K$10)*SQRT(AJ995/2),Riskregister!$L$10-(Riskregister!$L$10-Riskregister!$K$10)*SQRT((1-AJ995)/2)))</f>
        <v>0</v>
      </c>
      <c r="AL995" s="30">
        <f t="shared" ca="1" si="610"/>
        <v>0.97929523339121671</v>
      </c>
      <c r="AM995" s="30">
        <f t="shared" ca="1" si="610"/>
        <v>0.85805507342595955</v>
      </c>
      <c r="AN995" s="30">
        <f>IF(Riskregister!$E$11="",0,COUNTIF(BL$4:BL$53,"&lt;"&amp;AL995)*IF(AM995&lt;0.5,Riskregister!$K$11+(Riskregister!$L$11-Riskregister!$K$11)*SQRT(AM995/2),Riskregister!$L$11-(Riskregister!$L$11-Riskregister!$K$11)*SQRT((1-AM995)/2)))</f>
        <v>0</v>
      </c>
      <c r="AO995" s="30">
        <f t="shared" ca="1" si="611"/>
        <v>0.18206778982686578</v>
      </c>
      <c r="AP995" s="30">
        <f t="shared" ca="1" si="611"/>
        <v>0.84577712845721265</v>
      </c>
      <c r="AQ995" s="30">
        <f>IF(Riskregister!$E$12="",0,COUNTIF(BM$4:BM$53,"&lt;"&amp;AO995)*IF(AP995&lt;0.5,Riskregister!$K$12+(Riskregister!$L$12-Riskregister!$K$12)*SQRT(AP995/2),Riskregister!$L$12-(Riskregister!$L$12-Riskregister!$K$12)*SQRT((1-AP995)/2)))</f>
        <v>0</v>
      </c>
      <c r="AR995" s="30">
        <f t="shared" ca="1" si="612"/>
        <v>0.16397461551189474</v>
      </c>
      <c r="AS995" s="30">
        <f t="shared" ca="1" si="612"/>
        <v>0.25529187491560779</v>
      </c>
      <c r="AT995" s="30">
        <f>IF(Riskregister!$E$13="",0,COUNTIF(BN$4:BN$53,"&lt;"&amp;AR995)*IF(AS995&lt;0.5,Riskregister!$K$13+(Riskregister!$L$13-Riskregister!$K$13)*SQRT(AS995/2),Riskregister!$L$13-(Riskregister!$L$13-Riskregister!$K$13)*SQRT((1-AS995)/2)))</f>
        <v>0</v>
      </c>
      <c r="AU995" s="30">
        <f t="shared" ca="1" si="613"/>
        <v>0.20504849262843128</v>
      </c>
      <c r="AV995" s="30">
        <f t="shared" ca="1" si="613"/>
        <v>6.9443132570620181E-2</v>
      </c>
      <c r="AW995" s="30">
        <f>IF(Riskregister!$E$14="",0,COUNTIF(BO$4:BO$53,"&lt;"&amp;AU995)*IF(AV995&lt;0.5,Riskregister!$K$14+(Riskregister!$L$14-Riskregister!$K$14)*SQRT(AV995/2),Riskregister!$L$14-(Riskregister!$L$14-Riskregister!$K$14)*SQRT((1-AV995)/2)))</f>
        <v>0</v>
      </c>
      <c r="AX995" s="30">
        <f t="shared" ca="1" si="614"/>
        <v>0.66210434916529515</v>
      </c>
      <c r="AY995" s="30">
        <f t="shared" ca="1" si="614"/>
        <v>0.83190543426581698</v>
      </c>
      <c r="AZ995" s="30">
        <f>IF(Riskregister!$E$15="",0,COUNTIF(BP$4:BP$53,"&lt;"&amp;AX995)*IF(AY995&lt;0.5,Riskregister!$K$15+(Riskregister!$L$15-Riskregister!$K$15)*SQRT(AY995/2),Riskregister!$L$15-(Riskregister!$L$15-Riskregister!$K$15)*SQRT((1-AY995)/2)))</f>
        <v>0</v>
      </c>
      <c r="BA995" s="30">
        <f t="shared" ca="1" si="615"/>
        <v>3.4507897928748199E-2</v>
      </c>
      <c r="BB995" s="30">
        <f t="shared" ca="1" si="615"/>
        <v>9.5798824268111815E-4</v>
      </c>
      <c r="BC995" s="30">
        <f>IF(Riskregister!$E$16="",0,COUNTIF(BQ$4:BQ$53,"&lt;"&amp;BA995)*IF(BB995&lt;0.5,Riskregister!$K$16+(Riskregister!$L$16-Riskregister!$K$16)*SQRT(BB995/2),Riskregister!$L$16-(Riskregister!$L$16-Riskregister!$K$16)*SQRT((1-BB995)/2)))</f>
        <v>0</v>
      </c>
      <c r="BD995" s="30">
        <f t="shared" ca="1" si="603"/>
        <v>7707749.0623838864</v>
      </c>
    </row>
    <row r="996" spans="20:56" x14ac:dyDescent="0.35">
      <c r="T996" s="30">
        <f t="shared" ca="1" si="604"/>
        <v>0.59450417796744981</v>
      </c>
      <c r="U996" s="30">
        <f t="shared" ca="1" si="604"/>
        <v>0.18127505616324435</v>
      </c>
      <c r="V996" s="30">
        <f ca="1">IF(Riskregister!$E$5="",0,COUNTIF(BF$4:BF$53,"&lt;"&amp;T996)*IF(U996&lt;0.5,Riskregister!$K$5+(Riskregister!$L$5-Riskregister!$K$5)*SQRT(U996/2),Riskregister!$L$5-(Riskregister!$L$5-Riskregister!$K$5)*SQRT((1-U996)/2)))</f>
        <v>1141909.209171108</v>
      </c>
      <c r="W996" s="30">
        <f t="shared" ca="1" si="605"/>
        <v>0.54221318660134288</v>
      </c>
      <c r="X996" s="30">
        <f t="shared" ca="1" si="605"/>
        <v>0.4759193014575076</v>
      </c>
      <c r="Y996" s="30">
        <f ca="1">IF(Riskregister!$E$6="",0,COUNTIF(BG$4:BG$53,"&lt;"&amp;W996)*IF(X996&lt;0.5,Riskregister!$K$6+(Riskregister!$L$6-Riskregister!$K$6)*SQRT(X996/2),Riskregister!$L$6-(Riskregister!$L$6-Riskregister!$K$6)*SQRT((1-X996)/2)))</f>
        <v>2156119.8915349282</v>
      </c>
      <c r="Z996" s="30">
        <f t="shared" ca="1" si="606"/>
        <v>0.66429173312485856</v>
      </c>
      <c r="AA996" s="30">
        <f t="shared" ca="1" si="606"/>
        <v>0.16700341563449494</v>
      </c>
      <c r="AB996" s="30">
        <f ca="1">IF(Riskregister!$E$7="",0,COUNTIF(BH$4:BH$53,"&lt;"&amp;Z996)*IF(AA996&lt;0.5,Riskregister!$K$7+(Riskregister!$L$7-Riskregister!$K$7)*SQRT(AA996/2),Riskregister!$L$7-(Riskregister!$L$7-Riskregister!$K$7)*SQRT((1-AA996)/2)))</f>
        <v>1057968.2204541585</v>
      </c>
      <c r="AC996" s="30">
        <f t="shared" ca="1" si="607"/>
        <v>1.9604182103277634E-2</v>
      </c>
      <c r="AD996" s="30">
        <f t="shared" ca="1" si="607"/>
        <v>0.40044406162040524</v>
      </c>
      <c r="AE996" s="30">
        <f ca="1">IF(Riskregister!$E$8="",0,COUNTIF(BI$4:BI$53,"&lt;"&amp;AC996)*IF(AD996&lt;0.5,Riskregister!$K$8+(Riskregister!$L$8-Riskregister!$K$8)*SQRT(AD996/2),Riskregister!$L$8-(Riskregister!$L$8-Riskregister!$K$8)*SQRT((1-AD996)/2)))</f>
        <v>0</v>
      </c>
      <c r="AF996" s="30">
        <f t="shared" ca="1" si="608"/>
        <v>0.37200641602267492</v>
      </c>
      <c r="AG996" s="30">
        <f t="shared" ca="1" si="608"/>
        <v>0.3052750553485698</v>
      </c>
      <c r="AH996" s="30">
        <f>IF(Riskregister!$E$9="",0,COUNTIF(BJ$4:BJ$53,"&lt;"&amp;AF996)*IF(AG996&lt;0.5,Riskregister!$K$9+(Riskregister!$L$9-Riskregister!$K$9)*SQRT(AG996/2),Riskregister!$L$9-(Riskregister!$L$9-Riskregister!$K$9)*SQRT((1-AG996)/2)))</f>
        <v>0</v>
      </c>
      <c r="AI996" s="30">
        <f t="shared" ca="1" si="609"/>
        <v>0.65277031968048238</v>
      </c>
      <c r="AJ996" s="30">
        <f t="shared" ca="1" si="609"/>
        <v>0.1171609283613988</v>
      </c>
      <c r="AK996" s="30">
        <f>IF(Riskregister!$E$10="",0,COUNTIF(BK$4:BK$53,"&lt;"&amp;AI996)*IF(AJ996&lt;0.5,Riskregister!$K$10+(Riskregister!$L$10-Riskregister!$K$10)*SQRT(AJ996/2),Riskregister!$L$10-(Riskregister!$L$10-Riskregister!$K$10)*SQRT((1-AJ996)/2)))</f>
        <v>0</v>
      </c>
      <c r="AL996" s="30">
        <f t="shared" ca="1" si="610"/>
        <v>0.83242927840551217</v>
      </c>
      <c r="AM996" s="30">
        <f t="shared" ca="1" si="610"/>
        <v>0.64630816811607839</v>
      </c>
      <c r="AN996" s="30">
        <f>IF(Riskregister!$E$11="",0,COUNTIF(BL$4:BL$53,"&lt;"&amp;AL996)*IF(AM996&lt;0.5,Riskregister!$K$11+(Riskregister!$L$11-Riskregister!$K$11)*SQRT(AM996/2),Riskregister!$L$11-(Riskregister!$L$11-Riskregister!$K$11)*SQRT((1-AM996)/2)))</f>
        <v>0</v>
      </c>
      <c r="AO996" s="30">
        <f t="shared" ca="1" si="611"/>
        <v>0.63408098400331447</v>
      </c>
      <c r="AP996" s="30">
        <f t="shared" ca="1" si="611"/>
        <v>0.34037723409844822</v>
      </c>
      <c r="AQ996" s="30">
        <f>IF(Riskregister!$E$12="",0,COUNTIF(BM$4:BM$53,"&lt;"&amp;AO996)*IF(AP996&lt;0.5,Riskregister!$K$12+(Riskregister!$L$12-Riskregister!$K$12)*SQRT(AP996/2),Riskregister!$L$12-(Riskregister!$L$12-Riskregister!$K$12)*SQRT((1-AP996)/2)))</f>
        <v>0</v>
      </c>
      <c r="AR996" s="30">
        <f t="shared" ca="1" si="612"/>
        <v>0.80368530353824452</v>
      </c>
      <c r="AS996" s="30">
        <f t="shared" ca="1" si="612"/>
        <v>0.3724970121584894</v>
      </c>
      <c r="AT996" s="30">
        <f>IF(Riskregister!$E$13="",0,COUNTIF(BN$4:BN$53,"&lt;"&amp;AR996)*IF(AS996&lt;0.5,Riskregister!$K$13+(Riskregister!$L$13-Riskregister!$K$13)*SQRT(AS996/2),Riskregister!$L$13-(Riskregister!$L$13-Riskregister!$K$13)*SQRT((1-AS996)/2)))</f>
        <v>0</v>
      </c>
      <c r="AU996" s="30">
        <f t="shared" ca="1" si="613"/>
        <v>0.96877898285471409</v>
      </c>
      <c r="AV996" s="30">
        <f t="shared" ca="1" si="613"/>
        <v>0.13414150048899143</v>
      </c>
      <c r="AW996" s="30">
        <f>IF(Riskregister!$E$14="",0,COUNTIF(BO$4:BO$53,"&lt;"&amp;AU996)*IF(AV996&lt;0.5,Riskregister!$K$14+(Riskregister!$L$14-Riskregister!$K$14)*SQRT(AV996/2),Riskregister!$L$14-(Riskregister!$L$14-Riskregister!$K$14)*SQRT((1-AV996)/2)))</f>
        <v>0</v>
      </c>
      <c r="AX996" s="30">
        <f t="shared" ca="1" si="614"/>
        <v>0.28728939126142883</v>
      </c>
      <c r="AY996" s="30">
        <f t="shared" ca="1" si="614"/>
        <v>0.40021187713730955</v>
      </c>
      <c r="AZ996" s="30">
        <f>IF(Riskregister!$E$15="",0,COUNTIF(BP$4:BP$53,"&lt;"&amp;AX996)*IF(AY996&lt;0.5,Riskregister!$K$15+(Riskregister!$L$15-Riskregister!$K$15)*SQRT(AY996/2),Riskregister!$L$15-(Riskregister!$L$15-Riskregister!$K$15)*SQRT((1-AY996)/2)))</f>
        <v>0</v>
      </c>
      <c r="BA996" s="30">
        <f t="shared" ca="1" si="615"/>
        <v>0.75538489553700416</v>
      </c>
      <c r="BB996" s="30">
        <f t="shared" ca="1" si="615"/>
        <v>0.92914169659975632</v>
      </c>
      <c r="BC996" s="30">
        <f>IF(Riskregister!$E$16="",0,COUNTIF(BQ$4:BQ$53,"&lt;"&amp;BA996)*IF(BB996&lt;0.5,Riskregister!$K$16+(Riskregister!$L$16-Riskregister!$K$16)*SQRT(BB996/2),Riskregister!$L$16-(Riskregister!$L$16-Riskregister!$K$16)*SQRT((1-BB996)/2)))</f>
        <v>0</v>
      </c>
      <c r="BD996" s="30">
        <f t="shared" ca="1" si="603"/>
        <v>4355997.3211601945</v>
      </c>
    </row>
    <row r="997" spans="20:56" x14ac:dyDescent="0.35">
      <c r="T997" s="30">
        <f t="shared" ca="1" si="604"/>
        <v>2.5140400943114427E-2</v>
      </c>
      <c r="U997" s="30">
        <f t="shared" ca="1" si="604"/>
        <v>0.50596937707111966</v>
      </c>
      <c r="V997" s="30">
        <f ca="1">IF(Riskregister!$E$5="",0,COUNTIF(BF$4:BF$53,"&lt;"&amp;T997)*IF(U997&lt;0.5,Riskregister!$K$5+(Riskregister!$L$5-Riskregister!$K$5)*SQRT(U997/2),Riskregister!$L$5-(Riskregister!$L$5-Riskregister!$K$5)*SQRT((1-U997)/2)))</f>
        <v>0</v>
      </c>
      <c r="W997" s="30">
        <f t="shared" ca="1" si="605"/>
        <v>0.49442028653329229</v>
      </c>
      <c r="X997" s="30">
        <f t="shared" ca="1" si="605"/>
        <v>0.39588124210081843</v>
      </c>
      <c r="Y997" s="30">
        <f ca="1">IF(Riskregister!$E$6="",0,COUNTIF(BG$4:BG$53,"&lt;"&amp;W997)*IF(X997&lt;0.5,Riskregister!$K$6+(Riskregister!$L$6-Riskregister!$K$6)*SQRT(X997/2),Riskregister!$L$6-(Riskregister!$L$6-Riskregister!$K$6)*SQRT((1-X997)/2)))</f>
        <v>2001658.6555234869</v>
      </c>
      <c r="Z997" s="30">
        <f t="shared" ca="1" si="606"/>
        <v>0.41230055522415077</v>
      </c>
      <c r="AA997" s="30">
        <f t="shared" ca="1" si="606"/>
        <v>3.7092973963832043E-2</v>
      </c>
      <c r="AB997" s="30">
        <f ca="1">IF(Riskregister!$E$7="",0,COUNTIF(BH$4:BH$53,"&lt;"&amp;Z997)*IF(AA997&lt;0.5,Riskregister!$K$7+(Riskregister!$L$7-Riskregister!$K$7)*SQRT(AA997/2),Riskregister!$L$7-(Riskregister!$L$7-Riskregister!$K$7)*SQRT((1-AA997)/2)))</f>
        <v>585989.52356729726</v>
      </c>
      <c r="AC997" s="30">
        <f t="shared" ca="1" si="607"/>
        <v>0.9381638815855835</v>
      </c>
      <c r="AD997" s="30">
        <f t="shared" ca="1" si="607"/>
        <v>0.64267259843483526</v>
      </c>
      <c r="AE997" s="30">
        <f ca="1">IF(Riskregister!$E$8="",0,COUNTIF(BI$4:BI$53,"&lt;"&amp;AC997)*IF(AD997&lt;0.5,Riskregister!$K$8+(Riskregister!$L$8-Riskregister!$K$8)*SQRT(AD997/2),Riskregister!$L$8-(Riskregister!$L$8-Riskregister!$K$8)*SQRT((1-AD997)/2)))</f>
        <v>18080246.587687276</v>
      </c>
      <c r="AF997" s="30">
        <f t="shared" ca="1" si="608"/>
        <v>0.22327418683437239</v>
      </c>
      <c r="AG997" s="30">
        <f t="shared" ca="1" si="608"/>
        <v>0.35245984829840082</v>
      </c>
      <c r="AH997" s="30">
        <f>IF(Riskregister!$E$9="",0,COUNTIF(BJ$4:BJ$53,"&lt;"&amp;AF997)*IF(AG997&lt;0.5,Riskregister!$K$9+(Riskregister!$L$9-Riskregister!$K$9)*SQRT(AG997/2),Riskregister!$L$9-(Riskregister!$L$9-Riskregister!$K$9)*SQRT((1-AG997)/2)))</f>
        <v>0</v>
      </c>
      <c r="AI997" s="30">
        <f t="shared" ca="1" si="609"/>
        <v>0.83545442601986186</v>
      </c>
      <c r="AJ997" s="30">
        <f t="shared" ca="1" si="609"/>
        <v>0.93929089640026642</v>
      </c>
      <c r="AK997" s="30">
        <f>IF(Riskregister!$E$10="",0,COUNTIF(BK$4:BK$53,"&lt;"&amp;AI997)*IF(AJ997&lt;0.5,Riskregister!$K$10+(Riskregister!$L$10-Riskregister!$K$10)*SQRT(AJ997/2),Riskregister!$L$10-(Riskregister!$L$10-Riskregister!$K$10)*SQRT((1-AJ997)/2)))</f>
        <v>0</v>
      </c>
      <c r="AL997" s="30">
        <f t="shared" ca="1" si="610"/>
        <v>0.46257911852323697</v>
      </c>
      <c r="AM997" s="30">
        <f t="shared" ca="1" si="610"/>
        <v>0.51441918985383084</v>
      </c>
      <c r="AN997" s="30">
        <f>IF(Riskregister!$E$11="",0,COUNTIF(BL$4:BL$53,"&lt;"&amp;AL997)*IF(AM997&lt;0.5,Riskregister!$K$11+(Riskregister!$L$11-Riskregister!$K$11)*SQRT(AM997/2),Riskregister!$L$11-(Riskregister!$L$11-Riskregister!$K$11)*SQRT((1-AM997)/2)))</f>
        <v>0</v>
      </c>
      <c r="AO997" s="30">
        <f t="shared" ca="1" si="611"/>
        <v>0.27423394082297947</v>
      </c>
      <c r="AP997" s="30">
        <f t="shared" ca="1" si="611"/>
        <v>0.39633139681675911</v>
      </c>
      <c r="AQ997" s="30">
        <f>IF(Riskregister!$E$12="",0,COUNTIF(BM$4:BM$53,"&lt;"&amp;AO997)*IF(AP997&lt;0.5,Riskregister!$K$12+(Riskregister!$L$12-Riskregister!$K$12)*SQRT(AP997/2),Riskregister!$L$12-(Riskregister!$L$12-Riskregister!$K$12)*SQRT((1-AP997)/2)))</f>
        <v>0</v>
      </c>
      <c r="AR997" s="30">
        <f t="shared" ca="1" si="612"/>
        <v>9.4805452440594129E-2</v>
      </c>
      <c r="AS997" s="30">
        <f t="shared" ca="1" si="612"/>
        <v>0.25710199026879887</v>
      </c>
      <c r="AT997" s="30">
        <f>IF(Riskregister!$E$13="",0,COUNTIF(BN$4:BN$53,"&lt;"&amp;AR997)*IF(AS997&lt;0.5,Riskregister!$K$13+(Riskregister!$L$13-Riskregister!$K$13)*SQRT(AS997/2),Riskregister!$L$13-(Riskregister!$L$13-Riskregister!$K$13)*SQRT((1-AS997)/2)))</f>
        <v>0</v>
      </c>
      <c r="AU997" s="30">
        <f t="shared" ca="1" si="613"/>
        <v>0.4759202777261391</v>
      </c>
      <c r="AV997" s="30">
        <f t="shared" ca="1" si="613"/>
        <v>0.83413314552494022</v>
      </c>
      <c r="AW997" s="30">
        <f>IF(Riskregister!$E$14="",0,COUNTIF(BO$4:BO$53,"&lt;"&amp;AU997)*IF(AV997&lt;0.5,Riskregister!$K$14+(Riskregister!$L$14-Riskregister!$K$14)*SQRT(AV997/2),Riskregister!$L$14-(Riskregister!$L$14-Riskregister!$K$14)*SQRT((1-AV997)/2)))</f>
        <v>0</v>
      </c>
      <c r="AX997" s="30">
        <f t="shared" ca="1" si="614"/>
        <v>0.37909360767829625</v>
      </c>
      <c r="AY997" s="30">
        <f t="shared" ca="1" si="614"/>
        <v>0.58280012585232344</v>
      </c>
      <c r="AZ997" s="30">
        <f>IF(Riskregister!$E$15="",0,COUNTIF(BP$4:BP$53,"&lt;"&amp;AX997)*IF(AY997&lt;0.5,Riskregister!$K$15+(Riskregister!$L$15-Riskregister!$K$15)*SQRT(AY997/2),Riskregister!$L$15-(Riskregister!$L$15-Riskregister!$K$15)*SQRT((1-AY997)/2)))</f>
        <v>0</v>
      </c>
      <c r="BA997" s="30">
        <f t="shared" ca="1" si="615"/>
        <v>0.30432101341970419</v>
      </c>
      <c r="BB997" s="30">
        <f t="shared" ca="1" si="615"/>
        <v>0.17990896115230703</v>
      </c>
      <c r="BC997" s="30">
        <f>IF(Riskregister!$E$16="",0,COUNTIF(BQ$4:BQ$53,"&lt;"&amp;BA997)*IF(BB997&lt;0.5,Riskregister!$K$16+(Riskregister!$L$16-Riskregister!$K$16)*SQRT(BB997/2),Riskregister!$L$16-(Riskregister!$L$16-Riskregister!$K$16)*SQRT((1-BB997)/2)))</f>
        <v>0</v>
      </c>
      <c r="BD997" s="30">
        <f t="shared" ca="1" si="603"/>
        <v>20667894.766778059</v>
      </c>
    </row>
    <row r="998" spans="20:56" x14ac:dyDescent="0.35">
      <c r="T998" s="30">
        <f t="shared" ca="1" si="604"/>
        <v>0.37459164852943971</v>
      </c>
      <c r="U998" s="30">
        <f t="shared" ca="1" si="604"/>
        <v>0.76872969738026486</v>
      </c>
      <c r="V998" s="30">
        <f ca="1">IF(Riskregister!$E$5="",0,COUNTIF(BF$4:BF$53,"&lt;"&amp;T998)*IF(U998&lt;0.5,Riskregister!$K$5+(Riskregister!$L$5-Riskregister!$K$5)*SQRT(U998/2),Riskregister!$L$5-(Riskregister!$L$5-Riskregister!$K$5)*SQRT((1-U998)/2)))</f>
        <v>1340930.219615543</v>
      </c>
      <c r="W998" s="30">
        <f t="shared" ca="1" si="605"/>
        <v>0.85482405676323248</v>
      </c>
      <c r="X998" s="30">
        <f t="shared" ca="1" si="605"/>
        <v>0.33680806600888469</v>
      </c>
      <c r="Y998" s="30">
        <f ca="1">IF(Riskregister!$E$6="",0,COUNTIF(BG$4:BG$53,"&lt;"&amp;W998)*IF(X998&lt;0.5,Riskregister!$K$6+(Riskregister!$L$6-Riskregister!$K$6)*SQRT(X998/2),Riskregister!$L$6-(Riskregister!$L$6-Riskregister!$K$6)*SQRT((1-X998)/2)))</f>
        <v>2816001.2640812141</v>
      </c>
      <c r="Z998" s="30">
        <f t="shared" ca="1" si="606"/>
        <v>0.20042874791362986</v>
      </c>
      <c r="AA998" s="30">
        <f t="shared" ca="1" si="606"/>
        <v>0.57749330730106452</v>
      </c>
      <c r="AB998" s="30">
        <f ca="1">IF(Riskregister!$E$7="",0,COUNTIF(BH$4:BH$53,"&lt;"&amp;Z998)*IF(AA998&lt;0.5,Riskregister!$K$7+(Riskregister!$L$7-Riskregister!$K$7)*SQRT(AA998/2),Riskregister!$L$7-(Riskregister!$L$7-Riskregister!$K$7)*SQRT((1-AA998)/2)))</f>
        <v>956527.73265279201</v>
      </c>
      <c r="AC998" s="30">
        <f t="shared" ca="1" si="607"/>
        <v>5.9041096906799484E-2</v>
      </c>
      <c r="AD998" s="30">
        <f t="shared" ca="1" si="607"/>
        <v>0.70853829805475921</v>
      </c>
      <c r="AE998" s="30">
        <f ca="1">IF(Riskregister!$E$8="",0,COUNTIF(BI$4:BI$53,"&lt;"&amp;AC998)*IF(AD998&lt;0.5,Riskregister!$K$8+(Riskregister!$L$8-Riskregister!$K$8)*SQRT(AD998/2),Riskregister!$L$8-(Riskregister!$L$8-Riskregister!$K$8)*SQRT((1-AD998)/2)))</f>
        <v>0</v>
      </c>
      <c r="AF998" s="30">
        <f t="shared" ca="1" si="608"/>
        <v>0.62598849977877546</v>
      </c>
      <c r="AG998" s="30">
        <f t="shared" ca="1" si="608"/>
        <v>0.91825760552446123</v>
      </c>
      <c r="AH998" s="30">
        <f>IF(Riskregister!$E$9="",0,COUNTIF(BJ$4:BJ$53,"&lt;"&amp;AF998)*IF(AG998&lt;0.5,Riskregister!$K$9+(Riskregister!$L$9-Riskregister!$K$9)*SQRT(AG998/2),Riskregister!$L$9-(Riskregister!$L$9-Riskregister!$K$9)*SQRT((1-AG998)/2)))</f>
        <v>0</v>
      </c>
      <c r="AI998" s="30">
        <f t="shared" ca="1" si="609"/>
        <v>0.95356027926045295</v>
      </c>
      <c r="AJ998" s="30">
        <f t="shared" ca="1" si="609"/>
        <v>0.68668924854602342</v>
      </c>
      <c r="AK998" s="30">
        <f>IF(Riskregister!$E$10="",0,COUNTIF(BK$4:BK$53,"&lt;"&amp;AI998)*IF(AJ998&lt;0.5,Riskregister!$K$10+(Riskregister!$L$10-Riskregister!$K$10)*SQRT(AJ998/2),Riskregister!$L$10-(Riskregister!$L$10-Riskregister!$K$10)*SQRT((1-AJ998)/2)))</f>
        <v>0</v>
      </c>
      <c r="AL998" s="30">
        <f t="shared" ca="1" si="610"/>
        <v>0.11269633340819696</v>
      </c>
      <c r="AM998" s="30">
        <f t="shared" ca="1" si="610"/>
        <v>0.98334440098595333</v>
      </c>
      <c r="AN998" s="30">
        <f>IF(Riskregister!$E$11="",0,COUNTIF(BL$4:BL$53,"&lt;"&amp;AL998)*IF(AM998&lt;0.5,Riskregister!$K$11+(Riskregister!$L$11-Riskregister!$K$11)*SQRT(AM998/2),Riskregister!$L$11-(Riskregister!$L$11-Riskregister!$K$11)*SQRT((1-AM998)/2)))</f>
        <v>0</v>
      </c>
      <c r="AO998" s="30">
        <f t="shared" ca="1" si="611"/>
        <v>0.65762428338859691</v>
      </c>
      <c r="AP998" s="30">
        <f t="shared" ca="1" si="611"/>
        <v>0.37060989761261021</v>
      </c>
      <c r="AQ998" s="30">
        <f>IF(Riskregister!$E$12="",0,COUNTIF(BM$4:BM$53,"&lt;"&amp;AO998)*IF(AP998&lt;0.5,Riskregister!$K$12+(Riskregister!$L$12-Riskregister!$K$12)*SQRT(AP998/2),Riskregister!$L$12-(Riskregister!$L$12-Riskregister!$K$12)*SQRT((1-AP998)/2)))</f>
        <v>0</v>
      </c>
      <c r="AR998" s="30">
        <f t="shared" ca="1" si="612"/>
        <v>0.91945342423319121</v>
      </c>
      <c r="AS998" s="30">
        <f t="shared" ca="1" si="612"/>
        <v>0.64178811411723324</v>
      </c>
      <c r="AT998" s="30">
        <f>IF(Riskregister!$E$13="",0,COUNTIF(BN$4:BN$53,"&lt;"&amp;AR998)*IF(AS998&lt;0.5,Riskregister!$K$13+(Riskregister!$L$13-Riskregister!$K$13)*SQRT(AS998/2),Riskregister!$L$13-(Riskregister!$L$13-Riskregister!$K$13)*SQRT((1-AS998)/2)))</f>
        <v>0</v>
      </c>
      <c r="AU998" s="30">
        <f t="shared" ca="1" si="613"/>
        <v>0.51568933929910243</v>
      </c>
      <c r="AV998" s="30">
        <f t="shared" ca="1" si="613"/>
        <v>0.76796853750622107</v>
      </c>
      <c r="AW998" s="30">
        <f>IF(Riskregister!$E$14="",0,COUNTIF(BO$4:BO$53,"&lt;"&amp;AU998)*IF(AV998&lt;0.5,Riskregister!$K$14+(Riskregister!$L$14-Riskregister!$K$14)*SQRT(AV998/2),Riskregister!$L$14-(Riskregister!$L$14-Riskregister!$K$14)*SQRT((1-AV998)/2)))</f>
        <v>0</v>
      </c>
      <c r="AX998" s="30">
        <f t="shared" ca="1" si="614"/>
        <v>0.24019536898723148</v>
      </c>
      <c r="AY998" s="30">
        <f t="shared" ca="1" si="614"/>
        <v>0.663692164074285</v>
      </c>
      <c r="AZ998" s="30">
        <f>IF(Riskregister!$E$15="",0,COUNTIF(BP$4:BP$53,"&lt;"&amp;AX998)*IF(AY998&lt;0.5,Riskregister!$K$15+(Riskregister!$L$15-Riskregister!$K$15)*SQRT(AY998/2),Riskregister!$L$15-(Riskregister!$L$15-Riskregister!$K$15)*SQRT((1-AY998)/2)))</f>
        <v>0</v>
      </c>
      <c r="BA998" s="30">
        <f t="shared" ca="1" si="615"/>
        <v>0.20935299375594829</v>
      </c>
      <c r="BB998" s="30">
        <f t="shared" ca="1" si="615"/>
        <v>0.46083430266150116</v>
      </c>
      <c r="BC998" s="30">
        <f>IF(Riskregister!$E$16="",0,COUNTIF(BQ$4:BQ$53,"&lt;"&amp;BA998)*IF(BB998&lt;0.5,Riskregister!$K$16+(Riskregister!$L$16-Riskregister!$K$16)*SQRT(BB998/2),Riskregister!$L$16-(Riskregister!$L$16-Riskregister!$K$16)*SQRT((1-BB998)/2)))</f>
        <v>0</v>
      </c>
      <c r="BD998" s="30">
        <f t="shared" ca="1" si="603"/>
        <v>5113459.2163495487</v>
      </c>
    </row>
    <row r="999" spans="20:56" x14ac:dyDescent="0.35">
      <c r="T999" s="30">
        <f t="shared" ca="1" si="604"/>
        <v>0.11217311014344256</v>
      </c>
      <c r="U999" s="30">
        <f t="shared" ca="1" si="604"/>
        <v>0.85857190286778262</v>
      </c>
      <c r="V999" s="30">
        <f ca="1">IF(Riskregister!$E$5="",0,COUNTIF(BF$4:BF$53,"&lt;"&amp;T999)*IF(U999&lt;0.5,Riskregister!$K$5+(Riskregister!$L$5-Riskregister!$K$5)*SQRT(U999/2),Riskregister!$L$5-(Riskregister!$L$5-Riskregister!$K$5)*SQRT((1-U999)/2)))</f>
        <v>480335.49049681856</v>
      </c>
      <c r="W999" s="30">
        <f t="shared" ca="1" si="605"/>
        <v>0.88571400777078724</v>
      </c>
      <c r="X999" s="30">
        <f t="shared" ca="1" si="605"/>
        <v>0.11140954316319196</v>
      </c>
      <c r="Y999" s="30">
        <f ca="1">IF(Riskregister!$E$6="",0,COUNTIF(BG$4:BG$53,"&lt;"&amp;W999)*IF(X999&lt;0.5,Riskregister!$K$6+(Riskregister!$L$6-Riskregister!$K$6)*SQRT(X999/2),Riskregister!$L$6-(Riskregister!$L$6-Riskregister!$K$6)*SQRT((1-X999)/2)))</f>
        <v>2499333.7985192714</v>
      </c>
      <c r="Z999" s="30">
        <f t="shared" ca="1" si="606"/>
        <v>0.98375610773517264</v>
      </c>
      <c r="AA999" s="30">
        <f t="shared" ca="1" si="606"/>
        <v>0.17552834802274453</v>
      </c>
      <c r="AB999" s="30">
        <f ca="1">IF(Riskregister!$E$7="",0,COUNTIF(BH$4:BH$53,"&lt;"&amp;Z999)*IF(AA999&lt;0.5,Riskregister!$K$7+(Riskregister!$L$7-Riskregister!$K$7)*SQRT(AA999/2),Riskregister!$L$7-(Riskregister!$L$7-Riskregister!$K$7)*SQRT((1-AA999)/2)))</f>
        <v>1844250.7904601095</v>
      </c>
      <c r="AC999" s="30">
        <f t="shared" ca="1" si="607"/>
        <v>2.2227750916528066E-3</v>
      </c>
      <c r="AD999" s="30">
        <f t="shared" ca="1" si="607"/>
        <v>0.31204157904944141</v>
      </c>
      <c r="AE999" s="30">
        <f ca="1">IF(Riskregister!$E$8="",0,COUNTIF(BI$4:BI$53,"&lt;"&amp;AC999)*IF(AD999&lt;0.5,Riskregister!$K$8+(Riskregister!$L$8-Riskregister!$K$8)*SQRT(AD999/2),Riskregister!$L$8-(Riskregister!$L$8-Riskregister!$K$8)*SQRT((1-AD999)/2)))</f>
        <v>0</v>
      </c>
      <c r="AF999" s="30">
        <f t="shared" ca="1" si="608"/>
        <v>0.85773756405506085</v>
      </c>
      <c r="AG999" s="30">
        <f t="shared" ca="1" si="608"/>
        <v>0.30524120704289626</v>
      </c>
      <c r="AH999" s="30">
        <f>IF(Riskregister!$E$9="",0,COUNTIF(BJ$4:BJ$53,"&lt;"&amp;AF999)*IF(AG999&lt;0.5,Riskregister!$K$9+(Riskregister!$L$9-Riskregister!$K$9)*SQRT(AG999/2),Riskregister!$L$9-(Riskregister!$L$9-Riskregister!$K$9)*SQRT((1-AG999)/2)))</f>
        <v>0</v>
      </c>
      <c r="AI999" s="30">
        <f t="shared" ca="1" si="609"/>
        <v>0.79294733245315263</v>
      </c>
      <c r="AJ999" s="30">
        <f t="shared" ca="1" si="609"/>
        <v>8.9111175741466431E-2</v>
      </c>
      <c r="AK999" s="30">
        <f>IF(Riskregister!$E$10="",0,COUNTIF(BK$4:BK$53,"&lt;"&amp;AI999)*IF(AJ999&lt;0.5,Riskregister!$K$10+(Riskregister!$L$10-Riskregister!$K$10)*SQRT(AJ999/2),Riskregister!$L$10-(Riskregister!$L$10-Riskregister!$K$10)*SQRT((1-AJ999)/2)))</f>
        <v>0</v>
      </c>
      <c r="AL999" s="30">
        <f t="shared" ca="1" si="610"/>
        <v>0.79597830413006931</v>
      </c>
      <c r="AM999" s="30">
        <f t="shared" ca="1" si="610"/>
        <v>0.43310064435966966</v>
      </c>
      <c r="AN999" s="30">
        <f>IF(Riskregister!$E$11="",0,COUNTIF(BL$4:BL$53,"&lt;"&amp;AL999)*IF(AM999&lt;0.5,Riskregister!$K$11+(Riskregister!$L$11-Riskregister!$K$11)*SQRT(AM999/2),Riskregister!$L$11-(Riskregister!$L$11-Riskregister!$K$11)*SQRT((1-AM999)/2)))</f>
        <v>0</v>
      </c>
      <c r="AO999" s="30">
        <f t="shared" ca="1" si="611"/>
        <v>0.85238396952732587</v>
      </c>
      <c r="AP999" s="30">
        <f t="shared" ca="1" si="611"/>
        <v>0.88671424500636198</v>
      </c>
      <c r="AQ999" s="30">
        <f>IF(Riskregister!$E$12="",0,COUNTIF(BM$4:BM$53,"&lt;"&amp;AO999)*IF(AP999&lt;0.5,Riskregister!$K$12+(Riskregister!$L$12-Riskregister!$K$12)*SQRT(AP999/2),Riskregister!$L$12-(Riskregister!$L$12-Riskregister!$K$12)*SQRT((1-AP999)/2)))</f>
        <v>0</v>
      </c>
      <c r="AR999" s="30">
        <f t="shared" ca="1" si="612"/>
        <v>0.69362036656982007</v>
      </c>
      <c r="AS999" s="30">
        <f t="shared" ca="1" si="612"/>
        <v>0.75844187628862747</v>
      </c>
      <c r="AT999" s="30">
        <f>IF(Riskregister!$E$13="",0,COUNTIF(BN$4:BN$53,"&lt;"&amp;AR999)*IF(AS999&lt;0.5,Riskregister!$K$13+(Riskregister!$L$13-Riskregister!$K$13)*SQRT(AS999/2),Riskregister!$L$13-(Riskregister!$L$13-Riskregister!$K$13)*SQRT((1-AS999)/2)))</f>
        <v>0</v>
      </c>
      <c r="AU999" s="30">
        <f t="shared" ca="1" si="613"/>
        <v>0.37059528908341222</v>
      </c>
      <c r="AV999" s="30">
        <f t="shared" ca="1" si="613"/>
        <v>0.92252761646503079</v>
      </c>
      <c r="AW999" s="30">
        <f>IF(Riskregister!$E$14="",0,COUNTIF(BO$4:BO$53,"&lt;"&amp;AU999)*IF(AV999&lt;0.5,Riskregister!$K$14+(Riskregister!$L$14-Riskregister!$K$14)*SQRT(AV999/2),Riskregister!$L$14-(Riskregister!$L$14-Riskregister!$K$14)*SQRT((1-AV999)/2)))</f>
        <v>0</v>
      </c>
      <c r="AX999" s="30">
        <f t="shared" ca="1" si="614"/>
        <v>0.56779092310497825</v>
      </c>
      <c r="AY999" s="30">
        <f t="shared" ca="1" si="614"/>
        <v>1.3136392213841219E-2</v>
      </c>
      <c r="AZ999" s="30">
        <f>IF(Riskregister!$E$15="",0,COUNTIF(BP$4:BP$53,"&lt;"&amp;AX999)*IF(AY999&lt;0.5,Riskregister!$K$15+(Riskregister!$L$15-Riskregister!$K$15)*SQRT(AY999/2),Riskregister!$L$15-(Riskregister!$L$15-Riskregister!$K$15)*SQRT((1-AY999)/2)))</f>
        <v>0</v>
      </c>
      <c r="BA999" s="30">
        <f t="shared" ca="1" si="615"/>
        <v>0.75411648957452337</v>
      </c>
      <c r="BB999" s="30">
        <f t="shared" ca="1" si="615"/>
        <v>0.1966924712374829</v>
      </c>
      <c r="BC999" s="30">
        <f>IF(Riskregister!$E$16="",0,COUNTIF(BQ$4:BQ$53,"&lt;"&amp;BA999)*IF(BB999&lt;0.5,Riskregister!$K$16+(Riskregister!$L$16-Riskregister!$K$16)*SQRT(BB999/2),Riskregister!$L$16-(Riskregister!$L$16-Riskregister!$K$16)*SQRT((1-BB999)/2)))</f>
        <v>0</v>
      </c>
      <c r="BD999" s="30">
        <f t="shared" ca="1" si="603"/>
        <v>4823920.0794761991</v>
      </c>
    </row>
    <row r="1000" spans="20:56" x14ac:dyDescent="0.35">
      <c r="T1000" s="30">
        <f t="shared" ca="1" si="604"/>
        <v>0.81030603737395379</v>
      </c>
      <c r="U1000" s="30">
        <f t="shared" ca="1" si="604"/>
        <v>0.58230610007923522</v>
      </c>
      <c r="V1000" s="30">
        <f ca="1">IF(Riskregister!$E$5="",0,COUNTIF(BF$4:BF$53,"&lt;"&amp;T1000)*IF(U1000&lt;0.5,Riskregister!$K$5+(Riskregister!$L$5-Riskregister!$K$5)*SQRT(U1000/2),Riskregister!$L$5-(Riskregister!$L$5-Riskregister!$K$5)*SQRT((1-U1000)/2)))</f>
        <v>1971755.0466088171</v>
      </c>
      <c r="W1000" s="30">
        <f t="shared" ca="1" si="605"/>
        <v>0.10079222164291612</v>
      </c>
      <c r="X1000" s="30">
        <f t="shared" ca="1" si="605"/>
        <v>0.10105119219066316</v>
      </c>
      <c r="Y1000" s="30">
        <f ca="1">IF(Riskregister!$E$6="",0,COUNTIF(BG$4:BG$53,"&lt;"&amp;W1000)*IF(X1000&lt;0.5,Riskregister!$K$6+(Riskregister!$L$6-Riskregister!$K$6)*SQRT(X1000/2),Riskregister!$L$6-(Riskregister!$L$6-Riskregister!$K$6)*SQRT((1-X1000)/2)))</f>
        <v>0</v>
      </c>
      <c r="Z1000" s="30">
        <f t="shared" ca="1" si="606"/>
        <v>0.19974284889327532</v>
      </c>
      <c r="AA1000" s="30">
        <f t="shared" ca="1" si="606"/>
        <v>0.53108247331164149</v>
      </c>
      <c r="AB1000" s="30">
        <f ca="1">IF(Riskregister!$E$7="",0,COUNTIF(BH$4:BH$53,"&lt;"&amp;Z1000)*IF(AA1000&lt;0.5,Riskregister!$K$7+(Riskregister!$L$7-Riskregister!$K$7)*SQRT(AA1000/2),Riskregister!$L$7-(Riskregister!$L$7-Riskregister!$K$7)*SQRT((1-AA1000)/2)))</f>
        <v>922106.81065923709</v>
      </c>
      <c r="AC1000" s="30">
        <f t="shared" ca="1" si="607"/>
        <v>0.19446802867259416</v>
      </c>
      <c r="AD1000" s="30">
        <f t="shared" ca="1" si="607"/>
        <v>8.771750816856283E-2</v>
      </c>
      <c r="AE1000" s="30">
        <f ca="1">IF(Riskregister!$E$8="",0,COUNTIF(BI$4:BI$53,"&lt;"&amp;AC1000)*IF(AD1000&lt;0.5,Riskregister!$K$8+(Riskregister!$L$8-Riskregister!$K$8)*SQRT(AD1000/2),Riskregister!$L$8-(Riskregister!$L$8-Riskregister!$K$8)*SQRT((1-AD1000)/2)))</f>
        <v>1284296.6411208445</v>
      </c>
      <c r="AF1000" s="30">
        <f t="shared" ca="1" si="608"/>
        <v>0.10083734567542091</v>
      </c>
      <c r="AG1000" s="30">
        <f t="shared" ca="1" si="608"/>
        <v>0.90522091496229706</v>
      </c>
      <c r="AH1000" s="30">
        <f>IF(Riskregister!$E$9="",0,COUNTIF(BJ$4:BJ$53,"&lt;"&amp;AF1000)*IF(AG1000&lt;0.5,Riskregister!$K$9+(Riskregister!$L$9-Riskregister!$K$9)*SQRT(AG1000/2),Riskregister!$L$9-(Riskregister!$L$9-Riskregister!$K$9)*SQRT((1-AG1000)/2)))</f>
        <v>0</v>
      </c>
      <c r="AI1000" s="30">
        <f t="shared" ca="1" si="609"/>
        <v>0.20616506490674313</v>
      </c>
      <c r="AJ1000" s="30">
        <f t="shared" ca="1" si="609"/>
        <v>8.8404594788203283E-2</v>
      </c>
      <c r="AK1000" s="30">
        <f>IF(Riskregister!$E$10="",0,COUNTIF(BK$4:BK$53,"&lt;"&amp;AI1000)*IF(AJ1000&lt;0.5,Riskregister!$K$10+(Riskregister!$L$10-Riskregister!$K$10)*SQRT(AJ1000/2),Riskregister!$L$10-(Riskregister!$L$10-Riskregister!$K$10)*SQRT((1-AJ1000)/2)))</f>
        <v>0</v>
      </c>
      <c r="AL1000" s="30">
        <f t="shared" ca="1" si="610"/>
        <v>0.6520748635002892</v>
      </c>
      <c r="AM1000" s="30">
        <f t="shared" ca="1" si="610"/>
        <v>0.14723871599998239</v>
      </c>
      <c r="AN1000" s="30">
        <f>IF(Riskregister!$E$11="",0,COUNTIF(BL$4:BL$53,"&lt;"&amp;AL1000)*IF(AM1000&lt;0.5,Riskregister!$K$11+(Riskregister!$L$11-Riskregister!$K$11)*SQRT(AM1000/2),Riskregister!$L$11-(Riskregister!$L$11-Riskregister!$K$11)*SQRT((1-AM1000)/2)))</f>
        <v>0</v>
      </c>
      <c r="AO1000" s="30">
        <f t="shared" ca="1" si="611"/>
        <v>0.90455717033560501</v>
      </c>
      <c r="AP1000" s="30">
        <f t="shared" ca="1" si="611"/>
        <v>0.44977001256426474</v>
      </c>
      <c r="AQ1000" s="30">
        <f>IF(Riskregister!$E$12="",0,COUNTIF(BM$4:BM$53,"&lt;"&amp;AO1000)*IF(AP1000&lt;0.5,Riskregister!$K$12+(Riskregister!$L$12-Riskregister!$K$12)*SQRT(AP1000/2),Riskregister!$L$12-(Riskregister!$L$12-Riskregister!$K$12)*SQRT((1-AP1000)/2)))</f>
        <v>0</v>
      </c>
      <c r="AR1000" s="30">
        <f t="shared" ca="1" si="612"/>
        <v>0.3422683681718629</v>
      </c>
      <c r="AS1000" s="30">
        <f t="shared" ca="1" si="612"/>
        <v>0.52795460382318293</v>
      </c>
      <c r="AT1000" s="30">
        <f>IF(Riskregister!$E$13="",0,COUNTIF(BN$4:BN$53,"&lt;"&amp;AR1000)*IF(AS1000&lt;0.5,Riskregister!$K$13+(Riskregister!$L$13-Riskregister!$K$13)*SQRT(AS1000/2),Riskregister!$L$13-(Riskregister!$L$13-Riskregister!$K$13)*SQRT((1-AS1000)/2)))</f>
        <v>0</v>
      </c>
      <c r="AU1000" s="30">
        <f t="shared" ca="1" si="613"/>
        <v>0.21468978197796618</v>
      </c>
      <c r="AV1000" s="30">
        <f t="shared" ca="1" si="613"/>
        <v>0.99000449238428168</v>
      </c>
      <c r="AW1000" s="30">
        <f>IF(Riskregister!$E$14="",0,COUNTIF(BO$4:BO$53,"&lt;"&amp;AU1000)*IF(AV1000&lt;0.5,Riskregister!$K$14+(Riskregister!$L$14-Riskregister!$K$14)*SQRT(AV1000/2),Riskregister!$L$14-(Riskregister!$L$14-Riskregister!$K$14)*SQRT((1-AV1000)/2)))</f>
        <v>0</v>
      </c>
      <c r="AX1000" s="30">
        <f t="shared" ca="1" si="614"/>
        <v>3.0650452397877559E-2</v>
      </c>
      <c r="AY1000" s="30">
        <f t="shared" ca="1" si="614"/>
        <v>0.20820295315189474</v>
      </c>
      <c r="AZ1000" s="30">
        <f>IF(Riskregister!$E$15="",0,COUNTIF(BP$4:BP$53,"&lt;"&amp;AX1000)*IF(AY1000&lt;0.5,Riskregister!$K$15+(Riskregister!$L$15-Riskregister!$K$15)*SQRT(AY1000/2),Riskregister!$L$15-(Riskregister!$L$15-Riskregister!$K$15)*SQRT((1-AY1000)/2)))</f>
        <v>0</v>
      </c>
      <c r="BA1000" s="30">
        <f t="shared" ca="1" si="615"/>
        <v>0.81811138849803644</v>
      </c>
      <c r="BB1000" s="30">
        <f t="shared" ca="1" si="615"/>
        <v>0.32835394811024587</v>
      </c>
      <c r="BC1000" s="30">
        <f>IF(Riskregister!$E$16="",0,COUNTIF(BQ$4:BQ$53,"&lt;"&amp;BA1000)*IF(BB1000&lt;0.5,Riskregister!$K$16+(Riskregister!$L$16-Riskregister!$K$16)*SQRT(BB1000/2),Riskregister!$L$16-(Riskregister!$L$16-Riskregister!$K$16)*SQRT((1-BB1000)/2)))</f>
        <v>0</v>
      </c>
      <c r="BD1000" s="30">
        <f t="shared" ca="1" si="603"/>
        <v>4178158.4983888986</v>
      </c>
    </row>
    <row r="1001" spans="20:56" x14ac:dyDescent="0.35">
      <c r="T1001" s="30">
        <f t="shared" ca="1" si="604"/>
        <v>0.10598513824472711</v>
      </c>
      <c r="U1001" s="30">
        <f t="shared" ca="1" si="604"/>
        <v>9.1289985465565326E-2</v>
      </c>
      <c r="V1001" s="30">
        <f ca="1">IF(Riskregister!$E$5="",0,COUNTIF(BF$4:BF$53,"&lt;"&amp;T1001)*IF(U1001&lt;0.5,Riskregister!$K$5+(Riskregister!$L$5-Riskregister!$K$5)*SQRT(U1001/2),Riskregister!$L$5-(Riskregister!$L$5-Riskregister!$K$5)*SQRT((1-U1001)/2)))</f>
        <v>246141.09957967245</v>
      </c>
      <c r="W1001" s="30">
        <f t="shared" ca="1" si="605"/>
        <v>0.48433901214098685</v>
      </c>
      <c r="X1001" s="30">
        <f t="shared" ca="1" si="605"/>
        <v>0.33563132313828981</v>
      </c>
      <c r="Y1001" s="30">
        <f ca="1">IF(Riskregister!$E$6="",0,COUNTIF(BG$4:BG$53,"&lt;"&amp;W1001)*IF(X1001&lt;0.5,Riskregister!$K$6+(Riskregister!$L$6-Riskregister!$K$6)*SQRT(X1001/2),Riskregister!$L$6-(Riskregister!$L$6-Riskregister!$K$6)*SQRT((1-X1001)/2)))</f>
        <v>1874751.156614606</v>
      </c>
      <c r="Z1001" s="30">
        <f t="shared" ca="1" si="606"/>
        <v>0.72501299321170387</v>
      </c>
      <c r="AA1001" s="30">
        <f t="shared" ca="1" si="606"/>
        <v>0.69587561670451503</v>
      </c>
      <c r="AB1001" s="30">
        <f ca="1">IF(Riskregister!$E$7="",0,COUNTIF(BH$4:BH$53,"&lt;"&amp;Z1001)*IF(AA1001&lt;0.5,Riskregister!$K$7+(Riskregister!$L$7-Riskregister!$K$7)*SQRT(AA1001/2),Riskregister!$L$7-(Riskregister!$L$7-Riskregister!$K$7)*SQRT((1-AA1001)/2)))</f>
        <v>2108135.7307255166</v>
      </c>
      <c r="AC1001" s="30">
        <f t="shared" ca="1" si="607"/>
        <v>5.376999774952429E-2</v>
      </c>
      <c r="AD1001" s="30">
        <f t="shared" ca="1" si="607"/>
        <v>0.78440924212288043</v>
      </c>
      <c r="AE1001" s="30">
        <f ca="1">IF(Riskregister!$E$8="",0,COUNTIF(BI$4:BI$53,"&lt;"&amp;AC1001)*IF(AD1001&lt;0.5,Riskregister!$K$8+(Riskregister!$L$8-Riskregister!$K$8)*SQRT(AD1001/2),Riskregister!$L$8-(Riskregister!$L$8-Riskregister!$K$8)*SQRT((1-AD1001)/2)))</f>
        <v>0</v>
      </c>
      <c r="AF1001" s="30">
        <f t="shared" ca="1" si="608"/>
        <v>0.81478667496079271</v>
      </c>
      <c r="AG1001" s="30">
        <f t="shared" ca="1" si="608"/>
        <v>7.3398746354260691E-3</v>
      </c>
      <c r="AH1001" s="30">
        <f>IF(Riskregister!$E$9="",0,COUNTIF(BJ$4:BJ$53,"&lt;"&amp;AF1001)*IF(AG1001&lt;0.5,Riskregister!$K$9+(Riskregister!$L$9-Riskregister!$K$9)*SQRT(AG1001/2),Riskregister!$L$9-(Riskregister!$L$9-Riskregister!$K$9)*SQRT((1-AG1001)/2)))</f>
        <v>0</v>
      </c>
      <c r="AI1001" s="30">
        <f t="shared" ca="1" si="609"/>
        <v>0.75326285555086114</v>
      </c>
      <c r="AJ1001" s="30">
        <f t="shared" ca="1" si="609"/>
        <v>0.51806116935544422</v>
      </c>
      <c r="AK1001" s="30">
        <f>IF(Riskregister!$E$10="",0,COUNTIF(BK$4:BK$53,"&lt;"&amp;AI1001)*IF(AJ1001&lt;0.5,Riskregister!$K$10+(Riskregister!$L$10-Riskregister!$K$10)*SQRT(AJ1001/2),Riskregister!$L$10-(Riskregister!$L$10-Riskregister!$K$10)*SQRT((1-AJ1001)/2)))</f>
        <v>0</v>
      </c>
      <c r="AL1001" s="30">
        <f t="shared" ca="1" si="610"/>
        <v>0.12613695807035785</v>
      </c>
      <c r="AM1001" s="30">
        <f t="shared" ca="1" si="610"/>
        <v>0.3572277373866799</v>
      </c>
      <c r="AN1001" s="30">
        <f>IF(Riskregister!$E$11="",0,COUNTIF(BL$4:BL$53,"&lt;"&amp;AL1001)*IF(AM1001&lt;0.5,Riskregister!$K$11+(Riskregister!$L$11-Riskregister!$K$11)*SQRT(AM1001/2),Riskregister!$L$11-(Riskregister!$L$11-Riskregister!$K$11)*SQRT((1-AM1001)/2)))</f>
        <v>0</v>
      </c>
      <c r="AO1001" s="30">
        <f t="shared" ca="1" si="611"/>
        <v>0.49050413343061461</v>
      </c>
      <c r="AP1001" s="30">
        <f t="shared" ca="1" si="611"/>
        <v>0.29103832423134468</v>
      </c>
      <c r="AQ1001" s="30">
        <f>IF(Riskregister!$E$12="",0,COUNTIF(BM$4:BM$53,"&lt;"&amp;AO1001)*IF(AP1001&lt;0.5,Riskregister!$K$12+(Riskregister!$L$12-Riskregister!$K$12)*SQRT(AP1001/2),Riskregister!$L$12-(Riskregister!$L$12-Riskregister!$K$12)*SQRT((1-AP1001)/2)))</f>
        <v>0</v>
      </c>
      <c r="AR1001" s="30">
        <f t="shared" ca="1" si="612"/>
        <v>0.13900537919888123</v>
      </c>
      <c r="AS1001" s="30">
        <f t="shared" ca="1" si="612"/>
        <v>0.96962595858833356</v>
      </c>
      <c r="AT1001" s="30">
        <f>IF(Riskregister!$E$13="",0,COUNTIF(BN$4:BN$53,"&lt;"&amp;AR1001)*IF(AS1001&lt;0.5,Riskregister!$K$13+(Riskregister!$L$13-Riskregister!$K$13)*SQRT(AS1001/2),Riskregister!$L$13-(Riskregister!$L$13-Riskregister!$K$13)*SQRT((1-AS1001)/2)))</f>
        <v>0</v>
      </c>
      <c r="AU1001" s="30">
        <f t="shared" ca="1" si="613"/>
        <v>3.227277650595306E-2</v>
      </c>
      <c r="AV1001" s="30">
        <f t="shared" ca="1" si="613"/>
        <v>0.61693467818871095</v>
      </c>
      <c r="AW1001" s="30">
        <f>IF(Riskregister!$E$14="",0,COUNTIF(BO$4:BO$53,"&lt;"&amp;AU1001)*IF(AV1001&lt;0.5,Riskregister!$K$14+(Riskregister!$L$14-Riskregister!$K$14)*SQRT(AV1001/2),Riskregister!$L$14-(Riskregister!$L$14-Riskregister!$K$14)*SQRT((1-AV1001)/2)))</f>
        <v>0</v>
      </c>
      <c r="AX1001" s="30">
        <f t="shared" ca="1" si="614"/>
        <v>0.77323098740648066</v>
      </c>
      <c r="AY1001" s="30">
        <f t="shared" ca="1" si="614"/>
        <v>0.91780043003698197</v>
      </c>
      <c r="AZ1001" s="30">
        <f>IF(Riskregister!$E$15="",0,COUNTIF(BP$4:BP$53,"&lt;"&amp;AX1001)*IF(AY1001&lt;0.5,Riskregister!$K$15+(Riskregister!$L$15-Riskregister!$K$15)*SQRT(AY1001/2),Riskregister!$L$15-(Riskregister!$L$15-Riskregister!$K$15)*SQRT((1-AY1001)/2)))</f>
        <v>0</v>
      </c>
      <c r="BA1001" s="30">
        <f t="shared" ca="1" si="615"/>
        <v>0.61644718558085265</v>
      </c>
      <c r="BB1001" s="30">
        <f t="shared" ca="1" si="615"/>
        <v>0.42812488068943544</v>
      </c>
      <c r="BC1001" s="30">
        <f>IF(Riskregister!$E$16="",0,COUNTIF(BQ$4:BQ$53,"&lt;"&amp;BA1001)*IF(BB1001&lt;0.5,Riskregister!$K$16+(Riskregister!$L$16-Riskregister!$K$16)*SQRT(BB1001/2),Riskregister!$L$16-(Riskregister!$L$16-Riskregister!$K$16)*SQRT((1-BB1001)/2)))</f>
        <v>0</v>
      </c>
      <c r="BD1001" s="30">
        <f t="shared" ca="1" si="603"/>
        <v>4229027.9869197952</v>
      </c>
    </row>
    <row r="1002" spans="20:56" x14ac:dyDescent="0.35">
      <c r="T1002" s="30">
        <f t="shared" ca="1" si="604"/>
        <v>1.8750603961775636E-2</v>
      </c>
      <c r="U1002" s="30">
        <f t="shared" ca="1" si="604"/>
        <v>0.18290916491398457</v>
      </c>
      <c r="V1002" s="30">
        <f ca="1">IF(Riskregister!$E$5="",0,COUNTIF(BF$4:BF$53,"&lt;"&amp;T1002)*IF(U1002&lt;0.5,Riskregister!$K$5+(Riskregister!$L$5-Riskregister!$K$5)*SQRT(U1002/2),Riskregister!$L$5-(Riskregister!$L$5-Riskregister!$K$5)*SQRT((1-U1002)/2)))</f>
        <v>0</v>
      </c>
      <c r="W1002" s="30">
        <f t="shared" ca="1" si="605"/>
        <v>0.85182149890191849</v>
      </c>
      <c r="X1002" s="30">
        <f t="shared" ca="1" si="605"/>
        <v>0.46784250110997139</v>
      </c>
      <c r="Y1002" s="30">
        <f ca="1">IF(Riskregister!$E$6="",0,COUNTIF(BG$4:BG$53,"&lt;"&amp;W1002)*IF(X1002&lt;0.5,Riskregister!$K$6+(Riskregister!$L$6-Riskregister!$K$6)*SQRT(X1002/2),Riskregister!$L$6-(Riskregister!$L$6-Riskregister!$K$6)*SQRT((1-X1002)/2)))</f>
        <v>3211731.9284688053</v>
      </c>
      <c r="Z1002" s="30">
        <f t="shared" ca="1" si="606"/>
        <v>8.5547956487997179E-2</v>
      </c>
      <c r="AA1002" s="30">
        <f t="shared" ca="1" si="606"/>
        <v>0.99968851976392969</v>
      </c>
      <c r="AB1002" s="30">
        <f ca="1">IF(Riskregister!$E$7="",0,COUNTIF(BH$4:BH$53,"&lt;"&amp;Z1002)*IF(AA1002&lt;0.5,Riskregister!$K$7+(Riskregister!$L$7-Riskregister!$K$7)*SQRT(AA1002/2),Riskregister!$L$7-(Riskregister!$L$7-Riskregister!$K$7)*SQRT((1-AA1002)/2)))</f>
        <v>1186896.4325417175</v>
      </c>
      <c r="AC1002" s="30">
        <f t="shared" ca="1" si="607"/>
        <v>0.14272088743050471</v>
      </c>
      <c r="AD1002" s="30">
        <f t="shared" ca="1" si="607"/>
        <v>0.47713737590487881</v>
      </c>
      <c r="AE1002" s="30">
        <f ca="1">IF(Riskregister!$E$8="",0,COUNTIF(BI$4:BI$53,"&lt;"&amp;AC1002)*IF(AD1002&lt;0.5,Riskregister!$K$8+(Riskregister!$L$8-Riskregister!$K$8)*SQRT(AD1002/2),Riskregister!$L$8-(Riskregister!$L$8-Riskregister!$K$8)*SQRT((1-AD1002)/2)))</f>
        <v>2595644.2052002279</v>
      </c>
      <c r="AF1002" s="30">
        <f t="shared" ca="1" si="608"/>
        <v>0.89767687161477183</v>
      </c>
      <c r="AG1002" s="30">
        <f t="shared" ca="1" si="608"/>
        <v>0.59189289048125537</v>
      </c>
      <c r="AH1002" s="30">
        <f>IF(Riskregister!$E$9="",0,COUNTIF(BJ$4:BJ$53,"&lt;"&amp;AF1002)*IF(AG1002&lt;0.5,Riskregister!$K$9+(Riskregister!$L$9-Riskregister!$K$9)*SQRT(AG1002/2),Riskregister!$L$9-(Riskregister!$L$9-Riskregister!$K$9)*SQRT((1-AG1002)/2)))</f>
        <v>0</v>
      </c>
      <c r="AI1002" s="30">
        <f t="shared" ca="1" si="609"/>
        <v>0.43807716652182394</v>
      </c>
      <c r="AJ1002" s="30">
        <f t="shared" ca="1" si="609"/>
        <v>0.64284092934399228</v>
      </c>
      <c r="AK1002" s="30">
        <f>IF(Riskregister!$E$10="",0,COUNTIF(BK$4:BK$53,"&lt;"&amp;AI1002)*IF(AJ1002&lt;0.5,Riskregister!$K$10+(Riskregister!$L$10-Riskregister!$K$10)*SQRT(AJ1002/2),Riskregister!$L$10-(Riskregister!$L$10-Riskregister!$K$10)*SQRT((1-AJ1002)/2)))</f>
        <v>0</v>
      </c>
      <c r="AL1002" s="30">
        <f t="shared" ca="1" si="610"/>
        <v>0.35503846737410572</v>
      </c>
      <c r="AM1002" s="30">
        <f t="shared" ca="1" si="610"/>
        <v>0.85307031112508769</v>
      </c>
      <c r="AN1002" s="30">
        <f>IF(Riskregister!$E$11="",0,COUNTIF(BL$4:BL$53,"&lt;"&amp;AL1002)*IF(AM1002&lt;0.5,Riskregister!$K$11+(Riskregister!$L$11-Riskregister!$K$11)*SQRT(AM1002/2),Riskregister!$L$11-(Riskregister!$L$11-Riskregister!$K$11)*SQRT((1-AM1002)/2)))</f>
        <v>0</v>
      </c>
      <c r="AO1002" s="30">
        <f t="shared" ca="1" si="611"/>
        <v>0.51176734668621604</v>
      </c>
      <c r="AP1002" s="30">
        <f t="shared" ca="1" si="611"/>
        <v>0.28290010268269195</v>
      </c>
      <c r="AQ1002" s="30">
        <f>IF(Riskregister!$E$12="",0,COUNTIF(BM$4:BM$53,"&lt;"&amp;AO1002)*IF(AP1002&lt;0.5,Riskregister!$K$12+(Riskregister!$L$12-Riskregister!$K$12)*SQRT(AP1002/2),Riskregister!$L$12-(Riskregister!$L$12-Riskregister!$K$12)*SQRT((1-AP1002)/2)))</f>
        <v>0</v>
      </c>
      <c r="AR1002" s="30">
        <f t="shared" ca="1" si="612"/>
        <v>0.17344945278876778</v>
      </c>
      <c r="AS1002" s="30">
        <f t="shared" ca="1" si="612"/>
        <v>0.4189669731074368</v>
      </c>
      <c r="AT1002" s="30">
        <f>IF(Riskregister!$E$13="",0,COUNTIF(BN$4:BN$53,"&lt;"&amp;AR1002)*IF(AS1002&lt;0.5,Riskregister!$K$13+(Riskregister!$L$13-Riskregister!$K$13)*SQRT(AS1002/2),Riskregister!$L$13-(Riskregister!$L$13-Riskregister!$K$13)*SQRT((1-AS1002)/2)))</f>
        <v>0</v>
      </c>
      <c r="AU1002" s="30">
        <f t="shared" ca="1" si="613"/>
        <v>0.85558156686651032</v>
      </c>
      <c r="AV1002" s="30">
        <f t="shared" ca="1" si="613"/>
        <v>0.56921400262426691</v>
      </c>
      <c r="AW1002" s="30">
        <f>IF(Riskregister!$E$14="",0,COUNTIF(BO$4:BO$53,"&lt;"&amp;AU1002)*IF(AV1002&lt;0.5,Riskregister!$K$14+(Riskregister!$L$14-Riskregister!$K$14)*SQRT(AV1002/2),Riskregister!$L$14-(Riskregister!$L$14-Riskregister!$K$14)*SQRT((1-AV1002)/2)))</f>
        <v>0</v>
      </c>
      <c r="AX1002" s="30">
        <f t="shared" ca="1" si="614"/>
        <v>0.34450506203467945</v>
      </c>
      <c r="AY1002" s="30">
        <f t="shared" ca="1" si="614"/>
        <v>0.61546726287959796</v>
      </c>
      <c r="AZ1002" s="30">
        <f>IF(Riskregister!$E$15="",0,COUNTIF(BP$4:BP$53,"&lt;"&amp;AX1002)*IF(AY1002&lt;0.5,Riskregister!$K$15+(Riskregister!$L$15-Riskregister!$K$15)*SQRT(AY1002/2),Riskregister!$L$15-(Riskregister!$L$15-Riskregister!$K$15)*SQRT((1-AY1002)/2)))</f>
        <v>0</v>
      </c>
      <c r="BA1002" s="30">
        <f t="shared" ca="1" si="615"/>
        <v>7.5154265544953747E-2</v>
      </c>
      <c r="BB1002" s="30">
        <f t="shared" ca="1" si="615"/>
        <v>0.98405925359262003</v>
      </c>
      <c r="BC1002" s="30">
        <f>IF(Riskregister!$E$16="",0,COUNTIF(BQ$4:BQ$53,"&lt;"&amp;BA1002)*IF(BB1002&lt;0.5,Riskregister!$K$16+(Riskregister!$L$16-Riskregister!$K$16)*SQRT(BB1002/2),Riskregister!$L$16-(Riskregister!$L$16-Riskregister!$K$16)*SQRT((1-BB1002)/2)))</f>
        <v>0</v>
      </c>
      <c r="BD1002" s="30">
        <f t="shared" ca="1" si="603"/>
        <v>6994272.5662107505</v>
      </c>
    </row>
    <row r="1003" spans="20:56" x14ac:dyDescent="0.35">
      <c r="T1003" s="30">
        <f t="shared" ca="1" si="604"/>
        <v>0.15964262623724734</v>
      </c>
      <c r="U1003" s="30">
        <f t="shared" ca="1" si="604"/>
        <v>0.80275452409163828</v>
      </c>
      <c r="V1003" s="30">
        <f ca="1">IF(Riskregister!$E$5="",0,COUNTIF(BF$4:BF$53,"&lt;"&amp;T1003)*IF(U1003&lt;0.5,Riskregister!$K$5+(Riskregister!$L$5-Riskregister!$K$5)*SQRT(U1003/2),Riskregister!$L$5-(Riskregister!$L$5-Riskregister!$K$5)*SQRT((1-U1003)/2)))</f>
        <v>917361.68387338833</v>
      </c>
      <c r="W1003" s="30">
        <f t="shared" ca="1" si="605"/>
        <v>0.37918363065846938</v>
      </c>
      <c r="X1003" s="30">
        <f t="shared" ca="1" si="605"/>
        <v>0.35141002233171548</v>
      </c>
      <c r="Y1003" s="30">
        <f ca="1">IF(Riskregister!$E$6="",0,COUNTIF(BG$4:BG$53,"&lt;"&amp;W1003)*IF(X1003&lt;0.5,Riskregister!$K$6+(Riskregister!$L$6-Riskregister!$K$6)*SQRT(X1003/2),Riskregister!$L$6-(Riskregister!$L$6-Riskregister!$K$6)*SQRT((1-X1003)/2)))</f>
        <v>954509.26845028158</v>
      </c>
      <c r="Z1003" s="30">
        <f t="shared" ca="1" si="606"/>
        <v>0.73849724539181782</v>
      </c>
      <c r="AA1003" s="30">
        <f t="shared" ca="1" si="606"/>
        <v>0.26100911434481933</v>
      </c>
      <c r="AB1003" s="30">
        <f ca="1">IF(Riskregister!$E$7="",0,COUNTIF(BH$4:BH$53,"&lt;"&amp;Z1003)*IF(AA1003&lt;0.5,Riskregister!$K$7+(Riskregister!$L$7-Riskregister!$K$7)*SQRT(AA1003/2),Riskregister!$L$7-(Riskregister!$L$7-Riskregister!$K$7)*SQRT((1-AA1003)/2)))</f>
        <v>1411511.605584282</v>
      </c>
      <c r="AC1003" s="30">
        <f t="shared" ca="1" si="607"/>
        <v>0.68202475637630422</v>
      </c>
      <c r="AD1003" s="30">
        <f t="shared" ca="1" si="607"/>
        <v>0.21559318861425292</v>
      </c>
      <c r="AE1003" s="30">
        <f ca="1">IF(Riskregister!$E$8="",0,COUNTIF(BI$4:BI$53,"&lt;"&amp;AC1003)*IF(AD1003&lt;0.5,Riskregister!$K$8+(Riskregister!$L$8-Riskregister!$K$8)*SQRT(AD1003/2),Riskregister!$L$8-(Riskregister!$L$8-Riskregister!$K$8)*SQRT((1-AD1003)/2)))</f>
        <v>5529367.2261119895</v>
      </c>
      <c r="AF1003" s="30">
        <f t="shared" ca="1" si="608"/>
        <v>6.452630998203801E-2</v>
      </c>
      <c r="AG1003" s="30">
        <f t="shared" ca="1" si="608"/>
        <v>0.74535666925620148</v>
      </c>
      <c r="AH1003" s="30">
        <f>IF(Riskregister!$E$9="",0,COUNTIF(BJ$4:BJ$53,"&lt;"&amp;AF1003)*IF(AG1003&lt;0.5,Riskregister!$K$9+(Riskregister!$L$9-Riskregister!$K$9)*SQRT(AG1003/2),Riskregister!$L$9-(Riskregister!$L$9-Riskregister!$K$9)*SQRT((1-AG1003)/2)))</f>
        <v>0</v>
      </c>
      <c r="AI1003" s="30">
        <f t="shared" ca="1" si="609"/>
        <v>0.63021403081014249</v>
      </c>
      <c r="AJ1003" s="30">
        <f t="shared" ca="1" si="609"/>
        <v>0.32426756333575335</v>
      </c>
      <c r="AK1003" s="30">
        <f>IF(Riskregister!$E$10="",0,COUNTIF(BK$4:BK$53,"&lt;"&amp;AI1003)*IF(AJ1003&lt;0.5,Riskregister!$K$10+(Riskregister!$L$10-Riskregister!$K$10)*SQRT(AJ1003/2),Riskregister!$L$10-(Riskregister!$L$10-Riskregister!$K$10)*SQRT((1-AJ1003)/2)))</f>
        <v>0</v>
      </c>
      <c r="AL1003" s="30">
        <f t="shared" ca="1" si="610"/>
        <v>4.7441278775226636E-2</v>
      </c>
      <c r="AM1003" s="30">
        <f t="shared" ca="1" si="610"/>
        <v>0.14340497484979686</v>
      </c>
      <c r="AN1003" s="30">
        <f>IF(Riskregister!$E$11="",0,COUNTIF(BL$4:BL$53,"&lt;"&amp;AL1003)*IF(AM1003&lt;0.5,Riskregister!$K$11+(Riskregister!$L$11-Riskregister!$K$11)*SQRT(AM1003/2),Riskregister!$L$11-(Riskregister!$L$11-Riskregister!$K$11)*SQRT((1-AM1003)/2)))</f>
        <v>0</v>
      </c>
      <c r="AO1003" s="30">
        <f t="shared" ca="1" si="611"/>
        <v>0.3707850392436417</v>
      </c>
      <c r="AP1003" s="30">
        <f t="shared" ca="1" si="611"/>
        <v>0.38400226842079965</v>
      </c>
      <c r="AQ1003" s="30">
        <f>IF(Riskregister!$E$12="",0,COUNTIF(BM$4:BM$53,"&lt;"&amp;AO1003)*IF(AP1003&lt;0.5,Riskregister!$K$12+(Riskregister!$L$12-Riskregister!$K$12)*SQRT(AP1003/2),Riskregister!$L$12-(Riskregister!$L$12-Riskregister!$K$12)*SQRT((1-AP1003)/2)))</f>
        <v>0</v>
      </c>
      <c r="AR1003" s="30">
        <f t="shared" ca="1" si="612"/>
        <v>0.62978612786157306</v>
      </c>
      <c r="AS1003" s="30">
        <f t="shared" ca="1" si="612"/>
        <v>0.33544241009703157</v>
      </c>
      <c r="AT1003" s="30">
        <f>IF(Riskregister!$E$13="",0,COUNTIF(BN$4:BN$53,"&lt;"&amp;AR1003)*IF(AS1003&lt;0.5,Riskregister!$K$13+(Riskregister!$L$13-Riskregister!$K$13)*SQRT(AS1003/2),Riskregister!$L$13-(Riskregister!$L$13-Riskregister!$K$13)*SQRT((1-AS1003)/2)))</f>
        <v>0</v>
      </c>
      <c r="AU1003" s="30">
        <f t="shared" ca="1" si="613"/>
        <v>0.82033637054320341</v>
      </c>
      <c r="AV1003" s="30">
        <f t="shared" ca="1" si="613"/>
        <v>0.57685540755462605</v>
      </c>
      <c r="AW1003" s="30">
        <f>IF(Riskregister!$E$14="",0,COUNTIF(BO$4:BO$53,"&lt;"&amp;AU1003)*IF(AV1003&lt;0.5,Riskregister!$K$14+(Riskregister!$L$14-Riskregister!$K$14)*SQRT(AV1003/2),Riskregister!$L$14-(Riskregister!$L$14-Riskregister!$K$14)*SQRT((1-AV1003)/2)))</f>
        <v>0</v>
      </c>
      <c r="AX1003" s="30">
        <f t="shared" ca="1" si="614"/>
        <v>0.68143250618211648</v>
      </c>
      <c r="AY1003" s="30">
        <f t="shared" ca="1" si="614"/>
        <v>0.70214065457415897</v>
      </c>
      <c r="AZ1003" s="30">
        <f>IF(Riskregister!$E$15="",0,COUNTIF(BP$4:BP$53,"&lt;"&amp;AX1003)*IF(AY1003&lt;0.5,Riskregister!$K$15+(Riskregister!$L$15-Riskregister!$K$15)*SQRT(AY1003/2),Riskregister!$L$15-(Riskregister!$L$15-Riskregister!$K$15)*SQRT((1-AY1003)/2)))</f>
        <v>0</v>
      </c>
      <c r="BA1003" s="30">
        <f t="shared" ca="1" si="615"/>
        <v>0.66001869806049052</v>
      </c>
      <c r="BB1003" s="30">
        <f t="shared" ca="1" si="615"/>
        <v>5.9778739517489687E-2</v>
      </c>
      <c r="BC1003" s="30">
        <f>IF(Riskregister!$E$16="",0,COUNTIF(BQ$4:BQ$53,"&lt;"&amp;BA1003)*IF(BB1003&lt;0.5,Riskregister!$K$16+(Riskregister!$L$16-Riskregister!$K$16)*SQRT(BB1003/2),Riskregister!$L$16-(Riskregister!$L$16-Riskregister!$K$16)*SQRT((1-BB1003)/2)))</f>
        <v>0</v>
      </c>
      <c r="BD1003" s="30">
        <f t="shared" ca="1" si="603"/>
        <v>8812749.7840199415</v>
      </c>
    </row>
    <row r="1004" spans="20:56" x14ac:dyDescent="0.35">
      <c r="T1004" s="30">
        <f t="shared" ref="T1004:U1023" ca="1" si="616">RAND()</f>
        <v>0.46320894363706855</v>
      </c>
      <c r="U1004" s="30">
        <f t="shared" ca="1" si="616"/>
        <v>0.5840081809468658</v>
      </c>
      <c r="V1004" s="30">
        <f ca="1">IF(Riskregister!$E$5="",0,COUNTIF(BF$4:BF$53,"&lt;"&amp;T1004)*IF(U1004&lt;0.5,Riskregister!$K$5+(Riskregister!$L$5-Riskregister!$K$5)*SQRT(U1004/2),Riskregister!$L$5-(Riskregister!$L$5-Riskregister!$K$5)*SQRT((1-U1004)/2)))</f>
        <v>1184311.3245217446</v>
      </c>
      <c r="W1004" s="30">
        <f t="shared" ref="W1004:X1023" ca="1" si="617">RAND()</f>
        <v>0.84120946350249581</v>
      </c>
      <c r="X1004" s="30">
        <f t="shared" ca="1" si="617"/>
        <v>0.87859736194606541</v>
      </c>
      <c r="Y1004" s="30">
        <f ca="1">IF(Riskregister!$E$6="",0,COUNTIF(BG$4:BG$53,"&lt;"&amp;W1004)*IF(X1004&lt;0.5,Riskregister!$K$6+(Riskregister!$L$6-Riskregister!$K$6)*SQRT(X1004/2),Riskregister!$L$6-(Riskregister!$L$6-Riskregister!$K$6)*SQRT((1-X1004)/2)))</f>
        <v>4669567.5654786648</v>
      </c>
      <c r="Z1004" s="30">
        <f t="shared" ref="Z1004:AA1023" ca="1" si="618">RAND()</f>
        <v>0.11261185753453895</v>
      </c>
      <c r="AA1004" s="30">
        <f t="shared" ca="1" si="618"/>
        <v>0.30672944906904598</v>
      </c>
      <c r="AB1004" s="30">
        <f ca="1">IF(Riskregister!$E$7="",0,COUNTIF(BH$4:BH$53,"&lt;"&amp;Z1004)*IF(AA1004&lt;0.5,Riskregister!$K$7+(Riskregister!$L$7-Riskregister!$K$7)*SQRT(AA1004/2),Riskregister!$L$7-(Riskregister!$L$7-Riskregister!$K$7)*SQRT((1-AA1004)/2)))</f>
        <v>561198.98929753166</v>
      </c>
      <c r="AC1004" s="30">
        <f t="shared" ref="AC1004:AD1023" ca="1" si="619">RAND()</f>
        <v>0.84976178516440581</v>
      </c>
      <c r="AD1004" s="30">
        <f t="shared" ca="1" si="619"/>
        <v>0.48088991791174862</v>
      </c>
      <c r="AE1004" s="30">
        <f ca="1">IF(Riskregister!$E$8="",0,COUNTIF(BI$4:BI$53,"&lt;"&amp;AC1004)*IF(AD1004&lt;0.5,Riskregister!$K$8+(Riskregister!$L$8-Riskregister!$K$8)*SQRT(AD1004/2),Riskregister!$L$8-(Riskregister!$L$8-Riskregister!$K$8)*SQRT((1-AD1004)/2)))</f>
        <v>13023269.005945388</v>
      </c>
      <c r="AF1004" s="30">
        <f t="shared" ref="AF1004:AG1023" ca="1" si="620">RAND()</f>
        <v>0.61211219109392856</v>
      </c>
      <c r="AG1004" s="30">
        <f t="shared" ca="1" si="620"/>
        <v>0.57979970534681613</v>
      </c>
      <c r="AH1004" s="30">
        <f>IF(Riskregister!$E$9="",0,COUNTIF(BJ$4:BJ$53,"&lt;"&amp;AF1004)*IF(AG1004&lt;0.5,Riskregister!$K$9+(Riskregister!$L$9-Riskregister!$K$9)*SQRT(AG1004/2),Riskregister!$L$9-(Riskregister!$L$9-Riskregister!$K$9)*SQRT((1-AG1004)/2)))</f>
        <v>0</v>
      </c>
      <c r="AI1004" s="30">
        <f t="shared" ref="AI1004:AJ1023" ca="1" si="621">RAND()</f>
        <v>0.9032035384233239</v>
      </c>
      <c r="AJ1004" s="30">
        <f t="shared" ca="1" si="621"/>
        <v>0.80110018816474204</v>
      </c>
      <c r="AK1004" s="30">
        <f>IF(Riskregister!$E$10="",0,COUNTIF(BK$4:BK$53,"&lt;"&amp;AI1004)*IF(AJ1004&lt;0.5,Riskregister!$K$10+(Riskregister!$L$10-Riskregister!$K$10)*SQRT(AJ1004/2),Riskregister!$L$10-(Riskregister!$L$10-Riskregister!$K$10)*SQRT((1-AJ1004)/2)))</f>
        <v>0</v>
      </c>
      <c r="AL1004" s="30">
        <f t="shared" ref="AL1004:AM1023" ca="1" si="622">RAND()</f>
        <v>0.53836195579573076</v>
      </c>
      <c r="AM1004" s="30">
        <f t="shared" ca="1" si="622"/>
        <v>0.43789967802888141</v>
      </c>
      <c r="AN1004" s="30">
        <f>IF(Riskregister!$E$11="",0,COUNTIF(BL$4:BL$53,"&lt;"&amp;AL1004)*IF(AM1004&lt;0.5,Riskregister!$K$11+(Riskregister!$L$11-Riskregister!$K$11)*SQRT(AM1004/2),Riskregister!$L$11-(Riskregister!$L$11-Riskregister!$K$11)*SQRT((1-AM1004)/2)))</f>
        <v>0</v>
      </c>
      <c r="AO1004" s="30">
        <f t="shared" ref="AO1004:AP1023" ca="1" si="623">RAND()</f>
        <v>0.56930804602901341</v>
      </c>
      <c r="AP1004" s="30">
        <f t="shared" ca="1" si="623"/>
        <v>0.74099277569450073</v>
      </c>
      <c r="AQ1004" s="30">
        <f>IF(Riskregister!$E$12="",0,COUNTIF(BM$4:BM$53,"&lt;"&amp;AO1004)*IF(AP1004&lt;0.5,Riskregister!$K$12+(Riskregister!$L$12-Riskregister!$K$12)*SQRT(AP1004/2),Riskregister!$L$12-(Riskregister!$L$12-Riskregister!$K$12)*SQRT((1-AP1004)/2)))</f>
        <v>0</v>
      </c>
      <c r="AR1004" s="30">
        <f t="shared" ref="AR1004:AS1023" ca="1" si="624">RAND()</f>
        <v>0.71894403928235562</v>
      </c>
      <c r="AS1004" s="30">
        <f t="shared" ca="1" si="624"/>
        <v>0.12075196996484794</v>
      </c>
      <c r="AT1004" s="30">
        <f>IF(Riskregister!$E$13="",0,COUNTIF(BN$4:BN$53,"&lt;"&amp;AR1004)*IF(AS1004&lt;0.5,Riskregister!$K$13+(Riskregister!$L$13-Riskregister!$K$13)*SQRT(AS1004/2),Riskregister!$L$13-(Riskregister!$L$13-Riskregister!$K$13)*SQRT((1-AS1004)/2)))</f>
        <v>0</v>
      </c>
      <c r="AU1004" s="30">
        <f t="shared" ref="AU1004:AV1023" ca="1" si="625">RAND()</f>
        <v>0.78301571786127633</v>
      </c>
      <c r="AV1004" s="30">
        <f t="shared" ca="1" si="625"/>
        <v>0.5333958603984067</v>
      </c>
      <c r="AW1004" s="30">
        <f>IF(Riskregister!$E$14="",0,COUNTIF(BO$4:BO$53,"&lt;"&amp;AU1004)*IF(AV1004&lt;0.5,Riskregister!$K$14+(Riskregister!$L$14-Riskregister!$K$14)*SQRT(AV1004/2),Riskregister!$L$14-(Riskregister!$L$14-Riskregister!$K$14)*SQRT((1-AV1004)/2)))</f>
        <v>0</v>
      </c>
      <c r="AX1004" s="30">
        <f t="shared" ref="AX1004:AY1023" ca="1" si="626">RAND()</f>
        <v>0.52088585138062338</v>
      </c>
      <c r="AY1004" s="30">
        <f t="shared" ca="1" si="626"/>
        <v>0.30748982489347487</v>
      </c>
      <c r="AZ1004" s="30">
        <f>IF(Riskregister!$E$15="",0,COUNTIF(BP$4:BP$53,"&lt;"&amp;AX1004)*IF(AY1004&lt;0.5,Riskregister!$K$15+(Riskregister!$L$15-Riskregister!$K$15)*SQRT(AY1004/2),Riskregister!$L$15-(Riskregister!$L$15-Riskregister!$K$15)*SQRT((1-AY1004)/2)))</f>
        <v>0</v>
      </c>
      <c r="BA1004" s="30">
        <f t="shared" ref="BA1004:BB1023" ca="1" si="627">RAND()</f>
        <v>0.86967179447616616</v>
      </c>
      <c r="BB1004" s="30">
        <f t="shared" ca="1" si="627"/>
        <v>0.53374338848309244</v>
      </c>
      <c r="BC1004" s="30">
        <f>IF(Riskregister!$E$16="",0,COUNTIF(BQ$4:BQ$53,"&lt;"&amp;BA1004)*IF(BB1004&lt;0.5,Riskregister!$K$16+(Riskregister!$L$16-Riskregister!$K$16)*SQRT(BB1004/2),Riskregister!$L$16-(Riskregister!$L$16-Riskregister!$K$16)*SQRT((1-BB1004)/2)))</f>
        <v>0</v>
      </c>
      <c r="BD1004" s="30">
        <f t="shared" ca="1" si="603"/>
        <v>19438346.88524333</v>
      </c>
    </row>
    <row r="1005" spans="20:56" x14ac:dyDescent="0.35">
      <c r="T1005" s="30">
        <f t="shared" ca="1" si="616"/>
        <v>0.70453579764116236</v>
      </c>
      <c r="U1005" s="30">
        <f t="shared" ca="1" si="616"/>
        <v>0.44132531117389961</v>
      </c>
      <c r="V1005" s="30">
        <f ca="1">IF(Riskregister!$E$5="",0,COUNTIF(BF$4:BF$53,"&lt;"&amp;T1005)*IF(U1005&lt;0.5,Riskregister!$K$5+(Riskregister!$L$5-Riskregister!$K$5)*SQRT(U1005/2),Riskregister!$L$5-(Riskregister!$L$5-Riskregister!$K$5)*SQRT((1-U1005)/2)))</f>
        <v>1445545.3885520974</v>
      </c>
      <c r="W1005" s="30">
        <f t="shared" ca="1" si="617"/>
        <v>0.52932987168584822</v>
      </c>
      <c r="X1005" s="30">
        <f t="shared" ca="1" si="617"/>
        <v>0.95143519818483446</v>
      </c>
      <c r="Y1005" s="30">
        <f ca="1">IF(Riskregister!$E$6="",0,COUNTIF(BG$4:BG$53,"&lt;"&amp;W1005)*IF(X1005&lt;0.5,Riskregister!$K$6+(Riskregister!$L$6-Riskregister!$K$6)*SQRT(X1005/2),Riskregister!$L$6-(Riskregister!$L$6-Riskregister!$K$6)*SQRT((1-X1005)/2)))</f>
        <v>3439018.7919704681</v>
      </c>
      <c r="Z1005" s="30">
        <f t="shared" ca="1" si="618"/>
        <v>0.88013998414365635</v>
      </c>
      <c r="AA1005" s="30">
        <f t="shared" ca="1" si="618"/>
        <v>0.26088333181878021</v>
      </c>
      <c r="AB1005" s="30">
        <f ca="1">IF(Riskregister!$E$7="",0,COUNTIF(BH$4:BH$53,"&lt;"&amp;Z1005)*IF(AA1005&lt;0.5,Riskregister!$K$7+(Riskregister!$L$7-Riskregister!$K$7)*SQRT(AA1005/2),Riskregister!$L$7-(Riskregister!$L$7-Riskregister!$K$7)*SQRT((1-AA1005)/2)))</f>
        <v>1587676.3291841503</v>
      </c>
      <c r="AC1005" s="30">
        <f t="shared" ca="1" si="619"/>
        <v>9.4400122395912112E-2</v>
      </c>
      <c r="AD1005" s="30">
        <f t="shared" ca="1" si="619"/>
        <v>0.37174529452071681</v>
      </c>
      <c r="AE1005" s="30">
        <f ca="1">IF(Riskregister!$E$8="",0,COUNTIF(BI$4:BI$53,"&lt;"&amp;AC1005)*IF(AD1005&lt;0.5,Riskregister!$K$8+(Riskregister!$L$8-Riskregister!$K$8)*SQRT(AD1005/2),Riskregister!$L$8-(Riskregister!$L$8-Riskregister!$K$8)*SQRT((1-AD1005)/2)))</f>
        <v>2326308.6581222806</v>
      </c>
      <c r="AF1005" s="30">
        <f t="shared" ca="1" si="620"/>
        <v>0.14842623557659496</v>
      </c>
      <c r="AG1005" s="30">
        <f t="shared" ca="1" si="620"/>
        <v>0.85309711602559535</v>
      </c>
      <c r="AH1005" s="30">
        <f>IF(Riskregister!$E$9="",0,COUNTIF(BJ$4:BJ$53,"&lt;"&amp;AF1005)*IF(AG1005&lt;0.5,Riskregister!$K$9+(Riskregister!$L$9-Riskregister!$K$9)*SQRT(AG1005/2),Riskregister!$L$9-(Riskregister!$L$9-Riskregister!$K$9)*SQRT((1-AG1005)/2)))</f>
        <v>0</v>
      </c>
      <c r="AI1005" s="30">
        <f t="shared" ca="1" si="621"/>
        <v>2.4559747892028416E-2</v>
      </c>
      <c r="AJ1005" s="30">
        <f t="shared" ca="1" si="621"/>
        <v>0.69297971682695869</v>
      </c>
      <c r="AK1005" s="30">
        <f>IF(Riskregister!$E$10="",0,COUNTIF(BK$4:BK$53,"&lt;"&amp;AI1005)*IF(AJ1005&lt;0.5,Riskregister!$K$10+(Riskregister!$L$10-Riskregister!$K$10)*SQRT(AJ1005/2),Riskregister!$L$10-(Riskregister!$L$10-Riskregister!$K$10)*SQRT((1-AJ1005)/2)))</f>
        <v>0</v>
      </c>
      <c r="AL1005" s="30">
        <f t="shared" ca="1" si="622"/>
        <v>0.67571398963965468</v>
      </c>
      <c r="AM1005" s="30">
        <f t="shared" ca="1" si="622"/>
        <v>0.62822040723619199</v>
      </c>
      <c r="AN1005" s="30">
        <f>IF(Riskregister!$E$11="",0,COUNTIF(BL$4:BL$53,"&lt;"&amp;AL1005)*IF(AM1005&lt;0.5,Riskregister!$K$11+(Riskregister!$L$11-Riskregister!$K$11)*SQRT(AM1005/2),Riskregister!$L$11-(Riskregister!$L$11-Riskregister!$K$11)*SQRT((1-AM1005)/2)))</f>
        <v>0</v>
      </c>
      <c r="AO1005" s="30">
        <f t="shared" ca="1" si="623"/>
        <v>0.65990058658862716</v>
      </c>
      <c r="AP1005" s="30">
        <f t="shared" ca="1" si="623"/>
        <v>0.35649238175782727</v>
      </c>
      <c r="AQ1005" s="30">
        <f>IF(Riskregister!$E$12="",0,COUNTIF(BM$4:BM$53,"&lt;"&amp;AO1005)*IF(AP1005&lt;0.5,Riskregister!$K$12+(Riskregister!$L$12-Riskregister!$K$12)*SQRT(AP1005/2),Riskregister!$L$12-(Riskregister!$L$12-Riskregister!$K$12)*SQRT((1-AP1005)/2)))</f>
        <v>0</v>
      </c>
      <c r="AR1005" s="30">
        <f t="shared" ca="1" si="624"/>
        <v>0.58294785381226255</v>
      </c>
      <c r="AS1005" s="30">
        <f t="shared" ca="1" si="624"/>
        <v>9.3721052214561507E-3</v>
      </c>
      <c r="AT1005" s="30">
        <f>IF(Riskregister!$E$13="",0,COUNTIF(BN$4:BN$53,"&lt;"&amp;AR1005)*IF(AS1005&lt;0.5,Riskregister!$K$13+(Riskregister!$L$13-Riskregister!$K$13)*SQRT(AS1005/2),Riskregister!$L$13-(Riskregister!$L$13-Riskregister!$K$13)*SQRT((1-AS1005)/2)))</f>
        <v>0</v>
      </c>
      <c r="AU1005" s="30">
        <f t="shared" ca="1" si="625"/>
        <v>0.70562597392331095</v>
      </c>
      <c r="AV1005" s="30">
        <f t="shared" ca="1" si="625"/>
        <v>0.38266818714849682</v>
      </c>
      <c r="AW1005" s="30">
        <f>IF(Riskregister!$E$14="",0,COUNTIF(BO$4:BO$53,"&lt;"&amp;AU1005)*IF(AV1005&lt;0.5,Riskregister!$K$14+(Riskregister!$L$14-Riskregister!$K$14)*SQRT(AV1005/2),Riskregister!$L$14-(Riskregister!$L$14-Riskregister!$K$14)*SQRT((1-AV1005)/2)))</f>
        <v>0</v>
      </c>
      <c r="AX1005" s="30">
        <f t="shared" ca="1" si="626"/>
        <v>0.63106676495059688</v>
      </c>
      <c r="AY1005" s="30">
        <f t="shared" ca="1" si="626"/>
        <v>6.5262792181098428E-2</v>
      </c>
      <c r="AZ1005" s="30">
        <f>IF(Riskregister!$E$15="",0,COUNTIF(BP$4:BP$53,"&lt;"&amp;AX1005)*IF(AY1005&lt;0.5,Riskregister!$K$15+(Riskregister!$L$15-Riskregister!$K$15)*SQRT(AY1005/2),Riskregister!$L$15-(Riskregister!$L$15-Riskregister!$K$15)*SQRT((1-AY1005)/2)))</f>
        <v>0</v>
      </c>
      <c r="BA1005" s="30">
        <f t="shared" ca="1" si="627"/>
        <v>0.28441956518373102</v>
      </c>
      <c r="BB1005" s="30">
        <f t="shared" ca="1" si="627"/>
        <v>0.6334812035169155</v>
      </c>
      <c r="BC1005" s="30">
        <f>IF(Riskregister!$E$16="",0,COUNTIF(BQ$4:BQ$53,"&lt;"&amp;BA1005)*IF(BB1005&lt;0.5,Riskregister!$K$16+(Riskregister!$L$16-Riskregister!$K$16)*SQRT(BB1005/2),Riskregister!$L$16-(Riskregister!$L$16-Riskregister!$K$16)*SQRT((1-BB1005)/2)))</f>
        <v>0</v>
      </c>
      <c r="BD1005" s="30">
        <f t="shared" ca="1" si="603"/>
        <v>8798549.1678289957</v>
      </c>
    </row>
    <row r="1006" spans="20:56" x14ac:dyDescent="0.35">
      <c r="T1006" s="30">
        <f t="shared" ca="1" si="616"/>
        <v>0.46776485926666678</v>
      </c>
      <c r="U1006" s="30">
        <f t="shared" ca="1" si="616"/>
        <v>0.79742074169844834</v>
      </c>
      <c r="V1006" s="30">
        <f ca="1">IF(Riskregister!$E$5="",0,COUNTIF(BF$4:BF$53,"&lt;"&amp;T1006)*IF(U1006&lt;0.5,Riskregister!$K$5+(Riskregister!$L$5-Riskregister!$K$5)*SQRT(U1006/2),Riskregister!$L$5-(Riskregister!$L$5-Riskregister!$K$5)*SQRT((1-U1006)/2)))</f>
        <v>1370348.5725296738</v>
      </c>
      <c r="W1006" s="30">
        <f t="shared" ca="1" si="617"/>
        <v>0.19422596089938837</v>
      </c>
      <c r="X1006" s="30">
        <f t="shared" ca="1" si="617"/>
        <v>0.97972503995484805</v>
      </c>
      <c r="Y1006" s="30">
        <f ca="1">IF(Riskregister!$E$6="",0,COUNTIF(BG$4:BG$53,"&lt;"&amp;W1006)*IF(X1006&lt;0.5,Riskregister!$K$6+(Riskregister!$L$6-Riskregister!$K$6)*SQRT(X1006/2),Riskregister!$L$6-(Riskregister!$L$6-Riskregister!$K$6)*SQRT((1-X1006)/2)))</f>
        <v>1818766.9034829836</v>
      </c>
      <c r="Z1006" s="30">
        <f t="shared" ca="1" si="618"/>
        <v>0.51073484489022158</v>
      </c>
      <c r="AA1006" s="30">
        <f t="shared" ca="1" si="618"/>
        <v>0.26151137476009312</v>
      </c>
      <c r="AB1006" s="30">
        <f ca="1">IF(Riskregister!$E$7="",0,COUNTIF(BH$4:BH$53,"&lt;"&amp;Z1006)*IF(AA1006&lt;0.5,Riskregister!$K$7+(Riskregister!$L$7-Riskregister!$K$7)*SQRT(AA1006/2),Riskregister!$L$7-(Riskregister!$L$7-Riskregister!$K$7)*SQRT((1-AA1006)/2)))</f>
        <v>1059363.2736352249</v>
      </c>
      <c r="AC1006" s="30">
        <f t="shared" ca="1" si="619"/>
        <v>0.38413009502690398</v>
      </c>
      <c r="AD1006" s="30">
        <f t="shared" ca="1" si="619"/>
        <v>0.3511637275082099</v>
      </c>
      <c r="AE1006" s="30">
        <f ca="1">IF(Riskregister!$E$8="",0,COUNTIF(BI$4:BI$53,"&lt;"&amp;AC1006)*IF(AD1006&lt;0.5,Riskregister!$K$8+(Riskregister!$L$8-Riskregister!$K$8)*SQRT(AD1006/2),Riskregister!$L$8-(Riskregister!$L$8-Riskregister!$K$8)*SQRT((1-AD1006)/2)))</f>
        <v>4538834.0256112237</v>
      </c>
      <c r="AF1006" s="30">
        <f t="shared" ca="1" si="620"/>
        <v>6.7736114326759855E-2</v>
      </c>
      <c r="AG1006" s="30">
        <f t="shared" ca="1" si="620"/>
        <v>0.4158559269331128</v>
      </c>
      <c r="AH1006" s="30">
        <f>IF(Riskregister!$E$9="",0,COUNTIF(BJ$4:BJ$53,"&lt;"&amp;AF1006)*IF(AG1006&lt;0.5,Riskregister!$K$9+(Riskregister!$L$9-Riskregister!$K$9)*SQRT(AG1006/2),Riskregister!$L$9-(Riskregister!$L$9-Riskregister!$K$9)*SQRT((1-AG1006)/2)))</f>
        <v>0</v>
      </c>
      <c r="AI1006" s="30">
        <f t="shared" ca="1" si="621"/>
        <v>0.52319823110543218</v>
      </c>
      <c r="AJ1006" s="30">
        <f t="shared" ca="1" si="621"/>
        <v>0.32487200452882692</v>
      </c>
      <c r="AK1006" s="30">
        <f>IF(Riskregister!$E$10="",0,COUNTIF(BK$4:BK$53,"&lt;"&amp;AI1006)*IF(AJ1006&lt;0.5,Riskregister!$K$10+(Riskregister!$L$10-Riskregister!$K$10)*SQRT(AJ1006/2),Riskregister!$L$10-(Riskregister!$L$10-Riskregister!$K$10)*SQRT((1-AJ1006)/2)))</f>
        <v>0</v>
      </c>
      <c r="AL1006" s="30">
        <f t="shared" ca="1" si="622"/>
        <v>0.9314853985172713</v>
      </c>
      <c r="AM1006" s="30">
        <f t="shared" ca="1" si="622"/>
        <v>0.70516598768644378</v>
      </c>
      <c r="AN1006" s="30">
        <f>IF(Riskregister!$E$11="",0,COUNTIF(BL$4:BL$53,"&lt;"&amp;AL1006)*IF(AM1006&lt;0.5,Riskregister!$K$11+(Riskregister!$L$11-Riskregister!$K$11)*SQRT(AM1006/2),Riskregister!$L$11-(Riskregister!$L$11-Riskregister!$K$11)*SQRT((1-AM1006)/2)))</f>
        <v>0</v>
      </c>
      <c r="AO1006" s="30">
        <f t="shared" ca="1" si="623"/>
        <v>0.18739917405628259</v>
      </c>
      <c r="AP1006" s="30">
        <f t="shared" ca="1" si="623"/>
        <v>0.76449567413927288</v>
      </c>
      <c r="AQ1006" s="30">
        <f>IF(Riskregister!$E$12="",0,COUNTIF(BM$4:BM$53,"&lt;"&amp;AO1006)*IF(AP1006&lt;0.5,Riskregister!$K$12+(Riskregister!$L$12-Riskregister!$K$12)*SQRT(AP1006/2),Riskregister!$L$12-(Riskregister!$L$12-Riskregister!$K$12)*SQRT((1-AP1006)/2)))</f>
        <v>0</v>
      </c>
      <c r="AR1006" s="30">
        <f t="shared" ca="1" si="624"/>
        <v>0.31467038931557145</v>
      </c>
      <c r="AS1006" s="30">
        <f t="shared" ca="1" si="624"/>
        <v>5.0161755328319346E-2</v>
      </c>
      <c r="AT1006" s="30">
        <f>IF(Riskregister!$E$13="",0,COUNTIF(BN$4:BN$53,"&lt;"&amp;AR1006)*IF(AS1006&lt;0.5,Riskregister!$K$13+(Riskregister!$L$13-Riskregister!$K$13)*SQRT(AS1006/2),Riskregister!$L$13-(Riskregister!$L$13-Riskregister!$K$13)*SQRT((1-AS1006)/2)))</f>
        <v>0</v>
      </c>
      <c r="AU1006" s="30">
        <f t="shared" ca="1" si="625"/>
        <v>0.6132549351451636</v>
      </c>
      <c r="AV1006" s="30">
        <f t="shared" ca="1" si="625"/>
        <v>0.42046451147926867</v>
      </c>
      <c r="AW1006" s="30">
        <f>IF(Riskregister!$E$14="",0,COUNTIF(BO$4:BO$53,"&lt;"&amp;AU1006)*IF(AV1006&lt;0.5,Riskregister!$K$14+(Riskregister!$L$14-Riskregister!$K$14)*SQRT(AV1006/2),Riskregister!$L$14-(Riskregister!$L$14-Riskregister!$K$14)*SQRT((1-AV1006)/2)))</f>
        <v>0</v>
      </c>
      <c r="AX1006" s="30">
        <f t="shared" ca="1" si="626"/>
        <v>0.19112126806781948</v>
      </c>
      <c r="AY1006" s="30">
        <f t="shared" ca="1" si="626"/>
        <v>0.74434212131720712</v>
      </c>
      <c r="AZ1006" s="30">
        <f>IF(Riskregister!$E$15="",0,COUNTIF(BP$4:BP$53,"&lt;"&amp;AX1006)*IF(AY1006&lt;0.5,Riskregister!$K$15+(Riskregister!$L$15-Riskregister!$K$15)*SQRT(AY1006/2),Riskregister!$L$15-(Riskregister!$L$15-Riskregister!$K$15)*SQRT((1-AY1006)/2)))</f>
        <v>0</v>
      </c>
      <c r="BA1006" s="30">
        <f t="shared" ca="1" si="627"/>
        <v>0.59941570268940703</v>
      </c>
      <c r="BB1006" s="30">
        <f t="shared" ca="1" si="627"/>
        <v>0.95177641177013317</v>
      </c>
      <c r="BC1006" s="30">
        <f>IF(Riskregister!$E$16="",0,COUNTIF(BQ$4:BQ$53,"&lt;"&amp;BA1006)*IF(BB1006&lt;0.5,Riskregister!$K$16+(Riskregister!$L$16-Riskregister!$K$16)*SQRT(BB1006/2),Riskregister!$L$16-(Riskregister!$L$16-Riskregister!$K$16)*SQRT((1-BB1006)/2)))</f>
        <v>0</v>
      </c>
      <c r="BD1006" s="30">
        <f t="shared" ca="1" si="603"/>
        <v>8787312.7752591055</v>
      </c>
    </row>
    <row r="1007" spans="20:56" x14ac:dyDescent="0.35">
      <c r="T1007" s="30">
        <f t="shared" ca="1" si="616"/>
        <v>0.31024182910652842</v>
      </c>
      <c r="U1007" s="30">
        <f t="shared" ca="1" si="616"/>
        <v>0.91123672243923537</v>
      </c>
      <c r="V1007" s="30">
        <f ca="1">IF(Riskregister!$E$5="",0,COUNTIF(BF$4:BF$53,"&lt;"&amp;T1007)*IF(U1007&lt;0.5,Riskregister!$K$5+(Riskregister!$L$5-Riskregister!$K$5)*SQRT(U1007/2),Riskregister!$L$5-(Riskregister!$L$5-Riskregister!$K$5)*SQRT((1-U1007)/2)))</f>
        <v>1515596.173237337</v>
      </c>
      <c r="W1007" s="30">
        <f t="shared" ca="1" si="617"/>
        <v>0.72957942320567892</v>
      </c>
      <c r="X1007" s="30">
        <f t="shared" ca="1" si="617"/>
        <v>0.88649954990449098</v>
      </c>
      <c r="Y1007" s="30">
        <f ca="1">IF(Riskregister!$E$6="",0,COUNTIF(BG$4:BG$53,"&lt;"&amp;W1007)*IF(X1007&lt;0.5,Riskregister!$K$6+(Riskregister!$L$6-Riskregister!$K$6)*SQRT(X1007/2),Riskregister!$L$6-(Riskregister!$L$6-Riskregister!$K$6)*SQRT((1-X1007)/2)))</f>
        <v>4713595.4903715085</v>
      </c>
      <c r="Z1007" s="30">
        <f t="shared" ca="1" si="618"/>
        <v>0.40329461356430796</v>
      </c>
      <c r="AA1007" s="30">
        <f t="shared" ca="1" si="618"/>
        <v>0.17040289498111727</v>
      </c>
      <c r="AB1007" s="30">
        <f ca="1">IF(Riskregister!$E$7="",0,COUNTIF(BH$4:BH$53,"&lt;"&amp;Z1007)*IF(AA1007&lt;0.5,Riskregister!$K$7+(Riskregister!$L$7-Riskregister!$K$7)*SQRT(AA1007/2),Riskregister!$L$7-(Riskregister!$L$7-Riskregister!$K$7)*SQRT((1-AA1007)/2)))</f>
        <v>912975.02676158329</v>
      </c>
      <c r="AC1007" s="30">
        <f t="shared" ca="1" si="619"/>
        <v>0.96415695819473901</v>
      </c>
      <c r="AD1007" s="30">
        <f t="shared" ca="1" si="619"/>
        <v>0.4126856599773846</v>
      </c>
      <c r="AE1007" s="30">
        <f ca="1">IF(Riskregister!$E$8="",0,COUNTIF(BI$4:BI$53,"&lt;"&amp;AC1007)*IF(AD1007&lt;0.5,Riskregister!$K$8+(Riskregister!$L$8-Riskregister!$K$8)*SQRT(AD1007/2),Riskregister!$L$8-(Riskregister!$L$8-Riskregister!$K$8)*SQRT((1-AD1007)/2)))</f>
        <v>14609842.782806028</v>
      </c>
      <c r="AF1007" s="30">
        <f t="shared" ca="1" si="620"/>
        <v>0.5722516269271426</v>
      </c>
      <c r="AG1007" s="30">
        <f t="shared" ca="1" si="620"/>
        <v>0.88335193381324129</v>
      </c>
      <c r="AH1007" s="30">
        <f>IF(Riskregister!$E$9="",0,COUNTIF(BJ$4:BJ$53,"&lt;"&amp;AF1007)*IF(AG1007&lt;0.5,Riskregister!$K$9+(Riskregister!$L$9-Riskregister!$K$9)*SQRT(AG1007/2),Riskregister!$L$9-(Riskregister!$L$9-Riskregister!$K$9)*SQRT((1-AG1007)/2)))</f>
        <v>0</v>
      </c>
      <c r="AI1007" s="30">
        <f t="shared" ca="1" si="621"/>
        <v>0.26082584878840198</v>
      </c>
      <c r="AJ1007" s="30">
        <f t="shared" ca="1" si="621"/>
        <v>0.67323661595792983</v>
      </c>
      <c r="AK1007" s="30">
        <f>IF(Riskregister!$E$10="",0,COUNTIF(BK$4:BK$53,"&lt;"&amp;AI1007)*IF(AJ1007&lt;0.5,Riskregister!$K$10+(Riskregister!$L$10-Riskregister!$K$10)*SQRT(AJ1007/2),Riskregister!$L$10-(Riskregister!$L$10-Riskregister!$K$10)*SQRT((1-AJ1007)/2)))</f>
        <v>0</v>
      </c>
      <c r="AL1007" s="30">
        <f t="shared" ca="1" si="622"/>
        <v>0.65493866056765715</v>
      </c>
      <c r="AM1007" s="30">
        <f t="shared" ca="1" si="622"/>
        <v>0.22714114748611236</v>
      </c>
      <c r="AN1007" s="30">
        <f>IF(Riskregister!$E$11="",0,COUNTIF(BL$4:BL$53,"&lt;"&amp;AL1007)*IF(AM1007&lt;0.5,Riskregister!$K$11+(Riskregister!$L$11-Riskregister!$K$11)*SQRT(AM1007/2),Riskregister!$L$11-(Riskregister!$L$11-Riskregister!$K$11)*SQRT((1-AM1007)/2)))</f>
        <v>0</v>
      </c>
      <c r="AO1007" s="30">
        <f t="shared" ca="1" si="623"/>
        <v>0.94668691970300611</v>
      </c>
      <c r="AP1007" s="30">
        <f t="shared" ca="1" si="623"/>
        <v>0.30221922374114563</v>
      </c>
      <c r="AQ1007" s="30">
        <f>IF(Riskregister!$E$12="",0,COUNTIF(BM$4:BM$53,"&lt;"&amp;AO1007)*IF(AP1007&lt;0.5,Riskregister!$K$12+(Riskregister!$L$12-Riskregister!$K$12)*SQRT(AP1007/2),Riskregister!$L$12-(Riskregister!$L$12-Riskregister!$K$12)*SQRT((1-AP1007)/2)))</f>
        <v>0</v>
      </c>
      <c r="AR1007" s="30">
        <f t="shared" ca="1" si="624"/>
        <v>0.20648918063535171</v>
      </c>
      <c r="AS1007" s="30">
        <f t="shared" ca="1" si="624"/>
        <v>0.74956835397921739</v>
      </c>
      <c r="AT1007" s="30">
        <f>IF(Riskregister!$E$13="",0,COUNTIF(BN$4:BN$53,"&lt;"&amp;AR1007)*IF(AS1007&lt;0.5,Riskregister!$K$13+(Riskregister!$L$13-Riskregister!$K$13)*SQRT(AS1007/2),Riskregister!$L$13-(Riskregister!$L$13-Riskregister!$K$13)*SQRT((1-AS1007)/2)))</f>
        <v>0</v>
      </c>
      <c r="AU1007" s="30">
        <f t="shared" ca="1" si="625"/>
        <v>0.8424487518805317</v>
      </c>
      <c r="AV1007" s="30">
        <f t="shared" ca="1" si="625"/>
        <v>0.57620089109883244</v>
      </c>
      <c r="AW1007" s="30">
        <f>IF(Riskregister!$E$14="",0,COUNTIF(BO$4:BO$53,"&lt;"&amp;AU1007)*IF(AV1007&lt;0.5,Riskregister!$K$14+(Riskregister!$L$14-Riskregister!$K$14)*SQRT(AV1007/2),Riskregister!$L$14-(Riskregister!$L$14-Riskregister!$K$14)*SQRT((1-AV1007)/2)))</f>
        <v>0</v>
      </c>
      <c r="AX1007" s="30">
        <f t="shared" ca="1" si="626"/>
        <v>0.82596730241647531</v>
      </c>
      <c r="AY1007" s="30">
        <f t="shared" ca="1" si="626"/>
        <v>0.64119522006557284</v>
      </c>
      <c r="AZ1007" s="30">
        <f>IF(Riskregister!$E$15="",0,COUNTIF(BP$4:BP$53,"&lt;"&amp;AX1007)*IF(AY1007&lt;0.5,Riskregister!$K$15+(Riskregister!$L$15-Riskregister!$K$15)*SQRT(AY1007/2),Riskregister!$L$15-(Riskregister!$L$15-Riskregister!$K$15)*SQRT((1-AY1007)/2)))</f>
        <v>0</v>
      </c>
      <c r="BA1007" s="30">
        <f t="shared" ca="1" si="627"/>
        <v>0.88003967252301318</v>
      </c>
      <c r="BB1007" s="30">
        <f t="shared" ca="1" si="627"/>
        <v>2.4423118741095484E-2</v>
      </c>
      <c r="BC1007" s="30">
        <f>IF(Riskregister!$E$16="",0,COUNTIF(BQ$4:BQ$53,"&lt;"&amp;BA1007)*IF(BB1007&lt;0.5,Riskregister!$K$16+(Riskregister!$L$16-Riskregister!$K$16)*SQRT(BB1007/2),Riskregister!$L$16-(Riskregister!$L$16-Riskregister!$K$16)*SQRT((1-BB1007)/2)))</f>
        <v>0</v>
      </c>
      <c r="BD1007" s="30">
        <f t="shared" ca="1" si="603"/>
        <v>21752009.473176457</v>
      </c>
    </row>
    <row r="1008" spans="20:56" x14ac:dyDescent="0.35">
      <c r="T1008" s="30">
        <f t="shared" ca="1" si="616"/>
        <v>7.9508614483533635E-2</v>
      </c>
      <c r="U1008" s="30">
        <f t="shared" ca="1" si="616"/>
        <v>0.41673397958787062</v>
      </c>
      <c r="V1008" s="30">
        <f ca="1">IF(Riskregister!$E$5="",0,COUNTIF(BF$4:BF$53,"&lt;"&amp;T1008)*IF(U1008&lt;0.5,Riskregister!$K$5+(Riskregister!$L$5-Riskregister!$K$5)*SQRT(U1008/2),Riskregister!$L$5-(Riskregister!$L$5-Riskregister!$K$5)*SQRT((1-U1008)/2)))</f>
        <v>355412.54935682949</v>
      </c>
      <c r="W1008" s="30">
        <f t="shared" ca="1" si="617"/>
        <v>0.53892892154161609</v>
      </c>
      <c r="X1008" s="30">
        <f t="shared" ca="1" si="617"/>
        <v>0.8809888025023207</v>
      </c>
      <c r="Y1008" s="30">
        <f ca="1">IF(Riskregister!$E$6="",0,COUNTIF(BG$4:BG$53,"&lt;"&amp;W1008)*IF(X1008&lt;0.5,Riskregister!$K$6+(Riskregister!$L$6-Riskregister!$K$6)*SQRT(X1008/2),Riskregister!$L$6-(Riskregister!$L$6-Riskregister!$K$6)*SQRT((1-X1008)/2)))</f>
        <v>3121824.3001625687</v>
      </c>
      <c r="Z1008" s="30">
        <f t="shared" ca="1" si="618"/>
        <v>0.41457047053318863</v>
      </c>
      <c r="AA1008" s="30">
        <f t="shared" ca="1" si="618"/>
        <v>0.42783288280175491</v>
      </c>
      <c r="AB1008" s="30">
        <f ca="1">IF(Riskregister!$E$7="",0,COUNTIF(BH$4:BH$53,"&lt;"&amp;Z1008)*IF(AA1008&lt;0.5,Riskregister!$K$7+(Riskregister!$L$7-Riskregister!$K$7)*SQRT(AA1008/2),Riskregister!$L$7-(Riskregister!$L$7-Riskregister!$K$7)*SQRT((1-AA1008)/2)))</f>
        <v>1271273.1369588422</v>
      </c>
      <c r="AC1008" s="30">
        <f t="shared" ca="1" si="619"/>
        <v>0.57517238737414222</v>
      </c>
      <c r="AD1008" s="30">
        <f t="shared" ca="1" si="619"/>
        <v>0.36282681113713655</v>
      </c>
      <c r="AE1008" s="30">
        <f ca="1">IF(Riskregister!$E$8="",0,COUNTIF(BI$4:BI$53,"&lt;"&amp;AC1008)*IF(AD1008&lt;0.5,Riskregister!$K$8+(Riskregister!$L$8-Riskregister!$K$8)*SQRT(AD1008/2),Riskregister!$L$8-(Riskregister!$L$8-Riskregister!$K$8)*SQRT((1-AD1008)/2)))</f>
        <v>6905564.0169002488</v>
      </c>
      <c r="AF1008" s="30">
        <f t="shared" ca="1" si="620"/>
        <v>0.85409417285338296</v>
      </c>
      <c r="AG1008" s="30">
        <f t="shared" ca="1" si="620"/>
        <v>0.735756872613891</v>
      </c>
      <c r="AH1008" s="30">
        <f>IF(Riskregister!$E$9="",0,COUNTIF(BJ$4:BJ$53,"&lt;"&amp;AF1008)*IF(AG1008&lt;0.5,Riskregister!$K$9+(Riskregister!$L$9-Riskregister!$K$9)*SQRT(AG1008/2),Riskregister!$L$9-(Riskregister!$L$9-Riskregister!$K$9)*SQRT((1-AG1008)/2)))</f>
        <v>0</v>
      </c>
      <c r="AI1008" s="30">
        <f t="shared" ca="1" si="621"/>
        <v>0.472283473839473</v>
      </c>
      <c r="AJ1008" s="30">
        <f t="shared" ca="1" si="621"/>
        <v>0.72795656931935626</v>
      </c>
      <c r="AK1008" s="30">
        <f>IF(Riskregister!$E$10="",0,COUNTIF(BK$4:BK$53,"&lt;"&amp;AI1008)*IF(AJ1008&lt;0.5,Riskregister!$K$10+(Riskregister!$L$10-Riskregister!$K$10)*SQRT(AJ1008/2),Riskregister!$L$10-(Riskregister!$L$10-Riskregister!$K$10)*SQRT((1-AJ1008)/2)))</f>
        <v>0</v>
      </c>
      <c r="AL1008" s="30">
        <f t="shared" ca="1" si="622"/>
        <v>1.4181509723831365E-2</v>
      </c>
      <c r="AM1008" s="30">
        <f t="shared" ca="1" si="622"/>
        <v>0.14823852438588037</v>
      </c>
      <c r="AN1008" s="30">
        <f>IF(Riskregister!$E$11="",0,COUNTIF(BL$4:BL$53,"&lt;"&amp;AL1008)*IF(AM1008&lt;0.5,Riskregister!$K$11+(Riskregister!$L$11-Riskregister!$K$11)*SQRT(AM1008/2),Riskregister!$L$11-(Riskregister!$L$11-Riskregister!$K$11)*SQRT((1-AM1008)/2)))</f>
        <v>0</v>
      </c>
      <c r="AO1008" s="30">
        <f t="shared" ca="1" si="623"/>
        <v>9.3750730820054362E-2</v>
      </c>
      <c r="AP1008" s="30">
        <f t="shared" ca="1" si="623"/>
        <v>0.26100172465113713</v>
      </c>
      <c r="AQ1008" s="30">
        <f>IF(Riskregister!$E$12="",0,COUNTIF(BM$4:BM$53,"&lt;"&amp;AO1008)*IF(AP1008&lt;0.5,Riskregister!$K$12+(Riskregister!$L$12-Riskregister!$K$12)*SQRT(AP1008/2),Riskregister!$L$12-(Riskregister!$L$12-Riskregister!$K$12)*SQRT((1-AP1008)/2)))</f>
        <v>0</v>
      </c>
      <c r="AR1008" s="30">
        <f t="shared" ca="1" si="624"/>
        <v>0.41372164808940259</v>
      </c>
      <c r="AS1008" s="30">
        <f t="shared" ca="1" si="624"/>
        <v>0.46914667836619495</v>
      </c>
      <c r="AT1008" s="30">
        <f>IF(Riskregister!$E$13="",0,COUNTIF(BN$4:BN$53,"&lt;"&amp;AR1008)*IF(AS1008&lt;0.5,Riskregister!$K$13+(Riskregister!$L$13-Riskregister!$K$13)*SQRT(AS1008/2),Riskregister!$L$13-(Riskregister!$L$13-Riskregister!$K$13)*SQRT((1-AS1008)/2)))</f>
        <v>0</v>
      </c>
      <c r="AU1008" s="30">
        <f t="shared" ca="1" si="625"/>
        <v>0.6855650903360464</v>
      </c>
      <c r="AV1008" s="30">
        <f t="shared" ca="1" si="625"/>
        <v>0.35046017816351438</v>
      </c>
      <c r="AW1008" s="30">
        <f>IF(Riskregister!$E$14="",0,COUNTIF(BO$4:BO$53,"&lt;"&amp;AU1008)*IF(AV1008&lt;0.5,Riskregister!$K$14+(Riskregister!$L$14-Riskregister!$K$14)*SQRT(AV1008/2),Riskregister!$L$14-(Riskregister!$L$14-Riskregister!$K$14)*SQRT((1-AV1008)/2)))</f>
        <v>0</v>
      </c>
      <c r="AX1008" s="30">
        <f t="shared" ca="1" si="626"/>
        <v>2.3893714639933727E-2</v>
      </c>
      <c r="AY1008" s="30">
        <f t="shared" ca="1" si="626"/>
        <v>0.466268485187876</v>
      </c>
      <c r="AZ1008" s="30">
        <f>IF(Riskregister!$E$15="",0,COUNTIF(BP$4:BP$53,"&lt;"&amp;AX1008)*IF(AY1008&lt;0.5,Riskregister!$K$15+(Riskregister!$L$15-Riskregister!$K$15)*SQRT(AY1008/2),Riskregister!$L$15-(Riskregister!$L$15-Riskregister!$K$15)*SQRT((1-AY1008)/2)))</f>
        <v>0</v>
      </c>
      <c r="BA1008" s="30">
        <f t="shared" ca="1" si="627"/>
        <v>0.43420182116897432</v>
      </c>
      <c r="BB1008" s="30">
        <f t="shared" ca="1" si="627"/>
        <v>0.83025597314427435</v>
      </c>
      <c r="BC1008" s="30">
        <f>IF(Riskregister!$E$16="",0,COUNTIF(BQ$4:BQ$53,"&lt;"&amp;BA1008)*IF(BB1008&lt;0.5,Riskregister!$K$16+(Riskregister!$L$16-Riskregister!$K$16)*SQRT(BB1008/2),Riskregister!$L$16-(Riskregister!$L$16-Riskregister!$K$16)*SQRT((1-BB1008)/2)))</f>
        <v>0</v>
      </c>
      <c r="BD1008" s="30">
        <f t="shared" ca="1" si="603"/>
        <v>11654074.003378488</v>
      </c>
    </row>
    <row r="1009" spans="20:56" x14ac:dyDescent="0.35">
      <c r="T1009" s="30">
        <f t="shared" ca="1" si="616"/>
        <v>0.51594213221404328</v>
      </c>
      <c r="U1009" s="30">
        <f t="shared" ca="1" si="616"/>
        <v>0.24452503681488036</v>
      </c>
      <c r="V1009" s="30">
        <f ca="1">IF(Riskregister!$E$5="",0,COUNTIF(BF$4:BF$53,"&lt;"&amp;T1009)*IF(U1009&lt;0.5,Riskregister!$K$5+(Riskregister!$L$5-Riskregister!$K$5)*SQRT(U1009/2),Riskregister!$L$5-(Riskregister!$L$5-Riskregister!$K$5)*SQRT((1-U1009)/2)))</f>
        <v>1229389.0367968814</v>
      </c>
      <c r="W1009" s="30">
        <f t="shared" ca="1" si="617"/>
        <v>0.76482281088295256</v>
      </c>
      <c r="X1009" s="30">
        <f t="shared" ca="1" si="617"/>
        <v>0.79097722749959343</v>
      </c>
      <c r="Y1009" s="30">
        <f ca="1">IF(Riskregister!$E$6="",0,COUNTIF(BG$4:BG$53,"&lt;"&amp;W1009)*IF(X1009&lt;0.5,Riskregister!$K$6+(Riskregister!$L$6-Riskregister!$K$6)*SQRT(X1009/2),Riskregister!$L$6-(Riskregister!$L$6-Riskregister!$K$6)*SQRT((1-X1009)/2)))</f>
        <v>4254276.0747884773</v>
      </c>
      <c r="Z1009" s="30">
        <f t="shared" ca="1" si="618"/>
        <v>0.24540323561168365</v>
      </c>
      <c r="AA1009" s="30">
        <f t="shared" ca="1" si="618"/>
        <v>0.16323908449549407</v>
      </c>
      <c r="AB1009" s="30">
        <f ca="1">IF(Riskregister!$E$7="",0,COUNTIF(BH$4:BH$53,"&lt;"&amp;Z1009)*IF(AA1009&lt;0.5,Riskregister!$K$7+(Riskregister!$L$7-Riskregister!$K$7)*SQRT(AA1009/2),Riskregister!$L$7-(Riskregister!$L$7-Riskregister!$K$7)*SQRT((1-AA1009)/2)))</f>
        <v>599967.87721713865</v>
      </c>
      <c r="AC1009" s="30">
        <f t="shared" ca="1" si="619"/>
        <v>0.2649099687750005</v>
      </c>
      <c r="AD1009" s="30">
        <f t="shared" ca="1" si="619"/>
        <v>0.96473960882697385</v>
      </c>
      <c r="AE1009" s="30">
        <f ca="1">IF(Riskregister!$E$8="",0,COUNTIF(BI$4:BI$53,"&lt;"&amp;AC1009)*IF(AD1009&lt;0.5,Riskregister!$K$8+(Riskregister!$L$8-Riskregister!$K$8)*SQRT(AD1009/2),Riskregister!$L$8-(Riskregister!$L$8-Riskregister!$K$8)*SQRT((1-AD1009)/2)))</f>
        <v>8751879.7806203533</v>
      </c>
      <c r="AF1009" s="30">
        <f t="shared" ca="1" si="620"/>
        <v>0.20348865260645232</v>
      </c>
      <c r="AG1009" s="30">
        <f t="shared" ca="1" si="620"/>
        <v>0.38933373144251948</v>
      </c>
      <c r="AH1009" s="30">
        <f>IF(Riskregister!$E$9="",0,COUNTIF(BJ$4:BJ$53,"&lt;"&amp;AF1009)*IF(AG1009&lt;0.5,Riskregister!$K$9+(Riskregister!$L$9-Riskregister!$K$9)*SQRT(AG1009/2),Riskregister!$L$9-(Riskregister!$L$9-Riskregister!$K$9)*SQRT((1-AG1009)/2)))</f>
        <v>0</v>
      </c>
      <c r="AI1009" s="30">
        <f t="shared" ca="1" si="621"/>
        <v>0.91010269725136339</v>
      </c>
      <c r="AJ1009" s="30">
        <f t="shared" ca="1" si="621"/>
        <v>0.23599834102426942</v>
      </c>
      <c r="AK1009" s="30">
        <f>IF(Riskregister!$E$10="",0,COUNTIF(BK$4:BK$53,"&lt;"&amp;AI1009)*IF(AJ1009&lt;0.5,Riskregister!$K$10+(Riskregister!$L$10-Riskregister!$K$10)*SQRT(AJ1009/2),Riskregister!$L$10-(Riskregister!$L$10-Riskregister!$K$10)*SQRT((1-AJ1009)/2)))</f>
        <v>0</v>
      </c>
      <c r="AL1009" s="30">
        <f t="shared" ca="1" si="622"/>
        <v>0.12392664650506213</v>
      </c>
      <c r="AM1009" s="30">
        <f t="shared" ca="1" si="622"/>
        <v>0.7349629557638887</v>
      </c>
      <c r="AN1009" s="30">
        <f>IF(Riskregister!$E$11="",0,COUNTIF(BL$4:BL$53,"&lt;"&amp;AL1009)*IF(AM1009&lt;0.5,Riskregister!$K$11+(Riskregister!$L$11-Riskregister!$K$11)*SQRT(AM1009/2),Riskregister!$L$11-(Riskregister!$L$11-Riskregister!$K$11)*SQRT((1-AM1009)/2)))</f>
        <v>0</v>
      </c>
      <c r="AO1009" s="30">
        <f t="shared" ca="1" si="623"/>
        <v>0.42839189260490151</v>
      </c>
      <c r="AP1009" s="30">
        <f t="shared" ca="1" si="623"/>
        <v>7.4392180953870124E-2</v>
      </c>
      <c r="AQ1009" s="30">
        <f>IF(Riskregister!$E$12="",0,COUNTIF(BM$4:BM$53,"&lt;"&amp;AO1009)*IF(AP1009&lt;0.5,Riskregister!$K$12+(Riskregister!$L$12-Riskregister!$K$12)*SQRT(AP1009/2),Riskregister!$L$12-(Riskregister!$L$12-Riskregister!$K$12)*SQRT((1-AP1009)/2)))</f>
        <v>0</v>
      </c>
      <c r="AR1009" s="30">
        <f t="shared" ca="1" si="624"/>
        <v>0.12549818361484444</v>
      </c>
      <c r="AS1009" s="30">
        <f t="shared" ca="1" si="624"/>
        <v>0.88311431512084604</v>
      </c>
      <c r="AT1009" s="30">
        <f>IF(Riskregister!$E$13="",0,COUNTIF(BN$4:BN$53,"&lt;"&amp;AR1009)*IF(AS1009&lt;0.5,Riskregister!$K$13+(Riskregister!$L$13-Riskregister!$K$13)*SQRT(AS1009/2),Riskregister!$L$13-(Riskregister!$L$13-Riskregister!$K$13)*SQRT((1-AS1009)/2)))</f>
        <v>0</v>
      </c>
      <c r="AU1009" s="30">
        <f t="shared" ca="1" si="625"/>
        <v>0.68634136903462628</v>
      </c>
      <c r="AV1009" s="30">
        <f t="shared" ca="1" si="625"/>
        <v>0.85960625267144575</v>
      </c>
      <c r="AW1009" s="30">
        <f>IF(Riskregister!$E$14="",0,COUNTIF(BO$4:BO$53,"&lt;"&amp;AU1009)*IF(AV1009&lt;0.5,Riskregister!$K$14+(Riskregister!$L$14-Riskregister!$K$14)*SQRT(AV1009/2),Riskregister!$L$14-(Riskregister!$L$14-Riskregister!$K$14)*SQRT((1-AV1009)/2)))</f>
        <v>0</v>
      </c>
      <c r="AX1009" s="30">
        <f t="shared" ca="1" si="626"/>
        <v>0.98353813821442937</v>
      </c>
      <c r="AY1009" s="30">
        <f t="shared" ca="1" si="626"/>
        <v>0.7044758757852555</v>
      </c>
      <c r="AZ1009" s="30">
        <f>IF(Riskregister!$E$15="",0,COUNTIF(BP$4:BP$53,"&lt;"&amp;AX1009)*IF(AY1009&lt;0.5,Riskregister!$K$15+(Riskregister!$L$15-Riskregister!$K$15)*SQRT(AY1009/2),Riskregister!$L$15-(Riskregister!$L$15-Riskregister!$K$15)*SQRT((1-AY1009)/2)))</f>
        <v>0</v>
      </c>
      <c r="BA1009" s="30">
        <f t="shared" ca="1" si="627"/>
        <v>0.6530275934070785</v>
      </c>
      <c r="BB1009" s="30">
        <f t="shared" ca="1" si="627"/>
        <v>0.48194426113460265</v>
      </c>
      <c r="BC1009" s="30">
        <f>IF(Riskregister!$E$16="",0,COUNTIF(BQ$4:BQ$53,"&lt;"&amp;BA1009)*IF(BB1009&lt;0.5,Riskregister!$K$16+(Riskregister!$L$16-Riskregister!$K$16)*SQRT(BB1009/2),Riskregister!$L$16-(Riskregister!$L$16-Riskregister!$K$16)*SQRT((1-BB1009)/2)))</f>
        <v>0</v>
      </c>
      <c r="BD1009" s="30">
        <f t="shared" ca="1" si="603"/>
        <v>14835512.76942285</v>
      </c>
    </row>
    <row r="1010" spans="20:56" x14ac:dyDescent="0.35">
      <c r="T1010" s="30">
        <f t="shared" ca="1" si="616"/>
        <v>0.88275741312384037</v>
      </c>
      <c r="U1010" s="30">
        <f t="shared" ca="1" si="616"/>
        <v>0.31127977887809721</v>
      </c>
      <c r="V1010" s="30">
        <f ca="1">IF(Riskregister!$E$5="",0,COUNTIF(BF$4:BF$53,"&lt;"&amp;T1010)*IF(U1010&lt;0.5,Riskregister!$K$5+(Riskregister!$L$5-Riskregister!$K$5)*SQRT(U1010/2),Riskregister!$L$5-(Riskregister!$L$5-Riskregister!$K$5)*SQRT((1-U1010)/2)))</f>
        <v>1965182.9861627833</v>
      </c>
      <c r="W1010" s="30">
        <f t="shared" ca="1" si="617"/>
        <v>0.61678968808079548</v>
      </c>
      <c r="X1010" s="30">
        <f t="shared" ca="1" si="617"/>
        <v>0.43687794445066608</v>
      </c>
      <c r="Y1010" s="30">
        <f ca="1">IF(Riskregister!$E$6="",0,COUNTIF(BG$4:BG$53,"&lt;"&amp;W1010)*IF(X1010&lt;0.5,Riskregister!$K$6+(Riskregister!$L$6-Riskregister!$K$6)*SQRT(X1010/2),Riskregister!$L$6-(Riskregister!$L$6-Riskregister!$K$6)*SQRT((1-X1010)/2)))</f>
        <v>2082548.3886177882</v>
      </c>
      <c r="Z1010" s="30">
        <f t="shared" ca="1" si="618"/>
        <v>0.38894116184702243</v>
      </c>
      <c r="AA1010" s="30">
        <f t="shared" ca="1" si="618"/>
        <v>0.13841147893912631</v>
      </c>
      <c r="AB1010" s="30">
        <f ca="1">IF(Riskregister!$E$7="",0,COUNTIF(BH$4:BH$53,"&lt;"&amp;Z1010)*IF(AA1010&lt;0.5,Riskregister!$K$7+(Riskregister!$L$7-Riskregister!$K$7)*SQRT(AA1010/2),Riskregister!$L$7-(Riskregister!$L$7-Riskregister!$K$7)*SQRT((1-AA1010)/2)))</f>
        <v>710372.21584880329</v>
      </c>
      <c r="AC1010" s="30">
        <f t="shared" ca="1" si="619"/>
        <v>0.78344726000795151</v>
      </c>
      <c r="AD1010" s="30">
        <f t="shared" ca="1" si="619"/>
        <v>0.76081838284833614</v>
      </c>
      <c r="AE1010" s="30">
        <f ca="1">IF(Riskregister!$E$8="",0,COUNTIF(BI$4:BI$53,"&lt;"&amp;AC1010)*IF(AD1010&lt;0.5,Riskregister!$K$8+(Riskregister!$L$8-Riskregister!$K$8)*SQRT(AD1010/2),Riskregister!$L$8-(Riskregister!$L$8-Riskregister!$K$8)*SQRT((1-AD1010)/2)))</f>
        <v>13498602.04394147</v>
      </c>
      <c r="AF1010" s="30">
        <f t="shared" ca="1" si="620"/>
        <v>0.75535089810315248</v>
      </c>
      <c r="AG1010" s="30">
        <f t="shared" ca="1" si="620"/>
        <v>0.54331174788390402</v>
      </c>
      <c r="AH1010" s="30">
        <f>IF(Riskregister!$E$9="",0,COUNTIF(BJ$4:BJ$53,"&lt;"&amp;AF1010)*IF(AG1010&lt;0.5,Riskregister!$K$9+(Riskregister!$L$9-Riskregister!$K$9)*SQRT(AG1010/2),Riskregister!$L$9-(Riskregister!$L$9-Riskregister!$K$9)*SQRT((1-AG1010)/2)))</f>
        <v>0</v>
      </c>
      <c r="AI1010" s="30">
        <f t="shared" ca="1" si="621"/>
        <v>0.79255551602299612</v>
      </c>
      <c r="AJ1010" s="30">
        <f t="shared" ca="1" si="621"/>
        <v>0.10361067079297803</v>
      </c>
      <c r="AK1010" s="30">
        <f>IF(Riskregister!$E$10="",0,COUNTIF(BK$4:BK$53,"&lt;"&amp;AI1010)*IF(AJ1010&lt;0.5,Riskregister!$K$10+(Riskregister!$L$10-Riskregister!$K$10)*SQRT(AJ1010/2),Riskregister!$L$10-(Riskregister!$L$10-Riskregister!$K$10)*SQRT((1-AJ1010)/2)))</f>
        <v>0</v>
      </c>
      <c r="AL1010" s="30">
        <f t="shared" ca="1" si="622"/>
        <v>0.94465452042336751</v>
      </c>
      <c r="AM1010" s="30">
        <f t="shared" ca="1" si="622"/>
        <v>0.29559828298136925</v>
      </c>
      <c r="AN1010" s="30">
        <f>IF(Riskregister!$E$11="",0,COUNTIF(BL$4:BL$53,"&lt;"&amp;AL1010)*IF(AM1010&lt;0.5,Riskregister!$K$11+(Riskregister!$L$11-Riskregister!$K$11)*SQRT(AM1010/2),Riskregister!$L$11-(Riskregister!$L$11-Riskregister!$K$11)*SQRT((1-AM1010)/2)))</f>
        <v>0</v>
      </c>
      <c r="AO1010" s="30">
        <f t="shared" ca="1" si="623"/>
        <v>0.83873619517463671</v>
      </c>
      <c r="AP1010" s="30">
        <f t="shared" ca="1" si="623"/>
        <v>0.66858557103132632</v>
      </c>
      <c r="AQ1010" s="30">
        <f>IF(Riskregister!$E$12="",0,COUNTIF(BM$4:BM$53,"&lt;"&amp;AO1010)*IF(AP1010&lt;0.5,Riskregister!$K$12+(Riskregister!$L$12-Riskregister!$K$12)*SQRT(AP1010/2),Riskregister!$L$12-(Riskregister!$L$12-Riskregister!$K$12)*SQRT((1-AP1010)/2)))</f>
        <v>0</v>
      </c>
      <c r="AR1010" s="30">
        <f t="shared" ca="1" si="624"/>
        <v>0.74812404462138982</v>
      </c>
      <c r="AS1010" s="30">
        <f t="shared" ca="1" si="624"/>
        <v>0.49415413893488247</v>
      </c>
      <c r="AT1010" s="30">
        <f>IF(Riskregister!$E$13="",0,COUNTIF(BN$4:BN$53,"&lt;"&amp;AR1010)*IF(AS1010&lt;0.5,Riskregister!$K$13+(Riskregister!$L$13-Riskregister!$K$13)*SQRT(AS1010/2),Riskregister!$L$13-(Riskregister!$L$13-Riskregister!$K$13)*SQRT((1-AS1010)/2)))</f>
        <v>0</v>
      </c>
      <c r="AU1010" s="30">
        <f t="shared" ca="1" si="625"/>
        <v>0.3910291727345474</v>
      </c>
      <c r="AV1010" s="30">
        <f t="shared" ca="1" si="625"/>
        <v>0.34826911655376347</v>
      </c>
      <c r="AW1010" s="30">
        <f>IF(Riskregister!$E$14="",0,COUNTIF(BO$4:BO$53,"&lt;"&amp;AU1010)*IF(AV1010&lt;0.5,Riskregister!$K$14+(Riskregister!$L$14-Riskregister!$K$14)*SQRT(AV1010/2),Riskregister!$L$14-(Riskregister!$L$14-Riskregister!$K$14)*SQRT((1-AV1010)/2)))</f>
        <v>0</v>
      </c>
      <c r="AX1010" s="30">
        <f t="shared" ca="1" si="626"/>
        <v>0.98827822139848587</v>
      </c>
      <c r="AY1010" s="30">
        <f t="shared" ca="1" si="626"/>
        <v>0.64962489605665241</v>
      </c>
      <c r="AZ1010" s="30">
        <f>IF(Riskregister!$E$15="",0,COUNTIF(BP$4:BP$53,"&lt;"&amp;AX1010)*IF(AY1010&lt;0.5,Riskregister!$K$15+(Riskregister!$L$15-Riskregister!$K$15)*SQRT(AY1010/2),Riskregister!$L$15-(Riskregister!$L$15-Riskregister!$K$15)*SQRT((1-AY1010)/2)))</f>
        <v>0</v>
      </c>
      <c r="BA1010" s="30">
        <f t="shared" ca="1" si="627"/>
        <v>0.96395191026270399</v>
      </c>
      <c r="BB1010" s="30">
        <f t="shared" ca="1" si="627"/>
        <v>0.42432634520151169</v>
      </c>
      <c r="BC1010" s="30">
        <f>IF(Riskregister!$E$16="",0,COUNTIF(BQ$4:BQ$53,"&lt;"&amp;BA1010)*IF(BB1010&lt;0.5,Riskregister!$K$16+(Riskregister!$L$16-Riskregister!$K$16)*SQRT(BB1010/2),Riskregister!$L$16-(Riskregister!$L$16-Riskregister!$K$16)*SQRT((1-BB1010)/2)))</f>
        <v>0</v>
      </c>
      <c r="BD1010" s="30">
        <f t="shared" ca="1" si="603"/>
        <v>18256705.634570844</v>
      </c>
    </row>
    <row r="1011" spans="20:56" x14ac:dyDescent="0.35">
      <c r="T1011" s="30">
        <f t="shared" ca="1" si="616"/>
        <v>0.58509940328164922</v>
      </c>
      <c r="U1011" s="30">
        <f t="shared" ca="1" si="616"/>
        <v>0.48269216368555956</v>
      </c>
      <c r="V1011" s="30">
        <f ca="1">IF(Riskregister!$E$5="",0,COUNTIF(BF$4:BF$53,"&lt;"&amp;T1011)*IF(U1011&lt;0.5,Riskregister!$K$5+(Riskregister!$L$5-Riskregister!$K$5)*SQRT(U1011/2),Riskregister!$L$5-(Riskregister!$L$5-Riskregister!$K$5)*SQRT((1-U1011)/2)))</f>
        <v>1484285.7599049113</v>
      </c>
      <c r="W1011" s="30">
        <f t="shared" ca="1" si="617"/>
        <v>0.54566992099440281</v>
      </c>
      <c r="X1011" s="30">
        <f t="shared" ca="1" si="617"/>
        <v>0.12595940816625262</v>
      </c>
      <c r="Y1011" s="30">
        <f ca="1">IF(Riskregister!$E$6="",0,COUNTIF(BG$4:BG$53,"&lt;"&amp;W1011)*IF(X1011&lt;0.5,Riskregister!$K$6+(Riskregister!$L$6-Riskregister!$K$6)*SQRT(X1011/2),Riskregister!$L$6-(Riskregister!$L$6-Riskregister!$K$6)*SQRT((1-X1011)/2)))</f>
        <v>1303447.2673694449</v>
      </c>
      <c r="Z1011" s="30">
        <f t="shared" ca="1" si="618"/>
        <v>4.1547408436459432E-2</v>
      </c>
      <c r="AA1011" s="30">
        <f t="shared" ca="1" si="618"/>
        <v>0.42092145279279436</v>
      </c>
      <c r="AB1011" s="30">
        <f ca="1">IF(Riskregister!$E$7="",0,COUNTIF(BH$4:BH$53,"&lt;"&amp;Z1011)*IF(AA1011&lt;0.5,Riskregister!$K$7+(Riskregister!$L$7-Riskregister!$K$7)*SQRT(AA1011/2),Riskregister!$L$7-(Riskregister!$L$7-Riskregister!$K$7)*SQRT((1-AA1011)/2)))</f>
        <v>421131.99145247834</v>
      </c>
      <c r="AC1011" s="30">
        <f t="shared" ca="1" si="619"/>
        <v>9.7544145760826706E-2</v>
      </c>
      <c r="AD1011" s="30">
        <f t="shared" ca="1" si="619"/>
        <v>0.2256105590723424</v>
      </c>
      <c r="AE1011" s="30">
        <f ca="1">IF(Riskregister!$E$8="",0,COUNTIF(BI$4:BI$53,"&lt;"&amp;AC1011)*IF(AD1011&lt;0.5,Riskregister!$K$8+(Riskregister!$L$8-Riskregister!$K$8)*SQRT(AD1011/2),Riskregister!$L$8-(Riskregister!$L$8-Riskregister!$K$8)*SQRT((1-AD1011)/2)))</f>
        <v>1878565.3692368974</v>
      </c>
      <c r="AF1011" s="30">
        <f t="shared" ca="1" si="620"/>
        <v>0.86728469665396823</v>
      </c>
      <c r="AG1011" s="30">
        <f t="shared" ca="1" si="620"/>
        <v>0.87747305743293769</v>
      </c>
      <c r="AH1011" s="30">
        <f>IF(Riskregister!$E$9="",0,COUNTIF(BJ$4:BJ$53,"&lt;"&amp;AF1011)*IF(AG1011&lt;0.5,Riskregister!$K$9+(Riskregister!$L$9-Riskregister!$K$9)*SQRT(AG1011/2),Riskregister!$L$9-(Riskregister!$L$9-Riskregister!$K$9)*SQRT((1-AG1011)/2)))</f>
        <v>0</v>
      </c>
      <c r="AI1011" s="30">
        <f t="shared" ca="1" si="621"/>
        <v>0.18830691407623135</v>
      </c>
      <c r="AJ1011" s="30">
        <f t="shared" ca="1" si="621"/>
        <v>0.4438894666896388</v>
      </c>
      <c r="AK1011" s="30">
        <f>IF(Riskregister!$E$10="",0,COUNTIF(BK$4:BK$53,"&lt;"&amp;AI1011)*IF(AJ1011&lt;0.5,Riskregister!$K$10+(Riskregister!$L$10-Riskregister!$K$10)*SQRT(AJ1011/2),Riskregister!$L$10-(Riskregister!$L$10-Riskregister!$K$10)*SQRT((1-AJ1011)/2)))</f>
        <v>0</v>
      </c>
      <c r="AL1011" s="30">
        <f t="shared" ca="1" si="622"/>
        <v>0.40916405566582403</v>
      </c>
      <c r="AM1011" s="30">
        <f t="shared" ca="1" si="622"/>
        <v>5.4431853575834799E-3</v>
      </c>
      <c r="AN1011" s="30">
        <f>IF(Riskregister!$E$11="",0,COUNTIF(BL$4:BL$53,"&lt;"&amp;AL1011)*IF(AM1011&lt;0.5,Riskregister!$K$11+(Riskregister!$L$11-Riskregister!$K$11)*SQRT(AM1011/2),Riskregister!$L$11-(Riskregister!$L$11-Riskregister!$K$11)*SQRT((1-AM1011)/2)))</f>
        <v>0</v>
      </c>
      <c r="AO1011" s="30">
        <f t="shared" ca="1" si="623"/>
        <v>0.48116214007179314</v>
      </c>
      <c r="AP1011" s="30">
        <f t="shared" ca="1" si="623"/>
        <v>0.3923265606112426</v>
      </c>
      <c r="AQ1011" s="30">
        <f>IF(Riskregister!$E$12="",0,COUNTIF(BM$4:BM$53,"&lt;"&amp;AO1011)*IF(AP1011&lt;0.5,Riskregister!$K$12+(Riskregister!$L$12-Riskregister!$K$12)*SQRT(AP1011/2),Riskregister!$L$12-(Riskregister!$L$12-Riskregister!$K$12)*SQRT((1-AP1011)/2)))</f>
        <v>0</v>
      </c>
      <c r="AR1011" s="30">
        <f t="shared" ca="1" si="624"/>
        <v>0.71724305832246715</v>
      </c>
      <c r="AS1011" s="30">
        <f t="shared" ca="1" si="624"/>
        <v>0.14889515918258511</v>
      </c>
      <c r="AT1011" s="30">
        <f>IF(Riskregister!$E$13="",0,COUNTIF(BN$4:BN$53,"&lt;"&amp;AR1011)*IF(AS1011&lt;0.5,Riskregister!$K$13+(Riskregister!$L$13-Riskregister!$K$13)*SQRT(AS1011/2),Riskregister!$L$13-(Riskregister!$L$13-Riskregister!$K$13)*SQRT((1-AS1011)/2)))</f>
        <v>0</v>
      </c>
      <c r="AU1011" s="30">
        <f t="shared" ca="1" si="625"/>
        <v>0.27702902980092825</v>
      </c>
      <c r="AV1011" s="30">
        <f t="shared" ca="1" si="625"/>
        <v>0.33030896008192079</v>
      </c>
      <c r="AW1011" s="30">
        <f>IF(Riskregister!$E$14="",0,COUNTIF(BO$4:BO$53,"&lt;"&amp;AU1011)*IF(AV1011&lt;0.5,Riskregister!$K$14+(Riskregister!$L$14-Riskregister!$K$14)*SQRT(AV1011/2),Riskregister!$L$14-(Riskregister!$L$14-Riskregister!$K$14)*SQRT((1-AV1011)/2)))</f>
        <v>0</v>
      </c>
      <c r="AX1011" s="30">
        <f t="shared" ca="1" si="626"/>
        <v>0.61069674520113038</v>
      </c>
      <c r="AY1011" s="30">
        <f t="shared" ca="1" si="626"/>
        <v>0.44676728599203452</v>
      </c>
      <c r="AZ1011" s="30">
        <f>IF(Riskregister!$E$15="",0,COUNTIF(BP$4:BP$53,"&lt;"&amp;AX1011)*IF(AY1011&lt;0.5,Riskregister!$K$15+(Riskregister!$L$15-Riskregister!$K$15)*SQRT(AY1011/2),Riskregister!$L$15-(Riskregister!$L$15-Riskregister!$K$15)*SQRT((1-AY1011)/2)))</f>
        <v>0</v>
      </c>
      <c r="BA1011" s="30">
        <f t="shared" ca="1" si="627"/>
        <v>0.10320982875875473</v>
      </c>
      <c r="BB1011" s="30">
        <f t="shared" ca="1" si="627"/>
        <v>0.24116678506409794</v>
      </c>
      <c r="BC1011" s="30">
        <f>IF(Riskregister!$E$16="",0,COUNTIF(BQ$4:BQ$53,"&lt;"&amp;BA1011)*IF(BB1011&lt;0.5,Riskregister!$K$16+(Riskregister!$L$16-Riskregister!$K$16)*SQRT(BB1011/2),Riskregister!$L$16-(Riskregister!$L$16-Riskregister!$K$16)*SQRT((1-BB1011)/2)))</f>
        <v>0</v>
      </c>
      <c r="BD1011" s="30">
        <f t="shared" ca="1" si="603"/>
        <v>5087430.3879637318</v>
      </c>
    </row>
    <row r="1012" spans="20:56" x14ac:dyDescent="0.35">
      <c r="T1012" s="30">
        <f t="shared" ca="1" si="616"/>
        <v>0.37070416765421554</v>
      </c>
      <c r="U1012" s="30">
        <f t="shared" ca="1" si="616"/>
        <v>0.99599888446404372</v>
      </c>
      <c r="V1012" s="30">
        <f ca="1">IF(Riskregister!$E$5="",0,COUNTIF(BF$4:BF$53,"&lt;"&amp;T1012)*IF(U1012&lt;0.5,Riskregister!$K$5+(Riskregister!$L$5-Riskregister!$K$5)*SQRT(U1012/2),Riskregister!$L$5-(Riskregister!$L$5-Riskregister!$K$5)*SQRT((1-U1012)/2)))</f>
        <v>1739617.7465463555</v>
      </c>
      <c r="W1012" s="30">
        <f t="shared" ca="1" si="617"/>
        <v>0.58575170911237329</v>
      </c>
      <c r="X1012" s="30">
        <f t="shared" ca="1" si="617"/>
        <v>0.54977501831661535</v>
      </c>
      <c r="Y1012" s="30">
        <f ca="1">IF(Riskregister!$E$6="",0,COUNTIF(BG$4:BG$53,"&lt;"&amp;W1012)*IF(X1012&lt;0.5,Riskregister!$K$6+(Riskregister!$L$6-Riskregister!$K$6)*SQRT(X1012/2),Riskregister!$L$6-(Riskregister!$L$6-Riskregister!$K$6)*SQRT((1-X1012)/2)))</f>
        <v>2291943.244119701</v>
      </c>
      <c r="Z1012" s="30">
        <f t="shared" ca="1" si="618"/>
        <v>0.42491458388839476</v>
      </c>
      <c r="AA1012" s="30">
        <f t="shared" ca="1" si="618"/>
        <v>0.69990316289361176</v>
      </c>
      <c r="AB1012" s="30">
        <f ca="1">IF(Riskregister!$E$7="",0,COUNTIF(BH$4:BH$53,"&lt;"&amp;Z1012)*IF(AA1012&lt;0.5,Riskregister!$K$7+(Riskregister!$L$7-Riskregister!$K$7)*SQRT(AA1012/2),Riskregister!$L$7-(Riskregister!$L$7-Riskregister!$K$7)*SQRT((1-AA1012)/2)))</f>
        <v>1586542.2409125436</v>
      </c>
      <c r="AC1012" s="30">
        <f t="shared" ca="1" si="619"/>
        <v>7.8056150266257229E-2</v>
      </c>
      <c r="AD1012" s="30">
        <f t="shared" ca="1" si="619"/>
        <v>0.34575214234594775</v>
      </c>
      <c r="AE1012" s="30">
        <f ca="1">IF(Riskregister!$E$8="",0,COUNTIF(BI$4:BI$53,"&lt;"&amp;AC1012)*IF(AD1012&lt;0.5,Riskregister!$K$8+(Riskregister!$L$8-Riskregister!$K$8)*SQRT(AD1012/2),Riskregister!$L$8-(Riskregister!$L$8-Riskregister!$K$8)*SQRT((1-AD1012)/2)))</f>
        <v>2254183.3108004462</v>
      </c>
      <c r="AF1012" s="30">
        <f t="shared" ca="1" si="620"/>
        <v>0.44975303936394639</v>
      </c>
      <c r="AG1012" s="30">
        <f t="shared" ca="1" si="620"/>
        <v>6.6199811415782794E-2</v>
      </c>
      <c r="AH1012" s="30">
        <f>IF(Riskregister!$E$9="",0,COUNTIF(BJ$4:BJ$53,"&lt;"&amp;AF1012)*IF(AG1012&lt;0.5,Riskregister!$K$9+(Riskregister!$L$9-Riskregister!$K$9)*SQRT(AG1012/2),Riskregister!$L$9-(Riskregister!$L$9-Riskregister!$K$9)*SQRT((1-AG1012)/2)))</f>
        <v>0</v>
      </c>
      <c r="AI1012" s="30">
        <f t="shared" ca="1" si="621"/>
        <v>0.31851756230881256</v>
      </c>
      <c r="AJ1012" s="30">
        <f t="shared" ca="1" si="621"/>
        <v>0.44122223639803804</v>
      </c>
      <c r="AK1012" s="30">
        <f>IF(Riskregister!$E$10="",0,COUNTIF(BK$4:BK$53,"&lt;"&amp;AI1012)*IF(AJ1012&lt;0.5,Riskregister!$K$10+(Riskregister!$L$10-Riskregister!$K$10)*SQRT(AJ1012/2),Riskregister!$L$10-(Riskregister!$L$10-Riskregister!$K$10)*SQRT((1-AJ1012)/2)))</f>
        <v>0</v>
      </c>
      <c r="AL1012" s="30">
        <f t="shared" ca="1" si="622"/>
        <v>3.4179720291381721E-2</v>
      </c>
      <c r="AM1012" s="30">
        <f t="shared" ca="1" si="622"/>
        <v>0.41358785287832289</v>
      </c>
      <c r="AN1012" s="30">
        <f>IF(Riskregister!$E$11="",0,COUNTIF(BL$4:BL$53,"&lt;"&amp;AL1012)*IF(AM1012&lt;0.5,Riskregister!$K$11+(Riskregister!$L$11-Riskregister!$K$11)*SQRT(AM1012/2),Riskregister!$L$11-(Riskregister!$L$11-Riskregister!$K$11)*SQRT((1-AM1012)/2)))</f>
        <v>0</v>
      </c>
      <c r="AO1012" s="30">
        <f t="shared" ca="1" si="623"/>
        <v>0.20165681606607577</v>
      </c>
      <c r="AP1012" s="30">
        <f t="shared" ca="1" si="623"/>
        <v>0.14596765277232993</v>
      </c>
      <c r="AQ1012" s="30">
        <f>IF(Riskregister!$E$12="",0,COUNTIF(BM$4:BM$53,"&lt;"&amp;AO1012)*IF(AP1012&lt;0.5,Riskregister!$K$12+(Riskregister!$L$12-Riskregister!$K$12)*SQRT(AP1012/2),Riskregister!$L$12-(Riskregister!$L$12-Riskregister!$K$12)*SQRT((1-AP1012)/2)))</f>
        <v>0</v>
      </c>
      <c r="AR1012" s="30">
        <f t="shared" ca="1" si="624"/>
        <v>0.3434162595210255</v>
      </c>
      <c r="AS1012" s="30">
        <f t="shared" ca="1" si="624"/>
        <v>0.91644889306898736</v>
      </c>
      <c r="AT1012" s="30">
        <f>IF(Riskregister!$E$13="",0,COUNTIF(BN$4:BN$53,"&lt;"&amp;AR1012)*IF(AS1012&lt;0.5,Riskregister!$K$13+(Riskregister!$L$13-Riskregister!$K$13)*SQRT(AS1012/2),Riskregister!$L$13-(Riskregister!$L$13-Riskregister!$K$13)*SQRT((1-AS1012)/2)))</f>
        <v>0</v>
      </c>
      <c r="AU1012" s="30">
        <f t="shared" ca="1" si="625"/>
        <v>0.13068650042045404</v>
      </c>
      <c r="AV1012" s="30">
        <f t="shared" ca="1" si="625"/>
        <v>0.87681063712414575</v>
      </c>
      <c r="AW1012" s="30">
        <f>IF(Riskregister!$E$14="",0,COUNTIF(BO$4:BO$53,"&lt;"&amp;AU1012)*IF(AV1012&lt;0.5,Riskregister!$K$14+(Riskregister!$L$14-Riskregister!$K$14)*SQRT(AV1012/2),Riskregister!$L$14-(Riskregister!$L$14-Riskregister!$K$14)*SQRT((1-AV1012)/2)))</f>
        <v>0</v>
      </c>
      <c r="AX1012" s="30">
        <f t="shared" ca="1" si="626"/>
        <v>0.74441373960290258</v>
      </c>
      <c r="AY1012" s="30">
        <f t="shared" ca="1" si="626"/>
        <v>0.237473426998419</v>
      </c>
      <c r="AZ1012" s="30">
        <f>IF(Riskregister!$E$15="",0,COUNTIF(BP$4:BP$53,"&lt;"&amp;AX1012)*IF(AY1012&lt;0.5,Riskregister!$K$15+(Riskregister!$L$15-Riskregister!$K$15)*SQRT(AY1012/2),Riskregister!$L$15-(Riskregister!$L$15-Riskregister!$K$15)*SQRT((1-AY1012)/2)))</f>
        <v>0</v>
      </c>
      <c r="BA1012" s="30">
        <f t="shared" ca="1" si="627"/>
        <v>0.65955703627579176</v>
      </c>
      <c r="BB1012" s="30">
        <f t="shared" ca="1" si="627"/>
        <v>0.72349573168669756</v>
      </c>
      <c r="BC1012" s="30">
        <f>IF(Riskregister!$E$16="",0,COUNTIF(BQ$4:BQ$53,"&lt;"&amp;BA1012)*IF(BB1012&lt;0.5,Riskregister!$K$16+(Riskregister!$L$16-Riskregister!$K$16)*SQRT(BB1012/2),Riskregister!$L$16-(Riskregister!$L$16-Riskregister!$K$16)*SQRT((1-BB1012)/2)))</f>
        <v>0</v>
      </c>
      <c r="BD1012" s="30">
        <f t="shared" ca="1" si="603"/>
        <v>7872286.5423790459</v>
      </c>
    </row>
    <row r="1013" spans="20:56" x14ac:dyDescent="0.35">
      <c r="T1013" s="30">
        <f t="shared" ca="1" si="616"/>
        <v>0.90638538488937259</v>
      </c>
      <c r="U1013" s="30">
        <f t="shared" ca="1" si="616"/>
        <v>0.35622797592309918</v>
      </c>
      <c r="V1013" s="30">
        <f ca="1">IF(Riskregister!$E$5="",0,COUNTIF(BF$4:BF$53,"&lt;"&amp;T1013)*IF(U1013&lt;0.5,Riskregister!$K$5+(Riskregister!$L$5-Riskregister!$K$5)*SQRT(U1013/2),Riskregister!$L$5-(Riskregister!$L$5-Riskregister!$K$5)*SQRT((1-U1013)/2)))</f>
        <v>2039495.9290140956</v>
      </c>
      <c r="W1013" s="30">
        <f t="shared" ca="1" si="617"/>
        <v>0.47010010303313055</v>
      </c>
      <c r="X1013" s="30">
        <f t="shared" ca="1" si="617"/>
        <v>0.13353765104980708</v>
      </c>
      <c r="Y1013" s="30">
        <f ca="1">IF(Riskregister!$E$6="",0,COUNTIF(BG$4:BG$53,"&lt;"&amp;W1013)*IF(X1013&lt;0.5,Riskregister!$K$6+(Riskregister!$L$6-Riskregister!$K$6)*SQRT(X1013/2),Riskregister!$L$6-(Riskregister!$L$6-Riskregister!$K$6)*SQRT((1-X1013)/2)))</f>
        <v>1330227.9176646711</v>
      </c>
      <c r="Z1013" s="30">
        <f t="shared" ca="1" si="618"/>
        <v>0.50224208332442333</v>
      </c>
      <c r="AA1013" s="30">
        <f t="shared" ca="1" si="618"/>
        <v>0.66522185849634297</v>
      </c>
      <c r="AB1013" s="30">
        <f ca="1">IF(Riskregister!$E$7="",0,COUNTIF(BH$4:BH$53,"&lt;"&amp;Z1013)*IF(AA1013&lt;0.5,Riskregister!$K$7+(Riskregister!$L$7-Riskregister!$K$7)*SQRT(AA1013/2),Riskregister!$L$7-(Riskregister!$L$7-Riskregister!$K$7)*SQRT((1-AA1013)/2)))</f>
        <v>1540822.6015451967</v>
      </c>
      <c r="AC1013" s="30">
        <f t="shared" ca="1" si="619"/>
        <v>0.29991796403271453</v>
      </c>
      <c r="AD1013" s="30">
        <f t="shared" ca="1" si="619"/>
        <v>0.34266396817038303</v>
      </c>
      <c r="AE1013" s="30">
        <f ca="1">IF(Riskregister!$E$8="",0,COUNTIF(BI$4:BI$53,"&lt;"&amp;AC1013)*IF(AD1013&lt;0.5,Riskregister!$K$8+(Riskregister!$L$8-Riskregister!$K$8)*SQRT(AD1013/2),Riskregister!$L$8-(Riskregister!$L$8-Riskregister!$K$8)*SQRT((1-AD1013)/2)))</f>
        <v>4490873.1814038251</v>
      </c>
      <c r="AF1013" s="30">
        <f t="shared" ca="1" si="620"/>
        <v>0.16831254392908235</v>
      </c>
      <c r="AG1013" s="30">
        <f t="shared" ca="1" si="620"/>
        <v>0.2184123182777109</v>
      </c>
      <c r="AH1013" s="30">
        <f>IF(Riskregister!$E$9="",0,COUNTIF(BJ$4:BJ$53,"&lt;"&amp;AF1013)*IF(AG1013&lt;0.5,Riskregister!$K$9+(Riskregister!$L$9-Riskregister!$K$9)*SQRT(AG1013/2),Riskregister!$L$9-(Riskregister!$L$9-Riskregister!$K$9)*SQRT((1-AG1013)/2)))</f>
        <v>0</v>
      </c>
      <c r="AI1013" s="30">
        <f t="shared" ca="1" si="621"/>
        <v>0.51217808669754483</v>
      </c>
      <c r="AJ1013" s="30">
        <f t="shared" ca="1" si="621"/>
        <v>1.7587565021811025E-2</v>
      </c>
      <c r="AK1013" s="30">
        <f>IF(Riskregister!$E$10="",0,COUNTIF(BK$4:BK$53,"&lt;"&amp;AI1013)*IF(AJ1013&lt;0.5,Riskregister!$K$10+(Riskregister!$L$10-Riskregister!$K$10)*SQRT(AJ1013/2),Riskregister!$L$10-(Riskregister!$L$10-Riskregister!$K$10)*SQRT((1-AJ1013)/2)))</f>
        <v>0</v>
      </c>
      <c r="AL1013" s="30">
        <f t="shared" ca="1" si="622"/>
        <v>0.22605848329542544</v>
      </c>
      <c r="AM1013" s="30">
        <f t="shared" ca="1" si="622"/>
        <v>0.3656140995114141</v>
      </c>
      <c r="AN1013" s="30">
        <f>IF(Riskregister!$E$11="",0,COUNTIF(BL$4:BL$53,"&lt;"&amp;AL1013)*IF(AM1013&lt;0.5,Riskregister!$K$11+(Riskregister!$L$11-Riskregister!$K$11)*SQRT(AM1013/2),Riskregister!$L$11-(Riskregister!$L$11-Riskregister!$K$11)*SQRT((1-AM1013)/2)))</f>
        <v>0</v>
      </c>
      <c r="AO1013" s="30">
        <f t="shared" ca="1" si="623"/>
        <v>0.48657453399267381</v>
      </c>
      <c r="AP1013" s="30">
        <f t="shared" ca="1" si="623"/>
        <v>0.2927821038978593</v>
      </c>
      <c r="AQ1013" s="30">
        <f>IF(Riskregister!$E$12="",0,COUNTIF(BM$4:BM$53,"&lt;"&amp;AO1013)*IF(AP1013&lt;0.5,Riskregister!$K$12+(Riskregister!$L$12-Riskregister!$K$12)*SQRT(AP1013/2),Riskregister!$L$12-(Riskregister!$L$12-Riskregister!$K$12)*SQRT((1-AP1013)/2)))</f>
        <v>0</v>
      </c>
      <c r="AR1013" s="30">
        <f t="shared" ca="1" si="624"/>
        <v>0.45241712799979228</v>
      </c>
      <c r="AS1013" s="30">
        <f t="shared" ca="1" si="624"/>
        <v>0.87113853768423333</v>
      </c>
      <c r="AT1013" s="30">
        <f>IF(Riskregister!$E$13="",0,COUNTIF(BN$4:BN$53,"&lt;"&amp;AR1013)*IF(AS1013&lt;0.5,Riskregister!$K$13+(Riskregister!$L$13-Riskregister!$K$13)*SQRT(AS1013/2),Riskregister!$L$13-(Riskregister!$L$13-Riskregister!$K$13)*SQRT((1-AS1013)/2)))</f>
        <v>0</v>
      </c>
      <c r="AU1013" s="30">
        <f t="shared" ca="1" si="625"/>
        <v>0.94163690077361173</v>
      </c>
      <c r="AV1013" s="30">
        <f t="shared" ca="1" si="625"/>
        <v>0.28465056060077498</v>
      </c>
      <c r="AW1013" s="30">
        <f>IF(Riskregister!$E$14="",0,COUNTIF(BO$4:BO$53,"&lt;"&amp;AU1013)*IF(AV1013&lt;0.5,Riskregister!$K$14+(Riskregister!$L$14-Riskregister!$K$14)*SQRT(AV1013/2),Riskregister!$L$14-(Riskregister!$L$14-Riskregister!$K$14)*SQRT((1-AV1013)/2)))</f>
        <v>0</v>
      </c>
      <c r="AX1013" s="30">
        <f t="shared" ca="1" si="626"/>
        <v>0.79333649033921794</v>
      </c>
      <c r="AY1013" s="30">
        <f t="shared" ca="1" si="626"/>
        <v>9.1137015887678419E-2</v>
      </c>
      <c r="AZ1013" s="30">
        <f>IF(Riskregister!$E$15="",0,COUNTIF(BP$4:BP$53,"&lt;"&amp;AX1013)*IF(AY1013&lt;0.5,Riskregister!$K$15+(Riskregister!$L$15-Riskregister!$K$15)*SQRT(AY1013/2),Riskregister!$L$15-(Riskregister!$L$15-Riskregister!$K$15)*SQRT((1-AY1013)/2)))</f>
        <v>0</v>
      </c>
      <c r="BA1013" s="30">
        <f t="shared" ca="1" si="627"/>
        <v>0.26698639810180125</v>
      </c>
      <c r="BB1013" s="30">
        <f t="shared" ca="1" si="627"/>
        <v>0.99859589213315358</v>
      </c>
      <c r="BC1013" s="30">
        <f>IF(Riskregister!$E$16="",0,COUNTIF(BQ$4:BQ$53,"&lt;"&amp;BA1013)*IF(BB1013&lt;0.5,Riskregister!$K$16+(Riskregister!$L$16-Riskregister!$K$16)*SQRT(BB1013/2),Riskregister!$L$16-(Riskregister!$L$16-Riskregister!$K$16)*SQRT((1-BB1013)/2)))</f>
        <v>0</v>
      </c>
      <c r="BD1013" s="30">
        <f t="shared" ca="1" si="603"/>
        <v>9401419.6296277884</v>
      </c>
    </row>
    <row r="1014" spans="20:56" x14ac:dyDescent="0.35">
      <c r="T1014" s="30">
        <f t="shared" ca="1" si="616"/>
        <v>0.3544919822724254</v>
      </c>
      <c r="U1014" s="30">
        <f t="shared" ca="1" si="616"/>
        <v>0.50267374193035952</v>
      </c>
      <c r="V1014" s="30">
        <f ca="1">IF(Riskregister!$E$5="",0,COUNTIF(BF$4:BF$53,"&lt;"&amp;T1014)*IF(U1014&lt;0.5,Riskregister!$K$5+(Riskregister!$L$5-Riskregister!$K$5)*SQRT(U1014/2),Riskregister!$L$5-(Riskregister!$L$5-Riskregister!$K$5)*SQRT((1-U1014)/2)))</f>
        <v>1126807.1950280811</v>
      </c>
      <c r="W1014" s="30">
        <f t="shared" ca="1" si="617"/>
        <v>0.47868792296937723</v>
      </c>
      <c r="X1014" s="30">
        <f t="shared" ca="1" si="617"/>
        <v>0.16349126437930339</v>
      </c>
      <c r="Y1014" s="30">
        <f ca="1">IF(Riskregister!$E$6="",0,COUNTIF(BG$4:BG$53,"&lt;"&amp;W1014)*IF(X1014&lt;0.5,Riskregister!$K$6+(Riskregister!$L$6-Riskregister!$K$6)*SQRT(X1014/2),Riskregister!$L$6-(Riskregister!$L$6-Riskregister!$K$6)*SQRT((1-X1014)/2)))</f>
        <v>1429282.9509798973</v>
      </c>
      <c r="Z1014" s="30">
        <f t="shared" ca="1" si="618"/>
        <v>0.47311578363222828</v>
      </c>
      <c r="AA1014" s="30">
        <f t="shared" ca="1" si="618"/>
        <v>0.13789264026158921</v>
      </c>
      <c r="AB1014" s="30">
        <f ca="1">IF(Riskregister!$E$7="",0,COUNTIF(BH$4:BH$53,"&lt;"&amp;Z1014)*IF(AA1014&lt;0.5,Riskregister!$K$7+(Riskregister!$L$7-Riskregister!$K$7)*SQRT(AA1014/2),Riskregister!$L$7-(Riskregister!$L$7-Riskregister!$K$7)*SQRT((1-AA1014)/2)))</f>
        <v>851410.25722850324</v>
      </c>
      <c r="AC1014" s="30">
        <f t="shared" ca="1" si="619"/>
        <v>0.16444768066516935</v>
      </c>
      <c r="AD1014" s="30">
        <f t="shared" ca="1" si="619"/>
        <v>0.54125659232734735</v>
      </c>
      <c r="AE1014" s="30">
        <f ca="1">IF(Riskregister!$E$8="",0,COUNTIF(BI$4:BI$53,"&lt;"&amp;AC1014)*IF(AD1014&lt;0.5,Riskregister!$K$8+(Riskregister!$L$8-Riskregister!$K$8)*SQRT(AD1014/2),Riskregister!$L$8-(Riskregister!$L$8-Riskregister!$K$8)*SQRT((1-AD1014)/2)))</f>
        <v>2749039.9964138749</v>
      </c>
      <c r="AF1014" s="30">
        <f t="shared" ca="1" si="620"/>
        <v>0.77822098095750325</v>
      </c>
      <c r="AG1014" s="30">
        <f t="shared" ca="1" si="620"/>
        <v>0.56910175849412736</v>
      </c>
      <c r="AH1014" s="30">
        <f>IF(Riskregister!$E$9="",0,COUNTIF(BJ$4:BJ$53,"&lt;"&amp;AF1014)*IF(AG1014&lt;0.5,Riskregister!$K$9+(Riskregister!$L$9-Riskregister!$K$9)*SQRT(AG1014/2),Riskregister!$L$9-(Riskregister!$L$9-Riskregister!$K$9)*SQRT((1-AG1014)/2)))</f>
        <v>0</v>
      </c>
      <c r="AI1014" s="30">
        <f t="shared" ca="1" si="621"/>
        <v>0.85357535483162006</v>
      </c>
      <c r="AJ1014" s="30">
        <f t="shared" ca="1" si="621"/>
        <v>0.18876691428168302</v>
      </c>
      <c r="AK1014" s="30">
        <f>IF(Riskregister!$E$10="",0,COUNTIF(BK$4:BK$53,"&lt;"&amp;AI1014)*IF(AJ1014&lt;0.5,Riskregister!$K$10+(Riskregister!$L$10-Riskregister!$K$10)*SQRT(AJ1014/2),Riskregister!$L$10-(Riskregister!$L$10-Riskregister!$K$10)*SQRT((1-AJ1014)/2)))</f>
        <v>0</v>
      </c>
      <c r="AL1014" s="30">
        <f t="shared" ca="1" si="622"/>
        <v>0.86656903053959422</v>
      </c>
      <c r="AM1014" s="30">
        <f t="shared" ca="1" si="622"/>
        <v>0.32338071289107218</v>
      </c>
      <c r="AN1014" s="30">
        <f>IF(Riskregister!$E$11="",0,COUNTIF(BL$4:BL$53,"&lt;"&amp;AL1014)*IF(AM1014&lt;0.5,Riskregister!$K$11+(Riskregister!$L$11-Riskregister!$K$11)*SQRT(AM1014/2),Riskregister!$L$11-(Riskregister!$L$11-Riskregister!$K$11)*SQRT((1-AM1014)/2)))</f>
        <v>0</v>
      </c>
      <c r="AO1014" s="30">
        <f t="shared" ca="1" si="623"/>
        <v>0.99343047213113489</v>
      </c>
      <c r="AP1014" s="30">
        <f t="shared" ca="1" si="623"/>
        <v>0.30285886115682559</v>
      </c>
      <c r="AQ1014" s="30">
        <f>IF(Riskregister!$E$12="",0,COUNTIF(BM$4:BM$53,"&lt;"&amp;AO1014)*IF(AP1014&lt;0.5,Riskregister!$K$12+(Riskregister!$L$12-Riskregister!$K$12)*SQRT(AP1014/2),Riskregister!$L$12-(Riskregister!$L$12-Riskregister!$K$12)*SQRT((1-AP1014)/2)))</f>
        <v>0</v>
      </c>
      <c r="AR1014" s="30">
        <f t="shared" ca="1" si="624"/>
        <v>0.35940515116391658</v>
      </c>
      <c r="AS1014" s="30">
        <f t="shared" ca="1" si="624"/>
        <v>5.3431629366648137E-3</v>
      </c>
      <c r="AT1014" s="30">
        <f>IF(Riskregister!$E$13="",0,COUNTIF(BN$4:BN$53,"&lt;"&amp;AR1014)*IF(AS1014&lt;0.5,Riskregister!$K$13+(Riskregister!$L$13-Riskregister!$K$13)*SQRT(AS1014/2),Riskregister!$L$13-(Riskregister!$L$13-Riskregister!$K$13)*SQRT((1-AS1014)/2)))</f>
        <v>0</v>
      </c>
      <c r="AU1014" s="30">
        <f t="shared" ca="1" si="625"/>
        <v>0.50416234704492591</v>
      </c>
      <c r="AV1014" s="30">
        <f t="shared" ca="1" si="625"/>
        <v>0.484315873546877</v>
      </c>
      <c r="AW1014" s="30">
        <f>IF(Riskregister!$E$14="",0,COUNTIF(BO$4:BO$53,"&lt;"&amp;AU1014)*IF(AV1014&lt;0.5,Riskregister!$K$14+(Riskregister!$L$14-Riskregister!$K$14)*SQRT(AV1014/2),Riskregister!$L$14-(Riskregister!$L$14-Riskregister!$K$14)*SQRT((1-AV1014)/2)))</f>
        <v>0</v>
      </c>
      <c r="AX1014" s="30">
        <f t="shared" ca="1" si="626"/>
        <v>0.7664998153854734</v>
      </c>
      <c r="AY1014" s="30">
        <f t="shared" ca="1" si="626"/>
        <v>0.79367366988616805</v>
      </c>
      <c r="AZ1014" s="30">
        <f>IF(Riskregister!$E$15="",0,COUNTIF(BP$4:BP$53,"&lt;"&amp;AX1014)*IF(AY1014&lt;0.5,Riskregister!$K$15+(Riskregister!$L$15-Riskregister!$K$15)*SQRT(AY1014/2),Riskregister!$L$15-(Riskregister!$L$15-Riskregister!$K$15)*SQRT((1-AY1014)/2)))</f>
        <v>0</v>
      </c>
      <c r="BA1014" s="30">
        <f t="shared" ca="1" si="627"/>
        <v>0.56843966553084246</v>
      </c>
      <c r="BB1014" s="30">
        <f t="shared" ca="1" si="627"/>
        <v>1.0185298932920195E-2</v>
      </c>
      <c r="BC1014" s="30">
        <f>IF(Riskregister!$E$16="",0,COUNTIF(BQ$4:BQ$53,"&lt;"&amp;BA1014)*IF(BB1014&lt;0.5,Riskregister!$K$16+(Riskregister!$L$16-Riskregister!$K$16)*SQRT(BB1014/2),Riskregister!$L$16-(Riskregister!$L$16-Riskregister!$K$16)*SQRT((1-BB1014)/2)))</f>
        <v>0</v>
      </c>
      <c r="BD1014" s="30">
        <f t="shared" ca="1" si="603"/>
        <v>6156540.3996503558</v>
      </c>
    </row>
    <row r="1015" spans="20:56" x14ac:dyDescent="0.35">
      <c r="T1015" s="30">
        <f t="shared" ca="1" si="616"/>
        <v>0.64436854489684814</v>
      </c>
      <c r="U1015" s="30">
        <f t="shared" ca="1" si="616"/>
        <v>0.41749876696373089</v>
      </c>
      <c r="V1015" s="30">
        <f ca="1">IF(Riskregister!$E$5="",0,COUNTIF(BF$4:BF$53,"&lt;"&amp;T1015)*IF(U1015&lt;0.5,Riskregister!$K$5+(Riskregister!$L$5-Riskregister!$K$5)*SQRT(U1015/2),Riskregister!$L$5-(Riskregister!$L$5-Riskregister!$K$5)*SQRT((1-U1015)/2)))</f>
        <v>1422403.7952741003</v>
      </c>
      <c r="W1015" s="30">
        <f t="shared" ca="1" si="617"/>
        <v>0.669461961103343</v>
      </c>
      <c r="X1015" s="30">
        <f t="shared" ca="1" si="617"/>
        <v>0.11572743185443646</v>
      </c>
      <c r="Y1015" s="30">
        <f ca="1">IF(Riskregister!$E$6="",0,COUNTIF(BG$4:BG$53,"&lt;"&amp;W1015)*IF(X1015&lt;0.5,Riskregister!$K$6+(Riskregister!$L$6-Riskregister!$K$6)*SQRT(X1015/2),Riskregister!$L$6-(Riskregister!$L$6-Riskregister!$K$6)*SQRT((1-X1015)/2)))</f>
        <v>1265975.6107516817</v>
      </c>
      <c r="Z1015" s="30">
        <f t="shared" ca="1" si="618"/>
        <v>0.90154524754154208</v>
      </c>
      <c r="AA1015" s="30">
        <f t="shared" ca="1" si="618"/>
        <v>0.85566129127474433</v>
      </c>
      <c r="AB1015" s="30">
        <f ca="1">IF(Riskregister!$E$7="",0,COUNTIF(BH$4:BH$53,"&lt;"&amp;Z1015)*IF(AA1015&lt;0.5,Riskregister!$K$7+(Riskregister!$L$7-Riskregister!$K$7)*SQRT(AA1015/2),Riskregister!$L$7-(Riskregister!$L$7-Riskregister!$K$7)*SQRT((1-AA1015)/2)))</f>
        <v>3059747.5918976911</v>
      </c>
      <c r="AC1015" s="30">
        <f t="shared" ca="1" si="619"/>
        <v>0.37010181734459557</v>
      </c>
      <c r="AD1015" s="30">
        <f t="shared" ca="1" si="619"/>
        <v>0.49831781929989483</v>
      </c>
      <c r="AE1015" s="30">
        <f ca="1">IF(Riskregister!$E$8="",0,COUNTIF(BI$4:BI$53,"&lt;"&amp;AC1015)*IF(AD1015&lt;0.5,Riskregister!$K$8+(Riskregister!$L$8-Riskregister!$K$8)*SQRT(AD1015/2),Riskregister!$L$8-(Riskregister!$L$8-Riskregister!$K$8)*SQRT((1-AD1015)/2)))</f>
        <v>5292087.0896296622</v>
      </c>
      <c r="AF1015" s="30">
        <f t="shared" ca="1" si="620"/>
        <v>0.87382782246627477</v>
      </c>
      <c r="AG1015" s="30">
        <f t="shared" ca="1" si="620"/>
        <v>0.43459352831751541</v>
      </c>
      <c r="AH1015" s="30">
        <f>IF(Riskregister!$E$9="",0,COUNTIF(BJ$4:BJ$53,"&lt;"&amp;AF1015)*IF(AG1015&lt;0.5,Riskregister!$K$9+(Riskregister!$L$9-Riskregister!$K$9)*SQRT(AG1015/2),Riskregister!$L$9-(Riskregister!$L$9-Riskregister!$K$9)*SQRT((1-AG1015)/2)))</f>
        <v>0</v>
      </c>
      <c r="AI1015" s="30">
        <f t="shared" ca="1" si="621"/>
        <v>0.14280713059394934</v>
      </c>
      <c r="AJ1015" s="30">
        <f t="shared" ca="1" si="621"/>
        <v>0.10625580176442528</v>
      </c>
      <c r="AK1015" s="30">
        <f>IF(Riskregister!$E$10="",0,COUNTIF(BK$4:BK$53,"&lt;"&amp;AI1015)*IF(AJ1015&lt;0.5,Riskregister!$K$10+(Riskregister!$L$10-Riskregister!$K$10)*SQRT(AJ1015/2),Riskregister!$L$10-(Riskregister!$L$10-Riskregister!$K$10)*SQRT((1-AJ1015)/2)))</f>
        <v>0</v>
      </c>
      <c r="AL1015" s="30">
        <f t="shared" ca="1" si="622"/>
        <v>0.56870723298071046</v>
      </c>
      <c r="AM1015" s="30">
        <f t="shared" ca="1" si="622"/>
        <v>0.78296506965478696</v>
      </c>
      <c r="AN1015" s="30">
        <f>IF(Riskregister!$E$11="",0,COUNTIF(BL$4:BL$53,"&lt;"&amp;AL1015)*IF(AM1015&lt;0.5,Riskregister!$K$11+(Riskregister!$L$11-Riskregister!$K$11)*SQRT(AM1015/2),Riskregister!$L$11-(Riskregister!$L$11-Riskregister!$K$11)*SQRT((1-AM1015)/2)))</f>
        <v>0</v>
      </c>
      <c r="AO1015" s="30">
        <f t="shared" ca="1" si="623"/>
        <v>0.59346322133344931</v>
      </c>
      <c r="AP1015" s="30">
        <f t="shared" ca="1" si="623"/>
        <v>0.1846360843041005</v>
      </c>
      <c r="AQ1015" s="30">
        <f>IF(Riskregister!$E$12="",0,COUNTIF(BM$4:BM$53,"&lt;"&amp;AO1015)*IF(AP1015&lt;0.5,Riskregister!$K$12+(Riskregister!$L$12-Riskregister!$K$12)*SQRT(AP1015/2),Riskregister!$L$12-(Riskregister!$L$12-Riskregister!$K$12)*SQRT((1-AP1015)/2)))</f>
        <v>0</v>
      </c>
      <c r="AR1015" s="30">
        <f t="shared" ca="1" si="624"/>
        <v>0.90046842676052463</v>
      </c>
      <c r="AS1015" s="30">
        <f t="shared" ca="1" si="624"/>
        <v>0.43116657073404874</v>
      </c>
      <c r="AT1015" s="30">
        <f>IF(Riskregister!$E$13="",0,COUNTIF(BN$4:BN$53,"&lt;"&amp;AR1015)*IF(AS1015&lt;0.5,Riskregister!$K$13+(Riskregister!$L$13-Riskregister!$K$13)*SQRT(AS1015/2),Riskregister!$L$13-(Riskregister!$L$13-Riskregister!$K$13)*SQRT((1-AS1015)/2)))</f>
        <v>0</v>
      </c>
      <c r="AU1015" s="30">
        <f t="shared" ca="1" si="625"/>
        <v>0.58307343963181535</v>
      </c>
      <c r="AV1015" s="30">
        <f t="shared" ca="1" si="625"/>
        <v>0.40231909826818313</v>
      </c>
      <c r="AW1015" s="30">
        <f>IF(Riskregister!$E$14="",0,COUNTIF(BO$4:BO$53,"&lt;"&amp;AU1015)*IF(AV1015&lt;0.5,Riskregister!$K$14+(Riskregister!$L$14-Riskregister!$K$14)*SQRT(AV1015/2),Riskregister!$L$14-(Riskregister!$L$14-Riskregister!$K$14)*SQRT((1-AV1015)/2)))</f>
        <v>0</v>
      </c>
      <c r="AX1015" s="30">
        <f t="shared" ca="1" si="626"/>
        <v>0.37098584546771463</v>
      </c>
      <c r="AY1015" s="30">
        <f t="shared" ca="1" si="626"/>
        <v>0.41957593802554316</v>
      </c>
      <c r="AZ1015" s="30">
        <f>IF(Riskregister!$E$15="",0,COUNTIF(BP$4:BP$53,"&lt;"&amp;AX1015)*IF(AY1015&lt;0.5,Riskregister!$K$15+(Riskregister!$L$15-Riskregister!$K$15)*SQRT(AY1015/2),Riskregister!$L$15-(Riskregister!$L$15-Riskregister!$K$15)*SQRT((1-AY1015)/2)))</f>
        <v>0</v>
      </c>
      <c r="BA1015" s="30">
        <f t="shared" ca="1" si="627"/>
        <v>9.6058084271531397E-2</v>
      </c>
      <c r="BB1015" s="30">
        <f t="shared" ca="1" si="627"/>
        <v>1.7950569462640065E-2</v>
      </c>
      <c r="BC1015" s="30">
        <f>IF(Riskregister!$E$16="",0,COUNTIF(BQ$4:BQ$53,"&lt;"&amp;BA1015)*IF(BB1015&lt;0.5,Riskregister!$K$16+(Riskregister!$L$16-Riskregister!$K$16)*SQRT(BB1015/2),Riskregister!$L$16-(Riskregister!$L$16-Riskregister!$K$16)*SQRT((1-BB1015)/2)))</f>
        <v>0</v>
      </c>
      <c r="BD1015" s="30">
        <f t="shared" ca="1" si="603"/>
        <v>11040214.087553136</v>
      </c>
    </row>
    <row r="1016" spans="20:56" x14ac:dyDescent="0.35">
      <c r="T1016" s="30">
        <f t="shared" ca="1" si="616"/>
        <v>0.50571003459317898</v>
      </c>
      <c r="U1016" s="30">
        <f t="shared" ca="1" si="616"/>
        <v>7.4257696200535905E-3</v>
      </c>
      <c r="V1016" s="30">
        <f ca="1">IF(Riskregister!$E$5="",0,COUNTIF(BF$4:BF$53,"&lt;"&amp;T1016)*IF(U1016&lt;0.5,Riskregister!$K$5+(Riskregister!$L$5-Riskregister!$K$5)*SQRT(U1016/2),Riskregister!$L$5-(Riskregister!$L$5-Riskregister!$K$5)*SQRT((1-U1016)/2)))</f>
        <v>532260.15175207157</v>
      </c>
      <c r="W1016" s="30">
        <f t="shared" ca="1" si="617"/>
        <v>0.15185873452588217</v>
      </c>
      <c r="X1016" s="30">
        <f t="shared" ca="1" si="617"/>
        <v>0.29416068246960536</v>
      </c>
      <c r="Y1016" s="30">
        <f ca="1">IF(Riskregister!$E$6="",0,COUNTIF(BG$4:BG$53,"&lt;"&amp;W1016)*IF(X1016&lt;0.5,Riskregister!$K$6+(Riskregister!$L$6-Riskregister!$K$6)*SQRT(X1016/2),Riskregister!$L$6-(Riskregister!$L$6-Riskregister!$K$6)*SQRT((1-X1016)/2)))</f>
        <v>890318.98829509295</v>
      </c>
      <c r="Z1016" s="30">
        <f t="shared" ca="1" si="618"/>
        <v>0.21162114998855763</v>
      </c>
      <c r="AA1016" s="30">
        <f t="shared" ca="1" si="618"/>
        <v>0.92695280270132774</v>
      </c>
      <c r="AB1016" s="30">
        <f ca="1">IF(Riskregister!$E$7="",0,COUNTIF(BH$4:BH$53,"&lt;"&amp;Z1016)*IF(AA1016&lt;0.5,Riskregister!$K$7+(Riskregister!$L$7-Riskregister!$K$7)*SQRT(AA1016/2),Riskregister!$L$7-(Riskregister!$L$7-Riskregister!$K$7)*SQRT((1-AA1016)/2)))</f>
        <v>1332443.9248443444</v>
      </c>
      <c r="AC1016" s="30">
        <f t="shared" ca="1" si="619"/>
        <v>0.90091910460863245</v>
      </c>
      <c r="AD1016" s="30">
        <f t="shared" ca="1" si="619"/>
        <v>0.13700033998419758</v>
      </c>
      <c r="AE1016" s="30">
        <f ca="1">IF(Riskregister!$E$8="",0,COUNTIF(BI$4:BI$53,"&lt;"&amp;AC1016)*IF(AD1016&lt;0.5,Riskregister!$K$8+(Riskregister!$L$8-Riskregister!$K$8)*SQRT(AD1016/2),Riskregister!$L$8-(Riskregister!$L$8-Riskregister!$K$8)*SQRT((1-AD1016)/2)))</f>
        <v>7650546.2259978624</v>
      </c>
      <c r="AF1016" s="30">
        <f t="shared" ca="1" si="620"/>
        <v>0.65087704757993603</v>
      </c>
      <c r="AG1016" s="30">
        <f t="shared" ca="1" si="620"/>
        <v>0.83001073565455075</v>
      </c>
      <c r="AH1016" s="30">
        <f>IF(Riskregister!$E$9="",0,COUNTIF(BJ$4:BJ$53,"&lt;"&amp;AF1016)*IF(AG1016&lt;0.5,Riskregister!$K$9+(Riskregister!$L$9-Riskregister!$K$9)*SQRT(AG1016/2),Riskregister!$L$9-(Riskregister!$L$9-Riskregister!$K$9)*SQRT((1-AG1016)/2)))</f>
        <v>0</v>
      </c>
      <c r="AI1016" s="30">
        <f t="shared" ca="1" si="621"/>
        <v>0.58097298679563159</v>
      </c>
      <c r="AJ1016" s="30">
        <f t="shared" ca="1" si="621"/>
        <v>0.2379796175113138</v>
      </c>
      <c r="AK1016" s="30">
        <f>IF(Riskregister!$E$10="",0,COUNTIF(BK$4:BK$53,"&lt;"&amp;AI1016)*IF(AJ1016&lt;0.5,Riskregister!$K$10+(Riskregister!$L$10-Riskregister!$K$10)*SQRT(AJ1016/2),Riskregister!$L$10-(Riskregister!$L$10-Riskregister!$K$10)*SQRT((1-AJ1016)/2)))</f>
        <v>0</v>
      </c>
      <c r="AL1016" s="30">
        <f t="shared" ca="1" si="622"/>
        <v>0.26331627449144479</v>
      </c>
      <c r="AM1016" s="30">
        <f t="shared" ca="1" si="622"/>
        <v>0.49695985754737604</v>
      </c>
      <c r="AN1016" s="30">
        <f>IF(Riskregister!$E$11="",0,COUNTIF(BL$4:BL$53,"&lt;"&amp;AL1016)*IF(AM1016&lt;0.5,Riskregister!$K$11+(Riskregister!$L$11-Riskregister!$K$11)*SQRT(AM1016/2),Riskregister!$L$11-(Riskregister!$L$11-Riskregister!$K$11)*SQRT((1-AM1016)/2)))</f>
        <v>0</v>
      </c>
      <c r="AO1016" s="30">
        <f t="shared" ca="1" si="623"/>
        <v>0.35414986272580928</v>
      </c>
      <c r="AP1016" s="30">
        <f t="shared" ca="1" si="623"/>
        <v>0.81869988011229256</v>
      </c>
      <c r="AQ1016" s="30">
        <f>IF(Riskregister!$E$12="",0,COUNTIF(BM$4:BM$53,"&lt;"&amp;AO1016)*IF(AP1016&lt;0.5,Riskregister!$K$12+(Riskregister!$L$12-Riskregister!$K$12)*SQRT(AP1016/2),Riskregister!$L$12-(Riskregister!$L$12-Riskregister!$K$12)*SQRT((1-AP1016)/2)))</f>
        <v>0</v>
      </c>
      <c r="AR1016" s="30">
        <f t="shared" ca="1" si="624"/>
        <v>0.29857794634078605</v>
      </c>
      <c r="AS1016" s="30">
        <f t="shared" ca="1" si="624"/>
        <v>5.6202365563080003E-2</v>
      </c>
      <c r="AT1016" s="30">
        <f>IF(Riskregister!$E$13="",0,COUNTIF(BN$4:BN$53,"&lt;"&amp;AR1016)*IF(AS1016&lt;0.5,Riskregister!$K$13+(Riskregister!$L$13-Riskregister!$K$13)*SQRT(AS1016/2),Riskregister!$L$13-(Riskregister!$L$13-Riskregister!$K$13)*SQRT((1-AS1016)/2)))</f>
        <v>0</v>
      </c>
      <c r="AU1016" s="30">
        <f t="shared" ca="1" si="625"/>
        <v>0.92046058857913704</v>
      </c>
      <c r="AV1016" s="30">
        <f t="shared" ca="1" si="625"/>
        <v>0.96631153445898432</v>
      </c>
      <c r="AW1016" s="30">
        <f>IF(Riskregister!$E$14="",0,COUNTIF(BO$4:BO$53,"&lt;"&amp;AU1016)*IF(AV1016&lt;0.5,Riskregister!$K$14+(Riskregister!$L$14-Riskregister!$K$14)*SQRT(AV1016/2),Riskregister!$L$14-(Riskregister!$L$14-Riskregister!$K$14)*SQRT((1-AV1016)/2)))</f>
        <v>0</v>
      </c>
      <c r="AX1016" s="30">
        <f t="shared" ca="1" si="626"/>
        <v>0.78202637442130984</v>
      </c>
      <c r="AY1016" s="30">
        <f t="shared" ca="1" si="626"/>
        <v>0.71238200807797913</v>
      </c>
      <c r="AZ1016" s="30">
        <f>IF(Riskregister!$E$15="",0,COUNTIF(BP$4:BP$53,"&lt;"&amp;AX1016)*IF(AY1016&lt;0.5,Riskregister!$K$15+(Riskregister!$L$15-Riskregister!$K$15)*SQRT(AY1016/2),Riskregister!$L$15-(Riskregister!$L$15-Riskregister!$K$15)*SQRT((1-AY1016)/2)))</f>
        <v>0</v>
      </c>
      <c r="BA1016" s="30">
        <f t="shared" ca="1" si="627"/>
        <v>0.17547712434326401</v>
      </c>
      <c r="BB1016" s="30">
        <f t="shared" ca="1" si="627"/>
        <v>0.28049392007214224</v>
      </c>
      <c r="BC1016" s="30">
        <f>IF(Riskregister!$E$16="",0,COUNTIF(BQ$4:BQ$53,"&lt;"&amp;BA1016)*IF(BB1016&lt;0.5,Riskregister!$K$16+(Riskregister!$L$16-Riskregister!$K$16)*SQRT(BB1016/2),Riskregister!$L$16-(Riskregister!$L$16-Riskregister!$K$16)*SQRT((1-BB1016)/2)))</f>
        <v>0</v>
      </c>
      <c r="BD1016" s="30">
        <f t="shared" ca="1" si="603"/>
        <v>10405569.290889371</v>
      </c>
    </row>
    <row r="1017" spans="20:56" x14ac:dyDescent="0.35">
      <c r="T1017" s="30">
        <f t="shared" ca="1" si="616"/>
        <v>0.64734342484663909</v>
      </c>
      <c r="U1017" s="30">
        <f t="shared" ca="1" si="616"/>
        <v>0.3451811222139668</v>
      </c>
      <c r="V1017" s="30">
        <f ca="1">IF(Riskregister!$E$5="",0,COUNTIF(BF$4:BF$53,"&lt;"&amp;T1017)*IF(U1017&lt;0.5,Riskregister!$K$5+(Riskregister!$L$5-Riskregister!$K$5)*SQRT(U1017/2),Riskregister!$L$5-(Riskregister!$L$5-Riskregister!$K$5)*SQRT((1-U1017)/2)))</f>
        <v>1347792.3628833247</v>
      </c>
      <c r="W1017" s="30">
        <f t="shared" ca="1" si="617"/>
        <v>0.97404819182770219</v>
      </c>
      <c r="X1017" s="30">
        <f t="shared" ca="1" si="617"/>
        <v>0.22663961033864199</v>
      </c>
      <c r="Y1017" s="30">
        <f ca="1">IF(Riskregister!$E$6="",0,COUNTIF(BG$4:BG$53,"&lt;"&amp;W1017)*IF(X1017&lt;0.5,Riskregister!$K$6+(Riskregister!$L$6-Riskregister!$K$6)*SQRT(X1017/2),Riskregister!$L$6-(Riskregister!$L$6-Riskregister!$K$6)*SQRT((1-X1017)/2)))</f>
        <v>4029670.6452542003</v>
      </c>
      <c r="Z1017" s="30">
        <f t="shared" ca="1" si="618"/>
        <v>0.83520518297381685</v>
      </c>
      <c r="AA1017" s="30">
        <f t="shared" ca="1" si="618"/>
        <v>1.6964159715168958E-2</v>
      </c>
      <c r="AB1017" s="30">
        <f ca="1">IF(Riskregister!$E$7="",0,COUNTIF(BH$4:BH$53,"&lt;"&amp;Z1017)*IF(AA1017&lt;0.5,Riskregister!$K$7+(Riskregister!$L$7-Riskregister!$K$7)*SQRT(AA1017/2),Riskregister!$L$7-(Riskregister!$L$7-Riskregister!$K$7)*SQRT((1-AA1017)/2)))</f>
        <v>740109.35418714443</v>
      </c>
      <c r="AC1017" s="30">
        <f t="shared" ca="1" si="619"/>
        <v>0.69389699047436459</v>
      </c>
      <c r="AD1017" s="30">
        <f t="shared" ca="1" si="619"/>
        <v>0.64121280662856417</v>
      </c>
      <c r="AE1017" s="30">
        <f ca="1">IF(Riskregister!$E$8="",0,COUNTIF(BI$4:BI$53,"&lt;"&amp;AC1017)*IF(AD1017&lt;0.5,Riskregister!$K$8+(Riskregister!$L$8-Riskregister!$K$8)*SQRT(AD1017/2),Riskregister!$L$8-(Riskregister!$L$8-Riskregister!$K$8)*SQRT((1-AD1017)/2)))</f>
        <v>12037282.322435379</v>
      </c>
      <c r="AF1017" s="30">
        <f t="shared" ca="1" si="620"/>
        <v>0.42987084944547105</v>
      </c>
      <c r="AG1017" s="30">
        <f t="shared" ca="1" si="620"/>
        <v>0.84514034787888137</v>
      </c>
      <c r="AH1017" s="30">
        <f>IF(Riskregister!$E$9="",0,COUNTIF(BJ$4:BJ$53,"&lt;"&amp;AF1017)*IF(AG1017&lt;0.5,Riskregister!$K$9+(Riskregister!$L$9-Riskregister!$K$9)*SQRT(AG1017/2),Riskregister!$L$9-(Riskregister!$L$9-Riskregister!$K$9)*SQRT((1-AG1017)/2)))</f>
        <v>0</v>
      </c>
      <c r="AI1017" s="30">
        <f t="shared" ca="1" si="621"/>
        <v>0.14469552078876835</v>
      </c>
      <c r="AJ1017" s="30">
        <f t="shared" ca="1" si="621"/>
        <v>0.83924672275940704</v>
      </c>
      <c r="AK1017" s="30">
        <f>IF(Riskregister!$E$10="",0,COUNTIF(BK$4:BK$53,"&lt;"&amp;AI1017)*IF(AJ1017&lt;0.5,Riskregister!$K$10+(Riskregister!$L$10-Riskregister!$K$10)*SQRT(AJ1017/2),Riskregister!$L$10-(Riskregister!$L$10-Riskregister!$K$10)*SQRT((1-AJ1017)/2)))</f>
        <v>0</v>
      </c>
      <c r="AL1017" s="30">
        <f t="shared" ca="1" si="622"/>
        <v>0.45565701631151989</v>
      </c>
      <c r="AM1017" s="30">
        <f t="shared" ca="1" si="622"/>
        <v>0.36821107173472833</v>
      </c>
      <c r="AN1017" s="30">
        <f>IF(Riskregister!$E$11="",0,COUNTIF(BL$4:BL$53,"&lt;"&amp;AL1017)*IF(AM1017&lt;0.5,Riskregister!$K$11+(Riskregister!$L$11-Riskregister!$K$11)*SQRT(AM1017/2),Riskregister!$L$11-(Riskregister!$L$11-Riskregister!$K$11)*SQRT((1-AM1017)/2)))</f>
        <v>0</v>
      </c>
      <c r="AO1017" s="30">
        <f t="shared" ca="1" si="623"/>
        <v>0.9138431036067246</v>
      </c>
      <c r="AP1017" s="30">
        <f t="shared" ca="1" si="623"/>
        <v>0.16674955616379183</v>
      </c>
      <c r="AQ1017" s="30">
        <f>IF(Riskregister!$E$12="",0,COUNTIF(BM$4:BM$53,"&lt;"&amp;AO1017)*IF(AP1017&lt;0.5,Riskregister!$K$12+(Riskregister!$L$12-Riskregister!$K$12)*SQRT(AP1017/2),Riskregister!$L$12-(Riskregister!$L$12-Riskregister!$K$12)*SQRT((1-AP1017)/2)))</f>
        <v>0</v>
      </c>
      <c r="AR1017" s="30">
        <f t="shared" ca="1" si="624"/>
        <v>1.2232577737023798E-2</v>
      </c>
      <c r="AS1017" s="30">
        <f t="shared" ca="1" si="624"/>
        <v>0.47017213053421414</v>
      </c>
      <c r="AT1017" s="30">
        <f>IF(Riskregister!$E$13="",0,COUNTIF(BN$4:BN$53,"&lt;"&amp;AR1017)*IF(AS1017&lt;0.5,Riskregister!$K$13+(Riskregister!$L$13-Riskregister!$K$13)*SQRT(AS1017/2),Riskregister!$L$13-(Riskregister!$L$13-Riskregister!$K$13)*SQRT((1-AS1017)/2)))</f>
        <v>0</v>
      </c>
      <c r="AU1017" s="30">
        <f t="shared" ca="1" si="625"/>
        <v>0.61873382860424109</v>
      </c>
      <c r="AV1017" s="30">
        <f t="shared" ca="1" si="625"/>
        <v>0.55739903416736858</v>
      </c>
      <c r="AW1017" s="30">
        <f>IF(Riskregister!$E$14="",0,COUNTIF(BO$4:BO$53,"&lt;"&amp;AU1017)*IF(AV1017&lt;0.5,Riskregister!$K$14+(Riskregister!$L$14-Riskregister!$K$14)*SQRT(AV1017/2),Riskregister!$L$14-(Riskregister!$L$14-Riskregister!$K$14)*SQRT((1-AV1017)/2)))</f>
        <v>0</v>
      </c>
      <c r="AX1017" s="30">
        <f t="shared" ca="1" si="626"/>
        <v>0.10829959448663229</v>
      </c>
      <c r="AY1017" s="30">
        <f t="shared" ca="1" si="626"/>
        <v>0.52687841134377555</v>
      </c>
      <c r="AZ1017" s="30">
        <f>IF(Riskregister!$E$15="",0,COUNTIF(BP$4:BP$53,"&lt;"&amp;AX1017)*IF(AY1017&lt;0.5,Riskregister!$K$15+(Riskregister!$L$15-Riskregister!$K$15)*SQRT(AY1017/2),Riskregister!$L$15-(Riskregister!$L$15-Riskregister!$K$15)*SQRT((1-AY1017)/2)))</f>
        <v>0</v>
      </c>
      <c r="BA1017" s="30">
        <f t="shared" ca="1" si="627"/>
        <v>0.73616881502758114</v>
      </c>
      <c r="BB1017" s="30">
        <f t="shared" ca="1" si="627"/>
        <v>0.70570999279723567</v>
      </c>
      <c r="BC1017" s="30">
        <f>IF(Riskregister!$E$16="",0,COUNTIF(BQ$4:BQ$53,"&lt;"&amp;BA1017)*IF(BB1017&lt;0.5,Riskregister!$K$16+(Riskregister!$L$16-Riskregister!$K$16)*SQRT(BB1017/2),Riskregister!$L$16-(Riskregister!$L$16-Riskregister!$K$16)*SQRT((1-BB1017)/2)))</f>
        <v>0</v>
      </c>
      <c r="BD1017" s="30">
        <f t="shared" ca="1" si="603"/>
        <v>18154854.684760049</v>
      </c>
    </row>
    <row r="1018" spans="20:56" x14ac:dyDescent="0.35">
      <c r="T1018" s="30">
        <f t="shared" ca="1" si="616"/>
        <v>0.45530967105165376</v>
      </c>
      <c r="U1018" s="30">
        <f t="shared" ca="1" si="616"/>
        <v>0.14529876831585686</v>
      </c>
      <c r="V1018" s="30">
        <f ca="1">IF(Riskregister!$E$5="",0,COUNTIF(BF$4:BF$53,"&lt;"&amp;T1018)*IF(U1018&lt;0.5,Riskregister!$K$5+(Riskregister!$L$5-Riskregister!$K$5)*SQRT(U1018/2),Riskregister!$L$5-(Riskregister!$L$5-Riskregister!$K$5)*SQRT((1-U1018)/2)))</f>
        <v>813872.92098729266</v>
      </c>
      <c r="W1018" s="30">
        <f t="shared" ca="1" si="617"/>
        <v>0.735589459137311</v>
      </c>
      <c r="X1018" s="30">
        <f t="shared" ca="1" si="617"/>
        <v>0.66150353695784725</v>
      </c>
      <c r="Y1018" s="30">
        <f ca="1">IF(Riskregister!$E$6="",0,COUNTIF(BG$4:BG$53,"&lt;"&amp;W1018)*IF(X1018&lt;0.5,Riskregister!$K$6+(Riskregister!$L$6-Riskregister!$K$6)*SQRT(X1018/2),Riskregister!$L$6-(Riskregister!$L$6-Riskregister!$K$6)*SQRT((1-X1018)/2)))</f>
        <v>3778451.3439596719</v>
      </c>
      <c r="Z1018" s="30">
        <f t="shared" ca="1" si="618"/>
        <v>0.37419913080694112</v>
      </c>
      <c r="AA1018" s="30">
        <f t="shared" ca="1" si="618"/>
        <v>0.55778491918787831</v>
      </c>
      <c r="AB1018" s="30">
        <f ca="1">IF(Riskregister!$E$7="",0,COUNTIF(BH$4:BH$53,"&lt;"&amp;Z1018)*IF(AA1018&lt;0.5,Riskregister!$K$7+(Riskregister!$L$7-Riskregister!$K$7)*SQRT(AA1018/2),Riskregister!$L$7-(Riskregister!$L$7-Riskregister!$K$7)*SQRT((1-AA1018)/2)))</f>
        <v>1177113.7122946079</v>
      </c>
      <c r="AC1018" s="30">
        <f t="shared" ca="1" si="619"/>
        <v>0.71738722975935909</v>
      </c>
      <c r="AD1018" s="30">
        <f t="shared" ca="1" si="619"/>
        <v>0.27595286818736142</v>
      </c>
      <c r="AE1018" s="30">
        <f ca="1">IF(Riskregister!$E$8="",0,COUNTIF(BI$4:BI$53,"&lt;"&amp;AC1018)*IF(AD1018&lt;0.5,Riskregister!$K$8+(Riskregister!$L$8-Riskregister!$K$8)*SQRT(AD1018/2),Riskregister!$L$8-(Riskregister!$L$8-Riskregister!$K$8)*SQRT((1-AD1018)/2)))</f>
        <v>8183293.6975377537</v>
      </c>
      <c r="AF1018" s="30">
        <f t="shared" ca="1" si="620"/>
        <v>0.75700730428970753</v>
      </c>
      <c r="AG1018" s="30">
        <f t="shared" ca="1" si="620"/>
        <v>0.21234971795270963</v>
      </c>
      <c r="AH1018" s="30">
        <f>IF(Riskregister!$E$9="",0,COUNTIF(BJ$4:BJ$53,"&lt;"&amp;AF1018)*IF(AG1018&lt;0.5,Riskregister!$K$9+(Riskregister!$L$9-Riskregister!$K$9)*SQRT(AG1018/2),Riskregister!$L$9-(Riskregister!$L$9-Riskregister!$K$9)*SQRT((1-AG1018)/2)))</f>
        <v>0</v>
      </c>
      <c r="AI1018" s="30">
        <f t="shared" ca="1" si="621"/>
        <v>0.69011251399321394</v>
      </c>
      <c r="AJ1018" s="30">
        <f t="shared" ca="1" si="621"/>
        <v>0.15470774693187017</v>
      </c>
      <c r="AK1018" s="30">
        <f>IF(Riskregister!$E$10="",0,COUNTIF(BK$4:BK$53,"&lt;"&amp;AI1018)*IF(AJ1018&lt;0.5,Riskregister!$K$10+(Riskregister!$L$10-Riskregister!$K$10)*SQRT(AJ1018/2),Riskregister!$L$10-(Riskregister!$L$10-Riskregister!$K$10)*SQRT((1-AJ1018)/2)))</f>
        <v>0</v>
      </c>
      <c r="AL1018" s="30">
        <f t="shared" ca="1" si="622"/>
        <v>0.95122215153740375</v>
      </c>
      <c r="AM1018" s="30">
        <f t="shared" ca="1" si="622"/>
        <v>0.92644227154266512</v>
      </c>
      <c r="AN1018" s="30">
        <f>IF(Riskregister!$E$11="",0,COUNTIF(BL$4:BL$53,"&lt;"&amp;AL1018)*IF(AM1018&lt;0.5,Riskregister!$K$11+(Riskregister!$L$11-Riskregister!$K$11)*SQRT(AM1018/2),Riskregister!$L$11-(Riskregister!$L$11-Riskregister!$K$11)*SQRT((1-AM1018)/2)))</f>
        <v>0</v>
      </c>
      <c r="AO1018" s="30">
        <f t="shared" ca="1" si="623"/>
        <v>0.67784546012417413</v>
      </c>
      <c r="AP1018" s="30">
        <f t="shared" ca="1" si="623"/>
        <v>0.51505948448001349</v>
      </c>
      <c r="AQ1018" s="30">
        <f>IF(Riskregister!$E$12="",0,COUNTIF(BM$4:BM$53,"&lt;"&amp;AO1018)*IF(AP1018&lt;0.5,Riskregister!$K$12+(Riskregister!$L$12-Riskregister!$K$12)*SQRT(AP1018/2),Riskregister!$L$12-(Riskregister!$L$12-Riskregister!$K$12)*SQRT((1-AP1018)/2)))</f>
        <v>0</v>
      </c>
      <c r="AR1018" s="30">
        <f t="shared" ca="1" si="624"/>
        <v>0.60171778399085962</v>
      </c>
      <c r="AS1018" s="30">
        <f t="shared" ca="1" si="624"/>
        <v>0.19061579970124853</v>
      </c>
      <c r="AT1018" s="30">
        <f>IF(Riskregister!$E$13="",0,COUNTIF(BN$4:BN$53,"&lt;"&amp;AR1018)*IF(AS1018&lt;0.5,Riskregister!$K$13+(Riskregister!$L$13-Riskregister!$K$13)*SQRT(AS1018/2),Riskregister!$L$13-(Riskregister!$L$13-Riskregister!$K$13)*SQRT((1-AS1018)/2)))</f>
        <v>0</v>
      </c>
      <c r="AU1018" s="30">
        <f t="shared" ca="1" si="625"/>
        <v>0.75027043408356742</v>
      </c>
      <c r="AV1018" s="30">
        <f t="shared" ca="1" si="625"/>
        <v>0.35120896680646674</v>
      </c>
      <c r="AW1018" s="30">
        <f>IF(Riskregister!$E$14="",0,COUNTIF(BO$4:BO$53,"&lt;"&amp;AU1018)*IF(AV1018&lt;0.5,Riskregister!$K$14+(Riskregister!$L$14-Riskregister!$K$14)*SQRT(AV1018/2),Riskregister!$L$14-(Riskregister!$L$14-Riskregister!$K$14)*SQRT((1-AV1018)/2)))</f>
        <v>0</v>
      </c>
      <c r="AX1018" s="30">
        <f t="shared" ca="1" si="626"/>
        <v>0.72769785331380865</v>
      </c>
      <c r="AY1018" s="30">
        <f t="shared" ca="1" si="626"/>
        <v>0.62998107615314669</v>
      </c>
      <c r="AZ1018" s="30">
        <f>IF(Riskregister!$E$15="",0,COUNTIF(BP$4:BP$53,"&lt;"&amp;AX1018)*IF(AY1018&lt;0.5,Riskregister!$K$15+(Riskregister!$L$15-Riskregister!$K$15)*SQRT(AY1018/2),Riskregister!$L$15-(Riskregister!$L$15-Riskregister!$K$15)*SQRT((1-AY1018)/2)))</f>
        <v>0</v>
      </c>
      <c r="BA1018" s="30">
        <f t="shared" ca="1" si="627"/>
        <v>0.43793790542516686</v>
      </c>
      <c r="BB1018" s="30">
        <f t="shared" ca="1" si="627"/>
        <v>0.50805317044022535</v>
      </c>
      <c r="BC1018" s="30">
        <f>IF(Riskregister!$E$16="",0,COUNTIF(BQ$4:BQ$53,"&lt;"&amp;BA1018)*IF(BB1018&lt;0.5,Riskregister!$K$16+(Riskregister!$L$16-Riskregister!$K$16)*SQRT(BB1018/2),Riskregister!$L$16-(Riskregister!$L$16-Riskregister!$K$16)*SQRT((1-BB1018)/2)))</f>
        <v>0</v>
      </c>
      <c r="BD1018" s="30">
        <f t="shared" ca="1" si="603"/>
        <v>13952731.674779326</v>
      </c>
    </row>
    <row r="1019" spans="20:56" x14ac:dyDescent="0.35">
      <c r="T1019" s="30">
        <f t="shared" ca="1" si="616"/>
        <v>0.70795728003579184</v>
      </c>
      <c r="U1019" s="30">
        <f t="shared" ca="1" si="616"/>
        <v>0.84537980244379851</v>
      </c>
      <c r="V1019" s="30">
        <f ca="1">IF(Riskregister!$E$5="",0,COUNTIF(BF$4:BF$53,"&lt;"&amp;T1019)*IF(U1019&lt;0.5,Riskregister!$K$5+(Riskregister!$L$5-Riskregister!$K$5)*SQRT(U1019/2),Riskregister!$L$5-(Riskregister!$L$5-Riskregister!$K$5)*SQRT((1-U1019)/2)))</f>
        <v>2374394.3933562175</v>
      </c>
      <c r="W1019" s="30">
        <f t="shared" ca="1" si="617"/>
        <v>0.26528130816572182</v>
      </c>
      <c r="X1019" s="30">
        <f t="shared" ca="1" si="617"/>
        <v>0.56552906862315788</v>
      </c>
      <c r="Y1019" s="30">
        <f ca="1">IF(Riskregister!$E$6="",0,COUNTIF(BG$4:BG$53,"&lt;"&amp;W1019)*IF(X1019&lt;0.5,Riskregister!$K$6+(Riskregister!$L$6-Riskregister!$K$6)*SQRT(X1019/2),Riskregister!$L$6-(Riskregister!$L$6-Riskregister!$K$6)*SQRT((1-X1019)/2)))</f>
        <v>1161046.5395324458</v>
      </c>
      <c r="Z1019" s="30">
        <f t="shared" ca="1" si="618"/>
        <v>0.4723430468069818</v>
      </c>
      <c r="AA1019" s="30">
        <f t="shared" ca="1" si="618"/>
        <v>0.50398136906160929</v>
      </c>
      <c r="AB1019" s="30">
        <f ca="1">IF(Riskregister!$E$7="",0,COUNTIF(BH$4:BH$53,"&lt;"&amp;Z1019)*IF(AA1019&lt;0.5,Riskregister!$K$7+(Riskregister!$L$7-Riskregister!$K$7)*SQRT(AA1019/2),Riskregister!$L$7-(Riskregister!$L$7-Riskregister!$K$7)*SQRT((1-AA1019)/2)))</f>
        <v>1354188.7927454824</v>
      </c>
      <c r="AC1019" s="30">
        <f t="shared" ca="1" si="619"/>
        <v>5.5526174918385518E-4</v>
      </c>
      <c r="AD1019" s="30">
        <f t="shared" ca="1" si="619"/>
        <v>0.31259793077182352</v>
      </c>
      <c r="AE1019" s="30">
        <f ca="1">IF(Riskregister!$E$8="",0,COUNTIF(BI$4:BI$53,"&lt;"&amp;AC1019)*IF(AD1019&lt;0.5,Riskregister!$K$8+(Riskregister!$L$8-Riskregister!$K$8)*SQRT(AD1019/2),Riskregister!$L$8-(Riskregister!$L$8-Riskregister!$K$8)*SQRT((1-AD1019)/2)))</f>
        <v>0</v>
      </c>
      <c r="AF1019" s="30">
        <f t="shared" ca="1" si="620"/>
        <v>2.1471111521897512E-2</v>
      </c>
      <c r="AG1019" s="30">
        <f t="shared" ca="1" si="620"/>
        <v>0.76104750678115207</v>
      </c>
      <c r="AH1019" s="30">
        <f>IF(Riskregister!$E$9="",0,COUNTIF(BJ$4:BJ$53,"&lt;"&amp;AF1019)*IF(AG1019&lt;0.5,Riskregister!$K$9+(Riskregister!$L$9-Riskregister!$K$9)*SQRT(AG1019/2),Riskregister!$L$9-(Riskregister!$L$9-Riskregister!$K$9)*SQRT((1-AG1019)/2)))</f>
        <v>0</v>
      </c>
      <c r="AI1019" s="30">
        <f t="shared" ca="1" si="621"/>
        <v>0.26937472011413155</v>
      </c>
      <c r="AJ1019" s="30">
        <f t="shared" ca="1" si="621"/>
        <v>0.49766752705045525</v>
      </c>
      <c r="AK1019" s="30">
        <f>IF(Riskregister!$E$10="",0,COUNTIF(BK$4:BK$53,"&lt;"&amp;AI1019)*IF(AJ1019&lt;0.5,Riskregister!$K$10+(Riskregister!$L$10-Riskregister!$K$10)*SQRT(AJ1019/2),Riskregister!$L$10-(Riskregister!$L$10-Riskregister!$K$10)*SQRT((1-AJ1019)/2)))</f>
        <v>0</v>
      </c>
      <c r="AL1019" s="30">
        <f t="shared" ca="1" si="622"/>
        <v>0.44739410171744054</v>
      </c>
      <c r="AM1019" s="30">
        <f t="shared" ca="1" si="622"/>
        <v>0.36076436575776483</v>
      </c>
      <c r="AN1019" s="30">
        <f>IF(Riskregister!$E$11="",0,COUNTIF(BL$4:BL$53,"&lt;"&amp;AL1019)*IF(AM1019&lt;0.5,Riskregister!$K$11+(Riskregister!$L$11-Riskregister!$K$11)*SQRT(AM1019/2),Riskregister!$L$11-(Riskregister!$L$11-Riskregister!$K$11)*SQRT((1-AM1019)/2)))</f>
        <v>0</v>
      </c>
      <c r="AO1019" s="30">
        <f t="shared" ca="1" si="623"/>
        <v>0.98589273129884503</v>
      </c>
      <c r="AP1019" s="30">
        <f t="shared" ca="1" si="623"/>
        <v>0.42027520198178958</v>
      </c>
      <c r="AQ1019" s="30">
        <f>IF(Riskregister!$E$12="",0,COUNTIF(BM$4:BM$53,"&lt;"&amp;AO1019)*IF(AP1019&lt;0.5,Riskregister!$K$12+(Riskregister!$L$12-Riskregister!$K$12)*SQRT(AP1019/2),Riskregister!$L$12-(Riskregister!$L$12-Riskregister!$K$12)*SQRT((1-AP1019)/2)))</f>
        <v>0</v>
      </c>
      <c r="AR1019" s="30">
        <f t="shared" ca="1" si="624"/>
        <v>0.78142130195053949</v>
      </c>
      <c r="AS1019" s="30">
        <f t="shared" ca="1" si="624"/>
        <v>6.9444183791077418E-2</v>
      </c>
      <c r="AT1019" s="30">
        <f>IF(Riskregister!$E$13="",0,COUNTIF(BN$4:BN$53,"&lt;"&amp;AR1019)*IF(AS1019&lt;0.5,Riskregister!$K$13+(Riskregister!$L$13-Riskregister!$K$13)*SQRT(AS1019/2),Riskregister!$L$13-(Riskregister!$L$13-Riskregister!$K$13)*SQRT((1-AS1019)/2)))</f>
        <v>0</v>
      </c>
      <c r="AU1019" s="30">
        <f t="shared" ca="1" si="625"/>
        <v>0.90012879218710029</v>
      </c>
      <c r="AV1019" s="30">
        <f t="shared" ca="1" si="625"/>
        <v>0.36498269829125196</v>
      </c>
      <c r="AW1019" s="30">
        <f>IF(Riskregister!$E$14="",0,COUNTIF(BO$4:BO$53,"&lt;"&amp;AU1019)*IF(AV1019&lt;0.5,Riskregister!$K$14+(Riskregister!$L$14-Riskregister!$K$14)*SQRT(AV1019/2),Riskregister!$L$14-(Riskregister!$L$14-Riskregister!$K$14)*SQRT((1-AV1019)/2)))</f>
        <v>0</v>
      </c>
      <c r="AX1019" s="30">
        <f t="shared" ca="1" si="626"/>
        <v>0.66267708426003225</v>
      </c>
      <c r="AY1019" s="30">
        <f t="shared" ca="1" si="626"/>
        <v>0.88830754533181322</v>
      </c>
      <c r="AZ1019" s="30">
        <f>IF(Riskregister!$E$15="",0,COUNTIF(BP$4:BP$53,"&lt;"&amp;AX1019)*IF(AY1019&lt;0.5,Riskregister!$K$15+(Riskregister!$L$15-Riskregister!$K$15)*SQRT(AY1019/2),Riskregister!$L$15-(Riskregister!$L$15-Riskregister!$K$15)*SQRT((1-AY1019)/2)))</f>
        <v>0</v>
      </c>
      <c r="BA1019" s="30">
        <f t="shared" ca="1" si="627"/>
        <v>1.9154031546411265E-2</v>
      </c>
      <c r="BB1019" s="30">
        <f t="shared" ca="1" si="627"/>
        <v>7.7489699074575147E-2</v>
      </c>
      <c r="BC1019" s="30">
        <f>IF(Riskregister!$E$16="",0,COUNTIF(BQ$4:BQ$53,"&lt;"&amp;BA1019)*IF(BB1019&lt;0.5,Riskregister!$K$16+(Riskregister!$L$16-Riskregister!$K$16)*SQRT(BB1019/2),Riskregister!$L$16-(Riskregister!$L$16-Riskregister!$K$16)*SQRT((1-BB1019)/2)))</f>
        <v>0</v>
      </c>
      <c r="BD1019" s="30">
        <f t="shared" ca="1" si="603"/>
        <v>4889629.7256341456</v>
      </c>
    </row>
    <row r="1020" spans="20:56" x14ac:dyDescent="0.35">
      <c r="T1020" s="30">
        <f t="shared" ca="1" si="616"/>
        <v>0.7426233746336498</v>
      </c>
      <c r="U1020" s="30">
        <f t="shared" ca="1" si="616"/>
        <v>0.58904050597777424</v>
      </c>
      <c r="V1020" s="30">
        <f ca="1">IF(Riskregister!$E$5="",0,COUNTIF(BF$4:BF$53,"&lt;"&amp;T1020)*IF(U1020&lt;0.5,Riskregister!$K$5+(Riskregister!$L$5-Riskregister!$K$5)*SQRT(U1020/2),Riskregister!$L$5-(Riskregister!$L$5-Riskregister!$K$5)*SQRT((1-U1020)/2)))</f>
        <v>1980077.8366739161</v>
      </c>
      <c r="W1020" s="30">
        <f t="shared" ca="1" si="617"/>
        <v>0.55569099419140444</v>
      </c>
      <c r="X1020" s="30">
        <f t="shared" ca="1" si="617"/>
        <v>0.29498764176683945</v>
      </c>
      <c r="Y1020" s="30">
        <f ca="1">IF(Riskregister!$E$6="",0,COUNTIF(BG$4:BG$53,"&lt;"&amp;W1020)*IF(X1020&lt;0.5,Riskregister!$K$6+(Riskregister!$L$6-Riskregister!$K$6)*SQRT(X1020/2),Riskregister!$L$6-(Riskregister!$L$6-Riskregister!$K$6)*SQRT((1-X1020)/2)))</f>
        <v>1782577.2740245371</v>
      </c>
      <c r="Z1020" s="30">
        <f t="shared" ca="1" si="618"/>
        <v>0.70267443438648391</v>
      </c>
      <c r="AA1020" s="30">
        <f t="shared" ca="1" si="618"/>
        <v>0.7416391700891648</v>
      </c>
      <c r="AB1020" s="30">
        <f ca="1">IF(Riskregister!$E$7="",0,COUNTIF(BH$4:BH$53,"&lt;"&amp;Z1020)*IF(AA1020&lt;0.5,Riskregister!$K$7+(Riskregister!$L$7-Riskregister!$K$7)*SQRT(AA1020/2),Riskregister!$L$7-(Riskregister!$L$7-Riskregister!$K$7)*SQRT((1-AA1020)/2)))</f>
        <v>2193633.042448991</v>
      </c>
      <c r="AC1020" s="30">
        <f t="shared" ca="1" si="619"/>
        <v>0.64618412781899048</v>
      </c>
      <c r="AD1020" s="30">
        <f t="shared" ca="1" si="619"/>
        <v>0.61564798471415616</v>
      </c>
      <c r="AE1020" s="30">
        <f ca="1">IF(Riskregister!$E$8="",0,COUNTIF(BI$4:BI$53,"&lt;"&amp;AC1020)*IF(AD1020&lt;0.5,Riskregister!$K$8+(Riskregister!$L$8-Riskregister!$K$8)*SQRT(AD1020/2),Riskregister!$L$8-(Riskregister!$L$8-Riskregister!$K$8)*SQRT((1-AD1020)/2)))</f>
        <v>8818858.3514459617</v>
      </c>
      <c r="AF1020" s="30">
        <f t="shared" ca="1" si="620"/>
        <v>0.63944869711456076</v>
      </c>
      <c r="AG1020" s="30">
        <f t="shared" ca="1" si="620"/>
        <v>6.8605620108578402E-2</v>
      </c>
      <c r="AH1020" s="30">
        <f>IF(Riskregister!$E$9="",0,COUNTIF(BJ$4:BJ$53,"&lt;"&amp;AF1020)*IF(AG1020&lt;0.5,Riskregister!$K$9+(Riskregister!$L$9-Riskregister!$K$9)*SQRT(AG1020/2),Riskregister!$L$9-(Riskregister!$L$9-Riskregister!$K$9)*SQRT((1-AG1020)/2)))</f>
        <v>0</v>
      </c>
      <c r="AI1020" s="30">
        <f t="shared" ca="1" si="621"/>
        <v>0.98014144921406188</v>
      </c>
      <c r="AJ1020" s="30">
        <f t="shared" ca="1" si="621"/>
        <v>0.1021432129226838</v>
      </c>
      <c r="AK1020" s="30">
        <f>IF(Riskregister!$E$10="",0,COUNTIF(BK$4:BK$53,"&lt;"&amp;AI1020)*IF(AJ1020&lt;0.5,Riskregister!$K$10+(Riskregister!$L$10-Riskregister!$K$10)*SQRT(AJ1020/2),Riskregister!$L$10-(Riskregister!$L$10-Riskregister!$K$10)*SQRT((1-AJ1020)/2)))</f>
        <v>0</v>
      </c>
      <c r="AL1020" s="30">
        <f t="shared" ca="1" si="622"/>
        <v>0.84829209151950868</v>
      </c>
      <c r="AM1020" s="30">
        <f t="shared" ca="1" si="622"/>
        <v>0.3888386262446033</v>
      </c>
      <c r="AN1020" s="30">
        <f>IF(Riskregister!$E$11="",0,COUNTIF(BL$4:BL$53,"&lt;"&amp;AL1020)*IF(AM1020&lt;0.5,Riskregister!$K$11+(Riskregister!$L$11-Riskregister!$K$11)*SQRT(AM1020/2),Riskregister!$L$11-(Riskregister!$L$11-Riskregister!$K$11)*SQRT((1-AM1020)/2)))</f>
        <v>0</v>
      </c>
      <c r="AO1020" s="30">
        <f t="shared" ca="1" si="623"/>
        <v>0.69711305581406802</v>
      </c>
      <c r="AP1020" s="30">
        <f t="shared" ca="1" si="623"/>
        <v>0.2842493836085761</v>
      </c>
      <c r="AQ1020" s="30">
        <f>IF(Riskregister!$E$12="",0,COUNTIF(BM$4:BM$53,"&lt;"&amp;AO1020)*IF(AP1020&lt;0.5,Riskregister!$K$12+(Riskregister!$L$12-Riskregister!$K$12)*SQRT(AP1020/2),Riskregister!$L$12-(Riskregister!$L$12-Riskregister!$K$12)*SQRT((1-AP1020)/2)))</f>
        <v>0</v>
      </c>
      <c r="AR1020" s="30">
        <f t="shared" ca="1" si="624"/>
        <v>0.7433719284215009</v>
      </c>
      <c r="AS1020" s="30">
        <f t="shared" ca="1" si="624"/>
        <v>0.90530945183314548</v>
      </c>
      <c r="AT1020" s="30">
        <f>IF(Riskregister!$E$13="",0,COUNTIF(BN$4:BN$53,"&lt;"&amp;AR1020)*IF(AS1020&lt;0.5,Riskregister!$K$13+(Riskregister!$L$13-Riskregister!$K$13)*SQRT(AS1020/2),Riskregister!$L$13-(Riskregister!$L$13-Riskregister!$K$13)*SQRT((1-AS1020)/2)))</f>
        <v>0</v>
      </c>
      <c r="AU1020" s="30">
        <f t="shared" ca="1" si="625"/>
        <v>0.78726209464260499</v>
      </c>
      <c r="AV1020" s="30">
        <f t="shared" ca="1" si="625"/>
        <v>0.44859524194349099</v>
      </c>
      <c r="AW1020" s="30">
        <f>IF(Riskregister!$E$14="",0,COUNTIF(BO$4:BO$53,"&lt;"&amp;AU1020)*IF(AV1020&lt;0.5,Riskregister!$K$14+(Riskregister!$L$14-Riskregister!$K$14)*SQRT(AV1020/2),Riskregister!$L$14-(Riskregister!$L$14-Riskregister!$K$14)*SQRT((1-AV1020)/2)))</f>
        <v>0</v>
      </c>
      <c r="AX1020" s="30">
        <f t="shared" ca="1" si="626"/>
        <v>0.17653337512258127</v>
      </c>
      <c r="AY1020" s="30">
        <f t="shared" ca="1" si="626"/>
        <v>0.12071130284616505</v>
      </c>
      <c r="AZ1020" s="30">
        <f>IF(Riskregister!$E$15="",0,COUNTIF(BP$4:BP$53,"&lt;"&amp;AX1020)*IF(AY1020&lt;0.5,Riskregister!$K$15+(Riskregister!$L$15-Riskregister!$K$15)*SQRT(AY1020/2),Riskregister!$L$15-(Riskregister!$L$15-Riskregister!$K$15)*SQRT((1-AY1020)/2)))</f>
        <v>0</v>
      </c>
      <c r="BA1020" s="30">
        <f t="shared" ca="1" si="627"/>
        <v>0.96378488437584342</v>
      </c>
      <c r="BB1020" s="30">
        <f t="shared" ca="1" si="627"/>
        <v>0.36199396502796821</v>
      </c>
      <c r="BC1020" s="30">
        <f>IF(Riskregister!$E$16="",0,COUNTIF(BQ$4:BQ$53,"&lt;"&amp;BA1020)*IF(BB1020&lt;0.5,Riskregister!$K$16+(Riskregister!$L$16-Riskregister!$K$16)*SQRT(BB1020/2),Riskregister!$L$16-(Riskregister!$L$16-Riskregister!$K$16)*SQRT((1-BB1020)/2)))</f>
        <v>0</v>
      </c>
      <c r="BD1020" s="30">
        <f t="shared" ca="1" si="603"/>
        <v>14775146.504593406</v>
      </c>
    </row>
    <row r="1021" spans="20:56" x14ac:dyDescent="0.35">
      <c r="T1021" s="30">
        <f t="shared" ca="1" si="616"/>
        <v>0.48561815185455226</v>
      </c>
      <c r="U1021" s="30">
        <f t="shared" ca="1" si="616"/>
        <v>0.68288117741977161</v>
      </c>
      <c r="V1021" s="30">
        <f ca="1">IF(Riskregister!$E$5="",0,COUNTIF(BF$4:BF$53,"&lt;"&amp;T1021)*IF(U1021&lt;0.5,Riskregister!$K$5+(Riskregister!$L$5-Riskregister!$K$5)*SQRT(U1021/2),Riskregister!$L$5-(Riskregister!$L$5-Riskregister!$K$5)*SQRT((1-U1021)/2)))</f>
        <v>1262436.4901928022</v>
      </c>
      <c r="W1021" s="30">
        <f t="shared" ca="1" si="617"/>
        <v>0.41369925515135519</v>
      </c>
      <c r="X1021" s="30">
        <f t="shared" ca="1" si="617"/>
        <v>0.9727209358006399</v>
      </c>
      <c r="Y1021" s="30">
        <f ca="1">IF(Riskregister!$E$6="",0,COUNTIF(BG$4:BG$53,"&lt;"&amp;W1021)*IF(X1021&lt;0.5,Riskregister!$K$6+(Riskregister!$L$6-Riskregister!$K$6)*SQRT(X1021/2),Riskregister!$L$6-(Riskregister!$L$6-Riskregister!$K$6)*SQRT((1-X1021)/2)))</f>
        <v>1789780.866705803</v>
      </c>
      <c r="Z1021" s="30">
        <f t="shared" ca="1" si="618"/>
        <v>0.42337147066656311</v>
      </c>
      <c r="AA1021" s="30">
        <f t="shared" ca="1" si="618"/>
        <v>0.15650846140265684</v>
      </c>
      <c r="AB1021" s="30">
        <f ca="1">IF(Riskregister!$E$7="",0,COUNTIF(BH$4:BH$53,"&lt;"&amp;Z1021)*IF(AA1021&lt;0.5,Riskregister!$K$7+(Riskregister!$L$7-Riskregister!$K$7)*SQRT(AA1021/2),Riskregister!$L$7-(Riskregister!$L$7-Riskregister!$K$7)*SQRT((1-AA1021)/2)))</f>
        <v>887453.11080362694</v>
      </c>
      <c r="AC1021" s="30">
        <f t="shared" ca="1" si="619"/>
        <v>0.14724006935717027</v>
      </c>
      <c r="AD1021" s="30">
        <f t="shared" ca="1" si="619"/>
        <v>0.71162033241066069</v>
      </c>
      <c r="AE1021" s="30">
        <f ca="1">IF(Riskregister!$E$8="",0,COUNTIF(BI$4:BI$53,"&lt;"&amp;AC1021)*IF(AD1021&lt;0.5,Riskregister!$K$8+(Riskregister!$L$8-Riskregister!$K$8)*SQRT(AD1021/2),Riskregister!$L$8-(Riskregister!$L$8-Riskregister!$K$8)*SQRT((1-AD1021)/2)))</f>
        <v>3215300.1853184793</v>
      </c>
      <c r="AF1021" s="30">
        <f t="shared" ca="1" si="620"/>
        <v>0.29291272713275485</v>
      </c>
      <c r="AG1021" s="30">
        <f t="shared" ca="1" si="620"/>
        <v>0.66350359726600849</v>
      </c>
      <c r="AH1021" s="30">
        <f>IF(Riskregister!$E$9="",0,COUNTIF(BJ$4:BJ$53,"&lt;"&amp;AF1021)*IF(AG1021&lt;0.5,Riskregister!$K$9+(Riskregister!$L$9-Riskregister!$K$9)*SQRT(AG1021/2),Riskregister!$L$9-(Riskregister!$L$9-Riskregister!$K$9)*SQRT((1-AG1021)/2)))</f>
        <v>0</v>
      </c>
      <c r="AI1021" s="30">
        <f t="shared" ca="1" si="621"/>
        <v>5.2899425792085286E-2</v>
      </c>
      <c r="AJ1021" s="30">
        <f t="shared" ca="1" si="621"/>
        <v>0.41412477830443029</v>
      </c>
      <c r="AK1021" s="30">
        <f>IF(Riskregister!$E$10="",0,COUNTIF(BK$4:BK$53,"&lt;"&amp;AI1021)*IF(AJ1021&lt;0.5,Riskregister!$K$10+(Riskregister!$L$10-Riskregister!$K$10)*SQRT(AJ1021/2),Riskregister!$L$10-(Riskregister!$L$10-Riskregister!$K$10)*SQRT((1-AJ1021)/2)))</f>
        <v>0</v>
      </c>
      <c r="AL1021" s="30">
        <f t="shared" ca="1" si="622"/>
        <v>0.87573059130464836</v>
      </c>
      <c r="AM1021" s="30">
        <f t="shared" ca="1" si="622"/>
        <v>0.14961227204939853</v>
      </c>
      <c r="AN1021" s="30">
        <f>IF(Riskregister!$E$11="",0,COUNTIF(BL$4:BL$53,"&lt;"&amp;AL1021)*IF(AM1021&lt;0.5,Riskregister!$K$11+(Riskregister!$L$11-Riskregister!$K$11)*SQRT(AM1021/2),Riskregister!$L$11-(Riskregister!$L$11-Riskregister!$K$11)*SQRT((1-AM1021)/2)))</f>
        <v>0</v>
      </c>
      <c r="AO1021" s="30">
        <f t="shared" ca="1" si="623"/>
        <v>0.82648294084214302</v>
      </c>
      <c r="AP1021" s="30">
        <f t="shared" ca="1" si="623"/>
        <v>0.33388836155534218</v>
      </c>
      <c r="AQ1021" s="30">
        <f>IF(Riskregister!$E$12="",0,COUNTIF(BM$4:BM$53,"&lt;"&amp;AO1021)*IF(AP1021&lt;0.5,Riskregister!$K$12+(Riskregister!$L$12-Riskregister!$K$12)*SQRT(AP1021/2),Riskregister!$L$12-(Riskregister!$L$12-Riskregister!$K$12)*SQRT((1-AP1021)/2)))</f>
        <v>0</v>
      </c>
      <c r="AR1021" s="30">
        <f t="shared" ca="1" si="624"/>
        <v>3.4756789357800799E-2</v>
      </c>
      <c r="AS1021" s="30">
        <f t="shared" ca="1" si="624"/>
        <v>0.54870292529949383</v>
      </c>
      <c r="AT1021" s="30">
        <f>IF(Riskregister!$E$13="",0,COUNTIF(BN$4:BN$53,"&lt;"&amp;AR1021)*IF(AS1021&lt;0.5,Riskregister!$K$13+(Riskregister!$L$13-Riskregister!$K$13)*SQRT(AS1021/2),Riskregister!$L$13-(Riskregister!$L$13-Riskregister!$K$13)*SQRT((1-AS1021)/2)))</f>
        <v>0</v>
      </c>
      <c r="AU1021" s="30">
        <f t="shared" ca="1" si="625"/>
        <v>0.7336176635914281</v>
      </c>
      <c r="AV1021" s="30">
        <f t="shared" ca="1" si="625"/>
        <v>0.31266417790669343</v>
      </c>
      <c r="AW1021" s="30">
        <f>IF(Riskregister!$E$14="",0,COUNTIF(BO$4:BO$53,"&lt;"&amp;AU1021)*IF(AV1021&lt;0.5,Riskregister!$K$14+(Riskregister!$L$14-Riskregister!$K$14)*SQRT(AV1021/2),Riskregister!$L$14-(Riskregister!$L$14-Riskregister!$K$14)*SQRT((1-AV1021)/2)))</f>
        <v>0</v>
      </c>
      <c r="AX1021" s="30">
        <f t="shared" ca="1" si="626"/>
        <v>0.66142805122247428</v>
      </c>
      <c r="AY1021" s="30">
        <f t="shared" ca="1" si="626"/>
        <v>0.36439843661109228</v>
      </c>
      <c r="AZ1021" s="30">
        <f>IF(Riskregister!$E$15="",0,COUNTIF(BP$4:BP$53,"&lt;"&amp;AX1021)*IF(AY1021&lt;0.5,Riskregister!$K$15+(Riskregister!$L$15-Riskregister!$K$15)*SQRT(AY1021/2),Riskregister!$L$15-(Riskregister!$L$15-Riskregister!$K$15)*SQRT((1-AY1021)/2)))</f>
        <v>0</v>
      </c>
      <c r="BA1021" s="30">
        <f t="shared" ca="1" si="627"/>
        <v>0.13821083654499</v>
      </c>
      <c r="BB1021" s="30">
        <f t="shared" ca="1" si="627"/>
        <v>0.81342830198590754</v>
      </c>
      <c r="BC1021" s="30">
        <f>IF(Riskregister!$E$16="",0,COUNTIF(BQ$4:BQ$53,"&lt;"&amp;BA1021)*IF(BB1021&lt;0.5,Riskregister!$K$16+(Riskregister!$L$16-Riskregister!$K$16)*SQRT(BB1021/2),Riskregister!$L$16-(Riskregister!$L$16-Riskregister!$K$16)*SQRT((1-BB1021)/2)))</f>
        <v>0</v>
      </c>
      <c r="BD1021" s="30">
        <f t="shared" ca="1" si="603"/>
        <v>7154970.6530207116</v>
      </c>
    </row>
    <row r="1022" spans="20:56" x14ac:dyDescent="0.35">
      <c r="T1022" s="30">
        <f t="shared" ca="1" si="616"/>
        <v>0.54409119896512315</v>
      </c>
      <c r="U1022" s="30">
        <f t="shared" ca="1" si="616"/>
        <v>7.3361873212424156E-2</v>
      </c>
      <c r="V1022" s="30">
        <f ca="1">IF(Riskregister!$E$5="",0,COUNTIF(BF$4:BF$53,"&lt;"&amp;T1022)*IF(U1022&lt;0.5,Riskregister!$K$5+(Riskregister!$L$5-Riskregister!$K$5)*SQRT(U1022/2),Riskregister!$L$5-(Riskregister!$L$5-Riskregister!$K$5)*SQRT((1-U1022)/2)))</f>
        <v>944740.82236388419</v>
      </c>
      <c r="W1022" s="30">
        <f t="shared" ca="1" si="617"/>
        <v>0.84173012490767185</v>
      </c>
      <c r="X1022" s="30">
        <f t="shared" ca="1" si="617"/>
        <v>0.96440113691968132</v>
      </c>
      <c r="Y1022" s="30">
        <f ca="1">IF(Riskregister!$E$6="",0,COUNTIF(BG$4:BG$53,"&lt;"&amp;W1022)*IF(X1022&lt;0.5,Riskregister!$K$6+(Riskregister!$L$6-Riskregister!$K$6)*SQRT(X1022/2),Riskregister!$L$6-(Riskregister!$L$6-Riskregister!$K$6)*SQRT((1-X1022)/2)))</f>
        <v>5279561.64475297</v>
      </c>
      <c r="Z1022" s="30">
        <f t="shared" ca="1" si="618"/>
        <v>0.84467708048142842</v>
      </c>
      <c r="AA1022" s="30">
        <f t="shared" ca="1" si="618"/>
        <v>0.61892709957288639</v>
      </c>
      <c r="AB1022" s="30">
        <f ca="1">IF(Riskregister!$E$7="",0,COUNTIF(BH$4:BH$53,"&lt;"&amp;Z1022)*IF(AA1022&lt;0.5,Riskregister!$K$7+(Riskregister!$L$7-Riskregister!$K$7)*SQRT(AA1022/2),Riskregister!$L$7-(Riskregister!$L$7-Riskregister!$K$7)*SQRT((1-AA1022)/2)))</f>
        <v>2225009.8446737817</v>
      </c>
      <c r="AC1022" s="30">
        <f t="shared" ca="1" si="619"/>
        <v>0.55259424990174311</v>
      </c>
      <c r="AD1022" s="30">
        <f t="shared" ca="1" si="619"/>
        <v>0.88004919831042561</v>
      </c>
      <c r="AE1022" s="30">
        <f ca="1">IF(Riskregister!$E$8="",0,COUNTIF(BI$4:BI$53,"&lt;"&amp;AC1022)*IF(AD1022&lt;0.5,Riskregister!$K$8+(Riskregister!$L$8-Riskregister!$K$8)*SQRT(AD1022/2),Riskregister!$L$8-(Riskregister!$L$8-Riskregister!$K$8)*SQRT((1-AD1022)/2)))</f>
        <v>11546927.535954084</v>
      </c>
      <c r="AF1022" s="30">
        <f t="shared" ca="1" si="620"/>
        <v>9.1552680465024627E-2</v>
      </c>
      <c r="AG1022" s="30">
        <f t="shared" ca="1" si="620"/>
        <v>0.10904841838623958</v>
      </c>
      <c r="AH1022" s="30">
        <f>IF(Riskregister!$E$9="",0,COUNTIF(BJ$4:BJ$53,"&lt;"&amp;AF1022)*IF(AG1022&lt;0.5,Riskregister!$K$9+(Riskregister!$L$9-Riskregister!$K$9)*SQRT(AG1022/2),Riskregister!$L$9-(Riskregister!$L$9-Riskregister!$K$9)*SQRT((1-AG1022)/2)))</f>
        <v>0</v>
      </c>
      <c r="AI1022" s="30">
        <f t="shared" ca="1" si="621"/>
        <v>0.37969106175417633</v>
      </c>
      <c r="AJ1022" s="30">
        <f t="shared" ca="1" si="621"/>
        <v>0.41010119916370225</v>
      </c>
      <c r="AK1022" s="30">
        <f>IF(Riskregister!$E$10="",0,COUNTIF(BK$4:BK$53,"&lt;"&amp;AI1022)*IF(AJ1022&lt;0.5,Riskregister!$K$10+(Riskregister!$L$10-Riskregister!$K$10)*SQRT(AJ1022/2),Riskregister!$L$10-(Riskregister!$L$10-Riskregister!$K$10)*SQRT((1-AJ1022)/2)))</f>
        <v>0</v>
      </c>
      <c r="AL1022" s="30">
        <f t="shared" ca="1" si="622"/>
        <v>1.0220321911875163E-2</v>
      </c>
      <c r="AM1022" s="30">
        <f t="shared" ca="1" si="622"/>
        <v>0.11054786020356988</v>
      </c>
      <c r="AN1022" s="30">
        <f>IF(Riskregister!$E$11="",0,COUNTIF(BL$4:BL$53,"&lt;"&amp;AL1022)*IF(AM1022&lt;0.5,Riskregister!$K$11+(Riskregister!$L$11-Riskregister!$K$11)*SQRT(AM1022/2),Riskregister!$L$11-(Riskregister!$L$11-Riskregister!$K$11)*SQRT((1-AM1022)/2)))</f>
        <v>0</v>
      </c>
      <c r="AO1022" s="30">
        <f t="shared" ca="1" si="623"/>
        <v>0.31379081320004498</v>
      </c>
      <c r="AP1022" s="30">
        <f t="shared" ca="1" si="623"/>
        <v>0.41013194805898201</v>
      </c>
      <c r="AQ1022" s="30">
        <f>IF(Riskregister!$E$12="",0,COUNTIF(BM$4:BM$53,"&lt;"&amp;AO1022)*IF(AP1022&lt;0.5,Riskregister!$K$12+(Riskregister!$L$12-Riskregister!$K$12)*SQRT(AP1022/2),Riskregister!$L$12-(Riskregister!$L$12-Riskregister!$K$12)*SQRT((1-AP1022)/2)))</f>
        <v>0</v>
      </c>
      <c r="AR1022" s="30">
        <f t="shared" ca="1" si="624"/>
        <v>0.19008800744743881</v>
      </c>
      <c r="AS1022" s="30">
        <f t="shared" ca="1" si="624"/>
        <v>4.2866024551368898E-2</v>
      </c>
      <c r="AT1022" s="30">
        <f>IF(Riskregister!$E$13="",0,COUNTIF(BN$4:BN$53,"&lt;"&amp;AR1022)*IF(AS1022&lt;0.5,Riskregister!$K$13+(Riskregister!$L$13-Riskregister!$K$13)*SQRT(AS1022/2),Riskregister!$L$13-(Riskregister!$L$13-Riskregister!$K$13)*SQRT((1-AS1022)/2)))</f>
        <v>0</v>
      </c>
      <c r="AU1022" s="30">
        <f t="shared" ca="1" si="625"/>
        <v>0.16520290878786403</v>
      </c>
      <c r="AV1022" s="30">
        <f t="shared" ca="1" si="625"/>
        <v>0.35084793210030107</v>
      </c>
      <c r="AW1022" s="30">
        <f>IF(Riskregister!$E$14="",0,COUNTIF(BO$4:BO$53,"&lt;"&amp;AU1022)*IF(AV1022&lt;0.5,Riskregister!$K$14+(Riskregister!$L$14-Riskregister!$K$14)*SQRT(AV1022/2),Riskregister!$L$14-(Riskregister!$L$14-Riskregister!$K$14)*SQRT((1-AV1022)/2)))</f>
        <v>0</v>
      </c>
      <c r="AX1022" s="30">
        <f t="shared" ca="1" si="626"/>
        <v>0.23747106372413074</v>
      </c>
      <c r="AY1022" s="30">
        <f t="shared" ca="1" si="626"/>
        <v>0.51217217414145677</v>
      </c>
      <c r="AZ1022" s="30">
        <f>IF(Riskregister!$E$15="",0,COUNTIF(BP$4:BP$53,"&lt;"&amp;AX1022)*IF(AY1022&lt;0.5,Riskregister!$K$15+(Riskregister!$L$15-Riskregister!$K$15)*SQRT(AY1022/2),Riskregister!$L$15-(Riskregister!$L$15-Riskregister!$K$15)*SQRT((1-AY1022)/2)))</f>
        <v>0</v>
      </c>
      <c r="BA1022" s="30">
        <f t="shared" ca="1" si="627"/>
        <v>0.16448838632596996</v>
      </c>
      <c r="BB1022" s="30">
        <f t="shared" ca="1" si="627"/>
        <v>6.8669357587016311E-2</v>
      </c>
      <c r="BC1022" s="30">
        <f>IF(Riskregister!$E$16="",0,COUNTIF(BQ$4:BQ$53,"&lt;"&amp;BA1022)*IF(BB1022&lt;0.5,Riskregister!$K$16+(Riskregister!$L$16-Riskregister!$K$16)*SQRT(BB1022/2),Riskregister!$L$16-(Riskregister!$L$16-Riskregister!$K$16)*SQRT((1-BB1022)/2)))</f>
        <v>0</v>
      </c>
      <c r="BD1022" s="30">
        <f t="shared" ca="1" si="603"/>
        <v>19996239.847744718</v>
      </c>
    </row>
    <row r="1023" spans="20:56" x14ac:dyDescent="0.35">
      <c r="T1023" s="30">
        <f t="shared" ca="1" si="616"/>
        <v>0.6087200156706597</v>
      </c>
      <c r="U1023" s="30">
        <f t="shared" ca="1" si="616"/>
        <v>0.85790339434696461</v>
      </c>
      <c r="V1023" s="30">
        <f ca="1">IF(Riskregister!$E$5="",0,COUNTIF(BF$4:BF$53,"&lt;"&amp;T1023)*IF(U1023&lt;0.5,Riskregister!$K$5+(Riskregister!$L$5-Riskregister!$K$5)*SQRT(U1023/2),Riskregister!$L$5-(Riskregister!$L$5-Riskregister!$K$5)*SQRT((1-U1023)/2)))</f>
        <v>1920212.0247881182</v>
      </c>
      <c r="W1023" s="30">
        <f t="shared" ca="1" si="617"/>
        <v>0.56771568094919356</v>
      </c>
      <c r="X1023" s="30">
        <f t="shared" ca="1" si="617"/>
        <v>0.98643243058466423</v>
      </c>
      <c r="Y1023" s="30">
        <f ca="1">IF(Riskregister!$E$6="",0,COUNTIF(BG$4:BG$53,"&lt;"&amp;W1023)*IF(X1023&lt;0.5,Riskregister!$K$6+(Riskregister!$L$6-Riskregister!$K$6)*SQRT(X1023/2),Riskregister!$L$6-(Riskregister!$L$6-Riskregister!$K$6)*SQRT((1-X1023)/2)))</f>
        <v>3703490.5569608686</v>
      </c>
      <c r="Z1023" s="30">
        <f t="shared" ca="1" si="618"/>
        <v>0.26583015734501003</v>
      </c>
      <c r="AA1023" s="30">
        <f t="shared" ca="1" si="618"/>
        <v>0.33789602908650451</v>
      </c>
      <c r="AB1023" s="30">
        <f ca="1">IF(Riskregister!$E$7="",0,COUNTIF(BH$4:BH$53,"&lt;"&amp;Z1023)*IF(AA1023&lt;0.5,Riskregister!$K$7+(Riskregister!$L$7-Riskregister!$K$7)*SQRT(AA1023/2),Riskregister!$L$7-(Riskregister!$L$7-Riskregister!$K$7)*SQRT((1-AA1023)/2)))</f>
        <v>969307.51041450282</v>
      </c>
      <c r="AC1023" s="30">
        <f t="shared" ca="1" si="619"/>
        <v>9.1312581508602442E-2</v>
      </c>
      <c r="AD1023" s="30">
        <f t="shared" ca="1" si="619"/>
        <v>0.93425753264085509</v>
      </c>
      <c r="AE1023" s="30">
        <f ca="1">IF(Riskregister!$E$8="",0,COUNTIF(BI$4:BI$53,"&lt;"&amp;AC1023)*IF(AD1023&lt;0.5,Riskregister!$K$8+(Riskregister!$L$8-Riskregister!$K$8)*SQRT(AD1023/2),Riskregister!$L$8-(Riskregister!$L$8-Riskregister!$K$8)*SQRT((1-AD1023)/2)))</f>
        <v>4147869.9911505547</v>
      </c>
      <c r="AF1023" s="30">
        <f t="shared" ca="1" si="620"/>
        <v>6.4910437550945499E-2</v>
      </c>
      <c r="AG1023" s="30">
        <f t="shared" ca="1" si="620"/>
        <v>0.85974279837488488</v>
      </c>
      <c r="AH1023" s="30">
        <f>IF(Riskregister!$E$9="",0,COUNTIF(BJ$4:BJ$53,"&lt;"&amp;AF1023)*IF(AG1023&lt;0.5,Riskregister!$K$9+(Riskregister!$L$9-Riskregister!$K$9)*SQRT(AG1023/2),Riskregister!$L$9-(Riskregister!$L$9-Riskregister!$K$9)*SQRT((1-AG1023)/2)))</f>
        <v>0</v>
      </c>
      <c r="AI1023" s="30">
        <f t="shared" ca="1" si="621"/>
        <v>0.8180289903531105</v>
      </c>
      <c r="AJ1023" s="30">
        <f t="shared" ca="1" si="621"/>
        <v>0.49725915962044542</v>
      </c>
      <c r="AK1023" s="30">
        <f>IF(Riskregister!$E$10="",0,COUNTIF(BK$4:BK$53,"&lt;"&amp;AI1023)*IF(AJ1023&lt;0.5,Riskregister!$K$10+(Riskregister!$L$10-Riskregister!$K$10)*SQRT(AJ1023/2),Riskregister!$L$10-(Riskregister!$L$10-Riskregister!$K$10)*SQRT((1-AJ1023)/2)))</f>
        <v>0</v>
      </c>
      <c r="AL1023" s="30">
        <f t="shared" ca="1" si="622"/>
        <v>0.36239844956388323</v>
      </c>
      <c r="AM1023" s="30">
        <f t="shared" ca="1" si="622"/>
        <v>0.52699719802932499</v>
      </c>
      <c r="AN1023" s="30">
        <f>IF(Riskregister!$E$11="",0,COUNTIF(BL$4:BL$53,"&lt;"&amp;AL1023)*IF(AM1023&lt;0.5,Riskregister!$K$11+(Riskregister!$L$11-Riskregister!$K$11)*SQRT(AM1023/2),Riskregister!$L$11-(Riskregister!$L$11-Riskregister!$K$11)*SQRT((1-AM1023)/2)))</f>
        <v>0</v>
      </c>
      <c r="AO1023" s="30">
        <f t="shared" ca="1" si="623"/>
        <v>0.7993786592115486</v>
      </c>
      <c r="AP1023" s="30">
        <f t="shared" ca="1" si="623"/>
        <v>0.18772029185540862</v>
      </c>
      <c r="AQ1023" s="30">
        <f>IF(Riskregister!$E$12="",0,COUNTIF(BM$4:BM$53,"&lt;"&amp;AO1023)*IF(AP1023&lt;0.5,Riskregister!$K$12+(Riskregister!$L$12-Riskregister!$K$12)*SQRT(AP1023/2),Riskregister!$L$12-(Riskregister!$L$12-Riskregister!$K$12)*SQRT((1-AP1023)/2)))</f>
        <v>0</v>
      </c>
      <c r="AR1023" s="30">
        <f t="shared" ca="1" si="624"/>
        <v>0.52688052792090256</v>
      </c>
      <c r="AS1023" s="30">
        <f t="shared" ca="1" si="624"/>
        <v>0.80869164633395685</v>
      </c>
      <c r="AT1023" s="30">
        <f>IF(Riskregister!$E$13="",0,COUNTIF(BN$4:BN$53,"&lt;"&amp;AR1023)*IF(AS1023&lt;0.5,Riskregister!$K$13+(Riskregister!$L$13-Riskregister!$K$13)*SQRT(AS1023/2),Riskregister!$L$13-(Riskregister!$L$13-Riskregister!$K$13)*SQRT((1-AS1023)/2)))</f>
        <v>0</v>
      </c>
      <c r="AU1023" s="30">
        <f t="shared" ca="1" si="625"/>
        <v>0.93387386165319641</v>
      </c>
      <c r="AV1023" s="30">
        <f t="shared" ca="1" si="625"/>
        <v>0.62009850116908494</v>
      </c>
      <c r="AW1023" s="30">
        <f>IF(Riskregister!$E$14="",0,COUNTIF(BO$4:BO$53,"&lt;"&amp;AU1023)*IF(AV1023&lt;0.5,Riskregister!$K$14+(Riskregister!$L$14-Riskregister!$K$14)*SQRT(AV1023/2),Riskregister!$L$14-(Riskregister!$L$14-Riskregister!$K$14)*SQRT((1-AV1023)/2)))</f>
        <v>0</v>
      </c>
      <c r="AX1023" s="30">
        <f t="shared" ca="1" si="626"/>
        <v>0.92084694483643525</v>
      </c>
      <c r="AY1023" s="30">
        <f t="shared" ca="1" si="626"/>
        <v>0.4632490816624133</v>
      </c>
      <c r="AZ1023" s="30">
        <f>IF(Riskregister!$E$15="",0,COUNTIF(BP$4:BP$53,"&lt;"&amp;AX1023)*IF(AY1023&lt;0.5,Riskregister!$K$15+(Riskregister!$L$15-Riskregister!$K$15)*SQRT(AY1023/2),Riskregister!$L$15-(Riskregister!$L$15-Riskregister!$K$15)*SQRT((1-AY1023)/2)))</f>
        <v>0</v>
      </c>
      <c r="BA1023" s="30">
        <f t="shared" ca="1" si="627"/>
        <v>0.34610637331922756</v>
      </c>
      <c r="BB1023" s="30">
        <f t="shared" ca="1" si="627"/>
        <v>3.1607629472795273E-2</v>
      </c>
      <c r="BC1023" s="30">
        <f>IF(Riskregister!$E$16="",0,COUNTIF(BQ$4:BQ$53,"&lt;"&amp;BA1023)*IF(BB1023&lt;0.5,Riskregister!$K$16+(Riskregister!$L$16-Riskregister!$K$16)*SQRT(BB1023/2),Riskregister!$L$16-(Riskregister!$L$16-Riskregister!$K$16)*SQRT((1-BB1023)/2)))</f>
        <v>0</v>
      </c>
      <c r="BD1023" s="30">
        <f t="shared" ca="1" si="603"/>
        <v>10740880.083314044</v>
      </c>
    </row>
    <row r="1024" spans="20:56" x14ac:dyDescent="0.35">
      <c r="T1024" s="30">
        <f t="shared" ref="T1024:U1043" ca="1" si="628">RAND()</f>
        <v>0.14285755712217085</v>
      </c>
      <c r="U1024" s="30">
        <f t="shared" ca="1" si="628"/>
        <v>0.13975464139145521</v>
      </c>
      <c r="V1024" s="30">
        <f ca="1">IF(Riskregister!$E$5="",0,COUNTIF(BF$4:BF$53,"&lt;"&amp;T1024)*IF(U1024&lt;0.5,Riskregister!$K$5+(Riskregister!$L$5-Riskregister!$K$5)*SQRT(U1024/2),Riskregister!$L$5-(Riskregister!$L$5-Riskregister!$K$5)*SQRT((1-U1024)/2)))</f>
        <v>537908.86861052352</v>
      </c>
      <c r="W1024" s="30">
        <f t="shared" ref="W1024:X1043" ca="1" si="629">RAND()</f>
        <v>0.1489891569118571</v>
      </c>
      <c r="X1024" s="30">
        <f t="shared" ca="1" si="629"/>
        <v>0.65732484908917099</v>
      </c>
      <c r="Y1024" s="30">
        <f ca="1">IF(Riskregister!$E$6="",0,COUNTIF(BG$4:BG$53,"&lt;"&amp;W1024)*IF(X1024&lt;0.5,Riskregister!$K$6+(Riskregister!$L$6-Riskregister!$K$6)*SQRT(X1024/2),Riskregister!$L$6-(Riskregister!$L$6-Riskregister!$K$6)*SQRT((1-X1024)/2)))</f>
        <v>1254927.0207049896</v>
      </c>
      <c r="Z1024" s="30">
        <f t="shared" ref="Z1024:AA1043" ca="1" si="630">RAND()</f>
        <v>3.5232973108099586E-2</v>
      </c>
      <c r="AA1024" s="30">
        <f t="shared" ca="1" si="630"/>
        <v>0.30798032309711454</v>
      </c>
      <c r="AB1024" s="30">
        <f ca="1">IF(Riskregister!$E$7="",0,COUNTIF(BH$4:BH$53,"&lt;"&amp;Z1024)*IF(AA1024&lt;0.5,Riskregister!$K$7+(Riskregister!$L$7-Riskregister!$K$7)*SQRT(AA1024/2),Riskregister!$L$7-(Riskregister!$L$7-Riskregister!$K$7)*SQRT((1-AA1024)/2)))</f>
        <v>374691.06130122452</v>
      </c>
      <c r="AC1024" s="30">
        <f t="shared" ref="AC1024:AD1043" ca="1" si="631">RAND()</f>
        <v>4.9934643853547622E-2</v>
      </c>
      <c r="AD1024" s="30">
        <f t="shared" ca="1" si="631"/>
        <v>0.65226288387612374</v>
      </c>
      <c r="AE1024" s="30">
        <f ca="1">IF(Riskregister!$E$8="",0,COUNTIF(BI$4:BI$53,"&lt;"&amp;AC1024)*IF(AD1024&lt;0.5,Riskregister!$K$8+(Riskregister!$L$8-Riskregister!$K$8)*SQRT(AD1024/2),Riskregister!$L$8-(Riskregister!$L$8-Riskregister!$K$8)*SQRT((1-AD1024)/2)))</f>
        <v>0</v>
      </c>
      <c r="AF1024" s="30">
        <f t="shared" ref="AF1024:AG1043" ca="1" si="632">RAND()</f>
        <v>0.89532040168067906</v>
      </c>
      <c r="AG1024" s="30">
        <f t="shared" ca="1" si="632"/>
        <v>0.46944856896399134</v>
      </c>
      <c r="AH1024" s="30">
        <f>IF(Riskregister!$E$9="",0,COUNTIF(BJ$4:BJ$53,"&lt;"&amp;AF1024)*IF(AG1024&lt;0.5,Riskregister!$K$9+(Riskregister!$L$9-Riskregister!$K$9)*SQRT(AG1024/2),Riskregister!$L$9-(Riskregister!$L$9-Riskregister!$K$9)*SQRT((1-AG1024)/2)))</f>
        <v>0</v>
      </c>
      <c r="AI1024" s="30">
        <f t="shared" ref="AI1024:AJ1043" ca="1" si="633">RAND()</f>
        <v>9.8433997914435523E-3</v>
      </c>
      <c r="AJ1024" s="30">
        <f t="shared" ca="1" si="633"/>
        <v>0.22831036154562123</v>
      </c>
      <c r="AK1024" s="30">
        <f>IF(Riskregister!$E$10="",0,COUNTIF(BK$4:BK$53,"&lt;"&amp;AI1024)*IF(AJ1024&lt;0.5,Riskregister!$K$10+(Riskregister!$L$10-Riskregister!$K$10)*SQRT(AJ1024/2),Riskregister!$L$10-(Riskregister!$L$10-Riskregister!$K$10)*SQRT((1-AJ1024)/2)))</f>
        <v>0</v>
      </c>
      <c r="AL1024" s="30">
        <f t="shared" ref="AL1024:AM1043" ca="1" si="634">RAND()</f>
        <v>0.37608154774398039</v>
      </c>
      <c r="AM1024" s="30">
        <f t="shared" ca="1" si="634"/>
        <v>0.36072624608660797</v>
      </c>
      <c r="AN1024" s="30">
        <f>IF(Riskregister!$E$11="",0,COUNTIF(BL$4:BL$53,"&lt;"&amp;AL1024)*IF(AM1024&lt;0.5,Riskregister!$K$11+(Riskregister!$L$11-Riskregister!$K$11)*SQRT(AM1024/2),Riskregister!$L$11-(Riskregister!$L$11-Riskregister!$K$11)*SQRT((1-AM1024)/2)))</f>
        <v>0</v>
      </c>
      <c r="AO1024" s="30">
        <f t="shared" ref="AO1024:AP1043" ca="1" si="635">RAND()</f>
        <v>0.47744264822656213</v>
      </c>
      <c r="AP1024" s="30">
        <f t="shared" ca="1" si="635"/>
        <v>0.61229832084449176</v>
      </c>
      <c r="AQ1024" s="30">
        <f>IF(Riskregister!$E$12="",0,COUNTIF(BM$4:BM$53,"&lt;"&amp;AO1024)*IF(AP1024&lt;0.5,Riskregister!$K$12+(Riskregister!$L$12-Riskregister!$K$12)*SQRT(AP1024/2),Riskregister!$L$12-(Riskregister!$L$12-Riskregister!$K$12)*SQRT((1-AP1024)/2)))</f>
        <v>0</v>
      </c>
      <c r="AR1024" s="30">
        <f t="shared" ref="AR1024:AS1043" ca="1" si="636">RAND()</f>
        <v>0.65777018382592478</v>
      </c>
      <c r="AS1024" s="30">
        <f t="shared" ca="1" si="636"/>
        <v>0.32512609464556519</v>
      </c>
      <c r="AT1024" s="30">
        <f>IF(Riskregister!$E$13="",0,COUNTIF(BN$4:BN$53,"&lt;"&amp;AR1024)*IF(AS1024&lt;0.5,Riskregister!$K$13+(Riskregister!$L$13-Riskregister!$K$13)*SQRT(AS1024/2),Riskregister!$L$13-(Riskregister!$L$13-Riskregister!$K$13)*SQRT((1-AS1024)/2)))</f>
        <v>0</v>
      </c>
      <c r="AU1024" s="30">
        <f t="shared" ref="AU1024:AV1043" ca="1" si="637">RAND()</f>
        <v>0.43492556394819015</v>
      </c>
      <c r="AV1024" s="30">
        <f t="shared" ca="1" si="637"/>
        <v>0.56717002076147893</v>
      </c>
      <c r="AW1024" s="30">
        <f>IF(Riskregister!$E$14="",0,COUNTIF(BO$4:BO$53,"&lt;"&amp;AU1024)*IF(AV1024&lt;0.5,Riskregister!$K$14+(Riskregister!$L$14-Riskregister!$K$14)*SQRT(AV1024/2),Riskregister!$L$14-(Riskregister!$L$14-Riskregister!$K$14)*SQRT((1-AV1024)/2)))</f>
        <v>0</v>
      </c>
      <c r="AX1024" s="30">
        <f t="shared" ref="AX1024:AY1043" ca="1" si="638">RAND()</f>
        <v>0.64603849935033064</v>
      </c>
      <c r="AY1024" s="30">
        <f t="shared" ca="1" si="638"/>
        <v>0.67436774107668374</v>
      </c>
      <c r="AZ1024" s="30">
        <f>IF(Riskregister!$E$15="",0,COUNTIF(BP$4:BP$53,"&lt;"&amp;AX1024)*IF(AY1024&lt;0.5,Riskregister!$K$15+(Riskregister!$L$15-Riskregister!$K$15)*SQRT(AY1024/2),Riskregister!$L$15-(Riskregister!$L$15-Riskregister!$K$15)*SQRT((1-AY1024)/2)))</f>
        <v>0</v>
      </c>
      <c r="BA1024" s="30">
        <f t="shared" ref="BA1024:BB1043" ca="1" si="639">RAND()</f>
        <v>0.78211029093611795</v>
      </c>
      <c r="BB1024" s="30">
        <f t="shared" ca="1" si="639"/>
        <v>0.63178793550898082</v>
      </c>
      <c r="BC1024" s="30">
        <f>IF(Riskregister!$E$16="",0,COUNTIF(BQ$4:BQ$53,"&lt;"&amp;BA1024)*IF(BB1024&lt;0.5,Riskregister!$K$16+(Riskregister!$L$16-Riskregister!$K$16)*SQRT(BB1024/2),Riskregister!$L$16-(Riskregister!$L$16-Riskregister!$K$16)*SQRT((1-BB1024)/2)))</f>
        <v>0</v>
      </c>
      <c r="BD1024" s="30">
        <f t="shared" ca="1" si="603"/>
        <v>2167526.9506167374</v>
      </c>
    </row>
    <row r="1025" spans="20:56" x14ac:dyDescent="0.35">
      <c r="T1025" s="30">
        <f t="shared" ca="1" si="628"/>
        <v>0.24549999710686299</v>
      </c>
      <c r="U1025" s="30">
        <f t="shared" ca="1" si="628"/>
        <v>0.94053803785266343</v>
      </c>
      <c r="V1025" s="30">
        <f ca="1">IF(Riskregister!$E$5="",0,COUNTIF(BF$4:BF$53,"&lt;"&amp;T1025)*IF(U1025&lt;0.5,Riskregister!$K$5+(Riskregister!$L$5-Riskregister!$K$5)*SQRT(U1025/2),Riskregister!$L$5-(Riskregister!$L$5-Riskregister!$K$5)*SQRT((1-U1025)/2)))</f>
        <v>1044815.9329387476</v>
      </c>
      <c r="W1025" s="30">
        <f t="shared" ca="1" si="629"/>
        <v>0.76879820052388625</v>
      </c>
      <c r="X1025" s="30">
        <f t="shared" ca="1" si="629"/>
        <v>0.65030356311480331</v>
      </c>
      <c r="Y1025" s="30">
        <f ca="1">IF(Riskregister!$E$6="",0,COUNTIF(BG$4:BG$53,"&lt;"&amp;W1025)*IF(X1025&lt;0.5,Riskregister!$K$6+(Riskregister!$L$6-Riskregister!$K$6)*SQRT(X1025/2),Riskregister!$L$6-(Riskregister!$L$6-Riskregister!$K$6)*SQRT((1-X1025)/2)))</f>
        <v>3741997.77462772</v>
      </c>
      <c r="Z1025" s="30">
        <f t="shared" ca="1" si="630"/>
        <v>0.51707384130222545</v>
      </c>
      <c r="AA1025" s="30">
        <f t="shared" ca="1" si="630"/>
        <v>2.0474167912646557E-2</v>
      </c>
      <c r="AB1025" s="30">
        <f ca="1">IF(Riskregister!$E$7="",0,COUNTIF(BH$4:BH$53,"&lt;"&amp;Z1025)*IF(AA1025&lt;0.5,Riskregister!$K$7+(Riskregister!$L$7-Riskregister!$K$7)*SQRT(AA1025/2),Riskregister!$L$7-(Riskregister!$L$7-Riskregister!$K$7)*SQRT((1-AA1025)/2)))</f>
        <v>512474.799087764</v>
      </c>
      <c r="AC1025" s="30">
        <f t="shared" ca="1" si="631"/>
        <v>0.27263820511147041</v>
      </c>
      <c r="AD1025" s="30">
        <f t="shared" ca="1" si="631"/>
        <v>0.17023721155918459</v>
      </c>
      <c r="AE1025" s="30">
        <f ca="1">IF(Riskregister!$E$8="",0,COUNTIF(BI$4:BI$53,"&lt;"&amp;AC1025)*IF(AD1025&lt;0.5,Riskregister!$K$8+(Riskregister!$L$8-Riskregister!$K$8)*SQRT(AD1025/2),Riskregister!$L$8-(Riskregister!$L$8-Riskregister!$K$8)*SQRT((1-AD1025)/2)))</f>
        <v>3342458.7520480184</v>
      </c>
      <c r="AF1025" s="30">
        <f t="shared" ca="1" si="632"/>
        <v>0.71644333108888136</v>
      </c>
      <c r="AG1025" s="30">
        <f t="shared" ca="1" si="632"/>
        <v>0.21541545816498286</v>
      </c>
      <c r="AH1025" s="30">
        <f>IF(Riskregister!$E$9="",0,COUNTIF(BJ$4:BJ$53,"&lt;"&amp;AF1025)*IF(AG1025&lt;0.5,Riskregister!$K$9+(Riskregister!$L$9-Riskregister!$K$9)*SQRT(AG1025/2),Riskregister!$L$9-(Riskregister!$L$9-Riskregister!$K$9)*SQRT((1-AG1025)/2)))</f>
        <v>0</v>
      </c>
      <c r="AI1025" s="30">
        <f t="shared" ca="1" si="633"/>
        <v>0.83922458963370861</v>
      </c>
      <c r="AJ1025" s="30">
        <f t="shared" ca="1" si="633"/>
        <v>9.4595796929308529E-2</v>
      </c>
      <c r="AK1025" s="30">
        <f>IF(Riskregister!$E$10="",0,COUNTIF(BK$4:BK$53,"&lt;"&amp;AI1025)*IF(AJ1025&lt;0.5,Riskregister!$K$10+(Riskregister!$L$10-Riskregister!$K$10)*SQRT(AJ1025/2),Riskregister!$L$10-(Riskregister!$L$10-Riskregister!$K$10)*SQRT((1-AJ1025)/2)))</f>
        <v>0</v>
      </c>
      <c r="AL1025" s="30">
        <f t="shared" ca="1" si="634"/>
        <v>0.24451462674120272</v>
      </c>
      <c r="AM1025" s="30">
        <f t="shared" ca="1" si="634"/>
        <v>0.60393007195571258</v>
      </c>
      <c r="AN1025" s="30">
        <f>IF(Riskregister!$E$11="",0,COUNTIF(BL$4:BL$53,"&lt;"&amp;AL1025)*IF(AM1025&lt;0.5,Riskregister!$K$11+(Riskregister!$L$11-Riskregister!$K$11)*SQRT(AM1025/2),Riskregister!$L$11-(Riskregister!$L$11-Riskregister!$K$11)*SQRT((1-AM1025)/2)))</f>
        <v>0</v>
      </c>
      <c r="AO1025" s="30">
        <f t="shared" ca="1" si="635"/>
        <v>0.64722442535908054</v>
      </c>
      <c r="AP1025" s="30">
        <f t="shared" ca="1" si="635"/>
        <v>0.12108996392450833</v>
      </c>
      <c r="AQ1025" s="30">
        <f>IF(Riskregister!$E$12="",0,COUNTIF(BM$4:BM$53,"&lt;"&amp;AO1025)*IF(AP1025&lt;0.5,Riskregister!$K$12+(Riskregister!$L$12-Riskregister!$K$12)*SQRT(AP1025/2),Riskregister!$L$12-(Riskregister!$L$12-Riskregister!$K$12)*SQRT((1-AP1025)/2)))</f>
        <v>0</v>
      </c>
      <c r="AR1025" s="30">
        <f t="shared" ca="1" si="636"/>
        <v>0.85110755537133187</v>
      </c>
      <c r="AS1025" s="30">
        <f t="shared" ca="1" si="636"/>
        <v>0.63455409001762397</v>
      </c>
      <c r="AT1025" s="30">
        <f>IF(Riskregister!$E$13="",0,COUNTIF(BN$4:BN$53,"&lt;"&amp;AR1025)*IF(AS1025&lt;0.5,Riskregister!$K$13+(Riskregister!$L$13-Riskregister!$K$13)*SQRT(AS1025/2),Riskregister!$L$13-(Riskregister!$L$13-Riskregister!$K$13)*SQRT((1-AS1025)/2)))</f>
        <v>0</v>
      </c>
      <c r="AU1025" s="30">
        <f t="shared" ca="1" si="637"/>
        <v>0.31935053405237368</v>
      </c>
      <c r="AV1025" s="30">
        <f t="shared" ca="1" si="637"/>
        <v>0.48273902550588466</v>
      </c>
      <c r="AW1025" s="30">
        <f>IF(Riskregister!$E$14="",0,COUNTIF(BO$4:BO$53,"&lt;"&amp;AU1025)*IF(AV1025&lt;0.5,Riskregister!$K$14+(Riskregister!$L$14-Riskregister!$K$14)*SQRT(AV1025/2),Riskregister!$L$14-(Riskregister!$L$14-Riskregister!$K$14)*SQRT((1-AV1025)/2)))</f>
        <v>0</v>
      </c>
      <c r="AX1025" s="30">
        <f t="shared" ca="1" si="638"/>
        <v>0.44998279607714853</v>
      </c>
      <c r="AY1025" s="30">
        <f t="shared" ca="1" si="638"/>
        <v>0.8536558140431364</v>
      </c>
      <c r="AZ1025" s="30">
        <f>IF(Riskregister!$E$15="",0,COUNTIF(BP$4:BP$53,"&lt;"&amp;AX1025)*IF(AY1025&lt;0.5,Riskregister!$K$15+(Riskregister!$L$15-Riskregister!$K$15)*SQRT(AY1025/2),Riskregister!$L$15-(Riskregister!$L$15-Riskregister!$K$15)*SQRT((1-AY1025)/2)))</f>
        <v>0</v>
      </c>
      <c r="BA1025" s="30">
        <f t="shared" ca="1" si="639"/>
        <v>0.59860486057370366</v>
      </c>
      <c r="BB1025" s="30">
        <f t="shared" ca="1" si="639"/>
        <v>0.55991463949648668</v>
      </c>
      <c r="BC1025" s="30">
        <f>IF(Riskregister!$E$16="",0,COUNTIF(BQ$4:BQ$53,"&lt;"&amp;BA1025)*IF(BB1025&lt;0.5,Riskregister!$K$16+(Riskregister!$L$16-Riskregister!$K$16)*SQRT(BB1025/2),Riskregister!$L$16-(Riskregister!$L$16-Riskregister!$K$16)*SQRT((1-BB1025)/2)))</f>
        <v>0</v>
      </c>
      <c r="BD1025" s="30">
        <f t="shared" ca="1" si="603"/>
        <v>8641747.2587022502</v>
      </c>
    </row>
    <row r="1026" spans="20:56" x14ac:dyDescent="0.35">
      <c r="T1026" s="30">
        <f t="shared" ca="1" si="628"/>
        <v>0.90053924850520128</v>
      </c>
      <c r="U1026" s="30">
        <f t="shared" ca="1" si="628"/>
        <v>8.7279684650421352E-2</v>
      </c>
      <c r="V1026" s="30">
        <f ca="1">IF(Riskregister!$E$5="",0,COUNTIF(BF$4:BF$53,"&lt;"&amp;T1026)*IF(U1026&lt;0.5,Riskregister!$K$5+(Riskregister!$L$5-Riskregister!$K$5)*SQRT(U1026/2),Riskregister!$L$5-(Riskregister!$L$5-Riskregister!$K$5)*SQRT((1-U1026)/2)))</f>
        <v>1464034.086337684</v>
      </c>
      <c r="W1026" s="30">
        <f t="shared" ca="1" si="629"/>
        <v>0.52398286064925015</v>
      </c>
      <c r="X1026" s="30">
        <f t="shared" ca="1" si="629"/>
        <v>0.37944279754669352</v>
      </c>
      <c r="Y1026" s="30">
        <f ca="1">IF(Riskregister!$E$6="",0,COUNTIF(BG$4:BG$53,"&lt;"&amp;W1026)*IF(X1026&lt;0.5,Riskregister!$K$6+(Riskregister!$L$6-Riskregister!$K$6)*SQRT(X1026/2),Riskregister!$L$6-(Riskregister!$L$6-Riskregister!$K$6)*SQRT((1-X1026)/2)))</f>
        <v>1968052.7185342251</v>
      </c>
      <c r="Z1026" s="30">
        <f t="shared" ca="1" si="630"/>
        <v>0.7970331584303787</v>
      </c>
      <c r="AA1026" s="30">
        <f t="shared" ca="1" si="630"/>
        <v>0.68934430826615478</v>
      </c>
      <c r="AB1026" s="30">
        <f ca="1">IF(Riskregister!$E$7="",0,COUNTIF(BH$4:BH$53,"&lt;"&amp;Z1026)*IF(AA1026&lt;0.5,Riskregister!$K$7+(Riskregister!$L$7-Riskregister!$K$7)*SQRT(AA1026/2),Riskregister!$L$7-(Riskregister!$L$7-Riskregister!$K$7)*SQRT((1-AA1026)/2)))</f>
        <v>2096473.6923857804</v>
      </c>
      <c r="AC1026" s="30">
        <f t="shared" ca="1" si="631"/>
        <v>0.72937062308032619</v>
      </c>
      <c r="AD1026" s="30">
        <f t="shared" ca="1" si="631"/>
        <v>0.18961227157408411</v>
      </c>
      <c r="AE1026" s="30">
        <f ca="1">IF(Riskregister!$E$8="",0,COUNTIF(BI$4:BI$53,"&lt;"&amp;AC1026)*IF(AD1026&lt;0.5,Riskregister!$K$8+(Riskregister!$L$8-Riskregister!$K$8)*SQRT(AD1026/2),Riskregister!$L$8-(Riskregister!$L$8-Riskregister!$K$8)*SQRT((1-AD1026)/2)))</f>
        <v>6988633.7448980259</v>
      </c>
      <c r="AF1026" s="30">
        <f t="shared" ca="1" si="632"/>
        <v>0.97692836122903204</v>
      </c>
      <c r="AG1026" s="30">
        <f t="shared" ca="1" si="632"/>
        <v>0.40780046399663139</v>
      </c>
      <c r="AH1026" s="30">
        <f>IF(Riskregister!$E$9="",0,COUNTIF(BJ$4:BJ$53,"&lt;"&amp;AF1026)*IF(AG1026&lt;0.5,Riskregister!$K$9+(Riskregister!$L$9-Riskregister!$K$9)*SQRT(AG1026/2),Riskregister!$L$9-(Riskregister!$L$9-Riskregister!$K$9)*SQRT((1-AG1026)/2)))</f>
        <v>0</v>
      </c>
      <c r="AI1026" s="30">
        <f t="shared" ca="1" si="633"/>
        <v>0.7312780468300496</v>
      </c>
      <c r="AJ1026" s="30">
        <f t="shared" ca="1" si="633"/>
        <v>0.77860254216531422</v>
      </c>
      <c r="AK1026" s="30">
        <f>IF(Riskregister!$E$10="",0,COUNTIF(BK$4:BK$53,"&lt;"&amp;AI1026)*IF(AJ1026&lt;0.5,Riskregister!$K$10+(Riskregister!$L$10-Riskregister!$K$10)*SQRT(AJ1026/2),Riskregister!$L$10-(Riskregister!$L$10-Riskregister!$K$10)*SQRT((1-AJ1026)/2)))</f>
        <v>0</v>
      </c>
      <c r="AL1026" s="30">
        <f t="shared" ca="1" si="634"/>
        <v>0.88957276734967039</v>
      </c>
      <c r="AM1026" s="30">
        <f t="shared" ca="1" si="634"/>
        <v>0.41284004701614607</v>
      </c>
      <c r="AN1026" s="30">
        <f>IF(Riskregister!$E$11="",0,COUNTIF(BL$4:BL$53,"&lt;"&amp;AL1026)*IF(AM1026&lt;0.5,Riskregister!$K$11+(Riskregister!$L$11-Riskregister!$K$11)*SQRT(AM1026/2),Riskregister!$L$11-(Riskregister!$L$11-Riskregister!$K$11)*SQRT((1-AM1026)/2)))</f>
        <v>0</v>
      </c>
      <c r="AO1026" s="30">
        <f t="shared" ca="1" si="635"/>
        <v>0.25835979497788986</v>
      </c>
      <c r="AP1026" s="30">
        <f t="shared" ca="1" si="635"/>
        <v>8.345118632455073E-2</v>
      </c>
      <c r="AQ1026" s="30">
        <f>IF(Riskregister!$E$12="",0,COUNTIF(BM$4:BM$53,"&lt;"&amp;AO1026)*IF(AP1026&lt;0.5,Riskregister!$K$12+(Riskregister!$L$12-Riskregister!$K$12)*SQRT(AP1026/2),Riskregister!$L$12-(Riskregister!$L$12-Riskregister!$K$12)*SQRT((1-AP1026)/2)))</f>
        <v>0</v>
      </c>
      <c r="AR1026" s="30">
        <f t="shared" ca="1" si="636"/>
        <v>0.55042261699741435</v>
      </c>
      <c r="AS1026" s="30">
        <f t="shared" ca="1" si="636"/>
        <v>0.81593887172351665</v>
      </c>
      <c r="AT1026" s="30">
        <f>IF(Riskregister!$E$13="",0,COUNTIF(BN$4:BN$53,"&lt;"&amp;AR1026)*IF(AS1026&lt;0.5,Riskregister!$K$13+(Riskregister!$L$13-Riskregister!$K$13)*SQRT(AS1026/2),Riskregister!$L$13-(Riskregister!$L$13-Riskregister!$K$13)*SQRT((1-AS1026)/2)))</f>
        <v>0</v>
      </c>
      <c r="AU1026" s="30">
        <f t="shared" ca="1" si="637"/>
        <v>0.22583636605620305</v>
      </c>
      <c r="AV1026" s="30">
        <f t="shared" ca="1" si="637"/>
        <v>0.92745496747844258</v>
      </c>
      <c r="AW1026" s="30">
        <f>IF(Riskregister!$E$14="",0,COUNTIF(BO$4:BO$53,"&lt;"&amp;AU1026)*IF(AV1026&lt;0.5,Riskregister!$K$14+(Riskregister!$L$14-Riskregister!$K$14)*SQRT(AV1026/2),Riskregister!$L$14-(Riskregister!$L$14-Riskregister!$K$14)*SQRT((1-AV1026)/2)))</f>
        <v>0</v>
      </c>
      <c r="AX1026" s="30">
        <f t="shared" ca="1" si="638"/>
        <v>6.8783119178968177E-2</v>
      </c>
      <c r="AY1026" s="30">
        <f t="shared" ca="1" si="638"/>
        <v>0.67042978588734392</v>
      </c>
      <c r="AZ1026" s="30">
        <f>IF(Riskregister!$E$15="",0,COUNTIF(BP$4:BP$53,"&lt;"&amp;AX1026)*IF(AY1026&lt;0.5,Riskregister!$K$15+(Riskregister!$L$15-Riskregister!$K$15)*SQRT(AY1026/2),Riskregister!$L$15-(Riskregister!$L$15-Riskregister!$K$15)*SQRT((1-AY1026)/2)))</f>
        <v>0</v>
      </c>
      <c r="BA1026" s="30">
        <f t="shared" ca="1" si="639"/>
        <v>0.57505183876868859</v>
      </c>
      <c r="BB1026" s="30">
        <f t="shared" ca="1" si="639"/>
        <v>0.33099613485115176</v>
      </c>
      <c r="BC1026" s="30">
        <f>IF(Riskregister!$E$16="",0,COUNTIF(BQ$4:BQ$53,"&lt;"&amp;BA1026)*IF(BB1026&lt;0.5,Riskregister!$K$16+(Riskregister!$L$16-Riskregister!$K$16)*SQRT(BB1026/2),Riskregister!$L$16-(Riskregister!$L$16-Riskregister!$K$16)*SQRT((1-BB1026)/2)))</f>
        <v>0</v>
      </c>
      <c r="BD1026" s="30">
        <f t="shared" ca="1" si="603"/>
        <v>12517194.242155716</v>
      </c>
    </row>
    <row r="1027" spans="20:56" x14ac:dyDescent="0.35">
      <c r="T1027" s="30">
        <f t="shared" ca="1" si="628"/>
        <v>0.62963522335310662</v>
      </c>
      <c r="U1027" s="30">
        <f t="shared" ca="1" si="628"/>
        <v>9.2181865327371382E-2</v>
      </c>
      <c r="V1027" s="30">
        <f ca="1">IF(Riskregister!$E$5="",0,COUNTIF(BF$4:BF$53,"&lt;"&amp;T1027)*IF(U1027&lt;0.5,Riskregister!$K$5+(Riskregister!$L$5-Riskregister!$K$5)*SQRT(U1027/2),Riskregister!$L$5-(Riskregister!$L$5-Riskregister!$K$5)*SQRT((1-U1027)/2)))</f>
        <v>986438.3803795136</v>
      </c>
      <c r="W1027" s="30">
        <f t="shared" ca="1" si="629"/>
        <v>0.67631903874881882</v>
      </c>
      <c r="X1027" s="30">
        <f t="shared" ca="1" si="629"/>
        <v>0.20862093224596689</v>
      </c>
      <c r="Y1027" s="30">
        <f ca="1">IF(Riskregister!$E$6="",0,COUNTIF(BG$4:BG$53,"&lt;"&amp;W1027)*IF(X1027&lt;0.5,Riskregister!$K$6+(Riskregister!$L$6-Riskregister!$K$6)*SQRT(X1027/2),Riskregister!$L$6-(Riskregister!$L$6-Riskregister!$K$6)*SQRT((1-X1027)/2)))</f>
        <v>1562696.7106489402</v>
      </c>
      <c r="Z1027" s="30">
        <f t="shared" ca="1" si="630"/>
        <v>0.87709575710677001</v>
      </c>
      <c r="AA1027" s="30">
        <f t="shared" ca="1" si="630"/>
        <v>0.39805141389111998</v>
      </c>
      <c r="AB1027" s="30">
        <f ca="1">IF(Riskregister!$E$7="",0,COUNTIF(BH$4:BH$53,"&lt;"&amp;Z1027)*IF(AA1027&lt;0.5,Riskregister!$K$7+(Riskregister!$L$7-Riskregister!$K$7)*SQRT(AA1027/2),Riskregister!$L$7-(Riskregister!$L$7-Riskregister!$K$7)*SQRT((1-AA1027)/2)))</f>
        <v>1855287.3646223817</v>
      </c>
      <c r="AC1027" s="30">
        <f t="shared" ca="1" si="631"/>
        <v>0.98135947770575294</v>
      </c>
      <c r="AD1027" s="30">
        <f t="shared" ca="1" si="631"/>
        <v>0.11915507890545063</v>
      </c>
      <c r="AE1027" s="30">
        <f ca="1">IF(Riskregister!$E$8="",0,COUNTIF(BI$4:BI$53,"&lt;"&amp;AC1027)*IF(AD1027&lt;0.5,Riskregister!$K$8+(Riskregister!$L$8-Riskregister!$K$8)*SQRT(AD1027/2),Riskregister!$L$8-(Riskregister!$L$8-Riskregister!$K$8)*SQRT((1-AD1027)/2)))</f>
        <v>10130400.019863544</v>
      </c>
      <c r="AF1027" s="30">
        <f t="shared" ca="1" si="632"/>
        <v>0.34976080360358075</v>
      </c>
      <c r="AG1027" s="30">
        <f t="shared" ca="1" si="632"/>
        <v>0.90095546172106478</v>
      </c>
      <c r="AH1027" s="30">
        <f>IF(Riskregister!$E$9="",0,COUNTIF(BJ$4:BJ$53,"&lt;"&amp;AF1027)*IF(AG1027&lt;0.5,Riskregister!$K$9+(Riskregister!$L$9-Riskregister!$K$9)*SQRT(AG1027/2),Riskregister!$L$9-(Riskregister!$L$9-Riskregister!$K$9)*SQRT((1-AG1027)/2)))</f>
        <v>0</v>
      </c>
      <c r="AI1027" s="30">
        <f t="shared" ca="1" si="633"/>
        <v>0.37996654389959461</v>
      </c>
      <c r="AJ1027" s="30">
        <f t="shared" ca="1" si="633"/>
        <v>0.42132123083987982</v>
      </c>
      <c r="AK1027" s="30">
        <f>IF(Riskregister!$E$10="",0,COUNTIF(BK$4:BK$53,"&lt;"&amp;AI1027)*IF(AJ1027&lt;0.5,Riskregister!$K$10+(Riskregister!$L$10-Riskregister!$K$10)*SQRT(AJ1027/2),Riskregister!$L$10-(Riskregister!$L$10-Riskregister!$K$10)*SQRT((1-AJ1027)/2)))</f>
        <v>0</v>
      </c>
      <c r="AL1027" s="30">
        <f t="shared" ca="1" si="634"/>
        <v>7.0764422277983408E-2</v>
      </c>
      <c r="AM1027" s="30">
        <f t="shared" ca="1" si="634"/>
        <v>0.63305661659944834</v>
      </c>
      <c r="AN1027" s="30">
        <f>IF(Riskregister!$E$11="",0,COUNTIF(BL$4:BL$53,"&lt;"&amp;AL1027)*IF(AM1027&lt;0.5,Riskregister!$K$11+(Riskregister!$L$11-Riskregister!$K$11)*SQRT(AM1027/2),Riskregister!$L$11-(Riskregister!$L$11-Riskregister!$K$11)*SQRT((1-AM1027)/2)))</f>
        <v>0</v>
      </c>
      <c r="AO1027" s="30">
        <f t="shared" ca="1" si="635"/>
        <v>0.16912780589235799</v>
      </c>
      <c r="AP1027" s="30">
        <f t="shared" ca="1" si="635"/>
        <v>0.12565387036627762</v>
      </c>
      <c r="AQ1027" s="30">
        <f>IF(Riskregister!$E$12="",0,COUNTIF(BM$4:BM$53,"&lt;"&amp;AO1027)*IF(AP1027&lt;0.5,Riskregister!$K$12+(Riskregister!$L$12-Riskregister!$K$12)*SQRT(AP1027/2),Riskregister!$L$12-(Riskregister!$L$12-Riskregister!$K$12)*SQRT((1-AP1027)/2)))</f>
        <v>0</v>
      </c>
      <c r="AR1027" s="30">
        <f t="shared" ca="1" si="636"/>
        <v>0.42504500798311806</v>
      </c>
      <c r="AS1027" s="30">
        <f t="shared" ca="1" si="636"/>
        <v>8.5980226800177251E-2</v>
      </c>
      <c r="AT1027" s="30">
        <f>IF(Riskregister!$E$13="",0,COUNTIF(BN$4:BN$53,"&lt;"&amp;AR1027)*IF(AS1027&lt;0.5,Riskregister!$K$13+(Riskregister!$L$13-Riskregister!$K$13)*SQRT(AS1027/2),Riskregister!$L$13-(Riskregister!$L$13-Riskregister!$K$13)*SQRT((1-AS1027)/2)))</f>
        <v>0</v>
      </c>
      <c r="AU1027" s="30">
        <f t="shared" ca="1" si="637"/>
        <v>2.9549985003119339E-2</v>
      </c>
      <c r="AV1027" s="30">
        <f t="shared" ca="1" si="637"/>
        <v>5.3794867746854158E-2</v>
      </c>
      <c r="AW1027" s="30">
        <f>IF(Riskregister!$E$14="",0,COUNTIF(BO$4:BO$53,"&lt;"&amp;AU1027)*IF(AV1027&lt;0.5,Riskregister!$K$14+(Riskregister!$L$14-Riskregister!$K$14)*SQRT(AV1027/2),Riskregister!$L$14-(Riskregister!$L$14-Riskregister!$K$14)*SQRT((1-AV1027)/2)))</f>
        <v>0</v>
      </c>
      <c r="AX1027" s="30">
        <f t="shared" ca="1" si="638"/>
        <v>0.36560553543819785</v>
      </c>
      <c r="AY1027" s="30">
        <f t="shared" ca="1" si="638"/>
        <v>0.45273009690426413</v>
      </c>
      <c r="AZ1027" s="30">
        <f>IF(Riskregister!$E$15="",0,COUNTIF(BP$4:BP$53,"&lt;"&amp;AX1027)*IF(AY1027&lt;0.5,Riskregister!$K$15+(Riskregister!$L$15-Riskregister!$K$15)*SQRT(AY1027/2),Riskregister!$L$15-(Riskregister!$L$15-Riskregister!$K$15)*SQRT((1-AY1027)/2)))</f>
        <v>0</v>
      </c>
      <c r="BA1027" s="30">
        <f t="shared" ca="1" si="639"/>
        <v>0.63679400472992931</v>
      </c>
      <c r="BB1027" s="30">
        <f t="shared" ca="1" si="639"/>
        <v>0.4754656990322782</v>
      </c>
      <c r="BC1027" s="30">
        <f>IF(Riskregister!$E$16="",0,COUNTIF(BQ$4:BQ$53,"&lt;"&amp;BA1027)*IF(BB1027&lt;0.5,Riskregister!$K$16+(Riskregister!$L$16-Riskregister!$K$16)*SQRT(BB1027/2),Riskregister!$L$16-(Riskregister!$L$16-Riskregister!$K$16)*SQRT((1-BB1027)/2)))</f>
        <v>0</v>
      </c>
      <c r="BD1027" s="30">
        <f t="shared" ca="1" si="603"/>
        <v>14534822.475514378</v>
      </c>
    </row>
    <row r="1028" spans="20:56" x14ac:dyDescent="0.35">
      <c r="T1028" s="30">
        <f t="shared" ca="1" si="628"/>
        <v>0.68827776845765509</v>
      </c>
      <c r="U1028" s="30">
        <f t="shared" ca="1" si="628"/>
        <v>0.43073054089204377</v>
      </c>
      <c r="V1028" s="30">
        <f ca="1">IF(Riskregister!$E$5="",0,COUNTIF(BF$4:BF$53,"&lt;"&amp;T1028)*IF(U1028&lt;0.5,Riskregister!$K$5+(Riskregister!$L$5-Riskregister!$K$5)*SQRT(U1028/2),Riskregister!$L$5-(Riskregister!$L$5-Riskregister!$K$5)*SQRT((1-U1028)/2)))</f>
        <v>1435334.3499731775</v>
      </c>
      <c r="W1028" s="30">
        <f t="shared" ca="1" si="629"/>
        <v>0.34741427113729351</v>
      </c>
      <c r="X1028" s="30">
        <f t="shared" ca="1" si="629"/>
        <v>0.94827679603675297</v>
      </c>
      <c r="Y1028" s="30">
        <f ca="1">IF(Riskregister!$E$6="",0,COUNTIF(BG$4:BG$53,"&lt;"&amp;W1028)*IF(X1028&lt;0.5,Riskregister!$K$6+(Riskregister!$L$6-Riskregister!$K$6)*SQRT(X1028/2),Riskregister!$L$6-(Riskregister!$L$6-Riskregister!$K$6)*SQRT((1-X1028)/2)))</f>
        <v>1710532.2290470661</v>
      </c>
      <c r="Z1028" s="30">
        <f t="shared" ca="1" si="630"/>
        <v>0.3856823552248797</v>
      </c>
      <c r="AA1028" s="30">
        <f t="shared" ca="1" si="630"/>
        <v>0.47195758601790583</v>
      </c>
      <c r="AB1028" s="30">
        <f ca="1">IF(Riskregister!$E$7="",0,COUNTIF(BH$4:BH$53,"&lt;"&amp;Z1028)*IF(AA1028&lt;0.5,Riskregister!$K$7+(Riskregister!$L$7-Riskregister!$K$7)*SQRT(AA1028/2),Riskregister!$L$7-(Riskregister!$L$7-Riskregister!$K$7)*SQRT((1-AA1028)/2)))</f>
        <v>1100108.8480835371</v>
      </c>
      <c r="AC1028" s="30">
        <f t="shared" ca="1" si="631"/>
        <v>0.47003596646336654</v>
      </c>
      <c r="AD1028" s="30">
        <f t="shared" ca="1" si="631"/>
        <v>0.57241577434332591</v>
      </c>
      <c r="AE1028" s="30">
        <f ca="1">IF(Riskregister!$E$8="",0,COUNTIF(BI$4:BI$53,"&lt;"&amp;AC1028)*IF(AD1028&lt;0.5,Riskregister!$K$8+(Riskregister!$L$8-Riskregister!$K$8)*SQRT(AD1028/2),Riskregister!$L$8-(Riskregister!$L$8-Riskregister!$K$8)*SQRT((1-AD1028)/2)))</f>
        <v>8480490.0528182574</v>
      </c>
      <c r="AF1028" s="30">
        <f t="shared" ca="1" si="632"/>
        <v>0.52876250588908558</v>
      </c>
      <c r="AG1028" s="30">
        <f t="shared" ca="1" si="632"/>
        <v>6.3929306945197606E-2</v>
      </c>
      <c r="AH1028" s="30">
        <f>IF(Riskregister!$E$9="",0,COUNTIF(BJ$4:BJ$53,"&lt;"&amp;AF1028)*IF(AG1028&lt;0.5,Riskregister!$K$9+(Riskregister!$L$9-Riskregister!$K$9)*SQRT(AG1028/2),Riskregister!$L$9-(Riskregister!$L$9-Riskregister!$K$9)*SQRT((1-AG1028)/2)))</f>
        <v>0</v>
      </c>
      <c r="AI1028" s="30">
        <f t="shared" ca="1" si="633"/>
        <v>4.6710184799838683E-2</v>
      </c>
      <c r="AJ1028" s="30">
        <f t="shared" ca="1" si="633"/>
        <v>0.65937790068247271</v>
      </c>
      <c r="AK1028" s="30">
        <f>IF(Riskregister!$E$10="",0,COUNTIF(BK$4:BK$53,"&lt;"&amp;AI1028)*IF(AJ1028&lt;0.5,Riskregister!$K$10+(Riskregister!$L$10-Riskregister!$K$10)*SQRT(AJ1028/2),Riskregister!$L$10-(Riskregister!$L$10-Riskregister!$K$10)*SQRT((1-AJ1028)/2)))</f>
        <v>0</v>
      </c>
      <c r="AL1028" s="30">
        <f t="shared" ca="1" si="634"/>
        <v>2.260289080095168E-2</v>
      </c>
      <c r="AM1028" s="30">
        <f t="shared" ca="1" si="634"/>
        <v>0.42790836712737035</v>
      </c>
      <c r="AN1028" s="30">
        <f>IF(Riskregister!$E$11="",0,COUNTIF(BL$4:BL$53,"&lt;"&amp;AL1028)*IF(AM1028&lt;0.5,Riskregister!$K$11+(Riskregister!$L$11-Riskregister!$K$11)*SQRT(AM1028/2),Riskregister!$L$11-(Riskregister!$L$11-Riskregister!$K$11)*SQRT((1-AM1028)/2)))</f>
        <v>0</v>
      </c>
      <c r="AO1028" s="30">
        <f t="shared" ca="1" si="635"/>
        <v>0.88602922953566732</v>
      </c>
      <c r="AP1028" s="30">
        <f t="shared" ca="1" si="635"/>
        <v>4.7550360303859951E-2</v>
      </c>
      <c r="AQ1028" s="30">
        <f>IF(Riskregister!$E$12="",0,COUNTIF(BM$4:BM$53,"&lt;"&amp;AO1028)*IF(AP1028&lt;0.5,Riskregister!$K$12+(Riskregister!$L$12-Riskregister!$K$12)*SQRT(AP1028/2),Riskregister!$L$12-(Riskregister!$L$12-Riskregister!$K$12)*SQRT((1-AP1028)/2)))</f>
        <v>0</v>
      </c>
      <c r="AR1028" s="30">
        <f t="shared" ca="1" si="636"/>
        <v>0.27198051346100915</v>
      </c>
      <c r="AS1028" s="30">
        <f t="shared" ca="1" si="636"/>
        <v>0.66562505848499254</v>
      </c>
      <c r="AT1028" s="30">
        <f>IF(Riskregister!$E$13="",0,COUNTIF(BN$4:BN$53,"&lt;"&amp;AR1028)*IF(AS1028&lt;0.5,Riskregister!$K$13+(Riskregister!$L$13-Riskregister!$K$13)*SQRT(AS1028/2),Riskregister!$L$13-(Riskregister!$L$13-Riskregister!$K$13)*SQRT((1-AS1028)/2)))</f>
        <v>0</v>
      </c>
      <c r="AU1028" s="30">
        <f t="shared" ca="1" si="637"/>
        <v>5.0855004712107799E-2</v>
      </c>
      <c r="AV1028" s="30">
        <f t="shared" ca="1" si="637"/>
        <v>0.83556007931657594</v>
      </c>
      <c r="AW1028" s="30">
        <f>IF(Riskregister!$E$14="",0,COUNTIF(BO$4:BO$53,"&lt;"&amp;AU1028)*IF(AV1028&lt;0.5,Riskregister!$K$14+(Riskregister!$L$14-Riskregister!$K$14)*SQRT(AV1028/2),Riskregister!$L$14-(Riskregister!$L$14-Riskregister!$K$14)*SQRT((1-AV1028)/2)))</f>
        <v>0</v>
      </c>
      <c r="AX1028" s="30">
        <f t="shared" ca="1" si="638"/>
        <v>0.64470652343068924</v>
      </c>
      <c r="AY1028" s="30">
        <f t="shared" ca="1" si="638"/>
        <v>0.21525557548275942</v>
      </c>
      <c r="AZ1028" s="30">
        <f>IF(Riskregister!$E$15="",0,COUNTIF(BP$4:BP$53,"&lt;"&amp;AX1028)*IF(AY1028&lt;0.5,Riskregister!$K$15+(Riskregister!$L$15-Riskregister!$K$15)*SQRT(AY1028/2),Riskregister!$L$15-(Riskregister!$L$15-Riskregister!$K$15)*SQRT((1-AY1028)/2)))</f>
        <v>0</v>
      </c>
      <c r="BA1028" s="30">
        <f t="shared" ca="1" si="639"/>
        <v>0.3312427562447513</v>
      </c>
      <c r="BB1028" s="30">
        <f t="shared" ca="1" si="639"/>
        <v>0.12382958119952392</v>
      </c>
      <c r="BC1028" s="30">
        <f>IF(Riskregister!$E$16="",0,COUNTIF(BQ$4:BQ$53,"&lt;"&amp;BA1028)*IF(BB1028&lt;0.5,Riskregister!$K$16+(Riskregister!$L$16-Riskregister!$K$16)*SQRT(BB1028/2),Riskregister!$L$16-(Riskregister!$L$16-Riskregister!$K$16)*SQRT((1-BB1028)/2)))</f>
        <v>0</v>
      </c>
      <c r="BD1028" s="30">
        <f t="shared" ref="BD1028:BD1091" ca="1" si="640">V1028+Y1028+AB1028+AE1028+AH1028+AK1028+AN1028+AQ1028+AT1028+AW1028+AZ1028+BC1028</f>
        <v>12726465.479922038</v>
      </c>
    </row>
    <row r="1029" spans="20:56" x14ac:dyDescent="0.35">
      <c r="T1029" s="30">
        <f t="shared" ca="1" si="628"/>
        <v>0.33355314009935988</v>
      </c>
      <c r="U1029" s="30">
        <f t="shared" ca="1" si="628"/>
        <v>0.89498017469013524</v>
      </c>
      <c r="V1029" s="30">
        <f ca="1">IF(Riskregister!$E$5="",0,COUNTIF(BF$4:BF$53,"&lt;"&amp;T1029)*IF(U1029&lt;0.5,Riskregister!$K$5+(Riskregister!$L$5-Riskregister!$K$5)*SQRT(U1029/2),Riskregister!$L$5-(Riskregister!$L$5-Riskregister!$K$5)*SQRT((1-U1029)/2)))</f>
        <v>1490646.9398670602</v>
      </c>
      <c r="W1029" s="30">
        <f t="shared" ca="1" si="629"/>
        <v>0.78297487650490105</v>
      </c>
      <c r="X1029" s="30">
        <f t="shared" ca="1" si="629"/>
        <v>0.71533025081435919</v>
      </c>
      <c r="Y1029" s="30">
        <f ca="1">IF(Riskregister!$E$6="",0,COUNTIF(BG$4:BG$53,"&lt;"&amp;W1029)*IF(X1029&lt;0.5,Riskregister!$K$6+(Riskregister!$L$6-Riskregister!$K$6)*SQRT(X1029/2),Riskregister!$L$6-(Riskregister!$L$6-Riskregister!$K$6)*SQRT((1-X1029)/2)))</f>
        <v>3962726.1001213798</v>
      </c>
      <c r="Z1029" s="30">
        <f t="shared" ca="1" si="630"/>
        <v>0.59085305514509945</v>
      </c>
      <c r="AA1029" s="30">
        <f t="shared" ca="1" si="630"/>
        <v>0.75000636242193952</v>
      </c>
      <c r="AB1029" s="30">
        <f ca="1">IF(Riskregister!$E$7="",0,COUNTIF(BH$4:BH$53,"&lt;"&amp;Z1029)*IF(AA1029&lt;0.5,Riskregister!$K$7+(Riskregister!$L$7-Riskregister!$K$7)*SQRT(AA1029/2),Riskregister!$L$7-(Riskregister!$L$7-Riskregister!$K$7)*SQRT((1-AA1029)/2)))</f>
        <v>1933805.2154502696</v>
      </c>
      <c r="AC1029" s="30">
        <f t="shared" ca="1" si="631"/>
        <v>0.70834609332478238</v>
      </c>
      <c r="AD1029" s="30">
        <f t="shared" ca="1" si="631"/>
        <v>0.12657567974747452</v>
      </c>
      <c r="AE1029" s="30">
        <f ca="1">IF(Riskregister!$E$8="",0,COUNTIF(BI$4:BI$53,"&lt;"&amp;AC1029)*IF(AD1029&lt;0.5,Riskregister!$K$8+(Riskregister!$L$8-Riskregister!$K$8)*SQRT(AD1029/2),Riskregister!$L$8-(Riskregister!$L$8-Riskregister!$K$8)*SQRT((1-AD1029)/2)))</f>
        <v>5929530.0110025415</v>
      </c>
      <c r="AF1029" s="30">
        <f t="shared" ca="1" si="632"/>
        <v>0.90481753154224021</v>
      </c>
      <c r="AG1029" s="30">
        <f t="shared" ca="1" si="632"/>
        <v>0.48224740566183566</v>
      </c>
      <c r="AH1029" s="30">
        <f>IF(Riskregister!$E$9="",0,COUNTIF(BJ$4:BJ$53,"&lt;"&amp;AF1029)*IF(AG1029&lt;0.5,Riskregister!$K$9+(Riskregister!$L$9-Riskregister!$K$9)*SQRT(AG1029/2),Riskregister!$L$9-(Riskregister!$L$9-Riskregister!$K$9)*SQRT((1-AG1029)/2)))</f>
        <v>0</v>
      </c>
      <c r="AI1029" s="30">
        <f t="shared" ca="1" si="633"/>
        <v>0.72800752475824548</v>
      </c>
      <c r="AJ1029" s="30">
        <f t="shared" ca="1" si="633"/>
        <v>3.2531072549691231E-2</v>
      </c>
      <c r="AK1029" s="30">
        <f>IF(Riskregister!$E$10="",0,COUNTIF(BK$4:BK$53,"&lt;"&amp;AI1029)*IF(AJ1029&lt;0.5,Riskregister!$K$10+(Riskregister!$L$10-Riskregister!$K$10)*SQRT(AJ1029/2),Riskregister!$L$10-(Riskregister!$L$10-Riskregister!$K$10)*SQRT((1-AJ1029)/2)))</f>
        <v>0</v>
      </c>
      <c r="AL1029" s="30">
        <f t="shared" ca="1" si="634"/>
        <v>0.77828735471188337</v>
      </c>
      <c r="AM1029" s="30">
        <f t="shared" ca="1" si="634"/>
        <v>0.77183699520569404</v>
      </c>
      <c r="AN1029" s="30">
        <f>IF(Riskregister!$E$11="",0,COUNTIF(BL$4:BL$53,"&lt;"&amp;AL1029)*IF(AM1029&lt;0.5,Riskregister!$K$11+(Riskregister!$L$11-Riskregister!$K$11)*SQRT(AM1029/2),Riskregister!$L$11-(Riskregister!$L$11-Riskregister!$K$11)*SQRT((1-AM1029)/2)))</f>
        <v>0</v>
      </c>
      <c r="AO1029" s="30">
        <f t="shared" ca="1" si="635"/>
        <v>0.32428938525818829</v>
      </c>
      <c r="AP1029" s="30">
        <f t="shared" ca="1" si="635"/>
        <v>0.28683559923683788</v>
      </c>
      <c r="AQ1029" s="30">
        <f>IF(Riskregister!$E$12="",0,COUNTIF(BM$4:BM$53,"&lt;"&amp;AO1029)*IF(AP1029&lt;0.5,Riskregister!$K$12+(Riskregister!$L$12-Riskregister!$K$12)*SQRT(AP1029/2),Riskregister!$L$12-(Riskregister!$L$12-Riskregister!$K$12)*SQRT((1-AP1029)/2)))</f>
        <v>0</v>
      </c>
      <c r="AR1029" s="30">
        <f t="shared" ca="1" si="636"/>
        <v>0.12417785075002663</v>
      </c>
      <c r="AS1029" s="30">
        <f t="shared" ca="1" si="636"/>
        <v>0.90187500131140619</v>
      </c>
      <c r="AT1029" s="30">
        <f>IF(Riskregister!$E$13="",0,COUNTIF(BN$4:BN$53,"&lt;"&amp;AR1029)*IF(AS1029&lt;0.5,Riskregister!$K$13+(Riskregister!$L$13-Riskregister!$K$13)*SQRT(AS1029/2),Riskregister!$L$13-(Riskregister!$L$13-Riskregister!$K$13)*SQRT((1-AS1029)/2)))</f>
        <v>0</v>
      </c>
      <c r="AU1029" s="30">
        <f t="shared" ca="1" si="637"/>
        <v>0.45312597640598962</v>
      </c>
      <c r="AV1029" s="30">
        <f t="shared" ca="1" si="637"/>
        <v>0.66148408163825401</v>
      </c>
      <c r="AW1029" s="30">
        <f>IF(Riskregister!$E$14="",0,COUNTIF(BO$4:BO$53,"&lt;"&amp;AU1029)*IF(AV1029&lt;0.5,Riskregister!$K$14+(Riskregister!$L$14-Riskregister!$K$14)*SQRT(AV1029/2),Riskregister!$L$14-(Riskregister!$L$14-Riskregister!$K$14)*SQRT((1-AV1029)/2)))</f>
        <v>0</v>
      </c>
      <c r="AX1029" s="30">
        <f t="shared" ca="1" si="638"/>
        <v>0.2073253691171052</v>
      </c>
      <c r="AY1029" s="30">
        <f t="shared" ca="1" si="638"/>
        <v>0.88390703044976338</v>
      </c>
      <c r="AZ1029" s="30">
        <f>IF(Riskregister!$E$15="",0,COUNTIF(BP$4:BP$53,"&lt;"&amp;AX1029)*IF(AY1029&lt;0.5,Riskregister!$K$15+(Riskregister!$L$15-Riskregister!$K$15)*SQRT(AY1029/2),Riskregister!$L$15-(Riskregister!$L$15-Riskregister!$K$15)*SQRT((1-AY1029)/2)))</f>
        <v>0</v>
      </c>
      <c r="BA1029" s="30">
        <f t="shared" ca="1" si="639"/>
        <v>0.90081267112410057</v>
      </c>
      <c r="BB1029" s="30">
        <f t="shared" ca="1" si="639"/>
        <v>0.24178169671047112</v>
      </c>
      <c r="BC1029" s="30">
        <f>IF(Riskregister!$E$16="",0,COUNTIF(BQ$4:BQ$53,"&lt;"&amp;BA1029)*IF(BB1029&lt;0.5,Riskregister!$K$16+(Riskregister!$L$16-Riskregister!$K$16)*SQRT(BB1029/2),Riskregister!$L$16-(Riskregister!$L$16-Riskregister!$K$16)*SQRT((1-BB1029)/2)))</f>
        <v>0</v>
      </c>
      <c r="BD1029" s="30">
        <f t="shared" ca="1" si="640"/>
        <v>13316708.266441252</v>
      </c>
    </row>
    <row r="1030" spans="20:56" x14ac:dyDescent="0.35">
      <c r="T1030" s="30">
        <f t="shared" ca="1" si="628"/>
        <v>0.6827326384640291</v>
      </c>
      <c r="U1030" s="30">
        <f t="shared" ca="1" si="628"/>
        <v>0.79422930500650479</v>
      </c>
      <c r="V1030" s="30">
        <f ca="1">IF(Riskregister!$E$5="",0,COUNTIF(BF$4:BF$53,"&lt;"&amp;T1030)*IF(U1030&lt;0.5,Riskregister!$K$5+(Riskregister!$L$5-Riskregister!$K$5)*SQRT(U1030/2),Riskregister!$L$5-(Riskregister!$L$5-Riskregister!$K$5)*SQRT((1-U1030)/2)))</f>
        <v>1822636.5738207325</v>
      </c>
      <c r="W1030" s="30">
        <f t="shared" ca="1" si="629"/>
        <v>0.1021945737485106</v>
      </c>
      <c r="X1030" s="30">
        <f t="shared" ca="1" si="629"/>
        <v>0.81673738575817645</v>
      </c>
      <c r="Y1030" s="30">
        <f ca="1">IF(Riskregister!$E$6="",0,COUNTIF(BG$4:BG$53,"&lt;"&amp;W1030)*IF(X1030&lt;0.5,Riskregister!$K$6+(Riskregister!$L$6-Riskregister!$K$6)*SQRT(X1030/2),Riskregister!$L$6-(Riskregister!$L$6-Riskregister!$K$6)*SQRT((1-X1030)/2)))</f>
        <v>0</v>
      </c>
      <c r="Z1030" s="30">
        <f t="shared" ca="1" si="630"/>
        <v>0.81781951094530769</v>
      </c>
      <c r="AA1030" s="30">
        <f t="shared" ca="1" si="630"/>
        <v>0.29988552018031078</v>
      </c>
      <c r="AB1030" s="30">
        <f ca="1">IF(Riskregister!$E$7="",0,COUNTIF(BH$4:BH$53,"&lt;"&amp;Z1030)*IF(AA1030&lt;0.5,Riskregister!$K$7+(Riskregister!$L$7-Riskregister!$K$7)*SQRT(AA1030/2),Riskregister!$L$7-(Riskregister!$L$7-Riskregister!$K$7)*SQRT((1-AA1030)/2)))</f>
        <v>1669756.9581660796</v>
      </c>
      <c r="AC1030" s="30">
        <f t="shared" ca="1" si="631"/>
        <v>0.59854606886352024</v>
      </c>
      <c r="AD1030" s="30">
        <f t="shared" ca="1" si="631"/>
        <v>0.14863824935254311</v>
      </c>
      <c r="AE1030" s="30">
        <f ca="1">IF(Riskregister!$E$8="",0,COUNTIF(BI$4:BI$53,"&lt;"&amp;AC1030)*IF(AD1030&lt;0.5,Riskregister!$K$8+(Riskregister!$L$8-Riskregister!$K$8)*SQRT(AD1030/2),Riskregister!$L$8-(Riskregister!$L$8-Riskregister!$K$8)*SQRT((1-AD1030)/2)))</f>
        <v>4743876.3217472993</v>
      </c>
      <c r="AF1030" s="30">
        <f t="shared" ca="1" si="632"/>
        <v>0.90887768058522322</v>
      </c>
      <c r="AG1030" s="30">
        <f t="shared" ca="1" si="632"/>
        <v>0.5960319602851033</v>
      </c>
      <c r="AH1030" s="30">
        <f>IF(Riskregister!$E$9="",0,COUNTIF(BJ$4:BJ$53,"&lt;"&amp;AF1030)*IF(AG1030&lt;0.5,Riskregister!$K$9+(Riskregister!$L$9-Riskregister!$K$9)*SQRT(AG1030/2),Riskregister!$L$9-(Riskregister!$L$9-Riskregister!$K$9)*SQRT((1-AG1030)/2)))</f>
        <v>0</v>
      </c>
      <c r="AI1030" s="30">
        <f t="shared" ca="1" si="633"/>
        <v>0.75995162928909865</v>
      </c>
      <c r="AJ1030" s="30">
        <f t="shared" ca="1" si="633"/>
        <v>0.48320978497728728</v>
      </c>
      <c r="AK1030" s="30">
        <f>IF(Riskregister!$E$10="",0,COUNTIF(BK$4:BK$53,"&lt;"&amp;AI1030)*IF(AJ1030&lt;0.5,Riskregister!$K$10+(Riskregister!$L$10-Riskregister!$K$10)*SQRT(AJ1030/2),Riskregister!$L$10-(Riskregister!$L$10-Riskregister!$K$10)*SQRT((1-AJ1030)/2)))</f>
        <v>0</v>
      </c>
      <c r="AL1030" s="30">
        <f t="shared" ca="1" si="634"/>
        <v>6.5052302382918481E-2</v>
      </c>
      <c r="AM1030" s="30">
        <f t="shared" ca="1" si="634"/>
        <v>0.1194380129376249</v>
      </c>
      <c r="AN1030" s="30">
        <f>IF(Riskregister!$E$11="",0,COUNTIF(BL$4:BL$53,"&lt;"&amp;AL1030)*IF(AM1030&lt;0.5,Riskregister!$K$11+(Riskregister!$L$11-Riskregister!$K$11)*SQRT(AM1030/2),Riskregister!$L$11-(Riskregister!$L$11-Riskregister!$K$11)*SQRT((1-AM1030)/2)))</f>
        <v>0</v>
      </c>
      <c r="AO1030" s="30">
        <f t="shared" ca="1" si="635"/>
        <v>1.8805094863821203E-2</v>
      </c>
      <c r="AP1030" s="30">
        <f t="shared" ca="1" si="635"/>
        <v>0.84429776893875297</v>
      </c>
      <c r="AQ1030" s="30">
        <f>IF(Riskregister!$E$12="",0,COUNTIF(BM$4:BM$53,"&lt;"&amp;AO1030)*IF(AP1030&lt;0.5,Riskregister!$K$12+(Riskregister!$L$12-Riskregister!$K$12)*SQRT(AP1030/2),Riskregister!$L$12-(Riskregister!$L$12-Riskregister!$K$12)*SQRT((1-AP1030)/2)))</f>
        <v>0</v>
      </c>
      <c r="AR1030" s="30">
        <f t="shared" ca="1" si="636"/>
        <v>0.30605265779240498</v>
      </c>
      <c r="AS1030" s="30">
        <f t="shared" ca="1" si="636"/>
        <v>0.3181141592591834</v>
      </c>
      <c r="AT1030" s="30">
        <f>IF(Riskregister!$E$13="",0,COUNTIF(BN$4:BN$53,"&lt;"&amp;AR1030)*IF(AS1030&lt;0.5,Riskregister!$K$13+(Riskregister!$L$13-Riskregister!$K$13)*SQRT(AS1030/2),Riskregister!$L$13-(Riskregister!$L$13-Riskregister!$K$13)*SQRT((1-AS1030)/2)))</f>
        <v>0</v>
      </c>
      <c r="AU1030" s="30">
        <f t="shared" ca="1" si="637"/>
        <v>0.78779030885827861</v>
      </c>
      <c r="AV1030" s="30">
        <f t="shared" ca="1" si="637"/>
        <v>0.21148131473546261</v>
      </c>
      <c r="AW1030" s="30">
        <f>IF(Riskregister!$E$14="",0,COUNTIF(BO$4:BO$53,"&lt;"&amp;AU1030)*IF(AV1030&lt;0.5,Riskregister!$K$14+(Riskregister!$L$14-Riskregister!$K$14)*SQRT(AV1030/2),Riskregister!$L$14-(Riskregister!$L$14-Riskregister!$K$14)*SQRT((1-AV1030)/2)))</f>
        <v>0</v>
      </c>
      <c r="AX1030" s="30">
        <f t="shared" ca="1" si="638"/>
        <v>3.6245567648815258E-2</v>
      </c>
      <c r="AY1030" s="30">
        <f t="shared" ca="1" si="638"/>
        <v>0.57708185202204521</v>
      </c>
      <c r="AZ1030" s="30">
        <f>IF(Riskregister!$E$15="",0,COUNTIF(BP$4:BP$53,"&lt;"&amp;AX1030)*IF(AY1030&lt;0.5,Riskregister!$K$15+(Riskregister!$L$15-Riskregister!$K$15)*SQRT(AY1030/2),Riskregister!$L$15-(Riskregister!$L$15-Riskregister!$K$15)*SQRT((1-AY1030)/2)))</f>
        <v>0</v>
      </c>
      <c r="BA1030" s="30">
        <f t="shared" ca="1" si="639"/>
        <v>0.57458476975404715</v>
      </c>
      <c r="BB1030" s="30">
        <f t="shared" ca="1" si="639"/>
        <v>0.7999497599016353</v>
      </c>
      <c r="BC1030" s="30">
        <f>IF(Riskregister!$E$16="",0,COUNTIF(BQ$4:BQ$53,"&lt;"&amp;BA1030)*IF(BB1030&lt;0.5,Riskregister!$K$16+(Riskregister!$L$16-Riskregister!$K$16)*SQRT(BB1030/2),Riskregister!$L$16-(Riskregister!$L$16-Riskregister!$K$16)*SQRT((1-BB1030)/2)))</f>
        <v>0</v>
      </c>
      <c r="BD1030" s="30">
        <f t="shared" ca="1" si="640"/>
        <v>8236269.8537341114</v>
      </c>
    </row>
    <row r="1031" spans="20:56" x14ac:dyDescent="0.35">
      <c r="T1031" s="30">
        <f t="shared" ca="1" si="628"/>
        <v>0.90467531349352714</v>
      </c>
      <c r="U1031" s="30">
        <f t="shared" ca="1" si="628"/>
        <v>0.2768008650798186</v>
      </c>
      <c r="V1031" s="30">
        <f ca="1">IF(Riskregister!$E$5="",0,COUNTIF(BF$4:BF$53,"&lt;"&amp;T1031)*IF(U1031&lt;0.5,Riskregister!$K$5+(Riskregister!$L$5-Riskregister!$K$5)*SQRT(U1031/2),Riskregister!$L$5-(Riskregister!$L$5-Riskregister!$K$5)*SQRT((1-U1031)/2)))</f>
        <v>1904459.6324471876</v>
      </c>
      <c r="W1031" s="30">
        <f t="shared" ca="1" si="629"/>
        <v>0.74893356289164026</v>
      </c>
      <c r="X1031" s="30">
        <f t="shared" ca="1" si="629"/>
        <v>0.89785839926982214</v>
      </c>
      <c r="Y1031" s="30">
        <f ca="1">IF(Riskregister!$E$6="",0,COUNTIF(BG$4:BG$53,"&lt;"&amp;W1031)*IF(X1031&lt;0.5,Riskregister!$K$6+(Riskregister!$L$6-Riskregister!$K$6)*SQRT(X1031/2),Riskregister!$L$6-(Riskregister!$L$6-Riskregister!$K$6)*SQRT((1-X1031)/2)))</f>
        <v>4779662.1211131755</v>
      </c>
      <c r="Z1031" s="30">
        <f t="shared" ca="1" si="630"/>
        <v>0.67584811259737321</v>
      </c>
      <c r="AA1031" s="30">
        <f t="shared" ca="1" si="630"/>
        <v>8.2983663509097694E-2</v>
      </c>
      <c r="AB1031" s="30">
        <f ca="1">IF(Riskregister!$E$7="",0,COUNTIF(BH$4:BH$53,"&lt;"&amp;Z1031)*IF(AA1031&lt;0.5,Riskregister!$K$7+(Riskregister!$L$7-Riskregister!$K$7)*SQRT(AA1031/2),Riskregister!$L$7-(Riskregister!$L$7-Riskregister!$K$7)*SQRT((1-AA1031)/2)))</f>
        <v>849053.82485928247</v>
      </c>
      <c r="AC1031" s="30">
        <f t="shared" ca="1" si="631"/>
        <v>0.52142241659937072</v>
      </c>
      <c r="AD1031" s="30">
        <f t="shared" ca="1" si="631"/>
        <v>0.52001897109727957</v>
      </c>
      <c r="AE1031" s="30">
        <f ca="1">IF(Riskregister!$E$8="",0,COUNTIF(BI$4:BI$53,"&lt;"&amp;AC1031)*IF(AD1031&lt;0.5,Riskregister!$K$8+(Riskregister!$L$8-Riskregister!$K$8)*SQRT(AD1031/2),Riskregister!$L$8-(Riskregister!$L$8-Riskregister!$K$8)*SQRT((1-AD1031)/2)))</f>
        <v>8092575.4308805577</v>
      </c>
      <c r="AF1031" s="30">
        <f t="shared" ca="1" si="632"/>
        <v>9.5912106121106122E-2</v>
      </c>
      <c r="AG1031" s="30">
        <f t="shared" ca="1" si="632"/>
        <v>0.31605897353779422</v>
      </c>
      <c r="AH1031" s="30">
        <f>IF(Riskregister!$E$9="",0,COUNTIF(BJ$4:BJ$53,"&lt;"&amp;AF1031)*IF(AG1031&lt;0.5,Riskregister!$K$9+(Riskregister!$L$9-Riskregister!$K$9)*SQRT(AG1031/2),Riskregister!$L$9-(Riskregister!$L$9-Riskregister!$K$9)*SQRT((1-AG1031)/2)))</f>
        <v>0</v>
      </c>
      <c r="AI1031" s="30">
        <f t="shared" ca="1" si="633"/>
        <v>0.19905935258560259</v>
      </c>
      <c r="AJ1031" s="30">
        <f t="shared" ca="1" si="633"/>
        <v>0.45368316461735614</v>
      </c>
      <c r="AK1031" s="30">
        <f>IF(Riskregister!$E$10="",0,COUNTIF(BK$4:BK$53,"&lt;"&amp;AI1031)*IF(AJ1031&lt;0.5,Riskregister!$K$10+(Riskregister!$L$10-Riskregister!$K$10)*SQRT(AJ1031/2),Riskregister!$L$10-(Riskregister!$L$10-Riskregister!$K$10)*SQRT((1-AJ1031)/2)))</f>
        <v>0</v>
      </c>
      <c r="AL1031" s="30">
        <f t="shared" ca="1" si="634"/>
        <v>6.3297119543103686E-2</v>
      </c>
      <c r="AM1031" s="30">
        <f t="shared" ca="1" si="634"/>
        <v>0.12684289988068642</v>
      </c>
      <c r="AN1031" s="30">
        <f>IF(Riskregister!$E$11="",0,COUNTIF(BL$4:BL$53,"&lt;"&amp;AL1031)*IF(AM1031&lt;0.5,Riskregister!$K$11+(Riskregister!$L$11-Riskregister!$K$11)*SQRT(AM1031/2),Riskregister!$L$11-(Riskregister!$L$11-Riskregister!$K$11)*SQRT((1-AM1031)/2)))</f>
        <v>0</v>
      </c>
      <c r="AO1031" s="30">
        <f t="shared" ca="1" si="635"/>
        <v>0.93828990598291184</v>
      </c>
      <c r="AP1031" s="30">
        <f t="shared" ca="1" si="635"/>
        <v>0.17923493836070681</v>
      </c>
      <c r="AQ1031" s="30">
        <f>IF(Riskregister!$E$12="",0,COUNTIF(BM$4:BM$53,"&lt;"&amp;AO1031)*IF(AP1031&lt;0.5,Riskregister!$K$12+(Riskregister!$L$12-Riskregister!$K$12)*SQRT(AP1031/2),Riskregister!$L$12-(Riskregister!$L$12-Riskregister!$K$12)*SQRT((1-AP1031)/2)))</f>
        <v>0</v>
      </c>
      <c r="AR1031" s="30">
        <f t="shared" ca="1" si="636"/>
        <v>2.6827561913167042E-2</v>
      </c>
      <c r="AS1031" s="30">
        <f t="shared" ca="1" si="636"/>
        <v>0.43556371856305465</v>
      </c>
      <c r="AT1031" s="30">
        <f>IF(Riskregister!$E$13="",0,COUNTIF(BN$4:BN$53,"&lt;"&amp;AR1031)*IF(AS1031&lt;0.5,Riskregister!$K$13+(Riskregister!$L$13-Riskregister!$K$13)*SQRT(AS1031/2),Riskregister!$L$13-(Riskregister!$L$13-Riskregister!$K$13)*SQRT((1-AS1031)/2)))</f>
        <v>0</v>
      </c>
      <c r="AU1031" s="30">
        <f t="shared" ca="1" si="637"/>
        <v>0.45997634104061835</v>
      </c>
      <c r="AV1031" s="30">
        <f t="shared" ca="1" si="637"/>
        <v>0.58343876983636733</v>
      </c>
      <c r="AW1031" s="30">
        <f>IF(Riskregister!$E$14="",0,COUNTIF(BO$4:BO$53,"&lt;"&amp;AU1031)*IF(AV1031&lt;0.5,Riskregister!$K$14+(Riskregister!$L$14-Riskregister!$K$14)*SQRT(AV1031/2),Riskregister!$L$14-(Riskregister!$L$14-Riskregister!$K$14)*SQRT((1-AV1031)/2)))</f>
        <v>0</v>
      </c>
      <c r="AX1031" s="30">
        <f t="shared" ca="1" si="638"/>
        <v>4.2587334680406763E-2</v>
      </c>
      <c r="AY1031" s="30">
        <f t="shared" ca="1" si="638"/>
        <v>0.53122403339441238</v>
      </c>
      <c r="AZ1031" s="30">
        <f>IF(Riskregister!$E$15="",0,COUNTIF(BP$4:BP$53,"&lt;"&amp;AX1031)*IF(AY1031&lt;0.5,Riskregister!$K$15+(Riskregister!$L$15-Riskregister!$K$15)*SQRT(AY1031/2),Riskregister!$L$15-(Riskregister!$L$15-Riskregister!$K$15)*SQRT((1-AY1031)/2)))</f>
        <v>0</v>
      </c>
      <c r="BA1031" s="30">
        <f t="shared" ca="1" si="639"/>
        <v>4.1745717722923015E-3</v>
      </c>
      <c r="BB1031" s="30">
        <f t="shared" ca="1" si="639"/>
        <v>0.83795998417626982</v>
      </c>
      <c r="BC1031" s="30">
        <f>IF(Riskregister!$E$16="",0,COUNTIF(BQ$4:BQ$53,"&lt;"&amp;BA1031)*IF(BB1031&lt;0.5,Riskregister!$K$16+(Riskregister!$L$16-Riskregister!$K$16)*SQRT(BB1031/2),Riskregister!$L$16-(Riskregister!$L$16-Riskregister!$K$16)*SQRT((1-BB1031)/2)))</f>
        <v>0</v>
      </c>
      <c r="BD1031" s="30">
        <f t="shared" ca="1" si="640"/>
        <v>15625751.009300204</v>
      </c>
    </row>
    <row r="1032" spans="20:56" x14ac:dyDescent="0.35">
      <c r="T1032" s="30">
        <f t="shared" ca="1" si="628"/>
        <v>0.61424710524114812</v>
      </c>
      <c r="U1032" s="30">
        <f t="shared" ca="1" si="628"/>
        <v>7.3109875820875025E-2</v>
      </c>
      <c r="V1032" s="30">
        <f ca="1">IF(Riskregister!$E$5="",0,COUNTIF(BF$4:BF$53,"&lt;"&amp;T1032)*IF(U1032&lt;0.5,Riskregister!$K$5+(Riskregister!$L$5-Riskregister!$K$5)*SQRT(U1032/2),Riskregister!$L$5-(Riskregister!$L$5-Riskregister!$K$5)*SQRT((1-U1032)/2)))</f>
        <v>944148.2221802366</v>
      </c>
      <c r="W1032" s="30">
        <f t="shared" ca="1" si="629"/>
        <v>0.60952268932836373</v>
      </c>
      <c r="X1032" s="30">
        <f t="shared" ca="1" si="629"/>
        <v>0.66579004413783471</v>
      </c>
      <c r="Y1032" s="30">
        <f ca="1">IF(Riskregister!$E$6="",0,COUNTIF(BG$4:BG$53,"&lt;"&amp;W1032)*IF(X1032&lt;0.5,Riskregister!$K$6+(Riskregister!$L$6-Riskregister!$K$6)*SQRT(X1032/2),Riskregister!$L$6-(Riskregister!$L$6-Riskregister!$K$6)*SQRT((1-X1032)/2)))</f>
        <v>2528374.8731464148</v>
      </c>
      <c r="Z1032" s="30">
        <f t="shared" ca="1" si="630"/>
        <v>0.74415067107537924</v>
      </c>
      <c r="AA1032" s="30">
        <f t="shared" ca="1" si="630"/>
        <v>0.53325632226947517</v>
      </c>
      <c r="AB1032" s="30">
        <f ca="1">IF(Riskregister!$E$7="",0,COUNTIF(BH$4:BH$53,"&lt;"&amp;Z1032)*IF(AA1032&lt;0.5,Riskregister!$K$7+(Riskregister!$L$7-Riskregister!$K$7)*SQRT(AA1032/2),Riskregister!$L$7-(Riskregister!$L$7-Riskregister!$K$7)*SQRT((1-AA1032)/2)))</f>
        <v>1847359.9086587529</v>
      </c>
      <c r="AC1032" s="30">
        <f t="shared" ca="1" si="631"/>
        <v>0.91128185716155774</v>
      </c>
      <c r="AD1032" s="30">
        <f t="shared" ca="1" si="631"/>
        <v>0.29149566235290936</v>
      </c>
      <c r="AE1032" s="30">
        <f ca="1">IF(Riskregister!$E$8="",0,COUNTIF(BI$4:BI$53,"&lt;"&amp;AC1032)*IF(AD1032&lt;0.5,Riskregister!$K$8+(Riskregister!$L$8-Riskregister!$K$8)*SQRT(AD1032/2),Riskregister!$L$8-(Riskregister!$L$8-Riskregister!$K$8)*SQRT((1-AD1032)/2)))</f>
        <v>10471579.558093274</v>
      </c>
      <c r="AF1032" s="30">
        <f t="shared" ca="1" si="632"/>
        <v>0.49752872192664899</v>
      </c>
      <c r="AG1032" s="30">
        <f t="shared" ca="1" si="632"/>
        <v>0.51582292698849475</v>
      </c>
      <c r="AH1032" s="30">
        <f>IF(Riskregister!$E$9="",0,COUNTIF(BJ$4:BJ$53,"&lt;"&amp;AF1032)*IF(AG1032&lt;0.5,Riskregister!$K$9+(Riskregister!$L$9-Riskregister!$K$9)*SQRT(AG1032/2),Riskregister!$L$9-(Riskregister!$L$9-Riskregister!$K$9)*SQRT((1-AG1032)/2)))</f>
        <v>0</v>
      </c>
      <c r="AI1032" s="30">
        <f t="shared" ca="1" si="633"/>
        <v>6.2500431297780268E-2</v>
      </c>
      <c r="AJ1032" s="30">
        <f t="shared" ca="1" si="633"/>
        <v>0.53306128775052974</v>
      </c>
      <c r="AK1032" s="30">
        <f>IF(Riskregister!$E$10="",0,COUNTIF(BK$4:BK$53,"&lt;"&amp;AI1032)*IF(AJ1032&lt;0.5,Riskregister!$K$10+(Riskregister!$L$10-Riskregister!$K$10)*SQRT(AJ1032/2),Riskregister!$L$10-(Riskregister!$L$10-Riskregister!$K$10)*SQRT((1-AJ1032)/2)))</f>
        <v>0</v>
      </c>
      <c r="AL1032" s="30">
        <f t="shared" ca="1" si="634"/>
        <v>0.91544599459956744</v>
      </c>
      <c r="AM1032" s="30">
        <f t="shared" ca="1" si="634"/>
        <v>0.13514435785347045</v>
      </c>
      <c r="AN1032" s="30">
        <f>IF(Riskregister!$E$11="",0,COUNTIF(BL$4:BL$53,"&lt;"&amp;AL1032)*IF(AM1032&lt;0.5,Riskregister!$K$11+(Riskregister!$L$11-Riskregister!$K$11)*SQRT(AM1032/2),Riskregister!$L$11-(Riskregister!$L$11-Riskregister!$K$11)*SQRT((1-AM1032)/2)))</f>
        <v>0</v>
      </c>
      <c r="AO1032" s="30">
        <f t="shared" ca="1" si="635"/>
        <v>0.17242840653955371</v>
      </c>
      <c r="AP1032" s="30">
        <f t="shared" ca="1" si="635"/>
        <v>0.15649324709629631</v>
      </c>
      <c r="AQ1032" s="30">
        <f>IF(Riskregister!$E$12="",0,COUNTIF(BM$4:BM$53,"&lt;"&amp;AO1032)*IF(AP1032&lt;0.5,Riskregister!$K$12+(Riskregister!$L$12-Riskregister!$K$12)*SQRT(AP1032/2),Riskregister!$L$12-(Riskregister!$L$12-Riskregister!$K$12)*SQRT((1-AP1032)/2)))</f>
        <v>0</v>
      </c>
      <c r="AR1032" s="30">
        <f t="shared" ca="1" si="636"/>
        <v>0.91402243462175792</v>
      </c>
      <c r="AS1032" s="30">
        <f t="shared" ca="1" si="636"/>
        <v>0.20169730815146392</v>
      </c>
      <c r="AT1032" s="30">
        <f>IF(Riskregister!$E$13="",0,COUNTIF(BN$4:BN$53,"&lt;"&amp;AR1032)*IF(AS1032&lt;0.5,Riskregister!$K$13+(Riskregister!$L$13-Riskregister!$K$13)*SQRT(AS1032/2),Riskregister!$L$13-(Riskregister!$L$13-Riskregister!$K$13)*SQRT((1-AS1032)/2)))</f>
        <v>0</v>
      </c>
      <c r="AU1032" s="30">
        <f t="shared" ca="1" si="637"/>
        <v>0.61016303221487123</v>
      </c>
      <c r="AV1032" s="30">
        <f t="shared" ca="1" si="637"/>
        <v>0.80490197076699099</v>
      </c>
      <c r="AW1032" s="30">
        <f>IF(Riskregister!$E$14="",0,COUNTIF(BO$4:BO$53,"&lt;"&amp;AU1032)*IF(AV1032&lt;0.5,Riskregister!$K$14+(Riskregister!$L$14-Riskregister!$K$14)*SQRT(AV1032/2),Riskregister!$L$14-(Riskregister!$L$14-Riskregister!$K$14)*SQRT((1-AV1032)/2)))</f>
        <v>0</v>
      </c>
      <c r="AX1032" s="30">
        <f t="shared" ca="1" si="638"/>
        <v>0.36589871038777955</v>
      </c>
      <c r="AY1032" s="30">
        <f t="shared" ca="1" si="638"/>
        <v>5.0353912027785275E-2</v>
      </c>
      <c r="AZ1032" s="30">
        <f>IF(Riskregister!$E$15="",0,COUNTIF(BP$4:BP$53,"&lt;"&amp;AX1032)*IF(AY1032&lt;0.5,Riskregister!$K$15+(Riskregister!$L$15-Riskregister!$K$15)*SQRT(AY1032/2),Riskregister!$L$15-(Riskregister!$L$15-Riskregister!$K$15)*SQRT((1-AY1032)/2)))</f>
        <v>0</v>
      </c>
      <c r="BA1032" s="30">
        <f t="shared" ca="1" si="639"/>
        <v>0.74351664648924964</v>
      </c>
      <c r="BB1032" s="30">
        <f t="shared" ca="1" si="639"/>
        <v>0.58849532956587902</v>
      </c>
      <c r="BC1032" s="30">
        <f>IF(Riskregister!$E$16="",0,COUNTIF(BQ$4:BQ$53,"&lt;"&amp;BA1032)*IF(BB1032&lt;0.5,Riskregister!$K$16+(Riskregister!$L$16-Riskregister!$K$16)*SQRT(BB1032/2),Riskregister!$L$16-(Riskregister!$L$16-Riskregister!$K$16)*SQRT((1-BB1032)/2)))</f>
        <v>0</v>
      </c>
      <c r="BD1032" s="30">
        <f t="shared" ca="1" si="640"/>
        <v>15791462.562078677</v>
      </c>
    </row>
    <row r="1033" spans="20:56" x14ac:dyDescent="0.35">
      <c r="T1033" s="30">
        <f t="shared" ca="1" si="628"/>
        <v>0.82413487582535705</v>
      </c>
      <c r="U1033" s="30">
        <f t="shared" ca="1" si="628"/>
        <v>0.98972546337516698</v>
      </c>
      <c r="V1033" s="30">
        <f ca="1">IF(Riskregister!$E$5="",0,COUNTIF(BF$4:BF$53,"&lt;"&amp;T1033)*IF(U1033&lt;0.5,Riskregister!$K$5+(Riskregister!$L$5-Riskregister!$K$5)*SQRT(U1033/2),Riskregister!$L$5-(Riskregister!$L$5-Riskregister!$K$5)*SQRT((1-U1033)/2)))</f>
        <v>2838731.8356537516</v>
      </c>
      <c r="W1033" s="30">
        <f t="shared" ca="1" si="629"/>
        <v>9.6378537849956203E-2</v>
      </c>
      <c r="X1033" s="30">
        <f t="shared" ca="1" si="629"/>
        <v>0.25096195329920423</v>
      </c>
      <c r="Y1033" s="30">
        <f ca="1">IF(Riskregister!$E$6="",0,COUNTIF(BG$4:BG$53,"&lt;"&amp;W1033)*IF(X1033&lt;0.5,Riskregister!$K$6+(Riskregister!$L$6-Riskregister!$K$6)*SQRT(X1033/2),Riskregister!$L$6-(Riskregister!$L$6-Riskregister!$K$6)*SQRT((1-X1033)/2)))</f>
        <v>0</v>
      </c>
      <c r="Z1033" s="30">
        <f t="shared" ca="1" si="630"/>
        <v>0.50043256842145567</v>
      </c>
      <c r="AA1033" s="30">
        <f t="shared" ca="1" si="630"/>
        <v>0.66990390935521804</v>
      </c>
      <c r="AB1033" s="30">
        <f ca="1">IF(Riskregister!$E$7="",0,COUNTIF(BH$4:BH$53,"&lt;"&amp;Z1033)*IF(AA1033&lt;0.5,Riskregister!$K$7+(Riskregister!$L$7-Riskregister!$K$7)*SQRT(AA1033/2),Riskregister!$L$7-(Riskregister!$L$7-Riskregister!$K$7)*SQRT((1-AA1033)/2)))</f>
        <v>1546851.7831749606</v>
      </c>
      <c r="AC1033" s="30">
        <f t="shared" ca="1" si="631"/>
        <v>0.80680743393651444</v>
      </c>
      <c r="AD1033" s="30">
        <f t="shared" ca="1" si="631"/>
        <v>0.10920452554975879</v>
      </c>
      <c r="AE1033" s="30">
        <f ca="1">IF(Riskregister!$E$8="",0,COUNTIF(BI$4:BI$53,"&lt;"&amp;AC1033)*IF(AD1033&lt;0.5,Riskregister!$K$8+(Riskregister!$L$8-Riskregister!$K$8)*SQRT(AD1033/2),Riskregister!$L$8-(Riskregister!$L$8-Riskregister!$K$8)*SQRT((1-AD1033)/2)))</f>
        <v>5593019.8901386019</v>
      </c>
      <c r="AF1033" s="30">
        <f t="shared" ca="1" si="632"/>
        <v>0.74399793397214298</v>
      </c>
      <c r="AG1033" s="30">
        <f t="shared" ca="1" si="632"/>
        <v>8.8866279005933801E-2</v>
      </c>
      <c r="AH1033" s="30">
        <f>IF(Riskregister!$E$9="",0,COUNTIF(BJ$4:BJ$53,"&lt;"&amp;AF1033)*IF(AG1033&lt;0.5,Riskregister!$K$9+(Riskregister!$L$9-Riskregister!$K$9)*SQRT(AG1033/2),Riskregister!$L$9-(Riskregister!$L$9-Riskregister!$K$9)*SQRT((1-AG1033)/2)))</f>
        <v>0</v>
      </c>
      <c r="AI1033" s="30">
        <f t="shared" ca="1" si="633"/>
        <v>0.44890240418250849</v>
      </c>
      <c r="AJ1033" s="30">
        <f t="shared" ca="1" si="633"/>
        <v>0.89718765003290402</v>
      </c>
      <c r="AK1033" s="30">
        <f>IF(Riskregister!$E$10="",0,COUNTIF(BK$4:BK$53,"&lt;"&amp;AI1033)*IF(AJ1033&lt;0.5,Riskregister!$K$10+(Riskregister!$L$10-Riskregister!$K$10)*SQRT(AJ1033/2),Riskregister!$L$10-(Riskregister!$L$10-Riskregister!$K$10)*SQRT((1-AJ1033)/2)))</f>
        <v>0</v>
      </c>
      <c r="AL1033" s="30">
        <f t="shared" ca="1" si="634"/>
        <v>0.87708566548804523</v>
      </c>
      <c r="AM1033" s="30">
        <f t="shared" ca="1" si="634"/>
        <v>0.64356077710919002</v>
      </c>
      <c r="AN1033" s="30">
        <f>IF(Riskregister!$E$11="",0,COUNTIF(BL$4:BL$53,"&lt;"&amp;AL1033)*IF(AM1033&lt;0.5,Riskregister!$K$11+(Riskregister!$L$11-Riskregister!$K$11)*SQRT(AM1033/2),Riskregister!$L$11-(Riskregister!$L$11-Riskregister!$K$11)*SQRT((1-AM1033)/2)))</f>
        <v>0</v>
      </c>
      <c r="AO1033" s="30">
        <f t="shared" ca="1" si="635"/>
        <v>0.71282574410177268</v>
      </c>
      <c r="AP1033" s="30">
        <f t="shared" ca="1" si="635"/>
        <v>0.85618357888044139</v>
      </c>
      <c r="AQ1033" s="30">
        <f>IF(Riskregister!$E$12="",0,COUNTIF(BM$4:BM$53,"&lt;"&amp;AO1033)*IF(AP1033&lt;0.5,Riskregister!$K$12+(Riskregister!$L$12-Riskregister!$K$12)*SQRT(AP1033/2),Riskregister!$L$12-(Riskregister!$L$12-Riskregister!$K$12)*SQRT((1-AP1033)/2)))</f>
        <v>0</v>
      </c>
      <c r="AR1033" s="30">
        <f t="shared" ca="1" si="636"/>
        <v>0.51172940499806496</v>
      </c>
      <c r="AS1033" s="30">
        <f t="shared" ca="1" si="636"/>
        <v>0.94705563542994653</v>
      </c>
      <c r="AT1033" s="30">
        <f>IF(Riskregister!$E$13="",0,COUNTIF(BN$4:BN$53,"&lt;"&amp;AR1033)*IF(AS1033&lt;0.5,Riskregister!$K$13+(Riskregister!$L$13-Riskregister!$K$13)*SQRT(AS1033/2),Riskregister!$L$13-(Riskregister!$L$13-Riskregister!$K$13)*SQRT((1-AS1033)/2)))</f>
        <v>0</v>
      </c>
      <c r="AU1033" s="30">
        <f t="shared" ca="1" si="637"/>
        <v>0.58128348262977048</v>
      </c>
      <c r="AV1033" s="30">
        <f t="shared" ca="1" si="637"/>
        <v>0.14327385968498674</v>
      </c>
      <c r="AW1033" s="30">
        <f>IF(Riskregister!$E$14="",0,COUNTIF(BO$4:BO$53,"&lt;"&amp;AU1033)*IF(AV1033&lt;0.5,Riskregister!$K$14+(Riskregister!$L$14-Riskregister!$K$14)*SQRT(AV1033/2),Riskregister!$L$14-(Riskregister!$L$14-Riskregister!$K$14)*SQRT((1-AV1033)/2)))</f>
        <v>0</v>
      </c>
      <c r="AX1033" s="30">
        <f t="shared" ca="1" si="638"/>
        <v>0.63545036287111512</v>
      </c>
      <c r="AY1033" s="30">
        <f t="shared" ca="1" si="638"/>
        <v>0.24004818174944165</v>
      </c>
      <c r="AZ1033" s="30">
        <f>IF(Riskregister!$E$15="",0,COUNTIF(BP$4:BP$53,"&lt;"&amp;AX1033)*IF(AY1033&lt;0.5,Riskregister!$K$15+(Riskregister!$L$15-Riskregister!$K$15)*SQRT(AY1033/2),Riskregister!$L$15-(Riskregister!$L$15-Riskregister!$K$15)*SQRT((1-AY1033)/2)))</f>
        <v>0</v>
      </c>
      <c r="BA1033" s="30">
        <f t="shared" ca="1" si="639"/>
        <v>0.43501413434320113</v>
      </c>
      <c r="BB1033" s="30">
        <f t="shared" ca="1" si="639"/>
        <v>0.76539657915779735</v>
      </c>
      <c r="BC1033" s="30">
        <f>IF(Riskregister!$E$16="",0,COUNTIF(BQ$4:BQ$53,"&lt;"&amp;BA1033)*IF(BB1033&lt;0.5,Riskregister!$K$16+(Riskregister!$L$16-Riskregister!$K$16)*SQRT(BB1033/2),Riskregister!$L$16-(Riskregister!$L$16-Riskregister!$K$16)*SQRT((1-BB1033)/2)))</f>
        <v>0</v>
      </c>
      <c r="BD1033" s="30">
        <f t="shared" ca="1" si="640"/>
        <v>9978603.5089673139</v>
      </c>
    </row>
    <row r="1034" spans="20:56" x14ac:dyDescent="0.35">
      <c r="T1034" s="30">
        <f t="shared" ca="1" si="628"/>
        <v>0.69068803258999634</v>
      </c>
      <c r="U1034" s="30">
        <f t="shared" ca="1" si="628"/>
        <v>0.23627245222778182</v>
      </c>
      <c r="V1034" s="30">
        <f ca="1">IF(Riskregister!$E$5="",0,COUNTIF(BF$4:BF$53,"&lt;"&amp;T1034)*IF(U1034&lt;0.5,Riskregister!$K$5+(Riskregister!$L$5-Riskregister!$K$5)*SQRT(U1034/2),Riskregister!$L$5-(Riskregister!$L$5-Riskregister!$K$5)*SQRT((1-U1034)/2)))</f>
        <v>1218677.1149872981</v>
      </c>
      <c r="W1034" s="30">
        <f t="shared" ca="1" si="629"/>
        <v>0.56663066859456235</v>
      </c>
      <c r="X1034" s="30">
        <f t="shared" ca="1" si="629"/>
        <v>0.46424324436583797</v>
      </c>
      <c r="Y1034" s="30">
        <f ca="1">IF(Riskregister!$E$6="",0,COUNTIF(BG$4:BG$53,"&lt;"&amp;W1034)*IF(X1034&lt;0.5,Riskregister!$K$6+(Riskregister!$L$6-Riskregister!$K$6)*SQRT(X1034/2),Riskregister!$L$6-(Riskregister!$L$6-Riskregister!$K$6)*SQRT((1-X1034)/2)))</f>
        <v>2134444.0675590062</v>
      </c>
      <c r="Z1034" s="30">
        <f t="shared" ca="1" si="630"/>
        <v>0.60629094786275284</v>
      </c>
      <c r="AA1034" s="30">
        <f t="shared" ca="1" si="630"/>
        <v>0.65228582440949867</v>
      </c>
      <c r="AB1034" s="30">
        <f ca="1">IF(Riskregister!$E$7="",0,COUNTIF(BH$4:BH$53,"&lt;"&amp;Z1034)*IF(AA1034&lt;0.5,Riskregister!$K$7+(Riskregister!$L$7-Riskregister!$K$7)*SQRT(AA1034/2),Riskregister!$L$7-(Riskregister!$L$7-Riskregister!$K$7)*SQRT((1-AA1034)/2)))</f>
        <v>1778443.7511859704</v>
      </c>
      <c r="AC1034" s="30">
        <f t="shared" ca="1" si="631"/>
        <v>0.92931564139312461</v>
      </c>
      <c r="AD1034" s="30">
        <f t="shared" ca="1" si="631"/>
        <v>0.12841707608512754</v>
      </c>
      <c r="AE1034" s="30">
        <f ca="1">IF(Riskregister!$E$8="",0,COUNTIF(BI$4:BI$53,"&lt;"&amp;AC1034)*IF(AD1034&lt;0.5,Riskregister!$K$8+(Riskregister!$L$8-Riskregister!$K$8)*SQRT(AD1034/2),Riskregister!$L$8-(Riskregister!$L$8-Riskregister!$K$8)*SQRT((1-AD1034)/2)))</f>
        <v>7454759.872069221</v>
      </c>
      <c r="AF1034" s="30">
        <f t="shared" ca="1" si="632"/>
        <v>1.0920775655358428E-2</v>
      </c>
      <c r="AG1034" s="30">
        <f t="shared" ca="1" si="632"/>
        <v>6.0127857887377179E-2</v>
      </c>
      <c r="AH1034" s="30">
        <f>IF(Riskregister!$E$9="",0,COUNTIF(BJ$4:BJ$53,"&lt;"&amp;AF1034)*IF(AG1034&lt;0.5,Riskregister!$K$9+(Riskregister!$L$9-Riskregister!$K$9)*SQRT(AG1034/2),Riskregister!$L$9-(Riskregister!$L$9-Riskregister!$K$9)*SQRT((1-AG1034)/2)))</f>
        <v>0</v>
      </c>
      <c r="AI1034" s="30">
        <f t="shared" ca="1" si="633"/>
        <v>0.61173907584960907</v>
      </c>
      <c r="AJ1034" s="30">
        <f t="shared" ca="1" si="633"/>
        <v>0.91642028458568969</v>
      </c>
      <c r="AK1034" s="30">
        <f>IF(Riskregister!$E$10="",0,COUNTIF(BK$4:BK$53,"&lt;"&amp;AI1034)*IF(AJ1034&lt;0.5,Riskregister!$K$10+(Riskregister!$L$10-Riskregister!$K$10)*SQRT(AJ1034/2),Riskregister!$L$10-(Riskregister!$L$10-Riskregister!$K$10)*SQRT((1-AJ1034)/2)))</f>
        <v>0</v>
      </c>
      <c r="AL1034" s="30">
        <f t="shared" ca="1" si="634"/>
        <v>0.97085437767831106</v>
      </c>
      <c r="AM1034" s="30">
        <f t="shared" ca="1" si="634"/>
        <v>0.44763556075612065</v>
      </c>
      <c r="AN1034" s="30">
        <f>IF(Riskregister!$E$11="",0,COUNTIF(BL$4:BL$53,"&lt;"&amp;AL1034)*IF(AM1034&lt;0.5,Riskregister!$K$11+(Riskregister!$L$11-Riskregister!$K$11)*SQRT(AM1034/2),Riskregister!$L$11-(Riskregister!$L$11-Riskregister!$K$11)*SQRT((1-AM1034)/2)))</f>
        <v>0</v>
      </c>
      <c r="AO1034" s="30">
        <f t="shared" ca="1" si="635"/>
        <v>0.28530109022910322</v>
      </c>
      <c r="AP1034" s="30">
        <f t="shared" ca="1" si="635"/>
        <v>0.15074627210986102</v>
      </c>
      <c r="AQ1034" s="30">
        <f>IF(Riskregister!$E$12="",0,COUNTIF(BM$4:BM$53,"&lt;"&amp;AO1034)*IF(AP1034&lt;0.5,Riskregister!$K$12+(Riskregister!$L$12-Riskregister!$K$12)*SQRT(AP1034/2),Riskregister!$L$12-(Riskregister!$L$12-Riskregister!$K$12)*SQRT((1-AP1034)/2)))</f>
        <v>0</v>
      </c>
      <c r="AR1034" s="30">
        <f t="shared" ca="1" si="636"/>
        <v>0.22694072777003493</v>
      </c>
      <c r="AS1034" s="30">
        <f t="shared" ca="1" si="636"/>
        <v>0.13645849376813779</v>
      </c>
      <c r="AT1034" s="30">
        <f>IF(Riskregister!$E$13="",0,COUNTIF(BN$4:BN$53,"&lt;"&amp;AR1034)*IF(AS1034&lt;0.5,Riskregister!$K$13+(Riskregister!$L$13-Riskregister!$K$13)*SQRT(AS1034/2),Riskregister!$L$13-(Riskregister!$L$13-Riskregister!$K$13)*SQRT((1-AS1034)/2)))</f>
        <v>0</v>
      </c>
      <c r="AU1034" s="30">
        <f t="shared" ca="1" si="637"/>
        <v>0.19066395435893169</v>
      </c>
      <c r="AV1034" s="30">
        <f t="shared" ca="1" si="637"/>
        <v>0.80275095363521931</v>
      </c>
      <c r="AW1034" s="30">
        <f>IF(Riskregister!$E$14="",0,COUNTIF(BO$4:BO$53,"&lt;"&amp;AU1034)*IF(AV1034&lt;0.5,Riskregister!$K$14+(Riskregister!$L$14-Riskregister!$K$14)*SQRT(AV1034/2),Riskregister!$L$14-(Riskregister!$L$14-Riskregister!$K$14)*SQRT((1-AV1034)/2)))</f>
        <v>0</v>
      </c>
      <c r="AX1034" s="30">
        <f t="shared" ca="1" si="638"/>
        <v>0.86468142436199125</v>
      </c>
      <c r="AY1034" s="30">
        <f t="shared" ca="1" si="638"/>
        <v>0.1155561097839376</v>
      </c>
      <c r="AZ1034" s="30">
        <f>IF(Riskregister!$E$15="",0,COUNTIF(BP$4:BP$53,"&lt;"&amp;AX1034)*IF(AY1034&lt;0.5,Riskregister!$K$15+(Riskregister!$L$15-Riskregister!$K$15)*SQRT(AY1034/2),Riskregister!$L$15-(Riskregister!$L$15-Riskregister!$K$15)*SQRT((1-AY1034)/2)))</f>
        <v>0</v>
      </c>
      <c r="BA1034" s="30">
        <f t="shared" ca="1" si="639"/>
        <v>5.9089275976469402E-2</v>
      </c>
      <c r="BB1034" s="30">
        <f t="shared" ca="1" si="639"/>
        <v>0.1782056081664074</v>
      </c>
      <c r="BC1034" s="30">
        <f>IF(Riskregister!$E$16="",0,COUNTIF(BQ$4:BQ$53,"&lt;"&amp;BA1034)*IF(BB1034&lt;0.5,Riskregister!$K$16+(Riskregister!$L$16-Riskregister!$K$16)*SQRT(BB1034/2),Riskregister!$L$16-(Riskregister!$L$16-Riskregister!$K$16)*SQRT((1-BB1034)/2)))</f>
        <v>0</v>
      </c>
      <c r="BD1034" s="30">
        <f t="shared" ca="1" si="640"/>
        <v>12586324.805801496</v>
      </c>
    </row>
    <row r="1035" spans="20:56" x14ac:dyDescent="0.35">
      <c r="T1035" s="30">
        <f t="shared" ca="1" si="628"/>
        <v>0.53997660866082964</v>
      </c>
      <c r="U1035" s="30">
        <f t="shared" ca="1" si="628"/>
        <v>0.12338705235428638</v>
      </c>
      <c r="V1035" s="30">
        <f ca="1">IF(Riskregister!$E$5="",0,COUNTIF(BF$4:BF$53,"&lt;"&amp;T1035)*IF(U1035&lt;0.5,Riskregister!$K$5+(Riskregister!$L$5-Riskregister!$K$5)*SQRT(U1035/2),Riskregister!$L$5-(Riskregister!$L$5-Riskregister!$K$5)*SQRT((1-U1035)/2)))</f>
        <v>1047087.2675596387</v>
      </c>
      <c r="W1035" s="30">
        <f t="shared" ca="1" si="629"/>
        <v>0.97169763444810875</v>
      </c>
      <c r="X1035" s="30">
        <f t="shared" ca="1" si="629"/>
        <v>0.77326563598826537</v>
      </c>
      <c r="Y1035" s="30">
        <f ca="1">IF(Riskregister!$E$6="",0,COUNTIF(BG$4:BG$53,"&lt;"&amp;W1035)*IF(X1035&lt;0.5,Riskregister!$K$6+(Riskregister!$L$6-Riskregister!$K$6)*SQRT(X1035/2),Riskregister!$L$6-(Riskregister!$L$6-Riskregister!$K$6)*SQRT((1-X1035)/2)))</f>
        <v>6969696.0973401936</v>
      </c>
      <c r="Z1035" s="30">
        <f t="shared" ca="1" si="630"/>
        <v>0.66970587209196297</v>
      </c>
      <c r="AA1035" s="30">
        <f t="shared" ca="1" si="630"/>
        <v>9.4311963790319364E-2</v>
      </c>
      <c r="AB1035" s="30">
        <f ca="1">IF(Riskregister!$E$7="",0,COUNTIF(BH$4:BH$53,"&lt;"&amp;Z1035)*IF(AA1035&lt;0.5,Riskregister!$K$7+(Riskregister!$L$7-Riskregister!$K$7)*SQRT(AA1035/2),Riskregister!$L$7-(Riskregister!$L$7-Riskregister!$K$7)*SQRT((1-AA1035)/2)))</f>
        <v>882027.98923148401</v>
      </c>
      <c r="AC1035" s="30">
        <f t="shared" ca="1" si="631"/>
        <v>0.24812740079950957</v>
      </c>
      <c r="AD1035" s="30">
        <f t="shared" ca="1" si="631"/>
        <v>0.66775023243925458</v>
      </c>
      <c r="AE1035" s="30">
        <f ca="1">IF(Riskregister!$E$8="",0,COUNTIF(BI$4:BI$53,"&lt;"&amp;AC1035)*IF(AD1035&lt;0.5,Riskregister!$K$8+(Riskregister!$L$8-Riskregister!$K$8)*SQRT(AD1035/2),Riskregister!$L$8-(Riskregister!$L$8-Riskregister!$K$8)*SQRT((1-AD1035)/2)))</f>
        <v>6168708.477440834</v>
      </c>
      <c r="AF1035" s="30">
        <f t="shared" ca="1" si="632"/>
        <v>0.77765341687887946</v>
      </c>
      <c r="AG1035" s="30">
        <f t="shared" ca="1" si="632"/>
        <v>0.66053896364649989</v>
      </c>
      <c r="AH1035" s="30">
        <f>IF(Riskregister!$E$9="",0,COUNTIF(BJ$4:BJ$53,"&lt;"&amp;AF1035)*IF(AG1035&lt;0.5,Riskregister!$K$9+(Riskregister!$L$9-Riskregister!$K$9)*SQRT(AG1035/2),Riskregister!$L$9-(Riskregister!$L$9-Riskregister!$K$9)*SQRT((1-AG1035)/2)))</f>
        <v>0</v>
      </c>
      <c r="AI1035" s="30">
        <f t="shared" ca="1" si="633"/>
        <v>0.40678732062603096</v>
      </c>
      <c r="AJ1035" s="30">
        <f t="shared" ca="1" si="633"/>
        <v>0.1713020567150495</v>
      </c>
      <c r="AK1035" s="30">
        <f>IF(Riskregister!$E$10="",0,COUNTIF(BK$4:BK$53,"&lt;"&amp;AI1035)*IF(AJ1035&lt;0.5,Riskregister!$K$10+(Riskregister!$L$10-Riskregister!$K$10)*SQRT(AJ1035/2),Riskregister!$L$10-(Riskregister!$L$10-Riskregister!$K$10)*SQRT((1-AJ1035)/2)))</f>
        <v>0</v>
      </c>
      <c r="AL1035" s="30">
        <f t="shared" ca="1" si="634"/>
        <v>0.28596130658427754</v>
      </c>
      <c r="AM1035" s="30">
        <f t="shared" ca="1" si="634"/>
        <v>0.84471837819946261</v>
      </c>
      <c r="AN1035" s="30">
        <f>IF(Riskregister!$E$11="",0,COUNTIF(BL$4:BL$53,"&lt;"&amp;AL1035)*IF(AM1035&lt;0.5,Riskregister!$K$11+(Riskregister!$L$11-Riskregister!$K$11)*SQRT(AM1035/2),Riskregister!$L$11-(Riskregister!$L$11-Riskregister!$K$11)*SQRT((1-AM1035)/2)))</f>
        <v>0</v>
      </c>
      <c r="AO1035" s="30">
        <f t="shared" ca="1" si="635"/>
        <v>0.39762256905996929</v>
      </c>
      <c r="AP1035" s="30">
        <f t="shared" ca="1" si="635"/>
        <v>0.40119448413178938</v>
      </c>
      <c r="AQ1035" s="30">
        <f>IF(Riskregister!$E$12="",0,COUNTIF(BM$4:BM$53,"&lt;"&amp;AO1035)*IF(AP1035&lt;0.5,Riskregister!$K$12+(Riskregister!$L$12-Riskregister!$K$12)*SQRT(AP1035/2),Riskregister!$L$12-(Riskregister!$L$12-Riskregister!$K$12)*SQRT((1-AP1035)/2)))</f>
        <v>0</v>
      </c>
      <c r="AR1035" s="30">
        <f t="shared" ca="1" si="636"/>
        <v>0.43108061404372267</v>
      </c>
      <c r="AS1035" s="30">
        <f t="shared" ca="1" si="636"/>
        <v>0.70872562824588181</v>
      </c>
      <c r="AT1035" s="30">
        <f>IF(Riskregister!$E$13="",0,COUNTIF(BN$4:BN$53,"&lt;"&amp;AR1035)*IF(AS1035&lt;0.5,Riskregister!$K$13+(Riskregister!$L$13-Riskregister!$K$13)*SQRT(AS1035/2),Riskregister!$L$13-(Riskregister!$L$13-Riskregister!$K$13)*SQRT((1-AS1035)/2)))</f>
        <v>0</v>
      </c>
      <c r="AU1035" s="30">
        <f t="shared" ca="1" si="637"/>
        <v>0.54752570407228152</v>
      </c>
      <c r="AV1035" s="30">
        <f t="shared" ca="1" si="637"/>
        <v>0.19125277608870461</v>
      </c>
      <c r="AW1035" s="30">
        <f>IF(Riskregister!$E$14="",0,COUNTIF(BO$4:BO$53,"&lt;"&amp;AU1035)*IF(AV1035&lt;0.5,Riskregister!$K$14+(Riskregister!$L$14-Riskregister!$K$14)*SQRT(AV1035/2),Riskregister!$L$14-(Riskregister!$L$14-Riskregister!$K$14)*SQRT((1-AV1035)/2)))</f>
        <v>0</v>
      </c>
      <c r="AX1035" s="30">
        <f t="shared" ca="1" si="638"/>
        <v>0.54763210926499184</v>
      </c>
      <c r="AY1035" s="30">
        <f t="shared" ca="1" si="638"/>
        <v>0.95216349109113596</v>
      </c>
      <c r="AZ1035" s="30">
        <f>IF(Riskregister!$E$15="",0,COUNTIF(BP$4:BP$53,"&lt;"&amp;AX1035)*IF(AY1035&lt;0.5,Riskregister!$K$15+(Riskregister!$L$15-Riskregister!$K$15)*SQRT(AY1035/2),Riskregister!$L$15-(Riskregister!$L$15-Riskregister!$K$15)*SQRT((1-AY1035)/2)))</f>
        <v>0</v>
      </c>
      <c r="BA1035" s="30">
        <f t="shared" ca="1" si="639"/>
        <v>0.86313079097284684</v>
      </c>
      <c r="BB1035" s="30">
        <f t="shared" ca="1" si="639"/>
        <v>0.74659125254327574</v>
      </c>
      <c r="BC1035" s="30">
        <f>IF(Riskregister!$E$16="",0,COUNTIF(BQ$4:BQ$53,"&lt;"&amp;BA1035)*IF(BB1035&lt;0.5,Riskregister!$K$16+(Riskregister!$L$16-Riskregister!$K$16)*SQRT(BB1035/2),Riskregister!$L$16-(Riskregister!$L$16-Riskregister!$K$16)*SQRT((1-BB1035)/2)))</f>
        <v>0</v>
      </c>
      <c r="BD1035" s="30">
        <f t="shared" ca="1" si="640"/>
        <v>15067519.831572151</v>
      </c>
    </row>
    <row r="1036" spans="20:56" x14ac:dyDescent="0.35">
      <c r="T1036" s="30">
        <f t="shared" ca="1" si="628"/>
        <v>0.62659017606331413</v>
      </c>
      <c r="U1036" s="30">
        <f t="shared" ca="1" si="628"/>
        <v>0.37784843669858015</v>
      </c>
      <c r="V1036" s="30">
        <f ca="1">IF(Riskregister!$E$5="",0,COUNTIF(BF$4:BF$53,"&lt;"&amp;T1036)*IF(U1036&lt;0.5,Riskregister!$K$5+(Riskregister!$L$5-Riskregister!$K$5)*SQRT(U1036/2),Riskregister!$L$5-(Riskregister!$L$5-Riskregister!$K$5)*SQRT((1-U1036)/2)))</f>
        <v>1382377.4456435333</v>
      </c>
      <c r="W1036" s="30">
        <f t="shared" ca="1" si="629"/>
        <v>0.96141450684940832</v>
      </c>
      <c r="X1036" s="30">
        <f t="shared" ca="1" si="629"/>
        <v>0.97418661058233258</v>
      </c>
      <c r="Y1036" s="30">
        <f ca="1">IF(Riskregister!$E$6="",0,COUNTIF(BG$4:BG$53,"&lt;"&amp;W1036)*IF(X1036&lt;0.5,Riskregister!$K$6+(Riskregister!$L$6-Riskregister!$K$6)*SQRT(X1036/2),Riskregister!$L$6-(Riskregister!$L$6-Riskregister!$K$6)*SQRT((1-X1036)/2)))</f>
        <v>8977531.2858500127</v>
      </c>
      <c r="Z1036" s="30">
        <f t="shared" ca="1" si="630"/>
        <v>0.56988980784174414</v>
      </c>
      <c r="AA1036" s="30">
        <f t="shared" ca="1" si="630"/>
        <v>0.88110652398303202</v>
      </c>
      <c r="AB1036" s="30">
        <f ca="1">IF(Riskregister!$E$7="",0,COUNTIF(BH$4:BH$53,"&lt;"&amp;Z1036)*IF(AA1036&lt;0.5,Riskregister!$K$7+(Riskregister!$L$7-Riskregister!$K$7)*SQRT(AA1036/2),Riskregister!$L$7-(Riskregister!$L$7-Riskregister!$K$7)*SQRT((1-AA1036)/2)))</f>
        <v>2202648.3071958986</v>
      </c>
      <c r="AC1036" s="30">
        <f t="shared" ca="1" si="631"/>
        <v>3.4391313097223097E-2</v>
      </c>
      <c r="AD1036" s="30">
        <f t="shared" ca="1" si="631"/>
        <v>0.93843484238314256</v>
      </c>
      <c r="AE1036" s="30">
        <f ca="1">IF(Riskregister!$E$8="",0,COUNTIF(BI$4:BI$53,"&lt;"&amp;AC1036)*IF(AD1036&lt;0.5,Riskregister!$K$8+(Riskregister!$L$8-Riskregister!$K$8)*SQRT(AD1036/2),Riskregister!$L$8-(Riskregister!$L$8-Riskregister!$K$8)*SQRT((1-AD1036)/2)))</f>
        <v>0</v>
      </c>
      <c r="AF1036" s="30">
        <f t="shared" ca="1" si="632"/>
        <v>0.3955179822971594</v>
      </c>
      <c r="AG1036" s="30">
        <f t="shared" ca="1" si="632"/>
        <v>0.709701316270684</v>
      </c>
      <c r="AH1036" s="30">
        <f>IF(Riskregister!$E$9="",0,COUNTIF(BJ$4:BJ$53,"&lt;"&amp;AF1036)*IF(AG1036&lt;0.5,Riskregister!$K$9+(Riskregister!$L$9-Riskregister!$K$9)*SQRT(AG1036/2),Riskregister!$L$9-(Riskregister!$L$9-Riskregister!$K$9)*SQRT((1-AG1036)/2)))</f>
        <v>0</v>
      </c>
      <c r="AI1036" s="30">
        <f t="shared" ca="1" si="633"/>
        <v>0.31934577501211037</v>
      </c>
      <c r="AJ1036" s="30">
        <f t="shared" ca="1" si="633"/>
        <v>0.87331676672065728</v>
      </c>
      <c r="AK1036" s="30">
        <f>IF(Riskregister!$E$10="",0,COUNTIF(BK$4:BK$53,"&lt;"&amp;AI1036)*IF(AJ1036&lt;0.5,Riskregister!$K$10+(Riskregister!$L$10-Riskregister!$K$10)*SQRT(AJ1036/2),Riskregister!$L$10-(Riskregister!$L$10-Riskregister!$K$10)*SQRT((1-AJ1036)/2)))</f>
        <v>0</v>
      </c>
      <c r="AL1036" s="30">
        <f t="shared" ca="1" si="634"/>
        <v>0.68412365452072177</v>
      </c>
      <c r="AM1036" s="30">
        <f t="shared" ca="1" si="634"/>
        <v>0.60923785716700918</v>
      </c>
      <c r="AN1036" s="30">
        <f>IF(Riskregister!$E$11="",0,COUNTIF(BL$4:BL$53,"&lt;"&amp;AL1036)*IF(AM1036&lt;0.5,Riskregister!$K$11+(Riskregister!$L$11-Riskregister!$K$11)*SQRT(AM1036/2),Riskregister!$L$11-(Riskregister!$L$11-Riskregister!$K$11)*SQRT((1-AM1036)/2)))</f>
        <v>0</v>
      </c>
      <c r="AO1036" s="30">
        <f t="shared" ca="1" si="635"/>
        <v>0.56004897902096895</v>
      </c>
      <c r="AP1036" s="30">
        <f t="shared" ca="1" si="635"/>
        <v>0.67908601808438918</v>
      </c>
      <c r="AQ1036" s="30">
        <f>IF(Riskregister!$E$12="",0,COUNTIF(BM$4:BM$53,"&lt;"&amp;AO1036)*IF(AP1036&lt;0.5,Riskregister!$K$12+(Riskregister!$L$12-Riskregister!$K$12)*SQRT(AP1036/2),Riskregister!$L$12-(Riskregister!$L$12-Riskregister!$K$12)*SQRT((1-AP1036)/2)))</f>
        <v>0</v>
      </c>
      <c r="AR1036" s="30">
        <f t="shared" ca="1" si="636"/>
        <v>0.27219520608158709</v>
      </c>
      <c r="AS1036" s="30">
        <f t="shared" ca="1" si="636"/>
        <v>0.75925522724012595</v>
      </c>
      <c r="AT1036" s="30">
        <f>IF(Riskregister!$E$13="",0,COUNTIF(BN$4:BN$53,"&lt;"&amp;AR1036)*IF(AS1036&lt;0.5,Riskregister!$K$13+(Riskregister!$L$13-Riskregister!$K$13)*SQRT(AS1036/2),Riskregister!$L$13-(Riskregister!$L$13-Riskregister!$K$13)*SQRT((1-AS1036)/2)))</f>
        <v>0</v>
      </c>
      <c r="AU1036" s="30">
        <f t="shared" ca="1" si="637"/>
        <v>0.3198225843900202</v>
      </c>
      <c r="AV1036" s="30">
        <f t="shared" ca="1" si="637"/>
        <v>0.97036687295516633</v>
      </c>
      <c r="AW1036" s="30">
        <f>IF(Riskregister!$E$14="",0,COUNTIF(BO$4:BO$53,"&lt;"&amp;AU1036)*IF(AV1036&lt;0.5,Riskregister!$K$14+(Riskregister!$L$14-Riskregister!$K$14)*SQRT(AV1036/2),Riskregister!$L$14-(Riskregister!$L$14-Riskregister!$K$14)*SQRT((1-AV1036)/2)))</f>
        <v>0</v>
      </c>
      <c r="AX1036" s="30">
        <f t="shared" ca="1" si="638"/>
        <v>0.90978272243939295</v>
      </c>
      <c r="AY1036" s="30">
        <f t="shared" ca="1" si="638"/>
        <v>0.79629220264250322</v>
      </c>
      <c r="AZ1036" s="30">
        <f>IF(Riskregister!$E$15="",0,COUNTIF(BP$4:BP$53,"&lt;"&amp;AX1036)*IF(AY1036&lt;0.5,Riskregister!$K$15+(Riskregister!$L$15-Riskregister!$K$15)*SQRT(AY1036/2),Riskregister!$L$15-(Riskregister!$L$15-Riskregister!$K$15)*SQRT((1-AY1036)/2)))</f>
        <v>0</v>
      </c>
      <c r="BA1036" s="30">
        <f t="shared" ca="1" si="639"/>
        <v>0.85530708304336578</v>
      </c>
      <c r="BB1036" s="30">
        <f t="shared" ca="1" si="639"/>
        <v>0.29899350195123742</v>
      </c>
      <c r="BC1036" s="30">
        <f>IF(Riskregister!$E$16="",0,COUNTIF(BQ$4:BQ$53,"&lt;"&amp;BA1036)*IF(BB1036&lt;0.5,Riskregister!$K$16+(Riskregister!$L$16-Riskregister!$K$16)*SQRT(BB1036/2),Riskregister!$L$16-(Riskregister!$L$16-Riskregister!$K$16)*SQRT((1-BB1036)/2)))</f>
        <v>0</v>
      </c>
      <c r="BD1036" s="30">
        <f t="shared" ca="1" si="640"/>
        <v>12562557.038689444</v>
      </c>
    </row>
    <row r="1037" spans="20:56" x14ac:dyDescent="0.35">
      <c r="T1037" s="30">
        <f t="shared" ca="1" si="628"/>
        <v>0.48054789203188997</v>
      </c>
      <c r="U1037" s="30">
        <f t="shared" ca="1" si="628"/>
        <v>0.80429931450771719</v>
      </c>
      <c r="V1037" s="30">
        <f ca="1">IF(Riskregister!$E$5="",0,COUNTIF(BF$4:BF$53,"&lt;"&amp;T1037)*IF(U1037&lt;0.5,Riskregister!$K$5+(Riskregister!$L$5-Riskregister!$K$5)*SQRT(U1037/2),Riskregister!$L$5-(Riskregister!$L$5-Riskregister!$K$5)*SQRT((1-U1037)/2)))</f>
        <v>1377705.9677726398</v>
      </c>
      <c r="W1037" s="30">
        <f t="shared" ca="1" si="629"/>
        <v>4.1346264677362687E-2</v>
      </c>
      <c r="X1037" s="30">
        <f t="shared" ca="1" si="629"/>
        <v>0.97474618960373116</v>
      </c>
      <c r="Y1037" s="30">
        <f ca="1">IF(Riskregister!$E$6="",0,COUNTIF(BG$4:BG$53,"&lt;"&amp;W1037)*IF(X1037&lt;0.5,Riskregister!$K$6+(Riskregister!$L$6-Riskregister!$K$6)*SQRT(X1037/2),Riskregister!$L$6-(Riskregister!$L$6-Riskregister!$K$6)*SQRT((1-X1037)/2)))</f>
        <v>0</v>
      </c>
      <c r="Z1037" s="30">
        <f t="shared" ca="1" si="630"/>
        <v>0.19343972557790978</v>
      </c>
      <c r="AA1037" s="30">
        <f t="shared" ca="1" si="630"/>
        <v>0.41319039453602435</v>
      </c>
      <c r="AB1037" s="30">
        <f ca="1">IF(Riskregister!$E$7="",0,COUNTIF(BH$4:BH$53,"&lt;"&amp;Z1037)*IF(AA1037&lt;0.5,Riskregister!$K$7+(Riskregister!$L$7-Riskregister!$K$7)*SQRT(AA1037/2),Riskregister!$L$7-(Riskregister!$L$7-Riskregister!$K$7)*SQRT((1-AA1037)/2)))</f>
        <v>836338.4214750072</v>
      </c>
      <c r="AC1037" s="30">
        <f t="shared" ca="1" si="631"/>
        <v>0.60597655754220725</v>
      </c>
      <c r="AD1037" s="30">
        <f t="shared" ca="1" si="631"/>
        <v>0.33428181308720895</v>
      </c>
      <c r="AE1037" s="30">
        <f ca="1">IF(Riskregister!$E$8="",0,COUNTIF(BI$4:BI$53,"&lt;"&amp;AC1037)*IF(AD1037&lt;0.5,Riskregister!$K$8+(Riskregister!$L$8-Riskregister!$K$8)*SQRT(AD1037/2),Riskregister!$L$8-(Riskregister!$L$8-Riskregister!$K$8)*SQRT((1-AD1037)/2)))</f>
        <v>6664484.6803451562</v>
      </c>
      <c r="AF1037" s="30">
        <f t="shared" ca="1" si="632"/>
        <v>0.48336094733926838</v>
      </c>
      <c r="AG1037" s="30">
        <f t="shared" ca="1" si="632"/>
        <v>0.62221959560713469</v>
      </c>
      <c r="AH1037" s="30">
        <f>IF(Riskregister!$E$9="",0,COUNTIF(BJ$4:BJ$53,"&lt;"&amp;AF1037)*IF(AG1037&lt;0.5,Riskregister!$K$9+(Riskregister!$L$9-Riskregister!$K$9)*SQRT(AG1037/2),Riskregister!$L$9-(Riskregister!$L$9-Riskregister!$K$9)*SQRT((1-AG1037)/2)))</f>
        <v>0</v>
      </c>
      <c r="AI1037" s="30">
        <f t="shared" ca="1" si="633"/>
        <v>4.8341504494969545E-2</v>
      </c>
      <c r="AJ1037" s="30">
        <f t="shared" ca="1" si="633"/>
        <v>0.15966681740169553</v>
      </c>
      <c r="AK1037" s="30">
        <f>IF(Riskregister!$E$10="",0,COUNTIF(BK$4:BK$53,"&lt;"&amp;AI1037)*IF(AJ1037&lt;0.5,Riskregister!$K$10+(Riskregister!$L$10-Riskregister!$K$10)*SQRT(AJ1037/2),Riskregister!$L$10-(Riskregister!$L$10-Riskregister!$K$10)*SQRT((1-AJ1037)/2)))</f>
        <v>0</v>
      </c>
      <c r="AL1037" s="30">
        <f t="shared" ca="1" si="634"/>
        <v>6.2043658591356188E-2</v>
      </c>
      <c r="AM1037" s="30">
        <f t="shared" ca="1" si="634"/>
        <v>3.9576316138662859E-2</v>
      </c>
      <c r="AN1037" s="30">
        <f>IF(Riskregister!$E$11="",0,COUNTIF(BL$4:BL$53,"&lt;"&amp;AL1037)*IF(AM1037&lt;0.5,Riskregister!$K$11+(Riskregister!$L$11-Riskregister!$K$11)*SQRT(AM1037/2),Riskregister!$L$11-(Riskregister!$L$11-Riskregister!$K$11)*SQRT((1-AM1037)/2)))</f>
        <v>0</v>
      </c>
      <c r="AO1037" s="30">
        <f t="shared" ca="1" si="635"/>
        <v>0.5839584797160885</v>
      </c>
      <c r="AP1037" s="30">
        <f t="shared" ca="1" si="635"/>
        <v>0.3659648640647164</v>
      </c>
      <c r="AQ1037" s="30">
        <f>IF(Riskregister!$E$12="",0,COUNTIF(BM$4:BM$53,"&lt;"&amp;AO1037)*IF(AP1037&lt;0.5,Riskregister!$K$12+(Riskregister!$L$12-Riskregister!$K$12)*SQRT(AP1037/2),Riskregister!$L$12-(Riskregister!$L$12-Riskregister!$K$12)*SQRT((1-AP1037)/2)))</f>
        <v>0</v>
      </c>
      <c r="AR1037" s="30">
        <f t="shared" ca="1" si="636"/>
        <v>0.57361088355584988</v>
      </c>
      <c r="AS1037" s="30">
        <f t="shared" ca="1" si="636"/>
        <v>0.53730861253671347</v>
      </c>
      <c r="AT1037" s="30">
        <f>IF(Riskregister!$E$13="",0,COUNTIF(BN$4:BN$53,"&lt;"&amp;AR1037)*IF(AS1037&lt;0.5,Riskregister!$K$13+(Riskregister!$L$13-Riskregister!$K$13)*SQRT(AS1037/2),Riskregister!$L$13-(Riskregister!$L$13-Riskregister!$K$13)*SQRT((1-AS1037)/2)))</f>
        <v>0</v>
      </c>
      <c r="AU1037" s="30">
        <f t="shared" ca="1" si="637"/>
        <v>0.42484091583868111</v>
      </c>
      <c r="AV1037" s="30">
        <f t="shared" ca="1" si="637"/>
        <v>0.96091887296511902</v>
      </c>
      <c r="AW1037" s="30">
        <f>IF(Riskregister!$E$14="",0,COUNTIF(BO$4:BO$53,"&lt;"&amp;AU1037)*IF(AV1037&lt;0.5,Riskregister!$K$14+(Riskregister!$L$14-Riskregister!$K$14)*SQRT(AV1037/2),Riskregister!$L$14-(Riskregister!$L$14-Riskregister!$K$14)*SQRT((1-AV1037)/2)))</f>
        <v>0</v>
      </c>
      <c r="AX1037" s="30">
        <f t="shared" ca="1" si="638"/>
        <v>0.67684626429395633</v>
      </c>
      <c r="AY1037" s="30">
        <f t="shared" ca="1" si="638"/>
        <v>0.73989504270935913</v>
      </c>
      <c r="AZ1037" s="30">
        <f>IF(Riskregister!$E$15="",0,COUNTIF(BP$4:BP$53,"&lt;"&amp;AX1037)*IF(AY1037&lt;0.5,Riskregister!$K$15+(Riskregister!$L$15-Riskregister!$K$15)*SQRT(AY1037/2),Riskregister!$L$15-(Riskregister!$L$15-Riskregister!$K$15)*SQRT((1-AY1037)/2)))</f>
        <v>0</v>
      </c>
      <c r="BA1037" s="30">
        <f t="shared" ca="1" si="639"/>
        <v>0.79142567847339917</v>
      </c>
      <c r="BB1037" s="30">
        <f t="shared" ca="1" si="639"/>
        <v>0.19263999310110902</v>
      </c>
      <c r="BC1037" s="30">
        <f>IF(Riskregister!$E$16="",0,COUNTIF(BQ$4:BQ$53,"&lt;"&amp;BA1037)*IF(BB1037&lt;0.5,Riskregister!$K$16+(Riskregister!$L$16-Riskregister!$K$16)*SQRT(BB1037/2),Riskregister!$L$16-(Riskregister!$L$16-Riskregister!$K$16)*SQRT((1-BB1037)/2)))</f>
        <v>0</v>
      </c>
      <c r="BD1037" s="30">
        <f t="shared" ca="1" si="640"/>
        <v>8878529.0695928037</v>
      </c>
    </row>
    <row r="1038" spans="20:56" x14ac:dyDescent="0.35">
      <c r="T1038" s="30">
        <f t="shared" ca="1" si="628"/>
        <v>0.76141642533010456</v>
      </c>
      <c r="U1038" s="30">
        <f t="shared" ca="1" si="628"/>
        <v>1.5627830940149856E-2</v>
      </c>
      <c r="V1038" s="30">
        <f ca="1">IF(Riskregister!$E$5="",0,COUNTIF(BF$4:BF$53,"&lt;"&amp;T1038)*IF(U1038&lt;0.5,Riskregister!$K$5+(Riskregister!$L$5-Riskregister!$K$5)*SQRT(U1038/2),Riskregister!$L$5-(Riskregister!$L$5-Riskregister!$K$5)*SQRT((1-U1038)/2)))</f>
        <v>948891.79738554917</v>
      </c>
      <c r="W1038" s="30">
        <f t="shared" ca="1" si="629"/>
        <v>0.53773379267194066</v>
      </c>
      <c r="X1038" s="30">
        <f t="shared" ca="1" si="629"/>
        <v>7.7764642089464875E-2</v>
      </c>
      <c r="Y1038" s="30">
        <f ca="1">IF(Riskregister!$E$6="",0,COUNTIF(BG$4:BG$53,"&lt;"&amp;W1038)*IF(X1038&lt;0.5,Riskregister!$K$6+(Riskregister!$L$6-Riskregister!$K$6)*SQRT(X1038/2),Riskregister!$L$6-(Riskregister!$L$6-Riskregister!$K$6)*SQRT((1-X1038)/2)))</f>
        <v>1109869.6223530998</v>
      </c>
      <c r="Z1038" s="30">
        <f t="shared" ca="1" si="630"/>
        <v>3.1718246659806493E-2</v>
      </c>
      <c r="AA1038" s="30">
        <f t="shared" ca="1" si="630"/>
        <v>0.25758661862595222</v>
      </c>
      <c r="AB1038" s="30">
        <f ca="1">IF(Riskregister!$E$7="",0,COUNTIF(BH$4:BH$53,"&lt;"&amp;Z1038)*IF(AA1038&lt;0.5,Riskregister!$K$7+(Riskregister!$L$7-Riskregister!$K$7)*SQRT(AA1038/2),Riskregister!$L$7-(Riskregister!$L$7-Riskregister!$K$7)*SQRT((1-AA1038)/2)))</f>
        <v>351214.49313954462</v>
      </c>
      <c r="AC1038" s="30">
        <f t="shared" ca="1" si="631"/>
        <v>0.10017538196189757</v>
      </c>
      <c r="AD1038" s="30">
        <f t="shared" ca="1" si="631"/>
        <v>0.23933520637642092</v>
      </c>
      <c r="AE1038" s="30">
        <f ca="1">IF(Riskregister!$E$8="",0,COUNTIF(BI$4:BI$53,"&lt;"&amp;AC1038)*IF(AD1038&lt;0.5,Riskregister!$K$8+(Riskregister!$L$8-Riskregister!$K$8)*SQRT(AD1038/2),Riskregister!$L$8-(Riskregister!$L$8-Riskregister!$K$8)*SQRT((1-AD1038)/2)))</f>
        <v>1925871.2601025857</v>
      </c>
      <c r="AF1038" s="30">
        <f t="shared" ca="1" si="632"/>
        <v>0.67324923409450699</v>
      </c>
      <c r="AG1038" s="30">
        <f t="shared" ca="1" si="632"/>
        <v>0.48576066844560351</v>
      </c>
      <c r="AH1038" s="30">
        <f>IF(Riskregister!$E$9="",0,COUNTIF(BJ$4:BJ$53,"&lt;"&amp;AF1038)*IF(AG1038&lt;0.5,Riskregister!$K$9+(Riskregister!$L$9-Riskregister!$K$9)*SQRT(AG1038/2),Riskregister!$L$9-(Riskregister!$L$9-Riskregister!$K$9)*SQRT((1-AG1038)/2)))</f>
        <v>0</v>
      </c>
      <c r="AI1038" s="30">
        <f t="shared" ca="1" si="633"/>
        <v>0.5393939339966477</v>
      </c>
      <c r="AJ1038" s="30">
        <f t="shared" ca="1" si="633"/>
        <v>0.47478832708692964</v>
      </c>
      <c r="AK1038" s="30">
        <f>IF(Riskregister!$E$10="",0,COUNTIF(BK$4:BK$53,"&lt;"&amp;AI1038)*IF(AJ1038&lt;0.5,Riskregister!$K$10+(Riskregister!$L$10-Riskregister!$K$10)*SQRT(AJ1038/2),Riskregister!$L$10-(Riskregister!$L$10-Riskregister!$K$10)*SQRT((1-AJ1038)/2)))</f>
        <v>0</v>
      </c>
      <c r="AL1038" s="30">
        <f t="shared" ca="1" si="634"/>
        <v>6.1363253246673799E-2</v>
      </c>
      <c r="AM1038" s="30">
        <f t="shared" ca="1" si="634"/>
        <v>0.48794965530531043</v>
      </c>
      <c r="AN1038" s="30">
        <f>IF(Riskregister!$E$11="",0,COUNTIF(BL$4:BL$53,"&lt;"&amp;AL1038)*IF(AM1038&lt;0.5,Riskregister!$K$11+(Riskregister!$L$11-Riskregister!$K$11)*SQRT(AM1038/2),Riskregister!$L$11-(Riskregister!$L$11-Riskregister!$K$11)*SQRT((1-AM1038)/2)))</f>
        <v>0</v>
      </c>
      <c r="AO1038" s="30">
        <f t="shared" ca="1" si="635"/>
        <v>0.16302251434629222</v>
      </c>
      <c r="AP1038" s="30">
        <f t="shared" ca="1" si="635"/>
        <v>0.91123070650328286</v>
      </c>
      <c r="AQ1038" s="30">
        <f>IF(Riskregister!$E$12="",0,COUNTIF(BM$4:BM$53,"&lt;"&amp;AO1038)*IF(AP1038&lt;0.5,Riskregister!$K$12+(Riskregister!$L$12-Riskregister!$K$12)*SQRT(AP1038/2),Riskregister!$L$12-(Riskregister!$L$12-Riskregister!$K$12)*SQRT((1-AP1038)/2)))</f>
        <v>0</v>
      </c>
      <c r="AR1038" s="30">
        <f t="shared" ca="1" si="636"/>
        <v>0.77909568292548625</v>
      </c>
      <c r="AS1038" s="30">
        <f t="shared" ca="1" si="636"/>
        <v>0.701414127414132</v>
      </c>
      <c r="AT1038" s="30">
        <f>IF(Riskregister!$E$13="",0,COUNTIF(BN$4:BN$53,"&lt;"&amp;AR1038)*IF(AS1038&lt;0.5,Riskregister!$K$13+(Riskregister!$L$13-Riskregister!$K$13)*SQRT(AS1038/2),Riskregister!$L$13-(Riskregister!$L$13-Riskregister!$K$13)*SQRT((1-AS1038)/2)))</f>
        <v>0</v>
      </c>
      <c r="AU1038" s="30">
        <f t="shared" ca="1" si="637"/>
        <v>3.2387604836342843E-2</v>
      </c>
      <c r="AV1038" s="30">
        <f t="shared" ca="1" si="637"/>
        <v>0.32218652368436984</v>
      </c>
      <c r="AW1038" s="30">
        <f>IF(Riskregister!$E$14="",0,COUNTIF(BO$4:BO$53,"&lt;"&amp;AU1038)*IF(AV1038&lt;0.5,Riskregister!$K$14+(Riskregister!$L$14-Riskregister!$K$14)*SQRT(AV1038/2),Riskregister!$L$14-(Riskregister!$L$14-Riskregister!$K$14)*SQRT((1-AV1038)/2)))</f>
        <v>0</v>
      </c>
      <c r="AX1038" s="30">
        <f t="shared" ca="1" si="638"/>
        <v>0.93295810750489916</v>
      </c>
      <c r="AY1038" s="30">
        <f t="shared" ca="1" si="638"/>
        <v>9.1164549348664248E-2</v>
      </c>
      <c r="AZ1038" s="30">
        <f>IF(Riskregister!$E$15="",0,COUNTIF(BP$4:BP$53,"&lt;"&amp;AX1038)*IF(AY1038&lt;0.5,Riskregister!$K$15+(Riskregister!$L$15-Riskregister!$K$15)*SQRT(AY1038/2),Riskregister!$L$15-(Riskregister!$L$15-Riskregister!$K$15)*SQRT((1-AY1038)/2)))</f>
        <v>0</v>
      </c>
      <c r="BA1038" s="30">
        <f t="shared" ca="1" si="639"/>
        <v>0.59032713947616067</v>
      </c>
      <c r="BB1038" s="30">
        <f t="shared" ca="1" si="639"/>
        <v>1.634974272280354E-2</v>
      </c>
      <c r="BC1038" s="30">
        <f>IF(Riskregister!$E$16="",0,COUNTIF(BQ$4:BQ$53,"&lt;"&amp;BA1038)*IF(BB1038&lt;0.5,Riskregister!$K$16+(Riskregister!$L$16-Riskregister!$K$16)*SQRT(BB1038/2),Riskregister!$L$16-(Riskregister!$L$16-Riskregister!$K$16)*SQRT((1-BB1038)/2)))</f>
        <v>0</v>
      </c>
      <c r="BD1038" s="30">
        <f t="shared" ca="1" si="640"/>
        <v>4335847.1729807789</v>
      </c>
    </row>
    <row r="1039" spans="20:56" x14ac:dyDescent="0.35">
      <c r="T1039" s="30">
        <f t="shared" ca="1" si="628"/>
        <v>0.80131215972650716</v>
      </c>
      <c r="U1039" s="30">
        <f t="shared" ca="1" si="628"/>
        <v>0.91529914068519924</v>
      </c>
      <c r="V1039" s="30">
        <f ca="1">IF(Riskregister!$E$5="",0,COUNTIF(BF$4:BF$53,"&lt;"&amp;T1039)*IF(U1039&lt;0.5,Riskregister!$K$5+(Riskregister!$L$5-Riskregister!$K$5)*SQRT(U1039/2),Riskregister!$L$5-(Riskregister!$L$5-Riskregister!$K$5)*SQRT((1-U1039)/2)))</f>
        <v>2536967.549581469</v>
      </c>
      <c r="W1039" s="30">
        <f t="shared" ca="1" si="629"/>
        <v>0.30858513162664825</v>
      </c>
      <c r="X1039" s="30">
        <f t="shared" ca="1" si="629"/>
        <v>0.19147344725101845</v>
      </c>
      <c r="Y1039" s="30">
        <f ca="1">IF(Riskregister!$E$6="",0,COUNTIF(BG$4:BG$53,"&lt;"&amp;W1039)*IF(X1039&lt;0.5,Riskregister!$K$6+(Riskregister!$L$6-Riskregister!$K$6)*SQRT(X1039/2),Riskregister!$L$6-(Riskregister!$L$6-Riskregister!$K$6)*SQRT((1-X1039)/2)))</f>
        <v>756944.32804962643</v>
      </c>
      <c r="Z1039" s="30">
        <f t="shared" ca="1" si="630"/>
        <v>1.1836178509709749E-2</v>
      </c>
      <c r="AA1039" s="30">
        <f t="shared" ca="1" si="630"/>
        <v>0.19446337657410695</v>
      </c>
      <c r="AB1039" s="30">
        <f ca="1">IF(Riskregister!$E$7="",0,COUNTIF(BH$4:BH$53,"&lt;"&amp;Z1039)*IF(AA1039&lt;0.5,Riskregister!$K$7+(Riskregister!$L$7-Riskregister!$K$7)*SQRT(AA1039/2),Riskregister!$L$7-(Riskregister!$L$7-Riskregister!$K$7)*SQRT((1-AA1039)/2)))</f>
        <v>159136.98646730196</v>
      </c>
      <c r="AC1039" s="30">
        <f t="shared" ca="1" si="631"/>
        <v>0.96069917083826284</v>
      </c>
      <c r="AD1039" s="30">
        <f t="shared" ca="1" si="631"/>
        <v>0.91706604662467195</v>
      </c>
      <c r="AE1039" s="30">
        <f ca="1">IF(Riskregister!$E$8="",0,COUNTIF(BI$4:BI$53,"&lt;"&amp;AC1039)*IF(AD1039&lt;0.5,Riskregister!$K$8+(Riskregister!$L$8-Riskregister!$K$8)*SQRT(AD1039/2),Riskregister!$L$8-(Riskregister!$L$8-Riskregister!$K$8)*SQRT((1-AD1039)/2)))</f>
        <v>24257509.378231607</v>
      </c>
      <c r="AF1039" s="30">
        <f t="shared" ca="1" si="632"/>
        <v>0.71844105438245243</v>
      </c>
      <c r="AG1039" s="30">
        <f t="shared" ca="1" si="632"/>
        <v>0.65106332314585147</v>
      </c>
      <c r="AH1039" s="30">
        <f>IF(Riskregister!$E$9="",0,COUNTIF(BJ$4:BJ$53,"&lt;"&amp;AF1039)*IF(AG1039&lt;0.5,Riskregister!$K$9+(Riskregister!$L$9-Riskregister!$K$9)*SQRT(AG1039/2),Riskregister!$L$9-(Riskregister!$L$9-Riskregister!$K$9)*SQRT((1-AG1039)/2)))</f>
        <v>0</v>
      </c>
      <c r="AI1039" s="30">
        <f t="shared" ca="1" si="633"/>
        <v>0.88478065839830555</v>
      </c>
      <c r="AJ1039" s="30">
        <f t="shared" ca="1" si="633"/>
        <v>0.55997640550915262</v>
      </c>
      <c r="AK1039" s="30">
        <f>IF(Riskregister!$E$10="",0,COUNTIF(BK$4:BK$53,"&lt;"&amp;AI1039)*IF(AJ1039&lt;0.5,Riskregister!$K$10+(Riskregister!$L$10-Riskregister!$K$10)*SQRT(AJ1039/2),Riskregister!$L$10-(Riskregister!$L$10-Riskregister!$K$10)*SQRT((1-AJ1039)/2)))</f>
        <v>0</v>
      </c>
      <c r="AL1039" s="30">
        <f t="shared" ca="1" si="634"/>
        <v>0.99478164378985501</v>
      </c>
      <c r="AM1039" s="30">
        <f t="shared" ca="1" si="634"/>
        <v>0.91588314825127681</v>
      </c>
      <c r="AN1039" s="30">
        <f>IF(Riskregister!$E$11="",0,COUNTIF(BL$4:BL$53,"&lt;"&amp;AL1039)*IF(AM1039&lt;0.5,Riskregister!$K$11+(Riskregister!$L$11-Riskregister!$K$11)*SQRT(AM1039/2),Riskregister!$L$11-(Riskregister!$L$11-Riskregister!$K$11)*SQRT((1-AM1039)/2)))</f>
        <v>0</v>
      </c>
      <c r="AO1039" s="30">
        <f t="shared" ca="1" si="635"/>
        <v>0.98711031331426058</v>
      </c>
      <c r="AP1039" s="30">
        <f t="shared" ca="1" si="635"/>
        <v>0.69128605337435478</v>
      </c>
      <c r="AQ1039" s="30">
        <f>IF(Riskregister!$E$12="",0,COUNTIF(BM$4:BM$53,"&lt;"&amp;AO1039)*IF(AP1039&lt;0.5,Riskregister!$K$12+(Riskregister!$L$12-Riskregister!$K$12)*SQRT(AP1039/2),Riskregister!$L$12-(Riskregister!$L$12-Riskregister!$K$12)*SQRT((1-AP1039)/2)))</f>
        <v>0</v>
      </c>
      <c r="AR1039" s="30">
        <f t="shared" ca="1" si="636"/>
        <v>0.97746605157551969</v>
      </c>
      <c r="AS1039" s="30">
        <f t="shared" ca="1" si="636"/>
        <v>0.21847417963029858</v>
      </c>
      <c r="AT1039" s="30">
        <f>IF(Riskregister!$E$13="",0,COUNTIF(BN$4:BN$53,"&lt;"&amp;AR1039)*IF(AS1039&lt;0.5,Riskregister!$K$13+(Riskregister!$L$13-Riskregister!$K$13)*SQRT(AS1039/2),Riskregister!$L$13-(Riskregister!$L$13-Riskregister!$K$13)*SQRT((1-AS1039)/2)))</f>
        <v>0</v>
      </c>
      <c r="AU1039" s="30">
        <f t="shared" ca="1" si="637"/>
        <v>0.6111600017937886</v>
      </c>
      <c r="AV1039" s="30">
        <f t="shared" ca="1" si="637"/>
        <v>0.1533049418559107</v>
      </c>
      <c r="AW1039" s="30">
        <f>IF(Riskregister!$E$14="",0,COUNTIF(BO$4:BO$53,"&lt;"&amp;AU1039)*IF(AV1039&lt;0.5,Riskregister!$K$14+(Riskregister!$L$14-Riskregister!$K$14)*SQRT(AV1039/2),Riskregister!$L$14-(Riskregister!$L$14-Riskregister!$K$14)*SQRT((1-AV1039)/2)))</f>
        <v>0</v>
      </c>
      <c r="AX1039" s="30">
        <f t="shared" ca="1" si="638"/>
        <v>0.25248589324205528</v>
      </c>
      <c r="AY1039" s="30">
        <f t="shared" ca="1" si="638"/>
        <v>0.4090134355661964</v>
      </c>
      <c r="AZ1039" s="30">
        <f>IF(Riskregister!$E$15="",0,COUNTIF(BP$4:BP$53,"&lt;"&amp;AX1039)*IF(AY1039&lt;0.5,Riskregister!$K$15+(Riskregister!$L$15-Riskregister!$K$15)*SQRT(AY1039/2),Riskregister!$L$15-(Riskregister!$L$15-Riskregister!$K$15)*SQRT((1-AY1039)/2)))</f>
        <v>0</v>
      </c>
      <c r="BA1039" s="30">
        <f t="shared" ca="1" si="639"/>
        <v>0.537833880510177</v>
      </c>
      <c r="BB1039" s="30">
        <f t="shared" ca="1" si="639"/>
        <v>0.21383359310411321</v>
      </c>
      <c r="BC1039" s="30">
        <f>IF(Riskregister!$E$16="",0,COUNTIF(BQ$4:BQ$53,"&lt;"&amp;BA1039)*IF(BB1039&lt;0.5,Riskregister!$K$16+(Riskregister!$L$16-Riskregister!$K$16)*SQRT(BB1039/2),Riskregister!$L$16-(Riskregister!$L$16-Riskregister!$K$16)*SQRT((1-BB1039)/2)))</f>
        <v>0</v>
      </c>
      <c r="BD1039" s="30">
        <f t="shared" ca="1" si="640"/>
        <v>27710558.242330004</v>
      </c>
    </row>
    <row r="1040" spans="20:56" x14ac:dyDescent="0.35">
      <c r="T1040" s="30">
        <f t="shared" ca="1" si="628"/>
        <v>0.43512405706859281</v>
      </c>
      <c r="U1040" s="30">
        <f t="shared" ca="1" si="628"/>
        <v>0.50596465937760793</v>
      </c>
      <c r="V1040" s="30">
        <f ca="1">IF(Riskregister!$E$5="",0,COUNTIF(BF$4:BF$53,"&lt;"&amp;T1040)*IF(U1040&lt;0.5,Riskregister!$K$5+(Riskregister!$L$5-Riskregister!$K$5)*SQRT(U1040/2),Riskregister!$L$5-(Riskregister!$L$5-Riskregister!$K$5)*SQRT((1-U1040)/2)))</f>
        <v>1129038.2245297765</v>
      </c>
      <c r="W1040" s="30">
        <f t="shared" ca="1" si="629"/>
        <v>9.8349345457433346E-2</v>
      </c>
      <c r="X1040" s="30">
        <f t="shared" ca="1" si="629"/>
        <v>2.0622177116214058E-3</v>
      </c>
      <c r="Y1040" s="30">
        <f ca="1">IF(Riskregister!$E$6="",0,COUNTIF(BG$4:BG$53,"&lt;"&amp;W1040)*IF(X1040&lt;0.5,Riskregister!$K$6+(Riskregister!$L$6-Riskregister!$K$6)*SQRT(X1040/2),Riskregister!$L$6-(Riskregister!$L$6-Riskregister!$K$6)*SQRT((1-X1040)/2)))</f>
        <v>0</v>
      </c>
      <c r="Z1040" s="30">
        <f t="shared" ca="1" si="630"/>
        <v>0.66685645563303808</v>
      </c>
      <c r="AA1040" s="30">
        <f t="shared" ca="1" si="630"/>
        <v>0.74389741831784539</v>
      </c>
      <c r="AB1040" s="30">
        <f ca="1">IF(Riskregister!$E$7="",0,COUNTIF(BH$4:BH$53,"&lt;"&amp;Z1040)*IF(AA1040&lt;0.5,Riskregister!$K$7+(Riskregister!$L$7-Riskregister!$K$7)*SQRT(AA1040/2),Riskregister!$L$7-(Riskregister!$L$7-Riskregister!$K$7)*SQRT((1-AA1040)/2)))</f>
        <v>1923285.751642209</v>
      </c>
      <c r="AC1040" s="30">
        <f t="shared" ca="1" si="631"/>
        <v>0.16103305330356721</v>
      </c>
      <c r="AD1040" s="30">
        <f t="shared" ca="1" si="631"/>
        <v>0.10225790756805531</v>
      </c>
      <c r="AE1040" s="30">
        <f ca="1">IF(Riskregister!$E$8="",0,COUNTIF(BI$4:BI$53,"&lt;"&amp;AC1040)*IF(AD1040&lt;0.5,Riskregister!$K$8+(Riskregister!$L$8-Riskregister!$K$8)*SQRT(AD1040/2),Riskregister!$L$8-(Riskregister!$L$8-Riskregister!$K$8)*SQRT((1-AD1040)/2)))</f>
        <v>1362750.4829870325</v>
      </c>
      <c r="AF1040" s="30">
        <f t="shared" ca="1" si="632"/>
        <v>0.80876753780913746</v>
      </c>
      <c r="AG1040" s="30">
        <f t="shared" ca="1" si="632"/>
        <v>0.57619637847425875</v>
      </c>
      <c r="AH1040" s="30">
        <f>IF(Riskregister!$E$9="",0,COUNTIF(BJ$4:BJ$53,"&lt;"&amp;AF1040)*IF(AG1040&lt;0.5,Riskregister!$K$9+(Riskregister!$L$9-Riskregister!$K$9)*SQRT(AG1040/2),Riskregister!$L$9-(Riskregister!$L$9-Riskregister!$K$9)*SQRT((1-AG1040)/2)))</f>
        <v>0</v>
      </c>
      <c r="AI1040" s="30">
        <f t="shared" ca="1" si="633"/>
        <v>0.93494632485524942</v>
      </c>
      <c r="AJ1040" s="30">
        <f t="shared" ca="1" si="633"/>
        <v>0.35368716106036202</v>
      </c>
      <c r="AK1040" s="30">
        <f>IF(Riskregister!$E$10="",0,COUNTIF(BK$4:BK$53,"&lt;"&amp;AI1040)*IF(AJ1040&lt;0.5,Riskregister!$K$10+(Riskregister!$L$10-Riskregister!$K$10)*SQRT(AJ1040/2),Riskregister!$L$10-(Riskregister!$L$10-Riskregister!$K$10)*SQRT((1-AJ1040)/2)))</f>
        <v>0</v>
      </c>
      <c r="AL1040" s="30">
        <f t="shared" ca="1" si="634"/>
        <v>0.47460865434555843</v>
      </c>
      <c r="AM1040" s="30">
        <f t="shared" ca="1" si="634"/>
        <v>0.94359784998012619</v>
      </c>
      <c r="AN1040" s="30">
        <f>IF(Riskregister!$E$11="",0,COUNTIF(BL$4:BL$53,"&lt;"&amp;AL1040)*IF(AM1040&lt;0.5,Riskregister!$K$11+(Riskregister!$L$11-Riskregister!$K$11)*SQRT(AM1040/2),Riskregister!$L$11-(Riskregister!$L$11-Riskregister!$K$11)*SQRT((1-AM1040)/2)))</f>
        <v>0</v>
      </c>
      <c r="AO1040" s="30">
        <f t="shared" ca="1" si="635"/>
        <v>0.52547040138784351</v>
      </c>
      <c r="AP1040" s="30">
        <f t="shared" ca="1" si="635"/>
        <v>0.66357705661502842</v>
      </c>
      <c r="AQ1040" s="30">
        <f>IF(Riskregister!$E$12="",0,COUNTIF(BM$4:BM$53,"&lt;"&amp;AO1040)*IF(AP1040&lt;0.5,Riskregister!$K$12+(Riskregister!$L$12-Riskregister!$K$12)*SQRT(AP1040/2),Riskregister!$L$12-(Riskregister!$L$12-Riskregister!$K$12)*SQRT((1-AP1040)/2)))</f>
        <v>0</v>
      </c>
      <c r="AR1040" s="30">
        <f t="shared" ca="1" si="636"/>
        <v>0.89967881464901722</v>
      </c>
      <c r="AS1040" s="30">
        <f t="shared" ca="1" si="636"/>
        <v>0.79863399913495237</v>
      </c>
      <c r="AT1040" s="30">
        <f>IF(Riskregister!$E$13="",0,COUNTIF(BN$4:BN$53,"&lt;"&amp;AR1040)*IF(AS1040&lt;0.5,Riskregister!$K$13+(Riskregister!$L$13-Riskregister!$K$13)*SQRT(AS1040/2),Riskregister!$L$13-(Riskregister!$L$13-Riskregister!$K$13)*SQRT((1-AS1040)/2)))</f>
        <v>0</v>
      </c>
      <c r="AU1040" s="30">
        <f t="shared" ca="1" si="637"/>
        <v>7.8688375560377888E-2</v>
      </c>
      <c r="AV1040" s="30">
        <f t="shared" ca="1" si="637"/>
        <v>0.6809818140981585</v>
      </c>
      <c r="AW1040" s="30">
        <f>IF(Riskregister!$E$14="",0,COUNTIF(BO$4:BO$53,"&lt;"&amp;AU1040)*IF(AV1040&lt;0.5,Riskregister!$K$14+(Riskregister!$L$14-Riskregister!$K$14)*SQRT(AV1040/2),Riskregister!$L$14-(Riskregister!$L$14-Riskregister!$K$14)*SQRT((1-AV1040)/2)))</f>
        <v>0</v>
      </c>
      <c r="AX1040" s="30">
        <f t="shared" ca="1" si="638"/>
        <v>8.8088612066695049E-2</v>
      </c>
      <c r="AY1040" s="30">
        <f t="shared" ca="1" si="638"/>
        <v>0.51178614347512952</v>
      </c>
      <c r="AZ1040" s="30">
        <f>IF(Riskregister!$E$15="",0,COUNTIF(BP$4:BP$53,"&lt;"&amp;AX1040)*IF(AY1040&lt;0.5,Riskregister!$K$15+(Riskregister!$L$15-Riskregister!$K$15)*SQRT(AY1040/2),Riskregister!$L$15-(Riskregister!$L$15-Riskregister!$K$15)*SQRT((1-AY1040)/2)))</f>
        <v>0</v>
      </c>
      <c r="BA1040" s="30">
        <f t="shared" ca="1" si="639"/>
        <v>0.65340131491415643</v>
      </c>
      <c r="BB1040" s="30">
        <f t="shared" ca="1" si="639"/>
        <v>0.41490133074744395</v>
      </c>
      <c r="BC1040" s="30">
        <f>IF(Riskregister!$E$16="",0,COUNTIF(BQ$4:BQ$53,"&lt;"&amp;BA1040)*IF(BB1040&lt;0.5,Riskregister!$K$16+(Riskregister!$L$16-Riskregister!$K$16)*SQRT(BB1040/2),Riskregister!$L$16-(Riskregister!$L$16-Riskregister!$K$16)*SQRT((1-BB1040)/2)))</f>
        <v>0</v>
      </c>
      <c r="BD1040" s="30">
        <f t="shared" ca="1" si="640"/>
        <v>4415074.4591590175</v>
      </c>
    </row>
    <row r="1041" spans="20:56" x14ac:dyDescent="0.35">
      <c r="T1041" s="30">
        <f t="shared" ca="1" si="628"/>
        <v>0.704134543443104</v>
      </c>
      <c r="U1041" s="30">
        <f t="shared" ca="1" si="628"/>
        <v>0.8337406561369729</v>
      </c>
      <c r="V1041" s="30">
        <f ca="1">IF(Riskregister!$E$5="",0,COUNTIF(BF$4:BF$53,"&lt;"&amp;T1041)*IF(U1041&lt;0.5,Riskregister!$K$5+(Riskregister!$L$5-Riskregister!$K$5)*SQRT(U1041/2),Riskregister!$L$5-(Riskregister!$L$5-Riskregister!$K$5)*SQRT((1-U1041)/2)))</f>
        <v>1881020.0995625129</v>
      </c>
      <c r="W1041" s="30">
        <f t="shared" ca="1" si="629"/>
        <v>0.24668453505360732</v>
      </c>
      <c r="X1041" s="30">
        <f t="shared" ca="1" si="629"/>
        <v>0.11972045222162098</v>
      </c>
      <c r="Y1041" s="30">
        <f ca="1">IF(Riskregister!$E$6="",0,COUNTIF(BG$4:BG$53,"&lt;"&amp;W1041)*IF(X1041&lt;0.5,Riskregister!$K$6+(Riskregister!$L$6-Riskregister!$K$6)*SQRT(X1041/2),Riskregister!$L$6-(Riskregister!$L$6-Riskregister!$K$6)*SQRT((1-X1041)/2)))</f>
        <v>640394.29219623865</v>
      </c>
      <c r="Z1041" s="30">
        <f t="shared" ca="1" si="630"/>
        <v>0.76796660577029507</v>
      </c>
      <c r="AA1041" s="30">
        <f t="shared" ca="1" si="630"/>
        <v>0.91746664703663894</v>
      </c>
      <c r="AB1041" s="30">
        <f ca="1">IF(Riskregister!$E$7="",0,COUNTIF(BH$4:BH$53,"&lt;"&amp;Z1041)*IF(AA1041&lt;0.5,Riskregister!$K$7+(Riskregister!$L$7-Riskregister!$K$7)*SQRT(AA1041/2),Riskregister!$L$7-(Riskregister!$L$7-Riskregister!$K$7)*SQRT((1-AA1041)/2)))</f>
        <v>2631202.3702437086</v>
      </c>
      <c r="AC1041" s="30">
        <f t="shared" ca="1" si="631"/>
        <v>0.65430697921492509</v>
      </c>
      <c r="AD1041" s="30">
        <f t="shared" ca="1" si="631"/>
        <v>0.52406876151469339</v>
      </c>
      <c r="AE1041" s="30">
        <f ca="1">IF(Riskregister!$E$8="",0,COUNTIF(BI$4:BI$53,"&lt;"&amp;AC1041)*IF(AD1041&lt;0.5,Riskregister!$K$8+(Riskregister!$L$8-Riskregister!$K$8)*SQRT(AD1041/2),Riskregister!$L$8-(Riskregister!$L$8-Riskregister!$K$8)*SQRT((1-AD1041)/2)))</f>
        <v>8121777.4998454787</v>
      </c>
      <c r="AF1041" s="30">
        <f t="shared" ca="1" si="632"/>
        <v>8.6297632452825512E-2</v>
      </c>
      <c r="AG1041" s="30">
        <f t="shared" ca="1" si="632"/>
        <v>0.16709277742942119</v>
      </c>
      <c r="AH1041" s="30">
        <f>IF(Riskregister!$E$9="",0,COUNTIF(BJ$4:BJ$53,"&lt;"&amp;AF1041)*IF(AG1041&lt;0.5,Riskregister!$K$9+(Riskregister!$L$9-Riskregister!$K$9)*SQRT(AG1041/2),Riskregister!$L$9-(Riskregister!$L$9-Riskregister!$K$9)*SQRT((1-AG1041)/2)))</f>
        <v>0</v>
      </c>
      <c r="AI1041" s="30">
        <f t="shared" ca="1" si="633"/>
        <v>0.35760913486213808</v>
      </c>
      <c r="AJ1041" s="30">
        <f t="shared" ca="1" si="633"/>
        <v>0.62590377225207894</v>
      </c>
      <c r="AK1041" s="30">
        <f>IF(Riskregister!$E$10="",0,COUNTIF(BK$4:BK$53,"&lt;"&amp;AI1041)*IF(AJ1041&lt;0.5,Riskregister!$K$10+(Riskregister!$L$10-Riskregister!$K$10)*SQRT(AJ1041/2),Riskregister!$L$10-(Riskregister!$L$10-Riskregister!$K$10)*SQRT((1-AJ1041)/2)))</f>
        <v>0</v>
      </c>
      <c r="AL1041" s="30">
        <f t="shared" ca="1" si="634"/>
        <v>0.34520804405352201</v>
      </c>
      <c r="AM1041" s="30">
        <f t="shared" ca="1" si="634"/>
        <v>0.75703088997796097</v>
      </c>
      <c r="AN1041" s="30">
        <f>IF(Riskregister!$E$11="",0,COUNTIF(BL$4:BL$53,"&lt;"&amp;AL1041)*IF(AM1041&lt;0.5,Riskregister!$K$11+(Riskregister!$L$11-Riskregister!$K$11)*SQRT(AM1041/2),Riskregister!$L$11-(Riskregister!$L$11-Riskregister!$K$11)*SQRT((1-AM1041)/2)))</f>
        <v>0</v>
      </c>
      <c r="AO1041" s="30">
        <f t="shared" ca="1" si="635"/>
        <v>0.91948198404347536</v>
      </c>
      <c r="AP1041" s="30">
        <f t="shared" ca="1" si="635"/>
        <v>0.34549772845474436</v>
      </c>
      <c r="AQ1041" s="30">
        <f>IF(Riskregister!$E$12="",0,COUNTIF(BM$4:BM$53,"&lt;"&amp;AO1041)*IF(AP1041&lt;0.5,Riskregister!$K$12+(Riskregister!$L$12-Riskregister!$K$12)*SQRT(AP1041/2),Riskregister!$L$12-(Riskregister!$L$12-Riskregister!$K$12)*SQRT((1-AP1041)/2)))</f>
        <v>0</v>
      </c>
      <c r="AR1041" s="30">
        <f t="shared" ca="1" si="636"/>
        <v>0.41714001815243706</v>
      </c>
      <c r="AS1041" s="30">
        <f t="shared" ca="1" si="636"/>
        <v>0.85041038289076576</v>
      </c>
      <c r="AT1041" s="30">
        <f>IF(Riskregister!$E$13="",0,COUNTIF(BN$4:BN$53,"&lt;"&amp;AR1041)*IF(AS1041&lt;0.5,Riskregister!$K$13+(Riskregister!$L$13-Riskregister!$K$13)*SQRT(AS1041/2),Riskregister!$L$13-(Riskregister!$L$13-Riskregister!$K$13)*SQRT((1-AS1041)/2)))</f>
        <v>0</v>
      </c>
      <c r="AU1041" s="30">
        <f t="shared" ca="1" si="637"/>
        <v>0.41855575202893125</v>
      </c>
      <c r="AV1041" s="30">
        <f t="shared" ca="1" si="637"/>
        <v>0.99341516045178535</v>
      </c>
      <c r="AW1041" s="30">
        <f>IF(Riskregister!$E$14="",0,COUNTIF(BO$4:BO$53,"&lt;"&amp;AU1041)*IF(AV1041&lt;0.5,Riskregister!$K$14+(Riskregister!$L$14-Riskregister!$K$14)*SQRT(AV1041/2),Riskregister!$L$14-(Riskregister!$L$14-Riskregister!$K$14)*SQRT((1-AV1041)/2)))</f>
        <v>0</v>
      </c>
      <c r="AX1041" s="30">
        <f t="shared" ca="1" si="638"/>
        <v>0.45066521547561833</v>
      </c>
      <c r="AY1041" s="30">
        <f t="shared" ca="1" si="638"/>
        <v>0.28929726808559653</v>
      </c>
      <c r="AZ1041" s="30">
        <f>IF(Riskregister!$E$15="",0,COUNTIF(BP$4:BP$53,"&lt;"&amp;AX1041)*IF(AY1041&lt;0.5,Riskregister!$K$15+(Riskregister!$L$15-Riskregister!$K$15)*SQRT(AY1041/2),Riskregister!$L$15-(Riskregister!$L$15-Riskregister!$K$15)*SQRT((1-AY1041)/2)))</f>
        <v>0</v>
      </c>
      <c r="BA1041" s="30">
        <f t="shared" ca="1" si="639"/>
        <v>0.86674367305662026</v>
      </c>
      <c r="BB1041" s="30">
        <f t="shared" ca="1" si="639"/>
        <v>0.85908618402205628</v>
      </c>
      <c r="BC1041" s="30">
        <f>IF(Riskregister!$E$16="",0,COUNTIF(BQ$4:BQ$53,"&lt;"&amp;BA1041)*IF(BB1041&lt;0.5,Riskregister!$K$16+(Riskregister!$L$16-Riskregister!$K$16)*SQRT(BB1041/2),Riskregister!$L$16-(Riskregister!$L$16-Riskregister!$K$16)*SQRT((1-BB1041)/2)))</f>
        <v>0</v>
      </c>
      <c r="BD1041" s="30">
        <f t="shared" ca="1" si="640"/>
        <v>13274394.261847939</v>
      </c>
    </row>
    <row r="1042" spans="20:56" x14ac:dyDescent="0.35">
      <c r="T1042" s="30">
        <f t="shared" ca="1" si="628"/>
        <v>0.41376633264369522</v>
      </c>
      <c r="U1042" s="30">
        <f t="shared" ca="1" si="628"/>
        <v>0.8853871907410541</v>
      </c>
      <c r="V1042" s="30">
        <f ca="1">IF(Riskregister!$E$5="",0,COUNTIF(BF$4:BF$53,"&lt;"&amp;T1042)*IF(U1042&lt;0.5,Riskregister!$K$5+(Riskregister!$L$5-Riskregister!$K$5)*SQRT(U1042/2),Riskregister!$L$5-(Riskregister!$L$5-Riskregister!$K$5)*SQRT((1-U1042)/2)))</f>
        <v>1476826.7918944787</v>
      </c>
      <c r="W1042" s="30">
        <f t="shared" ca="1" si="629"/>
        <v>0.80520294426877304</v>
      </c>
      <c r="X1042" s="30">
        <f t="shared" ca="1" si="629"/>
        <v>0.99076455138865616</v>
      </c>
      <c r="Y1042" s="30">
        <f ca="1">IF(Riskregister!$E$6="",0,COUNTIF(BG$4:BG$53,"&lt;"&amp;W1042)*IF(X1042&lt;0.5,Riskregister!$K$6+(Riskregister!$L$6-Riskregister!$K$6)*SQRT(X1042/2),Riskregister!$L$6-(Riskregister!$L$6-Riskregister!$K$6)*SQRT((1-X1042)/2)))</f>
        <v>5633049.2665855624</v>
      </c>
      <c r="Z1042" s="30">
        <f t="shared" ca="1" si="630"/>
        <v>0.14198558721178356</v>
      </c>
      <c r="AA1042" s="30">
        <f t="shared" ca="1" si="630"/>
        <v>0.40183038444460584</v>
      </c>
      <c r="AB1042" s="30">
        <f ca="1">IF(Riskregister!$E$7="",0,COUNTIF(BH$4:BH$53,"&lt;"&amp;Z1042)*IF(AA1042&lt;0.5,Riskregister!$K$7+(Riskregister!$L$7-Riskregister!$K$7)*SQRT(AA1042/2),Riskregister!$L$7-(Riskregister!$L$7-Riskregister!$K$7)*SQRT((1-AA1042)/2)))</f>
        <v>827529.90108497115</v>
      </c>
      <c r="AC1042" s="30">
        <f t="shared" ca="1" si="631"/>
        <v>0.43189625404945553</v>
      </c>
      <c r="AD1042" s="30">
        <f t="shared" ca="1" si="631"/>
        <v>0.34391699871437653</v>
      </c>
      <c r="AE1042" s="30">
        <f ca="1">IF(Riskregister!$E$8="",0,COUNTIF(BI$4:BI$53,"&lt;"&amp;AC1042)*IF(AD1042&lt;0.5,Riskregister!$K$8+(Riskregister!$L$8-Riskregister!$K$8)*SQRT(AD1042/2),Riskregister!$L$8-(Riskregister!$L$8-Riskregister!$K$8)*SQRT((1-AD1042)/2)))</f>
        <v>4497980.6314553637</v>
      </c>
      <c r="AF1042" s="30">
        <f t="shared" ca="1" si="632"/>
        <v>0.55482429626738783</v>
      </c>
      <c r="AG1042" s="30">
        <f t="shared" ca="1" si="632"/>
        <v>0.90016903580427488</v>
      </c>
      <c r="AH1042" s="30">
        <f>IF(Riskregister!$E$9="",0,COUNTIF(BJ$4:BJ$53,"&lt;"&amp;AF1042)*IF(AG1042&lt;0.5,Riskregister!$K$9+(Riskregister!$L$9-Riskregister!$K$9)*SQRT(AG1042/2),Riskregister!$L$9-(Riskregister!$L$9-Riskregister!$K$9)*SQRT((1-AG1042)/2)))</f>
        <v>0</v>
      </c>
      <c r="AI1042" s="30">
        <f t="shared" ca="1" si="633"/>
        <v>0.33695079703698216</v>
      </c>
      <c r="AJ1042" s="30">
        <f t="shared" ca="1" si="633"/>
        <v>0.59853622772723125</v>
      </c>
      <c r="AK1042" s="30">
        <f>IF(Riskregister!$E$10="",0,COUNTIF(BK$4:BK$53,"&lt;"&amp;AI1042)*IF(AJ1042&lt;0.5,Riskregister!$K$10+(Riskregister!$L$10-Riskregister!$K$10)*SQRT(AJ1042/2),Riskregister!$L$10-(Riskregister!$L$10-Riskregister!$K$10)*SQRT((1-AJ1042)/2)))</f>
        <v>0</v>
      </c>
      <c r="AL1042" s="30">
        <f t="shared" ca="1" si="634"/>
        <v>0.23405729291440625</v>
      </c>
      <c r="AM1042" s="30">
        <f t="shared" ca="1" si="634"/>
        <v>0.10296577667963502</v>
      </c>
      <c r="AN1042" s="30">
        <f>IF(Riskregister!$E$11="",0,COUNTIF(BL$4:BL$53,"&lt;"&amp;AL1042)*IF(AM1042&lt;0.5,Riskregister!$K$11+(Riskregister!$L$11-Riskregister!$K$11)*SQRT(AM1042/2),Riskregister!$L$11-(Riskregister!$L$11-Riskregister!$K$11)*SQRT((1-AM1042)/2)))</f>
        <v>0</v>
      </c>
      <c r="AO1042" s="30">
        <f t="shared" ca="1" si="635"/>
        <v>0.62921885180736026</v>
      </c>
      <c r="AP1042" s="30">
        <f t="shared" ca="1" si="635"/>
        <v>0.84785209250923488</v>
      </c>
      <c r="AQ1042" s="30">
        <f>IF(Riskregister!$E$12="",0,COUNTIF(BM$4:BM$53,"&lt;"&amp;AO1042)*IF(AP1042&lt;0.5,Riskregister!$K$12+(Riskregister!$L$12-Riskregister!$K$12)*SQRT(AP1042/2),Riskregister!$L$12-(Riskregister!$L$12-Riskregister!$K$12)*SQRT((1-AP1042)/2)))</f>
        <v>0</v>
      </c>
      <c r="AR1042" s="30">
        <f t="shared" ca="1" si="636"/>
        <v>0.55930636031880254</v>
      </c>
      <c r="AS1042" s="30">
        <f t="shared" ca="1" si="636"/>
        <v>0.65188192644279186</v>
      </c>
      <c r="AT1042" s="30">
        <f>IF(Riskregister!$E$13="",0,COUNTIF(BN$4:BN$53,"&lt;"&amp;AR1042)*IF(AS1042&lt;0.5,Riskregister!$K$13+(Riskregister!$L$13-Riskregister!$K$13)*SQRT(AS1042/2),Riskregister!$L$13-(Riskregister!$L$13-Riskregister!$K$13)*SQRT((1-AS1042)/2)))</f>
        <v>0</v>
      </c>
      <c r="AU1042" s="30">
        <f t="shared" ca="1" si="637"/>
        <v>0.28744715211732041</v>
      </c>
      <c r="AV1042" s="30">
        <f t="shared" ca="1" si="637"/>
        <v>0.27136881166156523</v>
      </c>
      <c r="AW1042" s="30">
        <f>IF(Riskregister!$E$14="",0,COUNTIF(BO$4:BO$53,"&lt;"&amp;AU1042)*IF(AV1042&lt;0.5,Riskregister!$K$14+(Riskregister!$L$14-Riskregister!$K$14)*SQRT(AV1042/2),Riskregister!$L$14-(Riskregister!$L$14-Riskregister!$K$14)*SQRT((1-AV1042)/2)))</f>
        <v>0</v>
      </c>
      <c r="AX1042" s="30">
        <f t="shared" ca="1" si="638"/>
        <v>0.51087136303204816</v>
      </c>
      <c r="AY1042" s="30">
        <f t="shared" ca="1" si="638"/>
        <v>0.42911704865798506</v>
      </c>
      <c r="AZ1042" s="30">
        <f>IF(Riskregister!$E$15="",0,COUNTIF(BP$4:BP$53,"&lt;"&amp;AX1042)*IF(AY1042&lt;0.5,Riskregister!$K$15+(Riskregister!$L$15-Riskregister!$K$15)*SQRT(AY1042/2),Riskregister!$L$15-(Riskregister!$L$15-Riskregister!$K$15)*SQRT((1-AY1042)/2)))</f>
        <v>0</v>
      </c>
      <c r="BA1042" s="30">
        <f t="shared" ca="1" si="639"/>
        <v>0.21228785815994744</v>
      </c>
      <c r="BB1042" s="30">
        <f t="shared" ca="1" si="639"/>
        <v>0.90065310711490221</v>
      </c>
      <c r="BC1042" s="30">
        <f>IF(Riskregister!$E$16="",0,COUNTIF(BQ$4:BQ$53,"&lt;"&amp;BA1042)*IF(BB1042&lt;0.5,Riskregister!$K$16+(Riskregister!$L$16-Riskregister!$K$16)*SQRT(BB1042/2),Riskregister!$L$16-(Riskregister!$L$16-Riskregister!$K$16)*SQRT((1-BB1042)/2)))</f>
        <v>0</v>
      </c>
      <c r="BD1042" s="30">
        <f t="shared" ca="1" si="640"/>
        <v>12435386.591020375</v>
      </c>
    </row>
    <row r="1043" spans="20:56" x14ac:dyDescent="0.35">
      <c r="T1043" s="30">
        <f t="shared" ca="1" si="628"/>
        <v>0.39118270559481383</v>
      </c>
      <c r="U1043" s="30">
        <f t="shared" ca="1" si="628"/>
        <v>0.14464238299703691</v>
      </c>
      <c r="V1043" s="30">
        <f ca="1">IF(Riskregister!$E$5="",0,COUNTIF(BF$4:BF$53,"&lt;"&amp;T1043)*IF(U1043&lt;0.5,Riskregister!$K$5+(Riskregister!$L$5-Riskregister!$K$5)*SQRT(U1043/2),Riskregister!$L$5-(Riskregister!$L$5-Riskregister!$K$5)*SQRT((1-U1043)/2)))</f>
        <v>813050.09503655275</v>
      </c>
      <c r="W1043" s="30">
        <f t="shared" ca="1" si="629"/>
        <v>0.75448522401816753</v>
      </c>
      <c r="X1043" s="30">
        <f t="shared" ca="1" si="629"/>
        <v>0.51288494422811381</v>
      </c>
      <c r="Y1043" s="30">
        <f ca="1">IF(Riskregister!$E$6="",0,COUNTIF(BG$4:BG$53,"&lt;"&amp;W1043)*IF(X1043&lt;0.5,Riskregister!$K$6+(Riskregister!$L$6-Riskregister!$K$6)*SQRT(X1043/2),Riskregister!$L$6-(Riskregister!$L$6-Riskregister!$K$6)*SQRT((1-X1043)/2)))</f>
        <v>3335016.414092931</v>
      </c>
      <c r="Z1043" s="30">
        <f t="shared" ca="1" si="630"/>
        <v>0.84449531586268789</v>
      </c>
      <c r="AA1043" s="30">
        <f t="shared" ca="1" si="630"/>
        <v>1.8921860985872119E-2</v>
      </c>
      <c r="AB1043" s="30">
        <f ca="1">IF(Riskregister!$E$7="",0,COUNTIF(BH$4:BH$53,"&lt;"&amp;Z1043)*IF(AA1043&lt;0.5,Riskregister!$K$7+(Riskregister!$L$7-Riskregister!$K$7)*SQRT(AA1043/2),Riskregister!$L$7-(Riskregister!$L$7-Riskregister!$K$7)*SQRT((1-AA1043)/2)))</f>
        <v>756392.04104571324</v>
      </c>
      <c r="AC1043" s="30">
        <f t="shared" ca="1" si="631"/>
        <v>0.61597118082127678</v>
      </c>
      <c r="AD1043" s="30">
        <f t="shared" ca="1" si="631"/>
        <v>0.60806916357483065</v>
      </c>
      <c r="AE1043" s="30">
        <f ca="1">IF(Riskregister!$E$8="",0,COUNTIF(BI$4:BI$53,"&lt;"&amp;AC1043)*IF(AD1043&lt;0.5,Riskregister!$K$8+(Riskregister!$L$8-Riskregister!$K$8)*SQRT(AD1043/2),Riskregister!$L$8-(Riskregister!$L$8-Riskregister!$K$8)*SQRT((1-AD1043)/2)))</f>
        <v>8758214.6148041934</v>
      </c>
      <c r="AF1043" s="30">
        <f t="shared" ca="1" si="632"/>
        <v>0.35972738054847631</v>
      </c>
      <c r="AG1043" s="30">
        <f t="shared" ca="1" si="632"/>
        <v>3.7573960515221771E-2</v>
      </c>
      <c r="AH1043" s="30">
        <f>IF(Riskregister!$E$9="",0,COUNTIF(BJ$4:BJ$53,"&lt;"&amp;AF1043)*IF(AG1043&lt;0.5,Riskregister!$K$9+(Riskregister!$L$9-Riskregister!$K$9)*SQRT(AG1043/2),Riskregister!$L$9-(Riskregister!$L$9-Riskregister!$K$9)*SQRT((1-AG1043)/2)))</f>
        <v>0</v>
      </c>
      <c r="AI1043" s="30">
        <f t="shared" ca="1" si="633"/>
        <v>6.2410031189900517E-2</v>
      </c>
      <c r="AJ1043" s="30">
        <f t="shared" ca="1" si="633"/>
        <v>0.38789452567552474</v>
      </c>
      <c r="AK1043" s="30">
        <f>IF(Riskregister!$E$10="",0,COUNTIF(BK$4:BK$53,"&lt;"&amp;AI1043)*IF(AJ1043&lt;0.5,Riskregister!$K$10+(Riskregister!$L$10-Riskregister!$K$10)*SQRT(AJ1043/2),Riskregister!$L$10-(Riskregister!$L$10-Riskregister!$K$10)*SQRT((1-AJ1043)/2)))</f>
        <v>0</v>
      </c>
      <c r="AL1043" s="30">
        <f t="shared" ca="1" si="634"/>
        <v>3.1895328101924081E-3</v>
      </c>
      <c r="AM1043" s="30">
        <f t="shared" ca="1" si="634"/>
        <v>0.90031423240933894</v>
      </c>
      <c r="AN1043" s="30">
        <f>IF(Riskregister!$E$11="",0,COUNTIF(BL$4:BL$53,"&lt;"&amp;AL1043)*IF(AM1043&lt;0.5,Riskregister!$K$11+(Riskregister!$L$11-Riskregister!$K$11)*SQRT(AM1043/2),Riskregister!$L$11-(Riskregister!$L$11-Riskregister!$K$11)*SQRT((1-AM1043)/2)))</f>
        <v>0</v>
      </c>
      <c r="AO1043" s="30">
        <f t="shared" ca="1" si="635"/>
        <v>4.5249433743168588E-2</v>
      </c>
      <c r="AP1043" s="30">
        <f t="shared" ca="1" si="635"/>
        <v>0.36330835025368768</v>
      </c>
      <c r="AQ1043" s="30">
        <f>IF(Riskregister!$E$12="",0,COUNTIF(BM$4:BM$53,"&lt;"&amp;AO1043)*IF(AP1043&lt;0.5,Riskregister!$K$12+(Riskregister!$L$12-Riskregister!$K$12)*SQRT(AP1043/2),Riskregister!$L$12-(Riskregister!$L$12-Riskregister!$K$12)*SQRT((1-AP1043)/2)))</f>
        <v>0</v>
      </c>
      <c r="AR1043" s="30">
        <f t="shared" ca="1" si="636"/>
        <v>0.11632202675828762</v>
      </c>
      <c r="AS1043" s="30">
        <f t="shared" ca="1" si="636"/>
        <v>0.57384400965889149</v>
      </c>
      <c r="AT1043" s="30">
        <f>IF(Riskregister!$E$13="",0,COUNTIF(BN$4:BN$53,"&lt;"&amp;AR1043)*IF(AS1043&lt;0.5,Riskregister!$K$13+(Riskregister!$L$13-Riskregister!$K$13)*SQRT(AS1043/2),Riskregister!$L$13-(Riskregister!$L$13-Riskregister!$K$13)*SQRT((1-AS1043)/2)))</f>
        <v>0</v>
      </c>
      <c r="AU1043" s="30">
        <f t="shared" ca="1" si="637"/>
        <v>4.3439246235760232E-2</v>
      </c>
      <c r="AV1043" s="30">
        <f t="shared" ca="1" si="637"/>
        <v>0.63670059733628959</v>
      </c>
      <c r="AW1043" s="30">
        <f>IF(Riskregister!$E$14="",0,COUNTIF(BO$4:BO$53,"&lt;"&amp;AU1043)*IF(AV1043&lt;0.5,Riskregister!$K$14+(Riskregister!$L$14-Riskregister!$K$14)*SQRT(AV1043/2),Riskregister!$L$14-(Riskregister!$L$14-Riskregister!$K$14)*SQRT((1-AV1043)/2)))</f>
        <v>0</v>
      </c>
      <c r="AX1043" s="30">
        <f t="shared" ca="1" si="638"/>
        <v>0.7409384810459102</v>
      </c>
      <c r="AY1043" s="30">
        <f t="shared" ca="1" si="638"/>
        <v>0.35973311986678425</v>
      </c>
      <c r="AZ1043" s="30">
        <f>IF(Riskregister!$E$15="",0,COUNTIF(BP$4:BP$53,"&lt;"&amp;AX1043)*IF(AY1043&lt;0.5,Riskregister!$K$15+(Riskregister!$L$15-Riskregister!$K$15)*SQRT(AY1043/2),Riskregister!$L$15-(Riskregister!$L$15-Riskregister!$K$15)*SQRT((1-AY1043)/2)))</f>
        <v>0</v>
      </c>
      <c r="BA1043" s="30">
        <f t="shared" ca="1" si="639"/>
        <v>0.85554061236291712</v>
      </c>
      <c r="BB1043" s="30">
        <f t="shared" ca="1" si="639"/>
        <v>0.46463919978941726</v>
      </c>
      <c r="BC1043" s="30">
        <f>IF(Riskregister!$E$16="",0,COUNTIF(BQ$4:BQ$53,"&lt;"&amp;BA1043)*IF(BB1043&lt;0.5,Riskregister!$K$16+(Riskregister!$L$16-Riskregister!$K$16)*SQRT(BB1043/2),Riskregister!$L$16-(Riskregister!$L$16-Riskregister!$K$16)*SQRT((1-BB1043)/2)))</f>
        <v>0</v>
      </c>
      <c r="BD1043" s="30">
        <f t="shared" ca="1" si="640"/>
        <v>13662673.164979391</v>
      </c>
    </row>
    <row r="1044" spans="20:56" x14ac:dyDescent="0.35">
      <c r="T1044" s="30">
        <f t="shared" ref="T1044:U1063" ca="1" si="641">RAND()</f>
        <v>0.97819695282040775</v>
      </c>
      <c r="U1044" s="30">
        <f t="shared" ca="1" si="641"/>
        <v>0.52043147942490942</v>
      </c>
      <c r="V1044" s="30">
        <f ca="1">IF(Riskregister!$E$5="",0,COUNTIF(BF$4:BF$53,"&lt;"&amp;T1044)*IF(U1044&lt;0.5,Riskregister!$K$5+(Riskregister!$L$5-Riskregister!$K$5)*SQRT(U1044/2),Riskregister!$L$5-(Riskregister!$L$5-Riskregister!$K$5)*SQRT((1-U1044)/2)))</f>
        <v>3037160.2417330761</v>
      </c>
      <c r="W1044" s="30">
        <f t="shared" ref="W1044:X1063" ca="1" si="642">RAND()</f>
        <v>0.33240394221167191</v>
      </c>
      <c r="X1044" s="30">
        <f t="shared" ca="1" si="642"/>
        <v>0.45823266693681131</v>
      </c>
      <c r="Y1044" s="30">
        <f ca="1">IF(Riskregister!$E$6="",0,COUNTIF(BG$4:BG$53,"&lt;"&amp;W1044)*IF(X1044&lt;0.5,Riskregister!$K$6+(Riskregister!$L$6-Riskregister!$K$6)*SQRT(X1044/2),Riskregister!$L$6-(Riskregister!$L$6-Riskregister!$K$6)*SQRT((1-X1044)/2)))</f>
        <v>1061589.7634243541</v>
      </c>
      <c r="Z1044" s="30">
        <f t="shared" ref="Z1044:AA1063" ca="1" si="643">RAND()</f>
        <v>0.45560388388583151</v>
      </c>
      <c r="AA1044" s="30">
        <f t="shared" ca="1" si="643"/>
        <v>0.20646275805709879</v>
      </c>
      <c r="AB1044" s="30">
        <f ca="1">IF(Riskregister!$E$7="",0,COUNTIF(BH$4:BH$53,"&lt;"&amp;Z1044)*IF(AA1044&lt;0.5,Riskregister!$K$7+(Riskregister!$L$7-Riskregister!$K$7)*SQRT(AA1044/2),Riskregister!$L$7-(Riskregister!$L$7-Riskregister!$K$7)*SQRT((1-AA1044)/2)))</f>
        <v>974722.44776345103</v>
      </c>
      <c r="AC1044" s="30">
        <f t="shared" ref="AC1044:AD1063" ca="1" si="644">RAND()</f>
        <v>0.22555839369335673</v>
      </c>
      <c r="AD1044" s="30">
        <f t="shared" ca="1" si="644"/>
        <v>0.51221988473386504</v>
      </c>
      <c r="AE1044" s="30">
        <f ca="1">IF(Riskregister!$E$8="",0,COUNTIF(BI$4:BI$53,"&lt;"&amp;AC1044)*IF(AD1044&lt;0.5,Riskregister!$K$8+(Riskregister!$L$8-Riskregister!$K$8)*SQRT(AD1044/2),Riskregister!$L$8-(Riskregister!$L$8-Riskregister!$K$8)*SQRT((1-AD1044)/2)))</f>
        <v>2678894.364076796</v>
      </c>
      <c r="AF1044" s="30">
        <f t="shared" ref="AF1044:AG1063" ca="1" si="645">RAND()</f>
        <v>0.33262693863275561</v>
      </c>
      <c r="AG1044" s="30">
        <f t="shared" ca="1" si="645"/>
        <v>0.71084829941430439</v>
      </c>
      <c r="AH1044" s="30">
        <f>IF(Riskregister!$E$9="",0,COUNTIF(BJ$4:BJ$53,"&lt;"&amp;AF1044)*IF(AG1044&lt;0.5,Riskregister!$K$9+(Riskregister!$L$9-Riskregister!$K$9)*SQRT(AG1044/2),Riskregister!$L$9-(Riskregister!$L$9-Riskregister!$K$9)*SQRT((1-AG1044)/2)))</f>
        <v>0</v>
      </c>
      <c r="AI1044" s="30">
        <f t="shared" ref="AI1044:AJ1063" ca="1" si="646">RAND()</f>
        <v>0.27038891996228742</v>
      </c>
      <c r="AJ1044" s="30">
        <f t="shared" ca="1" si="646"/>
        <v>0.48959819726797893</v>
      </c>
      <c r="AK1044" s="30">
        <f>IF(Riskregister!$E$10="",0,COUNTIF(BK$4:BK$53,"&lt;"&amp;AI1044)*IF(AJ1044&lt;0.5,Riskregister!$K$10+(Riskregister!$L$10-Riskregister!$K$10)*SQRT(AJ1044/2),Riskregister!$L$10-(Riskregister!$L$10-Riskregister!$K$10)*SQRT((1-AJ1044)/2)))</f>
        <v>0</v>
      </c>
      <c r="AL1044" s="30">
        <f t="shared" ref="AL1044:AM1063" ca="1" si="647">RAND()</f>
        <v>0.49923237833817069</v>
      </c>
      <c r="AM1044" s="30">
        <f t="shared" ca="1" si="647"/>
        <v>0.73121196832857804</v>
      </c>
      <c r="AN1044" s="30">
        <f>IF(Riskregister!$E$11="",0,COUNTIF(BL$4:BL$53,"&lt;"&amp;AL1044)*IF(AM1044&lt;0.5,Riskregister!$K$11+(Riskregister!$L$11-Riskregister!$K$11)*SQRT(AM1044/2),Riskregister!$L$11-(Riskregister!$L$11-Riskregister!$K$11)*SQRT((1-AM1044)/2)))</f>
        <v>0</v>
      </c>
      <c r="AO1044" s="30">
        <f t="shared" ref="AO1044:AP1063" ca="1" si="648">RAND()</f>
        <v>0.79632009079137978</v>
      </c>
      <c r="AP1044" s="30">
        <f t="shared" ca="1" si="648"/>
        <v>0.93826829450714799</v>
      </c>
      <c r="AQ1044" s="30">
        <f>IF(Riskregister!$E$12="",0,COUNTIF(BM$4:BM$53,"&lt;"&amp;AO1044)*IF(AP1044&lt;0.5,Riskregister!$K$12+(Riskregister!$L$12-Riskregister!$K$12)*SQRT(AP1044/2),Riskregister!$L$12-(Riskregister!$L$12-Riskregister!$K$12)*SQRT((1-AP1044)/2)))</f>
        <v>0</v>
      </c>
      <c r="AR1044" s="30">
        <f t="shared" ref="AR1044:AS1063" ca="1" si="649">RAND()</f>
        <v>0.81447731020121827</v>
      </c>
      <c r="AS1044" s="30">
        <f t="shared" ca="1" si="649"/>
        <v>0.62368589722149881</v>
      </c>
      <c r="AT1044" s="30">
        <f>IF(Riskregister!$E$13="",0,COUNTIF(BN$4:BN$53,"&lt;"&amp;AR1044)*IF(AS1044&lt;0.5,Riskregister!$K$13+(Riskregister!$L$13-Riskregister!$K$13)*SQRT(AS1044/2),Riskregister!$L$13-(Riskregister!$L$13-Riskregister!$K$13)*SQRT((1-AS1044)/2)))</f>
        <v>0</v>
      </c>
      <c r="AU1044" s="30">
        <f t="shared" ref="AU1044:AV1063" ca="1" si="650">RAND()</f>
        <v>0.47442519617334289</v>
      </c>
      <c r="AV1044" s="30">
        <f t="shared" ca="1" si="650"/>
        <v>0.2067993421964317</v>
      </c>
      <c r="AW1044" s="30">
        <f>IF(Riskregister!$E$14="",0,COUNTIF(BO$4:BO$53,"&lt;"&amp;AU1044)*IF(AV1044&lt;0.5,Riskregister!$K$14+(Riskregister!$L$14-Riskregister!$K$14)*SQRT(AV1044/2),Riskregister!$L$14-(Riskregister!$L$14-Riskregister!$K$14)*SQRT((1-AV1044)/2)))</f>
        <v>0</v>
      </c>
      <c r="AX1044" s="30">
        <f t="shared" ref="AX1044:AY1063" ca="1" si="651">RAND()</f>
        <v>0.23037152808243011</v>
      </c>
      <c r="AY1044" s="30">
        <f t="shared" ca="1" si="651"/>
        <v>5.9536591601121014E-2</v>
      </c>
      <c r="AZ1044" s="30">
        <f>IF(Riskregister!$E$15="",0,COUNTIF(BP$4:BP$53,"&lt;"&amp;AX1044)*IF(AY1044&lt;0.5,Riskregister!$K$15+(Riskregister!$L$15-Riskregister!$K$15)*SQRT(AY1044/2),Riskregister!$L$15-(Riskregister!$L$15-Riskregister!$K$15)*SQRT((1-AY1044)/2)))</f>
        <v>0</v>
      </c>
      <c r="BA1044" s="30">
        <f t="shared" ref="BA1044:BB1063" ca="1" si="652">RAND()</f>
        <v>0.63643396412022468</v>
      </c>
      <c r="BB1044" s="30">
        <f t="shared" ca="1" si="652"/>
        <v>0.59592134514454209</v>
      </c>
      <c r="BC1044" s="30">
        <f>IF(Riskregister!$E$16="",0,COUNTIF(BQ$4:BQ$53,"&lt;"&amp;BA1044)*IF(BB1044&lt;0.5,Riskregister!$K$16+(Riskregister!$L$16-Riskregister!$K$16)*SQRT(BB1044/2),Riskregister!$L$16-(Riskregister!$L$16-Riskregister!$K$16)*SQRT((1-BB1044)/2)))</f>
        <v>0</v>
      </c>
      <c r="BD1044" s="30">
        <f t="shared" ca="1" si="640"/>
        <v>7752366.8169976771</v>
      </c>
    </row>
    <row r="1045" spans="20:56" x14ac:dyDescent="0.35">
      <c r="T1045" s="30">
        <f t="shared" ca="1" si="641"/>
        <v>0.14541700294632987</v>
      </c>
      <c r="U1045" s="30">
        <f t="shared" ca="1" si="641"/>
        <v>0.40080719203070514</v>
      </c>
      <c r="V1045" s="30">
        <f ca="1">IF(Riskregister!$E$5="",0,COUNTIF(BF$4:BF$53,"&lt;"&amp;T1045)*IF(U1045&lt;0.5,Riskregister!$K$5+(Riskregister!$L$5-Riskregister!$K$5)*SQRT(U1045/2),Riskregister!$L$5-(Riskregister!$L$5-Riskregister!$K$5)*SQRT((1-U1045)/2)))</f>
        <v>702898.14193222043</v>
      </c>
      <c r="W1045" s="30">
        <f t="shared" ca="1" si="642"/>
        <v>0.58516336864555707</v>
      </c>
      <c r="X1045" s="30">
        <f t="shared" ca="1" si="642"/>
        <v>0.94385177778017504</v>
      </c>
      <c r="Y1045" s="30">
        <f ca="1">IF(Riskregister!$E$6="",0,COUNTIF(BG$4:BG$53,"&lt;"&amp;W1045)*IF(X1045&lt;0.5,Riskregister!$K$6+(Riskregister!$L$6-Riskregister!$K$6)*SQRT(X1045/2),Riskregister!$L$6-(Riskregister!$L$6-Riskregister!$K$6)*SQRT((1-X1045)/2)))</f>
        <v>3396808.0902528069</v>
      </c>
      <c r="Z1045" s="30">
        <f t="shared" ca="1" si="643"/>
        <v>0.38729659814500095</v>
      </c>
      <c r="AA1045" s="30">
        <f t="shared" ca="1" si="643"/>
        <v>0.2933167146125063</v>
      </c>
      <c r="AB1045" s="30">
        <f ca="1">IF(Riskregister!$E$7="",0,COUNTIF(BH$4:BH$53,"&lt;"&amp;Z1045)*IF(AA1045&lt;0.5,Riskregister!$K$7+(Riskregister!$L$7-Riskregister!$K$7)*SQRT(AA1045/2),Riskregister!$L$7-(Riskregister!$L$7-Riskregister!$K$7)*SQRT((1-AA1045)/2)))</f>
        <v>920179.99018950155</v>
      </c>
      <c r="AC1045" s="30">
        <f t="shared" ca="1" si="644"/>
        <v>0.77366950169777404</v>
      </c>
      <c r="AD1045" s="30">
        <f t="shared" ca="1" si="644"/>
        <v>0.50089496579905113</v>
      </c>
      <c r="AE1045" s="30">
        <f ca="1">IF(Riskregister!$E$8="",0,COUNTIF(BI$4:BI$53,"&lt;"&amp;AC1045)*IF(AD1045&lt;0.5,Riskregister!$K$8+(Riskregister!$L$8-Riskregister!$K$8)*SQRT(AD1045/2),Riskregister!$L$8-(Riskregister!$L$8-Riskregister!$K$8)*SQRT((1-AD1045)/2)))</f>
        <v>10608416.446413754</v>
      </c>
      <c r="AF1045" s="30">
        <f t="shared" ca="1" si="645"/>
        <v>0.57857921232223619</v>
      </c>
      <c r="AG1045" s="30">
        <f t="shared" ca="1" si="645"/>
        <v>0.16414888613719547</v>
      </c>
      <c r="AH1045" s="30">
        <f>IF(Riskregister!$E$9="",0,COUNTIF(BJ$4:BJ$53,"&lt;"&amp;AF1045)*IF(AG1045&lt;0.5,Riskregister!$K$9+(Riskregister!$L$9-Riskregister!$K$9)*SQRT(AG1045/2),Riskregister!$L$9-(Riskregister!$L$9-Riskregister!$K$9)*SQRT((1-AG1045)/2)))</f>
        <v>0</v>
      </c>
      <c r="AI1045" s="30">
        <f t="shared" ca="1" si="646"/>
        <v>0.23197948098516785</v>
      </c>
      <c r="AJ1045" s="30">
        <f t="shared" ca="1" si="646"/>
        <v>0.62351240424485144</v>
      </c>
      <c r="AK1045" s="30">
        <f>IF(Riskregister!$E$10="",0,COUNTIF(BK$4:BK$53,"&lt;"&amp;AI1045)*IF(AJ1045&lt;0.5,Riskregister!$K$10+(Riskregister!$L$10-Riskregister!$K$10)*SQRT(AJ1045/2),Riskregister!$L$10-(Riskregister!$L$10-Riskregister!$K$10)*SQRT((1-AJ1045)/2)))</f>
        <v>0</v>
      </c>
      <c r="AL1045" s="30">
        <f t="shared" ca="1" si="647"/>
        <v>3.8828747289653687E-2</v>
      </c>
      <c r="AM1045" s="30">
        <f t="shared" ca="1" si="647"/>
        <v>3.8568834243946526E-2</v>
      </c>
      <c r="AN1045" s="30">
        <f>IF(Riskregister!$E$11="",0,COUNTIF(BL$4:BL$53,"&lt;"&amp;AL1045)*IF(AM1045&lt;0.5,Riskregister!$K$11+(Riskregister!$L$11-Riskregister!$K$11)*SQRT(AM1045/2),Riskregister!$L$11-(Riskregister!$L$11-Riskregister!$K$11)*SQRT((1-AM1045)/2)))</f>
        <v>0</v>
      </c>
      <c r="AO1045" s="30">
        <f t="shared" ca="1" si="648"/>
        <v>0.27840116240479784</v>
      </c>
      <c r="AP1045" s="30">
        <f t="shared" ca="1" si="648"/>
        <v>0.71009519576631874</v>
      </c>
      <c r="AQ1045" s="30">
        <f>IF(Riskregister!$E$12="",0,COUNTIF(BM$4:BM$53,"&lt;"&amp;AO1045)*IF(AP1045&lt;0.5,Riskregister!$K$12+(Riskregister!$L$12-Riskregister!$K$12)*SQRT(AP1045/2),Riskregister!$L$12-(Riskregister!$L$12-Riskregister!$K$12)*SQRT((1-AP1045)/2)))</f>
        <v>0</v>
      </c>
      <c r="AR1045" s="30">
        <f t="shared" ca="1" si="649"/>
        <v>4.9960223062991416E-2</v>
      </c>
      <c r="AS1045" s="30">
        <f t="shared" ca="1" si="649"/>
        <v>0.30616413364638895</v>
      </c>
      <c r="AT1045" s="30">
        <f>IF(Riskregister!$E$13="",0,COUNTIF(BN$4:BN$53,"&lt;"&amp;AR1045)*IF(AS1045&lt;0.5,Riskregister!$K$13+(Riskregister!$L$13-Riskregister!$K$13)*SQRT(AS1045/2),Riskregister!$L$13-(Riskregister!$L$13-Riskregister!$K$13)*SQRT((1-AS1045)/2)))</f>
        <v>0</v>
      </c>
      <c r="AU1045" s="30">
        <f t="shared" ca="1" si="650"/>
        <v>0.58799480188733955</v>
      </c>
      <c r="AV1045" s="30">
        <f t="shared" ca="1" si="650"/>
        <v>0.23756749262083399</v>
      </c>
      <c r="AW1045" s="30">
        <f>IF(Riskregister!$E$14="",0,COUNTIF(BO$4:BO$53,"&lt;"&amp;AU1045)*IF(AV1045&lt;0.5,Riskregister!$K$14+(Riskregister!$L$14-Riskregister!$K$14)*SQRT(AV1045/2),Riskregister!$L$14-(Riskregister!$L$14-Riskregister!$K$14)*SQRT((1-AV1045)/2)))</f>
        <v>0</v>
      </c>
      <c r="AX1045" s="30">
        <f t="shared" ca="1" si="651"/>
        <v>0.91802032814645851</v>
      </c>
      <c r="AY1045" s="30">
        <f t="shared" ca="1" si="651"/>
        <v>0.18566508297158568</v>
      </c>
      <c r="AZ1045" s="30">
        <f>IF(Riskregister!$E$15="",0,COUNTIF(BP$4:BP$53,"&lt;"&amp;AX1045)*IF(AY1045&lt;0.5,Riskregister!$K$15+(Riskregister!$L$15-Riskregister!$K$15)*SQRT(AY1045/2),Riskregister!$L$15-(Riskregister!$L$15-Riskregister!$K$15)*SQRT((1-AY1045)/2)))</f>
        <v>0</v>
      </c>
      <c r="BA1045" s="30">
        <f t="shared" ca="1" si="652"/>
        <v>0.46457939856614616</v>
      </c>
      <c r="BB1045" s="30">
        <f t="shared" ca="1" si="652"/>
        <v>5.7610625398454296E-2</v>
      </c>
      <c r="BC1045" s="30">
        <f>IF(Riskregister!$E$16="",0,COUNTIF(BQ$4:BQ$53,"&lt;"&amp;BA1045)*IF(BB1045&lt;0.5,Riskregister!$K$16+(Riskregister!$L$16-Riskregister!$K$16)*SQRT(BB1045/2),Riskregister!$L$16-(Riskregister!$L$16-Riskregister!$K$16)*SQRT((1-BB1045)/2)))</f>
        <v>0</v>
      </c>
      <c r="BD1045" s="30">
        <f t="shared" ca="1" si="640"/>
        <v>15628302.668788282</v>
      </c>
    </row>
    <row r="1046" spans="20:56" x14ac:dyDescent="0.35">
      <c r="T1046" s="30">
        <f t="shared" ca="1" si="641"/>
        <v>0.55616196638224036</v>
      </c>
      <c r="U1046" s="30">
        <f t="shared" ca="1" si="641"/>
        <v>0.60097358672348045</v>
      </c>
      <c r="V1046" s="30">
        <f ca="1">IF(Riskregister!$E$5="",0,COUNTIF(BF$4:BF$53,"&lt;"&amp;T1046)*IF(U1046&lt;0.5,Riskregister!$K$5+(Riskregister!$L$5-Riskregister!$K$5)*SQRT(U1046/2),Riskregister!$L$5-(Riskregister!$L$5-Riskregister!$K$5)*SQRT((1-U1046)/2)))</f>
        <v>1595995.777680265</v>
      </c>
      <c r="W1046" s="30">
        <f t="shared" ca="1" si="642"/>
        <v>7.7990584330151269E-2</v>
      </c>
      <c r="X1046" s="30">
        <f t="shared" ca="1" si="642"/>
        <v>0.36084939511759007</v>
      </c>
      <c r="Y1046" s="30">
        <f ca="1">IF(Riskregister!$E$6="",0,COUNTIF(BG$4:BG$53,"&lt;"&amp;W1046)*IF(X1046&lt;0.5,Riskregister!$K$6+(Riskregister!$L$6-Riskregister!$K$6)*SQRT(X1046/2),Riskregister!$L$6-(Riskregister!$L$6-Riskregister!$K$6)*SQRT((1-X1046)/2)))</f>
        <v>0</v>
      </c>
      <c r="Z1046" s="30">
        <f t="shared" ca="1" si="643"/>
        <v>0.59154230212316294</v>
      </c>
      <c r="AA1046" s="30">
        <f t="shared" ca="1" si="643"/>
        <v>0.88463677974604604</v>
      </c>
      <c r="AB1046" s="30">
        <f ca="1">IF(Riskregister!$E$7="",0,COUNTIF(BH$4:BH$53,"&lt;"&amp;Z1046)*IF(AA1046&lt;0.5,Riskregister!$K$7+(Riskregister!$L$7-Riskregister!$K$7)*SQRT(AA1046/2),Riskregister!$L$7-(Riskregister!$L$7-Riskregister!$K$7)*SQRT((1-AA1046)/2)))</f>
        <v>2211583.5957528213</v>
      </c>
      <c r="AC1046" s="30">
        <f t="shared" ca="1" si="644"/>
        <v>0.67194375763675407</v>
      </c>
      <c r="AD1046" s="30">
        <f t="shared" ca="1" si="644"/>
        <v>0.39333064232033943</v>
      </c>
      <c r="AE1046" s="30">
        <f ca="1">IF(Riskregister!$E$8="",0,COUNTIF(BI$4:BI$53,"&lt;"&amp;AC1046)*IF(AD1046&lt;0.5,Riskregister!$K$8+(Riskregister!$L$8-Riskregister!$K$8)*SQRT(AD1046/2),Riskregister!$L$8-(Riskregister!$L$8-Riskregister!$K$8)*SQRT((1-AD1046)/2)))</f>
        <v>7152921.9169803606</v>
      </c>
      <c r="AF1046" s="30">
        <f t="shared" ca="1" si="645"/>
        <v>1.1730623186921196E-2</v>
      </c>
      <c r="AG1046" s="30">
        <f t="shared" ca="1" si="645"/>
        <v>0.67490929665539301</v>
      </c>
      <c r="AH1046" s="30">
        <f>IF(Riskregister!$E$9="",0,COUNTIF(BJ$4:BJ$53,"&lt;"&amp;AF1046)*IF(AG1046&lt;0.5,Riskregister!$K$9+(Riskregister!$L$9-Riskregister!$K$9)*SQRT(AG1046/2),Riskregister!$L$9-(Riskregister!$L$9-Riskregister!$K$9)*SQRT((1-AG1046)/2)))</f>
        <v>0</v>
      </c>
      <c r="AI1046" s="30">
        <f t="shared" ca="1" si="646"/>
        <v>0.76837953354896582</v>
      </c>
      <c r="AJ1046" s="30">
        <f t="shared" ca="1" si="646"/>
        <v>0.59572350096797444</v>
      </c>
      <c r="AK1046" s="30">
        <f>IF(Riskregister!$E$10="",0,COUNTIF(BK$4:BK$53,"&lt;"&amp;AI1046)*IF(AJ1046&lt;0.5,Riskregister!$K$10+(Riskregister!$L$10-Riskregister!$K$10)*SQRT(AJ1046/2),Riskregister!$L$10-(Riskregister!$L$10-Riskregister!$K$10)*SQRT((1-AJ1046)/2)))</f>
        <v>0</v>
      </c>
      <c r="AL1046" s="30">
        <f t="shared" ca="1" si="647"/>
        <v>0.98764932027540075</v>
      </c>
      <c r="AM1046" s="30">
        <f t="shared" ca="1" si="647"/>
        <v>0.73373333531391782</v>
      </c>
      <c r="AN1046" s="30">
        <f>IF(Riskregister!$E$11="",0,COUNTIF(BL$4:BL$53,"&lt;"&amp;AL1046)*IF(AM1046&lt;0.5,Riskregister!$K$11+(Riskregister!$L$11-Riskregister!$K$11)*SQRT(AM1046/2),Riskregister!$L$11-(Riskregister!$L$11-Riskregister!$K$11)*SQRT((1-AM1046)/2)))</f>
        <v>0</v>
      </c>
      <c r="AO1046" s="30">
        <f t="shared" ca="1" si="648"/>
        <v>0.67992916211807308</v>
      </c>
      <c r="AP1046" s="30">
        <f t="shared" ca="1" si="648"/>
        <v>0.60057114287295987</v>
      </c>
      <c r="AQ1046" s="30">
        <f>IF(Riskregister!$E$12="",0,COUNTIF(BM$4:BM$53,"&lt;"&amp;AO1046)*IF(AP1046&lt;0.5,Riskregister!$K$12+(Riskregister!$L$12-Riskregister!$K$12)*SQRT(AP1046/2),Riskregister!$L$12-(Riskregister!$L$12-Riskregister!$K$12)*SQRT((1-AP1046)/2)))</f>
        <v>0</v>
      </c>
      <c r="AR1046" s="30">
        <f t="shared" ca="1" si="649"/>
        <v>0.22561574111629501</v>
      </c>
      <c r="AS1046" s="30">
        <f t="shared" ca="1" si="649"/>
        <v>0.5085272286137732</v>
      </c>
      <c r="AT1046" s="30">
        <f>IF(Riskregister!$E$13="",0,COUNTIF(BN$4:BN$53,"&lt;"&amp;AR1046)*IF(AS1046&lt;0.5,Riskregister!$K$13+(Riskregister!$L$13-Riskregister!$K$13)*SQRT(AS1046/2),Riskregister!$L$13-(Riskregister!$L$13-Riskregister!$K$13)*SQRT((1-AS1046)/2)))</f>
        <v>0</v>
      </c>
      <c r="AU1046" s="30">
        <f t="shared" ca="1" si="650"/>
        <v>5.5406968090433106E-2</v>
      </c>
      <c r="AV1046" s="30">
        <f t="shared" ca="1" si="650"/>
        <v>0.3463535816692721</v>
      </c>
      <c r="AW1046" s="30">
        <f>IF(Riskregister!$E$14="",0,COUNTIF(BO$4:BO$53,"&lt;"&amp;AU1046)*IF(AV1046&lt;0.5,Riskregister!$K$14+(Riskregister!$L$14-Riskregister!$K$14)*SQRT(AV1046/2),Riskregister!$L$14-(Riskregister!$L$14-Riskregister!$K$14)*SQRT((1-AV1046)/2)))</f>
        <v>0</v>
      </c>
      <c r="AX1046" s="30">
        <f t="shared" ca="1" si="651"/>
        <v>0.29221090654244886</v>
      </c>
      <c r="AY1046" s="30">
        <f t="shared" ca="1" si="651"/>
        <v>0.88630251640669933</v>
      </c>
      <c r="AZ1046" s="30">
        <f>IF(Riskregister!$E$15="",0,COUNTIF(BP$4:BP$53,"&lt;"&amp;AX1046)*IF(AY1046&lt;0.5,Riskregister!$K$15+(Riskregister!$L$15-Riskregister!$K$15)*SQRT(AY1046/2),Riskregister!$L$15-(Riskregister!$L$15-Riskregister!$K$15)*SQRT((1-AY1046)/2)))</f>
        <v>0</v>
      </c>
      <c r="BA1046" s="30">
        <f t="shared" ca="1" si="652"/>
        <v>0.50115995006023017</v>
      </c>
      <c r="BB1046" s="30">
        <f t="shared" ca="1" si="652"/>
        <v>0.8665587957274532</v>
      </c>
      <c r="BC1046" s="30">
        <f>IF(Riskregister!$E$16="",0,COUNTIF(BQ$4:BQ$53,"&lt;"&amp;BA1046)*IF(BB1046&lt;0.5,Riskregister!$K$16+(Riskregister!$L$16-Riskregister!$K$16)*SQRT(BB1046/2),Riskregister!$L$16-(Riskregister!$L$16-Riskregister!$K$16)*SQRT((1-BB1046)/2)))</f>
        <v>0</v>
      </c>
      <c r="BD1046" s="30">
        <f t="shared" ca="1" si="640"/>
        <v>10960501.290413447</v>
      </c>
    </row>
    <row r="1047" spans="20:56" x14ac:dyDescent="0.35">
      <c r="T1047" s="30">
        <f t="shared" ca="1" si="641"/>
        <v>0.47961652895798479</v>
      </c>
      <c r="U1047" s="30">
        <f t="shared" ca="1" si="641"/>
        <v>0.43169330243799298</v>
      </c>
      <c r="V1047" s="30">
        <f ca="1">IF(Riskregister!$E$5="",0,COUNTIF(BF$4:BF$53,"&lt;"&amp;T1047)*IF(U1047&lt;0.5,Riskregister!$K$5+(Riskregister!$L$5-Riskregister!$K$5)*SQRT(U1047/2),Riskregister!$L$5-(Riskregister!$L$5-Riskregister!$K$5)*SQRT((1-U1047)/2)))</f>
        <v>1077200.5435637163</v>
      </c>
      <c r="W1047" s="30">
        <f t="shared" ca="1" si="642"/>
        <v>0.69199981165055768</v>
      </c>
      <c r="X1047" s="30">
        <f t="shared" ca="1" si="642"/>
        <v>0.36100894132086503</v>
      </c>
      <c r="Y1047" s="30">
        <f ca="1">IF(Riskregister!$E$6="",0,COUNTIF(BG$4:BG$53,"&lt;"&amp;W1047)*IF(X1047&lt;0.5,Riskregister!$K$6+(Riskregister!$L$6-Riskregister!$K$6)*SQRT(X1047/2),Riskregister!$L$6-(Riskregister!$L$6-Riskregister!$K$6)*SQRT((1-X1047)/2)))</f>
        <v>1929489.4376095592</v>
      </c>
      <c r="Z1047" s="30">
        <f t="shared" ca="1" si="643"/>
        <v>0.58670452569329445</v>
      </c>
      <c r="AA1047" s="30">
        <f t="shared" ca="1" si="643"/>
        <v>5.6142824789882084E-3</v>
      </c>
      <c r="AB1047" s="30">
        <f ca="1">IF(Riskregister!$E$7="",0,COUNTIF(BH$4:BH$53,"&lt;"&amp;Z1047)*IF(AA1047&lt;0.5,Riskregister!$K$7+(Riskregister!$L$7-Riskregister!$K$7)*SQRT(AA1047/2),Riskregister!$L$7-(Riskregister!$L$7-Riskregister!$K$7)*SQRT((1-AA1047)/2)))</f>
        <v>479807.03097314632</v>
      </c>
      <c r="AC1047" s="30">
        <f t="shared" ca="1" si="644"/>
        <v>0.21179131514867788</v>
      </c>
      <c r="AD1047" s="30">
        <f t="shared" ca="1" si="644"/>
        <v>0.15832584455773513</v>
      </c>
      <c r="AE1047" s="30">
        <f ca="1">IF(Riskregister!$E$8="",0,COUNTIF(BI$4:BI$53,"&lt;"&amp;AC1047)*IF(AD1047&lt;0.5,Riskregister!$K$8+(Riskregister!$L$8-Riskregister!$K$8)*SQRT(AD1047/2),Riskregister!$L$8-(Riskregister!$L$8-Riskregister!$K$8)*SQRT((1-AD1047)/2)))</f>
        <v>1622387.5956542334</v>
      </c>
      <c r="AF1047" s="30">
        <f t="shared" ca="1" si="645"/>
        <v>0.57107604822096314</v>
      </c>
      <c r="AG1047" s="30">
        <f t="shared" ca="1" si="645"/>
        <v>0.40504205266273263</v>
      </c>
      <c r="AH1047" s="30">
        <f>IF(Riskregister!$E$9="",0,COUNTIF(BJ$4:BJ$53,"&lt;"&amp;AF1047)*IF(AG1047&lt;0.5,Riskregister!$K$9+(Riskregister!$L$9-Riskregister!$K$9)*SQRT(AG1047/2),Riskregister!$L$9-(Riskregister!$L$9-Riskregister!$K$9)*SQRT((1-AG1047)/2)))</f>
        <v>0</v>
      </c>
      <c r="AI1047" s="30">
        <f t="shared" ca="1" si="646"/>
        <v>0.87359252417714872</v>
      </c>
      <c r="AJ1047" s="30">
        <f t="shared" ca="1" si="646"/>
        <v>0.34346177446776871</v>
      </c>
      <c r="AK1047" s="30">
        <f>IF(Riskregister!$E$10="",0,COUNTIF(BK$4:BK$53,"&lt;"&amp;AI1047)*IF(AJ1047&lt;0.5,Riskregister!$K$10+(Riskregister!$L$10-Riskregister!$K$10)*SQRT(AJ1047/2),Riskregister!$L$10-(Riskregister!$L$10-Riskregister!$K$10)*SQRT((1-AJ1047)/2)))</f>
        <v>0</v>
      </c>
      <c r="AL1047" s="30">
        <f t="shared" ca="1" si="647"/>
        <v>6.9968946879145455E-2</v>
      </c>
      <c r="AM1047" s="30">
        <f t="shared" ca="1" si="647"/>
        <v>0.3146153234659631</v>
      </c>
      <c r="AN1047" s="30">
        <f>IF(Riskregister!$E$11="",0,COUNTIF(BL$4:BL$53,"&lt;"&amp;AL1047)*IF(AM1047&lt;0.5,Riskregister!$K$11+(Riskregister!$L$11-Riskregister!$K$11)*SQRT(AM1047/2),Riskregister!$L$11-(Riskregister!$L$11-Riskregister!$K$11)*SQRT((1-AM1047)/2)))</f>
        <v>0</v>
      </c>
      <c r="AO1047" s="30">
        <f t="shared" ca="1" si="648"/>
        <v>0.21348281314504891</v>
      </c>
      <c r="AP1047" s="30">
        <f t="shared" ca="1" si="648"/>
        <v>0.89296414106264677</v>
      </c>
      <c r="AQ1047" s="30">
        <f>IF(Riskregister!$E$12="",0,COUNTIF(BM$4:BM$53,"&lt;"&amp;AO1047)*IF(AP1047&lt;0.5,Riskregister!$K$12+(Riskregister!$L$12-Riskregister!$K$12)*SQRT(AP1047/2),Riskregister!$L$12-(Riskregister!$L$12-Riskregister!$K$12)*SQRT((1-AP1047)/2)))</f>
        <v>0</v>
      </c>
      <c r="AR1047" s="30">
        <f t="shared" ca="1" si="649"/>
        <v>0.75582115023179419</v>
      </c>
      <c r="AS1047" s="30">
        <f t="shared" ca="1" si="649"/>
        <v>0.84038261427826744</v>
      </c>
      <c r="AT1047" s="30">
        <f>IF(Riskregister!$E$13="",0,COUNTIF(BN$4:BN$53,"&lt;"&amp;AR1047)*IF(AS1047&lt;0.5,Riskregister!$K$13+(Riskregister!$L$13-Riskregister!$K$13)*SQRT(AS1047/2),Riskregister!$L$13-(Riskregister!$L$13-Riskregister!$K$13)*SQRT((1-AS1047)/2)))</f>
        <v>0</v>
      </c>
      <c r="AU1047" s="30">
        <f t="shared" ca="1" si="650"/>
        <v>0.91829745121028727</v>
      </c>
      <c r="AV1047" s="30">
        <f t="shared" ca="1" si="650"/>
        <v>0.82149764808633963</v>
      </c>
      <c r="AW1047" s="30">
        <f>IF(Riskregister!$E$14="",0,COUNTIF(BO$4:BO$53,"&lt;"&amp;AU1047)*IF(AV1047&lt;0.5,Riskregister!$K$14+(Riskregister!$L$14-Riskregister!$K$14)*SQRT(AV1047/2),Riskregister!$L$14-(Riskregister!$L$14-Riskregister!$K$14)*SQRT((1-AV1047)/2)))</f>
        <v>0</v>
      </c>
      <c r="AX1047" s="30">
        <f t="shared" ca="1" si="651"/>
        <v>0.72383380795149277</v>
      </c>
      <c r="AY1047" s="30">
        <f t="shared" ca="1" si="651"/>
        <v>0.40902284487716956</v>
      </c>
      <c r="AZ1047" s="30">
        <f>IF(Riskregister!$E$15="",0,COUNTIF(BP$4:BP$53,"&lt;"&amp;AX1047)*IF(AY1047&lt;0.5,Riskregister!$K$15+(Riskregister!$L$15-Riskregister!$K$15)*SQRT(AY1047/2),Riskregister!$L$15-(Riskregister!$L$15-Riskregister!$K$15)*SQRT((1-AY1047)/2)))</f>
        <v>0</v>
      </c>
      <c r="BA1047" s="30">
        <f t="shared" ca="1" si="652"/>
        <v>0.3831046876132943</v>
      </c>
      <c r="BB1047" s="30">
        <f t="shared" ca="1" si="652"/>
        <v>0.76186587900004477</v>
      </c>
      <c r="BC1047" s="30">
        <f>IF(Riskregister!$E$16="",0,COUNTIF(BQ$4:BQ$53,"&lt;"&amp;BA1047)*IF(BB1047&lt;0.5,Riskregister!$K$16+(Riskregister!$L$16-Riskregister!$K$16)*SQRT(BB1047/2),Riskregister!$L$16-(Riskregister!$L$16-Riskregister!$K$16)*SQRT((1-BB1047)/2)))</f>
        <v>0</v>
      </c>
      <c r="BD1047" s="30">
        <f t="shared" ca="1" si="640"/>
        <v>5108884.6078006551</v>
      </c>
    </row>
    <row r="1048" spans="20:56" x14ac:dyDescent="0.35">
      <c r="T1048" s="30">
        <f t="shared" ca="1" si="641"/>
        <v>0.75388483635834713</v>
      </c>
      <c r="U1048" s="30">
        <f t="shared" ca="1" si="641"/>
        <v>3.1706733082692784E-2</v>
      </c>
      <c r="V1048" s="30">
        <f ca="1">IF(Riskregister!$E$5="",0,COUNTIF(BF$4:BF$53,"&lt;"&amp;T1048)*IF(U1048&lt;0.5,Riskregister!$K$5+(Riskregister!$L$5-Riskregister!$K$5)*SQRT(U1048/2),Riskregister!$L$5-(Riskregister!$L$5-Riskregister!$K$5)*SQRT((1-U1048)/2)))</f>
        <v>1033297.8434714358</v>
      </c>
      <c r="W1048" s="30">
        <f t="shared" ca="1" si="642"/>
        <v>0.92322715024765545</v>
      </c>
      <c r="X1048" s="30">
        <f t="shared" ca="1" si="642"/>
        <v>0.29992208512280294</v>
      </c>
      <c r="Y1048" s="30">
        <f ca="1">IF(Riskregister!$E$6="",0,COUNTIF(BG$4:BG$53,"&lt;"&amp;W1048)*IF(X1048&lt;0.5,Riskregister!$K$6+(Riskregister!$L$6-Riskregister!$K$6)*SQRT(X1048/2),Riskregister!$L$6-(Riskregister!$L$6-Riskregister!$K$6)*SQRT((1-X1048)/2)))</f>
        <v>3588185.8701282903</v>
      </c>
      <c r="Z1048" s="30">
        <f t="shared" ca="1" si="643"/>
        <v>0.70978035301964948</v>
      </c>
      <c r="AA1048" s="30">
        <f t="shared" ca="1" si="643"/>
        <v>0.58535473138901928</v>
      </c>
      <c r="AB1048" s="30">
        <f ca="1">IF(Riskregister!$E$7="",0,COUNTIF(BH$4:BH$53,"&lt;"&amp;Z1048)*IF(AA1048&lt;0.5,Riskregister!$K$7+(Riskregister!$L$7-Riskregister!$K$7)*SQRT(AA1048/2),Riskregister!$L$7-(Riskregister!$L$7-Riskregister!$K$7)*SQRT((1-AA1048)/2)))</f>
        <v>1925084.5310550802</v>
      </c>
      <c r="AC1048" s="30">
        <f t="shared" ca="1" si="644"/>
        <v>8.4359303068764158E-2</v>
      </c>
      <c r="AD1048" s="30">
        <f t="shared" ca="1" si="644"/>
        <v>0.65076240807787511</v>
      </c>
      <c r="AE1048" s="30">
        <f ca="1">IF(Riskregister!$E$8="",0,COUNTIF(BI$4:BI$53,"&lt;"&amp;AC1048)*IF(AD1048&lt;0.5,Riskregister!$K$8+(Riskregister!$L$8-Riskregister!$K$8)*SQRT(AD1048/2),Riskregister!$L$8-(Riskregister!$L$8-Riskregister!$K$8)*SQRT((1-AD1048)/2)))</f>
        <v>3035991.5471719913</v>
      </c>
      <c r="AF1048" s="30">
        <f t="shared" ca="1" si="645"/>
        <v>0.66805001829002542</v>
      </c>
      <c r="AG1048" s="30">
        <f t="shared" ca="1" si="645"/>
        <v>0.12345947354054121</v>
      </c>
      <c r="AH1048" s="30">
        <f>IF(Riskregister!$E$9="",0,COUNTIF(BJ$4:BJ$53,"&lt;"&amp;AF1048)*IF(AG1048&lt;0.5,Riskregister!$K$9+(Riskregister!$L$9-Riskregister!$K$9)*SQRT(AG1048/2),Riskregister!$L$9-(Riskregister!$L$9-Riskregister!$K$9)*SQRT((1-AG1048)/2)))</f>
        <v>0</v>
      </c>
      <c r="AI1048" s="30">
        <f t="shared" ca="1" si="646"/>
        <v>2.1346599670920563E-2</v>
      </c>
      <c r="AJ1048" s="30">
        <f t="shared" ca="1" si="646"/>
        <v>0.43703123293079482</v>
      </c>
      <c r="AK1048" s="30">
        <f>IF(Riskregister!$E$10="",0,COUNTIF(BK$4:BK$53,"&lt;"&amp;AI1048)*IF(AJ1048&lt;0.5,Riskregister!$K$10+(Riskregister!$L$10-Riskregister!$K$10)*SQRT(AJ1048/2),Riskregister!$L$10-(Riskregister!$L$10-Riskregister!$K$10)*SQRT((1-AJ1048)/2)))</f>
        <v>0</v>
      </c>
      <c r="AL1048" s="30">
        <f t="shared" ca="1" si="647"/>
        <v>0.6497713807589417</v>
      </c>
      <c r="AM1048" s="30">
        <f t="shared" ca="1" si="647"/>
        <v>0.14535877427588695</v>
      </c>
      <c r="AN1048" s="30">
        <f>IF(Riskregister!$E$11="",0,COUNTIF(BL$4:BL$53,"&lt;"&amp;AL1048)*IF(AM1048&lt;0.5,Riskregister!$K$11+(Riskregister!$L$11-Riskregister!$K$11)*SQRT(AM1048/2),Riskregister!$L$11-(Riskregister!$L$11-Riskregister!$K$11)*SQRT((1-AM1048)/2)))</f>
        <v>0</v>
      </c>
      <c r="AO1048" s="30">
        <f t="shared" ca="1" si="648"/>
        <v>9.9968750059767242E-2</v>
      </c>
      <c r="AP1048" s="30">
        <f t="shared" ca="1" si="648"/>
        <v>0.77246620885746964</v>
      </c>
      <c r="AQ1048" s="30">
        <f>IF(Riskregister!$E$12="",0,COUNTIF(BM$4:BM$53,"&lt;"&amp;AO1048)*IF(AP1048&lt;0.5,Riskregister!$K$12+(Riskregister!$L$12-Riskregister!$K$12)*SQRT(AP1048/2),Riskregister!$L$12-(Riskregister!$L$12-Riskregister!$K$12)*SQRT((1-AP1048)/2)))</f>
        <v>0</v>
      </c>
      <c r="AR1048" s="30">
        <f t="shared" ca="1" si="649"/>
        <v>0.22216669296345104</v>
      </c>
      <c r="AS1048" s="30">
        <f t="shared" ca="1" si="649"/>
        <v>0.82324635244506639</v>
      </c>
      <c r="AT1048" s="30">
        <f>IF(Riskregister!$E$13="",0,COUNTIF(BN$4:BN$53,"&lt;"&amp;AR1048)*IF(AS1048&lt;0.5,Riskregister!$K$13+(Riskregister!$L$13-Riskregister!$K$13)*SQRT(AS1048/2),Riskregister!$L$13-(Riskregister!$L$13-Riskregister!$K$13)*SQRT((1-AS1048)/2)))</f>
        <v>0</v>
      </c>
      <c r="AU1048" s="30">
        <f t="shared" ca="1" si="650"/>
        <v>0.94264796621022573</v>
      </c>
      <c r="AV1048" s="30">
        <f t="shared" ca="1" si="650"/>
        <v>0.77794633633902888</v>
      </c>
      <c r="AW1048" s="30">
        <f>IF(Riskregister!$E$14="",0,COUNTIF(BO$4:BO$53,"&lt;"&amp;AU1048)*IF(AV1048&lt;0.5,Riskregister!$K$14+(Riskregister!$L$14-Riskregister!$K$14)*SQRT(AV1048/2),Riskregister!$L$14-(Riskregister!$L$14-Riskregister!$K$14)*SQRT((1-AV1048)/2)))</f>
        <v>0</v>
      </c>
      <c r="AX1048" s="30">
        <f t="shared" ca="1" si="651"/>
        <v>4.0769682150619713E-2</v>
      </c>
      <c r="AY1048" s="30">
        <f t="shared" ca="1" si="651"/>
        <v>0.27554790927639128</v>
      </c>
      <c r="AZ1048" s="30">
        <f>IF(Riskregister!$E$15="",0,COUNTIF(BP$4:BP$53,"&lt;"&amp;AX1048)*IF(AY1048&lt;0.5,Riskregister!$K$15+(Riskregister!$L$15-Riskregister!$K$15)*SQRT(AY1048/2),Riskregister!$L$15-(Riskregister!$L$15-Riskregister!$K$15)*SQRT((1-AY1048)/2)))</f>
        <v>0</v>
      </c>
      <c r="BA1048" s="30">
        <f t="shared" ca="1" si="652"/>
        <v>0.90192437622877797</v>
      </c>
      <c r="BB1048" s="30">
        <f t="shared" ca="1" si="652"/>
        <v>0.74132498514737277</v>
      </c>
      <c r="BC1048" s="30">
        <f>IF(Riskregister!$E$16="",0,COUNTIF(BQ$4:BQ$53,"&lt;"&amp;BA1048)*IF(BB1048&lt;0.5,Riskregister!$K$16+(Riskregister!$L$16-Riskregister!$K$16)*SQRT(BB1048/2),Riskregister!$L$16-(Riskregister!$L$16-Riskregister!$K$16)*SQRT((1-BB1048)/2)))</f>
        <v>0</v>
      </c>
      <c r="BD1048" s="30">
        <f t="shared" ca="1" si="640"/>
        <v>9582559.7918267976</v>
      </c>
    </row>
    <row r="1049" spans="20:56" x14ac:dyDescent="0.35">
      <c r="T1049" s="30">
        <f t="shared" ca="1" si="641"/>
        <v>0.75003726357616241</v>
      </c>
      <c r="U1049" s="30">
        <f t="shared" ca="1" si="641"/>
        <v>0.17120337783371231</v>
      </c>
      <c r="V1049" s="30">
        <f ca="1">IF(Riskregister!$E$5="",0,COUNTIF(BF$4:BF$53,"&lt;"&amp;T1049)*IF(U1049&lt;0.5,Riskregister!$K$5+(Riskregister!$L$5-Riskregister!$K$5)*SQRT(U1049/2),Riskregister!$L$5-(Riskregister!$L$5-Riskregister!$K$5)*SQRT((1-U1049)/2)))</f>
        <v>1408299.7418665634</v>
      </c>
      <c r="W1049" s="30">
        <f t="shared" ca="1" si="642"/>
        <v>0.9778348969270102</v>
      </c>
      <c r="X1049" s="30">
        <f t="shared" ca="1" si="642"/>
        <v>0.7131331944975009</v>
      </c>
      <c r="Y1049" s="30">
        <f ca="1">IF(Riskregister!$E$6="",0,COUNTIF(BG$4:BG$53,"&lt;"&amp;W1049)*IF(X1049&lt;0.5,Riskregister!$K$6+(Riskregister!$L$6-Riskregister!$K$6)*SQRT(X1049/2),Riskregister!$L$6-(Riskregister!$L$6-Riskregister!$K$6)*SQRT((1-X1049)/2)))</f>
        <v>6591465.7662198525</v>
      </c>
      <c r="Z1049" s="30">
        <f t="shared" ca="1" si="643"/>
        <v>0.63368215218901736</v>
      </c>
      <c r="AA1049" s="30">
        <f t="shared" ca="1" si="643"/>
        <v>0.93351570517031002</v>
      </c>
      <c r="AB1049" s="30">
        <f ca="1">IF(Riskregister!$E$7="",0,COUNTIF(BH$4:BH$53,"&lt;"&amp;Z1049)*IF(AA1049&lt;0.5,Riskregister!$K$7+(Riskregister!$L$7-Riskregister!$K$7)*SQRT(AA1049/2),Riskregister!$L$7-(Riskregister!$L$7-Riskregister!$K$7)*SQRT((1-AA1049)/2)))</f>
        <v>2353305.4848583797</v>
      </c>
      <c r="AC1049" s="30">
        <f t="shared" ca="1" si="644"/>
        <v>0.15081858851888907</v>
      </c>
      <c r="AD1049" s="30">
        <f t="shared" ca="1" si="644"/>
        <v>0.86862416670747267</v>
      </c>
      <c r="AE1049" s="30">
        <f ca="1">IF(Riskregister!$E$8="",0,COUNTIF(BI$4:BI$53,"&lt;"&amp;AC1049)*IF(AD1049&lt;0.5,Riskregister!$K$8+(Riskregister!$L$8-Riskregister!$K$8)*SQRT(AD1049/2),Riskregister!$L$8-(Riskregister!$L$8-Riskregister!$K$8)*SQRT((1-AD1049)/2)))</f>
        <v>3795406.2598884366</v>
      </c>
      <c r="AF1049" s="30">
        <f t="shared" ca="1" si="645"/>
        <v>0.55824244559739111</v>
      </c>
      <c r="AG1049" s="30">
        <f t="shared" ca="1" si="645"/>
        <v>0.54497524642782935</v>
      </c>
      <c r="AH1049" s="30">
        <f>IF(Riskregister!$E$9="",0,COUNTIF(BJ$4:BJ$53,"&lt;"&amp;AF1049)*IF(AG1049&lt;0.5,Riskregister!$K$9+(Riskregister!$L$9-Riskregister!$K$9)*SQRT(AG1049/2),Riskregister!$L$9-(Riskregister!$L$9-Riskregister!$K$9)*SQRT((1-AG1049)/2)))</f>
        <v>0</v>
      </c>
      <c r="AI1049" s="30">
        <f t="shared" ca="1" si="646"/>
        <v>0.774679915344477</v>
      </c>
      <c r="AJ1049" s="30">
        <f t="shared" ca="1" si="646"/>
        <v>0.40772360320203627</v>
      </c>
      <c r="AK1049" s="30">
        <f>IF(Riskregister!$E$10="",0,COUNTIF(BK$4:BK$53,"&lt;"&amp;AI1049)*IF(AJ1049&lt;0.5,Riskregister!$K$10+(Riskregister!$L$10-Riskregister!$K$10)*SQRT(AJ1049/2),Riskregister!$L$10-(Riskregister!$L$10-Riskregister!$K$10)*SQRT((1-AJ1049)/2)))</f>
        <v>0</v>
      </c>
      <c r="AL1049" s="30">
        <f t="shared" ca="1" si="647"/>
        <v>0.73603216696905915</v>
      </c>
      <c r="AM1049" s="30">
        <f t="shared" ca="1" si="647"/>
        <v>0.36547293801069047</v>
      </c>
      <c r="AN1049" s="30">
        <f>IF(Riskregister!$E$11="",0,COUNTIF(BL$4:BL$53,"&lt;"&amp;AL1049)*IF(AM1049&lt;0.5,Riskregister!$K$11+(Riskregister!$L$11-Riskregister!$K$11)*SQRT(AM1049/2),Riskregister!$L$11-(Riskregister!$L$11-Riskregister!$K$11)*SQRT((1-AM1049)/2)))</f>
        <v>0</v>
      </c>
      <c r="AO1049" s="30">
        <f t="shared" ca="1" si="648"/>
        <v>0.28098459092743544</v>
      </c>
      <c r="AP1049" s="30">
        <f t="shared" ca="1" si="648"/>
        <v>0.89428403079301044</v>
      </c>
      <c r="AQ1049" s="30">
        <f>IF(Riskregister!$E$12="",0,COUNTIF(BM$4:BM$53,"&lt;"&amp;AO1049)*IF(AP1049&lt;0.5,Riskregister!$K$12+(Riskregister!$L$12-Riskregister!$K$12)*SQRT(AP1049/2),Riskregister!$L$12-(Riskregister!$L$12-Riskregister!$K$12)*SQRT((1-AP1049)/2)))</f>
        <v>0</v>
      </c>
      <c r="AR1049" s="30">
        <f t="shared" ca="1" si="649"/>
        <v>0.33733009356979848</v>
      </c>
      <c r="AS1049" s="30">
        <f t="shared" ca="1" si="649"/>
        <v>0.91544251784966957</v>
      </c>
      <c r="AT1049" s="30">
        <f>IF(Riskregister!$E$13="",0,COUNTIF(BN$4:BN$53,"&lt;"&amp;AR1049)*IF(AS1049&lt;0.5,Riskregister!$K$13+(Riskregister!$L$13-Riskregister!$K$13)*SQRT(AS1049/2),Riskregister!$L$13-(Riskregister!$L$13-Riskregister!$K$13)*SQRT((1-AS1049)/2)))</f>
        <v>0</v>
      </c>
      <c r="AU1049" s="30">
        <f t="shared" ca="1" si="650"/>
        <v>0.97028329278843783</v>
      </c>
      <c r="AV1049" s="30">
        <f t="shared" ca="1" si="650"/>
        <v>0.40372592333333546</v>
      </c>
      <c r="AW1049" s="30">
        <f>IF(Riskregister!$E$14="",0,COUNTIF(BO$4:BO$53,"&lt;"&amp;AU1049)*IF(AV1049&lt;0.5,Riskregister!$K$14+(Riskregister!$L$14-Riskregister!$K$14)*SQRT(AV1049/2),Riskregister!$L$14-(Riskregister!$L$14-Riskregister!$K$14)*SQRT((1-AV1049)/2)))</f>
        <v>0</v>
      </c>
      <c r="AX1049" s="30">
        <f t="shared" ca="1" si="651"/>
        <v>0.35315252974915845</v>
      </c>
      <c r="AY1049" s="30">
        <f t="shared" ca="1" si="651"/>
        <v>0.27721466148020546</v>
      </c>
      <c r="AZ1049" s="30">
        <f>IF(Riskregister!$E$15="",0,COUNTIF(BP$4:BP$53,"&lt;"&amp;AX1049)*IF(AY1049&lt;0.5,Riskregister!$K$15+(Riskregister!$L$15-Riskregister!$K$15)*SQRT(AY1049/2),Riskregister!$L$15-(Riskregister!$L$15-Riskregister!$K$15)*SQRT((1-AY1049)/2)))</f>
        <v>0</v>
      </c>
      <c r="BA1049" s="30">
        <f t="shared" ca="1" si="652"/>
        <v>0.40257609837520492</v>
      </c>
      <c r="BB1049" s="30">
        <f t="shared" ca="1" si="652"/>
        <v>0.33990383824920234</v>
      </c>
      <c r="BC1049" s="30">
        <f>IF(Riskregister!$E$16="",0,COUNTIF(BQ$4:BQ$53,"&lt;"&amp;BA1049)*IF(BB1049&lt;0.5,Riskregister!$K$16+(Riskregister!$L$16-Riskregister!$K$16)*SQRT(BB1049/2),Riskregister!$L$16-(Riskregister!$L$16-Riskregister!$K$16)*SQRT((1-BB1049)/2)))</f>
        <v>0</v>
      </c>
      <c r="BD1049" s="30">
        <f t="shared" ca="1" si="640"/>
        <v>14148477.252833232</v>
      </c>
    </row>
    <row r="1050" spans="20:56" x14ac:dyDescent="0.35">
      <c r="T1050" s="30">
        <f t="shared" ca="1" si="641"/>
        <v>0.80203423997798062</v>
      </c>
      <c r="U1050" s="30">
        <f t="shared" ca="1" si="641"/>
        <v>6.3458502341306344E-2</v>
      </c>
      <c r="V1050" s="30">
        <f ca="1">IF(Riskregister!$E$5="",0,COUNTIF(BF$4:BF$53,"&lt;"&amp;T1050)*IF(U1050&lt;0.5,Riskregister!$K$5+(Riskregister!$L$5-Riskregister!$K$5)*SQRT(U1050/2),Riskregister!$L$5-(Riskregister!$L$5-Riskregister!$K$5)*SQRT((1-U1050)/2)))</f>
        <v>1150785.89552457</v>
      </c>
      <c r="W1050" s="30">
        <f t="shared" ca="1" si="642"/>
        <v>0.96756159457882196</v>
      </c>
      <c r="X1050" s="30">
        <f t="shared" ca="1" si="642"/>
        <v>0.40096687472445858</v>
      </c>
      <c r="Y1050" s="30">
        <f ca="1">IF(Riskregister!$E$6="",0,COUNTIF(BG$4:BG$53,"&lt;"&amp;W1050)*IF(X1050&lt;0.5,Riskregister!$K$6+(Riskregister!$L$6-Riskregister!$K$6)*SQRT(X1050/2),Riskregister!$L$6-(Riskregister!$L$6-Riskregister!$K$6)*SQRT((1-X1050)/2)))</f>
        <v>5029783.9180706171</v>
      </c>
      <c r="Z1050" s="30">
        <f t="shared" ca="1" si="643"/>
        <v>0.33101471975721519</v>
      </c>
      <c r="AA1050" s="30">
        <f t="shared" ca="1" si="643"/>
        <v>0.77217060035151608</v>
      </c>
      <c r="AB1050" s="30">
        <f ca="1">IF(Riskregister!$E$7="",0,COUNTIF(BH$4:BH$53,"&lt;"&amp;Z1050)*IF(AA1050&lt;0.5,Riskregister!$K$7+(Riskregister!$L$7-Riskregister!$K$7)*SQRT(AA1050/2),Riskregister!$L$7-(Riskregister!$L$7-Riskregister!$K$7)*SQRT((1-AA1050)/2)))</f>
        <v>1409353.0934545235</v>
      </c>
      <c r="AC1050" s="30">
        <f t="shared" ca="1" si="644"/>
        <v>0.26930021662279602</v>
      </c>
      <c r="AD1050" s="30">
        <f t="shared" ca="1" si="644"/>
        <v>0.56897092506330116</v>
      </c>
      <c r="AE1050" s="30">
        <f ca="1">IF(Riskregister!$E$8="",0,COUNTIF(BI$4:BI$53,"&lt;"&amp;AC1050)*IF(AD1050&lt;0.5,Riskregister!$K$8+(Riskregister!$L$8-Riskregister!$K$8)*SQRT(AD1050/2),Riskregister!$L$8-(Riskregister!$L$8-Riskregister!$K$8)*SQRT((1-AD1050)/2)))</f>
        <v>5636186.9276167024</v>
      </c>
      <c r="AF1050" s="30">
        <f t="shared" ca="1" si="645"/>
        <v>0.77429553317663413</v>
      </c>
      <c r="AG1050" s="30">
        <f t="shared" ca="1" si="645"/>
        <v>0.38977077187797515</v>
      </c>
      <c r="AH1050" s="30">
        <f>IF(Riskregister!$E$9="",0,COUNTIF(BJ$4:BJ$53,"&lt;"&amp;AF1050)*IF(AG1050&lt;0.5,Riskregister!$K$9+(Riskregister!$L$9-Riskregister!$K$9)*SQRT(AG1050/2),Riskregister!$L$9-(Riskregister!$L$9-Riskregister!$K$9)*SQRT((1-AG1050)/2)))</f>
        <v>0</v>
      </c>
      <c r="AI1050" s="30">
        <f t="shared" ca="1" si="646"/>
        <v>0.37373899838902802</v>
      </c>
      <c r="AJ1050" s="30">
        <f t="shared" ca="1" si="646"/>
        <v>0.75115878784355861</v>
      </c>
      <c r="AK1050" s="30">
        <f>IF(Riskregister!$E$10="",0,COUNTIF(BK$4:BK$53,"&lt;"&amp;AI1050)*IF(AJ1050&lt;0.5,Riskregister!$K$10+(Riskregister!$L$10-Riskregister!$K$10)*SQRT(AJ1050/2),Riskregister!$L$10-(Riskregister!$L$10-Riskregister!$K$10)*SQRT((1-AJ1050)/2)))</f>
        <v>0</v>
      </c>
      <c r="AL1050" s="30">
        <f t="shared" ca="1" si="647"/>
        <v>0.81201945141275234</v>
      </c>
      <c r="AM1050" s="30">
        <f t="shared" ca="1" si="647"/>
        <v>0.16943795114396598</v>
      </c>
      <c r="AN1050" s="30">
        <f>IF(Riskregister!$E$11="",0,COUNTIF(BL$4:BL$53,"&lt;"&amp;AL1050)*IF(AM1050&lt;0.5,Riskregister!$K$11+(Riskregister!$L$11-Riskregister!$K$11)*SQRT(AM1050/2),Riskregister!$L$11-(Riskregister!$L$11-Riskregister!$K$11)*SQRT((1-AM1050)/2)))</f>
        <v>0</v>
      </c>
      <c r="AO1050" s="30">
        <f t="shared" ca="1" si="648"/>
        <v>0.7322050792966478</v>
      </c>
      <c r="AP1050" s="30">
        <f t="shared" ca="1" si="648"/>
        <v>0.22680381128414773</v>
      </c>
      <c r="AQ1050" s="30">
        <f>IF(Riskregister!$E$12="",0,COUNTIF(BM$4:BM$53,"&lt;"&amp;AO1050)*IF(AP1050&lt;0.5,Riskregister!$K$12+(Riskregister!$L$12-Riskregister!$K$12)*SQRT(AP1050/2),Riskregister!$L$12-(Riskregister!$L$12-Riskregister!$K$12)*SQRT((1-AP1050)/2)))</f>
        <v>0</v>
      </c>
      <c r="AR1050" s="30">
        <f t="shared" ca="1" si="649"/>
        <v>0.46258510122194263</v>
      </c>
      <c r="AS1050" s="30">
        <f t="shared" ca="1" si="649"/>
        <v>0.46943674511598543</v>
      </c>
      <c r="AT1050" s="30">
        <f>IF(Riskregister!$E$13="",0,COUNTIF(BN$4:BN$53,"&lt;"&amp;AR1050)*IF(AS1050&lt;0.5,Riskregister!$K$13+(Riskregister!$L$13-Riskregister!$K$13)*SQRT(AS1050/2),Riskregister!$L$13-(Riskregister!$L$13-Riskregister!$K$13)*SQRT((1-AS1050)/2)))</f>
        <v>0</v>
      </c>
      <c r="AU1050" s="30">
        <f t="shared" ca="1" si="650"/>
        <v>0.94584408216382065</v>
      </c>
      <c r="AV1050" s="30">
        <f t="shared" ca="1" si="650"/>
        <v>1.829512796441235E-2</v>
      </c>
      <c r="AW1050" s="30">
        <f>IF(Riskregister!$E$14="",0,COUNTIF(BO$4:BO$53,"&lt;"&amp;AU1050)*IF(AV1050&lt;0.5,Riskregister!$K$14+(Riskregister!$L$14-Riskregister!$K$14)*SQRT(AV1050/2),Riskregister!$L$14-(Riskregister!$L$14-Riskregister!$K$14)*SQRT((1-AV1050)/2)))</f>
        <v>0</v>
      </c>
      <c r="AX1050" s="30">
        <f t="shared" ca="1" si="651"/>
        <v>0.9342967120987844</v>
      </c>
      <c r="AY1050" s="30">
        <f t="shared" ca="1" si="651"/>
        <v>2.8825512268315645E-4</v>
      </c>
      <c r="AZ1050" s="30">
        <f>IF(Riskregister!$E$15="",0,COUNTIF(BP$4:BP$53,"&lt;"&amp;AX1050)*IF(AY1050&lt;0.5,Riskregister!$K$15+(Riskregister!$L$15-Riskregister!$K$15)*SQRT(AY1050/2),Riskregister!$L$15-(Riskregister!$L$15-Riskregister!$K$15)*SQRT((1-AY1050)/2)))</f>
        <v>0</v>
      </c>
      <c r="BA1050" s="30">
        <f t="shared" ca="1" si="652"/>
        <v>0.3579035488592538</v>
      </c>
      <c r="BB1050" s="30">
        <f t="shared" ca="1" si="652"/>
        <v>0.68930219722460295</v>
      </c>
      <c r="BC1050" s="30">
        <f>IF(Riskregister!$E$16="",0,COUNTIF(BQ$4:BQ$53,"&lt;"&amp;BA1050)*IF(BB1050&lt;0.5,Riskregister!$K$16+(Riskregister!$L$16-Riskregister!$K$16)*SQRT(BB1050/2),Riskregister!$L$16-(Riskregister!$L$16-Riskregister!$K$16)*SQRT((1-BB1050)/2)))</f>
        <v>0</v>
      </c>
      <c r="BD1050" s="30">
        <f t="shared" ca="1" si="640"/>
        <v>13226109.834666412</v>
      </c>
    </row>
    <row r="1051" spans="20:56" x14ac:dyDescent="0.35">
      <c r="T1051" s="30">
        <f t="shared" ca="1" si="641"/>
        <v>0.16735661354682885</v>
      </c>
      <c r="U1051" s="30">
        <f t="shared" ca="1" si="641"/>
        <v>0.68016447174163008</v>
      </c>
      <c r="V1051" s="30">
        <f ca="1">IF(Riskregister!$E$5="",0,COUNTIF(BF$4:BF$53,"&lt;"&amp;T1051)*IF(U1051&lt;0.5,Riskregister!$K$5+(Riskregister!$L$5-Riskregister!$K$5)*SQRT(U1051/2),Riskregister!$L$5-(Riskregister!$L$5-Riskregister!$K$5)*SQRT((1-U1051)/2)))</f>
        <v>840092.52724534902</v>
      </c>
      <c r="W1051" s="30">
        <f t="shared" ca="1" si="642"/>
        <v>0.74609452323411762</v>
      </c>
      <c r="X1051" s="30">
        <f t="shared" ca="1" si="642"/>
        <v>0.26845279232017738</v>
      </c>
      <c r="Y1051" s="30">
        <f ca="1">IF(Riskregister!$E$6="",0,COUNTIF(BG$4:BG$53,"&lt;"&amp;W1051)*IF(X1051&lt;0.5,Riskregister!$K$6+(Riskregister!$L$6-Riskregister!$K$6)*SQRT(X1051/2),Riskregister!$L$6-(Riskregister!$L$6-Riskregister!$K$6)*SQRT((1-X1051)/2)))</f>
        <v>2578393.7201750781</v>
      </c>
      <c r="Z1051" s="30">
        <f t="shared" ca="1" si="643"/>
        <v>0.300150607845585</v>
      </c>
      <c r="AA1051" s="30">
        <f t="shared" ca="1" si="643"/>
        <v>0.83519691294744192</v>
      </c>
      <c r="AB1051" s="30">
        <f ca="1">IF(Riskregister!$E$7="",0,COUNTIF(BH$4:BH$53,"&lt;"&amp;Z1051)*IF(AA1051&lt;0.5,Riskregister!$K$7+(Riskregister!$L$7-Riskregister!$K$7)*SQRT(AA1051/2),Riskregister!$L$7-(Riskregister!$L$7-Riskregister!$K$7)*SQRT((1-AA1051)/2)))</f>
        <v>1497650.7917302649</v>
      </c>
      <c r="AC1051" s="30">
        <f t="shared" ca="1" si="644"/>
        <v>0.39537663683037938</v>
      </c>
      <c r="AD1051" s="30">
        <f t="shared" ca="1" si="644"/>
        <v>0.16840850165504684</v>
      </c>
      <c r="AE1051" s="30">
        <f ca="1">IF(Riskregister!$E$8="",0,COUNTIF(BI$4:BI$53,"&lt;"&amp;AC1051)*IF(AD1051&lt;0.5,Riskregister!$K$8+(Riskregister!$L$8-Riskregister!$K$8)*SQRT(AD1051/2),Riskregister!$L$8-(Riskregister!$L$8-Riskregister!$K$8)*SQRT((1-AD1051)/2)))</f>
        <v>3327689.0590974567</v>
      </c>
      <c r="AF1051" s="30">
        <f t="shared" ca="1" si="645"/>
        <v>0.38389850344396037</v>
      </c>
      <c r="AG1051" s="30">
        <f t="shared" ca="1" si="645"/>
        <v>3.7583928631672481E-2</v>
      </c>
      <c r="AH1051" s="30">
        <f>IF(Riskregister!$E$9="",0,COUNTIF(BJ$4:BJ$53,"&lt;"&amp;AF1051)*IF(AG1051&lt;0.5,Riskregister!$K$9+(Riskregister!$L$9-Riskregister!$K$9)*SQRT(AG1051/2),Riskregister!$L$9-(Riskregister!$L$9-Riskregister!$K$9)*SQRT((1-AG1051)/2)))</f>
        <v>0</v>
      </c>
      <c r="AI1051" s="30">
        <f t="shared" ca="1" si="646"/>
        <v>0.20452093680121819</v>
      </c>
      <c r="AJ1051" s="30">
        <f t="shared" ca="1" si="646"/>
        <v>0.61753974789423438</v>
      </c>
      <c r="AK1051" s="30">
        <f>IF(Riskregister!$E$10="",0,COUNTIF(BK$4:BK$53,"&lt;"&amp;AI1051)*IF(AJ1051&lt;0.5,Riskregister!$K$10+(Riskregister!$L$10-Riskregister!$K$10)*SQRT(AJ1051/2),Riskregister!$L$10-(Riskregister!$L$10-Riskregister!$K$10)*SQRT((1-AJ1051)/2)))</f>
        <v>0</v>
      </c>
      <c r="AL1051" s="30">
        <f t="shared" ca="1" si="647"/>
        <v>0.29443677086962983</v>
      </c>
      <c r="AM1051" s="30">
        <f t="shared" ca="1" si="647"/>
        <v>0.68658170035960053</v>
      </c>
      <c r="AN1051" s="30">
        <f>IF(Riskregister!$E$11="",0,COUNTIF(BL$4:BL$53,"&lt;"&amp;AL1051)*IF(AM1051&lt;0.5,Riskregister!$K$11+(Riskregister!$L$11-Riskregister!$K$11)*SQRT(AM1051/2),Riskregister!$L$11-(Riskregister!$L$11-Riskregister!$K$11)*SQRT((1-AM1051)/2)))</f>
        <v>0</v>
      </c>
      <c r="AO1051" s="30">
        <f t="shared" ca="1" si="648"/>
        <v>0.42218753431903622</v>
      </c>
      <c r="AP1051" s="30">
        <f t="shared" ca="1" si="648"/>
        <v>0.42478070249662359</v>
      </c>
      <c r="AQ1051" s="30">
        <f>IF(Riskregister!$E$12="",0,COUNTIF(BM$4:BM$53,"&lt;"&amp;AO1051)*IF(AP1051&lt;0.5,Riskregister!$K$12+(Riskregister!$L$12-Riskregister!$K$12)*SQRT(AP1051/2),Riskregister!$L$12-(Riskregister!$L$12-Riskregister!$K$12)*SQRT((1-AP1051)/2)))</f>
        <v>0</v>
      </c>
      <c r="AR1051" s="30">
        <f t="shared" ca="1" si="649"/>
        <v>0.83085830614858902</v>
      </c>
      <c r="AS1051" s="30">
        <f t="shared" ca="1" si="649"/>
        <v>0.35730553046581959</v>
      </c>
      <c r="AT1051" s="30">
        <f>IF(Riskregister!$E$13="",0,COUNTIF(BN$4:BN$53,"&lt;"&amp;AR1051)*IF(AS1051&lt;0.5,Riskregister!$K$13+(Riskregister!$L$13-Riskregister!$K$13)*SQRT(AS1051/2),Riskregister!$L$13-(Riskregister!$L$13-Riskregister!$K$13)*SQRT((1-AS1051)/2)))</f>
        <v>0</v>
      </c>
      <c r="AU1051" s="30">
        <f t="shared" ca="1" si="650"/>
        <v>0.40508996920003681</v>
      </c>
      <c r="AV1051" s="30">
        <f t="shared" ca="1" si="650"/>
        <v>0.82783725747688675</v>
      </c>
      <c r="AW1051" s="30">
        <f>IF(Riskregister!$E$14="",0,COUNTIF(BO$4:BO$53,"&lt;"&amp;AU1051)*IF(AV1051&lt;0.5,Riskregister!$K$14+(Riskregister!$L$14-Riskregister!$K$14)*SQRT(AV1051/2),Riskregister!$L$14-(Riskregister!$L$14-Riskregister!$K$14)*SQRT((1-AV1051)/2)))</f>
        <v>0</v>
      </c>
      <c r="AX1051" s="30">
        <f t="shared" ca="1" si="651"/>
        <v>0.12632744209917068</v>
      </c>
      <c r="AY1051" s="30">
        <f t="shared" ca="1" si="651"/>
        <v>0.34807008952215079</v>
      </c>
      <c r="AZ1051" s="30">
        <f>IF(Riskregister!$E$15="",0,COUNTIF(BP$4:BP$53,"&lt;"&amp;AX1051)*IF(AY1051&lt;0.5,Riskregister!$K$15+(Riskregister!$L$15-Riskregister!$K$15)*SQRT(AY1051/2),Riskregister!$L$15-(Riskregister!$L$15-Riskregister!$K$15)*SQRT((1-AY1051)/2)))</f>
        <v>0</v>
      </c>
      <c r="BA1051" s="30">
        <f t="shared" ca="1" si="652"/>
        <v>8.4202929614408117E-2</v>
      </c>
      <c r="BB1051" s="30">
        <f t="shared" ca="1" si="652"/>
        <v>0.96280718120184283</v>
      </c>
      <c r="BC1051" s="30">
        <f>IF(Riskregister!$E$16="",0,COUNTIF(BQ$4:BQ$53,"&lt;"&amp;BA1051)*IF(BB1051&lt;0.5,Riskregister!$K$16+(Riskregister!$L$16-Riskregister!$K$16)*SQRT(BB1051/2),Riskregister!$L$16-(Riskregister!$L$16-Riskregister!$K$16)*SQRT((1-BB1051)/2)))</f>
        <v>0</v>
      </c>
      <c r="BD1051" s="30">
        <f t="shared" ca="1" si="640"/>
        <v>8243826.0982481493</v>
      </c>
    </row>
    <row r="1052" spans="20:56" x14ac:dyDescent="0.35">
      <c r="T1052" s="30">
        <f t="shared" ca="1" si="641"/>
        <v>0.57604786831340316</v>
      </c>
      <c r="U1052" s="30">
        <f t="shared" ca="1" si="641"/>
        <v>0.7762040924782011</v>
      </c>
      <c r="V1052" s="30">
        <f ca="1">IF(Riskregister!$E$5="",0,COUNTIF(BF$4:BF$53,"&lt;"&amp;T1052)*IF(U1052&lt;0.5,Riskregister!$K$5+(Riskregister!$L$5-Riskregister!$K$5)*SQRT(U1052/2),Riskregister!$L$5-(Riskregister!$L$5-Riskregister!$K$5)*SQRT((1-U1052)/2)))</f>
        <v>1797879.2727489658</v>
      </c>
      <c r="W1052" s="30">
        <f t="shared" ca="1" si="642"/>
        <v>0.36743515309122965</v>
      </c>
      <c r="X1052" s="30">
        <f t="shared" ca="1" si="642"/>
        <v>9.9501761461622262E-2</v>
      </c>
      <c r="Y1052" s="30">
        <f ca="1">IF(Riskregister!$E$6="",0,COUNTIF(BG$4:BG$53,"&lt;"&amp;W1052)*IF(X1052&lt;0.5,Riskregister!$K$6+(Riskregister!$L$6-Riskregister!$K$6)*SQRT(X1052/2),Riskregister!$L$6-(Riskregister!$L$6-Riskregister!$K$6)*SQRT((1-X1052)/2)))</f>
        <v>601488.29817047971</v>
      </c>
      <c r="Z1052" s="30">
        <f t="shared" ca="1" si="643"/>
        <v>0.21538170874973894</v>
      </c>
      <c r="AA1052" s="30">
        <f t="shared" ca="1" si="643"/>
        <v>0.70752179801620152</v>
      </c>
      <c r="AB1052" s="30">
        <f ca="1">IF(Riskregister!$E$7="",0,COUNTIF(BH$4:BH$53,"&lt;"&amp;Z1052)*IF(AA1052&lt;0.5,Riskregister!$K$7+(Riskregister!$L$7-Riskregister!$K$7)*SQRT(AA1052/2),Riskregister!$L$7-(Riskregister!$L$7-Riskregister!$K$7)*SQRT((1-AA1052)/2)))</f>
        <v>1064622.9011770091</v>
      </c>
      <c r="AC1052" s="30">
        <f t="shared" ca="1" si="644"/>
        <v>0.60093111158175805</v>
      </c>
      <c r="AD1052" s="30">
        <f t="shared" ca="1" si="644"/>
        <v>0.11882826753490028</v>
      </c>
      <c r="AE1052" s="30">
        <f ca="1">IF(Riskregister!$E$8="",0,COUNTIF(BI$4:BI$53,"&lt;"&amp;AC1052)*IF(AD1052&lt;0.5,Riskregister!$K$8+(Riskregister!$L$8-Riskregister!$K$8)*SQRT(AD1052/2),Riskregister!$L$8-(Riskregister!$L$8-Riskregister!$K$8)*SQRT((1-AD1052)/2)))</f>
        <v>4336877.0612733243</v>
      </c>
      <c r="AF1052" s="30">
        <f t="shared" ca="1" si="645"/>
        <v>0.80170586341388217</v>
      </c>
      <c r="AG1052" s="30">
        <f t="shared" ca="1" si="645"/>
        <v>0.45987679343799437</v>
      </c>
      <c r="AH1052" s="30">
        <f>IF(Riskregister!$E$9="",0,COUNTIF(BJ$4:BJ$53,"&lt;"&amp;AF1052)*IF(AG1052&lt;0.5,Riskregister!$K$9+(Riskregister!$L$9-Riskregister!$K$9)*SQRT(AG1052/2),Riskregister!$L$9-(Riskregister!$L$9-Riskregister!$K$9)*SQRT((1-AG1052)/2)))</f>
        <v>0</v>
      </c>
      <c r="AI1052" s="30">
        <f t="shared" ca="1" si="646"/>
        <v>0.70716727027334569</v>
      </c>
      <c r="AJ1052" s="30">
        <f t="shared" ca="1" si="646"/>
        <v>0.48477231884998373</v>
      </c>
      <c r="AK1052" s="30">
        <f>IF(Riskregister!$E$10="",0,COUNTIF(BK$4:BK$53,"&lt;"&amp;AI1052)*IF(AJ1052&lt;0.5,Riskregister!$K$10+(Riskregister!$L$10-Riskregister!$K$10)*SQRT(AJ1052/2),Riskregister!$L$10-(Riskregister!$L$10-Riskregister!$K$10)*SQRT((1-AJ1052)/2)))</f>
        <v>0</v>
      </c>
      <c r="AL1052" s="30">
        <f t="shared" ca="1" si="647"/>
        <v>0.75157403788936872</v>
      </c>
      <c r="AM1052" s="30">
        <f t="shared" ca="1" si="647"/>
        <v>0.819130705049955</v>
      </c>
      <c r="AN1052" s="30">
        <f>IF(Riskregister!$E$11="",0,COUNTIF(BL$4:BL$53,"&lt;"&amp;AL1052)*IF(AM1052&lt;0.5,Riskregister!$K$11+(Riskregister!$L$11-Riskregister!$K$11)*SQRT(AM1052/2),Riskregister!$L$11-(Riskregister!$L$11-Riskregister!$K$11)*SQRT((1-AM1052)/2)))</f>
        <v>0</v>
      </c>
      <c r="AO1052" s="30">
        <f t="shared" ca="1" si="648"/>
        <v>0.36672586128693307</v>
      </c>
      <c r="AP1052" s="30">
        <f t="shared" ca="1" si="648"/>
        <v>0.40115054786048465</v>
      </c>
      <c r="AQ1052" s="30">
        <f>IF(Riskregister!$E$12="",0,COUNTIF(BM$4:BM$53,"&lt;"&amp;AO1052)*IF(AP1052&lt;0.5,Riskregister!$K$12+(Riskregister!$L$12-Riskregister!$K$12)*SQRT(AP1052/2),Riskregister!$L$12-(Riskregister!$L$12-Riskregister!$K$12)*SQRT((1-AP1052)/2)))</f>
        <v>0</v>
      </c>
      <c r="AR1052" s="30">
        <f t="shared" ca="1" si="649"/>
        <v>0.82765383995896225</v>
      </c>
      <c r="AS1052" s="30">
        <f t="shared" ca="1" si="649"/>
        <v>0.77433749556274822</v>
      </c>
      <c r="AT1052" s="30">
        <f>IF(Riskregister!$E$13="",0,COUNTIF(BN$4:BN$53,"&lt;"&amp;AR1052)*IF(AS1052&lt;0.5,Riskregister!$K$13+(Riskregister!$L$13-Riskregister!$K$13)*SQRT(AS1052/2),Riskregister!$L$13-(Riskregister!$L$13-Riskregister!$K$13)*SQRT((1-AS1052)/2)))</f>
        <v>0</v>
      </c>
      <c r="AU1052" s="30">
        <f t="shared" ca="1" si="650"/>
        <v>0.91744885556091615</v>
      </c>
      <c r="AV1052" s="30">
        <f t="shared" ca="1" si="650"/>
        <v>7.7965057601398935E-2</v>
      </c>
      <c r="AW1052" s="30">
        <f>IF(Riskregister!$E$14="",0,COUNTIF(BO$4:BO$53,"&lt;"&amp;AU1052)*IF(AV1052&lt;0.5,Riskregister!$K$14+(Riskregister!$L$14-Riskregister!$K$14)*SQRT(AV1052/2),Riskregister!$L$14-(Riskregister!$L$14-Riskregister!$K$14)*SQRT((1-AV1052)/2)))</f>
        <v>0</v>
      </c>
      <c r="AX1052" s="30">
        <f t="shared" ca="1" si="651"/>
        <v>0.54271060081446809</v>
      </c>
      <c r="AY1052" s="30">
        <f t="shared" ca="1" si="651"/>
        <v>0.5907310524275583</v>
      </c>
      <c r="AZ1052" s="30">
        <f>IF(Riskregister!$E$15="",0,COUNTIF(BP$4:BP$53,"&lt;"&amp;AX1052)*IF(AY1052&lt;0.5,Riskregister!$K$15+(Riskregister!$L$15-Riskregister!$K$15)*SQRT(AY1052/2),Riskregister!$L$15-(Riskregister!$L$15-Riskregister!$K$15)*SQRT((1-AY1052)/2)))</f>
        <v>0</v>
      </c>
      <c r="BA1052" s="30">
        <f t="shared" ca="1" si="652"/>
        <v>0.14885847357145909</v>
      </c>
      <c r="BB1052" s="30">
        <f t="shared" ca="1" si="652"/>
        <v>0.38588230423883263</v>
      </c>
      <c r="BC1052" s="30">
        <f>IF(Riskregister!$E$16="",0,COUNTIF(BQ$4:BQ$53,"&lt;"&amp;BA1052)*IF(BB1052&lt;0.5,Riskregister!$K$16+(Riskregister!$L$16-Riskregister!$K$16)*SQRT(BB1052/2),Riskregister!$L$16-(Riskregister!$L$16-Riskregister!$K$16)*SQRT((1-BB1052)/2)))</f>
        <v>0</v>
      </c>
      <c r="BD1052" s="30">
        <f t="shared" ca="1" si="640"/>
        <v>7800867.5333697796</v>
      </c>
    </row>
    <row r="1053" spans="20:56" x14ac:dyDescent="0.35">
      <c r="T1053" s="30">
        <f t="shared" ca="1" si="641"/>
        <v>0.76356926099857658</v>
      </c>
      <c r="U1053" s="30">
        <f t="shared" ca="1" si="641"/>
        <v>0.31275231541372339</v>
      </c>
      <c r="V1053" s="30">
        <f ca="1">IF(Riskregister!$E$5="",0,COUNTIF(BF$4:BF$53,"&lt;"&amp;T1053)*IF(U1053&lt;0.5,Riskregister!$K$5+(Riskregister!$L$5-Riskregister!$K$5)*SQRT(U1053/2),Riskregister!$L$5-(Riskregister!$L$5-Riskregister!$K$5)*SQRT((1-U1053)/2)))</f>
        <v>1639749.5706045534</v>
      </c>
      <c r="W1053" s="30">
        <f t="shared" ca="1" si="642"/>
        <v>0.489959660230461</v>
      </c>
      <c r="X1053" s="30">
        <f t="shared" ca="1" si="642"/>
        <v>0.27761010678338438</v>
      </c>
      <c r="Y1053" s="30">
        <f ca="1">IF(Riskregister!$E$6="",0,COUNTIF(BG$4:BG$53,"&lt;"&amp;W1053)*IF(X1053&lt;0.5,Riskregister!$K$6+(Riskregister!$L$6-Riskregister!$K$6)*SQRT(X1053/2),Riskregister!$L$6-(Riskregister!$L$6-Riskregister!$K$6)*SQRT((1-X1053)/2)))</f>
        <v>1741235.8077371521</v>
      </c>
      <c r="Z1053" s="30">
        <f t="shared" ca="1" si="643"/>
        <v>0.21631385298234873</v>
      </c>
      <c r="AA1053" s="30">
        <f t="shared" ca="1" si="643"/>
        <v>0.8858766417956907</v>
      </c>
      <c r="AB1053" s="30">
        <f ca="1">IF(Riskregister!$E$7="",0,COUNTIF(BH$4:BH$53,"&lt;"&amp;Z1053)*IF(AA1053&lt;0.5,Riskregister!$K$7+(Riskregister!$L$7-Riskregister!$K$7)*SQRT(AA1053/2),Riskregister!$L$7-(Riskregister!$L$7-Riskregister!$K$7)*SQRT((1-AA1053)/2)))</f>
        <v>1265573.7883475292</v>
      </c>
      <c r="AC1053" s="30">
        <f t="shared" ca="1" si="644"/>
        <v>0.90781301529664826</v>
      </c>
      <c r="AD1053" s="30">
        <f t="shared" ca="1" si="644"/>
        <v>0.92728126468601291</v>
      </c>
      <c r="AE1053" s="30">
        <f ca="1">IF(Riskregister!$E$8="",0,COUNTIF(BI$4:BI$53,"&lt;"&amp;AC1053)*IF(AD1053&lt;0.5,Riskregister!$K$8+(Riskregister!$L$8-Riskregister!$K$8)*SQRT(AD1053/2),Riskregister!$L$8-(Riskregister!$L$8-Riskregister!$K$8)*SQRT((1-AD1053)/2)))</f>
        <v>20518988.865381531</v>
      </c>
      <c r="AF1053" s="30">
        <f t="shared" ca="1" si="645"/>
        <v>0.68979695025787113</v>
      </c>
      <c r="AG1053" s="30">
        <f t="shared" ca="1" si="645"/>
        <v>0.55669692351699851</v>
      </c>
      <c r="AH1053" s="30">
        <f>IF(Riskregister!$E$9="",0,COUNTIF(BJ$4:BJ$53,"&lt;"&amp;AF1053)*IF(AG1053&lt;0.5,Riskregister!$K$9+(Riskregister!$L$9-Riskregister!$K$9)*SQRT(AG1053/2),Riskregister!$L$9-(Riskregister!$L$9-Riskregister!$K$9)*SQRT((1-AG1053)/2)))</f>
        <v>0</v>
      </c>
      <c r="AI1053" s="30">
        <f t="shared" ca="1" si="646"/>
        <v>0.73580393855089743</v>
      </c>
      <c r="AJ1053" s="30">
        <f t="shared" ca="1" si="646"/>
        <v>0.20231640628770531</v>
      </c>
      <c r="AK1053" s="30">
        <f>IF(Riskregister!$E$10="",0,COUNTIF(BK$4:BK$53,"&lt;"&amp;AI1053)*IF(AJ1053&lt;0.5,Riskregister!$K$10+(Riskregister!$L$10-Riskregister!$K$10)*SQRT(AJ1053/2),Riskregister!$L$10-(Riskregister!$L$10-Riskregister!$K$10)*SQRT((1-AJ1053)/2)))</f>
        <v>0</v>
      </c>
      <c r="AL1053" s="30">
        <f t="shared" ca="1" si="647"/>
        <v>0.15934942942367791</v>
      </c>
      <c r="AM1053" s="30">
        <f t="shared" ca="1" si="647"/>
        <v>0.65672819563951368</v>
      </c>
      <c r="AN1053" s="30">
        <f>IF(Riskregister!$E$11="",0,COUNTIF(BL$4:BL$53,"&lt;"&amp;AL1053)*IF(AM1053&lt;0.5,Riskregister!$K$11+(Riskregister!$L$11-Riskregister!$K$11)*SQRT(AM1053/2),Riskregister!$L$11-(Riskregister!$L$11-Riskregister!$K$11)*SQRT((1-AM1053)/2)))</f>
        <v>0</v>
      </c>
      <c r="AO1053" s="30">
        <f t="shared" ca="1" si="648"/>
        <v>0.27315308335238497</v>
      </c>
      <c r="AP1053" s="30">
        <f t="shared" ca="1" si="648"/>
        <v>0.12547221483997861</v>
      </c>
      <c r="AQ1053" s="30">
        <f>IF(Riskregister!$E$12="",0,COUNTIF(BM$4:BM$53,"&lt;"&amp;AO1053)*IF(AP1053&lt;0.5,Riskregister!$K$12+(Riskregister!$L$12-Riskregister!$K$12)*SQRT(AP1053/2),Riskregister!$L$12-(Riskregister!$L$12-Riskregister!$K$12)*SQRT((1-AP1053)/2)))</f>
        <v>0</v>
      </c>
      <c r="AR1053" s="30">
        <f t="shared" ca="1" si="649"/>
        <v>0.70643460644439093</v>
      </c>
      <c r="AS1053" s="30">
        <f t="shared" ca="1" si="649"/>
        <v>0.24301525617220132</v>
      </c>
      <c r="AT1053" s="30">
        <f>IF(Riskregister!$E$13="",0,COUNTIF(BN$4:BN$53,"&lt;"&amp;AR1053)*IF(AS1053&lt;0.5,Riskregister!$K$13+(Riskregister!$L$13-Riskregister!$K$13)*SQRT(AS1053/2),Riskregister!$L$13-(Riskregister!$L$13-Riskregister!$K$13)*SQRT((1-AS1053)/2)))</f>
        <v>0</v>
      </c>
      <c r="AU1053" s="30">
        <f t="shared" ca="1" si="650"/>
        <v>0.38256201689898151</v>
      </c>
      <c r="AV1053" s="30">
        <f t="shared" ca="1" si="650"/>
        <v>0.77969226047666074</v>
      </c>
      <c r="AW1053" s="30">
        <f>IF(Riskregister!$E$14="",0,COUNTIF(BO$4:BO$53,"&lt;"&amp;AU1053)*IF(AV1053&lt;0.5,Riskregister!$K$14+(Riskregister!$L$14-Riskregister!$K$14)*SQRT(AV1053/2),Riskregister!$L$14-(Riskregister!$L$14-Riskregister!$K$14)*SQRT((1-AV1053)/2)))</f>
        <v>0</v>
      </c>
      <c r="AX1053" s="30">
        <f t="shared" ca="1" si="651"/>
        <v>0.24421170650348545</v>
      </c>
      <c r="AY1053" s="30">
        <f t="shared" ca="1" si="651"/>
        <v>0.36278513974702908</v>
      </c>
      <c r="AZ1053" s="30">
        <f>IF(Riskregister!$E$15="",0,COUNTIF(BP$4:BP$53,"&lt;"&amp;AX1053)*IF(AY1053&lt;0.5,Riskregister!$K$15+(Riskregister!$L$15-Riskregister!$K$15)*SQRT(AY1053/2),Riskregister!$L$15-(Riskregister!$L$15-Riskregister!$K$15)*SQRT((1-AY1053)/2)))</f>
        <v>0</v>
      </c>
      <c r="BA1053" s="30">
        <f t="shared" ca="1" si="652"/>
        <v>0.26775766420838365</v>
      </c>
      <c r="BB1053" s="30">
        <f t="shared" ca="1" si="652"/>
        <v>0.51575139594943753</v>
      </c>
      <c r="BC1053" s="30">
        <f>IF(Riskregister!$E$16="",0,COUNTIF(BQ$4:BQ$53,"&lt;"&amp;BA1053)*IF(BB1053&lt;0.5,Riskregister!$K$16+(Riskregister!$L$16-Riskregister!$K$16)*SQRT(BB1053/2),Riskregister!$L$16-(Riskregister!$L$16-Riskregister!$K$16)*SQRT((1-BB1053)/2)))</f>
        <v>0</v>
      </c>
      <c r="BD1053" s="30">
        <f t="shared" ca="1" si="640"/>
        <v>25165548.032070767</v>
      </c>
    </row>
    <row r="1054" spans="20:56" x14ac:dyDescent="0.35">
      <c r="T1054" s="30">
        <f t="shared" ca="1" si="641"/>
        <v>0.50610950847151903</v>
      </c>
      <c r="U1054" s="30">
        <f t="shared" ca="1" si="641"/>
        <v>5.8747835610138188E-2</v>
      </c>
      <c r="V1054" s="30">
        <f ca="1">IF(Riskregister!$E$5="",0,COUNTIF(BF$4:BF$53,"&lt;"&amp;T1054)*IF(U1054&lt;0.5,Riskregister!$K$5+(Riskregister!$L$5-Riskregister!$K$5)*SQRT(U1054/2),Riskregister!$L$5-(Riskregister!$L$5-Riskregister!$K$5)*SQRT((1-U1054)/2)))</f>
        <v>681374.08065671148</v>
      </c>
      <c r="W1054" s="30">
        <f t="shared" ca="1" si="642"/>
        <v>0.5606588632345133</v>
      </c>
      <c r="X1054" s="30">
        <f t="shared" ca="1" si="642"/>
        <v>0.4870855978129649</v>
      </c>
      <c r="Y1054" s="30">
        <f ca="1">IF(Riskregister!$E$6="",0,COUNTIF(BG$4:BG$53,"&lt;"&amp;W1054)*IF(X1054&lt;0.5,Riskregister!$K$6+(Riskregister!$L$6-Riskregister!$K$6)*SQRT(X1054/2),Riskregister!$L$6-(Riskregister!$L$6-Riskregister!$K$6)*SQRT((1-X1054)/2)))</f>
        <v>2176602.0020893854</v>
      </c>
      <c r="Z1054" s="30">
        <f t="shared" ca="1" si="643"/>
        <v>0.96917206052119942</v>
      </c>
      <c r="AA1054" s="30">
        <f t="shared" ca="1" si="643"/>
        <v>0.11884747623381542</v>
      </c>
      <c r="AB1054" s="30">
        <f ca="1">IF(Riskregister!$E$7="",0,COUNTIF(BH$4:BH$53,"&lt;"&amp;Z1054)*IF(AA1054&lt;0.5,Riskregister!$K$7+(Riskregister!$L$7-Riskregister!$K$7)*SQRT(AA1054/2),Riskregister!$L$7-(Riskregister!$L$7-Riskregister!$K$7)*SQRT((1-AA1054)/2)))</f>
        <v>1488513.9094535918</v>
      </c>
      <c r="AC1054" s="30">
        <f t="shared" ca="1" si="644"/>
        <v>0.83054201613847267</v>
      </c>
      <c r="AD1054" s="30">
        <f t="shared" ca="1" si="644"/>
        <v>0.52588415899985275</v>
      </c>
      <c r="AE1054" s="30">
        <f ca="1">IF(Riskregister!$E$8="",0,COUNTIF(BI$4:BI$53,"&lt;"&amp;AC1054)*IF(AD1054&lt;0.5,Riskregister!$K$8+(Riskregister!$L$8-Riskregister!$K$8)*SQRT(AD1054/2),Riskregister!$L$8-(Riskregister!$L$8-Riskregister!$K$8)*SQRT((1-AD1054)/2)))</f>
        <v>10846544.290731177</v>
      </c>
      <c r="AF1054" s="30">
        <f t="shared" ca="1" si="645"/>
        <v>0.92868808807346037</v>
      </c>
      <c r="AG1054" s="30">
        <f t="shared" ca="1" si="645"/>
        <v>0.49858082044719043</v>
      </c>
      <c r="AH1054" s="30">
        <f>IF(Riskregister!$E$9="",0,COUNTIF(BJ$4:BJ$53,"&lt;"&amp;AF1054)*IF(AG1054&lt;0.5,Riskregister!$K$9+(Riskregister!$L$9-Riskregister!$K$9)*SQRT(AG1054/2),Riskregister!$L$9-(Riskregister!$L$9-Riskregister!$K$9)*SQRT((1-AG1054)/2)))</f>
        <v>0</v>
      </c>
      <c r="AI1054" s="30">
        <f t="shared" ca="1" si="646"/>
        <v>0.63870966210700553</v>
      </c>
      <c r="AJ1054" s="30">
        <f t="shared" ca="1" si="646"/>
        <v>0.96750074154882681</v>
      </c>
      <c r="AK1054" s="30">
        <f>IF(Riskregister!$E$10="",0,COUNTIF(BK$4:BK$53,"&lt;"&amp;AI1054)*IF(AJ1054&lt;0.5,Riskregister!$K$10+(Riskregister!$L$10-Riskregister!$K$10)*SQRT(AJ1054/2),Riskregister!$L$10-(Riskregister!$L$10-Riskregister!$K$10)*SQRT((1-AJ1054)/2)))</f>
        <v>0</v>
      </c>
      <c r="AL1054" s="30">
        <f t="shared" ca="1" si="647"/>
        <v>0.38448626077103998</v>
      </c>
      <c r="AM1054" s="30">
        <f t="shared" ca="1" si="647"/>
        <v>0.96575045216297273</v>
      </c>
      <c r="AN1054" s="30">
        <f>IF(Riskregister!$E$11="",0,COUNTIF(BL$4:BL$53,"&lt;"&amp;AL1054)*IF(AM1054&lt;0.5,Riskregister!$K$11+(Riskregister!$L$11-Riskregister!$K$11)*SQRT(AM1054/2),Riskregister!$L$11-(Riskregister!$L$11-Riskregister!$K$11)*SQRT((1-AM1054)/2)))</f>
        <v>0</v>
      </c>
      <c r="AO1054" s="30">
        <f t="shared" ca="1" si="648"/>
        <v>0.1329308443954047</v>
      </c>
      <c r="AP1054" s="30">
        <f t="shared" ca="1" si="648"/>
        <v>1.5336225534748227E-2</v>
      </c>
      <c r="AQ1054" s="30">
        <f>IF(Riskregister!$E$12="",0,COUNTIF(BM$4:BM$53,"&lt;"&amp;AO1054)*IF(AP1054&lt;0.5,Riskregister!$K$12+(Riskregister!$L$12-Riskregister!$K$12)*SQRT(AP1054/2),Riskregister!$L$12-(Riskregister!$L$12-Riskregister!$K$12)*SQRT((1-AP1054)/2)))</f>
        <v>0</v>
      </c>
      <c r="AR1054" s="30">
        <f t="shared" ca="1" si="649"/>
        <v>0.30664310282533291</v>
      </c>
      <c r="AS1054" s="30">
        <f t="shared" ca="1" si="649"/>
        <v>0.96988541660151839</v>
      </c>
      <c r="AT1054" s="30">
        <f>IF(Riskregister!$E$13="",0,COUNTIF(BN$4:BN$53,"&lt;"&amp;AR1054)*IF(AS1054&lt;0.5,Riskregister!$K$13+(Riskregister!$L$13-Riskregister!$K$13)*SQRT(AS1054/2),Riskregister!$L$13-(Riskregister!$L$13-Riskregister!$K$13)*SQRT((1-AS1054)/2)))</f>
        <v>0</v>
      </c>
      <c r="AU1054" s="30">
        <f t="shared" ca="1" si="650"/>
        <v>0.24388161288414856</v>
      </c>
      <c r="AV1054" s="30">
        <f t="shared" ca="1" si="650"/>
        <v>0.2641442795765726</v>
      </c>
      <c r="AW1054" s="30">
        <f>IF(Riskregister!$E$14="",0,COUNTIF(BO$4:BO$53,"&lt;"&amp;AU1054)*IF(AV1054&lt;0.5,Riskregister!$K$14+(Riskregister!$L$14-Riskregister!$K$14)*SQRT(AV1054/2),Riskregister!$L$14-(Riskregister!$L$14-Riskregister!$K$14)*SQRT((1-AV1054)/2)))</f>
        <v>0</v>
      </c>
      <c r="AX1054" s="30">
        <f t="shared" ca="1" si="651"/>
        <v>0.99485576998708702</v>
      </c>
      <c r="AY1054" s="30">
        <f t="shared" ca="1" si="651"/>
        <v>0.26842411857650184</v>
      </c>
      <c r="AZ1054" s="30">
        <f>IF(Riskregister!$E$15="",0,COUNTIF(BP$4:BP$53,"&lt;"&amp;AX1054)*IF(AY1054&lt;0.5,Riskregister!$K$15+(Riskregister!$L$15-Riskregister!$K$15)*SQRT(AY1054/2),Riskregister!$L$15-(Riskregister!$L$15-Riskregister!$K$15)*SQRT((1-AY1054)/2)))</f>
        <v>0</v>
      </c>
      <c r="BA1054" s="30">
        <f t="shared" ca="1" si="652"/>
        <v>0.9235000669658161</v>
      </c>
      <c r="BB1054" s="30">
        <f t="shared" ca="1" si="652"/>
        <v>0.25434198270775243</v>
      </c>
      <c r="BC1054" s="30">
        <f>IF(Riskregister!$E$16="",0,COUNTIF(BQ$4:BQ$53,"&lt;"&amp;BA1054)*IF(BB1054&lt;0.5,Riskregister!$K$16+(Riskregister!$L$16-Riskregister!$K$16)*SQRT(BB1054/2),Riskregister!$L$16-(Riskregister!$L$16-Riskregister!$K$16)*SQRT((1-BB1054)/2)))</f>
        <v>0</v>
      </c>
      <c r="BD1054" s="30">
        <f t="shared" ca="1" si="640"/>
        <v>15193034.282930866</v>
      </c>
    </row>
    <row r="1055" spans="20:56" x14ac:dyDescent="0.35">
      <c r="T1055" s="30">
        <f t="shared" ca="1" si="641"/>
        <v>0.50363397076773209</v>
      </c>
      <c r="U1055" s="30">
        <f t="shared" ca="1" si="641"/>
        <v>5.9136867059396359E-2</v>
      </c>
      <c r="V1055" s="30">
        <f ca="1">IF(Riskregister!$E$5="",0,COUNTIF(BF$4:BF$53,"&lt;"&amp;T1055)*IF(U1055&lt;0.5,Riskregister!$K$5+(Riskregister!$L$5-Riskregister!$K$5)*SQRT(U1055/2),Riskregister!$L$5-(Riskregister!$L$5-Riskregister!$K$5)*SQRT((1-U1055)/2)))</f>
        <v>682138.9026162459</v>
      </c>
      <c r="W1055" s="30">
        <f t="shared" ca="1" si="642"/>
        <v>0.29010096395010676</v>
      </c>
      <c r="X1055" s="30">
        <f t="shared" ca="1" si="642"/>
        <v>0.36683972581034974</v>
      </c>
      <c r="Y1055" s="30">
        <f ca="1">IF(Riskregister!$E$6="",0,COUNTIF(BG$4:BG$53,"&lt;"&amp;W1055)*IF(X1055&lt;0.5,Riskregister!$K$6+(Riskregister!$L$6-Riskregister!$K$6)*SQRT(X1055/2),Riskregister!$L$6-(Riskregister!$L$6-Riskregister!$K$6)*SQRT((1-X1055)/2)))</f>
        <v>970895.8138508515</v>
      </c>
      <c r="Z1055" s="30">
        <f t="shared" ca="1" si="643"/>
        <v>0.53154122179098018</v>
      </c>
      <c r="AA1055" s="30">
        <f t="shared" ca="1" si="643"/>
        <v>0.84862966971873577</v>
      </c>
      <c r="AB1055" s="30">
        <f ca="1">IF(Riskregister!$E$7="",0,COUNTIF(BH$4:BH$53,"&lt;"&amp;Z1055)*IF(AA1055&lt;0.5,Riskregister!$K$7+(Riskregister!$L$7-Riskregister!$K$7)*SQRT(AA1055/2),Riskregister!$L$7-(Riskregister!$L$7-Riskregister!$K$7)*SQRT((1-AA1055)/2)))</f>
        <v>1822270.3242257782</v>
      </c>
      <c r="AC1055" s="30">
        <f t="shared" ca="1" si="644"/>
        <v>0.68056771301376084</v>
      </c>
      <c r="AD1055" s="30">
        <f t="shared" ca="1" si="644"/>
        <v>0.35970024826053815</v>
      </c>
      <c r="AE1055" s="30">
        <f ca="1">IF(Riskregister!$E$8="",0,COUNTIF(BI$4:BI$53,"&lt;"&amp;AC1055)*IF(AD1055&lt;0.5,Riskregister!$K$8+(Riskregister!$L$8-Riskregister!$K$8)*SQRT(AD1055/2),Riskregister!$L$8-(Riskregister!$L$8-Riskregister!$K$8)*SQRT((1-AD1055)/2)))</f>
        <v>6879632.361469958</v>
      </c>
      <c r="AF1055" s="30">
        <f t="shared" ca="1" si="645"/>
        <v>0.25092313742375572</v>
      </c>
      <c r="AG1055" s="30">
        <f t="shared" ca="1" si="645"/>
        <v>0.12873100514019042</v>
      </c>
      <c r="AH1055" s="30">
        <f>IF(Riskregister!$E$9="",0,COUNTIF(BJ$4:BJ$53,"&lt;"&amp;AF1055)*IF(AG1055&lt;0.5,Riskregister!$K$9+(Riskregister!$L$9-Riskregister!$K$9)*SQRT(AG1055/2),Riskregister!$L$9-(Riskregister!$L$9-Riskregister!$K$9)*SQRT((1-AG1055)/2)))</f>
        <v>0</v>
      </c>
      <c r="AI1055" s="30">
        <f t="shared" ca="1" si="646"/>
        <v>0.14101321336026829</v>
      </c>
      <c r="AJ1055" s="30">
        <f t="shared" ca="1" si="646"/>
        <v>0.83300286048327876</v>
      </c>
      <c r="AK1055" s="30">
        <f>IF(Riskregister!$E$10="",0,COUNTIF(BK$4:BK$53,"&lt;"&amp;AI1055)*IF(AJ1055&lt;0.5,Riskregister!$K$10+(Riskregister!$L$10-Riskregister!$K$10)*SQRT(AJ1055/2),Riskregister!$L$10-(Riskregister!$L$10-Riskregister!$K$10)*SQRT((1-AJ1055)/2)))</f>
        <v>0</v>
      </c>
      <c r="AL1055" s="30">
        <f t="shared" ca="1" si="647"/>
        <v>0.68578159025511021</v>
      </c>
      <c r="AM1055" s="30">
        <f t="shared" ca="1" si="647"/>
        <v>0.27457681316753635</v>
      </c>
      <c r="AN1055" s="30">
        <f>IF(Riskregister!$E$11="",0,COUNTIF(BL$4:BL$53,"&lt;"&amp;AL1055)*IF(AM1055&lt;0.5,Riskregister!$K$11+(Riskregister!$L$11-Riskregister!$K$11)*SQRT(AM1055/2),Riskregister!$L$11-(Riskregister!$L$11-Riskregister!$K$11)*SQRT((1-AM1055)/2)))</f>
        <v>0</v>
      </c>
      <c r="AO1055" s="30">
        <f t="shared" ca="1" si="648"/>
        <v>0.54711607973325593</v>
      </c>
      <c r="AP1055" s="30">
        <f t="shared" ca="1" si="648"/>
        <v>0.139735164501267</v>
      </c>
      <c r="AQ1055" s="30">
        <f>IF(Riskregister!$E$12="",0,COUNTIF(BM$4:BM$53,"&lt;"&amp;AO1055)*IF(AP1055&lt;0.5,Riskregister!$K$12+(Riskregister!$L$12-Riskregister!$K$12)*SQRT(AP1055/2),Riskregister!$L$12-(Riskregister!$L$12-Riskregister!$K$12)*SQRT((1-AP1055)/2)))</f>
        <v>0</v>
      </c>
      <c r="AR1055" s="30">
        <f t="shared" ca="1" si="649"/>
        <v>1.2421706618436223E-3</v>
      </c>
      <c r="AS1055" s="30">
        <f t="shared" ca="1" si="649"/>
        <v>0.47913722633718314</v>
      </c>
      <c r="AT1055" s="30">
        <f>IF(Riskregister!$E$13="",0,COUNTIF(BN$4:BN$53,"&lt;"&amp;AR1055)*IF(AS1055&lt;0.5,Riskregister!$K$13+(Riskregister!$L$13-Riskregister!$K$13)*SQRT(AS1055/2),Riskregister!$L$13-(Riskregister!$L$13-Riskregister!$K$13)*SQRT((1-AS1055)/2)))</f>
        <v>0</v>
      </c>
      <c r="AU1055" s="30">
        <f t="shared" ca="1" si="650"/>
        <v>0.38466484469028139</v>
      </c>
      <c r="AV1055" s="30">
        <f t="shared" ca="1" si="650"/>
        <v>0.60415043126960422</v>
      </c>
      <c r="AW1055" s="30">
        <f>IF(Riskregister!$E$14="",0,COUNTIF(BO$4:BO$53,"&lt;"&amp;AU1055)*IF(AV1055&lt;0.5,Riskregister!$K$14+(Riskregister!$L$14-Riskregister!$K$14)*SQRT(AV1055/2),Riskregister!$L$14-(Riskregister!$L$14-Riskregister!$K$14)*SQRT((1-AV1055)/2)))</f>
        <v>0</v>
      </c>
      <c r="AX1055" s="30">
        <f t="shared" ca="1" si="651"/>
        <v>0.74742648747046747</v>
      </c>
      <c r="AY1055" s="30">
        <f t="shared" ca="1" si="651"/>
        <v>0.32009312676867896</v>
      </c>
      <c r="AZ1055" s="30">
        <f>IF(Riskregister!$E$15="",0,COUNTIF(BP$4:BP$53,"&lt;"&amp;AX1055)*IF(AY1055&lt;0.5,Riskregister!$K$15+(Riskregister!$L$15-Riskregister!$K$15)*SQRT(AY1055/2),Riskregister!$L$15-(Riskregister!$L$15-Riskregister!$K$15)*SQRT((1-AY1055)/2)))</f>
        <v>0</v>
      </c>
      <c r="BA1055" s="30">
        <f t="shared" ca="1" si="652"/>
        <v>0.29342210812558545</v>
      </c>
      <c r="BB1055" s="30">
        <f t="shared" ca="1" si="652"/>
        <v>0.1173702449839662</v>
      </c>
      <c r="BC1055" s="30">
        <f>IF(Riskregister!$E$16="",0,COUNTIF(BQ$4:BQ$53,"&lt;"&amp;BA1055)*IF(BB1055&lt;0.5,Riskregister!$K$16+(Riskregister!$L$16-Riskregister!$K$16)*SQRT(BB1055/2),Riskregister!$L$16-(Riskregister!$L$16-Riskregister!$K$16)*SQRT((1-BB1055)/2)))</f>
        <v>0</v>
      </c>
      <c r="BD1055" s="30">
        <f t="shared" ca="1" si="640"/>
        <v>10354937.402162833</v>
      </c>
    </row>
    <row r="1056" spans="20:56" x14ac:dyDescent="0.35">
      <c r="T1056" s="30">
        <f t="shared" ca="1" si="641"/>
        <v>0.81173681668998976</v>
      </c>
      <c r="U1056" s="30">
        <f t="shared" ca="1" si="641"/>
        <v>0.67688857213532128</v>
      </c>
      <c r="V1056" s="30">
        <f ca="1">IF(Riskregister!$E$5="",0,COUNTIF(BF$4:BF$53,"&lt;"&amp;T1056)*IF(U1056&lt;0.5,Riskregister!$K$5+(Riskregister!$L$5-Riskregister!$K$5)*SQRT(U1056/2),Riskregister!$L$5-(Riskregister!$L$5-Riskregister!$K$5)*SQRT((1-U1056)/2)))</f>
        <v>2095635.1390160783</v>
      </c>
      <c r="W1056" s="30">
        <f t="shared" ca="1" si="642"/>
        <v>0.48136097618898388</v>
      </c>
      <c r="X1056" s="30">
        <f t="shared" ca="1" si="642"/>
        <v>3.697158269360723E-2</v>
      </c>
      <c r="Y1056" s="30">
        <f ca="1">IF(Riskregister!$E$6="",0,COUNTIF(BG$4:BG$53,"&lt;"&amp;W1056)*IF(X1056&lt;0.5,Riskregister!$K$6+(Riskregister!$L$6-Riskregister!$K$6)*SQRT(X1056/2),Riskregister!$L$6-(Riskregister!$L$6-Riskregister!$K$6)*SQRT((1-X1056)/2)))</f>
        <v>889464.86682352889</v>
      </c>
      <c r="Z1056" s="30">
        <f t="shared" ca="1" si="643"/>
        <v>3.3129719282741887E-2</v>
      </c>
      <c r="AA1056" s="30">
        <f t="shared" ca="1" si="643"/>
        <v>0.14515242019747299</v>
      </c>
      <c r="AB1056" s="30">
        <f ca="1">IF(Riskregister!$E$7="",0,COUNTIF(BH$4:BH$53,"&lt;"&amp;Z1056)*IF(AA1056&lt;0.5,Riskregister!$K$7+(Riskregister!$L$7-Riskregister!$K$7)*SQRT(AA1056/2),Riskregister!$L$7-(Riskregister!$L$7-Riskregister!$K$7)*SQRT((1-AA1056)/2)))</f>
        <v>288579.8052506707</v>
      </c>
      <c r="AC1056" s="30">
        <f t="shared" ca="1" si="644"/>
        <v>0.62893962924310176</v>
      </c>
      <c r="AD1056" s="30">
        <f t="shared" ca="1" si="644"/>
        <v>0.64960374034890056</v>
      </c>
      <c r="AE1056" s="30">
        <f ca="1">IF(Riskregister!$E$8="",0,COUNTIF(BI$4:BI$53,"&lt;"&amp;AC1056)*IF(AD1056&lt;0.5,Riskregister!$K$8+(Riskregister!$L$8-Riskregister!$K$8)*SQRT(AD1056/2),Riskregister!$L$8-(Riskregister!$L$8-Riskregister!$K$8)*SQRT((1-AD1056)/2)))</f>
        <v>9098208.7303414792</v>
      </c>
      <c r="AF1056" s="30">
        <f t="shared" ca="1" si="645"/>
        <v>0.21195176047424868</v>
      </c>
      <c r="AG1056" s="30">
        <f t="shared" ca="1" si="645"/>
        <v>0.1581517596221782</v>
      </c>
      <c r="AH1056" s="30">
        <f>IF(Riskregister!$E$9="",0,COUNTIF(BJ$4:BJ$53,"&lt;"&amp;AF1056)*IF(AG1056&lt;0.5,Riskregister!$K$9+(Riskregister!$L$9-Riskregister!$K$9)*SQRT(AG1056/2),Riskregister!$L$9-(Riskregister!$L$9-Riskregister!$K$9)*SQRT((1-AG1056)/2)))</f>
        <v>0</v>
      </c>
      <c r="AI1056" s="30">
        <f t="shared" ca="1" si="646"/>
        <v>0.91847298397873955</v>
      </c>
      <c r="AJ1056" s="30">
        <f t="shared" ca="1" si="646"/>
        <v>0.36328684874669737</v>
      </c>
      <c r="AK1056" s="30">
        <f>IF(Riskregister!$E$10="",0,COUNTIF(BK$4:BK$53,"&lt;"&amp;AI1056)*IF(AJ1056&lt;0.5,Riskregister!$K$10+(Riskregister!$L$10-Riskregister!$K$10)*SQRT(AJ1056/2),Riskregister!$L$10-(Riskregister!$L$10-Riskregister!$K$10)*SQRT((1-AJ1056)/2)))</f>
        <v>0</v>
      </c>
      <c r="AL1056" s="30">
        <f t="shared" ca="1" si="647"/>
        <v>0.68419554297069241</v>
      </c>
      <c r="AM1056" s="30">
        <f t="shared" ca="1" si="647"/>
        <v>0.19272577935409929</v>
      </c>
      <c r="AN1056" s="30">
        <f>IF(Riskregister!$E$11="",0,COUNTIF(BL$4:BL$53,"&lt;"&amp;AL1056)*IF(AM1056&lt;0.5,Riskregister!$K$11+(Riskregister!$L$11-Riskregister!$K$11)*SQRT(AM1056/2),Riskregister!$L$11-(Riskregister!$L$11-Riskregister!$K$11)*SQRT((1-AM1056)/2)))</f>
        <v>0</v>
      </c>
      <c r="AO1056" s="30">
        <f t="shared" ca="1" si="648"/>
        <v>0.34829311051266465</v>
      </c>
      <c r="AP1056" s="30">
        <f t="shared" ca="1" si="648"/>
        <v>0.33273099316746813</v>
      </c>
      <c r="AQ1056" s="30">
        <f>IF(Riskregister!$E$12="",0,COUNTIF(BM$4:BM$53,"&lt;"&amp;AO1056)*IF(AP1056&lt;0.5,Riskregister!$K$12+(Riskregister!$L$12-Riskregister!$K$12)*SQRT(AP1056/2),Riskregister!$L$12-(Riskregister!$L$12-Riskregister!$K$12)*SQRT((1-AP1056)/2)))</f>
        <v>0</v>
      </c>
      <c r="AR1056" s="30">
        <f t="shared" ca="1" si="649"/>
        <v>0.41677512581204568</v>
      </c>
      <c r="AS1056" s="30">
        <f t="shared" ca="1" si="649"/>
        <v>0.14832109932915927</v>
      </c>
      <c r="AT1056" s="30">
        <f>IF(Riskregister!$E$13="",0,COUNTIF(BN$4:BN$53,"&lt;"&amp;AR1056)*IF(AS1056&lt;0.5,Riskregister!$K$13+(Riskregister!$L$13-Riskregister!$K$13)*SQRT(AS1056/2),Riskregister!$L$13-(Riskregister!$L$13-Riskregister!$K$13)*SQRT((1-AS1056)/2)))</f>
        <v>0</v>
      </c>
      <c r="AU1056" s="30">
        <f t="shared" ca="1" si="650"/>
        <v>0.38435455509063565</v>
      </c>
      <c r="AV1056" s="30">
        <f t="shared" ca="1" si="650"/>
        <v>0.33577700429367885</v>
      </c>
      <c r="AW1056" s="30">
        <f>IF(Riskregister!$E$14="",0,COUNTIF(BO$4:BO$53,"&lt;"&amp;AU1056)*IF(AV1056&lt;0.5,Riskregister!$K$14+(Riskregister!$L$14-Riskregister!$K$14)*SQRT(AV1056/2),Riskregister!$L$14-(Riskregister!$L$14-Riskregister!$K$14)*SQRT((1-AV1056)/2)))</f>
        <v>0</v>
      </c>
      <c r="AX1056" s="30">
        <f t="shared" ca="1" si="651"/>
        <v>2.9689379287311413E-2</v>
      </c>
      <c r="AY1056" s="30">
        <f t="shared" ca="1" si="651"/>
        <v>0.64907489462222467</v>
      </c>
      <c r="AZ1056" s="30">
        <f>IF(Riskregister!$E$15="",0,COUNTIF(BP$4:BP$53,"&lt;"&amp;AX1056)*IF(AY1056&lt;0.5,Riskregister!$K$15+(Riskregister!$L$15-Riskregister!$K$15)*SQRT(AY1056/2),Riskregister!$L$15-(Riskregister!$L$15-Riskregister!$K$15)*SQRT((1-AY1056)/2)))</f>
        <v>0</v>
      </c>
      <c r="BA1056" s="30">
        <f t="shared" ca="1" si="652"/>
        <v>0.42253927731005236</v>
      </c>
      <c r="BB1056" s="30">
        <f t="shared" ca="1" si="652"/>
        <v>0.29413717305397935</v>
      </c>
      <c r="BC1056" s="30">
        <f>IF(Riskregister!$E$16="",0,COUNTIF(BQ$4:BQ$53,"&lt;"&amp;BA1056)*IF(BB1056&lt;0.5,Riskregister!$K$16+(Riskregister!$L$16-Riskregister!$K$16)*SQRT(BB1056/2),Riskregister!$L$16-(Riskregister!$L$16-Riskregister!$K$16)*SQRT((1-BB1056)/2)))</f>
        <v>0</v>
      </c>
      <c r="BD1056" s="30">
        <f t="shared" ca="1" si="640"/>
        <v>12371888.541431757</v>
      </c>
    </row>
    <row r="1057" spans="20:56" x14ac:dyDescent="0.35">
      <c r="T1057" s="30">
        <f t="shared" ca="1" si="641"/>
        <v>0.42135436412721727</v>
      </c>
      <c r="U1057" s="30">
        <f t="shared" ca="1" si="641"/>
        <v>0.28487651860731544</v>
      </c>
      <c r="V1057" s="30">
        <f ca="1">IF(Riskregister!$E$5="",0,COUNTIF(BF$4:BF$53,"&lt;"&amp;T1057)*IF(U1057&lt;0.5,Riskregister!$K$5+(Riskregister!$L$5-Riskregister!$K$5)*SQRT(U1057/2),Riskregister!$L$5-(Riskregister!$L$5-Riskregister!$K$5)*SQRT((1-U1057)/2)))</f>
        <v>959503.41272744793</v>
      </c>
      <c r="W1057" s="30">
        <f t="shared" ca="1" si="642"/>
        <v>0.14838884854737178</v>
      </c>
      <c r="X1057" s="30">
        <f t="shared" ca="1" si="642"/>
        <v>0.6008311883538987</v>
      </c>
      <c r="Y1057" s="30">
        <f ca="1">IF(Riskregister!$E$6="",0,COUNTIF(BG$4:BG$53,"&lt;"&amp;W1057)*IF(X1057&lt;0.5,Riskregister!$K$6+(Riskregister!$L$6-Riskregister!$K$6)*SQRT(X1057/2),Riskregister!$L$6-(Riskregister!$L$6-Riskregister!$K$6)*SQRT((1-X1057)/2)))</f>
        <v>1195852.330186374</v>
      </c>
      <c r="Z1057" s="30">
        <f t="shared" ca="1" si="643"/>
        <v>0.37974005801701283</v>
      </c>
      <c r="AA1057" s="30">
        <f t="shared" ca="1" si="643"/>
        <v>0.29453356952276599</v>
      </c>
      <c r="AB1057" s="30">
        <f ca="1">IF(Riskregister!$E$7="",0,COUNTIF(BH$4:BH$53,"&lt;"&amp;Z1057)*IF(AA1057&lt;0.5,Riskregister!$K$7+(Riskregister!$L$7-Riskregister!$K$7)*SQRT(AA1057/2),Riskregister!$L$7-(Riskregister!$L$7-Riskregister!$K$7)*SQRT((1-AA1057)/2)))</f>
        <v>921568.70708196005</v>
      </c>
      <c r="AC1057" s="30">
        <f t="shared" ca="1" si="644"/>
        <v>0.59195579401055787</v>
      </c>
      <c r="AD1057" s="30">
        <f t="shared" ca="1" si="644"/>
        <v>0.49472493612657698</v>
      </c>
      <c r="AE1057" s="30">
        <f ca="1">IF(Riskregister!$E$8="",0,COUNTIF(BI$4:BI$53,"&lt;"&amp;AC1057)*IF(AD1057&lt;0.5,Riskregister!$K$8+(Riskregister!$L$8-Riskregister!$K$8)*SQRT(AD1057/2),Riskregister!$L$8-(Riskregister!$L$8-Riskregister!$K$8)*SQRT((1-AD1057)/2)))</f>
        <v>7912712.1911327848</v>
      </c>
      <c r="AF1057" s="30">
        <f t="shared" ca="1" si="645"/>
        <v>0.86755140103382566</v>
      </c>
      <c r="AG1057" s="30">
        <f t="shared" ca="1" si="645"/>
        <v>0.92914976939320471</v>
      </c>
      <c r="AH1057" s="30">
        <f>IF(Riskregister!$E$9="",0,COUNTIF(BJ$4:BJ$53,"&lt;"&amp;AF1057)*IF(AG1057&lt;0.5,Riskregister!$K$9+(Riskregister!$L$9-Riskregister!$K$9)*SQRT(AG1057/2),Riskregister!$L$9-(Riskregister!$L$9-Riskregister!$K$9)*SQRT((1-AG1057)/2)))</f>
        <v>0</v>
      </c>
      <c r="AI1057" s="30">
        <f t="shared" ca="1" si="646"/>
        <v>0.42692629714389363</v>
      </c>
      <c r="AJ1057" s="30">
        <f t="shared" ca="1" si="646"/>
        <v>0.95085200511183054</v>
      </c>
      <c r="AK1057" s="30">
        <f>IF(Riskregister!$E$10="",0,COUNTIF(BK$4:BK$53,"&lt;"&amp;AI1057)*IF(AJ1057&lt;0.5,Riskregister!$K$10+(Riskregister!$L$10-Riskregister!$K$10)*SQRT(AJ1057/2),Riskregister!$L$10-(Riskregister!$L$10-Riskregister!$K$10)*SQRT((1-AJ1057)/2)))</f>
        <v>0</v>
      </c>
      <c r="AL1057" s="30">
        <f t="shared" ca="1" si="647"/>
        <v>4.0247158527504268E-2</v>
      </c>
      <c r="AM1057" s="30">
        <f t="shared" ca="1" si="647"/>
        <v>0.63951279807537065</v>
      </c>
      <c r="AN1057" s="30">
        <f>IF(Riskregister!$E$11="",0,COUNTIF(BL$4:BL$53,"&lt;"&amp;AL1057)*IF(AM1057&lt;0.5,Riskregister!$K$11+(Riskregister!$L$11-Riskregister!$K$11)*SQRT(AM1057/2),Riskregister!$L$11-(Riskregister!$L$11-Riskregister!$K$11)*SQRT((1-AM1057)/2)))</f>
        <v>0</v>
      </c>
      <c r="AO1057" s="30">
        <f t="shared" ca="1" si="648"/>
        <v>0.55049525101480068</v>
      </c>
      <c r="AP1057" s="30">
        <f t="shared" ca="1" si="648"/>
        <v>0.40544054439662991</v>
      </c>
      <c r="AQ1057" s="30">
        <f>IF(Riskregister!$E$12="",0,COUNTIF(BM$4:BM$53,"&lt;"&amp;AO1057)*IF(AP1057&lt;0.5,Riskregister!$K$12+(Riskregister!$L$12-Riskregister!$K$12)*SQRT(AP1057/2),Riskregister!$L$12-(Riskregister!$L$12-Riskregister!$K$12)*SQRT((1-AP1057)/2)))</f>
        <v>0</v>
      </c>
      <c r="AR1057" s="30">
        <f t="shared" ca="1" si="649"/>
        <v>0.60405680886471402</v>
      </c>
      <c r="AS1057" s="30">
        <f t="shared" ca="1" si="649"/>
        <v>0.18090000994872946</v>
      </c>
      <c r="AT1057" s="30">
        <f>IF(Riskregister!$E$13="",0,COUNTIF(BN$4:BN$53,"&lt;"&amp;AR1057)*IF(AS1057&lt;0.5,Riskregister!$K$13+(Riskregister!$L$13-Riskregister!$K$13)*SQRT(AS1057/2),Riskregister!$L$13-(Riskregister!$L$13-Riskregister!$K$13)*SQRT((1-AS1057)/2)))</f>
        <v>0</v>
      </c>
      <c r="AU1057" s="30">
        <f t="shared" ca="1" si="650"/>
        <v>0.51509934212861419</v>
      </c>
      <c r="AV1057" s="30">
        <f t="shared" ca="1" si="650"/>
        <v>0.66941202601076899</v>
      </c>
      <c r="AW1057" s="30">
        <f>IF(Riskregister!$E$14="",0,COUNTIF(BO$4:BO$53,"&lt;"&amp;AU1057)*IF(AV1057&lt;0.5,Riskregister!$K$14+(Riskregister!$L$14-Riskregister!$K$14)*SQRT(AV1057/2),Riskregister!$L$14-(Riskregister!$L$14-Riskregister!$K$14)*SQRT((1-AV1057)/2)))</f>
        <v>0</v>
      </c>
      <c r="AX1057" s="30">
        <f t="shared" ca="1" si="651"/>
        <v>3.138453815950859E-2</v>
      </c>
      <c r="AY1057" s="30">
        <f t="shared" ca="1" si="651"/>
        <v>0.62696024205225309</v>
      </c>
      <c r="AZ1057" s="30">
        <f>IF(Riskregister!$E$15="",0,COUNTIF(BP$4:BP$53,"&lt;"&amp;AX1057)*IF(AY1057&lt;0.5,Riskregister!$K$15+(Riskregister!$L$15-Riskregister!$K$15)*SQRT(AY1057/2),Riskregister!$L$15-(Riskregister!$L$15-Riskregister!$K$15)*SQRT((1-AY1057)/2)))</f>
        <v>0</v>
      </c>
      <c r="BA1057" s="30">
        <f t="shared" ca="1" si="652"/>
        <v>0.22816610526256609</v>
      </c>
      <c r="BB1057" s="30">
        <f t="shared" ca="1" si="652"/>
        <v>2.3315740885169189E-3</v>
      </c>
      <c r="BC1057" s="30">
        <f>IF(Riskregister!$E$16="",0,COUNTIF(BQ$4:BQ$53,"&lt;"&amp;BA1057)*IF(BB1057&lt;0.5,Riskregister!$K$16+(Riskregister!$L$16-Riskregister!$K$16)*SQRT(BB1057/2),Riskregister!$L$16-(Riskregister!$L$16-Riskregister!$K$16)*SQRT((1-BB1057)/2)))</f>
        <v>0</v>
      </c>
      <c r="BD1057" s="30">
        <f t="shared" ca="1" si="640"/>
        <v>10989636.641128566</v>
      </c>
    </row>
    <row r="1058" spans="20:56" x14ac:dyDescent="0.35">
      <c r="T1058" s="30">
        <f t="shared" ca="1" si="641"/>
        <v>4.4191572828913284E-3</v>
      </c>
      <c r="U1058" s="30">
        <f t="shared" ca="1" si="641"/>
        <v>0.76560704115997757</v>
      </c>
      <c r="V1058" s="30">
        <f ca="1">IF(Riskregister!$E$5="",0,COUNTIF(BF$4:BF$53,"&lt;"&amp;T1058)*IF(U1058&lt;0.5,Riskregister!$K$5+(Riskregister!$L$5-Riskregister!$K$5)*SQRT(U1058/2),Riskregister!$L$5-(Riskregister!$L$5-Riskregister!$K$5)*SQRT((1-U1058)/2)))</f>
        <v>0</v>
      </c>
      <c r="W1058" s="30">
        <f t="shared" ca="1" si="642"/>
        <v>0.68692500865970008</v>
      </c>
      <c r="X1058" s="30">
        <f t="shared" ca="1" si="642"/>
        <v>0.15934953425799414</v>
      </c>
      <c r="Y1058" s="30">
        <f ca="1">IF(Riskregister!$E$6="",0,COUNTIF(BG$4:BG$53,"&lt;"&amp;W1058)*IF(X1058&lt;0.5,Riskregister!$K$6+(Riskregister!$L$6-Riskregister!$K$6)*SQRT(X1058/2),Riskregister!$L$6-(Riskregister!$L$6-Riskregister!$K$6)*SQRT((1-X1058)/2)))</f>
        <v>1416161.887689064</v>
      </c>
      <c r="Z1058" s="30">
        <f t="shared" ca="1" si="643"/>
        <v>0.86157955106671924</v>
      </c>
      <c r="AA1058" s="30">
        <f t="shared" ca="1" si="643"/>
        <v>0.40187683630005289</v>
      </c>
      <c r="AB1058" s="30">
        <f ca="1">IF(Riskregister!$E$7="",0,COUNTIF(BH$4:BH$53,"&lt;"&amp;Z1058)*IF(AA1058&lt;0.5,Riskregister!$K$7+(Riskregister!$L$7-Riskregister!$K$7)*SQRT(AA1058/2),Riskregister!$L$7-(Riskregister!$L$7-Riskregister!$K$7)*SQRT((1-AA1058)/2)))</f>
        <v>1862023.8858084651</v>
      </c>
      <c r="AC1058" s="30">
        <f t="shared" ca="1" si="644"/>
        <v>0.86661805940284398</v>
      </c>
      <c r="AD1058" s="30">
        <f t="shared" ca="1" si="644"/>
        <v>0.65286976714527478</v>
      </c>
      <c r="AE1058" s="30">
        <f ca="1">IF(Riskregister!$E$8="",0,COUNTIF(BI$4:BI$53,"&lt;"&amp;AC1058)*IF(AD1058&lt;0.5,Riskregister!$K$8+(Riskregister!$L$8-Riskregister!$K$8)*SQRT(AD1058/2),Riskregister!$L$8-(Riskregister!$L$8-Riskregister!$K$8)*SQRT((1-AD1058)/2)))</f>
        <v>15209630.469333092</v>
      </c>
      <c r="AF1058" s="30">
        <f t="shared" ca="1" si="645"/>
        <v>0.18762113791296486</v>
      </c>
      <c r="AG1058" s="30">
        <f t="shared" ca="1" si="645"/>
        <v>0.27691362961707511</v>
      </c>
      <c r="AH1058" s="30">
        <f>IF(Riskregister!$E$9="",0,COUNTIF(BJ$4:BJ$53,"&lt;"&amp;AF1058)*IF(AG1058&lt;0.5,Riskregister!$K$9+(Riskregister!$L$9-Riskregister!$K$9)*SQRT(AG1058/2),Riskregister!$L$9-(Riskregister!$L$9-Riskregister!$K$9)*SQRT((1-AG1058)/2)))</f>
        <v>0</v>
      </c>
      <c r="AI1058" s="30">
        <f t="shared" ca="1" si="646"/>
        <v>0.41339031153775818</v>
      </c>
      <c r="AJ1058" s="30">
        <f t="shared" ca="1" si="646"/>
        <v>0.26224646631369686</v>
      </c>
      <c r="AK1058" s="30">
        <f>IF(Riskregister!$E$10="",0,COUNTIF(BK$4:BK$53,"&lt;"&amp;AI1058)*IF(AJ1058&lt;0.5,Riskregister!$K$10+(Riskregister!$L$10-Riskregister!$K$10)*SQRT(AJ1058/2),Riskregister!$L$10-(Riskregister!$L$10-Riskregister!$K$10)*SQRT((1-AJ1058)/2)))</f>
        <v>0</v>
      </c>
      <c r="AL1058" s="30">
        <f t="shared" ca="1" si="647"/>
        <v>0.16227266228147585</v>
      </c>
      <c r="AM1058" s="30">
        <f t="shared" ca="1" si="647"/>
        <v>0.37252130568165021</v>
      </c>
      <c r="AN1058" s="30">
        <f>IF(Riskregister!$E$11="",0,COUNTIF(BL$4:BL$53,"&lt;"&amp;AL1058)*IF(AM1058&lt;0.5,Riskregister!$K$11+(Riskregister!$L$11-Riskregister!$K$11)*SQRT(AM1058/2),Riskregister!$L$11-(Riskregister!$L$11-Riskregister!$K$11)*SQRT((1-AM1058)/2)))</f>
        <v>0</v>
      </c>
      <c r="AO1058" s="30">
        <f t="shared" ca="1" si="648"/>
        <v>0.94765698809618393</v>
      </c>
      <c r="AP1058" s="30">
        <f t="shared" ca="1" si="648"/>
        <v>0.14219378195871257</v>
      </c>
      <c r="AQ1058" s="30">
        <f>IF(Riskregister!$E$12="",0,COUNTIF(BM$4:BM$53,"&lt;"&amp;AO1058)*IF(AP1058&lt;0.5,Riskregister!$K$12+(Riskregister!$L$12-Riskregister!$K$12)*SQRT(AP1058/2),Riskregister!$L$12-(Riskregister!$L$12-Riskregister!$K$12)*SQRT((1-AP1058)/2)))</f>
        <v>0</v>
      </c>
      <c r="AR1058" s="30">
        <f t="shared" ca="1" si="649"/>
        <v>0.64142915738129913</v>
      </c>
      <c r="AS1058" s="30">
        <f t="shared" ca="1" si="649"/>
        <v>0.29971591924767527</v>
      </c>
      <c r="AT1058" s="30">
        <f>IF(Riskregister!$E$13="",0,COUNTIF(BN$4:BN$53,"&lt;"&amp;AR1058)*IF(AS1058&lt;0.5,Riskregister!$K$13+(Riskregister!$L$13-Riskregister!$K$13)*SQRT(AS1058/2),Riskregister!$L$13-(Riskregister!$L$13-Riskregister!$K$13)*SQRT((1-AS1058)/2)))</f>
        <v>0</v>
      </c>
      <c r="AU1058" s="30">
        <f t="shared" ca="1" si="650"/>
        <v>0.34114899517098229</v>
      </c>
      <c r="AV1058" s="30">
        <f t="shared" ca="1" si="650"/>
        <v>3.9419756971058706E-2</v>
      </c>
      <c r="AW1058" s="30">
        <f>IF(Riskregister!$E$14="",0,COUNTIF(BO$4:BO$53,"&lt;"&amp;AU1058)*IF(AV1058&lt;0.5,Riskregister!$K$14+(Riskregister!$L$14-Riskregister!$K$14)*SQRT(AV1058/2),Riskregister!$L$14-(Riskregister!$L$14-Riskregister!$K$14)*SQRT((1-AV1058)/2)))</f>
        <v>0</v>
      </c>
      <c r="AX1058" s="30">
        <f t="shared" ca="1" si="651"/>
        <v>0.18039333727185458</v>
      </c>
      <c r="AY1058" s="30">
        <f t="shared" ca="1" si="651"/>
        <v>0.44811398736072661</v>
      </c>
      <c r="AZ1058" s="30">
        <f>IF(Riskregister!$E$15="",0,COUNTIF(BP$4:BP$53,"&lt;"&amp;AX1058)*IF(AY1058&lt;0.5,Riskregister!$K$15+(Riskregister!$L$15-Riskregister!$K$15)*SQRT(AY1058/2),Riskregister!$L$15-(Riskregister!$L$15-Riskregister!$K$15)*SQRT((1-AY1058)/2)))</f>
        <v>0</v>
      </c>
      <c r="BA1058" s="30">
        <f t="shared" ca="1" si="652"/>
        <v>0.65837185441874568</v>
      </c>
      <c r="BB1058" s="30">
        <f t="shared" ca="1" si="652"/>
        <v>0.13117340196962934</v>
      </c>
      <c r="BC1058" s="30">
        <f>IF(Riskregister!$E$16="",0,COUNTIF(BQ$4:BQ$53,"&lt;"&amp;BA1058)*IF(BB1058&lt;0.5,Riskregister!$K$16+(Riskregister!$L$16-Riskregister!$K$16)*SQRT(BB1058/2),Riskregister!$L$16-(Riskregister!$L$16-Riskregister!$K$16)*SQRT((1-BB1058)/2)))</f>
        <v>0</v>
      </c>
      <c r="BD1058" s="30">
        <f t="shared" ca="1" si="640"/>
        <v>18487816.242830619</v>
      </c>
    </row>
    <row r="1059" spans="20:56" x14ac:dyDescent="0.35">
      <c r="T1059" s="30">
        <f t="shared" ca="1" si="641"/>
        <v>0.48470450866925952</v>
      </c>
      <c r="U1059" s="30">
        <f t="shared" ca="1" si="641"/>
        <v>0.89061320234864416</v>
      </c>
      <c r="V1059" s="30">
        <f ca="1">IF(Riskregister!$E$5="",0,COUNTIF(BF$4:BF$53,"&lt;"&amp;T1059)*IF(U1059&lt;0.5,Riskregister!$K$5+(Riskregister!$L$5-Riskregister!$K$5)*SQRT(U1059/2),Riskregister!$L$5-(Riskregister!$L$5-Riskregister!$K$5)*SQRT((1-U1059)/2)))</f>
        <v>1484280.6319533151</v>
      </c>
      <c r="W1059" s="30">
        <f t="shared" ca="1" si="642"/>
        <v>0.90097552763297928</v>
      </c>
      <c r="X1059" s="30">
        <f t="shared" ca="1" si="642"/>
        <v>0.84933107441563593</v>
      </c>
      <c r="Y1059" s="30">
        <f ca="1">IF(Riskregister!$E$6="",0,COUNTIF(BG$4:BG$53,"&lt;"&amp;W1059)*IF(X1059&lt;0.5,Riskregister!$K$6+(Riskregister!$L$6-Riskregister!$K$6)*SQRT(X1059/2),Riskregister!$L$6-(Riskregister!$L$6-Riskregister!$K$6)*SQRT((1-X1059)/2)))</f>
        <v>6023807.0561944824</v>
      </c>
      <c r="Z1059" s="30">
        <f t="shared" ca="1" si="643"/>
        <v>0.53477106005626107</v>
      </c>
      <c r="AA1059" s="30">
        <f t="shared" ca="1" si="643"/>
        <v>0.87471002721059155</v>
      </c>
      <c r="AB1059" s="30">
        <f ca="1">IF(Riskregister!$E$7="",0,COUNTIF(BH$4:BH$53,"&lt;"&amp;Z1059)*IF(AA1059&lt;0.5,Riskregister!$K$7+(Riskregister!$L$7-Riskregister!$K$7)*SQRT(AA1059/2),Riskregister!$L$7-(Riskregister!$L$7-Riskregister!$K$7)*SQRT((1-AA1059)/2)))</f>
        <v>1874391.4098869334</v>
      </c>
      <c r="AC1059" s="30">
        <f t="shared" ca="1" si="644"/>
        <v>0.21096584854576272</v>
      </c>
      <c r="AD1059" s="30">
        <f t="shared" ca="1" si="644"/>
        <v>0.72008411017177121</v>
      </c>
      <c r="AE1059" s="30">
        <f ca="1">IF(Riskregister!$E$8="",0,COUNTIF(BI$4:BI$53,"&lt;"&amp;AC1059)*IF(AD1059&lt;0.5,Riskregister!$K$8+(Riskregister!$L$8-Riskregister!$K$8)*SQRT(AD1059/2),Riskregister!$L$8-(Riskregister!$L$8-Riskregister!$K$8)*SQRT((1-AD1059)/2)))</f>
        <v>3241685.18087551</v>
      </c>
      <c r="AF1059" s="30">
        <f t="shared" ca="1" si="645"/>
        <v>0.95538862105331768</v>
      </c>
      <c r="AG1059" s="30">
        <f t="shared" ca="1" si="645"/>
        <v>0.86949513442644211</v>
      </c>
      <c r="AH1059" s="30">
        <f>IF(Riskregister!$E$9="",0,COUNTIF(BJ$4:BJ$53,"&lt;"&amp;AF1059)*IF(AG1059&lt;0.5,Riskregister!$K$9+(Riskregister!$L$9-Riskregister!$K$9)*SQRT(AG1059/2),Riskregister!$L$9-(Riskregister!$L$9-Riskregister!$K$9)*SQRT((1-AG1059)/2)))</f>
        <v>0</v>
      </c>
      <c r="AI1059" s="30">
        <f t="shared" ca="1" si="646"/>
        <v>0.52046826991488904</v>
      </c>
      <c r="AJ1059" s="30">
        <f t="shared" ca="1" si="646"/>
        <v>0.43341018232124684</v>
      </c>
      <c r="AK1059" s="30">
        <f>IF(Riskregister!$E$10="",0,COUNTIF(BK$4:BK$53,"&lt;"&amp;AI1059)*IF(AJ1059&lt;0.5,Riskregister!$K$10+(Riskregister!$L$10-Riskregister!$K$10)*SQRT(AJ1059/2),Riskregister!$L$10-(Riskregister!$L$10-Riskregister!$K$10)*SQRT((1-AJ1059)/2)))</f>
        <v>0</v>
      </c>
      <c r="AL1059" s="30">
        <f t="shared" ca="1" si="647"/>
        <v>0.38015518300390527</v>
      </c>
      <c r="AM1059" s="30">
        <f t="shared" ca="1" si="647"/>
        <v>0.1934350413592667</v>
      </c>
      <c r="AN1059" s="30">
        <f>IF(Riskregister!$E$11="",0,COUNTIF(BL$4:BL$53,"&lt;"&amp;AL1059)*IF(AM1059&lt;0.5,Riskregister!$K$11+(Riskregister!$L$11-Riskregister!$K$11)*SQRT(AM1059/2),Riskregister!$L$11-(Riskregister!$L$11-Riskregister!$K$11)*SQRT((1-AM1059)/2)))</f>
        <v>0</v>
      </c>
      <c r="AO1059" s="30">
        <f t="shared" ca="1" si="648"/>
        <v>0.77174843695901163</v>
      </c>
      <c r="AP1059" s="30">
        <f t="shared" ca="1" si="648"/>
        <v>0.46550950114397338</v>
      </c>
      <c r="AQ1059" s="30">
        <f>IF(Riskregister!$E$12="",0,COUNTIF(BM$4:BM$53,"&lt;"&amp;AO1059)*IF(AP1059&lt;0.5,Riskregister!$K$12+(Riskregister!$L$12-Riskregister!$K$12)*SQRT(AP1059/2),Riskregister!$L$12-(Riskregister!$L$12-Riskregister!$K$12)*SQRT((1-AP1059)/2)))</f>
        <v>0</v>
      </c>
      <c r="AR1059" s="30">
        <f t="shared" ca="1" si="649"/>
        <v>0.35030517778515824</v>
      </c>
      <c r="AS1059" s="30">
        <f t="shared" ca="1" si="649"/>
        <v>0.74003860142313993</v>
      </c>
      <c r="AT1059" s="30">
        <f>IF(Riskregister!$E$13="",0,COUNTIF(BN$4:BN$53,"&lt;"&amp;AR1059)*IF(AS1059&lt;0.5,Riskregister!$K$13+(Riskregister!$L$13-Riskregister!$K$13)*SQRT(AS1059/2),Riskregister!$L$13-(Riskregister!$L$13-Riskregister!$K$13)*SQRT((1-AS1059)/2)))</f>
        <v>0</v>
      </c>
      <c r="AU1059" s="30">
        <f t="shared" ca="1" si="650"/>
        <v>6.8654608565709041E-2</v>
      </c>
      <c r="AV1059" s="30">
        <f t="shared" ca="1" si="650"/>
        <v>0.20738233799931938</v>
      </c>
      <c r="AW1059" s="30">
        <f>IF(Riskregister!$E$14="",0,COUNTIF(BO$4:BO$53,"&lt;"&amp;AU1059)*IF(AV1059&lt;0.5,Riskregister!$K$14+(Riskregister!$L$14-Riskregister!$K$14)*SQRT(AV1059/2),Riskregister!$L$14-(Riskregister!$L$14-Riskregister!$K$14)*SQRT((1-AV1059)/2)))</f>
        <v>0</v>
      </c>
      <c r="AX1059" s="30">
        <f t="shared" ca="1" si="651"/>
        <v>0.89813113925871912</v>
      </c>
      <c r="AY1059" s="30">
        <f t="shared" ca="1" si="651"/>
        <v>0.27798132694929223</v>
      </c>
      <c r="AZ1059" s="30">
        <f>IF(Riskregister!$E$15="",0,COUNTIF(BP$4:BP$53,"&lt;"&amp;AX1059)*IF(AY1059&lt;0.5,Riskregister!$K$15+(Riskregister!$L$15-Riskregister!$K$15)*SQRT(AY1059/2),Riskregister!$L$15-(Riskregister!$L$15-Riskregister!$K$15)*SQRT((1-AY1059)/2)))</f>
        <v>0</v>
      </c>
      <c r="BA1059" s="30">
        <f t="shared" ca="1" si="652"/>
        <v>0.77885751664821989</v>
      </c>
      <c r="BB1059" s="30">
        <f t="shared" ca="1" si="652"/>
        <v>0.50203724668405603</v>
      </c>
      <c r="BC1059" s="30">
        <f>IF(Riskregister!$E$16="",0,COUNTIF(BQ$4:BQ$53,"&lt;"&amp;BA1059)*IF(BB1059&lt;0.5,Riskregister!$K$16+(Riskregister!$L$16-Riskregister!$K$16)*SQRT(BB1059/2),Riskregister!$L$16-(Riskregister!$L$16-Riskregister!$K$16)*SQRT((1-BB1059)/2)))</f>
        <v>0</v>
      </c>
      <c r="BD1059" s="30">
        <f t="shared" ca="1" si="640"/>
        <v>12624164.27891024</v>
      </c>
    </row>
    <row r="1060" spans="20:56" x14ac:dyDescent="0.35">
      <c r="T1060" s="30">
        <f t="shared" ca="1" si="641"/>
        <v>0.75696479273369544</v>
      </c>
      <c r="U1060" s="30">
        <f t="shared" ca="1" si="641"/>
        <v>0.67111493797352906</v>
      </c>
      <c r="V1060" s="30">
        <f ca="1">IF(Riskregister!$E$5="",0,COUNTIF(BF$4:BF$53,"&lt;"&amp;T1060)*IF(U1060&lt;0.5,Riskregister!$K$5+(Riskregister!$L$5-Riskregister!$K$5)*SQRT(U1060/2),Riskregister!$L$5-(Riskregister!$L$5-Riskregister!$K$5)*SQRT((1-U1060)/2)))</f>
        <v>2087590.9287745412</v>
      </c>
      <c r="W1060" s="30">
        <f t="shared" ca="1" si="642"/>
        <v>0.20859919355061041</v>
      </c>
      <c r="X1060" s="30">
        <f t="shared" ca="1" si="642"/>
        <v>0.80973588720191547</v>
      </c>
      <c r="Y1060" s="30">
        <f ca="1">IF(Riskregister!$E$6="",0,COUNTIF(BG$4:BG$53,"&lt;"&amp;W1060)*IF(X1060&lt;0.5,Riskregister!$K$6+(Riskregister!$L$6-Riskregister!$K$6)*SQRT(X1060/2),Riskregister!$L$6-(Riskregister!$L$6-Riskregister!$K$6)*SQRT((1-X1060)/2)))</f>
        <v>1444817.2708621989</v>
      </c>
      <c r="Z1060" s="30">
        <f t="shared" ca="1" si="643"/>
        <v>0.86592048299834223</v>
      </c>
      <c r="AA1060" s="30">
        <f t="shared" ca="1" si="643"/>
        <v>0.14852188924937881</v>
      </c>
      <c r="AB1060" s="30">
        <f ca="1">IF(Riskregister!$E$7="",0,COUNTIF(BH$4:BH$53,"&lt;"&amp;Z1060)*IF(AA1060&lt;0.5,Riskregister!$K$7+(Riskregister!$L$7-Riskregister!$K$7)*SQRT(AA1060/2),Riskregister!$L$7-(Riskregister!$L$7-Riskregister!$K$7)*SQRT((1-AA1060)/2)))</f>
        <v>1308402.1336404523</v>
      </c>
      <c r="AC1060" s="30">
        <f t="shared" ca="1" si="644"/>
        <v>0.86189576052982297</v>
      </c>
      <c r="AD1060" s="30">
        <f t="shared" ca="1" si="644"/>
        <v>0.30068095306687559</v>
      </c>
      <c r="AE1060" s="30">
        <f ca="1">IF(Riskregister!$E$8="",0,COUNTIF(BI$4:BI$53,"&lt;"&amp;AC1060)*IF(AD1060&lt;0.5,Riskregister!$K$8+(Riskregister!$L$8-Riskregister!$K$8)*SQRT(AD1060/2),Riskregister!$L$8-(Riskregister!$L$8-Riskregister!$K$8)*SQRT((1-AD1060)/2)))</f>
        <v>10611834.511534493</v>
      </c>
      <c r="AF1060" s="30">
        <f t="shared" ca="1" si="645"/>
        <v>0.72852883965883353</v>
      </c>
      <c r="AG1060" s="30">
        <f t="shared" ca="1" si="645"/>
        <v>0.15212080824725427</v>
      </c>
      <c r="AH1060" s="30">
        <f>IF(Riskregister!$E$9="",0,COUNTIF(BJ$4:BJ$53,"&lt;"&amp;AF1060)*IF(AG1060&lt;0.5,Riskregister!$K$9+(Riskregister!$L$9-Riskregister!$K$9)*SQRT(AG1060/2),Riskregister!$L$9-(Riskregister!$L$9-Riskregister!$K$9)*SQRT((1-AG1060)/2)))</f>
        <v>0</v>
      </c>
      <c r="AI1060" s="30">
        <f t="shared" ca="1" si="646"/>
        <v>0.8301071270450866</v>
      </c>
      <c r="AJ1060" s="30">
        <f t="shared" ca="1" si="646"/>
        <v>0.87857210539920549</v>
      </c>
      <c r="AK1060" s="30">
        <f>IF(Riskregister!$E$10="",0,COUNTIF(BK$4:BK$53,"&lt;"&amp;AI1060)*IF(AJ1060&lt;0.5,Riskregister!$K$10+(Riskregister!$L$10-Riskregister!$K$10)*SQRT(AJ1060/2),Riskregister!$L$10-(Riskregister!$L$10-Riskregister!$K$10)*SQRT((1-AJ1060)/2)))</f>
        <v>0</v>
      </c>
      <c r="AL1060" s="30">
        <f t="shared" ca="1" si="647"/>
        <v>0.80005076981338008</v>
      </c>
      <c r="AM1060" s="30">
        <f t="shared" ca="1" si="647"/>
        <v>0.58310190360644298</v>
      </c>
      <c r="AN1060" s="30">
        <f>IF(Riskregister!$E$11="",0,COUNTIF(BL$4:BL$53,"&lt;"&amp;AL1060)*IF(AM1060&lt;0.5,Riskregister!$K$11+(Riskregister!$L$11-Riskregister!$K$11)*SQRT(AM1060/2),Riskregister!$L$11-(Riskregister!$L$11-Riskregister!$K$11)*SQRT((1-AM1060)/2)))</f>
        <v>0</v>
      </c>
      <c r="AO1060" s="30">
        <f t="shared" ca="1" si="648"/>
        <v>0.79540968726934824</v>
      </c>
      <c r="AP1060" s="30">
        <f t="shared" ca="1" si="648"/>
        <v>0.92636110155432494</v>
      </c>
      <c r="AQ1060" s="30">
        <f>IF(Riskregister!$E$12="",0,COUNTIF(BM$4:BM$53,"&lt;"&amp;AO1060)*IF(AP1060&lt;0.5,Riskregister!$K$12+(Riskregister!$L$12-Riskregister!$K$12)*SQRT(AP1060/2),Riskregister!$L$12-(Riskregister!$L$12-Riskregister!$K$12)*SQRT((1-AP1060)/2)))</f>
        <v>0</v>
      </c>
      <c r="AR1060" s="30">
        <f t="shared" ca="1" si="649"/>
        <v>0.1182266392725263</v>
      </c>
      <c r="AS1060" s="30">
        <f t="shared" ca="1" si="649"/>
        <v>0.29870213795375133</v>
      </c>
      <c r="AT1060" s="30">
        <f>IF(Riskregister!$E$13="",0,COUNTIF(BN$4:BN$53,"&lt;"&amp;AR1060)*IF(AS1060&lt;0.5,Riskregister!$K$13+(Riskregister!$L$13-Riskregister!$K$13)*SQRT(AS1060/2),Riskregister!$L$13-(Riskregister!$L$13-Riskregister!$K$13)*SQRT((1-AS1060)/2)))</f>
        <v>0</v>
      </c>
      <c r="AU1060" s="30">
        <f t="shared" ca="1" si="650"/>
        <v>0.37925863895191658</v>
      </c>
      <c r="AV1060" s="30">
        <f t="shared" ca="1" si="650"/>
        <v>0.31076533367531212</v>
      </c>
      <c r="AW1060" s="30">
        <f>IF(Riskregister!$E$14="",0,COUNTIF(BO$4:BO$53,"&lt;"&amp;AU1060)*IF(AV1060&lt;0.5,Riskregister!$K$14+(Riskregister!$L$14-Riskregister!$K$14)*SQRT(AV1060/2),Riskregister!$L$14-(Riskregister!$L$14-Riskregister!$K$14)*SQRT((1-AV1060)/2)))</f>
        <v>0</v>
      </c>
      <c r="AX1060" s="30">
        <f t="shared" ca="1" si="651"/>
        <v>0.41850631466061528</v>
      </c>
      <c r="AY1060" s="30">
        <f t="shared" ca="1" si="651"/>
        <v>0.58526287075476091</v>
      </c>
      <c r="AZ1060" s="30">
        <f>IF(Riskregister!$E$15="",0,COUNTIF(BP$4:BP$53,"&lt;"&amp;AX1060)*IF(AY1060&lt;0.5,Riskregister!$K$15+(Riskregister!$L$15-Riskregister!$K$15)*SQRT(AY1060/2),Riskregister!$L$15-(Riskregister!$L$15-Riskregister!$K$15)*SQRT((1-AY1060)/2)))</f>
        <v>0</v>
      </c>
      <c r="BA1060" s="30">
        <f t="shared" ca="1" si="652"/>
        <v>8.2237952106809287E-2</v>
      </c>
      <c r="BB1060" s="30">
        <f t="shared" ca="1" si="652"/>
        <v>0.49281749637845429</v>
      </c>
      <c r="BC1060" s="30">
        <f>IF(Riskregister!$E$16="",0,COUNTIF(BQ$4:BQ$53,"&lt;"&amp;BA1060)*IF(BB1060&lt;0.5,Riskregister!$K$16+(Riskregister!$L$16-Riskregister!$K$16)*SQRT(BB1060/2),Riskregister!$L$16-(Riskregister!$L$16-Riskregister!$K$16)*SQRT((1-BB1060)/2)))</f>
        <v>0</v>
      </c>
      <c r="BD1060" s="30">
        <f t="shared" ca="1" si="640"/>
        <v>15452644.844811685</v>
      </c>
    </row>
    <row r="1061" spans="20:56" x14ac:dyDescent="0.35">
      <c r="T1061" s="30">
        <f t="shared" ca="1" si="641"/>
        <v>0.23757593078253614</v>
      </c>
      <c r="U1061" s="30">
        <f t="shared" ca="1" si="641"/>
        <v>0.94049988074206514</v>
      </c>
      <c r="V1061" s="30">
        <f ca="1">IF(Riskregister!$E$5="",0,COUNTIF(BF$4:BF$53,"&lt;"&amp;T1061)*IF(U1061&lt;0.5,Riskregister!$K$5+(Riskregister!$L$5-Riskregister!$K$5)*SQRT(U1061/2),Riskregister!$L$5-(Riskregister!$L$5-Riskregister!$K$5)*SQRT((1-U1061)/2)))</f>
        <v>1044766.149633968</v>
      </c>
      <c r="W1061" s="30">
        <f t="shared" ca="1" si="642"/>
        <v>0.68919073058824398</v>
      </c>
      <c r="X1061" s="30">
        <f t="shared" ca="1" si="642"/>
        <v>0.19218079628017581</v>
      </c>
      <c r="Y1061" s="30">
        <f ca="1">IF(Riskregister!$E$6="",0,COUNTIF(BG$4:BG$53,"&lt;"&amp;W1061)*IF(X1061&lt;0.5,Riskregister!$K$6+(Riskregister!$L$6-Riskregister!$K$6)*SQRT(X1061/2),Riskregister!$L$6-(Riskregister!$L$6-Riskregister!$K$6)*SQRT((1-X1061)/2)))</f>
        <v>1515944.2458723194</v>
      </c>
      <c r="Z1061" s="30">
        <f t="shared" ca="1" si="643"/>
        <v>0.95126713510375793</v>
      </c>
      <c r="AA1061" s="30">
        <f t="shared" ca="1" si="643"/>
        <v>0.54107512888864762</v>
      </c>
      <c r="AB1061" s="30">
        <f ca="1">IF(Riskregister!$E$7="",0,COUNTIF(BH$4:BH$53,"&lt;"&amp;Z1061)*IF(AA1061&lt;0.5,Riskregister!$K$7+(Riskregister!$L$7-Riskregister!$K$7)*SQRT(AA1061/2),Riskregister!$L$7-(Riskregister!$L$7-Riskregister!$K$7)*SQRT((1-AA1061)/2)))</f>
        <v>2555763.8570334841</v>
      </c>
      <c r="AC1061" s="30">
        <f t="shared" ca="1" si="644"/>
        <v>0.66599949392547519</v>
      </c>
      <c r="AD1061" s="30">
        <f t="shared" ca="1" si="644"/>
        <v>0.9995225856371498</v>
      </c>
      <c r="AE1061" s="30">
        <f ca="1">IF(Riskregister!$E$8="",0,COUNTIF(BI$4:BI$53,"&lt;"&amp;AC1061)*IF(AD1061&lt;0.5,Riskregister!$K$8+(Riskregister!$L$8-Riskregister!$K$8)*SQRT(AD1061/2),Riskregister!$L$8-(Riskregister!$L$8-Riskregister!$K$8)*SQRT((1-AD1061)/2)))</f>
        <v>14782152.863826204</v>
      </c>
      <c r="AF1061" s="30">
        <f t="shared" ca="1" si="645"/>
        <v>0.35795272898448116</v>
      </c>
      <c r="AG1061" s="30">
        <f t="shared" ca="1" si="645"/>
        <v>0.49302517035957305</v>
      </c>
      <c r="AH1061" s="30">
        <f>IF(Riskregister!$E$9="",0,COUNTIF(BJ$4:BJ$53,"&lt;"&amp;AF1061)*IF(AG1061&lt;0.5,Riskregister!$K$9+(Riskregister!$L$9-Riskregister!$K$9)*SQRT(AG1061/2),Riskregister!$L$9-(Riskregister!$L$9-Riskregister!$K$9)*SQRT((1-AG1061)/2)))</f>
        <v>0</v>
      </c>
      <c r="AI1061" s="30">
        <f t="shared" ca="1" si="646"/>
        <v>0.64446305789853009</v>
      </c>
      <c r="AJ1061" s="30">
        <f t="shared" ca="1" si="646"/>
        <v>0.97695921678570874</v>
      </c>
      <c r="AK1061" s="30">
        <f>IF(Riskregister!$E$10="",0,COUNTIF(BK$4:BK$53,"&lt;"&amp;AI1061)*IF(AJ1061&lt;0.5,Riskregister!$K$10+(Riskregister!$L$10-Riskregister!$K$10)*SQRT(AJ1061/2),Riskregister!$L$10-(Riskregister!$L$10-Riskregister!$K$10)*SQRT((1-AJ1061)/2)))</f>
        <v>0</v>
      </c>
      <c r="AL1061" s="30">
        <f t="shared" ca="1" si="647"/>
        <v>0.75056782273667733</v>
      </c>
      <c r="AM1061" s="30">
        <f t="shared" ca="1" si="647"/>
        <v>0.40588744619366157</v>
      </c>
      <c r="AN1061" s="30">
        <f>IF(Riskregister!$E$11="",0,COUNTIF(BL$4:BL$53,"&lt;"&amp;AL1061)*IF(AM1061&lt;0.5,Riskregister!$K$11+(Riskregister!$L$11-Riskregister!$K$11)*SQRT(AM1061/2),Riskregister!$L$11-(Riskregister!$L$11-Riskregister!$K$11)*SQRT((1-AM1061)/2)))</f>
        <v>0</v>
      </c>
      <c r="AO1061" s="30">
        <f t="shared" ca="1" si="648"/>
        <v>0.4258273422352119</v>
      </c>
      <c r="AP1061" s="30">
        <f t="shared" ca="1" si="648"/>
        <v>0.37458747155044569</v>
      </c>
      <c r="AQ1061" s="30">
        <f>IF(Riskregister!$E$12="",0,COUNTIF(BM$4:BM$53,"&lt;"&amp;AO1061)*IF(AP1061&lt;0.5,Riskregister!$K$12+(Riskregister!$L$12-Riskregister!$K$12)*SQRT(AP1061/2),Riskregister!$L$12-(Riskregister!$L$12-Riskregister!$K$12)*SQRT((1-AP1061)/2)))</f>
        <v>0</v>
      </c>
      <c r="AR1061" s="30">
        <f t="shared" ca="1" si="649"/>
        <v>0.58465361703813989</v>
      </c>
      <c r="AS1061" s="30">
        <f t="shared" ca="1" si="649"/>
        <v>0.56544480091527194</v>
      </c>
      <c r="AT1061" s="30">
        <f>IF(Riskregister!$E$13="",0,COUNTIF(BN$4:BN$53,"&lt;"&amp;AR1061)*IF(AS1061&lt;0.5,Riskregister!$K$13+(Riskregister!$L$13-Riskregister!$K$13)*SQRT(AS1061/2),Riskregister!$L$13-(Riskregister!$L$13-Riskregister!$K$13)*SQRT((1-AS1061)/2)))</f>
        <v>0</v>
      </c>
      <c r="AU1061" s="30">
        <f t="shared" ca="1" si="650"/>
        <v>0.45152356530756044</v>
      </c>
      <c r="AV1061" s="30">
        <f t="shared" ca="1" si="650"/>
        <v>0.23946671117414842</v>
      </c>
      <c r="AW1061" s="30">
        <f>IF(Riskregister!$E$14="",0,COUNTIF(BO$4:BO$53,"&lt;"&amp;AU1061)*IF(AV1061&lt;0.5,Riskregister!$K$14+(Riskregister!$L$14-Riskregister!$K$14)*SQRT(AV1061/2),Riskregister!$L$14-(Riskregister!$L$14-Riskregister!$K$14)*SQRT((1-AV1061)/2)))</f>
        <v>0</v>
      </c>
      <c r="AX1061" s="30">
        <f t="shared" ca="1" si="651"/>
        <v>0.66572166108565312</v>
      </c>
      <c r="AY1061" s="30">
        <f t="shared" ca="1" si="651"/>
        <v>0.62159817275970053</v>
      </c>
      <c r="AZ1061" s="30">
        <f>IF(Riskregister!$E$15="",0,COUNTIF(BP$4:BP$53,"&lt;"&amp;AX1061)*IF(AY1061&lt;0.5,Riskregister!$K$15+(Riskregister!$L$15-Riskregister!$K$15)*SQRT(AY1061/2),Riskregister!$L$15-(Riskregister!$L$15-Riskregister!$K$15)*SQRT((1-AY1061)/2)))</f>
        <v>0</v>
      </c>
      <c r="BA1061" s="30">
        <f t="shared" ca="1" si="652"/>
        <v>6.7831047463797534E-2</v>
      </c>
      <c r="BB1061" s="30">
        <f t="shared" ca="1" si="652"/>
        <v>0.20284414224882563</v>
      </c>
      <c r="BC1061" s="30">
        <f>IF(Riskregister!$E$16="",0,COUNTIF(BQ$4:BQ$53,"&lt;"&amp;BA1061)*IF(BB1061&lt;0.5,Riskregister!$K$16+(Riskregister!$L$16-Riskregister!$K$16)*SQRT(BB1061/2),Riskregister!$L$16-(Riskregister!$L$16-Riskregister!$K$16)*SQRT((1-BB1061)/2)))</f>
        <v>0</v>
      </c>
      <c r="BD1061" s="30">
        <f t="shared" ca="1" si="640"/>
        <v>19898627.116365977</v>
      </c>
    </row>
    <row r="1062" spans="20:56" x14ac:dyDescent="0.35">
      <c r="T1062" s="30">
        <f t="shared" ca="1" si="641"/>
        <v>0.67927121490174547</v>
      </c>
      <c r="U1062" s="30">
        <f t="shared" ca="1" si="641"/>
        <v>0.96818679483553094</v>
      </c>
      <c r="V1062" s="30">
        <f ca="1">IF(Riskregister!$E$5="",0,COUNTIF(BF$4:BF$53,"&lt;"&amp;T1062)*IF(U1062&lt;0.5,Riskregister!$K$5+(Riskregister!$L$5-Riskregister!$K$5)*SQRT(U1062/2),Riskregister!$L$5-(Riskregister!$L$5-Riskregister!$K$5)*SQRT((1-U1062)/2)))</f>
        <v>2172981.5153639689</v>
      </c>
      <c r="W1062" s="30">
        <f t="shared" ca="1" si="642"/>
        <v>0.63119880702744957</v>
      </c>
      <c r="X1062" s="30">
        <f t="shared" ca="1" si="642"/>
        <v>0.40454150377738152</v>
      </c>
      <c r="Y1062" s="30">
        <f ca="1">IF(Riskregister!$E$6="",0,COUNTIF(BG$4:BG$53,"&lt;"&amp;W1062)*IF(X1062&lt;0.5,Riskregister!$K$6+(Riskregister!$L$6-Riskregister!$K$6)*SQRT(X1062/2),Riskregister!$L$6-(Riskregister!$L$6-Riskregister!$K$6)*SQRT((1-X1062)/2)))</f>
        <v>2019082.7478783883</v>
      </c>
      <c r="Z1062" s="30">
        <f t="shared" ca="1" si="643"/>
        <v>0.40887443817085811</v>
      </c>
      <c r="AA1062" s="30">
        <f t="shared" ca="1" si="643"/>
        <v>0.44469298443258787</v>
      </c>
      <c r="AB1062" s="30">
        <f ca="1">IF(Riskregister!$E$7="",0,COUNTIF(BH$4:BH$53,"&lt;"&amp;Z1062)*IF(AA1062&lt;0.5,Riskregister!$K$7+(Riskregister!$L$7-Riskregister!$K$7)*SQRT(AA1062/2),Riskregister!$L$7-(Riskregister!$L$7-Riskregister!$K$7)*SQRT((1-AA1062)/2)))</f>
        <v>1290226.2522645297</v>
      </c>
      <c r="AC1062" s="30">
        <f t="shared" ca="1" si="644"/>
        <v>0.53344659491630675</v>
      </c>
      <c r="AD1062" s="30">
        <f t="shared" ca="1" si="644"/>
        <v>0.75167772357927065</v>
      </c>
      <c r="AE1062" s="30">
        <f ca="1">IF(Riskregister!$E$8="",0,COUNTIF(BI$4:BI$53,"&lt;"&amp;AC1062)*IF(AD1062&lt;0.5,Riskregister!$K$8+(Riskregister!$L$8-Riskregister!$K$8)*SQRT(AD1062/2),Riskregister!$L$8-(Riskregister!$L$8-Riskregister!$K$8)*SQRT((1-AD1062)/2)))</f>
        <v>10031652.599948088</v>
      </c>
      <c r="AF1062" s="30">
        <f t="shared" ca="1" si="645"/>
        <v>0.54750352295654992</v>
      </c>
      <c r="AG1062" s="30">
        <f t="shared" ca="1" si="645"/>
        <v>0.64407937761378742</v>
      </c>
      <c r="AH1062" s="30">
        <f>IF(Riskregister!$E$9="",0,COUNTIF(BJ$4:BJ$53,"&lt;"&amp;AF1062)*IF(AG1062&lt;0.5,Riskregister!$K$9+(Riskregister!$L$9-Riskregister!$K$9)*SQRT(AG1062/2),Riskregister!$L$9-(Riskregister!$L$9-Riskregister!$K$9)*SQRT((1-AG1062)/2)))</f>
        <v>0</v>
      </c>
      <c r="AI1062" s="30">
        <f t="shared" ca="1" si="646"/>
        <v>0.84875414882032629</v>
      </c>
      <c r="AJ1062" s="30">
        <f t="shared" ca="1" si="646"/>
        <v>0.71938480887801681</v>
      </c>
      <c r="AK1062" s="30">
        <f>IF(Riskregister!$E$10="",0,COUNTIF(BK$4:BK$53,"&lt;"&amp;AI1062)*IF(AJ1062&lt;0.5,Riskregister!$K$10+(Riskregister!$L$10-Riskregister!$K$10)*SQRT(AJ1062/2),Riskregister!$L$10-(Riskregister!$L$10-Riskregister!$K$10)*SQRT((1-AJ1062)/2)))</f>
        <v>0</v>
      </c>
      <c r="AL1062" s="30">
        <f t="shared" ca="1" si="647"/>
        <v>6.8535827619792378E-2</v>
      </c>
      <c r="AM1062" s="30">
        <f t="shared" ca="1" si="647"/>
        <v>0.75412823586526545</v>
      </c>
      <c r="AN1062" s="30">
        <f>IF(Riskregister!$E$11="",0,COUNTIF(BL$4:BL$53,"&lt;"&amp;AL1062)*IF(AM1062&lt;0.5,Riskregister!$K$11+(Riskregister!$L$11-Riskregister!$K$11)*SQRT(AM1062/2),Riskregister!$L$11-(Riskregister!$L$11-Riskregister!$K$11)*SQRT((1-AM1062)/2)))</f>
        <v>0</v>
      </c>
      <c r="AO1062" s="30">
        <f t="shared" ca="1" si="648"/>
        <v>6.4137949679834994E-2</v>
      </c>
      <c r="AP1062" s="30">
        <f t="shared" ca="1" si="648"/>
        <v>0.93873691146753357</v>
      </c>
      <c r="AQ1062" s="30">
        <f>IF(Riskregister!$E$12="",0,COUNTIF(BM$4:BM$53,"&lt;"&amp;AO1062)*IF(AP1062&lt;0.5,Riskregister!$K$12+(Riskregister!$L$12-Riskregister!$K$12)*SQRT(AP1062/2),Riskregister!$L$12-(Riskregister!$L$12-Riskregister!$K$12)*SQRT((1-AP1062)/2)))</f>
        <v>0</v>
      </c>
      <c r="AR1062" s="30">
        <f t="shared" ca="1" si="649"/>
        <v>0.59861361765503596</v>
      </c>
      <c r="AS1062" s="30">
        <f t="shared" ca="1" si="649"/>
        <v>0.81614164215086615</v>
      </c>
      <c r="AT1062" s="30">
        <f>IF(Riskregister!$E$13="",0,COUNTIF(BN$4:BN$53,"&lt;"&amp;AR1062)*IF(AS1062&lt;0.5,Riskregister!$K$13+(Riskregister!$L$13-Riskregister!$K$13)*SQRT(AS1062/2),Riskregister!$L$13-(Riskregister!$L$13-Riskregister!$K$13)*SQRT((1-AS1062)/2)))</f>
        <v>0</v>
      </c>
      <c r="AU1062" s="30">
        <f t="shared" ca="1" si="650"/>
        <v>0.83018573137692908</v>
      </c>
      <c r="AV1062" s="30">
        <f t="shared" ca="1" si="650"/>
        <v>0.20967514636605522</v>
      </c>
      <c r="AW1062" s="30">
        <f>IF(Riskregister!$E$14="",0,COUNTIF(BO$4:BO$53,"&lt;"&amp;AU1062)*IF(AV1062&lt;0.5,Riskregister!$K$14+(Riskregister!$L$14-Riskregister!$K$14)*SQRT(AV1062/2),Riskregister!$L$14-(Riskregister!$L$14-Riskregister!$K$14)*SQRT((1-AV1062)/2)))</f>
        <v>0</v>
      </c>
      <c r="AX1062" s="30">
        <f t="shared" ca="1" si="651"/>
        <v>3.3913921900909028E-2</v>
      </c>
      <c r="AY1062" s="30">
        <f t="shared" ca="1" si="651"/>
        <v>0.18028937598090455</v>
      </c>
      <c r="AZ1062" s="30">
        <f>IF(Riskregister!$E$15="",0,COUNTIF(BP$4:BP$53,"&lt;"&amp;AX1062)*IF(AY1062&lt;0.5,Riskregister!$K$15+(Riskregister!$L$15-Riskregister!$K$15)*SQRT(AY1062/2),Riskregister!$L$15-(Riskregister!$L$15-Riskregister!$K$15)*SQRT((1-AY1062)/2)))</f>
        <v>0</v>
      </c>
      <c r="BA1062" s="30">
        <f t="shared" ca="1" si="652"/>
        <v>0.21050342499265495</v>
      </c>
      <c r="BB1062" s="30">
        <f t="shared" ca="1" si="652"/>
        <v>0.11755320043794359</v>
      </c>
      <c r="BC1062" s="30">
        <f>IF(Riskregister!$E$16="",0,COUNTIF(BQ$4:BQ$53,"&lt;"&amp;BA1062)*IF(BB1062&lt;0.5,Riskregister!$K$16+(Riskregister!$L$16-Riskregister!$K$16)*SQRT(BB1062/2),Riskregister!$L$16-(Riskregister!$L$16-Riskregister!$K$16)*SQRT((1-BB1062)/2)))</f>
        <v>0</v>
      </c>
      <c r="BD1062" s="30">
        <f t="shared" ca="1" si="640"/>
        <v>15513943.115454976</v>
      </c>
    </row>
    <row r="1063" spans="20:56" x14ac:dyDescent="0.35">
      <c r="T1063" s="30">
        <f t="shared" ca="1" si="641"/>
        <v>0.24645910681719807</v>
      </c>
      <c r="U1063" s="30">
        <f t="shared" ca="1" si="641"/>
        <v>0.73908763510964814</v>
      </c>
      <c r="V1063" s="30">
        <f ca="1">IF(Riskregister!$E$5="",0,COUNTIF(BF$4:BF$53,"&lt;"&amp;T1063)*IF(U1063&lt;0.5,Riskregister!$K$5+(Riskregister!$L$5-Riskregister!$K$5)*SQRT(U1063/2),Riskregister!$L$5-(Riskregister!$L$5-Riskregister!$K$5)*SQRT((1-U1063)/2)))</f>
        <v>874931.53370314045</v>
      </c>
      <c r="W1063" s="30">
        <f t="shared" ca="1" si="642"/>
        <v>0.49919610011151061</v>
      </c>
      <c r="X1063" s="30">
        <f t="shared" ca="1" si="642"/>
        <v>0.41968155028580523</v>
      </c>
      <c r="Y1063" s="30">
        <f ca="1">IF(Riskregister!$E$6="",0,COUNTIF(BG$4:BG$53,"&lt;"&amp;W1063)*IF(X1063&lt;0.5,Riskregister!$K$6+(Riskregister!$L$6-Riskregister!$K$6)*SQRT(X1063/2),Riskregister!$L$6-(Riskregister!$L$6-Riskregister!$K$6)*SQRT((1-X1063)/2)))</f>
        <v>2049101.7087651137</v>
      </c>
      <c r="Z1063" s="30">
        <f t="shared" ca="1" si="643"/>
        <v>0.54875390969768223</v>
      </c>
      <c r="AA1063" s="30">
        <f t="shared" ca="1" si="643"/>
        <v>0.49476718945339782</v>
      </c>
      <c r="AB1063" s="30">
        <f ca="1">IF(Riskregister!$E$7="",0,COUNTIF(BH$4:BH$53,"&lt;"&amp;Z1063)*IF(AA1063&lt;0.5,Riskregister!$K$7+(Riskregister!$L$7-Riskregister!$K$7)*SQRT(AA1063/2),Riskregister!$L$7-(Riskregister!$L$7-Riskregister!$K$7)*SQRT((1-AA1063)/2)))</f>
        <v>1344491.0974942497</v>
      </c>
      <c r="AC1063" s="30">
        <f t="shared" ca="1" si="644"/>
        <v>0.98445457538658088</v>
      </c>
      <c r="AD1063" s="30">
        <f t="shared" ca="1" si="644"/>
        <v>0.54546353230062627</v>
      </c>
      <c r="AE1063" s="30">
        <f ca="1">IF(Riskregister!$E$8="",0,COUNTIF(BI$4:BI$53,"&lt;"&amp;AC1063)*IF(AD1063&lt;0.5,Riskregister!$K$8+(Riskregister!$L$8-Riskregister!$K$8)*SQRT(AD1063/2),Riskregister!$L$8-(Riskregister!$L$8-Riskregister!$K$8)*SQRT((1-AD1063)/2)))</f>
        <v>19315695.456883032</v>
      </c>
      <c r="AF1063" s="30">
        <f t="shared" ca="1" si="645"/>
        <v>0.72554760984999267</v>
      </c>
      <c r="AG1063" s="30">
        <f t="shared" ca="1" si="645"/>
        <v>0.58677879222265428</v>
      </c>
      <c r="AH1063" s="30">
        <f>IF(Riskregister!$E$9="",0,COUNTIF(BJ$4:BJ$53,"&lt;"&amp;AF1063)*IF(AG1063&lt;0.5,Riskregister!$K$9+(Riskregister!$L$9-Riskregister!$K$9)*SQRT(AG1063/2),Riskregister!$L$9-(Riskregister!$L$9-Riskregister!$K$9)*SQRT((1-AG1063)/2)))</f>
        <v>0</v>
      </c>
      <c r="AI1063" s="30">
        <f t="shared" ca="1" si="646"/>
        <v>0.35040232253851755</v>
      </c>
      <c r="AJ1063" s="30">
        <f t="shared" ca="1" si="646"/>
        <v>0.83102683624212637</v>
      </c>
      <c r="AK1063" s="30">
        <f>IF(Riskregister!$E$10="",0,COUNTIF(BK$4:BK$53,"&lt;"&amp;AI1063)*IF(AJ1063&lt;0.5,Riskregister!$K$10+(Riskregister!$L$10-Riskregister!$K$10)*SQRT(AJ1063/2),Riskregister!$L$10-(Riskregister!$L$10-Riskregister!$K$10)*SQRT((1-AJ1063)/2)))</f>
        <v>0</v>
      </c>
      <c r="AL1063" s="30">
        <f t="shared" ca="1" si="647"/>
        <v>0.48348134278603949</v>
      </c>
      <c r="AM1063" s="30">
        <f t="shared" ca="1" si="647"/>
        <v>0.50448977648176574</v>
      </c>
      <c r="AN1063" s="30">
        <f>IF(Riskregister!$E$11="",0,COUNTIF(BL$4:BL$53,"&lt;"&amp;AL1063)*IF(AM1063&lt;0.5,Riskregister!$K$11+(Riskregister!$L$11-Riskregister!$K$11)*SQRT(AM1063/2),Riskregister!$L$11-(Riskregister!$L$11-Riskregister!$K$11)*SQRT((1-AM1063)/2)))</f>
        <v>0</v>
      </c>
      <c r="AO1063" s="30">
        <f t="shared" ca="1" si="648"/>
        <v>0.41273284062111693</v>
      </c>
      <c r="AP1063" s="30">
        <f t="shared" ca="1" si="648"/>
        <v>0.95228048030988588</v>
      </c>
      <c r="AQ1063" s="30">
        <f>IF(Riskregister!$E$12="",0,COUNTIF(BM$4:BM$53,"&lt;"&amp;AO1063)*IF(AP1063&lt;0.5,Riskregister!$K$12+(Riskregister!$L$12-Riskregister!$K$12)*SQRT(AP1063/2),Riskregister!$L$12-(Riskregister!$L$12-Riskregister!$K$12)*SQRT((1-AP1063)/2)))</f>
        <v>0</v>
      </c>
      <c r="AR1063" s="30">
        <f t="shared" ca="1" si="649"/>
        <v>0.25426376248355587</v>
      </c>
      <c r="AS1063" s="30">
        <f t="shared" ca="1" si="649"/>
        <v>0.6964594534867351</v>
      </c>
      <c r="AT1063" s="30">
        <f>IF(Riskregister!$E$13="",0,COUNTIF(BN$4:BN$53,"&lt;"&amp;AR1063)*IF(AS1063&lt;0.5,Riskregister!$K$13+(Riskregister!$L$13-Riskregister!$K$13)*SQRT(AS1063/2),Riskregister!$L$13-(Riskregister!$L$13-Riskregister!$K$13)*SQRT((1-AS1063)/2)))</f>
        <v>0</v>
      </c>
      <c r="AU1063" s="30">
        <f t="shared" ca="1" si="650"/>
        <v>0.9100024820800996</v>
      </c>
      <c r="AV1063" s="30">
        <f t="shared" ca="1" si="650"/>
        <v>0.50382169989743719</v>
      </c>
      <c r="AW1063" s="30">
        <f>IF(Riskregister!$E$14="",0,COUNTIF(BO$4:BO$53,"&lt;"&amp;AU1063)*IF(AV1063&lt;0.5,Riskregister!$K$14+(Riskregister!$L$14-Riskregister!$K$14)*SQRT(AV1063/2),Riskregister!$L$14-(Riskregister!$L$14-Riskregister!$K$14)*SQRT((1-AV1063)/2)))</f>
        <v>0</v>
      </c>
      <c r="AX1063" s="30">
        <f t="shared" ca="1" si="651"/>
        <v>0.60075494092090664</v>
      </c>
      <c r="AY1063" s="30">
        <f t="shared" ca="1" si="651"/>
        <v>0.58497587816524599</v>
      </c>
      <c r="AZ1063" s="30">
        <f>IF(Riskregister!$E$15="",0,COUNTIF(BP$4:BP$53,"&lt;"&amp;AX1063)*IF(AY1063&lt;0.5,Riskregister!$K$15+(Riskregister!$L$15-Riskregister!$K$15)*SQRT(AY1063/2),Riskregister!$L$15-(Riskregister!$L$15-Riskregister!$K$15)*SQRT((1-AY1063)/2)))</f>
        <v>0</v>
      </c>
      <c r="BA1063" s="30">
        <f t="shared" ca="1" si="652"/>
        <v>0.62297718327380469</v>
      </c>
      <c r="BB1063" s="30">
        <f t="shared" ca="1" si="652"/>
        <v>2.6072762871049537E-2</v>
      </c>
      <c r="BC1063" s="30">
        <f>IF(Riskregister!$E$16="",0,COUNTIF(BQ$4:BQ$53,"&lt;"&amp;BA1063)*IF(BB1063&lt;0.5,Riskregister!$K$16+(Riskregister!$L$16-Riskregister!$K$16)*SQRT(BB1063/2),Riskregister!$L$16-(Riskregister!$L$16-Riskregister!$K$16)*SQRT((1-BB1063)/2)))</f>
        <v>0</v>
      </c>
      <c r="BD1063" s="30">
        <f t="shared" ca="1" si="640"/>
        <v>23584219.796845537</v>
      </c>
    </row>
    <row r="1064" spans="20:56" x14ac:dyDescent="0.35">
      <c r="T1064" s="30">
        <f t="shared" ref="T1064:U1083" ca="1" si="653">RAND()</f>
        <v>3.8576946911918486E-2</v>
      </c>
      <c r="U1064" s="30">
        <f t="shared" ca="1" si="653"/>
        <v>4.4348406039871335E-2</v>
      </c>
      <c r="V1064" s="30">
        <f ca="1">IF(Riskregister!$E$5="",0,COUNTIF(BF$4:BF$53,"&lt;"&amp;T1064)*IF(U1064&lt;0.5,Riskregister!$K$5+(Riskregister!$L$5-Riskregister!$K$5)*SQRT(U1064/2),Riskregister!$L$5-(Riskregister!$L$5-Riskregister!$K$5)*SQRT((1-U1064)/2)))</f>
        <v>217009.52254371741</v>
      </c>
      <c r="W1064" s="30">
        <f t="shared" ref="W1064:X1083" ca="1" si="654">RAND()</f>
        <v>0.69017599869757229</v>
      </c>
      <c r="X1064" s="30">
        <f t="shared" ca="1" si="654"/>
        <v>0.97255111306015141</v>
      </c>
      <c r="Y1064" s="30">
        <f ca="1">IF(Riskregister!$E$6="",0,COUNTIF(BG$4:BG$53,"&lt;"&amp;W1064)*IF(X1064&lt;0.5,Riskregister!$K$6+(Riskregister!$L$6-Riskregister!$K$6)*SQRT(X1064/2),Riskregister!$L$6-(Riskregister!$L$6-Riskregister!$K$6)*SQRT((1-X1064)/2)))</f>
        <v>3578255.0683526606</v>
      </c>
      <c r="Z1064" s="30">
        <f t="shared" ref="Z1064:AA1083" ca="1" si="655">RAND()</f>
        <v>8.512060309785674E-2</v>
      </c>
      <c r="AA1064" s="30">
        <f t="shared" ca="1" si="655"/>
        <v>0.14794216275650329</v>
      </c>
      <c r="AB1064" s="30">
        <f ca="1">IF(Riskregister!$E$7="",0,COUNTIF(BH$4:BH$53,"&lt;"&amp;Z1064)*IF(AA1064&lt;0.5,Riskregister!$K$7+(Riskregister!$L$7-Riskregister!$K$7)*SQRT(AA1064/2),Riskregister!$L$7-(Riskregister!$L$7-Riskregister!$K$7)*SQRT((1-AA1064)/2)))</f>
        <v>435575.064071642</v>
      </c>
      <c r="AC1064" s="30">
        <f t="shared" ref="AC1064:AD1083" ca="1" si="656">RAND()</f>
        <v>0.10453079224714634</v>
      </c>
      <c r="AD1064" s="30">
        <f t="shared" ca="1" si="656"/>
        <v>8.9042259685469416E-2</v>
      </c>
      <c r="AE1064" s="30">
        <f ca="1">IF(Riskregister!$E$8="",0,COUNTIF(BI$4:BI$53,"&lt;"&amp;AC1064)*IF(AD1064&lt;0.5,Riskregister!$K$8+(Riskregister!$L$8-Riskregister!$K$8)*SQRT(AD1064/2),Riskregister!$L$8-(Riskregister!$L$8-Riskregister!$K$8)*SQRT((1-AD1064)/2)))</f>
        <v>1291701.4461147115</v>
      </c>
      <c r="AF1064" s="30">
        <f t="shared" ref="AF1064:AG1083" ca="1" si="657">RAND()</f>
        <v>0.73657683376070449</v>
      </c>
      <c r="AG1064" s="30">
        <f t="shared" ca="1" si="657"/>
        <v>0.87723418578323831</v>
      </c>
      <c r="AH1064" s="30">
        <f>IF(Riskregister!$E$9="",0,COUNTIF(BJ$4:BJ$53,"&lt;"&amp;AF1064)*IF(AG1064&lt;0.5,Riskregister!$K$9+(Riskregister!$L$9-Riskregister!$K$9)*SQRT(AG1064/2),Riskregister!$L$9-(Riskregister!$L$9-Riskregister!$K$9)*SQRT((1-AG1064)/2)))</f>
        <v>0</v>
      </c>
      <c r="AI1064" s="30">
        <f t="shared" ref="AI1064:AJ1083" ca="1" si="658">RAND()</f>
        <v>0.13868459863566229</v>
      </c>
      <c r="AJ1064" s="30">
        <f t="shared" ca="1" si="658"/>
        <v>0.28176699189499066</v>
      </c>
      <c r="AK1064" s="30">
        <f>IF(Riskregister!$E$10="",0,COUNTIF(BK$4:BK$53,"&lt;"&amp;AI1064)*IF(AJ1064&lt;0.5,Riskregister!$K$10+(Riskregister!$L$10-Riskregister!$K$10)*SQRT(AJ1064/2),Riskregister!$L$10-(Riskregister!$L$10-Riskregister!$K$10)*SQRT((1-AJ1064)/2)))</f>
        <v>0</v>
      </c>
      <c r="AL1064" s="30">
        <f t="shared" ref="AL1064:AM1083" ca="1" si="659">RAND()</f>
        <v>0.87466851650725774</v>
      </c>
      <c r="AM1064" s="30">
        <f t="shared" ca="1" si="659"/>
        <v>0.86976564595133754</v>
      </c>
      <c r="AN1064" s="30">
        <f>IF(Riskregister!$E$11="",0,COUNTIF(BL$4:BL$53,"&lt;"&amp;AL1064)*IF(AM1064&lt;0.5,Riskregister!$K$11+(Riskregister!$L$11-Riskregister!$K$11)*SQRT(AM1064/2),Riskregister!$L$11-(Riskregister!$L$11-Riskregister!$K$11)*SQRT((1-AM1064)/2)))</f>
        <v>0</v>
      </c>
      <c r="AO1064" s="30">
        <f t="shared" ref="AO1064:AP1083" ca="1" si="660">RAND()</f>
        <v>0.7248549215381378</v>
      </c>
      <c r="AP1064" s="30">
        <f t="shared" ca="1" si="660"/>
        <v>0.39519127101211049</v>
      </c>
      <c r="AQ1064" s="30">
        <f>IF(Riskregister!$E$12="",0,COUNTIF(BM$4:BM$53,"&lt;"&amp;AO1064)*IF(AP1064&lt;0.5,Riskregister!$K$12+(Riskregister!$L$12-Riskregister!$K$12)*SQRT(AP1064/2),Riskregister!$L$12-(Riskregister!$L$12-Riskregister!$K$12)*SQRT((1-AP1064)/2)))</f>
        <v>0</v>
      </c>
      <c r="AR1064" s="30">
        <f t="shared" ref="AR1064:AS1083" ca="1" si="661">RAND()</f>
        <v>0.38842493426176239</v>
      </c>
      <c r="AS1064" s="30">
        <f t="shared" ca="1" si="661"/>
        <v>0.72595299299156302</v>
      </c>
      <c r="AT1064" s="30">
        <f>IF(Riskregister!$E$13="",0,COUNTIF(BN$4:BN$53,"&lt;"&amp;AR1064)*IF(AS1064&lt;0.5,Riskregister!$K$13+(Riskregister!$L$13-Riskregister!$K$13)*SQRT(AS1064/2),Riskregister!$L$13-(Riskregister!$L$13-Riskregister!$K$13)*SQRT((1-AS1064)/2)))</f>
        <v>0</v>
      </c>
      <c r="AU1064" s="30">
        <f t="shared" ref="AU1064:AV1083" ca="1" si="662">RAND()</f>
        <v>0.52924839715499672</v>
      </c>
      <c r="AV1064" s="30">
        <f t="shared" ca="1" si="662"/>
        <v>0.25267445710182312</v>
      </c>
      <c r="AW1064" s="30">
        <f>IF(Riskregister!$E$14="",0,COUNTIF(BO$4:BO$53,"&lt;"&amp;AU1064)*IF(AV1064&lt;0.5,Riskregister!$K$14+(Riskregister!$L$14-Riskregister!$K$14)*SQRT(AV1064/2),Riskregister!$L$14-(Riskregister!$L$14-Riskregister!$K$14)*SQRT((1-AV1064)/2)))</f>
        <v>0</v>
      </c>
      <c r="AX1064" s="30">
        <f t="shared" ref="AX1064:AY1083" ca="1" si="663">RAND()</f>
        <v>0.34695631951614658</v>
      </c>
      <c r="AY1064" s="30">
        <f t="shared" ca="1" si="663"/>
        <v>0.73566174591931655</v>
      </c>
      <c r="AZ1064" s="30">
        <f>IF(Riskregister!$E$15="",0,COUNTIF(BP$4:BP$53,"&lt;"&amp;AX1064)*IF(AY1064&lt;0.5,Riskregister!$K$15+(Riskregister!$L$15-Riskregister!$K$15)*SQRT(AY1064/2),Riskregister!$L$15-(Riskregister!$L$15-Riskregister!$K$15)*SQRT((1-AY1064)/2)))</f>
        <v>0</v>
      </c>
      <c r="BA1064" s="30">
        <f t="shared" ref="BA1064:BB1083" ca="1" si="664">RAND()</f>
        <v>0.38008457792849026</v>
      </c>
      <c r="BB1064" s="30">
        <f t="shared" ca="1" si="664"/>
        <v>0.64390526218359345</v>
      </c>
      <c r="BC1064" s="30">
        <f>IF(Riskregister!$E$16="",0,COUNTIF(BQ$4:BQ$53,"&lt;"&amp;BA1064)*IF(BB1064&lt;0.5,Riskregister!$K$16+(Riskregister!$L$16-Riskregister!$K$16)*SQRT(BB1064/2),Riskregister!$L$16-(Riskregister!$L$16-Riskregister!$K$16)*SQRT((1-BB1064)/2)))</f>
        <v>0</v>
      </c>
      <c r="BD1064" s="30">
        <f t="shared" ca="1" si="640"/>
        <v>5522541.101082732</v>
      </c>
    </row>
    <row r="1065" spans="20:56" x14ac:dyDescent="0.35">
      <c r="T1065" s="30">
        <f t="shared" ca="1" si="653"/>
        <v>0.45802526777260755</v>
      </c>
      <c r="U1065" s="30">
        <f t="shared" ca="1" si="653"/>
        <v>0.61877637475615144</v>
      </c>
      <c r="V1065" s="30">
        <f ca="1">IF(Riskregister!$E$5="",0,COUNTIF(BF$4:BF$53,"&lt;"&amp;T1065)*IF(U1065&lt;0.5,Riskregister!$K$5+(Riskregister!$L$5-Riskregister!$K$5)*SQRT(U1065/2),Riskregister!$L$5-(Riskregister!$L$5-Riskregister!$K$5)*SQRT((1-U1065)/2)))</f>
        <v>1210601.9778592256</v>
      </c>
      <c r="W1065" s="30">
        <f t="shared" ca="1" si="654"/>
        <v>0.63689013159130137</v>
      </c>
      <c r="X1065" s="30">
        <f t="shared" ca="1" si="654"/>
        <v>0.15854945483186733</v>
      </c>
      <c r="Y1065" s="30">
        <f ca="1">IF(Riskregister!$E$6="",0,COUNTIF(BG$4:BG$53,"&lt;"&amp;W1065)*IF(X1065&lt;0.5,Riskregister!$K$6+(Riskregister!$L$6-Riskregister!$K$6)*SQRT(X1065/2),Riskregister!$L$6-(Riskregister!$L$6-Riskregister!$K$6)*SQRT((1-X1065)/2)))</f>
        <v>1413607.649591547</v>
      </c>
      <c r="Z1065" s="30">
        <f t="shared" ca="1" si="655"/>
        <v>0.67183550288702609</v>
      </c>
      <c r="AA1065" s="30">
        <f t="shared" ca="1" si="655"/>
        <v>0.88189624618897045</v>
      </c>
      <c r="AB1065" s="30">
        <f ca="1">IF(Riskregister!$E$7="",0,COUNTIF(BH$4:BH$53,"&lt;"&amp;Z1065)*IF(AA1065&lt;0.5,Riskregister!$K$7+(Riskregister!$L$7-Riskregister!$K$7)*SQRT(AA1065/2),Riskregister!$L$7-(Riskregister!$L$7-Riskregister!$K$7)*SQRT((1-AA1065)/2)))</f>
        <v>2204635.4972578962</v>
      </c>
      <c r="AC1065" s="30">
        <f t="shared" ca="1" si="656"/>
        <v>0.4457330785893836</v>
      </c>
      <c r="AD1065" s="30">
        <f t="shared" ca="1" si="656"/>
        <v>0.25536865958646227</v>
      </c>
      <c r="AE1065" s="30">
        <f ca="1">IF(Riskregister!$E$8="",0,COUNTIF(BI$4:BI$53,"&lt;"&amp;AC1065)*IF(AD1065&lt;0.5,Riskregister!$K$8+(Riskregister!$L$8-Riskregister!$K$8)*SQRT(AD1065/2),Riskregister!$L$8-(Riskregister!$L$8-Riskregister!$K$8)*SQRT((1-AD1065)/2)))</f>
        <v>3958896.7505015545</v>
      </c>
      <c r="AF1065" s="30">
        <f t="shared" ca="1" si="657"/>
        <v>0.24276295119658498</v>
      </c>
      <c r="AG1065" s="30">
        <f t="shared" ca="1" si="657"/>
        <v>0.52084661060451021</v>
      </c>
      <c r="AH1065" s="30">
        <f>IF(Riskregister!$E$9="",0,COUNTIF(BJ$4:BJ$53,"&lt;"&amp;AF1065)*IF(AG1065&lt;0.5,Riskregister!$K$9+(Riskregister!$L$9-Riskregister!$K$9)*SQRT(AG1065/2),Riskregister!$L$9-(Riskregister!$L$9-Riskregister!$K$9)*SQRT((1-AG1065)/2)))</f>
        <v>0</v>
      </c>
      <c r="AI1065" s="30">
        <f t="shared" ca="1" si="658"/>
        <v>0.77439043178642375</v>
      </c>
      <c r="AJ1065" s="30">
        <f t="shared" ca="1" si="658"/>
        <v>0.52609980265729961</v>
      </c>
      <c r="AK1065" s="30">
        <f>IF(Riskregister!$E$10="",0,COUNTIF(BK$4:BK$53,"&lt;"&amp;AI1065)*IF(AJ1065&lt;0.5,Riskregister!$K$10+(Riskregister!$L$10-Riskregister!$K$10)*SQRT(AJ1065/2),Riskregister!$L$10-(Riskregister!$L$10-Riskregister!$K$10)*SQRT((1-AJ1065)/2)))</f>
        <v>0</v>
      </c>
      <c r="AL1065" s="30">
        <f t="shared" ca="1" si="659"/>
        <v>0.37543235431231092</v>
      </c>
      <c r="AM1065" s="30">
        <f t="shared" ca="1" si="659"/>
        <v>0.37704118505961959</v>
      </c>
      <c r="AN1065" s="30">
        <f>IF(Riskregister!$E$11="",0,COUNTIF(BL$4:BL$53,"&lt;"&amp;AL1065)*IF(AM1065&lt;0.5,Riskregister!$K$11+(Riskregister!$L$11-Riskregister!$K$11)*SQRT(AM1065/2),Riskregister!$L$11-(Riskregister!$L$11-Riskregister!$K$11)*SQRT((1-AM1065)/2)))</f>
        <v>0</v>
      </c>
      <c r="AO1065" s="30">
        <f t="shared" ca="1" si="660"/>
        <v>0.96980876963006502</v>
      </c>
      <c r="AP1065" s="30">
        <f t="shared" ca="1" si="660"/>
        <v>8.4349797975985408E-2</v>
      </c>
      <c r="AQ1065" s="30">
        <f>IF(Riskregister!$E$12="",0,COUNTIF(BM$4:BM$53,"&lt;"&amp;AO1065)*IF(AP1065&lt;0.5,Riskregister!$K$12+(Riskregister!$L$12-Riskregister!$K$12)*SQRT(AP1065/2),Riskregister!$L$12-(Riskregister!$L$12-Riskregister!$K$12)*SQRT((1-AP1065)/2)))</f>
        <v>0</v>
      </c>
      <c r="AR1065" s="30">
        <f t="shared" ca="1" si="661"/>
        <v>0.69079629782235608</v>
      </c>
      <c r="AS1065" s="30">
        <f t="shared" ca="1" si="661"/>
        <v>0.2428804305194282</v>
      </c>
      <c r="AT1065" s="30">
        <f>IF(Riskregister!$E$13="",0,COUNTIF(BN$4:BN$53,"&lt;"&amp;AR1065)*IF(AS1065&lt;0.5,Riskregister!$K$13+(Riskregister!$L$13-Riskregister!$K$13)*SQRT(AS1065/2),Riskregister!$L$13-(Riskregister!$L$13-Riskregister!$K$13)*SQRT((1-AS1065)/2)))</f>
        <v>0</v>
      </c>
      <c r="AU1065" s="30">
        <f t="shared" ca="1" si="662"/>
        <v>0.98822117623618544</v>
      </c>
      <c r="AV1065" s="30">
        <f t="shared" ca="1" si="662"/>
        <v>7.5065443209068716E-2</v>
      </c>
      <c r="AW1065" s="30">
        <f>IF(Riskregister!$E$14="",0,COUNTIF(BO$4:BO$53,"&lt;"&amp;AU1065)*IF(AV1065&lt;0.5,Riskregister!$K$14+(Riskregister!$L$14-Riskregister!$K$14)*SQRT(AV1065/2),Riskregister!$L$14-(Riskregister!$L$14-Riskregister!$K$14)*SQRT((1-AV1065)/2)))</f>
        <v>0</v>
      </c>
      <c r="AX1065" s="30">
        <f t="shared" ca="1" si="663"/>
        <v>0.58122167663556756</v>
      </c>
      <c r="AY1065" s="30">
        <f t="shared" ca="1" si="663"/>
        <v>0.28026145861962226</v>
      </c>
      <c r="AZ1065" s="30">
        <f>IF(Riskregister!$E$15="",0,COUNTIF(BP$4:BP$53,"&lt;"&amp;AX1065)*IF(AY1065&lt;0.5,Riskregister!$K$15+(Riskregister!$L$15-Riskregister!$K$15)*SQRT(AY1065/2),Riskregister!$L$15-(Riskregister!$L$15-Riskregister!$K$15)*SQRT((1-AY1065)/2)))</f>
        <v>0</v>
      </c>
      <c r="BA1065" s="30">
        <f t="shared" ca="1" si="664"/>
        <v>0.28598879273013389</v>
      </c>
      <c r="BB1065" s="30">
        <f t="shared" ca="1" si="664"/>
        <v>0.10298624250597588</v>
      </c>
      <c r="BC1065" s="30">
        <f>IF(Riskregister!$E$16="",0,COUNTIF(BQ$4:BQ$53,"&lt;"&amp;BA1065)*IF(BB1065&lt;0.5,Riskregister!$K$16+(Riskregister!$L$16-Riskregister!$K$16)*SQRT(BB1065/2),Riskregister!$L$16-(Riskregister!$L$16-Riskregister!$K$16)*SQRT((1-BB1065)/2)))</f>
        <v>0</v>
      </c>
      <c r="BD1065" s="30">
        <f t="shared" ca="1" si="640"/>
        <v>8787741.8752102237</v>
      </c>
    </row>
    <row r="1066" spans="20:56" x14ac:dyDescent="0.35">
      <c r="T1066" s="30">
        <f t="shared" ca="1" si="653"/>
        <v>0.77932917640825439</v>
      </c>
      <c r="U1066" s="30">
        <f t="shared" ca="1" si="653"/>
        <v>2.2218052149708512E-2</v>
      </c>
      <c r="V1066" s="30">
        <f ca="1">IF(Riskregister!$E$5="",0,COUNTIF(BF$4:BF$53,"&lt;"&amp;T1066)*IF(U1066&lt;0.5,Riskregister!$K$5+(Riskregister!$L$5-Riskregister!$K$5)*SQRT(U1066/2),Riskregister!$L$5-(Riskregister!$L$5-Riskregister!$K$5)*SQRT((1-U1066)/2)))</f>
        <v>987148.57052900339</v>
      </c>
      <c r="W1066" s="30">
        <f t="shared" ca="1" si="654"/>
        <v>0.87171902701957926</v>
      </c>
      <c r="X1066" s="30">
        <f t="shared" ca="1" si="654"/>
        <v>9.9373144529362634E-2</v>
      </c>
      <c r="Y1066" s="30">
        <f ca="1">IF(Riskregister!$E$6="",0,COUNTIF(BG$4:BG$53,"&lt;"&amp;W1066)*IF(X1066&lt;0.5,Riskregister!$K$6+(Riskregister!$L$6-Riskregister!$K$6)*SQRT(X1066/2),Riskregister!$L$6-(Riskregister!$L$6-Riskregister!$K$6)*SQRT((1-X1066)/2)))</f>
        <v>2404914.9217952583</v>
      </c>
      <c r="Z1066" s="30">
        <f t="shared" ca="1" si="655"/>
        <v>0.57810594050531028</v>
      </c>
      <c r="AA1066" s="30">
        <f t="shared" ca="1" si="655"/>
        <v>0.36459113842603874</v>
      </c>
      <c r="AB1066" s="30">
        <f ca="1">IF(Riskregister!$E$7="",0,COUNTIF(BH$4:BH$53,"&lt;"&amp;Z1066)*IF(AA1066&lt;0.5,Riskregister!$K$7+(Riskregister!$L$7-Riskregister!$K$7)*SQRT(AA1066/2),Riskregister!$L$7-(Riskregister!$L$7-Riskregister!$K$7)*SQRT((1-AA1066)/2)))</f>
        <v>1396054.0876078776</v>
      </c>
      <c r="AC1066" s="30">
        <f t="shared" ca="1" si="656"/>
        <v>0.15530885601192168</v>
      </c>
      <c r="AD1066" s="30">
        <f t="shared" ca="1" si="656"/>
        <v>0.39658957533180828</v>
      </c>
      <c r="AE1066" s="30">
        <f ca="1">IF(Riskregister!$E$8="",0,COUNTIF(BI$4:BI$53,"&lt;"&amp;AC1066)*IF(AD1066&lt;0.5,Riskregister!$K$8+(Riskregister!$L$8-Riskregister!$K$8)*SQRT(AD1066/2),Riskregister!$L$8-(Riskregister!$L$8-Riskregister!$K$8)*SQRT((1-AD1066)/2)))</f>
        <v>2392924.2364547797</v>
      </c>
      <c r="AF1066" s="30">
        <f t="shared" ca="1" si="657"/>
        <v>0.21448556246332728</v>
      </c>
      <c r="AG1066" s="30">
        <f t="shared" ca="1" si="657"/>
        <v>0.71810449972598345</v>
      </c>
      <c r="AH1066" s="30">
        <f>IF(Riskregister!$E$9="",0,COUNTIF(BJ$4:BJ$53,"&lt;"&amp;AF1066)*IF(AG1066&lt;0.5,Riskregister!$K$9+(Riskregister!$L$9-Riskregister!$K$9)*SQRT(AG1066/2),Riskregister!$L$9-(Riskregister!$L$9-Riskregister!$K$9)*SQRT((1-AG1066)/2)))</f>
        <v>0</v>
      </c>
      <c r="AI1066" s="30">
        <f t="shared" ca="1" si="658"/>
        <v>0.52145695123919145</v>
      </c>
      <c r="AJ1066" s="30">
        <f t="shared" ca="1" si="658"/>
        <v>0.23879628205780934</v>
      </c>
      <c r="AK1066" s="30">
        <f>IF(Riskregister!$E$10="",0,COUNTIF(BK$4:BK$53,"&lt;"&amp;AI1066)*IF(AJ1066&lt;0.5,Riskregister!$K$10+(Riskregister!$L$10-Riskregister!$K$10)*SQRT(AJ1066/2),Riskregister!$L$10-(Riskregister!$L$10-Riskregister!$K$10)*SQRT((1-AJ1066)/2)))</f>
        <v>0</v>
      </c>
      <c r="AL1066" s="30">
        <f t="shared" ca="1" si="659"/>
        <v>0.1932301158754236</v>
      </c>
      <c r="AM1066" s="30">
        <f t="shared" ca="1" si="659"/>
        <v>0.27947056076217858</v>
      </c>
      <c r="AN1066" s="30">
        <f>IF(Riskregister!$E$11="",0,COUNTIF(BL$4:BL$53,"&lt;"&amp;AL1066)*IF(AM1066&lt;0.5,Riskregister!$K$11+(Riskregister!$L$11-Riskregister!$K$11)*SQRT(AM1066/2),Riskregister!$L$11-(Riskregister!$L$11-Riskregister!$K$11)*SQRT((1-AM1066)/2)))</f>
        <v>0</v>
      </c>
      <c r="AO1066" s="30">
        <f t="shared" ca="1" si="660"/>
        <v>0.58650877345821673</v>
      </c>
      <c r="AP1066" s="30">
        <f t="shared" ca="1" si="660"/>
        <v>0.81017389668186646</v>
      </c>
      <c r="AQ1066" s="30">
        <f>IF(Riskregister!$E$12="",0,COUNTIF(BM$4:BM$53,"&lt;"&amp;AO1066)*IF(AP1066&lt;0.5,Riskregister!$K$12+(Riskregister!$L$12-Riskregister!$K$12)*SQRT(AP1066/2),Riskregister!$L$12-(Riskregister!$L$12-Riskregister!$K$12)*SQRT((1-AP1066)/2)))</f>
        <v>0</v>
      </c>
      <c r="AR1066" s="30">
        <f t="shared" ca="1" si="661"/>
        <v>0.58740850593803851</v>
      </c>
      <c r="AS1066" s="30">
        <f t="shared" ca="1" si="661"/>
        <v>0.21336055486483141</v>
      </c>
      <c r="AT1066" s="30">
        <f>IF(Riskregister!$E$13="",0,COUNTIF(BN$4:BN$53,"&lt;"&amp;AR1066)*IF(AS1066&lt;0.5,Riskregister!$K$13+(Riskregister!$L$13-Riskregister!$K$13)*SQRT(AS1066/2),Riskregister!$L$13-(Riskregister!$L$13-Riskregister!$K$13)*SQRT((1-AS1066)/2)))</f>
        <v>0</v>
      </c>
      <c r="AU1066" s="30">
        <f t="shared" ca="1" si="662"/>
        <v>0.40559704131549057</v>
      </c>
      <c r="AV1066" s="30">
        <f t="shared" ca="1" si="662"/>
        <v>0.78352952942776932</v>
      </c>
      <c r="AW1066" s="30">
        <f>IF(Riskregister!$E$14="",0,COUNTIF(BO$4:BO$53,"&lt;"&amp;AU1066)*IF(AV1066&lt;0.5,Riskregister!$K$14+(Riskregister!$L$14-Riskregister!$K$14)*SQRT(AV1066/2),Riskregister!$L$14-(Riskregister!$L$14-Riskregister!$K$14)*SQRT((1-AV1066)/2)))</f>
        <v>0</v>
      </c>
      <c r="AX1066" s="30">
        <f t="shared" ca="1" si="663"/>
        <v>0.29993675681605236</v>
      </c>
      <c r="AY1066" s="30">
        <f t="shared" ca="1" si="663"/>
        <v>0.84780622181888554</v>
      </c>
      <c r="AZ1066" s="30">
        <f>IF(Riskregister!$E$15="",0,COUNTIF(BP$4:BP$53,"&lt;"&amp;AX1066)*IF(AY1066&lt;0.5,Riskregister!$K$15+(Riskregister!$L$15-Riskregister!$K$15)*SQRT(AY1066/2),Riskregister!$L$15-(Riskregister!$L$15-Riskregister!$K$15)*SQRT((1-AY1066)/2)))</f>
        <v>0</v>
      </c>
      <c r="BA1066" s="30">
        <f t="shared" ca="1" si="664"/>
        <v>7.8393448963061219E-2</v>
      </c>
      <c r="BB1066" s="30">
        <f t="shared" ca="1" si="664"/>
        <v>0.34746031708616909</v>
      </c>
      <c r="BC1066" s="30">
        <f>IF(Riskregister!$E$16="",0,COUNTIF(BQ$4:BQ$53,"&lt;"&amp;BA1066)*IF(BB1066&lt;0.5,Riskregister!$K$16+(Riskregister!$L$16-Riskregister!$K$16)*SQRT(BB1066/2),Riskregister!$L$16-(Riskregister!$L$16-Riskregister!$K$16)*SQRT((1-BB1066)/2)))</f>
        <v>0</v>
      </c>
      <c r="BD1066" s="30">
        <f t="shared" ca="1" si="640"/>
        <v>7181041.8163869195</v>
      </c>
    </row>
    <row r="1067" spans="20:56" x14ac:dyDescent="0.35">
      <c r="T1067" s="30">
        <f t="shared" ca="1" si="653"/>
        <v>0.88070982447623924</v>
      </c>
      <c r="U1067" s="30">
        <f t="shared" ca="1" si="653"/>
        <v>0.37071347109289987</v>
      </c>
      <c r="V1067" s="30">
        <f ca="1">IF(Riskregister!$E$5="",0,COUNTIF(BF$4:BF$53,"&lt;"&amp;T1067)*IF(U1067&lt;0.5,Riskregister!$K$5+(Riskregister!$L$5-Riskregister!$K$5)*SQRT(U1067/2),Riskregister!$L$5-(Riskregister!$L$5-Riskregister!$K$5)*SQRT((1-U1067)/2)))</f>
        <v>2062433.0527534133</v>
      </c>
      <c r="W1067" s="30">
        <f t="shared" ca="1" si="654"/>
        <v>0.73637462623017869</v>
      </c>
      <c r="X1067" s="30">
        <f t="shared" ca="1" si="654"/>
        <v>0.68349270968408926</v>
      </c>
      <c r="Y1067" s="30">
        <f ca="1">IF(Riskregister!$E$6="",0,COUNTIF(BG$4:BG$53,"&lt;"&amp;W1067)*IF(X1067&lt;0.5,Riskregister!$K$6+(Riskregister!$L$6-Riskregister!$K$6)*SQRT(X1067/2),Riskregister!$L$6-(Riskregister!$L$6-Riskregister!$K$6)*SQRT((1-X1067)/2)))</f>
        <v>3851820.2373157921</v>
      </c>
      <c r="Z1067" s="30">
        <f t="shared" ca="1" si="655"/>
        <v>0.8185909022568979</v>
      </c>
      <c r="AA1067" s="30">
        <f t="shared" ca="1" si="655"/>
        <v>0.47954201440400557</v>
      </c>
      <c r="AB1067" s="30">
        <f ca="1">IF(Riskregister!$E$7="",0,COUNTIF(BH$4:BH$53,"&lt;"&amp;Z1067)*IF(AA1067&lt;0.5,Riskregister!$K$7+(Riskregister!$L$7-Riskregister!$K$7)*SQRT(AA1067/2),Riskregister!$L$7-(Riskregister!$L$7-Riskregister!$K$7)*SQRT((1-AA1067)/2)))</f>
        <v>1992442.1606536412</v>
      </c>
      <c r="AC1067" s="30">
        <f t="shared" ca="1" si="656"/>
        <v>0.19243926254476817</v>
      </c>
      <c r="AD1067" s="30">
        <f t="shared" ca="1" si="656"/>
        <v>0.25929817779886699</v>
      </c>
      <c r="AE1067" s="30">
        <f ca="1">IF(Riskregister!$E$8="",0,COUNTIF(BI$4:BI$53,"&lt;"&amp;AC1067)*IF(AD1067&lt;0.5,Riskregister!$K$8+(Riskregister!$L$8-Riskregister!$K$8)*SQRT(AD1067/2),Riskregister!$L$8-(Riskregister!$L$8-Riskregister!$K$8)*SQRT((1-AD1067)/2)))</f>
        <v>1992320.4110890129</v>
      </c>
      <c r="AF1067" s="30">
        <f t="shared" ca="1" si="657"/>
        <v>0.41919442581162669</v>
      </c>
      <c r="AG1067" s="30">
        <f t="shared" ca="1" si="657"/>
        <v>0.43217616926903946</v>
      </c>
      <c r="AH1067" s="30">
        <f>IF(Riskregister!$E$9="",0,COUNTIF(BJ$4:BJ$53,"&lt;"&amp;AF1067)*IF(AG1067&lt;0.5,Riskregister!$K$9+(Riskregister!$L$9-Riskregister!$K$9)*SQRT(AG1067/2),Riskregister!$L$9-(Riskregister!$L$9-Riskregister!$K$9)*SQRT((1-AG1067)/2)))</f>
        <v>0</v>
      </c>
      <c r="AI1067" s="30">
        <f t="shared" ca="1" si="658"/>
        <v>2.6723335479138521E-3</v>
      </c>
      <c r="AJ1067" s="30">
        <f t="shared" ca="1" si="658"/>
        <v>0.47774425051265679</v>
      </c>
      <c r="AK1067" s="30">
        <f>IF(Riskregister!$E$10="",0,COUNTIF(BK$4:BK$53,"&lt;"&amp;AI1067)*IF(AJ1067&lt;0.5,Riskregister!$K$10+(Riskregister!$L$10-Riskregister!$K$10)*SQRT(AJ1067/2),Riskregister!$L$10-(Riskregister!$L$10-Riskregister!$K$10)*SQRT((1-AJ1067)/2)))</f>
        <v>0</v>
      </c>
      <c r="AL1067" s="30">
        <f t="shared" ca="1" si="659"/>
        <v>0.55288520889081993</v>
      </c>
      <c r="AM1067" s="30">
        <f t="shared" ca="1" si="659"/>
        <v>0.61543642665438758</v>
      </c>
      <c r="AN1067" s="30">
        <f>IF(Riskregister!$E$11="",0,COUNTIF(BL$4:BL$53,"&lt;"&amp;AL1067)*IF(AM1067&lt;0.5,Riskregister!$K$11+(Riskregister!$L$11-Riskregister!$K$11)*SQRT(AM1067/2),Riskregister!$L$11-(Riskregister!$L$11-Riskregister!$K$11)*SQRT((1-AM1067)/2)))</f>
        <v>0</v>
      </c>
      <c r="AO1067" s="30">
        <f t="shared" ca="1" si="660"/>
        <v>0.64764961126276266</v>
      </c>
      <c r="AP1067" s="30">
        <f t="shared" ca="1" si="660"/>
        <v>0.35017214792280593</v>
      </c>
      <c r="AQ1067" s="30">
        <f>IF(Riskregister!$E$12="",0,COUNTIF(BM$4:BM$53,"&lt;"&amp;AO1067)*IF(AP1067&lt;0.5,Riskregister!$K$12+(Riskregister!$L$12-Riskregister!$K$12)*SQRT(AP1067/2),Riskregister!$L$12-(Riskregister!$L$12-Riskregister!$K$12)*SQRT((1-AP1067)/2)))</f>
        <v>0</v>
      </c>
      <c r="AR1067" s="30">
        <f t="shared" ca="1" si="661"/>
        <v>0.1358844743943608</v>
      </c>
      <c r="AS1067" s="30">
        <f t="shared" ca="1" si="661"/>
        <v>0.79226878865878791</v>
      </c>
      <c r="AT1067" s="30">
        <f>IF(Riskregister!$E$13="",0,COUNTIF(BN$4:BN$53,"&lt;"&amp;AR1067)*IF(AS1067&lt;0.5,Riskregister!$K$13+(Riskregister!$L$13-Riskregister!$K$13)*SQRT(AS1067/2),Riskregister!$L$13-(Riskregister!$L$13-Riskregister!$K$13)*SQRT((1-AS1067)/2)))</f>
        <v>0</v>
      </c>
      <c r="AU1067" s="30">
        <f t="shared" ca="1" si="662"/>
        <v>0.54274151974096618</v>
      </c>
      <c r="AV1067" s="30">
        <f t="shared" ca="1" si="662"/>
        <v>0.60319219179828543</v>
      </c>
      <c r="AW1067" s="30">
        <f>IF(Riskregister!$E$14="",0,COUNTIF(BO$4:BO$53,"&lt;"&amp;AU1067)*IF(AV1067&lt;0.5,Riskregister!$K$14+(Riskregister!$L$14-Riskregister!$K$14)*SQRT(AV1067/2),Riskregister!$L$14-(Riskregister!$L$14-Riskregister!$K$14)*SQRT((1-AV1067)/2)))</f>
        <v>0</v>
      </c>
      <c r="AX1067" s="30">
        <f t="shared" ca="1" si="663"/>
        <v>0.74998457769395832</v>
      </c>
      <c r="AY1067" s="30">
        <f t="shared" ca="1" si="663"/>
        <v>0.58322013812993823</v>
      </c>
      <c r="AZ1067" s="30">
        <f>IF(Riskregister!$E$15="",0,COUNTIF(BP$4:BP$53,"&lt;"&amp;AX1067)*IF(AY1067&lt;0.5,Riskregister!$K$15+(Riskregister!$L$15-Riskregister!$K$15)*SQRT(AY1067/2),Riskregister!$L$15-(Riskregister!$L$15-Riskregister!$K$15)*SQRT((1-AY1067)/2)))</f>
        <v>0</v>
      </c>
      <c r="BA1067" s="30">
        <f t="shared" ca="1" si="664"/>
        <v>0.64779908866058866</v>
      </c>
      <c r="BB1067" s="30">
        <f t="shared" ca="1" si="664"/>
        <v>1.1943476584258317E-2</v>
      </c>
      <c r="BC1067" s="30">
        <f>IF(Riskregister!$E$16="",0,COUNTIF(BQ$4:BQ$53,"&lt;"&amp;BA1067)*IF(BB1067&lt;0.5,Riskregister!$K$16+(Riskregister!$L$16-Riskregister!$K$16)*SQRT(BB1067/2),Riskregister!$L$16-(Riskregister!$L$16-Riskregister!$K$16)*SQRT((1-BB1067)/2)))</f>
        <v>0</v>
      </c>
      <c r="BD1067" s="30">
        <f t="shared" ca="1" si="640"/>
        <v>9899015.8618118595</v>
      </c>
    </row>
    <row r="1068" spans="20:56" x14ac:dyDescent="0.35">
      <c r="T1068" s="30">
        <f t="shared" ca="1" si="653"/>
        <v>2.1516855721047556E-2</v>
      </c>
      <c r="U1068" s="30">
        <f t="shared" ca="1" si="653"/>
        <v>0.6834320384450806</v>
      </c>
      <c r="V1068" s="30">
        <f ca="1">IF(Riskregister!$E$5="",0,COUNTIF(BF$4:BF$53,"&lt;"&amp;T1068)*IF(U1068&lt;0.5,Riskregister!$K$5+(Riskregister!$L$5-Riskregister!$K$5)*SQRT(U1068/2),Riskregister!$L$5-(Riskregister!$L$5-Riskregister!$K$5)*SQRT((1-U1068)/2)))</f>
        <v>0</v>
      </c>
      <c r="W1068" s="30">
        <f t="shared" ca="1" si="654"/>
        <v>0.80227001575797718</v>
      </c>
      <c r="X1068" s="30">
        <f t="shared" ca="1" si="654"/>
        <v>0.80055832194602128</v>
      </c>
      <c r="Y1068" s="30">
        <f ca="1">IF(Riskregister!$E$6="",0,COUNTIF(BG$4:BG$53,"&lt;"&amp;W1068)*IF(X1068&lt;0.5,Riskregister!$K$6+(Riskregister!$L$6-Riskregister!$K$6)*SQRT(X1068/2),Riskregister!$L$6-(Riskregister!$L$6-Riskregister!$K$6)*SQRT((1-X1068)/2)))</f>
        <v>4294755.2474712003</v>
      </c>
      <c r="Z1068" s="30">
        <f t="shared" ca="1" si="655"/>
        <v>0.98869576945424764</v>
      </c>
      <c r="AA1068" s="30">
        <f t="shared" ca="1" si="655"/>
        <v>0.83695335914054136</v>
      </c>
      <c r="AB1068" s="30">
        <f ca="1">IF(Riskregister!$E$7="",0,COUNTIF(BH$4:BH$53,"&lt;"&amp;Z1068)*IF(AA1068&lt;0.5,Riskregister!$K$7+(Riskregister!$L$7-Riskregister!$K$7)*SQRT(AA1068/2),Riskregister!$L$7-(Riskregister!$L$7-Riskregister!$K$7)*SQRT((1-AA1068)/2)))</f>
        <v>3900870.8527646409</v>
      </c>
      <c r="AC1068" s="30">
        <f t="shared" ca="1" si="656"/>
        <v>0.38912794990152821</v>
      </c>
      <c r="AD1068" s="30">
        <f t="shared" ca="1" si="656"/>
        <v>0.75665294524666171</v>
      </c>
      <c r="AE1068" s="30">
        <f ca="1">IF(Riskregister!$E$8="",0,COUNTIF(BI$4:BI$53,"&lt;"&amp;AC1068)*IF(AD1068&lt;0.5,Riskregister!$K$8+(Riskregister!$L$8-Riskregister!$K$8)*SQRT(AD1068/2),Riskregister!$L$8-(Riskregister!$L$8-Riskregister!$K$8)*SQRT((1-AD1068)/2)))</f>
        <v>6721117.129417019</v>
      </c>
      <c r="AF1068" s="30">
        <f t="shared" ca="1" si="657"/>
        <v>0.45368700494804137</v>
      </c>
      <c r="AG1068" s="30">
        <f t="shared" ca="1" si="657"/>
        <v>0.5355801104700344</v>
      </c>
      <c r="AH1068" s="30">
        <f>IF(Riskregister!$E$9="",0,COUNTIF(BJ$4:BJ$53,"&lt;"&amp;AF1068)*IF(AG1068&lt;0.5,Riskregister!$K$9+(Riskregister!$L$9-Riskregister!$K$9)*SQRT(AG1068/2),Riskregister!$L$9-(Riskregister!$L$9-Riskregister!$K$9)*SQRT((1-AG1068)/2)))</f>
        <v>0</v>
      </c>
      <c r="AI1068" s="30">
        <f t="shared" ca="1" si="658"/>
        <v>0.47337633049303118</v>
      </c>
      <c r="AJ1068" s="30">
        <f t="shared" ca="1" si="658"/>
        <v>0.37449633183187447</v>
      </c>
      <c r="AK1068" s="30">
        <f>IF(Riskregister!$E$10="",0,COUNTIF(BK$4:BK$53,"&lt;"&amp;AI1068)*IF(AJ1068&lt;0.5,Riskregister!$K$10+(Riskregister!$L$10-Riskregister!$K$10)*SQRT(AJ1068/2),Riskregister!$L$10-(Riskregister!$L$10-Riskregister!$K$10)*SQRT((1-AJ1068)/2)))</f>
        <v>0</v>
      </c>
      <c r="AL1068" s="30">
        <f t="shared" ca="1" si="659"/>
        <v>0.22712433514400843</v>
      </c>
      <c r="AM1068" s="30">
        <f t="shared" ca="1" si="659"/>
        <v>0.14510375844863732</v>
      </c>
      <c r="AN1068" s="30">
        <f>IF(Riskregister!$E$11="",0,COUNTIF(BL$4:BL$53,"&lt;"&amp;AL1068)*IF(AM1068&lt;0.5,Riskregister!$K$11+(Riskregister!$L$11-Riskregister!$K$11)*SQRT(AM1068/2),Riskregister!$L$11-(Riskregister!$L$11-Riskregister!$K$11)*SQRT((1-AM1068)/2)))</f>
        <v>0</v>
      </c>
      <c r="AO1068" s="30">
        <f t="shared" ca="1" si="660"/>
        <v>0.5549553320451297</v>
      </c>
      <c r="AP1068" s="30">
        <f t="shared" ca="1" si="660"/>
        <v>0.40428282021114148</v>
      </c>
      <c r="AQ1068" s="30">
        <f>IF(Riskregister!$E$12="",0,COUNTIF(BM$4:BM$53,"&lt;"&amp;AO1068)*IF(AP1068&lt;0.5,Riskregister!$K$12+(Riskregister!$L$12-Riskregister!$K$12)*SQRT(AP1068/2),Riskregister!$L$12-(Riskregister!$L$12-Riskregister!$K$12)*SQRT((1-AP1068)/2)))</f>
        <v>0</v>
      </c>
      <c r="AR1068" s="30">
        <f t="shared" ca="1" si="661"/>
        <v>0.76506610116141349</v>
      </c>
      <c r="AS1068" s="30">
        <f t="shared" ca="1" si="661"/>
        <v>0.52624140078572157</v>
      </c>
      <c r="AT1068" s="30">
        <f>IF(Riskregister!$E$13="",0,COUNTIF(BN$4:BN$53,"&lt;"&amp;AR1068)*IF(AS1068&lt;0.5,Riskregister!$K$13+(Riskregister!$L$13-Riskregister!$K$13)*SQRT(AS1068/2),Riskregister!$L$13-(Riskregister!$L$13-Riskregister!$K$13)*SQRT((1-AS1068)/2)))</f>
        <v>0</v>
      </c>
      <c r="AU1068" s="30">
        <f t="shared" ca="1" si="662"/>
        <v>4.8239023795694669E-2</v>
      </c>
      <c r="AV1068" s="30">
        <f t="shared" ca="1" si="662"/>
        <v>0.17264326266622498</v>
      </c>
      <c r="AW1068" s="30">
        <f>IF(Riskregister!$E$14="",0,COUNTIF(BO$4:BO$53,"&lt;"&amp;AU1068)*IF(AV1068&lt;0.5,Riskregister!$K$14+(Riskregister!$L$14-Riskregister!$K$14)*SQRT(AV1068/2),Riskregister!$L$14-(Riskregister!$L$14-Riskregister!$K$14)*SQRT((1-AV1068)/2)))</f>
        <v>0</v>
      </c>
      <c r="AX1068" s="30">
        <f t="shared" ca="1" si="663"/>
        <v>4.0055400411798781E-2</v>
      </c>
      <c r="AY1068" s="30">
        <f t="shared" ca="1" si="663"/>
        <v>0.49026499031178661</v>
      </c>
      <c r="AZ1068" s="30">
        <f>IF(Riskregister!$E$15="",0,COUNTIF(BP$4:BP$53,"&lt;"&amp;AX1068)*IF(AY1068&lt;0.5,Riskregister!$K$15+(Riskregister!$L$15-Riskregister!$K$15)*SQRT(AY1068/2),Riskregister!$L$15-(Riskregister!$L$15-Riskregister!$K$15)*SQRT((1-AY1068)/2)))</f>
        <v>0</v>
      </c>
      <c r="BA1068" s="30">
        <f t="shared" ca="1" si="664"/>
        <v>0.69836733728008105</v>
      </c>
      <c r="BB1068" s="30">
        <f t="shared" ca="1" si="664"/>
        <v>0.95383071117083951</v>
      </c>
      <c r="BC1068" s="30">
        <f>IF(Riskregister!$E$16="",0,COUNTIF(BQ$4:BQ$53,"&lt;"&amp;BA1068)*IF(BB1068&lt;0.5,Riskregister!$K$16+(Riskregister!$L$16-Riskregister!$K$16)*SQRT(BB1068/2),Riskregister!$L$16-(Riskregister!$L$16-Riskregister!$K$16)*SQRT((1-BB1068)/2)))</f>
        <v>0</v>
      </c>
      <c r="BD1068" s="30">
        <f t="shared" ca="1" si="640"/>
        <v>14916743.229652859</v>
      </c>
    </row>
    <row r="1069" spans="20:56" x14ac:dyDescent="0.35">
      <c r="T1069" s="30">
        <f t="shared" ca="1" si="653"/>
        <v>0.25398617039295934</v>
      </c>
      <c r="U1069" s="30">
        <f t="shared" ca="1" si="653"/>
        <v>0.67517889183545121</v>
      </c>
      <c r="V1069" s="30">
        <f ca="1">IF(Riskregister!$E$5="",0,COUNTIF(BF$4:BF$53,"&lt;"&amp;T1069)*IF(U1069&lt;0.5,Riskregister!$K$5+(Riskregister!$L$5-Riskregister!$K$5)*SQRT(U1069/2),Riskregister!$L$5-(Riskregister!$L$5-Riskregister!$K$5)*SQRT((1-U1069)/2)))</f>
        <v>837298.26467654959</v>
      </c>
      <c r="W1069" s="30">
        <f t="shared" ca="1" si="654"/>
        <v>0.57584665157113479</v>
      </c>
      <c r="X1069" s="30">
        <f t="shared" ca="1" si="654"/>
        <v>0.78763176802543355</v>
      </c>
      <c r="Y1069" s="30">
        <f ca="1">IF(Riskregister!$E$6="",0,COUNTIF(BG$4:BG$53,"&lt;"&amp;W1069)*IF(X1069&lt;0.5,Riskregister!$K$6+(Riskregister!$L$6-Riskregister!$K$6)*SQRT(X1069/2),Riskregister!$L$6-(Riskregister!$L$6-Riskregister!$K$6)*SQRT((1-X1069)/2)))</f>
        <v>2826907.4447447928</v>
      </c>
      <c r="Z1069" s="30">
        <f t="shared" ca="1" si="655"/>
        <v>0.43377424616117577</v>
      </c>
      <c r="AA1069" s="30">
        <f t="shared" ca="1" si="655"/>
        <v>0.98704106582250062</v>
      </c>
      <c r="AB1069" s="30">
        <f ca="1">IF(Riskregister!$E$7="",0,COUNTIF(BH$4:BH$53,"&lt;"&amp;Z1069)*IF(AA1069&lt;0.5,Riskregister!$K$7+(Riskregister!$L$7-Riskregister!$K$7)*SQRT(AA1069/2),Riskregister!$L$7-(Riskregister!$L$7-Riskregister!$K$7)*SQRT((1-AA1069)/2)))</f>
        <v>2230960.2121943296</v>
      </c>
      <c r="AC1069" s="30">
        <f t="shared" ca="1" si="656"/>
        <v>0.69940738618958243</v>
      </c>
      <c r="AD1069" s="30">
        <f t="shared" ca="1" si="656"/>
        <v>0.49311258332064323</v>
      </c>
      <c r="AE1069" s="30">
        <f ca="1">IF(Riskregister!$E$8="",0,COUNTIF(BI$4:BI$53,"&lt;"&amp;AC1069)*IF(AD1069&lt;0.5,Riskregister!$K$8+(Riskregister!$L$8-Riskregister!$K$8)*SQRT(AD1069/2),Riskregister!$L$8-(Riskregister!$L$8-Riskregister!$K$8)*SQRT((1-AD1069)/2)))</f>
        <v>10535033.782714665</v>
      </c>
      <c r="AF1069" s="30">
        <f t="shared" ca="1" si="657"/>
        <v>0.70888608066829273</v>
      </c>
      <c r="AG1069" s="30">
        <f t="shared" ca="1" si="657"/>
        <v>0.83675351589412228</v>
      </c>
      <c r="AH1069" s="30">
        <f>IF(Riskregister!$E$9="",0,COUNTIF(BJ$4:BJ$53,"&lt;"&amp;AF1069)*IF(AG1069&lt;0.5,Riskregister!$K$9+(Riskregister!$L$9-Riskregister!$K$9)*SQRT(AG1069/2),Riskregister!$L$9-(Riskregister!$L$9-Riskregister!$K$9)*SQRT((1-AG1069)/2)))</f>
        <v>0</v>
      </c>
      <c r="AI1069" s="30">
        <f t="shared" ca="1" si="658"/>
        <v>0.61459654890858528</v>
      </c>
      <c r="AJ1069" s="30">
        <f t="shared" ca="1" si="658"/>
        <v>0.96041527337693533</v>
      </c>
      <c r="AK1069" s="30">
        <f>IF(Riskregister!$E$10="",0,COUNTIF(BK$4:BK$53,"&lt;"&amp;AI1069)*IF(AJ1069&lt;0.5,Riskregister!$K$10+(Riskregister!$L$10-Riskregister!$K$10)*SQRT(AJ1069/2),Riskregister!$L$10-(Riskregister!$L$10-Riskregister!$K$10)*SQRT((1-AJ1069)/2)))</f>
        <v>0</v>
      </c>
      <c r="AL1069" s="30">
        <f t="shared" ca="1" si="659"/>
        <v>0.57642342123013701</v>
      </c>
      <c r="AM1069" s="30">
        <f t="shared" ca="1" si="659"/>
        <v>6.6929807946508602E-3</v>
      </c>
      <c r="AN1069" s="30">
        <f>IF(Riskregister!$E$11="",0,COUNTIF(BL$4:BL$53,"&lt;"&amp;AL1069)*IF(AM1069&lt;0.5,Riskregister!$K$11+(Riskregister!$L$11-Riskregister!$K$11)*SQRT(AM1069/2),Riskregister!$L$11-(Riskregister!$L$11-Riskregister!$K$11)*SQRT((1-AM1069)/2)))</f>
        <v>0</v>
      </c>
      <c r="AO1069" s="30">
        <f t="shared" ca="1" si="660"/>
        <v>0.2382673799110141</v>
      </c>
      <c r="AP1069" s="30">
        <f t="shared" ca="1" si="660"/>
        <v>0.43374062687708459</v>
      </c>
      <c r="AQ1069" s="30">
        <f>IF(Riskregister!$E$12="",0,COUNTIF(BM$4:BM$53,"&lt;"&amp;AO1069)*IF(AP1069&lt;0.5,Riskregister!$K$12+(Riskregister!$L$12-Riskregister!$K$12)*SQRT(AP1069/2),Riskregister!$L$12-(Riskregister!$L$12-Riskregister!$K$12)*SQRT((1-AP1069)/2)))</f>
        <v>0</v>
      </c>
      <c r="AR1069" s="30">
        <f t="shared" ca="1" si="661"/>
        <v>0.65279106458474279</v>
      </c>
      <c r="AS1069" s="30">
        <f t="shared" ca="1" si="661"/>
        <v>0.32337108649922952</v>
      </c>
      <c r="AT1069" s="30">
        <f>IF(Riskregister!$E$13="",0,COUNTIF(BN$4:BN$53,"&lt;"&amp;AR1069)*IF(AS1069&lt;0.5,Riskregister!$K$13+(Riskregister!$L$13-Riskregister!$K$13)*SQRT(AS1069/2),Riskregister!$L$13-(Riskregister!$L$13-Riskregister!$K$13)*SQRT((1-AS1069)/2)))</f>
        <v>0</v>
      </c>
      <c r="AU1069" s="30">
        <f t="shared" ca="1" si="662"/>
        <v>0.3160321762424062</v>
      </c>
      <c r="AV1069" s="30">
        <f t="shared" ca="1" si="662"/>
        <v>0.99824140997114852</v>
      </c>
      <c r="AW1069" s="30">
        <f>IF(Riskregister!$E$14="",0,COUNTIF(BO$4:BO$53,"&lt;"&amp;AU1069)*IF(AV1069&lt;0.5,Riskregister!$K$14+(Riskregister!$L$14-Riskregister!$K$14)*SQRT(AV1069/2),Riskregister!$L$14-(Riskregister!$L$14-Riskregister!$K$14)*SQRT((1-AV1069)/2)))</f>
        <v>0</v>
      </c>
      <c r="AX1069" s="30">
        <f t="shared" ca="1" si="663"/>
        <v>0.65904023117468757</v>
      </c>
      <c r="AY1069" s="30">
        <f t="shared" ca="1" si="663"/>
        <v>0.7920821885598095</v>
      </c>
      <c r="AZ1069" s="30">
        <f>IF(Riskregister!$E$15="",0,COUNTIF(BP$4:BP$53,"&lt;"&amp;AX1069)*IF(AY1069&lt;0.5,Riskregister!$K$15+(Riskregister!$L$15-Riskregister!$K$15)*SQRT(AY1069/2),Riskregister!$L$15-(Riskregister!$L$15-Riskregister!$K$15)*SQRT((1-AY1069)/2)))</f>
        <v>0</v>
      </c>
      <c r="BA1069" s="30">
        <f t="shared" ca="1" si="664"/>
        <v>8.6778203389545339E-2</v>
      </c>
      <c r="BB1069" s="30">
        <f t="shared" ca="1" si="664"/>
        <v>1.9704514246339011E-2</v>
      </c>
      <c r="BC1069" s="30">
        <f>IF(Riskregister!$E$16="",0,COUNTIF(BQ$4:BQ$53,"&lt;"&amp;BA1069)*IF(BB1069&lt;0.5,Riskregister!$K$16+(Riskregister!$L$16-Riskregister!$K$16)*SQRT(BB1069/2),Riskregister!$L$16-(Riskregister!$L$16-Riskregister!$K$16)*SQRT((1-BB1069)/2)))</f>
        <v>0</v>
      </c>
      <c r="BD1069" s="30">
        <f t="shared" ca="1" si="640"/>
        <v>16430199.704330336</v>
      </c>
    </row>
    <row r="1070" spans="20:56" x14ac:dyDescent="0.35">
      <c r="T1070" s="30">
        <f t="shared" ca="1" si="653"/>
        <v>0.85738562543140762</v>
      </c>
      <c r="U1070" s="30">
        <f t="shared" ca="1" si="653"/>
        <v>0.43106704917671446</v>
      </c>
      <c r="V1070" s="30">
        <f ca="1">IF(Riskregister!$E$5="",0,COUNTIF(BF$4:BF$53,"&lt;"&amp;T1070)*IF(U1070&lt;0.5,Riskregister!$K$5+(Riskregister!$L$5-Riskregister!$K$5)*SQRT(U1070/2),Riskregister!$L$5-(Riskregister!$L$5-Riskregister!$K$5)*SQRT((1-U1070)/2)))</f>
        <v>2153490.8831934612</v>
      </c>
      <c r="W1070" s="30">
        <f t="shared" ca="1" si="654"/>
        <v>8.7761504602823615E-2</v>
      </c>
      <c r="X1070" s="30">
        <f t="shared" ca="1" si="654"/>
        <v>0.59461932497247549</v>
      </c>
      <c r="Y1070" s="30">
        <f ca="1">IF(Riskregister!$E$6="",0,COUNTIF(BG$4:BG$53,"&lt;"&amp;W1070)*IF(X1070&lt;0.5,Riskregister!$K$6+(Riskregister!$L$6-Riskregister!$K$6)*SQRT(X1070/2),Riskregister!$L$6-(Riskregister!$L$6-Riskregister!$K$6)*SQRT((1-X1070)/2)))</f>
        <v>0</v>
      </c>
      <c r="Z1070" s="30">
        <f t="shared" ca="1" si="655"/>
        <v>0.16114160133600786</v>
      </c>
      <c r="AA1070" s="30">
        <f t="shared" ca="1" si="655"/>
        <v>0.35765518395033979</v>
      </c>
      <c r="AB1070" s="30">
        <f ca="1">IF(Riskregister!$E$7="",0,COUNTIF(BH$4:BH$53,"&lt;"&amp;Z1070)*IF(AA1070&lt;0.5,Riskregister!$K$7+(Riskregister!$L$7-Riskregister!$K$7)*SQRT(AA1070/2),Riskregister!$L$7-(Riskregister!$L$7-Riskregister!$K$7)*SQRT((1-AA1070)/2)))</f>
        <v>792032.16151771089</v>
      </c>
      <c r="AC1070" s="30">
        <f t="shared" ca="1" si="656"/>
        <v>0.68135572241702413</v>
      </c>
      <c r="AD1070" s="30">
        <f t="shared" ca="1" si="656"/>
        <v>0.64668118225354465</v>
      </c>
      <c r="AE1070" s="30">
        <f ca="1">IF(Riskregister!$E$8="",0,COUNTIF(BI$4:BI$53,"&lt;"&amp;AC1070)*IF(AD1070&lt;0.5,Riskregister!$K$8+(Riskregister!$L$8-Riskregister!$K$8)*SQRT(AD1070/2),Riskregister!$L$8-(Riskregister!$L$8-Riskregister!$K$8)*SQRT((1-AD1070)/2)))</f>
        <v>9073647.2364458088</v>
      </c>
      <c r="AF1070" s="30">
        <f t="shared" ca="1" si="657"/>
        <v>0.11430969091283794</v>
      </c>
      <c r="AG1070" s="30">
        <f t="shared" ca="1" si="657"/>
        <v>0.91828636984565593</v>
      </c>
      <c r="AH1070" s="30">
        <f>IF(Riskregister!$E$9="",0,COUNTIF(BJ$4:BJ$53,"&lt;"&amp;AF1070)*IF(AG1070&lt;0.5,Riskregister!$K$9+(Riskregister!$L$9-Riskregister!$K$9)*SQRT(AG1070/2),Riskregister!$L$9-(Riskregister!$L$9-Riskregister!$K$9)*SQRT((1-AG1070)/2)))</f>
        <v>0</v>
      </c>
      <c r="AI1070" s="30">
        <f t="shared" ca="1" si="658"/>
        <v>0.65971954646225284</v>
      </c>
      <c r="AJ1070" s="30">
        <f t="shared" ca="1" si="658"/>
        <v>0.2414671826936291</v>
      </c>
      <c r="AK1070" s="30">
        <f>IF(Riskregister!$E$10="",0,COUNTIF(BK$4:BK$53,"&lt;"&amp;AI1070)*IF(AJ1070&lt;0.5,Riskregister!$K$10+(Riskregister!$L$10-Riskregister!$K$10)*SQRT(AJ1070/2),Riskregister!$L$10-(Riskregister!$L$10-Riskregister!$K$10)*SQRT((1-AJ1070)/2)))</f>
        <v>0</v>
      </c>
      <c r="AL1070" s="30">
        <f t="shared" ca="1" si="659"/>
        <v>0.5645602168294348</v>
      </c>
      <c r="AM1070" s="30">
        <f t="shared" ca="1" si="659"/>
        <v>0.24039416049624129</v>
      </c>
      <c r="AN1070" s="30">
        <f>IF(Riskregister!$E$11="",0,COUNTIF(BL$4:BL$53,"&lt;"&amp;AL1070)*IF(AM1070&lt;0.5,Riskregister!$K$11+(Riskregister!$L$11-Riskregister!$K$11)*SQRT(AM1070/2),Riskregister!$L$11-(Riskregister!$L$11-Riskregister!$K$11)*SQRT((1-AM1070)/2)))</f>
        <v>0</v>
      </c>
      <c r="AO1070" s="30">
        <f t="shared" ca="1" si="660"/>
        <v>0.30979379289316256</v>
      </c>
      <c r="AP1070" s="30">
        <f t="shared" ca="1" si="660"/>
        <v>0.25052409764836303</v>
      </c>
      <c r="AQ1070" s="30">
        <f>IF(Riskregister!$E$12="",0,COUNTIF(BM$4:BM$53,"&lt;"&amp;AO1070)*IF(AP1070&lt;0.5,Riskregister!$K$12+(Riskregister!$L$12-Riskregister!$K$12)*SQRT(AP1070/2),Riskregister!$L$12-(Riskregister!$L$12-Riskregister!$K$12)*SQRT((1-AP1070)/2)))</f>
        <v>0</v>
      </c>
      <c r="AR1070" s="30">
        <f t="shared" ca="1" si="661"/>
        <v>0.92509992377363504</v>
      </c>
      <c r="AS1070" s="30">
        <f t="shared" ca="1" si="661"/>
        <v>0.72690471350345576</v>
      </c>
      <c r="AT1070" s="30">
        <f>IF(Riskregister!$E$13="",0,COUNTIF(BN$4:BN$53,"&lt;"&amp;AR1070)*IF(AS1070&lt;0.5,Riskregister!$K$13+(Riskregister!$L$13-Riskregister!$K$13)*SQRT(AS1070/2),Riskregister!$L$13-(Riskregister!$L$13-Riskregister!$K$13)*SQRT((1-AS1070)/2)))</f>
        <v>0</v>
      </c>
      <c r="AU1070" s="30">
        <f t="shared" ca="1" si="662"/>
        <v>0.99344779229064573</v>
      </c>
      <c r="AV1070" s="30">
        <f t="shared" ca="1" si="662"/>
        <v>3.942606281066463E-3</v>
      </c>
      <c r="AW1070" s="30">
        <f>IF(Riskregister!$E$14="",0,COUNTIF(BO$4:BO$53,"&lt;"&amp;AU1070)*IF(AV1070&lt;0.5,Riskregister!$K$14+(Riskregister!$L$14-Riskregister!$K$14)*SQRT(AV1070/2),Riskregister!$L$14-(Riskregister!$L$14-Riskregister!$K$14)*SQRT((1-AV1070)/2)))</f>
        <v>0</v>
      </c>
      <c r="AX1070" s="30">
        <f t="shared" ca="1" si="663"/>
        <v>0.5073115267765379</v>
      </c>
      <c r="AY1070" s="30">
        <f t="shared" ca="1" si="663"/>
        <v>0.55322445710421353</v>
      </c>
      <c r="AZ1070" s="30">
        <f>IF(Riskregister!$E$15="",0,COUNTIF(BP$4:BP$53,"&lt;"&amp;AX1070)*IF(AY1070&lt;0.5,Riskregister!$K$15+(Riskregister!$L$15-Riskregister!$K$15)*SQRT(AY1070/2),Riskregister!$L$15-(Riskregister!$L$15-Riskregister!$K$15)*SQRT((1-AY1070)/2)))</f>
        <v>0</v>
      </c>
      <c r="BA1070" s="30">
        <f t="shared" ca="1" si="664"/>
        <v>2.6086475691956212E-2</v>
      </c>
      <c r="BB1070" s="30">
        <f t="shared" ca="1" si="664"/>
        <v>1.8691765056494281E-2</v>
      </c>
      <c r="BC1070" s="30">
        <f>IF(Riskregister!$E$16="",0,COUNTIF(BQ$4:BQ$53,"&lt;"&amp;BA1070)*IF(BB1070&lt;0.5,Riskregister!$K$16+(Riskregister!$L$16-Riskregister!$K$16)*SQRT(BB1070/2),Riskregister!$L$16-(Riskregister!$L$16-Riskregister!$K$16)*SQRT((1-BB1070)/2)))</f>
        <v>0</v>
      </c>
      <c r="BD1070" s="30">
        <f t="shared" ca="1" si="640"/>
        <v>12019170.281156981</v>
      </c>
    </row>
    <row r="1071" spans="20:56" x14ac:dyDescent="0.35">
      <c r="T1071" s="30">
        <f t="shared" ca="1" si="653"/>
        <v>0.99859002431356891</v>
      </c>
      <c r="U1071" s="30">
        <f t="shared" ca="1" si="653"/>
        <v>0.37459507541703563</v>
      </c>
      <c r="V1071" s="30">
        <f ca="1">IF(Riskregister!$E$5="",0,COUNTIF(BF$4:BF$53,"&lt;"&amp;T1071)*IF(U1071&lt;0.5,Riskregister!$K$5+(Riskregister!$L$5-Riskregister!$K$5)*SQRT(U1071/2),Riskregister!$L$5-(Riskregister!$L$5-Riskregister!$K$5)*SQRT((1-U1071)/2)))</f>
        <v>3447504.8494413267</v>
      </c>
      <c r="W1071" s="30">
        <f t="shared" ca="1" si="654"/>
        <v>3.1886293658410225E-2</v>
      </c>
      <c r="X1071" s="30">
        <f t="shared" ca="1" si="654"/>
        <v>0.4189293844078229</v>
      </c>
      <c r="Y1071" s="30">
        <f ca="1">IF(Riskregister!$E$6="",0,COUNTIF(BG$4:BG$53,"&lt;"&amp;W1071)*IF(X1071&lt;0.5,Riskregister!$K$6+(Riskregister!$L$6-Riskregister!$K$6)*SQRT(X1071/2),Riskregister!$L$6-(Riskregister!$L$6-Riskregister!$K$6)*SQRT((1-X1071)/2)))</f>
        <v>0</v>
      </c>
      <c r="Z1071" s="30">
        <f t="shared" ca="1" si="655"/>
        <v>0.12628763003267074</v>
      </c>
      <c r="AA1071" s="30">
        <f t="shared" ca="1" si="655"/>
        <v>0.1475731684053152</v>
      </c>
      <c r="AB1071" s="30">
        <f ca="1">IF(Riskregister!$E$7="",0,COUNTIF(BH$4:BH$53,"&lt;"&amp;Z1071)*IF(AA1071&lt;0.5,Riskregister!$K$7+(Riskregister!$L$7-Riskregister!$K$7)*SQRT(AA1071/2),Riskregister!$L$7-(Riskregister!$L$7-Riskregister!$K$7)*SQRT((1-AA1071)/2)))</f>
        <v>435218.70395089802</v>
      </c>
      <c r="AC1071" s="30">
        <f t="shared" ca="1" si="656"/>
        <v>0.25243996435059923</v>
      </c>
      <c r="AD1071" s="30">
        <f t="shared" ca="1" si="656"/>
        <v>0.91350881561010089</v>
      </c>
      <c r="AE1071" s="30">
        <f ca="1">IF(Riskregister!$E$8="",0,COUNTIF(BI$4:BI$53,"&lt;"&amp;AC1071)*IF(AD1071&lt;0.5,Riskregister!$K$8+(Riskregister!$L$8-Riskregister!$K$8)*SQRT(AD1071/2),Riskregister!$L$8-(Riskregister!$L$8-Riskregister!$K$8)*SQRT((1-AD1071)/2)))</f>
        <v>8045215.9898480494</v>
      </c>
      <c r="AF1071" s="30">
        <f t="shared" ca="1" si="657"/>
        <v>0.33791641004432715</v>
      </c>
      <c r="AG1071" s="30">
        <f t="shared" ca="1" si="657"/>
        <v>0.12884322618801169</v>
      </c>
      <c r="AH1071" s="30">
        <f>IF(Riskregister!$E$9="",0,COUNTIF(BJ$4:BJ$53,"&lt;"&amp;AF1071)*IF(AG1071&lt;0.5,Riskregister!$K$9+(Riskregister!$L$9-Riskregister!$K$9)*SQRT(AG1071/2),Riskregister!$L$9-(Riskregister!$L$9-Riskregister!$K$9)*SQRT((1-AG1071)/2)))</f>
        <v>0</v>
      </c>
      <c r="AI1071" s="30">
        <f t="shared" ca="1" si="658"/>
        <v>0.19523331417638923</v>
      </c>
      <c r="AJ1071" s="30">
        <f t="shared" ca="1" si="658"/>
        <v>0.51295103212316606</v>
      </c>
      <c r="AK1071" s="30">
        <f>IF(Riskregister!$E$10="",0,COUNTIF(BK$4:BK$53,"&lt;"&amp;AI1071)*IF(AJ1071&lt;0.5,Riskregister!$K$10+(Riskregister!$L$10-Riskregister!$K$10)*SQRT(AJ1071/2),Riskregister!$L$10-(Riskregister!$L$10-Riskregister!$K$10)*SQRT((1-AJ1071)/2)))</f>
        <v>0</v>
      </c>
      <c r="AL1071" s="30">
        <f t="shared" ca="1" si="659"/>
        <v>0.67255303462964233</v>
      </c>
      <c r="AM1071" s="30">
        <f t="shared" ca="1" si="659"/>
        <v>0.48034576623378988</v>
      </c>
      <c r="AN1071" s="30">
        <f>IF(Riskregister!$E$11="",0,COUNTIF(BL$4:BL$53,"&lt;"&amp;AL1071)*IF(AM1071&lt;0.5,Riskregister!$K$11+(Riskregister!$L$11-Riskregister!$K$11)*SQRT(AM1071/2),Riskregister!$L$11-(Riskregister!$L$11-Riskregister!$K$11)*SQRT((1-AM1071)/2)))</f>
        <v>0</v>
      </c>
      <c r="AO1071" s="30">
        <f t="shared" ca="1" si="660"/>
        <v>0.99053254345670272</v>
      </c>
      <c r="AP1071" s="30">
        <f t="shared" ca="1" si="660"/>
        <v>0.55265982844804462</v>
      </c>
      <c r="AQ1071" s="30">
        <f>IF(Riskregister!$E$12="",0,COUNTIF(BM$4:BM$53,"&lt;"&amp;AO1071)*IF(AP1071&lt;0.5,Riskregister!$K$12+(Riskregister!$L$12-Riskregister!$K$12)*SQRT(AP1071/2),Riskregister!$L$12-(Riskregister!$L$12-Riskregister!$K$12)*SQRT((1-AP1071)/2)))</f>
        <v>0</v>
      </c>
      <c r="AR1071" s="30">
        <f t="shared" ca="1" si="661"/>
        <v>0.76923159086917625</v>
      </c>
      <c r="AS1071" s="30">
        <f t="shared" ca="1" si="661"/>
        <v>0.66119125830652137</v>
      </c>
      <c r="AT1071" s="30">
        <f>IF(Riskregister!$E$13="",0,COUNTIF(BN$4:BN$53,"&lt;"&amp;AR1071)*IF(AS1071&lt;0.5,Riskregister!$K$13+(Riskregister!$L$13-Riskregister!$K$13)*SQRT(AS1071/2),Riskregister!$L$13-(Riskregister!$L$13-Riskregister!$K$13)*SQRT((1-AS1071)/2)))</f>
        <v>0</v>
      </c>
      <c r="AU1071" s="30">
        <f t="shared" ca="1" si="662"/>
        <v>3.3508842824994556E-2</v>
      </c>
      <c r="AV1071" s="30">
        <f t="shared" ca="1" si="662"/>
        <v>0.2834492061309366</v>
      </c>
      <c r="AW1071" s="30">
        <f>IF(Riskregister!$E$14="",0,COUNTIF(BO$4:BO$53,"&lt;"&amp;AU1071)*IF(AV1071&lt;0.5,Riskregister!$K$14+(Riskregister!$L$14-Riskregister!$K$14)*SQRT(AV1071/2),Riskregister!$L$14-(Riskregister!$L$14-Riskregister!$K$14)*SQRT((1-AV1071)/2)))</f>
        <v>0</v>
      </c>
      <c r="AX1071" s="30">
        <f t="shared" ca="1" si="663"/>
        <v>0.99996259938016252</v>
      </c>
      <c r="AY1071" s="30">
        <f t="shared" ca="1" si="663"/>
        <v>0.62879060249028007</v>
      </c>
      <c r="AZ1071" s="30">
        <f>IF(Riskregister!$E$15="",0,COUNTIF(BP$4:BP$53,"&lt;"&amp;AX1071)*IF(AY1071&lt;0.5,Riskregister!$K$15+(Riskregister!$L$15-Riskregister!$K$15)*SQRT(AY1071/2),Riskregister!$L$15-(Riskregister!$L$15-Riskregister!$K$15)*SQRT((1-AY1071)/2)))</f>
        <v>0</v>
      </c>
      <c r="BA1071" s="30">
        <f t="shared" ca="1" si="664"/>
        <v>0.42564432116927198</v>
      </c>
      <c r="BB1071" s="30">
        <f t="shared" ca="1" si="664"/>
        <v>0.83902703347345975</v>
      </c>
      <c r="BC1071" s="30">
        <f>IF(Riskregister!$E$16="",0,COUNTIF(BQ$4:BQ$53,"&lt;"&amp;BA1071)*IF(BB1071&lt;0.5,Riskregister!$K$16+(Riskregister!$L$16-Riskregister!$K$16)*SQRT(BB1071/2),Riskregister!$L$16-(Riskregister!$L$16-Riskregister!$K$16)*SQRT((1-BB1071)/2)))</f>
        <v>0</v>
      </c>
      <c r="BD1071" s="30">
        <f t="shared" ca="1" si="640"/>
        <v>11927939.543240275</v>
      </c>
    </row>
    <row r="1072" spans="20:56" x14ac:dyDescent="0.35">
      <c r="T1072" s="30">
        <f t="shared" ca="1" si="653"/>
        <v>0.26957805053430417</v>
      </c>
      <c r="U1072" s="30">
        <f t="shared" ca="1" si="653"/>
        <v>0.61651558698200104</v>
      </c>
      <c r="V1072" s="30">
        <f ca="1">IF(Riskregister!$E$5="",0,COUNTIF(BF$4:BF$53,"&lt;"&amp;T1072)*IF(U1072&lt;0.5,Riskregister!$K$5+(Riskregister!$L$5-Riskregister!$K$5)*SQRT(U1072/2),Riskregister!$L$5-(Riskregister!$L$5-Riskregister!$K$5)*SQRT((1-U1072)/2)))</f>
        <v>805904.5962304438</v>
      </c>
      <c r="W1072" s="30">
        <f t="shared" ca="1" si="654"/>
        <v>0.60248447944218841</v>
      </c>
      <c r="X1072" s="30">
        <f t="shared" ca="1" si="654"/>
        <v>0.24467514353643072</v>
      </c>
      <c r="Y1072" s="30">
        <f ca="1">IF(Riskregister!$E$6="",0,COUNTIF(BG$4:BG$53,"&lt;"&amp;W1072)*IF(X1072&lt;0.5,Riskregister!$K$6+(Riskregister!$L$6-Riskregister!$K$6)*SQRT(X1072/2),Riskregister!$L$6-(Riskregister!$L$6-Riskregister!$K$6)*SQRT((1-X1072)/2)))</f>
        <v>1659164.3777188391</v>
      </c>
      <c r="Z1072" s="30">
        <f t="shared" ca="1" si="655"/>
        <v>0.15310469352245093</v>
      </c>
      <c r="AA1072" s="30">
        <f t="shared" ca="1" si="655"/>
        <v>0.13486338564698153</v>
      </c>
      <c r="AB1072" s="30">
        <f ca="1">IF(Riskregister!$E$7="",0,COUNTIF(BH$4:BH$53,"&lt;"&amp;Z1072)*IF(AA1072&lt;0.5,Riskregister!$K$7+(Riskregister!$L$7-Riskregister!$K$7)*SQRT(AA1072/2),Riskregister!$L$7-(Riskregister!$L$7-Riskregister!$K$7)*SQRT((1-AA1072)/2)))</f>
        <v>563546.58289418963</v>
      </c>
      <c r="AC1072" s="30">
        <f t="shared" ca="1" si="656"/>
        <v>0.68142928364429378</v>
      </c>
      <c r="AD1072" s="30">
        <f t="shared" ca="1" si="656"/>
        <v>0.76050699272323496</v>
      </c>
      <c r="AE1072" s="30">
        <f ca="1">IF(Riskregister!$E$8="",0,COUNTIF(BI$4:BI$53,"&lt;"&amp;AC1072)*IF(AD1072&lt;0.5,Riskregister!$K$8+(Riskregister!$L$8-Riskregister!$K$8)*SQRT(AD1072/2),Riskregister!$L$8-(Riskregister!$L$8-Riskregister!$K$8)*SQRT((1-AD1072)/2)))</f>
        <v>10120778.505914409</v>
      </c>
      <c r="AF1072" s="30">
        <f t="shared" ca="1" si="657"/>
        <v>0.4089321668543987</v>
      </c>
      <c r="AG1072" s="30">
        <f t="shared" ca="1" si="657"/>
        <v>0.39046023384259343</v>
      </c>
      <c r="AH1072" s="30">
        <f>IF(Riskregister!$E$9="",0,COUNTIF(BJ$4:BJ$53,"&lt;"&amp;AF1072)*IF(AG1072&lt;0.5,Riskregister!$K$9+(Riskregister!$L$9-Riskregister!$K$9)*SQRT(AG1072/2),Riskregister!$L$9-(Riskregister!$L$9-Riskregister!$K$9)*SQRT((1-AG1072)/2)))</f>
        <v>0</v>
      </c>
      <c r="AI1072" s="30">
        <f t="shared" ca="1" si="658"/>
        <v>0.3080405096505946</v>
      </c>
      <c r="AJ1072" s="30">
        <f t="shared" ca="1" si="658"/>
        <v>0.87571037745621372</v>
      </c>
      <c r="AK1072" s="30">
        <f>IF(Riskregister!$E$10="",0,COUNTIF(BK$4:BK$53,"&lt;"&amp;AI1072)*IF(AJ1072&lt;0.5,Riskregister!$K$10+(Riskregister!$L$10-Riskregister!$K$10)*SQRT(AJ1072/2),Riskregister!$L$10-(Riskregister!$L$10-Riskregister!$K$10)*SQRT((1-AJ1072)/2)))</f>
        <v>0</v>
      </c>
      <c r="AL1072" s="30">
        <f t="shared" ca="1" si="659"/>
        <v>0.11018936884893338</v>
      </c>
      <c r="AM1072" s="30">
        <f t="shared" ca="1" si="659"/>
        <v>0.63580161328742335</v>
      </c>
      <c r="AN1072" s="30">
        <f>IF(Riskregister!$E$11="",0,COUNTIF(BL$4:BL$53,"&lt;"&amp;AL1072)*IF(AM1072&lt;0.5,Riskregister!$K$11+(Riskregister!$L$11-Riskregister!$K$11)*SQRT(AM1072/2),Riskregister!$L$11-(Riskregister!$L$11-Riskregister!$K$11)*SQRT((1-AM1072)/2)))</f>
        <v>0</v>
      </c>
      <c r="AO1072" s="30">
        <f t="shared" ca="1" si="660"/>
        <v>9.1213207670391094E-2</v>
      </c>
      <c r="AP1072" s="30">
        <f t="shared" ca="1" si="660"/>
        <v>0.46349193743125461</v>
      </c>
      <c r="AQ1072" s="30">
        <f>IF(Riskregister!$E$12="",0,COUNTIF(BM$4:BM$53,"&lt;"&amp;AO1072)*IF(AP1072&lt;0.5,Riskregister!$K$12+(Riskregister!$L$12-Riskregister!$K$12)*SQRT(AP1072/2),Riskregister!$L$12-(Riskregister!$L$12-Riskregister!$K$12)*SQRT((1-AP1072)/2)))</f>
        <v>0</v>
      </c>
      <c r="AR1072" s="30">
        <f t="shared" ca="1" si="661"/>
        <v>0.99985654682046743</v>
      </c>
      <c r="AS1072" s="30">
        <f t="shared" ca="1" si="661"/>
        <v>0.46139376154488609</v>
      </c>
      <c r="AT1072" s="30">
        <f>IF(Riskregister!$E$13="",0,COUNTIF(BN$4:BN$53,"&lt;"&amp;AR1072)*IF(AS1072&lt;0.5,Riskregister!$K$13+(Riskregister!$L$13-Riskregister!$K$13)*SQRT(AS1072/2),Riskregister!$L$13-(Riskregister!$L$13-Riskregister!$K$13)*SQRT((1-AS1072)/2)))</f>
        <v>0</v>
      </c>
      <c r="AU1072" s="30">
        <f t="shared" ca="1" si="662"/>
        <v>0.76770310443314371</v>
      </c>
      <c r="AV1072" s="30">
        <f t="shared" ca="1" si="662"/>
        <v>0.90445686096586952</v>
      </c>
      <c r="AW1072" s="30">
        <f>IF(Riskregister!$E$14="",0,COUNTIF(BO$4:BO$53,"&lt;"&amp;AU1072)*IF(AV1072&lt;0.5,Riskregister!$K$14+(Riskregister!$L$14-Riskregister!$K$14)*SQRT(AV1072/2),Riskregister!$L$14-(Riskregister!$L$14-Riskregister!$K$14)*SQRT((1-AV1072)/2)))</f>
        <v>0</v>
      </c>
      <c r="AX1072" s="30">
        <f t="shared" ca="1" si="663"/>
        <v>0.89388788524619045</v>
      </c>
      <c r="AY1072" s="30">
        <f t="shared" ca="1" si="663"/>
        <v>0.77774791770166751</v>
      </c>
      <c r="AZ1072" s="30">
        <f>IF(Riskregister!$E$15="",0,COUNTIF(BP$4:BP$53,"&lt;"&amp;AX1072)*IF(AY1072&lt;0.5,Riskregister!$K$15+(Riskregister!$L$15-Riskregister!$K$15)*SQRT(AY1072/2),Riskregister!$L$15-(Riskregister!$L$15-Riskregister!$K$15)*SQRT((1-AY1072)/2)))</f>
        <v>0</v>
      </c>
      <c r="BA1072" s="30">
        <f t="shared" ca="1" si="664"/>
        <v>0.62374709410071305</v>
      </c>
      <c r="BB1072" s="30">
        <f t="shared" ca="1" si="664"/>
        <v>0.34448690217063049</v>
      </c>
      <c r="BC1072" s="30">
        <f>IF(Riskregister!$E$16="",0,COUNTIF(BQ$4:BQ$53,"&lt;"&amp;BA1072)*IF(BB1072&lt;0.5,Riskregister!$K$16+(Riskregister!$L$16-Riskregister!$K$16)*SQRT(BB1072/2),Riskregister!$L$16-(Riskregister!$L$16-Riskregister!$K$16)*SQRT((1-BB1072)/2)))</f>
        <v>0</v>
      </c>
      <c r="BD1072" s="30">
        <f t="shared" ca="1" si="640"/>
        <v>13149394.062757881</v>
      </c>
    </row>
    <row r="1073" spans="20:56" x14ac:dyDescent="0.35">
      <c r="T1073" s="30">
        <f t="shared" ca="1" si="653"/>
        <v>0.98907583018789014</v>
      </c>
      <c r="U1073" s="30">
        <f t="shared" ca="1" si="653"/>
        <v>0.64542668660398228</v>
      </c>
      <c r="V1073" s="30">
        <f ca="1">IF(Riskregister!$E$5="",0,COUNTIF(BF$4:BF$53,"&lt;"&amp;T1073)*IF(U1073&lt;0.5,Riskregister!$K$5+(Riskregister!$L$5-Riskregister!$K$5)*SQRT(U1073/2),Riskregister!$L$5-(Riskregister!$L$5-Riskregister!$K$5)*SQRT((1-U1073)/2)))</f>
        <v>3694730.4065077892</v>
      </c>
      <c r="W1073" s="30">
        <f t="shared" ca="1" si="654"/>
        <v>0.42374253699693176</v>
      </c>
      <c r="X1073" s="30">
        <f t="shared" ca="1" si="654"/>
        <v>0.7568427661782885</v>
      </c>
      <c r="Y1073" s="30">
        <f ca="1">IF(Riskregister!$E$6="",0,COUNTIF(BG$4:BG$53,"&lt;"&amp;W1073)*IF(X1073&lt;0.5,Riskregister!$K$6+(Riskregister!$L$6-Riskregister!$K$6)*SQRT(X1073/2),Riskregister!$L$6-(Riskregister!$L$6-Riskregister!$K$6)*SQRT((1-X1073)/2)))</f>
        <v>1372373.7427487816</v>
      </c>
      <c r="Z1073" s="30">
        <f t="shared" ca="1" si="655"/>
        <v>0.49395690894688571</v>
      </c>
      <c r="AA1073" s="30">
        <f t="shared" ca="1" si="655"/>
        <v>0.91481485956122832</v>
      </c>
      <c r="AB1073" s="30">
        <f ca="1">IF(Riskregister!$E$7="",0,COUNTIF(BH$4:BH$53,"&lt;"&amp;Z1073)*IF(AA1073&lt;0.5,Riskregister!$K$7+(Riskregister!$L$7-Riskregister!$K$7)*SQRT(AA1073/2),Riskregister!$L$7-(Riskregister!$L$7-Riskregister!$K$7)*SQRT((1-AA1073)/2)))</f>
        <v>1966602.6826715567</v>
      </c>
      <c r="AC1073" s="30">
        <f t="shared" ca="1" si="656"/>
        <v>0.98341677639633507</v>
      </c>
      <c r="AD1073" s="30">
        <f t="shared" ca="1" si="656"/>
        <v>0.91132091019474359</v>
      </c>
      <c r="AE1073" s="30">
        <f ca="1">IF(Riskregister!$E$8="",0,COUNTIF(BI$4:BI$53,"&lt;"&amp;AC1073)*IF(AD1073&lt;0.5,Riskregister!$K$8+(Riskregister!$L$8-Riskregister!$K$8)*SQRT(AD1073/2),Riskregister!$L$8-(Riskregister!$L$8-Riskregister!$K$8)*SQRT((1-AD1073)/2)))</f>
        <v>28072261.061641123</v>
      </c>
      <c r="AF1073" s="30">
        <f t="shared" ca="1" si="657"/>
        <v>0.49080679107286218</v>
      </c>
      <c r="AG1073" s="30">
        <f t="shared" ca="1" si="657"/>
        <v>0.1933170567661413</v>
      </c>
      <c r="AH1073" s="30">
        <f>IF(Riskregister!$E$9="",0,COUNTIF(BJ$4:BJ$53,"&lt;"&amp;AF1073)*IF(AG1073&lt;0.5,Riskregister!$K$9+(Riskregister!$L$9-Riskregister!$K$9)*SQRT(AG1073/2),Riskregister!$L$9-(Riskregister!$L$9-Riskregister!$K$9)*SQRT((1-AG1073)/2)))</f>
        <v>0</v>
      </c>
      <c r="AI1073" s="30">
        <f t="shared" ca="1" si="658"/>
        <v>0.5906021927673748</v>
      </c>
      <c r="AJ1073" s="30">
        <f t="shared" ca="1" si="658"/>
        <v>0.90828087793812451</v>
      </c>
      <c r="AK1073" s="30">
        <f>IF(Riskregister!$E$10="",0,COUNTIF(BK$4:BK$53,"&lt;"&amp;AI1073)*IF(AJ1073&lt;0.5,Riskregister!$K$10+(Riskregister!$L$10-Riskregister!$K$10)*SQRT(AJ1073/2),Riskregister!$L$10-(Riskregister!$L$10-Riskregister!$K$10)*SQRT((1-AJ1073)/2)))</f>
        <v>0</v>
      </c>
      <c r="AL1073" s="30">
        <f t="shared" ca="1" si="659"/>
        <v>0.49799072328896543</v>
      </c>
      <c r="AM1073" s="30">
        <f t="shared" ca="1" si="659"/>
        <v>0.70087987575716082</v>
      </c>
      <c r="AN1073" s="30">
        <f>IF(Riskregister!$E$11="",0,COUNTIF(BL$4:BL$53,"&lt;"&amp;AL1073)*IF(AM1073&lt;0.5,Riskregister!$K$11+(Riskregister!$L$11-Riskregister!$K$11)*SQRT(AM1073/2),Riskregister!$L$11-(Riskregister!$L$11-Riskregister!$K$11)*SQRT((1-AM1073)/2)))</f>
        <v>0</v>
      </c>
      <c r="AO1073" s="30">
        <f t="shared" ca="1" si="660"/>
        <v>0.46523589469592663</v>
      </c>
      <c r="AP1073" s="30">
        <f t="shared" ca="1" si="660"/>
        <v>0.56330566355964118</v>
      </c>
      <c r="AQ1073" s="30">
        <f>IF(Riskregister!$E$12="",0,COUNTIF(BM$4:BM$53,"&lt;"&amp;AO1073)*IF(AP1073&lt;0.5,Riskregister!$K$12+(Riskregister!$L$12-Riskregister!$K$12)*SQRT(AP1073/2),Riskregister!$L$12-(Riskregister!$L$12-Riskregister!$K$12)*SQRT((1-AP1073)/2)))</f>
        <v>0</v>
      </c>
      <c r="AR1073" s="30">
        <f t="shared" ca="1" si="661"/>
        <v>0.33304452197439161</v>
      </c>
      <c r="AS1073" s="30">
        <f t="shared" ca="1" si="661"/>
        <v>0.73206548371394364</v>
      </c>
      <c r="AT1073" s="30">
        <f>IF(Riskregister!$E$13="",0,COUNTIF(BN$4:BN$53,"&lt;"&amp;AR1073)*IF(AS1073&lt;0.5,Riskregister!$K$13+(Riskregister!$L$13-Riskregister!$K$13)*SQRT(AS1073/2),Riskregister!$L$13-(Riskregister!$L$13-Riskregister!$K$13)*SQRT((1-AS1073)/2)))</f>
        <v>0</v>
      </c>
      <c r="AU1073" s="30">
        <f t="shared" ca="1" si="662"/>
        <v>0.14256385056822374</v>
      </c>
      <c r="AV1073" s="30">
        <f t="shared" ca="1" si="662"/>
        <v>7.4691628008946465E-2</v>
      </c>
      <c r="AW1073" s="30">
        <f>IF(Riskregister!$E$14="",0,COUNTIF(BO$4:BO$53,"&lt;"&amp;AU1073)*IF(AV1073&lt;0.5,Riskregister!$K$14+(Riskregister!$L$14-Riskregister!$K$14)*SQRT(AV1073/2),Riskregister!$L$14-(Riskregister!$L$14-Riskregister!$K$14)*SQRT((1-AV1073)/2)))</f>
        <v>0</v>
      </c>
      <c r="AX1073" s="30">
        <f t="shared" ca="1" si="663"/>
        <v>0.76560368905501597</v>
      </c>
      <c r="AY1073" s="30">
        <f t="shared" ca="1" si="663"/>
        <v>0.12724905864801939</v>
      </c>
      <c r="AZ1073" s="30">
        <f>IF(Riskregister!$E$15="",0,COUNTIF(BP$4:BP$53,"&lt;"&amp;AX1073)*IF(AY1073&lt;0.5,Riskregister!$K$15+(Riskregister!$L$15-Riskregister!$K$15)*SQRT(AY1073/2),Riskregister!$L$15-(Riskregister!$L$15-Riskregister!$K$15)*SQRT((1-AY1073)/2)))</f>
        <v>0</v>
      </c>
      <c r="BA1073" s="30">
        <f t="shared" ca="1" si="664"/>
        <v>0.37217928648750653</v>
      </c>
      <c r="BB1073" s="30">
        <f t="shared" ca="1" si="664"/>
        <v>0.86537307686236886</v>
      </c>
      <c r="BC1073" s="30">
        <f>IF(Riskregister!$E$16="",0,COUNTIF(BQ$4:BQ$53,"&lt;"&amp;BA1073)*IF(BB1073&lt;0.5,Riskregister!$K$16+(Riskregister!$L$16-Riskregister!$K$16)*SQRT(BB1073/2),Riskregister!$L$16-(Riskregister!$L$16-Riskregister!$K$16)*SQRT((1-BB1073)/2)))</f>
        <v>0</v>
      </c>
      <c r="BD1073" s="30">
        <f t="shared" ca="1" si="640"/>
        <v>35105967.893569246</v>
      </c>
    </row>
    <row r="1074" spans="20:56" x14ac:dyDescent="0.35">
      <c r="T1074" s="30">
        <f t="shared" ca="1" si="653"/>
        <v>0.16648074417812697</v>
      </c>
      <c r="U1074" s="30">
        <f t="shared" ca="1" si="653"/>
        <v>0.38373578612098647</v>
      </c>
      <c r="V1074" s="30">
        <f ca="1">IF(Riskregister!$E$5="",0,COUNTIF(BF$4:BF$53,"&lt;"&amp;T1074)*IF(U1074&lt;0.5,Riskregister!$K$5+(Riskregister!$L$5-Riskregister!$K$5)*SQRT(U1074/2),Riskregister!$L$5-(Riskregister!$L$5-Riskregister!$K$5)*SQRT((1-U1074)/2)))</f>
        <v>694224.54690062045</v>
      </c>
      <c r="W1074" s="30">
        <f t="shared" ca="1" si="654"/>
        <v>0.42997532278264716</v>
      </c>
      <c r="X1074" s="30">
        <f t="shared" ca="1" si="654"/>
        <v>0.30096649524676078</v>
      </c>
      <c r="Y1074" s="30">
        <f ca="1">IF(Riskregister!$E$6="",0,COUNTIF(BG$4:BG$53,"&lt;"&amp;W1074)*IF(X1074&lt;0.5,Riskregister!$K$6+(Riskregister!$L$6-Riskregister!$K$6)*SQRT(X1074/2),Riskregister!$L$6-(Riskregister!$L$6-Riskregister!$K$6)*SQRT((1-X1074)/2)))</f>
        <v>1796518.1306374113</v>
      </c>
      <c r="Z1074" s="30">
        <f t="shared" ca="1" si="655"/>
        <v>0.53557926750988627</v>
      </c>
      <c r="AA1074" s="30">
        <f t="shared" ca="1" si="655"/>
        <v>0.81260744758092207</v>
      </c>
      <c r="AB1074" s="30">
        <f ca="1">IF(Riskregister!$E$7="",0,COUNTIF(BH$4:BH$53,"&lt;"&amp;Z1074)*IF(AA1074&lt;0.5,Riskregister!$K$7+(Riskregister!$L$7-Riskregister!$K$7)*SQRT(AA1074/2),Riskregister!$L$7-(Riskregister!$L$7-Riskregister!$K$7)*SQRT((1-AA1074)/2)))</f>
        <v>1757193.2031441587</v>
      </c>
      <c r="AC1074" s="30">
        <f t="shared" ca="1" si="656"/>
        <v>8.7677466423888073E-2</v>
      </c>
      <c r="AD1074" s="30">
        <f t="shared" ca="1" si="656"/>
        <v>0.95998012282831147</v>
      </c>
      <c r="AE1074" s="30">
        <f ca="1">IF(Riskregister!$E$8="",0,COUNTIF(BI$4:BI$53,"&lt;"&amp;AC1074)*IF(AD1074&lt;0.5,Riskregister!$K$8+(Riskregister!$L$8-Riskregister!$K$8)*SQRT(AD1074/2),Riskregister!$L$8-(Riskregister!$L$8-Riskregister!$K$8)*SQRT((1-AD1074)/2)))</f>
        <v>4335154.496622486</v>
      </c>
      <c r="AF1074" s="30">
        <f t="shared" ca="1" si="657"/>
        <v>0.59191365522480821</v>
      </c>
      <c r="AG1074" s="30">
        <f t="shared" ca="1" si="657"/>
        <v>0.23160523373844122</v>
      </c>
      <c r="AH1074" s="30">
        <f>IF(Riskregister!$E$9="",0,COUNTIF(BJ$4:BJ$53,"&lt;"&amp;AF1074)*IF(AG1074&lt;0.5,Riskregister!$K$9+(Riskregister!$L$9-Riskregister!$K$9)*SQRT(AG1074/2),Riskregister!$L$9-(Riskregister!$L$9-Riskregister!$K$9)*SQRT((1-AG1074)/2)))</f>
        <v>0</v>
      </c>
      <c r="AI1074" s="30">
        <f t="shared" ca="1" si="658"/>
        <v>0.15909032710365734</v>
      </c>
      <c r="AJ1074" s="30">
        <f t="shared" ca="1" si="658"/>
        <v>0.38659590985647174</v>
      </c>
      <c r="AK1074" s="30">
        <f>IF(Riskregister!$E$10="",0,COUNTIF(BK$4:BK$53,"&lt;"&amp;AI1074)*IF(AJ1074&lt;0.5,Riskregister!$K$10+(Riskregister!$L$10-Riskregister!$K$10)*SQRT(AJ1074/2),Riskregister!$L$10-(Riskregister!$L$10-Riskregister!$K$10)*SQRT((1-AJ1074)/2)))</f>
        <v>0</v>
      </c>
      <c r="AL1074" s="30">
        <f t="shared" ca="1" si="659"/>
        <v>0.50303768158645012</v>
      </c>
      <c r="AM1074" s="30">
        <f t="shared" ca="1" si="659"/>
        <v>0.21940716306603281</v>
      </c>
      <c r="AN1074" s="30">
        <f>IF(Riskregister!$E$11="",0,COUNTIF(BL$4:BL$53,"&lt;"&amp;AL1074)*IF(AM1074&lt;0.5,Riskregister!$K$11+(Riskregister!$L$11-Riskregister!$K$11)*SQRT(AM1074/2),Riskregister!$L$11-(Riskregister!$L$11-Riskregister!$K$11)*SQRT((1-AM1074)/2)))</f>
        <v>0</v>
      </c>
      <c r="AO1074" s="30">
        <f t="shared" ca="1" si="660"/>
        <v>0.8270267209852582</v>
      </c>
      <c r="AP1074" s="30">
        <f t="shared" ca="1" si="660"/>
        <v>0.92289426257242246</v>
      </c>
      <c r="AQ1074" s="30">
        <f>IF(Riskregister!$E$12="",0,COUNTIF(BM$4:BM$53,"&lt;"&amp;AO1074)*IF(AP1074&lt;0.5,Riskregister!$K$12+(Riskregister!$L$12-Riskregister!$K$12)*SQRT(AP1074/2),Riskregister!$L$12-(Riskregister!$L$12-Riskregister!$K$12)*SQRT((1-AP1074)/2)))</f>
        <v>0</v>
      </c>
      <c r="AR1074" s="30">
        <f t="shared" ca="1" si="661"/>
        <v>0.96534967812905881</v>
      </c>
      <c r="AS1074" s="30">
        <f t="shared" ca="1" si="661"/>
        <v>0.70337674125214689</v>
      </c>
      <c r="AT1074" s="30">
        <f>IF(Riskregister!$E$13="",0,COUNTIF(BN$4:BN$53,"&lt;"&amp;AR1074)*IF(AS1074&lt;0.5,Riskregister!$K$13+(Riskregister!$L$13-Riskregister!$K$13)*SQRT(AS1074/2),Riskregister!$L$13-(Riskregister!$L$13-Riskregister!$K$13)*SQRT((1-AS1074)/2)))</f>
        <v>0</v>
      </c>
      <c r="AU1074" s="30">
        <f t="shared" ca="1" si="662"/>
        <v>0.28730205400023356</v>
      </c>
      <c r="AV1074" s="30">
        <f t="shared" ca="1" si="662"/>
        <v>0.77641945544384949</v>
      </c>
      <c r="AW1074" s="30">
        <f>IF(Riskregister!$E$14="",0,COUNTIF(BO$4:BO$53,"&lt;"&amp;AU1074)*IF(AV1074&lt;0.5,Riskregister!$K$14+(Riskregister!$L$14-Riskregister!$K$14)*SQRT(AV1074/2),Riskregister!$L$14-(Riskregister!$L$14-Riskregister!$K$14)*SQRT((1-AV1074)/2)))</f>
        <v>0</v>
      </c>
      <c r="AX1074" s="30">
        <f t="shared" ca="1" si="663"/>
        <v>0.48154074281501102</v>
      </c>
      <c r="AY1074" s="30">
        <f t="shared" ca="1" si="663"/>
        <v>0.51736192351199795</v>
      </c>
      <c r="AZ1074" s="30">
        <f>IF(Riskregister!$E$15="",0,COUNTIF(BP$4:BP$53,"&lt;"&amp;AX1074)*IF(AY1074&lt;0.5,Riskregister!$K$15+(Riskregister!$L$15-Riskregister!$K$15)*SQRT(AY1074/2),Riskregister!$L$15-(Riskregister!$L$15-Riskregister!$K$15)*SQRT((1-AY1074)/2)))</f>
        <v>0</v>
      </c>
      <c r="BA1074" s="30">
        <f t="shared" ca="1" si="664"/>
        <v>0.26208413658514862</v>
      </c>
      <c r="BB1074" s="30">
        <f t="shared" ca="1" si="664"/>
        <v>0.5385708833794467</v>
      </c>
      <c r="BC1074" s="30">
        <f>IF(Riskregister!$E$16="",0,COUNTIF(BQ$4:BQ$53,"&lt;"&amp;BA1074)*IF(BB1074&lt;0.5,Riskregister!$K$16+(Riskregister!$L$16-Riskregister!$K$16)*SQRT(BB1074/2),Riskregister!$L$16-(Riskregister!$L$16-Riskregister!$K$16)*SQRT((1-BB1074)/2)))</f>
        <v>0</v>
      </c>
      <c r="BD1074" s="30">
        <f t="shared" ca="1" si="640"/>
        <v>8583090.3773046769</v>
      </c>
    </row>
    <row r="1075" spans="20:56" x14ac:dyDescent="0.35">
      <c r="T1075" s="30">
        <f t="shared" ca="1" si="653"/>
        <v>0.47135925987429694</v>
      </c>
      <c r="U1075" s="30">
        <f t="shared" ca="1" si="653"/>
        <v>0.16192650456188062</v>
      </c>
      <c r="V1075" s="30">
        <f ca="1">IF(Riskregister!$E$5="",0,COUNTIF(BF$4:BF$53,"&lt;"&amp;T1075)*IF(U1075&lt;0.5,Riskregister!$K$5+(Riskregister!$L$5-Riskregister!$K$5)*SQRT(U1075/2),Riskregister!$L$5-(Riskregister!$L$5-Riskregister!$K$5)*SQRT((1-U1075)/2)))</f>
        <v>834129.57095492352</v>
      </c>
      <c r="W1075" s="30">
        <f t="shared" ca="1" si="654"/>
        <v>0.35693905643593693</v>
      </c>
      <c r="X1075" s="30">
        <f t="shared" ca="1" si="654"/>
        <v>0.39337819401176632</v>
      </c>
      <c r="Y1075" s="30">
        <f ca="1">IF(Riskregister!$E$6="",0,COUNTIF(BG$4:BG$53,"&lt;"&amp;W1075)*IF(X1075&lt;0.5,Riskregister!$K$6+(Riskregister!$L$6-Riskregister!$K$6)*SQRT(X1075/2),Riskregister!$L$6-(Riskregister!$L$6-Riskregister!$K$6)*SQRT((1-X1075)/2)))</f>
        <v>998293.60156465077</v>
      </c>
      <c r="Z1075" s="30">
        <f t="shared" ca="1" si="655"/>
        <v>3.6692847003252038E-2</v>
      </c>
      <c r="AA1075" s="30">
        <f t="shared" ca="1" si="655"/>
        <v>0.19285875717505185</v>
      </c>
      <c r="AB1075" s="30">
        <f ca="1">IF(Riskregister!$E$7="",0,COUNTIF(BH$4:BH$53,"&lt;"&amp;Z1075)*IF(AA1075&lt;0.5,Riskregister!$K$7+(Riskregister!$L$7-Riskregister!$K$7)*SQRT(AA1075/2),Riskregister!$L$7-(Riskregister!$L$7-Riskregister!$K$7)*SQRT((1-AA1075)/2)))</f>
        <v>317371.56094551028</v>
      </c>
      <c r="AC1075" s="30">
        <f t="shared" ca="1" si="656"/>
        <v>0.54367781155020523</v>
      </c>
      <c r="AD1075" s="30">
        <f t="shared" ca="1" si="656"/>
        <v>0.57734258393761728</v>
      </c>
      <c r="AE1075" s="30">
        <f ca="1">IF(Riskregister!$E$8="",0,COUNTIF(BI$4:BI$53,"&lt;"&amp;AC1075)*IF(AD1075&lt;0.5,Riskregister!$K$8+(Riskregister!$L$8-Riskregister!$K$8)*SQRT(AD1075/2),Riskregister!$L$8-(Riskregister!$L$8-Riskregister!$K$8)*SQRT((1-AD1075)/2)))</f>
        <v>8518159.1778506972</v>
      </c>
      <c r="AF1075" s="30">
        <f t="shared" ca="1" si="657"/>
        <v>0.83632384279703154</v>
      </c>
      <c r="AG1075" s="30">
        <f t="shared" ca="1" si="657"/>
        <v>0.6337422191654859</v>
      </c>
      <c r="AH1075" s="30">
        <f>IF(Riskregister!$E$9="",0,COUNTIF(BJ$4:BJ$53,"&lt;"&amp;AF1075)*IF(AG1075&lt;0.5,Riskregister!$K$9+(Riskregister!$L$9-Riskregister!$K$9)*SQRT(AG1075/2),Riskregister!$L$9-(Riskregister!$L$9-Riskregister!$K$9)*SQRT((1-AG1075)/2)))</f>
        <v>0</v>
      </c>
      <c r="AI1075" s="30">
        <f t="shared" ca="1" si="658"/>
        <v>0.61808177985106449</v>
      </c>
      <c r="AJ1075" s="30">
        <f t="shared" ca="1" si="658"/>
        <v>0.2795095921939077</v>
      </c>
      <c r="AK1075" s="30">
        <f>IF(Riskregister!$E$10="",0,COUNTIF(BK$4:BK$53,"&lt;"&amp;AI1075)*IF(AJ1075&lt;0.5,Riskregister!$K$10+(Riskregister!$L$10-Riskregister!$K$10)*SQRT(AJ1075/2),Riskregister!$L$10-(Riskregister!$L$10-Riskregister!$K$10)*SQRT((1-AJ1075)/2)))</f>
        <v>0</v>
      </c>
      <c r="AL1075" s="30">
        <f t="shared" ca="1" si="659"/>
        <v>0.22450435741496166</v>
      </c>
      <c r="AM1075" s="30">
        <f t="shared" ca="1" si="659"/>
        <v>0.51980337385576136</v>
      </c>
      <c r="AN1075" s="30">
        <f>IF(Riskregister!$E$11="",0,COUNTIF(BL$4:BL$53,"&lt;"&amp;AL1075)*IF(AM1075&lt;0.5,Riskregister!$K$11+(Riskregister!$L$11-Riskregister!$K$11)*SQRT(AM1075/2),Riskregister!$L$11-(Riskregister!$L$11-Riskregister!$K$11)*SQRT((1-AM1075)/2)))</f>
        <v>0</v>
      </c>
      <c r="AO1075" s="30">
        <f t="shared" ca="1" si="660"/>
        <v>0.2458530419613919</v>
      </c>
      <c r="AP1075" s="30">
        <f t="shared" ca="1" si="660"/>
        <v>0.2901345760722196</v>
      </c>
      <c r="AQ1075" s="30">
        <f>IF(Riskregister!$E$12="",0,COUNTIF(BM$4:BM$53,"&lt;"&amp;AO1075)*IF(AP1075&lt;0.5,Riskregister!$K$12+(Riskregister!$L$12-Riskregister!$K$12)*SQRT(AP1075/2),Riskregister!$L$12-(Riskregister!$L$12-Riskregister!$K$12)*SQRT((1-AP1075)/2)))</f>
        <v>0</v>
      </c>
      <c r="AR1075" s="30">
        <f t="shared" ca="1" si="661"/>
        <v>0.24022992526374842</v>
      </c>
      <c r="AS1075" s="30">
        <f t="shared" ca="1" si="661"/>
        <v>0.14142578850088183</v>
      </c>
      <c r="AT1075" s="30">
        <f>IF(Riskregister!$E$13="",0,COUNTIF(BN$4:BN$53,"&lt;"&amp;AR1075)*IF(AS1075&lt;0.5,Riskregister!$K$13+(Riskregister!$L$13-Riskregister!$K$13)*SQRT(AS1075/2),Riskregister!$L$13-(Riskregister!$L$13-Riskregister!$K$13)*SQRT((1-AS1075)/2)))</f>
        <v>0</v>
      </c>
      <c r="AU1075" s="30">
        <f t="shared" ca="1" si="662"/>
        <v>6.1051659643282186E-2</v>
      </c>
      <c r="AV1075" s="30">
        <f t="shared" ca="1" si="662"/>
        <v>0.79718542431572037</v>
      </c>
      <c r="AW1075" s="30">
        <f>IF(Riskregister!$E$14="",0,COUNTIF(BO$4:BO$53,"&lt;"&amp;AU1075)*IF(AV1075&lt;0.5,Riskregister!$K$14+(Riskregister!$L$14-Riskregister!$K$14)*SQRT(AV1075/2),Riskregister!$L$14-(Riskregister!$L$14-Riskregister!$K$14)*SQRT((1-AV1075)/2)))</f>
        <v>0</v>
      </c>
      <c r="AX1075" s="30">
        <f t="shared" ca="1" si="663"/>
        <v>0.74972809819641706</v>
      </c>
      <c r="AY1075" s="30">
        <f t="shared" ca="1" si="663"/>
        <v>0.59592494553957387</v>
      </c>
      <c r="AZ1075" s="30">
        <f>IF(Riskregister!$E$15="",0,COUNTIF(BP$4:BP$53,"&lt;"&amp;AX1075)*IF(AY1075&lt;0.5,Riskregister!$K$15+(Riskregister!$L$15-Riskregister!$K$15)*SQRT(AY1075/2),Riskregister!$L$15-(Riskregister!$L$15-Riskregister!$K$15)*SQRT((1-AY1075)/2)))</f>
        <v>0</v>
      </c>
      <c r="BA1075" s="30">
        <f t="shared" ca="1" si="664"/>
        <v>0.4677186314564622</v>
      </c>
      <c r="BB1075" s="30">
        <f t="shared" ca="1" si="664"/>
        <v>0.74876686376183976</v>
      </c>
      <c r="BC1075" s="30">
        <f>IF(Riskregister!$E$16="",0,COUNTIF(BQ$4:BQ$53,"&lt;"&amp;BA1075)*IF(BB1075&lt;0.5,Riskregister!$K$16+(Riskregister!$L$16-Riskregister!$K$16)*SQRT(BB1075/2),Riskregister!$L$16-(Riskregister!$L$16-Riskregister!$K$16)*SQRT((1-BB1075)/2)))</f>
        <v>0</v>
      </c>
      <c r="BD1075" s="30">
        <f t="shared" ca="1" si="640"/>
        <v>10667953.911315782</v>
      </c>
    </row>
    <row r="1076" spans="20:56" x14ac:dyDescent="0.35">
      <c r="T1076" s="30">
        <f t="shared" ca="1" si="653"/>
        <v>0.42349488151960102</v>
      </c>
      <c r="U1076" s="30">
        <f t="shared" ca="1" si="653"/>
        <v>1.3705980530196782E-2</v>
      </c>
      <c r="V1076" s="30">
        <f ca="1">IF(Riskregister!$E$5="",0,COUNTIF(BF$4:BF$53,"&lt;"&amp;T1076)*IF(U1076&lt;0.5,Riskregister!$K$5+(Riskregister!$L$5-Riskregister!$K$5)*SQRT(U1076/2),Riskregister!$L$5-(Riskregister!$L$5-Riskregister!$K$5)*SQRT((1-U1076)/2)))</f>
        <v>561756.7660508384</v>
      </c>
      <c r="W1076" s="30">
        <f t="shared" ca="1" si="654"/>
        <v>0.9493168196421945</v>
      </c>
      <c r="X1076" s="30">
        <f t="shared" ca="1" si="654"/>
        <v>0.10383681630527974</v>
      </c>
      <c r="Y1076" s="30">
        <f ca="1">IF(Riskregister!$E$6="",0,COUNTIF(BG$4:BG$53,"&lt;"&amp;W1076)*IF(X1076&lt;0.5,Riskregister!$K$6+(Riskregister!$L$6-Riskregister!$K$6)*SQRT(X1076/2),Riskregister!$L$6-(Riskregister!$L$6-Riskregister!$K$6)*SQRT((1-X1076)/2)))</f>
        <v>2440564.0123545472</v>
      </c>
      <c r="Z1076" s="30">
        <f t="shared" ca="1" si="655"/>
        <v>0.58500318431857368</v>
      </c>
      <c r="AA1076" s="30">
        <f t="shared" ca="1" si="655"/>
        <v>0.84723736253797122</v>
      </c>
      <c r="AB1076" s="30">
        <f ca="1">IF(Riskregister!$E$7="",0,COUNTIF(BH$4:BH$53,"&lt;"&amp;Z1076)*IF(AA1076&lt;0.5,Riskregister!$K$7+(Riskregister!$L$7-Riskregister!$K$7)*SQRT(AA1076/2),Riskregister!$L$7-(Riskregister!$L$7-Riskregister!$K$7)*SQRT((1-AA1076)/2)))</f>
        <v>2122889.3253810615</v>
      </c>
      <c r="AC1076" s="30">
        <f t="shared" ca="1" si="656"/>
        <v>6.3195753698208623E-3</v>
      </c>
      <c r="AD1076" s="30">
        <f t="shared" ca="1" si="656"/>
        <v>0.59289444526888224</v>
      </c>
      <c r="AE1076" s="30">
        <f ca="1">IF(Riskregister!$E$8="",0,COUNTIF(BI$4:BI$53,"&lt;"&amp;AC1076)*IF(AD1076&lt;0.5,Riskregister!$K$8+(Riskregister!$L$8-Riskregister!$K$8)*SQRT(AD1076/2),Riskregister!$L$8-(Riskregister!$L$8-Riskregister!$K$8)*SQRT((1-AD1076)/2)))</f>
        <v>0</v>
      </c>
      <c r="AF1076" s="30">
        <f t="shared" ca="1" si="657"/>
        <v>0.11103963714337151</v>
      </c>
      <c r="AG1076" s="30">
        <f t="shared" ca="1" si="657"/>
        <v>0.1438403372364393</v>
      </c>
      <c r="AH1076" s="30">
        <f>IF(Riskregister!$E$9="",0,COUNTIF(BJ$4:BJ$53,"&lt;"&amp;AF1076)*IF(AG1076&lt;0.5,Riskregister!$K$9+(Riskregister!$L$9-Riskregister!$K$9)*SQRT(AG1076/2),Riskregister!$L$9-(Riskregister!$L$9-Riskregister!$K$9)*SQRT((1-AG1076)/2)))</f>
        <v>0</v>
      </c>
      <c r="AI1076" s="30">
        <f t="shared" ca="1" si="658"/>
        <v>0.30632785213513447</v>
      </c>
      <c r="AJ1076" s="30">
        <f t="shared" ca="1" si="658"/>
        <v>0.21129984330226315</v>
      </c>
      <c r="AK1076" s="30">
        <f>IF(Riskregister!$E$10="",0,COUNTIF(BK$4:BK$53,"&lt;"&amp;AI1076)*IF(AJ1076&lt;0.5,Riskregister!$K$10+(Riskregister!$L$10-Riskregister!$K$10)*SQRT(AJ1076/2),Riskregister!$L$10-(Riskregister!$L$10-Riskregister!$K$10)*SQRT((1-AJ1076)/2)))</f>
        <v>0</v>
      </c>
      <c r="AL1076" s="30">
        <f t="shared" ca="1" si="659"/>
        <v>0.62976885350258782</v>
      </c>
      <c r="AM1076" s="30">
        <f t="shared" ca="1" si="659"/>
        <v>0.11764094244663892</v>
      </c>
      <c r="AN1076" s="30">
        <f>IF(Riskregister!$E$11="",0,COUNTIF(BL$4:BL$53,"&lt;"&amp;AL1076)*IF(AM1076&lt;0.5,Riskregister!$K$11+(Riskregister!$L$11-Riskregister!$K$11)*SQRT(AM1076/2),Riskregister!$L$11-(Riskregister!$L$11-Riskregister!$K$11)*SQRT((1-AM1076)/2)))</f>
        <v>0</v>
      </c>
      <c r="AO1076" s="30">
        <f t="shared" ca="1" si="660"/>
        <v>0.85657145861306683</v>
      </c>
      <c r="AP1076" s="30">
        <f t="shared" ca="1" si="660"/>
        <v>0.56648993610520149</v>
      </c>
      <c r="AQ1076" s="30">
        <f>IF(Riskregister!$E$12="",0,COUNTIF(BM$4:BM$53,"&lt;"&amp;AO1076)*IF(AP1076&lt;0.5,Riskregister!$K$12+(Riskregister!$L$12-Riskregister!$K$12)*SQRT(AP1076/2),Riskregister!$L$12-(Riskregister!$L$12-Riskregister!$K$12)*SQRT((1-AP1076)/2)))</f>
        <v>0</v>
      </c>
      <c r="AR1076" s="30">
        <f t="shared" ca="1" si="661"/>
        <v>0.37193945157330799</v>
      </c>
      <c r="AS1076" s="30">
        <f t="shared" ca="1" si="661"/>
        <v>0.52558473226042868</v>
      </c>
      <c r="AT1076" s="30">
        <f>IF(Riskregister!$E$13="",0,COUNTIF(BN$4:BN$53,"&lt;"&amp;AR1076)*IF(AS1076&lt;0.5,Riskregister!$K$13+(Riskregister!$L$13-Riskregister!$K$13)*SQRT(AS1076/2),Riskregister!$L$13-(Riskregister!$L$13-Riskregister!$K$13)*SQRT((1-AS1076)/2)))</f>
        <v>0</v>
      </c>
      <c r="AU1076" s="30">
        <f t="shared" ca="1" si="662"/>
        <v>0.35591149415011869</v>
      </c>
      <c r="AV1076" s="30">
        <f t="shared" ca="1" si="662"/>
        <v>0.89710640461436042</v>
      </c>
      <c r="AW1076" s="30">
        <f>IF(Riskregister!$E$14="",0,COUNTIF(BO$4:BO$53,"&lt;"&amp;AU1076)*IF(AV1076&lt;0.5,Riskregister!$K$14+(Riskregister!$L$14-Riskregister!$K$14)*SQRT(AV1076/2),Riskregister!$L$14-(Riskregister!$L$14-Riskregister!$K$14)*SQRT((1-AV1076)/2)))</f>
        <v>0</v>
      </c>
      <c r="AX1076" s="30">
        <f t="shared" ca="1" si="663"/>
        <v>0.34887374717965236</v>
      </c>
      <c r="AY1076" s="30">
        <f t="shared" ca="1" si="663"/>
        <v>0.49872771618949197</v>
      </c>
      <c r="AZ1076" s="30">
        <f>IF(Riskregister!$E$15="",0,COUNTIF(BP$4:BP$53,"&lt;"&amp;AX1076)*IF(AY1076&lt;0.5,Riskregister!$K$15+(Riskregister!$L$15-Riskregister!$K$15)*SQRT(AY1076/2),Riskregister!$L$15-(Riskregister!$L$15-Riskregister!$K$15)*SQRT((1-AY1076)/2)))</f>
        <v>0</v>
      </c>
      <c r="BA1076" s="30">
        <f t="shared" ca="1" si="664"/>
        <v>0.53941079528681213</v>
      </c>
      <c r="BB1076" s="30">
        <f t="shared" ca="1" si="664"/>
        <v>0.36621966879436485</v>
      </c>
      <c r="BC1076" s="30">
        <f>IF(Riskregister!$E$16="",0,COUNTIF(BQ$4:BQ$53,"&lt;"&amp;BA1076)*IF(BB1076&lt;0.5,Riskregister!$K$16+(Riskregister!$L$16-Riskregister!$K$16)*SQRT(BB1076/2),Riskregister!$L$16-(Riskregister!$L$16-Riskregister!$K$16)*SQRT((1-BB1076)/2)))</f>
        <v>0</v>
      </c>
      <c r="BD1076" s="30">
        <f t="shared" ca="1" si="640"/>
        <v>5125210.1037864471</v>
      </c>
    </row>
    <row r="1077" spans="20:56" x14ac:dyDescent="0.35">
      <c r="T1077" s="30">
        <f t="shared" ca="1" si="653"/>
        <v>0.21099814849197329</v>
      </c>
      <c r="U1077" s="30">
        <f t="shared" ca="1" si="653"/>
        <v>0.17684725241120014</v>
      </c>
      <c r="V1077" s="30">
        <f ca="1">IF(Riskregister!$E$5="",0,COUNTIF(BF$4:BF$53,"&lt;"&amp;T1077)*IF(U1077&lt;0.5,Riskregister!$K$5+(Riskregister!$L$5-Riskregister!$K$5)*SQRT(U1077/2),Riskregister!$L$5-(Riskregister!$L$5-Riskregister!$K$5)*SQRT((1-U1077)/2)))</f>
        <v>567624.99365069787</v>
      </c>
      <c r="W1077" s="30">
        <f t="shared" ca="1" si="654"/>
        <v>0.38529525505916273</v>
      </c>
      <c r="X1077" s="30">
        <f t="shared" ca="1" si="654"/>
        <v>0.51825735307471865</v>
      </c>
      <c r="Y1077" s="30">
        <f ca="1">IF(Riskregister!$E$6="",0,COUNTIF(BG$4:BG$53,"&lt;"&amp;W1077)*IF(X1077&lt;0.5,Riskregister!$K$6+(Riskregister!$L$6-Riskregister!$K$6)*SQRT(X1077/2),Riskregister!$L$6-(Riskregister!$L$6-Riskregister!$K$6)*SQRT((1-X1077)/2)))</f>
        <v>1116584.4194157794</v>
      </c>
      <c r="Z1077" s="30">
        <f t="shared" ca="1" si="655"/>
        <v>0.75564521341056767</v>
      </c>
      <c r="AA1077" s="30">
        <f t="shared" ca="1" si="655"/>
        <v>0.46311495813941761</v>
      </c>
      <c r="AB1077" s="30">
        <f ca="1">IF(Riskregister!$E$7="",0,COUNTIF(BH$4:BH$53,"&lt;"&amp;Z1077)*IF(AA1077&lt;0.5,Riskregister!$K$7+(Riskregister!$L$7-Riskregister!$K$7)*SQRT(AA1077/2),Riskregister!$L$7-(Riskregister!$L$7-Riskregister!$K$7)*SQRT((1-AA1077)/2)))</f>
        <v>1747371.7511906344</v>
      </c>
      <c r="AC1077" s="30">
        <f t="shared" ca="1" si="656"/>
        <v>0.60218655968368229</v>
      </c>
      <c r="AD1077" s="30">
        <f t="shared" ca="1" si="656"/>
        <v>0.68333793488554273</v>
      </c>
      <c r="AE1077" s="30">
        <f ca="1">IF(Riskregister!$E$8="",0,COUNTIF(BI$4:BI$53,"&lt;"&amp;AC1077)*IF(AD1077&lt;0.5,Riskregister!$K$8+(Riskregister!$L$8-Riskregister!$K$8)*SQRT(AD1077/2),Riskregister!$L$8-(Riskregister!$L$8-Riskregister!$K$8)*SQRT((1-AD1077)/2)))</f>
        <v>9389492.6626282148</v>
      </c>
      <c r="AF1077" s="30">
        <f t="shared" ca="1" si="657"/>
        <v>0.4030609821426836</v>
      </c>
      <c r="AG1077" s="30">
        <f t="shared" ca="1" si="657"/>
        <v>0.22533376085670576</v>
      </c>
      <c r="AH1077" s="30">
        <f>IF(Riskregister!$E$9="",0,COUNTIF(BJ$4:BJ$53,"&lt;"&amp;AF1077)*IF(AG1077&lt;0.5,Riskregister!$K$9+(Riskregister!$L$9-Riskregister!$K$9)*SQRT(AG1077/2),Riskregister!$L$9-(Riskregister!$L$9-Riskregister!$K$9)*SQRT((1-AG1077)/2)))</f>
        <v>0</v>
      </c>
      <c r="AI1077" s="30">
        <f t="shared" ca="1" si="658"/>
        <v>9.6906285938632486E-2</v>
      </c>
      <c r="AJ1077" s="30">
        <f t="shared" ca="1" si="658"/>
        <v>0.26708120264206281</v>
      </c>
      <c r="AK1077" s="30">
        <f>IF(Riskregister!$E$10="",0,COUNTIF(BK$4:BK$53,"&lt;"&amp;AI1077)*IF(AJ1077&lt;0.5,Riskregister!$K$10+(Riskregister!$L$10-Riskregister!$K$10)*SQRT(AJ1077/2),Riskregister!$L$10-(Riskregister!$L$10-Riskregister!$K$10)*SQRT((1-AJ1077)/2)))</f>
        <v>0</v>
      </c>
      <c r="AL1077" s="30">
        <f t="shared" ca="1" si="659"/>
        <v>0.8982766356180456</v>
      </c>
      <c r="AM1077" s="30">
        <f t="shared" ca="1" si="659"/>
        <v>0.4753648783806389</v>
      </c>
      <c r="AN1077" s="30">
        <f>IF(Riskregister!$E$11="",0,COUNTIF(BL$4:BL$53,"&lt;"&amp;AL1077)*IF(AM1077&lt;0.5,Riskregister!$K$11+(Riskregister!$L$11-Riskregister!$K$11)*SQRT(AM1077/2),Riskregister!$L$11-(Riskregister!$L$11-Riskregister!$K$11)*SQRT((1-AM1077)/2)))</f>
        <v>0</v>
      </c>
      <c r="AO1077" s="30">
        <f t="shared" ca="1" si="660"/>
        <v>0.49191939363293757</v>
      </c>
      <c r="AP1077" s="30">
        <f t="shared" ca="1" si="660"/>
        <v>0.47245266564427846</v>
      </c>
      <c r="AQ1077" s="30">
        <f>IF(Riskregister!$E$12="",0,COUNTIF(BM$4:BM$53,"&lt;"&amp;AO1077)*IF(AP1077&lt;0.5,Riskregister!$K$12+(Riskregister!$L$12-Riskregister!$K$12)*SQRT(AP1077/2),Riskregister!$L$12-(Riskregister!$L$12-Riskregister!$K$12)*SQRT((1-AP1077)/2)))</f>
        <v>0</v>
      </c>
      <c r="AR1077" s="30">
        <f t="shared" ca="1" si="661"/>
        <v>0.7714644049884184</v>
      </c>
      <c r="AS1077" s="30">
        <f t="shared" ca="1" si="661"/>
        <v>0.69333615675315985</v>
      </c>
      <c r="AT1077" s="30">
        <f>IF(Riskregister!$E$13="",0,COUNTIF(BN$4:BN$53,"&lt;"&amp;AR1077)*IF(AS1077&lt;0.5,Riskregister!$K$13+(Riskregister!$L$13-Riskregister!$K$13)*SQRT(AS1077/2),Riskregister!$L$13-(Riskregister!$L$13-Riskregister!$K$13)*SQRT((1-AS1077)/2)))</f>
        <v>0</v>
      </c>
      <c r="AU1077" s="30">
        <f t="shared" ca="1" si="662"/>
        <v>0.19991009170396201</v>
      </c>
      <c r="AV1077" s="30">
        <f t="shared" ca="1" si="662"/>
        <v>0.49262309324277498</v>
      </c>
      <c r="AW1077" s="30">
        <f>IF(Riskregister!$E$14="",0,COUNTIF(BO$4:BO$53,"&lt;"&amp;AU1077)*IF(AV1077&lt;0.5,Riskregister!$K$14+(Riskregister!$L$14-Riskregister!$K$14)*SQRT(AV1077/2),Riskregister!$L$14-(Riskregister!$L$14-Riskregister!$K$14)*SQRT((1-AV1077)/2)))</f>
        <v>0</v>
      </c>
      <c r="AX1077" s="30">
        <f t="shared" ca="1" si="663"/>
        <v>0.76050385381121322</v>
      </c>
      <c r="AY1077" s="30">
        <f t="shared" ca="1" si="663"/>
        <v>0.26412660454908954</v>
      </c>
      <c r="AZ1077" s="30">
        <f>IF(Riskregister!$E$15="",0,COUNTIF(BP$4:BP$53,"&lt;"&amp;AX1077)*IF(AY1077&lt;0.5,Riskregister!$K$15+(Riskregister!$L$15-Riskregister!$K$15)*SQRT(AY1077/2),Riskregister!$L$15-(Riskregister!$L$15-Riskregister!$K$15)*SQRT((1-AY1077)/2)))</f>
        <v>0</v>
      </c>
      <c r="BA1077" s="30">
        <f t="shared" ca="1" si="664"/>
        <v>0.45057791565334704</v>
      </c>
      <c r="BB1077" s="30">
        <f t="shared" ca="1" si="664"/>
        <v>0.92763233609560547</v>
      </c>
      <c r="BC1077" s="30">
        <f>IF(Riskregister!$E$16="",0,COUNTIF(BQ$4:BQ$53,"&lt;"&amp;BA1077)*IF(BB1077&lt;0.5,Riskregister!$K$16+(Riskregister!$L$16-Riskregister!$K$16)*SQRT(BB1077/2),Riskregister!$L$16-(Riskregister!$L$16-Riskregister!$K$16)*SQRT((1-BB1077)/2)))</f>
        <v>0</v>
      </c>
      <c r="BD1077" s="30">
        <f t="shared" ca="1" si="640"/>
        <v>12821073.826885328</v>
      </c>
    </row>
    <row r="1078" spans="20:56" x14ac:dyDescent="0.35">
      <c r="T1078" s="30">
        <f t="shared" ca="1" si="653"/>
        <v>0.59870775049313318</v>
      </c>
      <c r="U1078" s="30">
        <f t="shared" ca="1" si="653"/>
        <v>0.45166166240592631</v>
      </c>
      <c r="V1078" s="30">
        <f ca="1">IF(Riskregister!$E$5="",0,COUNTIF(BF$4:BF$53,"&lt;"&amp;T1078)*IF(U1078&lt;0.5,Riskregister!$K$5+(Riskregister!$L$5-Riskregister!$K$5)*SQRT(U1078/2),Riskregister!$L$5-(Riskregister!$L$5-Riskregister!$K$5)*SQRT((1-U1078)/2)))</f>
        <v>1455389.90705853</v>
      </c>
      <c r="W1078" s="30">
        <f t="shared" ca="1" si="654"/>
        <v>1.1118182797982712E-2</v>
      </c>
      <c r="X1078" s="30">
        <f t="shared" ca="1" si="654"/>
        <v>0.33680865387253167</v>
      </c>
      <c r="Y1078" s="30">
        <f ca="1">IF(Riskregister!$E$6="",0,COUNTIF(BG$4:BG$53,"&lt;"&amp;W1078)*IF(X1078&lt;0.5,Riskregister!$K$6+(Riskregister!$L$6-Riskregister!$K$6)*SQRT(X1078/2),Riskregister!$L$6-(Riskregister!$L$6-Riskregister!$K$6)*SQRT((1-X1078)/2)))</f>
        <v>0</v>
      </c>
      <c r="Z1078" s="30">
        <f t="shared" ca="1" si="655"/>
        <v>0.54583749175972407</v>
      </c>
      <c r="AA1078" s="30">
        <f t="shared" ca="1" si="655"/>
        <v>0.69928902671102589</v>
      </c>
      <c r="AB1078" s="30">
        <f ca="1">IF(Riskregister!$E$7="",0,COUNTIF(BH$4:BH$53,"&lt;"&amp;Z1078)*IF(AA1078&lt;0.5,Riskregister!$K$7+(Riskregister!$L$7-Riskregister!$K$7)*SQRT(AA1078/2),Riskregister!$L$7-(Riskregister!$L$7-Riskregister!$K$7)*SQRT((1-AA1078)/2)))</f>
        <v>1585710.311926899</v>
      </c>
      <c r="AC1078" s="30">
        <f t="shared" ca="1" si="656"/>
        <v>0.41252388780734939</v>
      </c>
      <c r="AD1078" s="30">
        <f t="shared" ca="1" si="656"/>
        <v>0.35473499949079823</v>
      </c>
      <c r="AE1078" s="30">
        <f ca="1">IF(Riskregister!$E$8="",0,COUNTIF(BI$4:BI$53,"&lt;"&amp;AC1078)*IF(AD1078&lt;0.5,Riskregister!$K$8+(Riskregister!$L$8-Riskregister!$K$8)*SQRT(AD1078/2),Riskregister!$L$8-(Riskregister!$L$8-Riskregister!$K$8)*SQRT((1-AD1078)/2)))</f>
        <v>4558811.9780438505</v>
      </c>
      <c r="AF1078" s="30">
        <f t="shared" ca="1" si="657"/>
        <v>5.272054100357948E-2</v>
      </c>
      <c r="AG1078" s="30">
        <f t="shared" ca="1" si="657"/>
        <v>0.84019913654282963</v>
      </c>
      <c r="AH1078" s="30">
        <f>IF(Riskregister!$E$9="",0,COUNTIF(BJ$4:BJ$53,"&lt;"&amp;AF1078)*IF(AG1078&lt;0.5,Riskregister!$K$9+(Riskregister!$L$9-Riskregister!$K$9)*SQRT(AG1078/2),Riskregister!$L$9-(Riskregister!$L$9-Riskregister!$K$9)*SQRT((1-AG1078)/2)))</f>
        <v>0</v>
      </c>
      <c r="AI1078" s="30">
        <f t="shared" ca="1" si="658"/>
        <v>0.60137045555858137</v>
      </c>
      <c r="AJ1078" s="30">
        <f t="shared" ca="1" si="658"/>
        <v>0.52050305451603252</v>
      </c>
      <c r="AK1078" s="30">
        <f>IF(Riskregister!$E$10="",0,COUNTIF(BK$4:BK$53,"&lt;"&amp;AI1078)*IF(AJ1078&lt;0.5,Riskregister!$K$10+(Riskregister!$L$10-Riskregister!$K$10)*SQRT(AJ1078/2),Riskregister!$L$10-(Riskregister!$L$10-Riskregister!$K$10)*SQRT((1-AJ1078)/2)))</f>
        <v>0</v>
      </c>
      <c r="AL1078" s="30">
        <f t="shared" ca="1" si="659"/>
        <v>4.1896777213337066E-2</v>
      </c>
      <c r="AM1078" s="30">
        <f t="shared" ca="1" si="659"/>
        <v>0.68160319774954425</v>
      </c>
      <c r="AN1078" s="30">
        <f>IF(Riskregister!$E$11="",0,COUNTIF(BL$4:BL$53,"&lt;"&amp;AL1078)*IF(AM1078&lt;0.5,Riskregister!$K$11+(Riskregister!$L$11-Riskregister!$K$11)*SQRT(AM1078/2),Riskregister!$L$11-(Riskregister!$L$11-Riskregister!$K$11)*SQRT((1-AM1078)/2)))</f>
        <v>0</v>
      </c>
      <c r="AO1078" s="30">
        <f t="shared" ca="1" si="660"/>
        <v>0.45472154429898493</v>
      </c>
      <c r="AP1078" s="30">
        <f t="shared" ca="1" si="660"/>
        <v>0.21908395529172764</v>
      </c>
      <c r="AQ1078" s="30">
        <f>IF(Riskregister!$E$12="",0,COUNTIF(BM$4:BM$53,"&lt;"&amp;AO1078)*IF(AP1078&lt;0.5,Riskregister!$K$12+(Riskregister!$L$12-Riskregister!$K$12)*SQRT(AP1078/2),Riskregister!$L$12-(Riskregister!$L$12-Riskregister!$K$12)*SQRT((1-AP1078)/2)))</f>
        <v>0</v>
      </c>
      <c r="AR1078" s="30">
        <f t="shared" ca="1" si="661"/>
        <v>0.38064468379648142</v>
      </c>
      <c r="AS1078" s="30">
        <f t="shared" ca="1" si="661"/>
        <v>0.29209009203649228</v>
      </c>
      <c r="AT1078" s="30">
        <f>IF(Riskregister!$E$13="",0,COUNTIF(BN$4:BN$53,"&lt;"&amp;AR1078)*IF(AS1078&lt;0.5,Riskregister!$K$13+(Riskregister!$L$13-Riskregister!$K$13)*SQRT(AS1078/2),Riskregister!$L$13-(Riskregister!$L$13-Riskregister!$K$13)*SQRT((1-AS1078)/2)))</f>
        <v>0</v>
      </c>
      <c r="AU1078" s="30">
        <f t="shared" ca="1" si="662"/>
        <v>0.95443322042263445</v>
      </c>
      <c r="AV1078" s="30">
        <f t="shared" ca="1" si="662"/>
        <v>0.32635203690864478</v>
      </c>
      <c r="AW1078" s="30">
        <f>IF(Riskregister!$E$14="",0,COUNTIF(BO$4:BO$53,"&lt;"&amp;AU1078)*IF(AV1078&lt;0.5,Riskregister!$K$14+(Riskregister!$L$14-Riskregister!$K$14)*SQRT(AV1078/2),Riskregister!$L$14-(Riskregister!$L$14-Riskregister!$K$14)*SQRT((1-AV1078)/2)))</f>
        <v>0</v>
      </c>
      <c r="AX1078" s="30">
        <f t="shared" ca="1" si="663"/>
        <v>0.75794666831090984</v>
      </c>
      <c r="AY1078" s="30">
        <f t="shared" ca="1" si="663"/>
        <v>0.31803232667064474</v>
      </c>
      <c r="AZ1078" s="30">
        <f>IF(Riskregister!$E$15="",0,COUNTIF(BP$4:BP$53,"&lt;"&amp;AX1078)*IF(AY1078&lt;0.5,Riskregister!$K$15+(Riskregister!$L$15-Riskregister!$K$15)*SQRT(AY1078/2),Riskregister!$L$15-(Riskregister!$L$15-Riskregister!$K$15)*SQRT((1-AY1078)/2)))</f>
        <v>0</v>
      </c>
      <c r="BA1078" s="30">
        <f t="shared" ca="1" si="664"/>
        <v>0.68815387555838947</v>
      </c>
      <c r="BB1078" s="30">
        <f t="shared" ca="1" si="664"/>
        <v>5.3414972322456289E-2</v>
      </c>
      <c r="BC1078" s="30">
        <f>IF(Riskregister!$E$16="",0,COUNTIF(BQ$4:BQ$53,"&lt;"&amp;BA1078)*IF(BB1078&lt;0.5,Riskregister!$K$16+(Riskregister!$L$16-Riskregister!$K$16)*SQRT(BB1078/2),Riskregister!$L$16-(Riskregister!$L$16-Riskregister!$K$16)*SQRT((1-BB1078)/2)))</f>
        <v>0</v>
      </c>
      <c r="BD1078" s="30">
        <f t="shared" ca="1" si="640"/>
        <v>7599912.1970292795</v>
      </c>
    </row>
    <row r="1079" spans="20:56" x14ac:dyDescent="0.35">
      <c r="T1079" s="30">
        <f t="shared" ca="1" si="653"/>
        <v>0.75684670371455287</v>
      </c>
      <c r="U1079" s="30">
        <f t="shared" ca="1" si="653"/>
        <v>0.70124937377911334</v>
      </c>
      <c r="V1079" s="30">
        <f ca="1">IF(Riskregister!$E$5="",0,COUNTIF(BF$4:BF$53,"&lt;"&amp;T1079)*IF(U1079&lt;0.5,Riskregister!$K$5+(Riskregister!$L$5-Riskregister!$K$5)*SQRT(U1079/2),Riskregister!$L$5-(Riskregister!$L$5-Riskregister!$K$5)*SQRT((1-U1079)/2)))</f>
        <v>2130395.1916981949</v>
      </c>
      <c r="W1079" s="30">
        <f t="shared" ca="1" si="654"/>
        <v>0.88264963492920478</v>
      </c>
      <c r="X1079" s="30">
        <f t="shared" ca="1" si="654"/>
        <v>0.33474448902243825</v>
      </c>
      <c r="Y1079" s="30">
        <f ca="1">IF(Riskregister!$E$6="",0,COUNTIF(BG$4:BG$53,"&lt;"&amp;W1079)*IF(X1079&lt;0.5,Riskregister!$K$6+(Riskregister!$L$6-Riskregister!$K$6)*SQRT(X1079/2),Riskregister!$L$6-(Riskregister!$L$6-Riskregister!$K$6)*SQRT((1-X1079)/2)))</f>
        <v>3745603.020683812</v>
      </c>
      <c r="Z1079" s="30">
        <f t="shared" ca="1" si="655"/>
        <v>0.47345816365044513</v>
      </c>
      <c r="AA1079" s="30">
        <f t="shared" ca="1" si="655"/>
        <v>0.93336666481649733</v>
      </c>
      <c r="AB1079" s="30">
        <f ca="1">IF(Riskregister!$E$7="",0,COUNTIF(BH$4:BH$53,"&lt;"&amp;Z1079)*IF(AA1079&lt;0.5,Riskregister!$K$7+(Riskregister!$L$7-Riskregister!$K$7)*SQRT(AA1079/2),Riskregister!$L$7-(Riskregister!$L$7-Riskregister!$K$7)*SQRT((1-AA1079)/2)))</f>
        <v>2016690.0678568014</v>
      </c>
      <c r="AC1079" s="30">
        <f t="shared" ca="1" si="656"/>
        <v>0.6163479051923727</v>
      </c>
      <c r="AD1079" s="30">
        <f t="shared" ca="1" si="656"/>
        <v>0.42041357641080501</v>
      </c>
      <c r="AE1079" s="30">
        <f ca="1">IF(Riskregister!$E$8="",0,COUNTIF(BI$4:BI$53,"&lt;"&amp;AC1079)*IF(AD1079&lt;0.5,Riskregister!$K$8+(Riskregister!$L$8-Riskregister!$K$8)*SQRT(AD1079/2),Riskregister!$L$8-(Riskregister!$L$8-Riskregister!$K$8)*SQRT((1-AD1079)/2)))</f>
        <v>7364612.2515674578</v>
      </c>
      <c r="AF1079" s="30">
        <f t="shared" ca="1" si="657"/>
        <v>0.32938992099217423</v>
      </c>
      <c r="AG1079" s="30">
        <f t="shared" ca="1" si="657"/>
        <v>0.26812611243178175</v>
      </c>
      <c r="AH1079" s="30">
        <f>IF(Riskregister!$E$9="",0,COUNTIF(BJ$4:BJ$53,"&lt;"&amp;AF1079)*IF(AG1079&lt;0.5,Riskregister!$K$9+(Riskregister!$L$9-Riskregister!$K$9)*SQRT(AG1079/2),Riskregister!$L$9-(Riskregister!$L$9-Riskregister!$K$9)*SQRT((1-AG1079)/2)))</f>
        <v>0</v>
      </c>
      <c r="AI1079" s="30">
        <f t="shared" ca="1" si="658"/>
        <v>0.94335224681641539</v>
      </c>
      <c r="AJ1079" s="30">
        <f t="shared" ca="1" si="658"/>
        <v>0.81441081038528751</v>
      </c>
      <c r="AK1079" s="30">
        <f>IF(Riskregister!$E$10="",0,COUNTIF(BK$4:BK$53,"&lt;"&amp;AI1079)*IF(AJ1079&lt;0.5,Riskregister!$K$10+(Riskregister!$L$10-Riskregister!$K$10)*SQRT(AJ1079/2),Riskregister!$L$10-(Riskregister!$L$10-Riskregister!$K$10)*SQRT((1-AJ1079)/2)))</f>
        <v>0</v>
      </c>
      <c r="AL1079" s="30">
        <f t="shared" ca="1" si="659"/>
        <v>0.50396920652668198</v>
      </c>
      <c r="AM1079" s="30">
        <f t="shared" ca="1" si="659"/>
        <v>0.42368049229855764</v>
      </c>
      <c r="AN1079" s="30">
        <f>IF(Riskregister!$E$11="",0,COUNTIF(BL$4:BL$53,"&lt;"&amp;AL1079)*IF(AM1079&lt;0.5,Riskregister!$K$11+(Riskregister!$L$11-Riskregister!$K$11)*SQRT(AM1079/2),Riskregister!$L$11-(Riskregister!$L$11-Riskregister!$K$11)*SQRT((1-AM1079)/2)))</f>
        <v>0</v>
      </c>
      <c r="AO1079" s="30">
        <f t="shared" ca="1" si="660"/>
        <v>0.8053253194740071</v>
      </c>
      <c r="AP1079" s="30">
        <f t="shared" ca="1" si="660"/>
        <v>5.9884520667324748E-2</v>
      </c>
      <c r="AQ1079" s="30">
        <f>IF(Riskregister!$E$12="",0,COUNTIF(BM$4:BM$53,"&lt;"&amp;AO1079)*IF(AP1079&lt;0.5,Riskregister!$K$12+(Riskregister!$L$12-Riskregister!$K$12)*SQRT(AP1079/2),Riskregister!$L$12-(Riskregister!$L$12-Riskregister!$K$12)*SQRT((1-AP1079)/2)))</f>
        <v>0</v>
      </c>
      <c r="AR1079" s="30">
        <f t="shared" ca="1" si="661"/>
        <v>0.29488353166807191</v>
      </c>
      <c r="AS1079" s="30">
        <f t="shared" ca="1" si="661"/>
        <v>0.52055073908859284</v>
      </c>
      <c r="AT1079" s="30">
        <f>IF(Riskregister!$E$13="",0,COUNTIF(BN$4:BN$53,"&lt;"&amp;AR1079)*IF(AS1079&lt;0.5,Riskregister!$K$13+(Riskregister!$L$13-Riskregister!$K$13)*SQRT(AS1079/2),Riskregister!$L$13-(Riskregister!$L$13-Riskregister!$K$13)*SQRT((1-AS1079)/2)))</f>
        <v>0</v>
      </c>
      <c r="AU1079" s="30">
        <f t="shared" ca="1" si="662"/>
        <v>0.14402417106984999</v>
      </c>
      <c r="AV1079" s="30">
        <f t="shared" ca="1" si="662"/>
        <v>0.88676091211581576</v>
      </c>
      <c r="AW1079" s="30">
        <f>IF(Riskregister!$E$14="",0,COUNTIF(BO$4:BO$53,"&lt;"&amp;AU1079)*IF(AV1079&lt;0.5,Riskregister!$K$14+(Riskregister!$L$14-Riskregister!$K$14)*SQRT(AV1079/2),Riskregister!$L$14-(Riskregister!$L$14-Riskregister!$K$14)*SQRT((1-AV1079)/2)))</f>
        <v>0</v>
      </c>
      <c r="AX1079" s="30">
        <f t="shared" ca="1" si="663"/>
        <v>0.66370750699201742</v>
      </c>
      <c r="AY1079" s="30">
        <f t="shared" ca="1" si="663"/>
        <v>0.70513087947765574</v>
      </c>
      <c r="AZ1079" s="30">
        <f>IF(Riskregister!$E$15="",0,COUNTIF(BP$4:BP$53,"&lt;"&amp;AX1079)*IF(AY1079&lt;0.5,Riskregister!$K$15+(Riskregister!$L$15-Riskregister!$K$15)*SQRT(AY1079/2),Riskregister!$L$15-(Riskregister!$L$15-Riskregister!$K$15)*SQRT((1-AY1079)/2)))</f>
        <v>0</v>
      </c>
      <c r="BA1079" s="30">
        <f t="shared" ca="1" si="664"/>
        <v>0.94685755953967932</v>
      </c>
      <c r="BB1079" s="30">
        <f t="shared" ca="1" si="664"/>
        <v>0.33295086855689426</v>
      </c>
      <c r="BC1079" s="30">
        <f>IF(Riskregister!$E$16="",0,COUNTIF(BQ$4:BQ$53,"&lt;"&amp;BA1079)*IF(BB1079&lt;0.5,Riskregister!$K$16+(Riskregister!$L$16-Riskregister!$K$16)*SQRT(BB1079/2),Riskregister!$L$16-(Riskregister!$L$16-Riskregister!$K$16)*SQRT((1-BB1079)/2)))</f>
        <v>0</v>
      </c>
      <c r="BD1079" s="30">
        <f t="shared" ca="1" si="640"/>
        <v>15257300.531806268</v>
      </c>
    </row>
    <row r="1080" spans="20:56" x14ac:dyDescent="0.35">
      <c r="T1080" s="30">
        <f t="shared" ca="1" si="653"/>
        <v>0.58180543204976798</v>
      </c>
      <c r="U1080" s="30">
        <f t="shared" ca="1" si="653"/>
        <v>0.57914195054159412</v>
      </c>
      <c r="V1080" s="30">
        <f ca="1">IF(Riskregister!$E$5="",0,COUNTIF(BF$4:BF$53,"&lt;"&amp;T1080)*IF(U1080&lt;0.5,Riskregister!$K$5+(Riskregister!$L$5-Riskregister!$K$5)*SQRT(U1080/2),Riskregister!$L$5-(Riskregister!$L$5-Riskregister!$K$5)*SQRT((1-U1080)/2)))</f>
        <v>1574294.2169739772</v>
      </c>
      <c r="W1080" s="30">
        <f t="shared" ca="1" si="654"/>
        <v>0.36793697353127519</v>
      </c>
      <c r="X1080" s="30">
        <f t="shared" ca="1" si="654"/>
        <v>0.85254523261381832</v>
      </c>
      <c r="Y1080" s="30">
        <f ca="1">IF(Riskregister!$E$6="",0,COUNTIF(BG$4:BG$53,"&lt;"&amp;W1080)*IF(X1080&lt;0.5,Riskregister!$K$6+(Riskregister!$L$6-Riskregister!$K$6)*SQRT(X1080/2),Riskregister!$L$6-(Riskregister!$L$6-Riskregister!$K$6)*SQRT((1-X1080)/2)))</f>
        <v>1511249.8356362279</v>
      </c>
      <c r="Z1080" s="30">
        <f t="shared" ca="1" si="655"/>
        <v>0.91795776376901006</v>
      </c>
      <c r="AA1080" s="30">
        <f t="shared" ca="1" si="655"/>
        <v>0.75225469977267945</v>
      </c>
      <c r="AB1080" s="30">
        <f ca="1">IF(Riskregister!$E$7="",0,COUNTIF(BH$4:BH$53,"&lt;"&amp;Z1080)*IF(AA1080&lt;0.5,Riskregister!$K$7+(Riskregister!$L$7-Riskregister!$K$7)*SQRT(AA1080/2),Riskregister!$L$7-(Riskregister!$L$7-Riskregister!$K$7)*SQRT((1-AA1080)/2)))</f>
        <v>2768155.868669929</v>
      </c>
      <c r="AC1080" s="30">
        <f t="shared" ca="1" si="656"/>
        <v>0.29124630853185496</v>
      </c>
      <c r="AD1080" s="30">
        <f t="shared" ca="1" si="656"/>
        <v>0.43715125518901021</v>
      </c>
      <c r="AE1080" s="30">
        <f ca="1">IF(Riskregister!$E$8="",0,COUNTIF(BI$4:BI$53,"&lt;"&amp;AC1080)*IF(AD1080&lt;0.5,Riskregister!$K$8+(Riskregister!$L$8-Riskregister!$K$8)*SQRT(AD1080/2),Riskregister!$L$8-(Riskregister!$L$8-Riskregister!$K$8)*SQRT((1-AD1080)/2)))</f>
        <v>4994694.8078621421</v>
      </c>
      <c r="AF1080" s="30">
        <f t="shared" ca="1" si="657"/>
        <v>0.27260991357875897</v>
      </c>
      <c r="AG1080" s="30">
        <f t="shared" ca="1" si="657"/>
        <v>0.33543085492342817</v>
      </c>
      <c r="AH1080" s="30">
        <f>IF(Riskregister!$E$9="",0,COUNTIF(BJ$4:BJ$53,"&lt;"&amp;AF1080)*IF(AG1080&lt;0.5,Riskregister!$K$9+(Riskregister!$L$9-Riskregister!$K$9)*SQRT(AG1080/2),Riskregister!$L$9-(Riskregister!$L$9-Riskregister!$K$9)*SQRT((1-AG1080)/2)))</f>
        <v>0</v>
      </c>
      <c r="AI1080" s="30">
        <f t="shared" ca="1" si="658"/>
        <v>0.46601796358816572</v>
      </c>
      <c r="AJ1080" s="30">
        <f t="shared" ca="1" si="658"/>
        <v>0.438095148108814</v>
      </c>
      <c r="AK1080" s="30">
        <f>IF(Riskregister!$E$10="",0,COUNTIF(BK$4:BK$53,"&lt;"&amp;AI1080)*IF(AJ1080&lt;0.5,Riskregister!$K$10+(Riskregister!$L$10-Riskregister!$K$10)*SQRT(AJ1080/2),Riskregister!$L$10-(Riskregister!$L$10-Riskregister!$K$10)*SQRT((1-AJ1080)/2)))</f>
        <v>0</v>
      </c>
      <c r="AL1080" s="30">
        <f t="shared" ca="1" si="659"/>
        <v>6.004122481530938E-2</v>
      </c>
      <c r="AM1080" s="30">
        <f t="shared" ca="1" si="659"/>
        <v>0.91372751293080878</v>
      </c>
      <c r="AN1080" s="30">
        <f>IF(Riskregister!$E$11="",0,COUNTIF(BL$4:BL$53,"&lt;"&amp;AL1080)*IF(AM1080&lt;0.5,Riskregister!$K$11+(Riskregister!$L$11-Riskregister!$K$11)*SQRT(AM1080/2),Riskregister!$L$11-(Riskregister!$L$11-Riskregister!$K$11)*SQRT((1-AM1080)/2)))</f>
        <v>0</v>
      </c>
      <c r="AO1080" s="30">
        <f t="shared" ca="1" si="660"/>
        <v>0.73330227375918799</v>
      </c>
      <c r="AP1080" s="30">
        <f t="shared" ca="1" si="660"/>
        <v>0.84595039534761585</v>
      </c>
      <c r="AQ1080" s="30">
        <f>IF(Riskregister!$E$12="",0,COUNTIF(BM$4:BM$53,"&lt;"&amp;AO1080)*IF(AP1080&lt;0.5,Riskregister!$K$12+(Riskregister!$L$12-Riskregister!$K$12)*SQRT(AP1080/2),Riskregister!$L$12-(Riskregister!$L$12-Riskregister!$K$12)*SQRT((1-AP1080)/2)))</f>
        <v>0</v>
      </c>
      <c r="AR1080" s="30">
        <f t="shared" ca="1" si="661"/>
        <v>0.16639741990710599</v>
      </c>
      <c r="AS1080" s="30">
        <f t="shared" ca="1" si="661"/>
        <v>0.30371041976186841</v>
      </c>
      <c r="AT1080" s="30">
        <f>IF(Riskregister!$E$13="",0,COUNTIF(BN$4:BN$53,"&lt;"&amp;AR1080)*IF(AS1080&lt;0.5,Riskregister!$K$13+(Riskregister!$L$13-Riskregister!$K$13)*SQRT(AS1080/2),Riskregister!$L$13-(Riskregister!$L$13-Riskregister!$K$13)*SQRT((1-AS1080)/2)))</f>
        <v>0</v>
      </c>
      <c r="AU1080" s="30">
        <f t="shared" ca="1" si="662"/>
        <v>0.84783740560198673</v>
      </c>
      <c r="AV1080" s="30">
        <f t="shared" ca="1" si="662"/>
        <v>0.48864003174742388</v>
      </c>
      <c r="AW1080" s="30">
        <f>IF(Riskregister!$E$14="",0,COUNTIF(BO$4:BO$53,"&lt;"&amp;AU1080)*IF(AV1080&lt;0.5,Riskregister!$K$14+(Riskregister!$L$14-Riskregister!$K$14)*SQRT(AV1080/2),Riskregister!$L$14-(Riskregister!$L$14-Riskregister!$K$14)*SQRT((1-AV1080)/2)))</f>
        <v>0</v>
      </c>
      <c r="AX1080" s="30">
        <f t="shared" ca="1" si="663"/>
        <v>0.2889157476720069</v>
      </c>
      <c r="AY1080" s="30">
        <f t="shared" ca="1" si="663"/>
        <v>0.62866713592126811</v>
      </c>
      <c r="AZ1080" s="30">
        <f>IF(Riskregister!$E$15="",0,COUNTIF(BP$4:BP$53,"&lt;"&amp;AX1080)*IF(AY1080&lt;0.5,Riskregister!$K$15+(Riskregister!$L$15-Riskregister!$K$15)*SQRT(AY1080/2),Riskregister!$L$15-(Riskregister!$L$15-Riskregister!$K$15)*SQRT((1-AY1080)/2)))</f>
        <v>0</v>
      </c>
      <c r="BA1080" s="30">
        <f t="shared" ca="1" si="664"/>
        <v>0.40405305515392997</v>
      </c>
      <c r="BB1080" s="30">
        <f t="shared" ca="1" si="664"/>
        <v>0.64040948220766014</v>
      </c>
      <c r="BC1080" s="30">
        <f>IF(Riskregister!$E$16="",0,COUNTIF(BQ$4:BQ$53,"&lt;"&amp;BA1080)*IF(BB1080&lt;0.5,Riskregister!$K$16+(Riskregister!$L$16-Riskregister!$K$16)*SQRT(BB1080/2),Riskregister!$L$16-(Riskregister!$L$16-Riskregister!$K$16)*SQRT((1-BB1080)/2)))</f>
        <v>0</v>
      </c>
      <c r="BD1080" s="30">
        <f t="shared" ca="1" si="640"/>
        <v>10848394.729142277</v>
      </c>
    </row>
    <row r="1081" spans="20:56" x14ac:dyDescent="0.35">
      <c r="T1081" s="30">
        <f t="shared" ca="1" si="653"/>
        <v>4.3603074096686401E-2</v>
      </c>
      <c r="U1081" s="30">
        <f t="shared" ca="1" si="653"/>
        <v>0.81332999572930176</v>
      </c>
      <c r="V1081" s="30">
        <f ca="1">IF(Riskregister!$E$5="",0,COUNTIF(BF$4:BF$53,"&lt;"&amp;T1081)*IF(U1081&lt;0.5,Riskregister!$K$5+(Riskregister!$L$5-Riskregister!$K$5)*SQRT(U1081/2),Riskregister!$L$5-(Riskregister!$L$5-Riskregister!$K$5)*SQRT((1-U1081)/2)))</f>
        <v>462521.50010853261</v>
      </c>
      <c r="W1081" s="30">
        <f t="shared" ca="1" si="654"/>
        <v>0.89480568096098767</v>
      </c>
      <c r="X1081" s="30">
        <f t="shared" ca="1" si="654"/>
        <v>0.53319119380651403</v>
      </c>
      <c r="Y1081" s="30">
        <f ca="1">IF(Riskregister!$E$6="",0,COUNTIF(BG$4:BG$53,"&lt;"&amp;W1081)*IF(X1081&lt;0.5,Riskregister!$K$6+(Riskregister!$L$6-Riskregister!$K$6)*SQRT(X1081/2),Riskregister!$L$6-(Riskregister!$L$6-Riskregister!$K$6)*SQRT((1-X1081)/2)))</f>
        <v>4521539.9590429161</v>
      </c>
      <c r="Z1081" s="30">
        <f t="shared" ca="1" si="655"/>
        <v>0.35094058940340267</v>
      </c>
      <c r="AA1081" s="30">
        <f t="shared" ca="1" si="655"/>
        <v>0.71708264676704614</v>
      </c>
      <c r="AB1081" s="30">
        <f ca="1">IF(Riskregister!$E$7="",0,COUNTIF(BH$4:BH$53,"&lt;"&amp;Z1081)*IF(AA1081&lt;0.5,Riskregister!$K$7+(Riskregister!$L$7-Riskregister!$K$7)*SQRT(AA1081/2),Riskregister!$L$7-(Riskregister!$L$7-Riskregister!$K$7)*SQRT((1-AA1081)/2)))</f>
        <v>1341807.6290794914</v>
      </c>
      <c r="AC1081" s="30">
        <f t="shared" ca="1" si="656"/>
        <v>0.4404479978371747</v>
      </c>
      <c r="AD1081" s="30">
        <f t="shared" ca="1" si="656"/>
        <v>0.50978230478401809</v>
      </c>
      <c r="AE1081" s="30">
        <f ca="1">IF(Riskregister!$E$8="",0,COUNTIF(BI$4:BI$53,"&lt;"&amp;AC1081)*IF(AD1081&lt;0.5,Riskregister!$K$8+(Riskregister!$L$8-Riskregister!$K$8)*SQRT(AD1081/2),Riskregister!$L$8-(Riskregister!$L$8-Riskregister!$K$8)*SQRT((1-AD1081)/2)))</f>
        <v>5346203.9392940644</v>
      </c>
      <c r="AF1081" s="30">
        <f t="shared" ca="1" si="657"/>
        <v>0.4922192346154447</v>
      </c>
      <c r="AG1081" s="30">
        <f t="shared" ca="1" si="657"/>
        <v>0.64257809688489109</v>
      </c>
      <c r="AH1081" s="30">
        <f>IF(Riskregister!$E$9="",0,COUNTIF(BJ$4:BJ$53,"&lt;"&amp;AF1081)*IF(AG1081&lt;0.5,Riskregister!$K$9+(Riskregister!$L$9-Riskregister!$K$9)*SQRT(AG1081/2),Riskregister!$L$9-(Riskregister!$L$9-Riskregister!$K$9)*SQRT((1-AG1081)/2)))</f>
        <v>0</v>
      </c>
      <c r="AI1081" s="30">
        <f t="shared" ca="1" si="658"/>
        <v>0.46916604991415056</v>
      </c>
      <c r="AJ1081" s="30">
        <f t="shared" ca="1" si="658"/>
        <v>0.67328021537650196</v>
      </c>
      <c r="AK1081" s="30">
        <f>IF(Riskregister!$E$10="",0,COUNTIF(BK$4:BK$53,"&lt;"&amp;AI1081)*IF(AJ1081&lt;0.5,Riskregister!$K$10+(Riskregister!$L$10-Riskregister!$K$10)*SQRT(AJ1081/2),Riskregister!$L$10-(Riskregister!$L$10-Riskregister!$K$10)*SQRT((1-AJ1081)/2)))</f>
        <v>0</v>
      </c>
      <c r="AL1081" s="30">
        <f t="shared" ca="1" si="659"/>
        <v>0.20734349125969564</v>
      </c>
      <c r="AM1081" s="30">
        <f t="shared" ca="1" si="659"/>
        <v>0.52476517966307668</v>
      </c>
      <c r="AN1081" s="30">
        <f>IF(Riskregister!$E$11="",0,COUNTIF(BL$4:BL$53,"&lt;"&amp;AL1081)*IF(AM1081&lt;0.5,Riskregister!$K$11+(Riskregister!$L$11-Riskregister!$K$11)*SQRT(AM1081/2),Riskregister!$L$11-(Riskregister!$L$11-Riskregister!$K$11)*SQRT((1-AM1081)/2)))</f>
        <v>0</v>
      </c>
      <c r="AO1081" s="30">
        <f t="shared" ca="1" si="660"/>
        <v>0.46552328823645173</v>
      </c>
      <c r="AP1081" s="30">
        <f t="shared" ca="1" si="660"/>
        <v>0.87363786419068401</v>
      </c>
      <c r="AQ1081" s="30">
        <f>IF(Riskregister!$E$12="",0,COUNTIF(BM$4:BM$53,"&lt;"&amp;AO1081)*IF(AP1081&lt;0.5,Riskregister!$K$12+(Riskregister!$L$12-Riskregister!$K$12)*SQRT(AP1081/2),Riskregister!$L$12-(Riskregister!$L$12-Riskregister!$K$12)*SQRT((1-AP1081)/2)))</f>
        <v>0</v>
      </c>
      <c r="AR1081" s="30">
        <f t="shared" ca="1" si="661"/>
        <v>0.42160510982289423</v>
      </c>
      <c r="AS1081" s="30">
        <f t="shared" ca="1" si="661"/>
        <v>0.52171086892196394</v>
      </c>
      <c r="AT1081" s="30">
        <f>IF(Riskregister!$E$13="",0,COUNTIF(BN$4:BN$53,"&lt;"&amp;AR1081)*IF(AS1081&lt;0.5,Riskregister!$K$13+(Riskregister!$L$13-Riskregister!$K$13)*SQRT(AS1081/2),Riskregister!$L$13-(Riskregister!$L$13-Riskregister!$K$13)*SQRT((1-AS1081)/2)))</f>
        <v>0</v>
      </c>
      <c r="AU1081" s="30">
        <f t="shared" ca="1" si="662"/>
        <v>0.74308551078287433</v>
      </c>
      <c r="AV1081" s="30">
        <f t="shared" ca="1" si="662"/>
        <v>0.57327151812172816</v>
      </c>
      <c r="AW1081" s="30">
        <f>IF(Riskregister!$E$14="",0,COUNTIF(BO$4:BO$53,"&lt;"&amp;AU1081)*IF(AV1081&lt;0.5,Riskregister!$K$14+(Riskregister!$L$14-Riskregister!$K$14)*SQRT(AV1081/2),Riskregister!$L$14-(Riskregister!$L$14-Riskregister!$K$14)*SQRT((1-AV1081)/2)))</f>
        <v>0</v>
      </c>
      <c r="AX1081" s="30">
        <f t="shared" ca="1" si="663"/>
        <v>0.39359927662435001</v>
      </c>
      <c r="AY1081" s="30">
        <f t="shared" ca="1" si="663"/>
        <v>0.93939545567453642</v>
      </c>
      <c r="AZ1081" s="30">
        <f>IF(Riskregister!$E$15="",0,COUNTIF(BP$4:BP$53,"&lt;"&amp;AX1081)*IF(AY1081&lt;0.5,Riskregister!$K$15+(Riskregister!$L$15-Riskregister!$K$15)*SQRT(AY1081/2),Riskregister!$L$15-(Riskregister!$L$15-Riskregister!$K$15)*SQRT((1-AY1081)/2)))</f>
        <v>0</v>
      </c>
      <c r="BA1081" s="30">
        <f t="shared" ca="1" si="664"/>
        <v>0.49880979222592103</v>
      </c>
      <c r="BB1081" s="30">
        <f t="shared" ca="1" si="664"/>
        <v>0.25216466457990028</v>
      </c>
      <c r="BC1081" s="30">
        <f>IF(Riskregister!$E$16="",0,COUNTIF(BQ$4:BQ$53,"&lt;"&amp;BA1081)*IF(BB1081&lt;0.5,Riskregister!$K$16+(Riskregister!$L$16-Riskregister!$K$16)*SQRT(BB1081/2),Riskregister!$L$16-(Riskregister!$L$16-Riskregister!$K$16)*SQRT((1-BB1081)/2)))</f>
        <v>0</v>
      </c>
      <c r="BD1081" s="30">
        <f t="shared" ca="1" si="640"/>
        <v>11672073.027525004</v>
      </c>
    </row>
    <row r="1082" spans="20:56" x14ac:dyDescent="0.35">
      <c r="T1082" s="30">
        <f t="shared" ca="1" si="653"/>
        <v>0.99850294184263755</v>
      </c>
      <c r="U1082" s="30">
        <f t="shared" ca="1" si="653"/>
        <v>0.41139405221797165</v>
      </c>
      <c r="V1082" s="30">
        <f ca="1">IF(Riskregister!$E$5="",0,COUNTIF(BF$4:BF$53,"&lt;"&amp;T1082)*IF(U1082&lt;0.5,Riskregister!$K$5+(Riskregister!$L$5-Riskregister!$K$5)*SQRT(U1082/2),Riskregister!$L$5-(Riskregister!$L$5-Riskregister!$K$5)*SQRT((1-U1082)/2)))</f>
        <v>3540922.5312850466</v>
      </c>
      <c r="W1082" s="30">
        <f t="shared" ca="1" si="654"/>
        <v>0.13472547620504227</v>
      </c>
      <c r="X1082" s="30">
        <f t="shared" ca="1" si="654"/>
        <v>0.2541511703985605</v>
      </c>
      <c r="Y1082" s="30">
        <f ca="1">IF(Riskregister!$E$6="",0,COUNTIF(BG$4:BG$53,"&lt;"&amp;W1082)*IF(X1082&lt;0.5,Riskregister!$K$6+(Riskregister!$L$6-Riskregister!$K$6)*SQRT(X1082/2),Riskregister!$L$6-(Riskregister!$L$6-Riskregister!$K$6)*SQRT((1-X1082)/2)))</f>
        <v>0</v>
      </c>
      <c r="Z1082" s="30">
        <f t="shared" ca="1" si="655"/>
        <v>0.19225166946251948</v>
      </c>
      <c r="AA1082" s="30">
        <f t="shared" ca="1" si="655"/>
        <v>6.5979754350601216E-2</v>
      </c>
      <c r="AB1082" s="30">
        <f ca="1">IF(Riskregister!$E$7="",0,COUNTIF(BH$4:BH$53,"&lt;"&amp;Z1082)*IF(AA1082&lt;0.5,Riskregister!$K$7+(Riskregister!$L$7-Riskregister!$K$7)*SQRT(AA1082/2),Riskregister!$L$7-(Riskregister!$L$7-Riskregister!$K$7)*SQRT((1-AA1082)/2)))</f>
        <v>454283.61973117571</v>
      </c>
      <c r="AC1082" s="30">
        <f t="shared" ca="1" si="656"/>
        <v>0.86537200491078237</v>
      </c>
      <c r="AD1082" s="30">
        <f t="shared" ca="1" si="656"/>
        <v>0.77507031986876507</v>
      </c>
      <c r="AE1082" s="30">
        <f ca="1">IF(Riskregister!$E$8="",0,COUNTIF(BI$4:BI$53,"&lt;"&amp;AC1082)*IF(AD1082&lt;0.5,Riskregister!$K$8+(Riskregister!$L$8-Riskregister!$K$8)*SQRT(AD1082/2),Riskregister!$L$8-(Riskregister!$L$8-Riskregister!$K$8)*SQRT((1-AD1082)/2)))</f>
        <v>17119092.18895201</v>
      </c>
      <c r="AF1082" s="30">
        <f t="shared" ca="1" si="657"/>
        <v>2.4189180987141845E-2</v>
      </c>
      <c r="AG1082" s="30">
        <f t="shared" ca="1" si="657"/>
        <v>0.62018314550999554</v>
      </c>
      <c r="AH1082" s="30">
        <f>IF(Riskregister!$E$9="",0,COUNTIF(BJ$4:BJ$53,"&lt;"&amp;AF1082)*IF(AG1082&lt;0.5,Riskregister!$K$9+(Riskregister!$L$9-Riskregister!$K$9)*SQRT(AG1082/2),Riskregister!$L$9-(Riskregister!$L$9-Riskregister!$K$9)*SQRT((1-AG1082)/2)))</f>
        <v>0</v>
      </c>
      <c r="AI1082" s="30">
        <f t="shared" ca="1" si="658"/>
        <v>9.9642258806692863E-2</v>
      </c>
      <c r="AJ1082" s="30">
        <f t="shared" ca="1" si="658"/>
        <v>0.81660723049951256</v>
      </c>
      <c r="AK1082" s="30">
        <f>IF(Riskregister!$E$10="",0,COUNTIF(BK$4:BK$53,"&lt;"&amp;AI1082)*IF(AJ1082&lt;0.5,Riskregister!$K$10+(Riskregister!$L$10-Riskregister!$K$10)*SQRT(AJ1082/2),Riskregister!$L$10-(Riskregister!$L$10-Riskregister!$K$10)*SQRT((1-AJ1082)/2)))</f>
        <v>0</v>
      </c>
      <c r="AL1082" s="30">
        <f t="shared" ca="1" si="659"/>
        <v>3.8139968213599662E-2</v>
      </c>
      <c r="AM1082" s="30">
        <f t="shared" ca="1" si="659"/>
        <v>0.92155645695306743</v>
      </c>
      <c r="AN1082" s="30">
        <f>IF(Riskregister!$E$11="",0,COUNTIF(BL$4:BL$53,"&lt;"&amp;AL1082)*IF(AM1082&lt;0.5,Riskregister!$K$11+(Riskregister!$L$11-Riskregister!$K$11)*SQRT(AM1082/2),Riskregister!$L$11-(Riskregister!$L$11-Riskregister!$K$11)*SQRT((1-AM1082)/2)))</f>
        <v>0</v>
      </c>
      <c r="AO1082" s="30">
        <f t="shared" ca="1" si="660"/>
        <v>0.91829389292573471</v>
      </c>
      <c r="AP1082" s="30">
        <f t="shared" ca="1" si="660"/>
        <v>0.84340213847429657</v>
      </c>
      <c r="AQ1082" s="30">
        <f>IF(Riskregister!$E$12="",0,COUNTIF(BM$4:BM$53,"&lt;"&amp;AO1082)*IF(AP1082&lt;0.5,Riskregister!$K$12+(Riskregister!$L$12-Riskregister!$K$12)*SQRT(AP1082/2),Riskregister!$L$12-(Riskregister!$L$12-Riskregister!$K$12)*SQRT((1-AP1082)/2)))</f>
        <v>0</v>
      </c>
      <c r="AR1082" s="30">
        <f t="shared" ca="1" si="661"/>
        <v>0.38626981927118564</v>
      </c>
      <c r="AS1082" s="30">
        <f t="shared" ca="1" si="661"/>
        <v>8.8540284820591397E-2</v>
      </c>
      <c r="AT1082" s="30">
        <f>IF(Riskregister!$E$13="",0,COUNTIF(BN$4:BN$53,"&lt;"&amp;AR1082)*IF(AS1082&lt;0.5,Riskregister!$K$13+(Riskregister!$L$13-Riskregister!$K$13)*SQRT(AS1082/2),Riskregister!$L$13-(Riskregister!$L$13-Riskregister!$K$13)*SQRT((1-AS1082)/2)))</f>
        <v>0</v>
      </c>
      <c r="AU1082" s="30">
        <f t="shared" ca="1" si="662"/>
        <v>0.42822903896585818</v>
      </c>
      <c r="AV1082" s="30">
        <f t="shared" ca="1" si="662"/>
        <v>0.4538790974648852</v>
      </c>
      <c r="AW1082" s="30">
        <f>IF(Riskregister!$E$14="",0,COUNTIF(BO$4:BO$53,"&lt;"&amp;AU1082)*IF(AV1082&lt;0.5,Riskregister!$K$14+(Riskregister!$L$14-Riskregister!$K$14)*SQRT(AV1082/2),Riskregister!$L$14-(Riskregister!$L$14-Riskregister!$K$14)*SQRT((1-AV1082)/2)))</f>
        <v>0</v>
      </c>
      <c r="AX1082" s="30">
        <f t="shared" ca="1" si="663"/>
        <v>0.1486704138017757</v>
      </c>
      <c r="AY1082" s="30">
        <f t="shared" ca="1" si="663"/>
        <v>0.27229721065869139</v>
      </c>
      <c r="AZ1082" s="30">
        <f>IF(Riskregister!$E$15="",0,COUNTIF(BP$4:BP$53,"&lt;"&amp;AX1082)*IF(AY1082&lt;0.5,Riskregister!$K$15+(Riskregister!$L$15-Riskregister!$K$15)*SQRT(AY1082/2),Riskregister!$L$15-(Riskregister!$L$15-Riskregister!$K$15)*SQRT((1-AY1082)/2)))</f>
        <v>0</v>
      </c>
      <c r="BA1082" s="30">
        <f t="shared" ca="1" si="664"/>
        <v>0.92692414675154411</v>
      </c>
      <c r="BB1082" s="30">
        <f t="shared" ca="1" si="664"/>
        <v>0.70486053285007089</v>
      </c>
      <c r="BC1082" s="30">
        <f>IF(Riskregister!$E$16="",0,COUNTIF(BQ$4:BQ$53,"&lt;"&amp;BA1082)*IF(BB1082&lt;0.5,Riskregister!$K$16+(Riskregister!$L$16-Riskregister!$K$16)*SQRT(BB1082/2),Riskregister!$L$16-(Riskregister!$L$16-Riskregister!$K$16)*SQRT((1-BB1082)/2)))</f>
        <v>0</v>
      </c>
      <c r="BD1082" s="30">
        <f t="shared" ca="1" si="640"/>
        <v>21114298.339968234</v>
      </c>
    </row>
    <row r="1083" spans="20:56" x14ac:dyDescent="0.35">
      <c r="T1083" s="30">
        <f t="shared" ca="1" si="653"/>
        <v>0.52331237947408882</v>
      </c>
      <c r="U1083" s="30">
        <f t="shared" ca="1" si="653"/>
        <v>0.85792497090121156</v>
      </c>
      <c r="V1083" s="30">
        <f ca="1">IF(Riskregister!$E$5="",0,COUNTIF(BF$4:BF$53,"&lt;"&amp;T1083)*IF(U1083&lt;0.5,Riskregister!$K$5+(Riskregister!$L$5-Riskregister!$K$5)*SQRT(U1083/2),Riskregister!$L$5-(Riskregister!$L$5-Riskregister!$K$5)*SQRT((1-U1083)/2)))</f>
        <v>1920248.4526965679</v>
      </c>
      <c r="W1083" s="30">
        <f t="shared" ca="1" si="654"/>
        <v>0.9170378823761991</v>
      </c>
      <c r="X1083" s="30">
        <f t="shared" ca="1" si="654"/>
        <v>0.21528581565294425</v>
      </c>
      <c r="Y1083" s="30">
        <f ca="1">IF(Riskregister!$E$6="",0,COUNTIF(BG$4:BG$53,"&lt;"&amp;W1083)*IF(X1083&lt;0.5,Riskregister!$K$6+(Riskregister!$L$6-Riskregister!$K$6)*SQRT(X1083/2),Riskregister!$L$6-(Riskregister!$L$6-Riskregister!$K$6)*SQRT((1-X1083)/2)))</f>
        <v>3162246.4608343295</v>
      </c>
      <c r="Z1083" s="30">
        <f t="shared" ca="1" si="655"/>
        <v>0.47245316714824281</v>
      </c>
      <c r="AA1083" s="30">
        <f t="shared" ca="1" si="655"/>
        <v>0.18393117897946742</v>
      </c>
      <c r="AB1083" s="30">
        <f ca="1">IF(Riskregister!$E$7="",0,COUNTIF(BH$4:BH$53,"&lt;"&amp;Z1083)*IF(AA1083&lt;0.5,Riskregister!$K$7+(Riskregister!$L$7-Riskregister!$K$7)*SQRT(AA1083/2),Riskregister!$L$7-(Riskregister!$L$7-Riskregister!$K$7)*SQRT((1-AA1083)/2)))</f>
        <v>936842.40566228447</v>
      </c>
      <c r="AC1083" s="30">
        <f t="shared" ca="1" si="656"/>
        <v>0.39515620995738787</v>
      </c>
      <c r="AD1083" s="30">
        <f t="shared" ca="1" si="656"/>
        <v>0.98267108607301412</v>
      </c>
      <c r="AE1083" s="30">
        <f ca="1">IF(Riskregister!$E$8="",0,COUNTIF(BI$4:BI$53,"&lt;"&amp;AC1083)*IF(AD1083&lt;0.5,Riskregister!$K$8+(Riskregister!$L$8-Riskregister!$K$8)*SQRT(AD1083/2),Riskregister!$L$8-(Riskregister!$L$8-Riskregister!$K$8)*SQRT((1-AD1083)/2)))</f>
        <v>9125019.1903280187</v>
      </c>
      <c r="AF1083" s="30">
        <f t="shared" ca="1" si="657"/>
        <v>0.93568200110246591</v>
      </c>
      <c r="AG1083" s="30">
        <f t="shared" ca="1" si="657"/>
        <v>9.1607799806918799E-2</v>
      </c>
      <c r="AH1083" s="30">
        <f>IF(Riskregister!$E$9="",0,COUNTIF(BJ$4:BJ$53,"&lt;"&amp;AF1083)*IF(AG1083&lt;0.5,Riskregister!$K$9+(Riskregister!$L$9-Riskregister!$K$9)*SQRT(AG1083/2),Riskregister!$L$9-(Riskregister!$L$9-Riskregister!$K$9)*SQRT((1-AG1083)/2)))</f>
        <v>0</v>
      </c>
      <c r="AI1083" s="30">
        <f t="shared" ca="1" si="658"/>
        <v>0.71699967253229224</v>
      </c>
      <c r="AJ1083" s="30">
        <f t="shared" ca="1" si="658"/>
        <v>0.634999922994961</v>
      </c>
      <c r="AK1083" s="30">
        <f>IF(Riskregister!$E$10="",0,COUNTIF(BK$4:BK$53,"&lt;"&amp;AI1083)*IF(AJ1083&lt;0.5,Riskregister!$K$10+(Riskregister!$L$10-Riskregister!$K$10)*SQRT(AJ1083/2),Riskregister!$L$10-(Riskregister!$L$10-Riskregister!$K$10)*SQRT((1-AJ1083)/2)))</f>
        <v>0</v>
      </c>
      <c r="AL1083" s="30">
        <f t="shared" ca="1" si="659"/>
        <v>0.44563107458106033</v>
      </c>
      <c r="AM1083" s="30">
        <f t="shared" ca="1" si="659"/>
        <v>0.8469085364975486</v>
      </c>
      <c r="AN1083" s="30">
        <f>IF(Riskregister!$E$11="",0,COUNTIF(BL$4:BL$53,"&lt;"&amp;AL1083)*IF(AM1083&lt;0.5,Riskregister!$K$11+(Riskregister!$L$11-Riskregister!$K$11)*SQRT(AM1083/2),Riskregister!$L$11-(Riskregister!$L$11-Riskregister!$K$11)*SQRT((1-AM1083)/2)))</f>
        <v>0</v>
      </c>
      <c r="AO1083" s="30">
        <f t="shared" ca="1" si="660"/>
        <v>0.11246273149374419</v>
      </c>
      <c r="AP1083" s="30">
        <f t="shared" ca="1" si="660"/>
        <v>0.35853470473066384</v>
      </c>
      <c r="AQ1083" s="30">
        <f>IF(Riskregister!$E$12="",0,COUNTIF(BM$4:BM$53,"&lt;"&amp;AO1083)*IF(AP1083&lt;0.5,Riskregister!$K$12+(Riskregister!$L$12-Riskregister!$K$12)*SQRT(AP1083/2),Riskregister!$L$12-(Riskregister!$L$12-Riskregister!$K$12)*SQRT((1-AP1083)/2)))</f>
        <v>0</v>
      </c>
      <c r="AR1083" s="30">
        <f t="shared" ca="1" si="661"/>
        <v>0.58696660643889775</v>
      </c>
      <c r="AS1083" s="30">
        <f t="shared" ca="1" si="661"/>
        <v>0.14346528200015718</v>
      </c>
      <c r="AT1083" s="30">
        <f>IF(Riskregister!$E$13="",0,COUNTIF(BN$4:BN$53,"&lt;"&amp;AR1083)*IF(AS1083&lt;0.5,Riskregister!$K$13+(Riskregister!$L$13-Riskregister!$K$13)*SQRT(AS1083/2),Riskregister!$L$13-(Riskregister!$L$13-Riskregister!$K$13)*SQRT((1-AS1083)/2)))</f>
        <v>0</v>
      </c>
      <c r="AU1083" s="30">
        <f t="shared" ca="1" si="662"/>
        <v>0.67869046625282603</v>
      </c>
      <c r="AV1083" s="30">
        <f t="shared" ca="1" si="662"/>
        <v>0.64116716475018787</v>
      </c>
      <c r="AW1083" s="30">
        <f>IF(Riskregister!$E$14="",0,COUNTIF(BO$4:BO$53,"&lt;"&amp;AU1083)*IF(AV1083&lt;0.5,Riskregister!$K$14+(Riskregister!$L$14-Riskregister!$K$14)*SQRT(AV1083/2),Riskregister!$L$14-(Riskregister!$L$14-Riskregister!$K$14)*SQRT((1-AV1083)/2)))</f>
        <v>0</v>
      </c>
      <c r="AX1083" s="30">
        <f t="shared" ca="1" si="663"/>
        <v>0.41009437290331574</v>
      </c>
      <c r="AY1083" s="30">
        <f t="shared" ca="1" si="663"/>
        <v>0.11067092854116434</v>
      </c>
      <c r="AZ1083" s="30">
        <f>IF(Riskregister!$E$15="",0,COUNTIF(BP$4:BP$53,"&lt;"&amp;AX1083)*IF(AY1083&lt;0.5,Riskregister!$K$15+(Riskregister!$L$15-Riskregister!$K$15)*SQRT(AY1083/2),Riskregister!$L$15-(Riskregister!$L$15-Riskregister!$K$15)*SQRT((1-AY1083)/2)))</f>
        <v>0</v>
      </c>
      <c r="BA1083" s="30">
        <f t="shared" ca="1" si="664"/>
        <v>0.76912544504942004</v>
      </c>
      <c r="BB1083" s="30">
        <f t="shared" ca="1" si="664"/>
        <v>0.42308097522874455</v>
      </c>
      <c r="BC1083" s="30">
        <f>IF(Riskregister!$E$16="",0,COUNTIF(BQ$4:BQ$53,"&lt;"&amp;BA1083)*IF(BB1083&lt;0.5,Riskregister!$K$16+(Riskregister!$L$16-Riskregister!$K$16)*SQRT(BB1083/2),Riskregister!$L$16-(Riskregister!$L$16-Riskregister!$K$16)*SQRT((1-BB1083)/2)))</f>
        <v>0</v>
      </c>
      <c r="BD1083" s="30">
        <f t="shared" ca="1" si="640"/>
        <v>15144356.509521201</v>
      </c>
    </row>
    <row r="1084" spans="20:56" x14ac:dyDescent="0.35">
      <c r="T1084" s="30">
        <f t="shared" ref="T1084:U1103" ca="1" si="665">RAND()</f>
        <v>0.19133730794011528</v>
      </c>
      <c r="U1084" s="30">
        <f t="shared" ca="1" si="665"/>
        <v>0.66015782934001632</v>
      </c>
      <c r="V1084" s="30">
        <f ca="1">IF(Riskregister!$E$5="",0,COUNTIF(BF$4:BF$53,"&lt;"&amp;T1084)*IF(U1084&lt;0.5,Riskregister!$K$5+(Riskregister!$L$5-Riskregister!$K$5)*SQRT(U1084/2),Riskregister!$L$5-(Riskregister!$L$5-Riskregister!$K$5)*SQRT((1-U1084)/2)))</f>
        <v>829006.63197667082</v>
      </c>
      <c r="W1084" s="30">
        <f t="shared" ref="W1084:X1103" ca="1" si="666">RAND()</f>
        <v>0.90459900898567736</v>
      </c>
      <c r="X1084" s="30">
        <f t="shared" ca="1" si="666"/>
        <v>0.64387893336423252</v>
      </c>
      <c r="Y1084" s="30">
        <f ca="1">IF(Riskregister!$E$6="",0,COUNTIF(BG$4:BG$53,"&lt;"&amp;W1084)*IF(X1084&lt;0.5,Riskregister!$K$6+(Riskregister!$L$6-Riskregister!$K$6)*SQRT(X1084/2),Riskregister!$L$6-(Riskregister!$L$6-Riskregister!$K$6)*SQRT((1-X1084)/2)))</f>
        <v>4961800.1963005969</v>
      </c>
      <c r="Z1084" s="30">
        <f t="shared" ref="Z1084:AA1103" ca="1" si="667">RAND()</f>
        <v>0.73573536642054826</v>
      </c>
      <c r="AA1084" s="30">
        <f t="shared" ca="1" si="667"/>
        <v>0.21164501335466668</v>
      </c>
      <c r="AB1084" s="30">
        <f ca="1">IF(Riskregister!$E$7="",0,COUNTIF(BH$4:BH$53,"&lt;"&amp;Z1084)*IF(AA1084&lt;0.5,Riskregister!$K$7+(Riskregister!$L$7-Riskregister!$K$7)*SQRT(AA1084/2),Riskregister!$L$7-(Riskregister!$L$7-Riskregister!$K$7)*SQRT((1-AA1084)/2)))</f>
        <v>1310850.4006423303</v>
      </c>
      <c r="AC1084" s="30">
        <f t="shared" ref="AC1084:AD1103" ca="1" si="668">RAND()</f>
        <v>0.68777187798845774</v>
      </c>
      <c r="AD1084" s="30">
        <f t="shared" ca="1" si="668"/>
        <v>0.58529717935410752</v>
      </c>
      <c r="AE1084" s="30">
        <f ca="1">IF(Riskregister!$E$8="",0,COUNTIF(BI$4:BI$53,"&lt;"&amp;AC1084)*IF(AD1084&lt;0.5,Riskregister!$K$8+(Riskregister!$L$8-Riskregister!$K$8)*SQRT(AD1084/2),Riskregister!$L$8-(Riskregister!$L$8-Riskregister!$K$8)*SQRT((1-AD1084)/2)))</f>
        <v>8579444.425417304</v>
      </c>
      <c r="AF1084" s="30">
        <f t="shared" ref="AF1084:AG1103" ca="1" si="669">RAND()</f>
        <v>0.47899290885549306</v>
      </c>
      <c r="AG1084" s="30">
        <f t="shared" ca="1" si="669"/>
        <v>0.41023006498014758</v>
      </c>
      <c r="AH1084" s="30">
        <f>IF(Riskregister!$E$9="",0,COUNTIF(BJ$4:BJ$53,"&lt;"&amp;AF1084)*IF(AG1084&lt;0.5,Riskregister!$K$9+(Riskregister!$L$9-Riskregister!$K$9)*SQRT(AG1084/2),Riskregister!$L$9-(Riskregister!$L$9-Riskregister!$K$9)*SQRT((1-AG1084)/2)))</f>
        <v>0</v>
      </c>
      <c r="AI1084" s="30">
        <f t="shared" ref="AI1084:AJ1103" ca="1" si="670">RAND()</f>
        <v>5.5560613134996051E-2</v>
      </c>
      <c r="AJ1084" s="30">
        <f t="shared" ca="1" si="670"/>
        <v>4.0957698301007595E-2</v>
      </c>
      <c r="AK1084" s="30">
        <f>IF(Riskregister!$E$10="",0,COUNTIF(BK$4:BK$53,"&lt;"&amp;AI1084)*IF(AJ1084&lt;0.5,Riskregister!$K$10+(Riskregister!$L$10-Riskregister!$K$10)*SQRT(AJ1084/2),Riskregister!$L$10-(Riskregister!$L$10-Riskregister!$K$10)*SQRT((1-AJ1084)/2)))</f>
        <v>0</v>
      </c>
      <c r="AL1084" s="30">
        <f t="shared" ref="AL1084:AM1103" ca="1" si="671">RAND()</f>
        <v>0.69106235241938196</v>
      </c>
      <c r="AM1084" s="30">
        <f t="shared" ca="1" si="671"/>
        <v>0.49961161250502029</v>
      </c>
      <c r="AN1084" s="30">
        <f>IF(Riskregister!$E$11="",0,COUNTIF(BL$4:BL$53,"&lt;"&amp;AL1084)*IF(AM1084&lt;0.5,Riskregister!$K$11+(Riskregister!$L$11-Riskregister!$K$11)*SQRT(AM1084/2),Riskregister!$L$11-(Riskregister!$L$11-Riskregister!$K$11)*SQRT((1-AM1084)/2)))</f>
        <v>0</v>
      </c>
      <c r="AO1084" s="30">
        <f t="shared" ref="AO1084:AP1103" ca="1" si="672">RAND()</f>
        <v>0.5439201758825204</v>
      </c>
      <c r="AP1084" s="30">
        <f t="shared" ca="1" si="672"/>
        <v>0.30206799524442507</v>
      </c>
      <c r="AQ1084" s="30">
        <f>IF(Riskregister!$E$12="",0,COUNTIF(BM$4:BM$53,"&lt;"&amp;AO1084)*IF(AP1084&lt;0.5,Riskregister!$K$12+(Riskregister!$L$12-Riskregister!$K$12)*SQRT(AP1084/2),Riskregister!$L$12-(Riskregister!$L$12-Riskregister!$K$12)*SQRT((1-AP1084)/2)))</f>
        <v>0</v>
      </c>
      <c r="AR1084" s="30">
        <f t="shared" ref="AR1084:AS1103" ca="1" si="673">RAND()</f>
        <v>0.63404981725958853</v>
      </c>
      <c r="AS1084" s="30">
        <f t="shared" ca="1" si="673"/>
        <v>0.29712389127855199</v>
      </c>
      <c r="AT1084" s="30">
        <f>IF(Riskregister!$E$13="",0,COUNTIF(BN$4:BN$53,"&lt;"&amp;AR1084)*IF(AS1084&lt;0.5,Riskregister!$K$13+(Riskregister!$L$13-Riskregister!$K$13)*SQRT(AS1084/2),Riskregister!$L$13-(Riskregister!$L$13-Riskregister!$K$13)*SQRT((1-AS1084)/2)))</f>
        <v>0</v>
      </c>
      <c r="AU1084" s="30">
        <f t="shared" ref="AU1084:AV1103" ca="1" si="674">RAND()</f>
        <v>0.69408682730845295</v>
      </c>
      <c r="AV1084" s="30">
        <f t="shared" ca="1" si="674"/>
        <v>7.3104700327980776E-2</v>
      </c>
      <c r="AW1084" s="30">
        <f>IF(Riskregister!$E$14="",0,COUNTIF(BO$4:BO$53,"&lt;"&amp;AU1084)*IF(AV1084&lt;0.5,Riskregister!$K$14+(Riskregister!$L$14-Riskregister!$K$14)*SQRT(AV1084/2),Riskregister!$L$14-(Riskregister!$L$14-Riskregister!$K$14)*SQRT((1-AV1084)/2)))</f>
        <v>0</v>
      </c>
      <c r="AX1084" s="30">
        <f t="shared" ref="AX1084:AY1103" ca="1" si="675">RAND()</f>
        <v>0.50838072865577233</v>
      </c>
      <c r="AY1084" s="30">
        <f t="shared" ca="1" si="675"/>
        <v>0.30302380266934226</v>
      </c>
      <c r="AZ1084" s="30">
        <f>IF(Riskregister!$E$15="",0,COUNTIF(BP$4:BP$53,"&lt;"&amp;AX1084)*IF(AY1084&lt;0.5,Riskregister!$K$15+(Riskregister!$L$15-Riskregister!$K$15)*SQRT(AY1084/2),Riskregister!$L$15-(Riskregister!$L$15-Riskregister!$K$15)*SQRT((1-AY1084)/2)))</f>
        <v>0</v>
      </c>
      <c r="BA1084" s="30">
        <f t="shared" ref="BA1084:BB1103" ca="1" si="676">RAND()</f>
        <v>0.93677921161245681</v>
      </c>
      <c r="BB1084" s="30">
        <f t="shared" ca="1" si="676"/>
        <v>0.69135833904654631</v>
      </c>
      <c r="BC1084" s="30">
        <f>IF(Riskregister!$E$16="",0,COUNTIF(BQ$4:BQ$53,"&lt;"&amp;BA1084)*IF(BB1084&lt;0.5,Riskregister!$K$16+(Riskregister!$L$16-Riskregister!$K$16)*SQRT(BB1084/2),Riskregister!$L$16-(Riskregister!$L$16-Riskregister!$K$16)*SQRT((1-BB1084)/2)))</f>
        <v>0</v>
      </c>
      <c r="BD1084" s="30">
        <f t="shared" ca="1" si="640"/>
        <v>15681101.654336901</v>
      </c>
    </row>
    <row r="1085" spans="20:56" x14ac:dyDescent="0.35">
      <c r="T1085" s="30">
        <f t="shared" ca="1" si="665"/>
        <v>0.52506223919050965</v>
      </c>
      <c r="U1085" s="30">
        <f t="shared" ca="1" si="665"/>
        <v>0.52324400306324559</v>
      </c>
      <c r="V1085" s="30">
        <f ca="1">IF(Riskregister!$E$5="",0,COUNTIF(BF$4:BF$53,"&lt;"&amp;T1085)*IF(U1085&lt;0.5,Riskregister!$K$5+(Riskregister!$L$5-Riskregister!$K$5)*SQRT(U1085/2),Riskregister!$L$5-(Riskregister!$L$5-Riskregister!$K$5)*SQRT((1-U1085)/2)))</f>
        <v>1521168.5514061628</v>
      </c>
      <c r="W1085" s="30">
        <f t="shared" ca="1" si="666"/>
        <v>0.74706541314891228</v>
      </c>
      <c r="X1085" s="30">
        <f t="shared" ca="1" si="666"/>
        <v>0.44701634445846561</v>
      </c>
      <c r="Y1085" s="30">
        <f ca="1">IF(Riskregister!$E$6="",0,COUNTIF(BG$4:BG$53,"&lt;"&amp;W1085)*IF(X1085&lt;0.5,Riskregister!$K$6+(Riskregister!$L$6-Riskregister!$K$6)*SQRT(X1085/2),Riskregister!$L$6-(Riskregister!$L$6-Riskregister!$K$6)*SQRT((1-X1085)/2)))</f>
        <v>3152939.1497261403</v>
      </c>
      <c r="Z1085" s="30">
        <f t="shared" ca="1" si="667"/>
        <v>0.93625129706481203</v>
      </c>
      <c r="AA1085" s="30">
        <f t="shared" ca="1" si="667"/>
        <v>1.6458720588033104E-2</v>
      </c>
      <c r="AB1085" s="30">
        <f ca="1">IF(Riskregister!$E$7="",0,COUNTIF(BH$4:BH$53,"&lt;"&amp;Z1085)*IF(AA1085&lt;0.5,Riskregister!$K$7+(Riskregister!$L$7-Riskregister!$K$7)*SQRT(AA1085/2),Riskregister!$L$7-(Riskregister!$L$7-Riskregister!$K$7)*SQRT((1-AA1085)/2)))</f>
        <v>817505.37570520409</v>
      </c>
      <c r="AC1085" s="30">
        <f t="shared" ca="1" si="668"/>
        <v>0.99264253122895307</v>
      </c>
      <c r="AD1085" s="30">
        <f t="shared" ca="1" si="668"/>
        <v>0.95290756521323716</v>
      </c>
      <c r="AE1085" s="30">
        <f ca="1">IF(Riskregister!$E$8="",0,COUNTIF(BI$4:BI$53,"&lt;"&amp;AC1085)*IF(AD1085&lt;0.5,Riskregister!$K$8+(Riskregister!$L$8-Riskregister!$K$8)*SQRT(AD1085/2),Riskregister!$L$8-(Riskregister!$L$8-Riskregister!$K$8)*SQRT((1-AD1085)/2)))</f>
        <v>34230363.936774962</v>
      </c>
      <c r="AF1085" s="30">
        <f t="shared" ca="1" si="669"/>
        <v>0.90023837762935621</v>
      </c>
      <c r="AG1085" s="30">
        <f t="shared" ca="1" si="669"/>
        <v>0.50314120071376756</v>
      </c>
      <c r="AH1085" s="30">
        <f>IF(Riskregister!$E$9="",0,COUNTIF(BJ$4:BJ$53,"&lt;"&amp;AF1085)*IF(AG1085&lt;0.5,Riskregister!$K$9+(Riskregister!$L$9-Riskregister!$K$9)*SQRT(AG1085/2),Riskregister!$L$9-(Riskregister!$L$9-Riskregister!$K$9)*SQRT((1-AG1085)/2)))</f>
        <v>0</v>
      </c>
      <c r="AI1085" s="30">
        <f t="shared" ca="1" si="670"/>
        <v>0.63542628694852543</v>
      </c>
      <c r="AJ1085" s="30">
        <f t="shared" ca="1" si="670"/>
        <v>0.64060326712882654</v>
      </c>
      <c r="AK1085" s="30">
        <f>IF(Riskregister!$E$10="",0,COUNTIF(BK$4:BK$53,"&lt;"&amp;AI1085)*IF(AJ1085&lt;0.5,Riskregister!$K$10+(Riskregister!$L$10-Riskregister!$K$10)*SQRT(AJ1085/2),Riskregister!$L$10-(Riskregister!$L$10-Riskregister!$K$10)*SQRT((1-AJ1085)/2)))</f>
        <v>0</v>
      </c>
      <c r="AL1085" s="30">
        <f t="shared" ca="1" si="671"/>
        <v>0.63413632464587311</v>
      </c>
      <c r="AM1085" s="30">
        <f t="shared" ca="1" si="671"/>
        <v>0.86495605341627335</v>
      </c>
      <c r="AN1085" s="30">
        <f>IF(Riskregister!$E$11="",0,COUNTIF(BL$4:BL$53,"&lt;"&amp;AL1085)*IF(AM1085&lt;0.5,Riskregister!$K$11+(Riskregister!$L$11-Riskregister!$K$11)*SQRT(AM1085/2),Riskregister!$L$11-(Riskregister!$L$11-Riskregister!$K$11)*SQRT((1-AM1085)/2)))</f>
        <v>0</v>
      </c>
      <c r="AO1085" s="30">
        <f t="shared" ca="1" si="672"/>
        <v>0.37239423218152956</v>
      </c>
      <c r="AP1085" s="30">
        <f t="shared" ca="1" si="672"/>
        <v>0.30598555242354886</v>
      </c>
      <c r="AQ1085" s="30">
        <f>IF(Riskregister!$E$12="",0,COUNTIF(BM$4:BM$53,"&lt;"&amp;AO1085)*IF(AP1085&lt;0.5,Riskregister!$K$12+(Riskregister!$L$12-Riskregister!$K$12)*SQRT(AP1085/2),Riskregister!$L$12-(Riskregister!$L$12-Riskregister!$K$12)*SQRT((1-AP1085)/2)))</f>
        <v>0</v>
      </c>
      <c r="AR1085" s="30">
        <f t="shared" ca="1" si="673"/>
        <v>0.71772830899346085</v>
      </c>
      <c r="AS1085" s="30">
        <f t="shared" ca="1" si="673"/>
        <v>0.92455947787984794</v>
      </c>
      <c r="AT1085" s="30">
        <f>IF(Riskregister!$E$13="",0,COUNTIF(BN$4:BN$53,"&lt;"&amp;AR1085)*IF(AS1085&lt;0.5,Riskregister!$K$13+(Riskregister!$L$13-Riskregister!$K$13)*SQRT(AS1085/2),Riskregister!$L$13-(Riskregister!$L$13-Riskregister!$K$13)*SQRT((1-AS1085)/2)))</f>
        <v>0</v>
      </c>
      <c r="AU1085" s="30">
        <f t="shared" ca="1" si="674"/>
        <v>0.51954392165779706</v>
      </c>
      <c r="AV1085" s="30">
        <f t="shared" ca="1" si="674"/>
        <v>0.58718763117279205</v>
      </c>
      <c r="AW1085" s="30">
        <f>IF(Riskregister!$E$14="",0,COUNTIF(BO$4:BO$53,"&lt;"&amp;AU1085)*IF(AV1085&lt;0.5,Riskregister!$K$14+(Riskregister!$L$14-Riskregister!$K$14)*SQRT(AV1085/2),Riskregister!$L$14-(Riskregister!$L$14-Riskregister!$K$14)*SQRT((1-AV1085)/2)))</f>
        <v>0</v>
      </c>
      <c r="AX1085" s="30">
        <f t="shared" ca="1" si="675"/>
        <v>9.9425634724636169E-2</v>
      </c>
      <c r="AY1085" s="30">
        <f t="shared" ca="1" si="675"/>
        <v>0.93515615992041956</v>
      </c>
      <c r="AZ1085" s="30">
        <f>IF(Riskregister!$E$15="",0,COUNTIF(BP$4:BP$53,"&lt;"&amp;AX1085)*IF(AY1085&lt;0.5,Riskregister!$K$15+(Riskregister!$L$15-Riskregister!$K$15)*SQRT(AY1085/2),Riskregister!$L$15-(Riskregister!$L$15-Riskregister!$K$15)*SQRT((1-AY1085)/2)))</f>
        <v>0</v>
      </c>
      <c r="BA1085" s="30">
        <f t="shared" ca="1" si="676"/>
        <v>0.78428443644303392</v>
      </c>
      <c r="BB1085" s="30">
        <f t="shared" ca="1" si="676"/>
        <v>0.40585651148743396</v>
      </c>
      <c r="BC1085" s="30">
        <f>IF(Riskregister!$E$16="",0,COUNTIF(BQ$4:BQ$53,"&lt;"&amp;BA1085)*IF(BB1085&lt;0.5,Riskregister!$K$16+(Riskregister!$L$16-Riskregister!$K$16)*SQRT(BB1085/2),Riskregister!$L$16-(Riskregister!$L$16-Riskregister!$K$16)*SQRT((1-BB1085)/2)))</f>
        <v>0</v>
      </c>
      <c r="BD1085" s="30">
        <f t="shared" ca="1" si="640"/>
        <v>39721977.013612472</v>
      </c>
    </row>
    <row r="1086" spans="20:56" x14ac:dyDescent="0.35">
      <c r="T1086" s="30">
        <f t="shared" ca="1" si="665"/>
        <v>0.39941903763678566</v>
      </c>
      <c r="U1086" s="30">
        <f t="shared" ca="1" si="665"/>
        <v>0.88354801892837986</v>
      </c>
      <c r="V1086" s="30">
        <f ca="1">IF(Riskregister!$E$5="",0,COUNTIF(BF$4:BF$53,"&lt;"&amp;T1086)*IF(U1086&lt;0.5,Riskregister!$K$5+(Riskregister!$L$5-Riskregister!$K$5)*SQRT(U1086/2),Riskregister!$L$5-(Riskregister!$L$5-Riskregister!$K$5)*SQRT((1-U1086)/2)))</f>
        <v>1474244.1592979277</v>
      </c>
      <c r="W1086" s="30">
        <f t="shared" ca="1" si="666"/>
        <v>0.68644526104987447</v>
      </c>
      <c r="X1086" s="30">
        <f t="shared" ca="1" si="666"/>
        <v>0.51551310253766536</v>
      </c>
      <c r="Y1086" s="30">
        <f ca="1">IF(Riskregister!$E$6="",0,COUNTIF(BG$4:BG$53,"&lt;"&amp;W1086)*IF(X1086&lt;0.5,Riskregister!$K$6+(Riskregister!$L$6-Riskregister!$K$6)*SQRT(X1086/2),Riskregister!$L$6-(Riskregister!$L$6-Riskregister!$K$6)*SQRT((1-X1086)/2)))</f>
        <v>2228143.6018808046</v>
      </c>
      <c r="Z1086" s="30">
        <f t="shared" ca="1" si="667"/>
        <v>0.31243079382109307</v>
      </c>
      <c r="AA1086" s="30">
        <f t="shared" ca="1" si="667"/>
        <v>0.88748716279336803</v>
      </c>
      <c r="AB1086" s="30">
        <f ca="1">IF(Riskregister!$E$7="",0,COUNTIF(BH$4:BH$53,"&lt;"&amp;Z1086)*IF(AA1086&lt;0.5,Riskregister!$K$7+(Riskregister!$L$7-Riskregister!$K$7)*SQRT(AA1086/2),Riskregister!$L$7-(Riskregister!$L$7-Riskregister!$K$7)*SQRT((1-AA1086)/2)))</f>
        <v>1584927.3774715378</v>
      </c>
      <c r="AC1086" s="30">
        <f t="shared" ca="1" si="668"/>
        <v>0.88573359476805247</v>
      </c>
      <c r="AD1086" s="30">
        <f t="shared" ca="1" si="668"/>
        <v>0.75849070548107145</v>
      </c>
      <c r="AE1086" s="30">
        <f ca="1">IF(Riskregister!$E$8="",0,COUNTIF(BI$4:BI$53,"&lt;"&amp;AC1086)*IF(AD1086&lt;0.5,Riskregister!$K$8+(Riskregister!$L$8-Riskregister!$K$8)*SQRT(AD1086/2),Riskregister!$L$8-(Riskregister!$L$8-Riskregister!$K$8)*SQRT((1-AD1086)/2)))</f>
        <v>16833804.193564843</v>
      </c>
      <c r="AF1086" s="30">
        <f t="shared" ca="1" si="669"/>
        <v>0.79687266394146183</v>
      </c>
      <c r="AG1086" s="30">
        <f t="shared" ca="1" si="669"/>
        <v>0.13346752654269034</v>
      </c>
      <c r="AH1086" s="30">
        <f>IF(Riskregister!$E$9="",0,COUNTIF(BJ$4:BJ$53,"&lt;"&amp;AF1086)*IF(AG1086&lt;0.5,Riskregister!$K$9+(Riskregister!$L$9-Riskregister!$K$9)*SQRT(AG1086/2),Riskregister!$L$9-(Riskregister!$L$9-Riskregister!$K$9)*SQRT((1-AG1086)/2)))</f>
        <v>0</v>
      </c>
      <c r="AI1086" s="30">
        <f t="shared" ca="1" si="670"/>
        <v>0.38392551433739985</v>
      </c>
      <c r="AJ1086" s="30">
        <f t="shared" ca="1" si="670"/>
        <v>0.57990184156440827</v>
      </c>
      <c r="AK1086" s="30">
        <f>IF(Riskregister!$E$10="",0,COUNTIF(BK$4:BK$53,"&lt;"&amp;AI1086)*IF(AJ1086&lt;0.5,Riskregister!$K$10+(Riskregister!$L$10-Riskregister!$K$10)*SQRT(AJ1086/2),Riskregister!$L$10-(Riskregister!$L$10-Riskregister!$K$10)*SQRT((1-AJ1086)/2)))</f>
        <v>0</v>
      </c>
      <c r="AL1086" s="30">
        <f t="shared" ca="1" si="671"/>
        <v>0.38666210254245859</v>
      </c>
      <c r="AM1086" s="30">
        <f t="shared" ca="1" si="671"/>
        <v>2.2623523161783621E-2</v>
      </c>
      <c r="AN1086" s="30">
        <f>IF(Riskregister!$E$11="",0,COUNTIF(BL$4:BL$53,"&lt;"&amp;AL1086)*IF(AM1086&lt;0.5,Riskregister!$K$11+(Riskregister!$L$11-Riskregister!$K$11)*SQRT(AM1086/2),Riskregister!$L$11-(Riskregister!$L$11-Riskregister!$K$11)*SQRT((1-AM1086)/2)))</f>
        <v>0</v>
      </c>
      <c r="AO1086" s="30">
        <f t="shared" ca="1" si="672"/>
        <v>0.15969606285323656</v>
      </c>
      <c r="AP1086" s="30">
        <f t="shared" ca="1" si="672"/>
        <v>0.9744496171041177</v>
      </c>
      <c r="AQ1086" s="30">
        <f>IF(Riskregister!$E$12="",0,COUNTIF(BM$4:BM$53,"&lt;"&amp;AO1086)*IF(AP1086&lt;0.5,Riskregister!$K$12+(Riskregister!$L$12-Riskregister!$K$12)*SQRT(AP1086/2),Riskregister!$L$12-(Riskregister!$L$12-Riskregister!$K$12)*SQRT((1-AP1086)/2)))</f>
        <v>0</v>
      </c>
      <c r="AR1086" s="30">
        <f t="shared" ca="1" si="673"/>
        <v>0.4792142840438931</v>
      </c>
      <c r="AS1086" s="30">
        <f t="shared" ca="1" si="673"/>
        <v>0.96281833962949859</v>
      </c>
      <c r="AT1086" s="30">
        <f>IF(Riskregister!$E$13="",0,COUNTIF(BN$4:BN$53,"&lt;"&amp;AR1086)*IF(AS1086&lt;0.5,Riskregister!$K$13+(Riskregister!$L$13-Riskregister!$K$13)*SQRT(AS1086/2),Riskregister!$L$13-(Riskregister!$L$13-Riskregister!$K$13)*SQRT((1-AS1086)/2)))</f>
        <v>0</v>
      </c>
      <c r="AU1086" s="30">
        <f t="shared" ca="1" si="674"/>
        <v>0.30874970565009241</v>
      </c>
      <c r="AV1086" s="30">
        <f t="shared" ca="1" si="674"/>
        <v>3.5478044327290625E-2</v>
      </c>
      <c r="AW1086" s="30">
        <f>IF(Riskregister!$E$14="",0,COUNTIF(BO$4:BO$53,"&lt;"&amp;AU1086)*IF(AV1086&lt;0.5,Riskregister!$K$14+(Riskregister!$L$14-Riskregister!$K$14)*SQRT(AV1086/2),Riskregister!$L$14-(Riskregister!$L$14-Riskregister!$K$14)*SQRT((1-AV1086)/2)))</f>
        <v>0</v>
      </c>
      <c r="AX1086" s="30">
        <f t="shared" ca="1" si="675"/>
        <v>0.76441911707733823</v>
      </c>
      <c r="AY1086" s="30">
        <f t="shared" ca="1" si="675"/>
        <v>0.99087920905904148</v>
      </c>
      <c r="AZ1086" s="30">
        <f>IF(Riskregister!$E$15="",0,COUNTIF(BP$4:BP$53,"&lt;"&amp;AX1086)*IF(AY1086&lt;0.5,Riskregister!$K$15+(Riskregister!$L$15-Riskregister!$K$15)*SQRT(AY1086/2),Riskregister!$L$15-(Riskregister!$L$15-Riskregister!$K$15)*SQRT((1-AY1086)/2)))</f>
        <v>0</v>
      </c>
      <c r="BA1086" s="30">
        <f t="shared" ca="1" si="676"/>
        <v>0.55314959096685512</v>
      </c>
      <c r="BB1086" s="30">
        <f t="shared" ca="1" si="676"/>
        <v>0.8102451039625459</v>
      </c>
      <c r="BC1086" s="30">
        <f>IF(Riskregister!$E$16="",0,COUNTIF(BQ$4:BQ$53,"&lt;"&amp;BA1086)*IF(BB1086&lt;0.5,Riskregister!$K$16+(Riskregister!$L$16-Riskregister!$K$16)*SQRT(BB1086/2),Riskregister!$L$16-(Riskregister!$L$16-Riskregister!$K$16)*SQRT((1-BB1086)/2)))</f>
        <v>0</v>
      </c>
      <c r="BD1086" s="30">
        <f t="shared" ca="1" si="640"/>
        <v>22121119.332215115</v>
      </c>
    </row>
    <row r="1087" spans="20:56" x14ac:dyDescent="0.35">
      <c r="T1087" s="30">
        <f t="shared" ca="1" si="665"/>
        <v>0.56700316373460014</v>
      </c>
      <c r="U1087" s="30">
        <f t="shared" ca="1" si="665"/>
        <v>0.74992270318628063</v>
      </c>
      <c r="V1087" s="30">
        <f ca="1">IF(Riskregister!$E$5="",0,COUNTIF(BF$4:BF$53,"&lt;"&amp;T1087)*IF(U1087&lt;0.5,Riskregister!$K$5+(Riskregister!$L$5-Riskregister!$K$5)*SQRT(U1087/2),Riskregister!$L$5-(Riskregister!$L$5-Riskregister!$K$5)*SQRT((1-U1087)/2)))</f>
        <v>1763505.5217535463</v>
      </c>
      <c r="W1087" s="30">
        <f t="shared" ca="1" si="666"/>
        <v>0.11594054915142804</v>
      </c>
      <c r="X1087" s="30">
        <f t="shared" ca="1" si="666"/>
        <v>0.26535295788873881</v>
      </c>
      <c r="Y1087" s="30">
        <f ca="1">IF(Riskregister!$E$6="",0,COUNTIF(BG$4:BG$53,"&lt;"&amp;W1087)*IF(X1087&lt;0.5,Riskregister!$K$6+(Riskregister!$L$6-Riskregister!$K$6)*SQRT(X1087/2),Riskregister!$L$6-(Riskregister!$L$6-Riskregister!$K$6)*SQRT((1-X1087)/2)))</f>
        <v>0</v>
      </c>
      <c r="Z1087" s="30">
        <f t="shared" ca="1" si="667"/>
        <v>0.99172955927089324</v>
      </c>
      <c r="AA1087" s="30">
        <f t="shared" ca="1" si="667"/>
        <v>0.50138354294911591</v>
      </c>
      <c r="AB1087" s="30">
        <f ca="1">IF(Riskregister!$E$7="",0,COUNTIF(BH$4:BH$53,"&lt;"&amp;Z1087)*IF(AA1087&lt;0.5,Riskregister!$K$7+(Riskregister!$L$7-Riskregister!$K$7)*SQRT(AA1087/2),Riskregister!$L$7-(Riskregister!$L$7-Riskregister!$K$7)*SQRT((1-AA1087)/2)))</f>
        <v>2928149.7406193418</v>
      </c>
      <c r="AC1087" s="30">
        <f t="shared" ca="1" si="668"/>
        <v>5.1024866686034009E-2</v>
      </c>
      <c r="AD1087" s="30">
        <f t="shared" ca="1" si="668"/>
        <v>0.57248997975348703</v>
      </c>
      <c r="AE1087" s="30">
        <f ca="1">IF(Riskregister!$E$8="",0,COUNTIF(BI$4:BI$53,"&lt;"&amp;AC1087)*IF(AD1087&lt;0.5,Riskregister!$K$8+(Riskregister!$L$8-Riskregister!$K$8)*SQRT(AD1087/2),Riskregister!$L$8-(Riskregister!$L$8-Riskregister!$K$8)*SQRT((1-AD1087)/2)))</f>
        <v>0</v>
      </c>
      <c r="AF1087" s="30">
        <f t="shared" ca="1" si="669"/>
        <v>0.72818566186694145</v>
      </c>
      <c r="AG1087" s="30">
        <f t="shared" ca="1" si="669"/>
        <v>0.49852368337164987</v>
      </c>
      <c r="AH1087" s="30">
        <f>IF(Riskregister!$E$9="",0,COUNTIF(BJ$4:BJ$53,"&lt;"&amp;AF1087)*IF(AG1087&lt;0.5,Riskregister!$K$9+(Riskregister!$L$9-Riskregister!$K$9)*SQRT(AG1087/2),Riskregister!$L$9-(Riskregister!$L$9-Riskregister!$K$9)*SQRT((1-AG1087)/2)))</f>
        <v>0</v>
      </c>
      <c r="AI1087" s="30">
        <f t="shared" ca="1" si="670"/>
        <v>9.2832706817310151E-2</v>
      </c>
      <c r="AJ1087" s="30">
        <f t="shared" ca="1" si="670"/>
        <v>6.8050375122062801E-2</v>
      </c>
      <c r="AK1087" s="30">
        <f>IF(Riskregister!$E$10="",0,COUNTIF(BK$4:BK$53,"&lt;"&amp;AI1087)*IF(AJ1087&lt;0.5,Riskregister!$K$10+(Riskregister!$L$10-Riskregister!$K$10)*SQRT(AJ1087/2),Riskregister!$L$10-(Riskregister!$L$10-Riskregister!$K$10)*SQRT((1-AJ1087)/2)))</f>
        <v>0</v>
      </c>
      <c r="AL1087" s="30">
        <f t="shared" ca="1" si="671"/>
        <v>8.7516603970190565E-2</v>
      </c>
      <c r="AM1087" s="30">
        <f t="shared" ca="1" si="671"/>
        <v>0.65900198994290793</v>
      </c>
      <c r="AN1087" s="30">
        <f>IF(Riskregister!$E$11="",0,COUNTIF(BL$4:BL$53,"&lt;"&amp;AL1087)*IF(AM1087&lt;0.5,Riskregister!$K$11+(Riskregister!$L$11-Riskregister!$K$11)*SQRT(AM1087/2),Riskregister!$L$11-(Riskregister!$L$11-Riskregister!$K$11)*SQRT((1-AM1087)/2)))</f>
        <v>0</v>
      </c>
      <c r="AO1087" s="30">
        <f t="shared" ca="1" si="672"/>
        <v>0.58615246293394263</v>
      </c>
      <c r="AP1087" s="30">
        <f t="shared" ca="1" si="672"/>
        <v>0.46234169654939283</v>
      </c>
      <c r="AQ1087" s="30">
        <f>IF(Riskregister!$E$12="",0,COUNTIF(BM$4:BM$53,"&lt;"&amp;AO1087)*IF(AP1087&lt;0.5,Riskregister!$K$12+(Riskregister!$L$12-Riskregister!$K$12)*SQRT(AP1087/2),Riskregister!$L$12-(Riskregister!$L$12-Riskregister!$K$12)*SQRT((1-AP1087)/2)))</f>
        <v>0</v>
      </c>
      <c r="AR1087" s="30">
        <f t="shared" ca="1" si="673"/>
        <v>0.86561722189750057</v>
      </c>
      <c r="AS1087" s="30">
        <f t="shared" ca="1" si="673"/>
        <v>0.47492316230912446</v>
      </c>
      <c r="AT1087" s="30">
        <f>IF(Riskregister!$E$13="",0,COUNTIF(BN$4:BN$53,"&lt;"&amp;AR1087)*IF(AS1087&lt;0.5,Riskregister!$K$13+(Riskregister!$L$13-Riskregister!$K$13)*SQRT(AS1087/2),Riskregister!$L$13-(Riskregister!$L$13-Riskregister!$K$13)*SQRT((1-AS1087)/2)))</f>
        <v>0</v>
      </c>
      <c r="AU1087" s="30">
        <f t="shared" ca="1" si="674"/>
        <v>0.37213879003615524</v>
      </c>
      <c r="AV1087" s="30">
        <f t="shared" ca="1" si="674"/>
        <v>0.48857313032259164</v>
      </c>
      <c r="AW1087" s="30">
        <f>IF(Riskregister!$E$14="",0,COUNTIF(BO$4:BO$53,"&lt;"&amp;AU1087)*IF(AV1087&lt;0.5,Riskregister!$K$14+(Riskregister!$L$14-Riskregister!$K$14)*SQRT(AV1087/2),Riskregister!$L$14-(Riskregister!$L$14-Riskregister!$K$14)*SQRT((1-AV1087)/2)))</f>
        <v>0</v>
      </c>
      <c r="AX1087" s="30">
        <f t="shared" ca="1" si="675"/>
        <v>0.83940474412752175</v>
      </c>
      <c r="AY1087" s="30">
        <f t="shared" ca="1" si="675"/>
        <v>0.28119395699581295</v>
      </c>
      <c r="AZ1087" s="30">
        <f>IF(Riskregister!$E$15="",0,COUNTIF(BP$4:BP$53,"&lt;"&amp;AX1087)*IF(AY1087&lt;0.5,Riskregister!$K$15+(Riskregister!$L$15-Riskregister!$K$15)*SQRT(AY1087/2),Riskregister!$L$15-(Riskregister!$L$15-Riskregister!$K$15)*SQRT((1-AY1087)/2)))</f>
        <v>0</v>
      </c>
      <c r="BA1087" s="30">
        <f t="shared" ca="1" si="676"/>
        <v>0.85701504414289276</v>
      </c>
      <c r="BB1087" s="30">
        <f t="shared" ca="1" si="676"/>
        <v>0.82549976608871312</v>
      </c>
      <c r="BC1087" s="30">
        <f>IF(Riskregister!$E$16="",0,COUNTIF(BQ$4:BQ$53,"&lt;"&amp;BA1087)*IF(BB1087&lt;0.5,Riskregister!$K$16+(Riskregister!$L$16-Riskregister!$K$16)*SQRT(BB1087/2),Riskregister!$L$16-(Riskregister!$L$16-Riskregister!$K$16)*SQRT((1-BB1087)/2)))</f>
        <v>0</v>
      </c>
      <c r="BD1087" s="30">
        <f t="shared" ca="1" si="640"/>
        <v>4691655.2623728886</v>
      </c>
    </row>
    <row r="1088" spans="20:56" x14ac:dyDescent="0.35">
      <c r="T1088" s="30">
        <f t="shared" ca="1" si="665"/>
        <v>0.61871573562794668</v>
      </c>
      <c r="U1088" s="30">
        <f t="shared" ca="1" si="665"/>
        <v>0.95227203607086219</v>
      </c>
      <c r="V1088" s="30">
        <f ca="1">IF(Riskregister!$E$5="",0,COUNTIF(BF$4:BF$53,"&lt;"&amp;T1088)*IF(U1088&lt;0.5,Riskregister!$K$5+(Riskregister!$L$5-Riskregister!$K$5)*SQRT(U1088/2),Riskregister!$L$5-(Riskregister!$L$5-Riskregister!$K$5)*SQRT((1-U1088)/2)))</f>
        <v>2121936.515225024</v>
      </c>
      <c r="W1088" s="30">
        <f t="shared" ca="1" si="666"/>
        <v>0.81399697462120313</v>
      </c>
      <c r="X1088" s="30">
        <f t="shared" ca="1" si="666"/>
        <v>0.89730331252169093</v>
      </c>
      <c r="Y1088" s="30">
        <f ca="1">IF(Riskregister!$E$6="",0,COUNTIF(BG$4:BG$53,"&lt;"&amp;W1088)*IF(X1088&lt;0.5,Riskregister!$K$6+(Riskregister!$L$6-Riskregister!$K$6)*SQRT(X1088/2),Riskregister!$L$6-(Riskregister!$L$6-Riskregister!$K$6)*SQRT((1-X1088)/2)))</f>
        <v>4776350.6615726277</v>
      </c>
      <c r="Z1088" s="30">
        <f t="shared" ca="1" si="667"/>
        <v>0.69452219968545004</v>
      </c>
      <c r="AA1088" s="30">
        <f t="shared" ca="1" si="667"/>
        <v>0.56790489083212792</v>
      </c>
      <c r="AB1088" s="30">
        <f ca="1">IF(Riskregister!$E$7="",0,COUNTIF(BH$4:BH$53,"&lt;"&amp;Z1088)*IF(AA1088&lt;0.5,Riskregister!$K$7+(Riskregister!$L$7-Riskregister!$K$7)*SQRT(AA1088/2),Riskregister!$L$7-(Riskregister!$L$7-Riskregister!$K$7)*SQRT((1-AA1088)/2)))</f>
        <v>1661217.5596760914</v>
      </c>
      <c r="AC1088" s="30">
        <f t="shared" ca="1" si="668"/>
        <v>0.83304184300653394</v>
      </c>
      <c r="AD1088" s="30">
        <f t="shared" ca="1" si="668"/>
        <v>0.24435354355795547</v>
      </c>
      <c r="AE1088" s="30">
        <f ca="1">IF(Riskregister!$E$8="",0,COUNTIF(BI$4:BI$53,"&lt;"&amp;AC1088)*IF(AD1088&lt;0.5,Riskregister!$K$8+(Riskregister!$L$8-Riskregister!$K$8)*SQRT(AD1088/2),Riskregister!$L$8-(Riskregister!$L$8-Riskregister!$K$8)*SQRT((1-AD1088)/2)))</f>
        <v>7771313.2795174122</v>
      </c>
      <c r="AF1088" s="30">
        <f t="shared" ca="1" si="669"/>
        <v>0.81834102389882457</v>
      </c>
      <c r="AG1088" s="30">
        <f t="shared" ca="1" si="669"/>
        <v>0.79261998205333184</v>
      </c>
      <c r="AH1088" s="30">
        <f>IF(Riskregister!$E$9="",0,COUNTIF(BJ$4:BJ$53,"&lt;"&amp;AF1088)*IF(AG1088&lt;0.5,Riskregister!$K$9+(Riskregister!$L$9-Riskregister!$K$9)*SQRT(AG1088/2),Riskregister!$L$9-(Riskregister!$L$9-Riskregister!$K$9)*SQRT((1-AG1088)/2)))</f>
        <v>0</v>
      </c>
      <c r="AI1088" s="30">
        <f t="shared" ca="1" si="670"/>
        <v>3.1575788402318672E-2</v>
      </c>
      <c r="AJ1088" s="30">
        <f t="shared" ca="1" si="670"/>
        <v>0.64028841478182774</v>
      </c>
      <c r="AK1088" s="30">
        <f>IF(Riskregister!$E$10="",0,COUNTIF(BK$4:BK$53,"&lt;"&amp;AI1088)*IF(AJ1088&lt;0.5,Riskregister!$K$10+(Riskregister!$L$10-Riskregister!$K$10)*SQRT(AJ1088/2),Riskregister!$L$10-(Riskregister!$L$10-Riskregister!$K$10)*SQRT((1-AJ1088)/2)))</f>
        <v>0</v>
      </c>
      <c r="AL1088" s="30">
        <f t="shared" ca="1" si="671"/>
        <v>0.64238414711000669</v>
      </c>
      <c r="AM1088" s="30">
        <f t="shared" ca="1" si="671"/>
        <v>0.71825343864512869</v>
      </c>
      <c r="AN1088" s="30">
        <f>IF(Riskregister!$E$11="",0,COUNTIF(BL$4:BL$53,"&lt;"&amp;AL1088)*IF(AM1088&lt;0.5,Riskregister!$K$11+(Riskregister!$L$11-Riskregister!$K$11)*SQRT(AM1088/2),Riskregister!$L$11-(Riskregister!$L$11-Riskregister!$K$11)*SQRT((1-AM1088)/2)))</f>
        <v>0</v>
      </c>
      <c r="AO1088" s="30">
        <f t="shared" ca="1" si="672"/>
        <v>0.28926785434418301</v>
      </c>
      <c r="AP1088" s="30">
        <f t="shared" ca="1" si="672"/>
        <v>0.17935426819935463</v>
      </c>
      <c r="AQ1088" s="30">
        <f>IF(Riskregister!$E$12="",0,COUNTIF(BM$4:BM$53,"&lt;"&amp;AO1088)*IF(AP1088&lt;0.5,Riskregister!$K$12+(Riskregister!$L$12-Riskregister!$K$12)*SQRT(AP1088/2),Riskregister!$L$12-(Riskregister!$L$12-Riskregister!$K$12)*SQRT((1-AP1088)/2)))</f>
        <v>0</v>
      </c>
      <c r="AR1088" s="30">
        <f t="shared" ca="1" si="673"/>
        <v>0.98904550185077267</v>
      </c>
      <c r="AS1088" s="30">
        <f t="shared" ca="1" si="673"/>
        <v>0.28240603176533552</v>
      </c>
      <c r="AT1088" s="30">
        <f>IF(Riskregister!$E$13="",0,COUNTIF(BN$4:BN$53,"&lt;"&amp;AR1088)*IF(AS1088&lt;0.5,Riskregister!$K$13+(Riskregister!$L$13-Riskregister!$K$13)*SQRT(AS1088/2),Riskregister!$L$13-(Riskregister!$L$13-Riskregister!$K$13)*SQRT((1-AS1088)/2)))</f>
        <v>0</v>
      </c>
      <c r="AU1088" s="30">
        <f t="shared" ca="1" si="674"/>
        <v>3.5944084299656454E-2</v>
      </c>
      <c r="AV1088" s="30">
        <f t="shared" ca="1" si="674"/>
        <v>0.99454416812828628</v>
      </c>
      <c r="AW1088" s="30">
        <f>IF(Riskregister!$E$14="",0,COUNTIF(BO$4:BO$53,"&lt;"&amp;AU1088)*IF(AV1088&lt;0.5,Riskregister!$K$14+(Riskregister!$L$14-Riskregister!$K$14)*SQRT(AV1088/2),Riskregister!$L$14-(Riskregister!$L$14-Riskregister!$K$14)*SQRT((1-AV1088)/2)))</f>
        <v>0</v>
      </c>
      <c r="AX1088" s="30">
        <f t="shared" ca="1" si="675"/>
        <v>4.565884054770919E-2</v>
      </c>
      <c r="AY1088" s="30">
        <f t="shared" ca="1" si="675"/>
        <v>0.55000784721799556</v>
      </c>
      <c r="AZ1088" s="30">
        <f>IF(Riskregister!$E$15="",0,COUNTIF(BP$4:BP$53,"&lt;"&amp;AX1088)*IF(AY1088&lt;0.5,Riskregister!$K$15+(Riskregister!$L$15-Riskregister!$K$15)*SQRT(AY1088/2),Riskregister!$L$15-(Riskregister!$L$15-Riskregister!$K$15)*SQRT((1-AY1088)/2)))</f>
        <v>0</v>
      </c>
      <c r="BA1088" s="30">
        <f t="shared" ca="1" si="676"/>
        <v>6.2141417963069712E-3</v>
      </c>
      <c r="BB1088" s="30">
        <f t="shared" ca="1" si="676"/>
        <v>3.0766009688149354E-2</v>
      </c>
      <c r="BC1088" s="30">
        <f>IF(Riskregister!$E$16="",0,COUNTIF(BQ$4:BQ$53,"&lt;"&amp;BA1088)*IF(BB1088&lt;0.5,Riskregister!$K$16+(Riskregister!$L$16-Riskregister!$K$16)*SQRT(BB1088/2),Riskregister!$L$16-(Riskregister!$L$16-Riskregister!$K$16)*SQRT((1-BB1088)/2)))</f>
        <v>0</v>
      </c>
      <c r="BD1088" s="30">
        <f t="shared" ca="1" si="640"/>
        <v>16330818.015991155</v>
      </c>
    </row>
    <row r="1089" spans="20:56" x14ac:dyDescent="0.35">
      <c r="T1089" s="30">
        <f t="shared" ca="1" si="665"/>
        <v>0.87833547293249947</v>
      </c>
      <c r="U1089" s="30">
        <f t="shared" ca="1" si="665"/>
        <v>0.19227216836603611</v>
      </c>
      <c r="V1089" s="30">
        <f ca="1">IF(Riskregister!$E$5="",0,COUNTIF(BF$4:BF$53,"&lt;"&amp;T1089)*IF(U1089&lt;0.5,Riskregister!$K$5+(Riskregister!$L$5-Riskregister!$K$5)*SQRT(U1089/2),Riskregister!$L$5-(Riskregister!$L$5-Riskregister!$K$5)*SQRT((1-U1089)/2)))</f>
        <v>1737157.1260487493</v>
      </c>
      <c r="W1089" s="30">
        <f t="shared" ca="1" si="666"/>
        <v>0.42639259809419761</v>
      </c>
      <c r="X1089" s="30">
        <f t="shared" ca="1" si="666"/>
        <v>0.68784891328697062</v>
      </c>
      <c r="Y1089" s="30">
        <f ca="1">IF(Riskregister!$E$6="",0,COUNTIF(BG$4:BG$53,"&lt;"&amp;W1089)*IF(X1089&lt;0.5,Riskregister!$K$6+(Riskregister!$L$6-Riskregister!$K$6)*SQRT(X1089/2),Riskregister!$L$6-(Riskregister!$L$6-Riskregister!$K$6)*SQRT((1-X1089)/2)))</f>
        <v>1288884.8472468699</v>
      </c>
      <c r="Z1089" s="30">
        <f t="shared" ca="1" si="667"/>
        <v>0.80748894857550935</v>
      </c>
      <c r="AA1089" s="30">
        <f t="shared" ca="1" si="667"/>
        <v>0.72961984855165263</v>
      </c>
      <c r="AB1089" s="30">
        <f ca="1">IF(Riskregister!$E$7="",0,COUNTIF(BH$4:BH$53,"&lt;"&amp;Z1089)*IF(AA1089&lt;0.5,Riskregister!$K$7+(Riskregister!$L$7-Riskregister!$K$7)*SQRT(AA1089/2),Riskregister!$L$7-(Riskregister!$L$7-Riskregister!$K$7)*SQRT((1-AA1089)/2)))</f>
        <v>2170490.3139467207</v>
      </c>
      <c r="AC1089" s="30">
        <f t="shared" ca="1" si="668"/>
        <v>0.22094536389918995</v>
      </c>
      <c r="AD1089" s="30">
        <f t="shared" ca="1" si="668"/>
        <v>3.0169769788714884E-2</v>
      </c>
      <c r="AE1089" s="30">
        <f ca="1">IF(Riskregister!$E$8="",0,COUNTIF(BI$4:BI$53,"&lt;"&amp;AC1089)*IF(AD1089&lt;0.5,Riskregister!$K$8+(Riskregister!$L$8-Riskregister!$K$8)*SQRT(AD1089/2),Riskregister!$L$8-(Riskregister!$L$8-Riskregister!$K$8)*SQRT((1-AD1089)/2)))</f>
        <v>877256.53510060487</v>
      </c>
      <c r="AF1089" s="30">
        <f t="shared" ca="1" si="669"/>
        <v>0.60062222837562029</v>
      </c>
      <c r="AG1089" s="30">
        <f t="shared" ca="1" si="669"/>
        <v>0.25971574815303999</v>
      </c>
      <c r="AH1089" s="30">
        <f>IF(Riskregister!$E$9="",0,COUNTIF(BJ$4:BJ$53,"&lt;"&amp;AF1089)*IF(AG1089&lt;0.5,Riskregister!$K$9+(Riskregister!$L$9-Riskregister!$K$9)*SQRT(AG1089/2),Riskregister!$L$9-(Riskregister!$L$9-Riskregister!$K$9)*SQRT((1-AG1089)/2)))</f>
        <v>0</v>
      </c>
      <c r="AI1089" s="30">
        <f t="shared" ca="1" si="670"/>
        <v>0.40328138024369853</v>
      </c>
      <c r="AJ1089" s="30">
        <f t="shared" ca="1" si="670"/>
        <v>0.434498512088204</v>
      </c>
      <c r="AK1089" s="30">
        <f>IF(Riskregister!$E$10="",0,COUNTIF(BK$4:BK$53,"&lt;"&amp;AI1089)*IF(AJ1089&lt;0.5,Riskregister!$K$10+(Riskregister!$L$10-Riskregister!$K$10)*SQRT(AJ1089/2),Riskregister!$L$10-(Riskregister!$L$10-Riskregister!$K$10)*SQRT((1-AJ1089)/2)))</f>
        <v>0</v>
      </c>
      <c r="AL1089" s="30">
        <f t="shared" ca="1" si="671"/>
        <v>0.28235495559431656</v>
      </c>
      <c r="AM1089" s="30">
        <f t="shared" ca="1" si="671"/>
        <v>0.70527828674522197</v>
      </c>
      <c r="AN1089" s="30">
        <f>IF(Riskregister!$E$11="",0,COUNTIF(BL$4:BL$53,"&lt;"&amp;AL1089)*IF(AM1089&lt;0.5,Riskregister!$K$11+(Riskregister!$L$11-Riskregister!$K$11)*SQRT(AM1089/2),Riskregister!$L$11-(Riskregister!$L$11-Riskregister!$K$11)*SQRT((1-AM1089)/2)))</f>
        <v>0</v>
      </c>
      <c r="AO1089" s="30">
        <f t="shared" ca="1" si="672"/>
        <v>4.9070462983118346E-2</v>
      </c>
      <c r="AP1089" s="30">
        <f t="shared" ca="1" si="672"/>
        <v>0.66904944739045724</v>
      </c>
      <c r="AQ1089" s="30">
        <f>IF(Riskregister!$E$12="",0,COUNTIF(BM$4:BM$53,"&lt;"&amp;AO1089)*IF(AP1089&lt;0.5,Riskregister!$K$12+(Riskregister!$L$12-Riskregister!$K$12)*SQRT(AP1089/2),Riskregister!$L$12-(Riskregister!$L$12-Riskregister!$K$12)*SQRT((1-AP1089)/2)))</f>
        <v>0</v>
      </c>
      <c r="AR1089" s="30">
        <f t="shared" ca="1" si="673"/>
        <v>0.2202953442318194</v>
      </c>
      <c r="AS1089" s="30">
        <f t="shared" ca="1" si="673"/>
        <v>0.69621137354977702</v>
      </c>
      <c r="AT1089" s="30">
        <f>IF(Riskregister!$E$13="",0,COUNTIF(BN$4:BN$53,"&lt;"&amp;AR1089)*IF(AS1089&lt;0.5,Riskregister!$K$13+(Riskregister!$L$13-Riskregister!$K$13)*SQRT(AS1089/2),Riskregister!$L$13-(Riskregister!$L$13-Riskregister!$K$13)*SQRT((1-AS1089)/2)))</f>
        <v>0</v>
      </c>
      <c r="AU1089" s="30">
        <f t="shared" ca="1" si="674"/>
        <v>0.88735170604269886</v>
      </c>
      <c r="AV1089" s="30">
        <f t="shared" ca="1" si="674"/>
        <v>0.71106775072524009</v>
      </c>
      <c r="AW1089" s="30">
        <f>IF(Riskregister!$E$14="",0,COUNTIF(BO$4:BO$53,"&lt;"&amp;AU1089)*IF(AV1089&lt;0.5,Riskregister!$K$14+(Riskregister!$L$14-Riskregister!$K$14)*SQRT(AV1089/2),Riskregister!$L$14-(Riskregister!$L$14-Riskregister!$K$14)*SQRT((1-AV1089)/2)))</f>
        <v>0</v>
      </c>
      <c r="AX1089" s="30">
        <f t="shared" ca="1" si="675"/>
        <v>0.41066473155380268</v>
      </c>
      <c r="AY1089" s="30">
        <f t="shared" ca="1" si="675"/>
        <v>0.47420739709107429</v>
      </c>
      <c r="AZ1089" s="30">
        <f>IF(Riskregister!$E$15="",0,COUNTIF(BP$4:BP$53,"&lt;"&amp;AX1089)*IF(AY1089&lt;0.5,Riskregister!$K$15+(Riskregister!$L$15-Riskregister!$K$15)*SQRT(AY1089/2),Riskregister!$L$15-(Riskregister!$L$15-Riskregister!$K$15)*SQRT((1-AY1089)/2)))</f>
        <v>0</v>
      </c>
      <c r="BA1089" s="30">
        <f t="shared" ca="1" si="676"/>
        <v>0.32484858335770816</v>
      </c>
      <c r="BB1089" s="30">
        <f t="shared" ca="1" si="676"/>
        <v>0.16504909677898261</v>
      </c>
      <c r="BC1089" s="30">
        <f>IF(Riskregister!$E$16="",0,COUNTIF(BQ$4:BQ$53,"&lt;"&amp;BA1089)*IF(BB1089&lt;0.5,Riskregister!$K$16+(Riskregister!$L$16-Riskregister!$K$16)*SQRT(BB1089/2),Riskregister!$L$16-(Riskregister!$L$16-Riskregister!$K$16)*SQRT((1-BB1089)/2)))</f>
        <v>0</v>
      </c>
      <c r="BD1089" s="30">
        <f t="shared" ca="1" si="640"/>
        <v>6073788.8223429453</v>
      </c>
    </row>
    <row r="1090" spans="20:56" x14ac:dyDescent="0.35">
      <c r="T1090" s="30">
        <f t="shared" ca="1" si="665"/>
        <v>4.1895074520407083E-2</v>
      </c>
      <c r="U1090" s="30">
        <f t="shared" ca="1" si="665"/>
        <v>0.10878505569365582</v>
      </c>
      <c r="V1090" s="30">
        <f ca="1">IF(Riskregister!$E$5="",0,COUNTIF(BF$4:BF$53,"&lt;"&amp;T1090)*IF(U1090&lt;0.5,Riskregister!$K$5+(Riskregister!$L$5-Riskregister!$K$5)*SQRT(U1090/2),Riskregister!$L$5-(Riskregister!$L$5-Riskregister!$K$5)*SQRT((1-U1090)/2)))</f>
        <v>254949.92562637979</v>
      </c>
      <c r="W1090" s="30">
        <f t="shared" ca="1" si="666"/>
        <v>0.21543998468595926</v>
      </c>
      <c r="X1090" s="30">
        <f t="shared" ca="1" si="666"/>
        <v>0.68172088716377444</v>
      </c>
      <c r="Y1090" s="30">
        <f ca="1">IF(Riskregister!$E$6="",0,COUNTIF(BG$4:BG$53,"&lt;"&amp;W1090)*IF(X1090&lt;0.5,Riskregister!$K$6+(Riskregister!$L$6-Riskregister!$K$6)*SQRT(X1090/2),Riskregister!$L$6-(Riskregister!$L$6-Riskregister!$K$6)*SQRT((1-X1090)/2)))</f>
        <v>1281938.6079208232</v>
      </c>
      <c r="Z1090" s="30">
        <f t="shared" ca="1" si="667"/>
        <v>5.7379384411346823E-2</v>
      </c>
      <c r="AA1090" s="30">
        <f t="shared" ca="1" si="667"/>
        <v>0.60801928544539474</v>
      </c>
      <c r="AB1090" s="30">
        <f ca="1">IF(Riskregister!$E$7="",0,COUNTIF(BH$4:BH$53,"&lt;"&amp;Z1090)*IF(AA1090&lt;0.5,Riskregister!$K$7+(Riskregister!$L$7-Riskregister!$K$7)*SQRT(AA1090/2),Riskregister!$L$7-(Riskregister!$L$7-Riskregister!$K$7)*SQRT((1-AA1090)/2)))</f>
        <v>735156.61895835702</v>
      </c>
      <c r="AC1090" s="30">
        <f t="shared" ca="1" si="668"/>
        <v>0.70956653872048026</v>
      </c>
      <c r="AD1090" s="30">
        <f t="shared" ca="1" si="668"/>
        <v>0.5768656332574551</v>
      </c>
      <c r="AE1090" s="30">
        <f ca="1">IF(Riskregister!$E$8="",0,COUNTIF(BI$4:BI$53,"&lt;"&amp;AC1090)*IF(AD1090&lt;0.5,Riskregister!$K$8+(Riskregister!$L$8-Riskregister!$K$8)*SQRT(AD1090/2),Riskregister!$L$8-(Riskregister!$L$8-Riskregister!$K$8)*SQRT((1-AD1090)/2)))</f>
        <v>11352670.62667655</v>
      </c>
      <c r="AF1090" s="30">
        <f t="shared" ca="1" si="669"/>
        <v>0.12936579869348064</v>
      </c>
      <c r="AG1090" s="30">
        <f t="shared" ca="1" si="669"/>
        <v>0.2246118672306292</v>
      </c>
      <c r="AH1090" s="30">
        <f>IF(Riskregister!$E$9="",0,COUNTIF(BJ$4:BJ$53,"&lt;"&amp;AF1090)*IF(AG1090&lt;0.5,Riskregister!$K$9+(Riskregister!$L$9-Riskregister!$K$9)*SQRT(AG1090/2),Riskregister!$L$9-(Riskregister!$L$9-Riskregister!$K$9)*SQRT((1-AG1090)/2)))</f>
        <v>0</v>
      </c>
      <c r="AI1090" s="30">
        <f t="shared" ca="1" si="670"/>
        <v>0.44897535953346812</v>
      </c>
      <c r="AJ1090" s="30">
        <f t="shared" ca="1" si="670"/>
        <v>0.9259785799662833</v>
      </c>
      <c r="AK1090" s="30">
        <f>IF(Riskregister!$E$10="",0,COUNTIF(BK$4:BK$53,"&lt;"&amp;AI1090)*IF(AJ1090&lt;0.5,Riskregister!$K$10+(Riskregister!$L$10-Riskregister!$K$10)*SQRT(AJ1090/2),Riskregister!$L$10-(Riskregister!$L$10-Riskregister!$K$10)*SQRT((1-AJ1090)/2)))</f>
        <v>0</v>
      </c>
      <c r="AL1090" s="30">
        <f t="shared" ca="1" si="671"/>
        <v>9.332744659714487E-2</v>
      </c>
      <c r="AM1090" s="30">
        <f t="shared" ca="1" si="671"/>
        <v>0.28026981566155806</v>
      </c>
      <c r="AN1090" s="30">
        <f>IF(Riskregister!$E$11="",0,COUNTIF(BL$4:BL$53,"&lt;"&amp;AL1090)*IF(AM1090&lt;0.5,Riskregister!$K$11+(Riskregister!$L$11-Riskregister!$K$11)*SQRT(AM1090/2),Riskregister!$L$11-(Riskregister!$L$11-Riskregister!$K$11)*SQRT((1-AM1090)/2)))</f>
        <v>0</v>
      </c>
      <c r="AO1090" s="30">
        <f t="shared" ca="1" si="672"/>
        <v>0.91875345916259366</v>
      </c>
      <c r="AP1090" s="30">
        <f t="shared" ca="1" si="672"/>
        <v>6.242077320201922E-2</v>
      </c>
      <c r="AQ1090" s="30">
        <f>IF(Riskregister!$E$12="",0,COUNTIF(BM$4:BM$53,"&lt;"&amp;AO1090)*IF(AP1090&lt;0.5,Riskregister!$K$12+(Riskregister!$L$12-Riskregister!$K$12)*SQRT(AP1090/2),Riskregister!$L$12-(Riskregister!$L$12-Riskregister!$K$12)*SQRT((1-AP1090)/2)))</f>
        <v>0</v>
      </c>
      <c r="AR1090" s="30">
        <f t="shared" ca="1" si="673"/>
        <v>0.82742065096147677</v>
      </c>
      <c r="AS1090" s="30">
        <f t="shared" ca="1" si="673"/>
        <v>0.82827976350537169</v>
      </c>
      <c r="AT1090" s="30">
        <f>IF(Riskregister!$E$13="",0,COUNTIF(BN$4:BN$53,"&lt;"&amp;AR1090)*IF(AS1090&lt;0.5,Riskregister!$K$13+(Riskregister!$L$13-Riskregister!$K$13)*SQRT(AS1090/2),Riskregister!$L$13-(Riskregister!$L$13-Riskregister!$K$13)*SQRT((1-AS1090)/2)))</f>
        <v>0</v>
      </c>
      <c r="AU1090" s="30">
        <f t="shared" ca="1" si="674"/>
        <v>0.85400560293159122</v>
      </c>
      <c r="AV1090" s="30">
        <f t="shared" ca="1" si="674"/>
        <v>0.61987957971680629</v>
      </c>
      <c r="AW1090" s="30">
        <f>IF(Riskregister!$E$14="",0,COUNTIF(BO$4:BO$53,"&lt;"&amp;AU1090)*IF(AV1090&lt;0.5,Riskregister!$K$14+(Riskregister!$L$14-Riskregister!$K$14)*SQRT(AV1090/2),Riskregister!$L$14-(Riskregister!$L$14-Riskregister!$K$14)*SQRT((1-AV1090)/2)))</f>
        <v>0</v>
      </c>
      <c r="AX1090" s="30">
        <f t="shared" ca="1" si="675"/>
        <v>0.65329184249739447</v>
      </c>
      <c r="AY1090" s="30">
        <f t="shared" ca="1" si="675"/>
        <v>0.78387173410415723</v>
      </c>
      <c r="AZ1090" s="30">
        <f>IF(Riskregister!$E$15="",0,COUNTIF(BP$4:BP$53,"&lt;"&amp;AX1090)*IF(AY1090&lt;0.5,Riskregister!$K$15+(Riskregister!$L$15-Riskregister!$K$15)*SQRT(AY1090/2),Riskregister!$L$15-(Riskregister!$L$15-Riskregister!$K$15)*SQRT((1-AY1090)/2)))</f>
        <v>0</v>
      </c>
      <c r="BA1090" s="30">
        <f t="shared" ca="1" si="676"/>
        <v>0.44924885280839821</v>
      </c>
      <c r="BB1090" s="30">
        <f t="shared" ca="1" si="676"/>
        <v>0.33580529316558749</v>
      </c>
      <c r="BC1090" s="30">
        <f>IF(Riskregister!$E$16="",0,COUNTIF(BQ$4:BQ$53,"&lt;"&amp;BA1090)*IF(BB1090&lt;0.5,Riskregister!$K$16+(Riskregister!$L$16-Riskregister!$K$16)*SQRT(BB1090/2),Riskregister!$L$16-(Riskregister!$L$16-Riskregister!$K$16)*SQRT((1-BB1090)/2)))</f>
        <v>0</v>
      </c>
      <c r="BD1090" s="30">
        <f t="shared" ca="1" si="640"/>
        <v>13624715.77918211</v>
      </c>
    </row>
    <row r="1091" spans="20:56" x14ac:dyDescent="0.35">
      <c r="T1091" s="30">
        <f t="shared" ca="1" si="665"/>
        <v>0.51845354352250772</v>
      </c>
      <c r="U1091" s="30">
        <f t="shared" ca="1" si="665"/>
        <v>0.36207585774386442</v>
      </c>
      <c r="V1091" s="30">
        <f ca="1">IF(Riskregister!$E$5="",0,COUNTIF(BF$4:BF$53,"&lt;"&amp;T1091)*IF(U1091&lt;0.5,Riskregister!$K$5+(Riskregister!$L$5-Riskregister!$K$5)*SQRT(U1091/2),Riskregister!$L$5-(Riskregister!$L$5-Riskregister!$K$5)*SQRT((1-U1091)/2)))</f>
        <v>1365873.9384161471</v>
      </c>
      <c r="W1091" s="30">
        <f t="shared" ca="1" si="666"/>
        <v>0.1281175016196866</v>
      </c>
      <c r="X1091" s="30">
        <f t="shared" ca="1" si="666"/>
        <v>0.19106973555772633</v>
      </c>
      <c r="Y1091" s="30">
        <f ca="1">IF(Riskregister!$E$6="",0,COUNTIF(BG$4:BG$53,"&lt;"&amp;W1091)*IF(X1091&lt;0.5,Riskregister!$K$6+(Riskregister!$L$6-Riskregister!$K$6)*SQRT(X1091/2),Riskregister!$L$6-(Riskregister!$L$6-Riskregister!$K$6)*SQRT((1-X1091)/2)))</f>
        <v>0</v>
      </c>
      <c r="Z1091" s="30">
        <f t="shared" ca="1" si="667"/>
        <v>0.50264646065364771</v>
      </c>
      <c r="AA1091" s="30">
        <f t="shared" ca="1" si="667"/>
        <v>0.55202899624368962</v>
      </c>
      <c r="AB1091" s="30">
        <f ca="1">IF(Riskregister!$E$7="",0,COUNTIF(BH$4:BH$53,"&lt;"&amp;Z1091)*IF(AA1091&lt;0.5,Riskregister!$K$7+(Riskregister!$L$7-Riskregister!$K$7)*SQRT(AA1091/2),Riskregister!$L$7-(Riskregister!$L$7-Riskregister!$K$7)*SQRT((1-AA1091)/2)))</f>
        <v>1406130.7614768106</v>
      </c>
      <c r="AC1091" s="30">
        <f t="shared" ca="1" si="668"/>
        <v>0.8535709334516397</v>
      </c>
      <c r="AD1091" s="30">
        <f t="shared" ca="1" si="668"/>
        <v>0.58353353870819513</v>
      </c>
      <c r="AE1091" s="30">
        <f ca="1">IF(Riskregister!$E$8="",0,COUNTIF(BI$4:BI$53,"&lt;"&amp;AC1091)*IF(AD1091&lt;0.5,Riskregister!$K$8+(Riskregister!$L$8-Riskregister!$K$8)*SQRT(AD1091/2),Riskregister!$L$8-(Riskregister!$L$8-Riskregister!$K$8)*SQRT((1-AD1091)/2)))</f>
        <v>14276343.831313893</v>
      </c>
      <c r="AF1091" s="30">
        <f t="shared" ca="1" si="669"/>
        <v>0.53686981685095625</v>
      </c>
      <c r="AG1091" s="30">
        <f t="shared" ca="1" si="669"/>
        <v>0.47183434370252264</v>
      </c>
      <c r="AH1091" s="30">
        <f>IF(Riskregister!$E$9="",0,COUNTIF(BJ$4:BJ$53,"&lt;"&amp;AF1091)*IF(AG1091&lt;0.5,Riskregister!$K$9+(Riskregister!$L$9-Riskregister!$K$9)*SQRT(AG1091/2),Riskregister!$L$9-(Riskregister!$L$9-Riskregister!$K$9)*SQRT((1-AG1091)/2)))</f>
        <v>0</v>
      </c>
      <c r="AI1091" s="30">
        <f t="shared" ca="1" si="670"/>
        <v>0.17170685251917284</v>
      </c>
      <c r="AJ1091" s="30">
        <f t="shared" ca="1" si="670"/>
        <v>0.46830407927282269</v>
      </c>
      <c r="AK1091" s="30">
        <f>IF(Riskregister!$E$10="",0,COUNTIF(BK$4:BK$53,"&lt;"&amp;AI1091)*IF(AJ1091&lt;0.5,Riskregister!$K$10+(Riskregister!$L$10-Riskregister!$K$10)*SQRT(AJ1091/2),Riskregister!$L$10-(Riskregister!$L$10-Riskregister!$K$10)*SQRT((1-AJ1091)/2)))</f>
        <v>0</v>
      </c>
      <c r="AL1091" s="30">
        <f t="shared" ca="1" si="671"/>
        <v>0.25430186550963119</v>
      </c>
      <c r="AM1091" s="30">
        <f t="shared" ca="1" si="671"/>
        <v>0.55251447423194311</v>
      </c>
      <c r="AN1091" s="30">
        <f>IF(Riskregister!$E$11="",0,COUNTIF(BL$4:BL$53,"&lt;"&amp;AL1091)*IF(AM1091&lt;0.5,Riskregister!$K$11+(Riskregister!$L$11-Riskregister!$K$11)*SQRT(AM1091/2),Riskregister!$L$11-(Riskregister!$L$11-Riskregister!$K$11)*SQRT((1-AM1091)/2)))</f>
        <v>0</v>
      </c>
      <c r="AO1091" s="30">
        <f t="shared" ca="1" si="672"/>
        <v>0.49895217019226812</v>
      </c>
      <c r="AP1091" s="30">
        <f t="shared" ca="1" si="672"/>
        <v>0.87692641774345603</v>
      </c>
      <c r="AQ1091" s="30">
        <f>IF(Riskregister!$E$12="",0,COUNTIF(BM$4:BM$53,"&lt;"&amp;AO1091)*IF(AP1091&lt;0.5,Riskregister!$K$12+(Riskregister!$L$12-Riskregister!$K$12)*SQRT(AP1091/2),Riskregister!$L$12-(Riskregister!$L$12-Riskregister!$K$12)*SQRT((1-AP1091)/2)))</f>
        <v>0</v>
      </c>
      <c r="AR1091" s="30">
        <f t="shared" ca="1" si="673"/>
        <v>0.54200428333277884</v>
      </c>
      <c r="AS1091" s="30">
        <f t="shared" ca="1" si="673"/>
        <v>0.87300982660691129</v>
      </c>
      <c r="AT1091" s="30">
        <f>IF(Riskregister!$E$13="",0,COUNTIF(BN$4:BN$53,"&lt;"&amp;AR1091)*IF(AS1091&lt;0.5,Riskregister!$K$13+(Riskregister!$L$13-Riskregister!$K$13)*SQRT(AS1091/2),Riskregister!$L$13-(Riskregister!$L$13-Riskregister!$K$13)*SQRT((1-AS1091)/2)))</f>
        <v>0</v>
      </c>
      <c r="AU1091" s="30">
        <f t="shared" ca="1" si="674"/>
        <v>0.6782225803576869</v>
      </c>
      <c r="AV1091" s="30">
        <f t="shared" ca="1" si="674"/>
        <v>0.72399969283282539</v>
      </c>
      <c r="AW1091" s="30">
        <f>IF(Riskregister!$E$14="",0,COUNTIF(BO$4:BO$53,"&lt;"&amp;AU1091)*IF(AV1091&lt;0.5,Riskregister!$K$14+(Riskregister!$L$14-Riskregister!$K$14)*SQRT(AV1091/2),Riskregister!$L$14-(Riskregister!$L$14-Riskregister!$K$14)*SQRT((1-AV1091)/2)))</f>
        <v>0</v>
      </c>
      <c r="AX1091" s="30">
        <f t="shared" ca="1" si="675"/>
        <v>0.5236072102183168</v>
      </c>
      <c r="AY1091" s="30">
        <f t="shared" ca="1" si="675"/>
        <v>0.77264622580569997</v>
      </c>
      <c r="AZ1091" s="30">
        <f>IF(Riskregister!$E$15="",0,COUNTIF(BP$4:BP$53,"&lt;"&amp;AX1091)*IF(AY1091&lt;0.5,Riskregister!$K$15+(Riskregister!$L$15-Riskregister!$K$15)*SQRT(AY1091/2),Riskregister!$L$15-(Riskregister!$L$15-Riskregister!$K$15)*SQRT((1-AY1091)/2)))</f>
        <v>0</v>
      </c>
      <c r="BA1091" s="30">
        <f t="shared" ca="1" si="676"/>
        <v>0.41143110720007003</v>
      </c>
      <c r="BB1091" s="30">
        <f t="shared" ca="1" si="676"/>
        <v>0.66944112977085612</v>
      </c>
      <c r="BC1091" s="30">
        <f>IF(Riskregister!$E$16="",0,COUNTIF(BQ$4:BQ$53,"&lt;"&amp;BA1091)*IF(BB1091&lt;0.5,Riskregister!$K$16+(Riskregister!$L$16-Riskregister!$K$16)*SQRT(BB1091/2),Riskregister!$L$16-(Riskregister!$L$16-Riskregister!$K$16)*SQRT((1-BB1091)/2)))</f>
        <v>0</v>
      </c>
      <c r="BD1091" s="30">
        <f t="shared" ca="1" si="640"/>
        <v>17048348.53120685</v>
      </c>
    </row>
    <row r="1092" spans="20:56" x14ac:dyDescent="0.35">
      <c r="T1092" s="30">
        <f t="shared" ca="1" si="665"/>
        <v>0.97434027342635887</v>
      </c>
      <c r="U1092" s="30">
        <f t="shared" ca="1" si="665"/>
        <v>0.46984377014745682</v>
      </c>
      <c r="V1092" s="30">
        <f ca="1">IF(Riskregister!$E$5="",0,COUNTIF(BF$4:BF$53,"&lt;"&amp;T1092)*IF(U1092&lt;0.5,Riskregister!$K$5+(Riskregister!$L$5-Riskregister!$K$5)*SQRT(U1092/2),Riskregister!$L$5-(Riskregister!$L$5-Riskregister!$K$5)*SQRT((1-U1092)/2)))</f>
        <v>2944874.6747418623</v>
      </c>
      <c r="W1092" s="30">
        <f t="shared" ca="1" si="666"/>
        <v>0.99592348972876554</v>
      </c>
      <c r="X1092" s="30">
        <f t="shared" ca="1" si="666"/>
        <v>0.32371375898454358</v>
      </c>
      <c r="Y1092" s="30">
        <f ca="1">IF(Riskregister!$E$6="",0,COUNTIF(BG$4:BG$53,"&lt;"&amp;W1092)*IF(X1092&lt;0.5,Riskregister!$K$6+(Riskregister!$L$6-Riskregister!$K$6)*SQRT(X1092/2),Riskregister!$L$6-(Riskregister!$L$6-Riskregister!$K$6)*SQRT((1-X1092)/2)))</f>
        <v>5544995.5608698362</v>
      </c>
      <c r="Z1092" s="30">
        <f t="shared" ca="1" si="667"/>
        <v>0.78122839565060986</v>
      </c>
      <c r="AA1092" s="30">
        <f t="shared" ca="1" si="667"/>
        <v>0.70440800630239386</v>
      </c>
      <c r="AB1092" s="30">
        <f ca="1">IF(Riskregister!$E$7="",0,COUNTIF(BH$4:BH$53,"&lt;"&amp;Z1092)*IF(AA1092&lt;0.5,Riskregister!$K$7+(Riskregister!$L$7-Riskregister!$K$7)*SQRT(AA1092/2),Riskregister!$L$7-(Riskregister!$L$7-Riskregister!$K$7)*SQRT((1-AA1092)/2)))</f>
        <v>2123561.1418688865</v>
      </c>
      <c r="AC1092" s="30">
        <f t="shared" ca="1" si="668"/>
        <v>0.24107849611488341</v>
      </c>
      <c r="AD1092" s="30">
        <f t="shared" ca="1" si="668"/>
        <v>0.99022220425940033</v>
      </c>
      <c r="AE1092" s="30">
        <f ca="1">IF(Riskregister!$E$8="",0,COUNTIF(BI$4:BI$53,"&lt;"&amp;AC1092)*IF(AD1092&lt;0.5,Riskregister!$K$8+(Riskregister!$L$8-Riskregister!$K$8)*SQRT(AD1092/2),Riskregister!$L$8-(Riskregister!$L$8-Riskregister!$K$8)*SQRT((1-AD1092)/2)))</f>
        <v>9342745.8514245097</v>
      </c>
      <c r="AF1092" s="30">
        <f t="shared" ca="1" si="669"/>
        <v>0.25389140592055659</v>
      </c>
      <c r="AG1092" s="30">
        <f t="shared" ca="1" si="669"/>
        <v>8.2550483897436022E-2</v>
      </c>
      <c r="AH1092" s="30">
        <f>IF(Riskregister!$E$9="",0,COUNTIF(BJ$4:BJ$53,"&lt;"&amp;AF1092)*IF(AG1092&lt;0.5,Riskregister!$K$9+(Riskregister!$L$9-Riskregister!$K$9)*SQRT(AG1092/2),Riskregister!$L$9-(Riskregister!$L$9-Riskregister!$K$9)*SQRT((1-AG1092)/2)))</f>
        <v>0</v>
      </c>
      <c r="AI1092" s="30">
        <f t="shared" ca="1" si="670"/>
        <v>1.6158969934235712E-3</v>
      </c>
      <c r="AJ1092" s="30">
        <f t="shared" ca="1" si="670"/>
        <v>0.63234488299623082</v>
      </c>
      <c r="AK1092" s="30">
        <f>IF(Riskregister!$E$10="",0,COUNTIF(BK$4:BK$53,"&lt;"&amp;AI1092)*IF(AJ1092&lt;0.5,Riskregister!$K$10+(Riskregister!$L$10-Riskregister!$K$10)*SQRT(AJ1092/2),Riskregister!$L$10-(Riskregister!$L$10-Riskregister!$K$10)*SQRT((1-AJ1092)/2)))</f>
        <v>0</v>
      </c>
      <c r="AL1092" s="30">
        <f t="shared" ca="1" si="671"/>
        <v>2.326881041203599E-5</v>
      </c>
      <c r="AM1092" s="30">
        <f t="shared" ca="1" si="671"/>
        <v>0.8519356731916915</v>
      </c>
      <c r="AN1092" s="30">
        <f>IF(Riskregister!$E$11="",0,COUNTIF(BL$4:BL$53,"&lt;"&amp;AL1092)*IF(AM1092&lt;0.5,Riskregister!$K$11+(Riskregister!$L$11-Riskregister!$K$11)*SQRT(AM1092/2),Riskregister!$L$11-(Riskregister!$L$11-Riskregister!$K$11)*SQRT((1-AM1092)/2)))</f>
        <v>0</v>
      </c>
      <c r="AO1092" s="30">
        <f t="shared" ca="1" si="672"/>
        <v>5.9657419708223469E-2</v>
      </c>
      <c r="AP1092" s="30">
        <f t="shared" ca="1" si="672"/>
        <v>0.80910201006225446</v>
      </c>
      <c r="AQ1092" s="30">
        <f>IF(Riskregister!$E$12="",0,COUNTIF(BM$4:BM$53,"&lt;"&amp;AO1092)*IF(AP1092&lt;0.5,Riskregister!$K$12+(Riskregister!$L$12-Riskregister!$K$12)*SQRT(AP1092/2),Riskregister!$L$12-(Riskregister!$L$12-Riskregister!$K$12)*SQRT((1-AP1092)/2)))</f>
        <v>0</v>
      </c>
      <c r="AR1092" s="30">
        <f t="shared" ca="1" si="673"/>
        <v>0.39865496168197478</v>
      </c>
      <c r="AS1092" s="30">
        <f t="shared" ca="1" si="673"/>
        <v>0.15673298218626197</v>
      </c>
      <c r="AT1092" s="30">
        <f>IF(Riskregister!$E$13="",0,COUNTIF(BN$4:BN$53,"&lt;"&amp;AR1092)*IF(AS1092&lt;0.5,Riskregister!$K$13+(Riskregister!$L$13-Riskregister!$K$13)*SQRT(AS1092/2),Riskregister!$L$13-(Riskregister!$L$13-Riskregister!$K$13)*SQRT((1-AS1092)/2)))</f>
        <v>0</v>
      </c>
      <c r="AU1092" s="30">
        <f t="shared" ca="1" si="674"/>
        <v>0.87628975562050337</v>
      </c>
      <c r="AV1092" s="30">
        <f t="shared" ca="1" si="674"/>
        <v>0.66108963450290714</v>
      </c>
      <c r="AW1092" s="30">
        <f>IF(Riskregister!$E$14="",0,COUNTIF(BO$4:BO$53,"&lt;"&amp;AU1092)*IF(AV1092&lt;0.5,Riskregister!$K$14+(Riskregister!$L$14-Riskregister!$K$14)*SQRT(AV1092/2),Riskregister!$L$14-(Riskregister!$L$14-Riskregister!$K$14)*SQRT((1-AV1092)/2)))</f>
        <v>0</v>
      </c>
      <c r="AX1092" s="30">
        <f t="shared" ca="1" si="675"/>
        <v>0.60984624113339969</v>
      </c>
      <c r="AY1092" s="30">
        <f t="shared" ca="1" si="675"/>
        <v>1.8238105748817457E-2</v>
      </c>
      <c r="AZ1092" s="30">
        <f>IF(Riskregister!$E$15="",0,COUNTIF(BP$4:BP$53,"&lt;"&amp;AX1092)*IF(AY1092&lt;0.5,Riskregister!$K$15+(Riskregister!$L$15-Riskregister!$K$15)*SQRT(AY1092/2),Riskregister!$L$15-(Riskregister!$L$15-Riskregister!$K$15)*SQRT((1-AY1092)/2)))</f>
        <v>0</v>
      </c>
      <c r="BA1092" s="30">
        <f t="shared" ca="1" si="676"/>
        <v>0.51255248306754109</v>
      </c>
      <c r="BB1092" s="30">
        <f t="shared" ca="1" si="676"/>
        <v>0.53994278272069662</v>
      </c>
      <c r="BC1092" s="30">
        <f>IF(Riskregister!$E$16="",0,COUNTIF(BQ$4:BQ$53,"&lt;"&amp;BA1092)*IF(BB1092&lt;0.5,Riskregister!$K$16+(Riskregister!$L$16-Riskregister!$K$16)*SQRT(BB1092/2),Riskregister!$L$16-(Riskregister!$L$16-Riskregister!$K$16)*SQRT((1-BB1092)/2)))</f>
        <v>0</v>
      </c>
      <c r="BD1092" s="30">
        <f t="shared" ref="BD1092:BD1155" ca="1" si="677">V1092+Y1092+AB1092+AE1092+AH1092+AK1092+AN1092+AQ1092+AT1092+AW1092+AZ1092+BC1092</f>
        <v>19956177.228905097</v>
      </c>
    </row>
    <row r="1093" spans="20:56" x14ac:dyDescent="0.35">
      <c r="T1093" s="30">
        <f t="shared" ca="1" si="665"/>
        <v>0.94512504301971711</v>
      </c>
      <c r="U1093" s="30">
        <f t="shared" ca="1" si="665"/>
        <v>0.64708462014769297</v>
      </c>
      <c r="V1093" s="30">
        <f ca="1">IF(Riskregister!$E$5="",0,COUNTIF(BF$4:BF$53,"&lt;"&amp;T1093)*IF(U1093&lt;0.5,Riskregister!$K$5+(Riskregister!$L$5-Riskregister!$K$5)*SQRT(U1093/2),Riskregister!$L$5-(Riskregister!$L$5-Riskregister!$K$5)*SQRT((1-U1093)/2)))</f>
        <v>2876783.6804617853</v>
      </c>
      <c r="W1093" s="30">
        <f t="shared" ca="1" si="666"/>
        <v>0.72041265421867384</v>
      </c>
      <c r="X1093" s="30">
        <f t="shared" ca="1" si="666"/>
        <v>0.28516318378660699</v>
      </c>
      <c r="Y1093" s="30">
        <f ca="1">IF(Riskregister!$E$6="",0,COUNTIF(BG$4:BG$53,"&lt;"&amp;W1093)*IF(X1093&lt;0.5,Riskregister!$K$6+(Riskregister!$L$6-Riskregister!$K$6)*SQRT(X1093/2),Riskregister!$L$6-(Riskregister!$L$6-Riskregister!$K$6)*SQRT((1-X1093)/2)))</f>
        <v>2639038.797965534</v>
      </c>
      <c r="Z1093" s="30">
        <f t="shared" ca="1" si="667"/>
        <v>0.56664861483265783</v>
      </c>
      <c r="AA1093" s="30">
        <f t="shared" ca="1" si="667"/>
        <v>0.95117333981974483</v>
      </c>
      <c r="AB1093" s="30">
        <f ca="1">IF(Riskregister!$E$7="",0,COUNTIF(BH$4:BH$53,"&lt;"&amp;Z1093)*IF(AA1093&lt;0.5,Riskregister!$K$7+(Riskregister!$L$7-Riskregister!$K$7)*SQRT(AA1093/2),Riskregister!$L$7-(Riskregister!$L$7-Riskregister!$K$7)*SQRT((1-AA1093)/2)))</f>
        <v>2417193.2421364654</v>
      </c>
      <c r="AC1093" s="30">
        <f t="shared" ca="1" si="668"/>
        <v>0.45082204153693139</v>
      </c>
      <c r="AD1093" s="30">
        <f t="shared" ca="1" si="668"/>
        <v>0.16875723876918969</v>
      </c>
      <c r="AE1093" s="30">
        <f ca="1">IF(Riskregister!$E$8="",0,COUNTIF(BI$4:BI$53,"&lt;"&amp;AC1093)*IF(AD1093&lt;0.5,Riskregister!$K$8+(Riskregister!$L$8-Riskregister!$K$8)*SQRT(AD1093/2),Riskregister!$L$8-(Riskregister!$L$8-Riskregister!$K$8)*SQRT((1-AD1093)/2)))</f>
        <v>3330511.8217694643</v>
      </c>
      <c r="AF1093" s="30">
        <f t="shared" ca="1" si="669"/>
        <v>0.91390971612143612</v>
      </c>
      <c r="AG1093" s="30">
        <f t="shared" ca="1" si="669"/>
        <v>0.39017837735384686</v>
      </c>
      <c r="AH1093" s="30">
        <f>IF(Riskregister!$E$9="",0,COUNTIF(BJ$4:BJ$53,"&lt;"&amp;AF1093)*IF(AG1093&lt;0.5,Riskregister!$K$9+(Riskregister!$L$9-Riskregister!$K$9)*SQRT(AG1093/2),Riskregister!$L$9-(Riskregister!$L$9-Riskregister!$K$9)*SQRT((1-AG1093)/2)))</f>
        <v>0</v>
      </c>
      <c r="AI1093" s="30">
        <f t="shared" ca="1" si="670"/>
        <v>3.6097235603334443E-2</v>
      </c>
      <c r="AJ1093" s="30">
        <f t="shared" ca="1" si="670"/>
        <v>0.13698393669110787</v>
      </c>
      <c r="AK1093" s="30">
        <f>IF(Riskregister!$E$10="",0,COUNTIF(BK$4:BK$53,"&lt;"&amp;AI1093)*IF(AJ1093&lt;0.5,Riskregister!$K$10+(Riskregister!$L$10-Riskregister!$K$10)*SQRT(AJ1093/2),Riskregister!$L$10-(Riskregister!$L$10-Riskregister!$K$10)*SQRT((1-AJ1093)/2)))</f>
        <v>0</v>
      </c>
      <c r="AL1093" s="30">
        <f t="shared" ca="1" si="671"/>
        <v>1.3417171710380149E-2</v>
      </c>
      <c r="AM1093" s="30">
        <f t="shared" ca="1" si="671"/>
        <v>0.38796047739208239</v>
      </c>
      <c r="AN1093" s="30">
        <f>IF(Riskregister!$E$11="",0,COUNTIF(BL$4:BL$53,"&lt;"&amp;AL1093)*IF(AM1093&lt;0.5,Riskregister!$K$11+(Riskregister!$L$11-Riskregister!$K$11)*SQRT(AM1093/2),Riskregister!$L$11-(Riskregister!$L$11-Riskregister!$K$11)*SQRT((1-AM1093)/2)))</f>
        <v>0</v>
      </c>
      <c r="AO1093" s="30">
        <f t="shared" ca="1" si="672"/>
        <v>5.3210301234312807E-2</v>
      </c>
      <c r="AP1093" s="30">
        <f t="shared" ca="1" si="672"/>
        <v>0.63224871493852453</v>
      </c>
      <c r="AQ1093" s="30">
        <f>IF(Riskregister!$E$12="",0,COUNTIF(BM$4:BM$53,"&lt;"&amp;AO1093)*IF(AP1093&lt;0.5,Riskregister!$K$12+(Riskregister!$L$12-Riskregister!$K$12)*SQRT(AP1093/2),Riskregister!$L$12-(Riskregister!$L$12-Riskregister!$K$12)*SQRT((1-AP1093)/2)))</f>
        <v>0</v>
      </c>
      <c r="AR1093" s="30">
        <f t="shared" ca="1" si="673"/>
        <v>0.40788712422452156</v>
      </c>
      <c r="AS1093" s="30">
        <f t="shared" ca="1" si="673"/>
        <v>0.98511663515931036</v>
      </c>
      <c r="AT1093" s="30">
        <f>IF(Riskregister!$E$13="",0,COUNTIF(BN$4:BN$53,"&lt;"&amp;AR1093)*IF(AS1093&lt;0.5,Riskregister!$K$13+(Riskregister!$L$13-Riskregister!$K$13)*SQRT(AS1093/2),Riskregister!$L$13-(Riskregister!$L$13-Riskregister!$K$13)*SQRT((1-AS1093)/2)))</f>
        <v>0</v>
      </c>
      <c r="AU1093" s="30">
        <f t="shared" ca="1" si="674"/>
        <v>0.58087112428378862</v>
      </c>
      <c r="AV1093" s="30">
        <f t="shared" ca="1" si="674"/>
        <v>0.53991424617471662</v>
      </c>
      <c r="AW1093" s="30">
        <f>IF(Riskregister!$E$14="",0,COUNTIF(BO$4:BO$53,"&lt;"&amp;AU1093)*IF(AV1093&lt;0.5,Riskregister!$K$14+(Riskregister!$L$14-Riskregister!$K$14)*SQRT(AV1093/2),Riskregister!$L$14-(Riskregister!$L$14-Riskregister!$K$14)*SQRT((1-AV1093)/2)))</f>
        <v>0</v>
      </c>
      <c r="AX1093" s="30">
        <f t="shared" ca="1" si="675"/>
        <v>0.60513897195787547</v>
      </c>
      <c r="AY1093" s="30">
        <f t="shared" ca="1" si="675"/>
        <v>0.41648309153580998</v>
      </c>
      <c r="AZ1093" s="30">
        <f>IF(Riskregister!$E$15="",0,COUNTIF(BP$4:BP$53,"&lt;"&amp;AX1093)*IF(AY1093&lt;0.5,Riskregister!$K$15+(Riskregister!$L$15-Riskregister!$K$15)*SQRT(AY1093/2),Riskregister!$L$15-(Riskregister!$L$15-Riskregister!$K$15)*SQRT((1-AY1093)/2)))</f>
        <v>0</v>
      </c>
      <c r="BA1093" s="30">
        <f t="shared" ca="1" si="676"/>
        <v>0.5966114068120264</v>
      </c>
      <c r="BB1093" s="30">
        <f t="shared" ca="1" si="676"/>
        <v>0.32163136497353384</v>
      </c>
      <c r="BC1093" s="30">
        <f>IF(Riskregister!$E$16="",0,COUNTIF(BQ$4:BQ$53,"&lt;"&amp;BA1093)*IF(BB1093&lt;0.5,Riskregister!$K$16+(Riskregister!$L$16-Riskregister!$K$16)*SQRT(BB1093/2),Riskregister!$L$16-(Riskregister!$L$16-Riskregister!$K$16)*SQRT((1-BB1093)/2)))</f>
        <v>0</v>
      </c>
      <c r="BD1093" s="30">
        <f t="shared" ca="1" si="677"/>
        <v>11263527.542333249</v>
      </c>
    </row>
    <row r="1094" spans="20:56" x14ac:dyDescent="0.35">
      <c r="T1094" s="30">
        <f t="shared" ca="1" si="665"/>
        <v>0.80227576744131068</v>
      </c>
      <c r="U1094" s="30">
        <f t="shared" ca="1" si="665"/>
        <v>0.59161845937079838</v>
      </c>
      <c r="V1094" s="30">
        <f ca="1">IF(Riskregister!$E$5="",0,COUNTIF(BF$4:BF$53,"&lt;"&amp;T1094)*IF(U1094&lt;0.5,Riskregister!$K$5+(Riskregister!$L$5-Riskregister!$K$5)*SQRT(U1094/2),Riskregister!$L$5-(Riskregister!$L$5-Riskregister!$K$5)*SQRT((1-U1094)/2)))</f>
        <v>1983281.8607314676</v>
      </c>
      <c r="W1094" s="30">
        <f t="shared" ca="1" si="666"/>
        <v>0.17745515422782165</v>
      </c>
      <c r="X1094" s="30">
        <f t="shared" ca="1" si="666"/>
        <v>0.22365868354805474</v>
      </c>
      <c r="Y1094" s="30">
        <f ca="1">IF(Riskregister!$E$6="",0,COUNTIF(BG$4:BG$53,"&lt;"&amp;W1094)*IF(X1094&lt;0.5,Riskregister!$K$6+(Riskregister!$L$6-Riskregister!$K$6)*SQRT(X1094/2),Riskregister!$L$6-(Riskregister!$L$6-Riskregister!$K$6)*SQRT((1-X1094)/2)))</f>
        <v>801936.09905690874</v>
      </c>
      <c r="Z1094" s="30">
        <f t="shared" ca="1" si="667"/>
        <v>0.12889748424275538</v>
      </c>
      <c r="AA1094" s="30">
        <f t="shared" ca="1" si="667"/>
        <v>0.15890686398965181</v>
      </c>
      <c r="AB1094" s="30">
        <f ca="1">IF(Riskregister!$E$7="",0,COUNTIF(BH$4:BH$53,"&lt;"&amp;Z1094)*IF(AA1094&lt;0.5,Riskregister!$K$7+(Riskregister!$L$7-Riskregister!$K$7)*SQRT(AA1094/2),Riskregister!$L$7-(Riskregister!$L$7-Riskregister!$K$7)*SQRT((1-AA1094)/2)))</f>
        <v>594624.79231525585</v>
      </c>
      <c r="AC1094" s="30">
        <f t="shared" ca="1" si="668"/>
        <v>0.55343360993960522</v>
      </c>
      <c r="AD1094" s="30">
        <f t="shared" ca="1" si="668"/>
        <v>0.36076755944332561</v>
      </c>
      <c r="AE1094" s="30">
        <f ca="1">IF(Riskregister!$E$8="",0,COUNTIF(BI$4:BI$53,"&lt;"&amp;AC1094)*IF(AD1094&lt;0.5,Riskregister!$K$8+(Riskregister!$L$8-Riskregister!$K$8)*SQRT(AD1094/2),Riskregister!$L$8-(Riskregister!$L$8-Riskregister!$K$8)*SQRT((1-AD1094)/2)))</f>
        <v>6888497.2444231594</v>
      </c>
      <c r="AF1094" s="30">
        <f t="shared" ca="1" si="669"/>
        <v>0.34640031473733468</v>
      </c>
      <c r="AG1094" s="30">
        <f t="shared" ca="1" si="669"/>
        <v>0.31374348894641335</v>
      </c>
      <c r="AH1094" s="30">
        <f>IF(Riskregister!$E$9="",0,COUNTIF(BJ$4:BJ$53,"&lt;"&amp;AF1094)*IF(AG1094&lt;0.5,Riskregister!$K$9+(Riskregister!$L$9-Riskregister!$K$9)*SQRT(AG1094/2),Riskregister!$L$9-(Riskregister!$L$9-Riskregister!$K$9)*SQRT((1-AG1094)/2)))</f>
        <v>0</v>
      </c>
      <c r="AI1094" s="30">
        <f t="shared" ca="1" si="670"/>
        <v>0.53952670251329204</v>
      </c>
      <c r="AJ1094" s="30">
        <f t="shared" ca="1" si="670"/>
        <v>0.52282941921586235</v>
      </c>
      <c r="AK1094" s="30">
        <f>IF(Riskregister!$E$10="",0,COUNTIF(BK$4:BK$53,"&lt;"&amp;AI1094)*IF(AJ1094&lt;0.5,Riskregister!$K$10+(Riskregister!$L$10-Riskregister!$K$10)*SQRT(AJ1094/2),Riskregister!$L$10-(Riskregister!$L$10-Riskregister!$K$10)*SQRT((1-AJ1094)/2)))</f>
        <v>0</v>
      </c>
      <c r="AL1094" s="30">
        <f t="shared" ca="1" si="671"/>
        <v>0.43768842713521361</v>
      </c>
      <c r="AM1094" s="30">
        <f t="shared" ca="1" si="671"/>
        <v>0.69484053369241849</v>
      </c>
      <c r="AN1094" s="30">
        <f>IF(Riskregister!$E$11="",0,COUNTIF(BL$4:BL$53,"&lt;"&amp;AL1094)*IF(AM1094&lt;0.5,Riskregister!$K$11+(Riskregister!$L$11-Riskregister!$K$11)*SQRT(AM1094/2),Riskregister!$L$11-(Riskregister!$L$11-Riskregister!$K$11)*SQRT((1-AM1094)/2)))</f>
        <v>0</v>
      </c>
      <c r="AO1094" s="30">
        <f t="shared" ca="1" si="672"/>
        <v>0.49228580442253389</v>
      </c>
      <c r="AP1094" s="30">
        <f t="shared" ca="1" si="672"/>
        <v>5.3707982494318851E-2</v>
      </c>
      <c r="AQ1094" s="30">
        <f>IF(Riskregister!$E$12="",0,COUNTIF(BM$4:BM$53,"&lt;"&amp;AO1094)*IF(AP1094&lt;0.5,Riskregister!$K$12+(Riskregister!$L$12-Riskregister!$K$12)*SQRT(AP1094/2),Riskregister!$L$12-(Riskregister!$L$12-Riskregister!$K$12)*SQRT((1-AP1094)/2)))</f>
        <v>0</v>
      </c>
      <c r="AR1094" s="30">
        <f t="shared" ca="1" si="673"/>
        <v>0.95230999446254838</v>
      </c>
      <c r="AS1094" s="30">
        <f t="shared" ca="1" si="673"/>
        <v>0.73360194346520446</v>
      </c>
      <c r="AT1094" s="30">
        <f>IF(Riskregister!$E$13="",0,COUNTIF(BN$4:BN$53,"&lt;"&amp;AR1094)*IF(AS1094&lt;0.5,Riskregister!$K$13+(Riskregister!$L$13-Riskregister!$K$13)*SQRT(AS1094/2),Riskregister!$L$13-(Riskregister!$L$13-Riskregister!$K$13)*SQRT((1-AS1094)/2)))</f>
        <v>0</v>
      </c>
      <c r="AU1094" s="30">
        <f t="shared" ca="1" si="674"/>
        <v>0.22519569773057235</v>
      </c>
      <c r="AV1094" s="30">
        <f t="shared" ca="1" si="674"/>
        <v>4.3930052772298223E-2</v>
      </c>
      <c r="AW1094" s="30">
        <f>IF(Riskregister!$E$14="",0,COUNTIF(BO$4:BO$53,"&lt;"&amp;AU1094)*IF(AV1094&lt;0.5,Riskregister!$K$14+(Riskregister!$L$14-Riskregister!$K$14)*SQRT(AV1094/2),Riskregister!$L$14-(Riskregister!$L$14-Riskregister!$K$14)*SQRT((1-AV1094)/2)))</f>
        <v>0</v>
      </c>
      <c r="AX1094" s="30">
        <f t="shared" ca="1" si="675"/>
        <v>0.26262296589212497</v>
      </c>
      <c r="AY1094" s="30">
        <f t="shared" ca="1" si="675"/>
        <v>0.12515189417324846</v>
      </c>
      <c r="AZ1094" s="30">
        <f>IF(Riskregister!$E$15="",0,COUNTIF(BP$4:BP$53,"&lt;"&amp;AX1094)*IF(AY1094&lt;0.5,Riskregister!$K$15+(Riskregister!$L$15-Riskregister!$K$15)*SQRT(AY1094/2),Riskregister!$L$15-(Riskregister!$L$15-Riskregister!$K$15)*SQRT((1-AY1094)/2)))</f>
        <v>0</v>
      </c>
      <c r="BA1094" s="30">
        <f t="shared" ca="1" si="676"/>
        <v>0.90636486733847066</v>
      </c>
      <c r="BB1094" s="30">
        <f t="shared" ca="1" si="676"/>
        <v>0.83413990358692836</v>
      </c>
      <c r="BC1094" s="30">
        <f>IF(Riskregister!$E$16="",0,COUNTIF(BQ$4:BQ$53,"&lt;"&amp;BA1094)*IF(BB1094&lt;0.5,Riskregister!$K$16+(Riskregister!$L$16-Riskregister!$K$16)*SQRT(BB1094/2),Riskregister!$L$16-(Riskregister!$L$16-Riskregister!$K$16)*SQRT((1-BB1094)/2)))</f>
        <v>0</v>
      </c>
      <c r="BD1094" s="30">
        <f t="shared" ca="1" si="677"/>
        <v>10268339.996526793</v>
      </c>
    </row>
    <row r="1095" spans="20:56" x14ac:dyDescent="0.35">
      <c r="T1095" s="30">
        <f t="shared" ca="1" si="665"/>
        <v>0.52272562099209074</v>
      </c>
      <c r="U1095" s="30">
        <f t="shared" ca="1" si="665"/>
        <v>0.88306994973393571</v>
      </c>
      <c r="V1095" s="30">
        <f ca="1">IF(Riskregister!$E$5="",0,COUNTIF(BF$4:BF$53,"&lt;"&amp;T1095)*IF(U1095&lt;0.5,Riskregister!$K$5+(Riskregister!$L$5-Riskregister!$K$5)*SQRT(U1095/2),Riskregister!$L$5-(Riskregister!$L$5-Riskregister!$K$5)*SQRT((1-U1095)/2)))</f>
        <v>1964768.2439997925</v>
      </c>
      <c r="W1095" s="30">
        <f t="shared" ca="1" si="666"/>
        <v>0.63220779853980069</v>
      </c>
      <c r="X1095" s="30">
        <f t="shared" ca="1" si="666"/>
        <v>0.71255397408335475</v>
      </c>
      <c r="Y1095" s="30">
        <f ca="1">IF(Riskregister!$E$6="",0,COUNTIF(BG$4:BG$53,"&lt;"&amp;W1095)*IF(X1095&lt;0.5,Riskregister!$K$6+(Riskregister!$L$6-Riskregister!$K$6)*SQRT(X1095/2),Riskregister!$L$6-(Riskregister!$L$6-Riskregister!$K$6)*SQRT((1-X1095)/2)))</f>
        <v>2635210.5481284447</v>
      </c>
      <c r="Z1095" s="30">
        <f t="shared" ca="1" si="667"/>
        <v>0.78203132228742778</v>
      </c>
      <c r="AA1095" s="30">
        <f t="shared" ca="1" si="667"/>
        <v>0.400144097698373</v>
      </c>
      <c r="AB1095" s="30">
        <f ca="1">IF(Riskregister!$E$7="",0,COUNTIF(BH$4:BH$53,"&lt;"&amp;Z1095)*IF(AA1095&lt;0.5,Riskregister!$K$7+(Riskregister!$L$7-Riskregister!$K$7)*SQRT(AA1095/2),Riskregister!$L$7-(Riskregister!$L$7-Riskregister!$K$7)*SQRT((1-AA1095)/2)))</f>
        <v>1652423.5956646705</v>
      </c>
      <c r="AC1095" s="30">
        <f t="shared" ca="1" si="668"/>
        <v>0.86860155340769163</v>
      </c>
      <c r="AD1095" s="30">
        <f t="shared" ca="1" si="668"/>
        <v>0.72836710901235791</v>
      </c>
      <c r="AE1095" s="30">
        <f ca="1">IF(Riskregister!$E$8="",0,COUNTIF(BI$4:BI$53,"&lt;"&amp;AC1095)*IF(AD1095&lt;0.5,Riskregister!$K$8+(Riskregister!$L$8-Riskregister!$K$8)*SQRT(AD1095/2),Riskregister!$L$8-(Riskregister!$L$8-Riskregister!$K$8)*SQRT((1-AD1095)/2)))</f>
        <v>16339478.536256455</v>
      </c>
      <c r="AF1095" s="30">
        <f t="shared" ca="1" si="669"/>
        <v>0.98176218185311437</v>
      </c>
      <c r="AG1095" s="30">
        <f t="shared" ca="1" si="669"/>
        <v>0.76984075425676424</v>
      </c>
      <c r="AH1095" s="30">
        <f>IF(Riskregister!$E$9="",0,COUNTIF(BJ$4:BJ$53,"&lt;"&amp;AF1095)*IF(AG1095&lt;0.5,Riskregister!$K$9+(Riskregister!$L$9-Riskregister!$K$9)*SQRT(AG1095/2),Riskregister!$L$9-(Riskregister!$L$9-Riskregister!$K$9)*SQRT((1-AG1095)/2)))</f>
        <v>0</v>
      </c>
      <c r="AI1095" s="30">
        <f t="shared" ca="1" si="670"/>
        <v>1.8651233158506475E-4</v>
      </c>
      <c r="AJ1095" s="30">
        <f t="shared" ca="1" si="670"/>
        <v>0.26569646020966853</v>
      </c>
      <c r="AK1095" s="30">
        <f>IF(Riskregister!$E$10="",0,COUNTIF(BK$4:BK$53,"&lt;"&amp;AI1095)*IF(AJ1095&lt;0.5,Riskregister!$K$10+(Riskregister!$L$10-Riskregister!$K$10)*SQRT(AJ1095/2),Riskregister!$L$10-(Riskregister!$L$10-Riskregister!$K$10)*SQRT((1-AJ1095)/2)))</f>
        <v>0</v>
      </c>
      <c r="AL1095" s="30">
        <f t="shared" ca="1" si="671"/>
        <v>0.85058182636871271</v>
      </c>
      <c r="AM1095" s="30">
        <f t="shared" ca="1" si="671"/>
        <v>0.20104241145857038</v>
      </c>
      <c r="AN1095" s="30">
        <f>IF(Riskregister!$E$11="",0,COUNTIF(BL$4:BL$53,"&lt;"&amp;AL1095)*IF(AM1095&lt;0.5,Riskregister!$K$11+(Riskregister!$L$11-Riskregister!$K$11)*SQRT(AM1095/2),Riskregister!$L$11-(Riskregister!$L$11-Riskregister!$K$11)*SQRT((1-AM1095)/2)))</f>
        <v>0</v>
      </c>
      <c r="AO1095" s="30">
        <f t="shared" ca="1" si="672"/>
        <v>0.58369922894234738</v>
      </c>
      <c r="AP1095" s="30">
        <f t="shared" ca="1" si="672"/>
        <v>0.32791801362407513</v>
      </c>
      <c r="AQ1095" s="30">
        <f>IF(Riskregister!$E$12="",0,COUNTIF(BM$4:BM$53,"&lt;"&amp;AO1095)*IF(AP1095&lt;0.5,Riskregister!$K$12+(Riskregister!$L$12-Riskregister!$K$12)*SQRT(AP1095/2),Riskregister!$L$12-(Riskregister!$L$12-Riskregister!$K$12)*SQRT((1-AP1095)/2)))</f>
        <v>0</v>
      </c>
      <c r="AR1095" s="30">
        <f t="shared" ca="1" si="673"/>
        <v>5.1619581225286315E-2</v>
      </c>
      <c r="AS1095" s="30">
        <f t="shared" ca="1" si="673"/>
        <v>0.98288936121179127</v>
      </c>
      <c r="AT1095" s="30">
        <f>IF(Riskregister!$E$13="",0,COUNTIF(BN$4:BN$53,"&lt;"&amp;AR1095)*IF(AS1095&lt;0.5,Riskregister!$K$13+(Riskregister!$L$13-Riskregister!$K$13)*SQRT(AS1095/2),Riskregister!$L$13-(Riskregister!$L$13-Riskregister!$K$13)*SQRT((1-AS1095)/2)))</f>
        <v>0</v>
      </c>
      <c r="AU1095" s="30">
        <f t="shared" ca="1" si="674"/>
        <v>0.33367657605797862</v>
      </c>
      <c r="AV1095" s="30">
        <f t="shared" ca="1" si="674"/>
        <v>0.94492037588078681</v>
      </c>
      <c r="AW1095" s="30">
        <f>IF(Riskregister!$E$14="",0,COUNTIF(BO$4:BO$53,"&lt;"&amp;AU1095)*IF(AV1095&lt;0.5,Riskregister!$K$14+(Riskregister!$L$14-Riskregister!$K$14)*SQRT(AV1095/2),Riskregister!$L$14-(Riskregister!$L$14-Riskregister!$K$14)*SQRT((1-AV1095)/2)))</f>
        <v>0</v>
      </c>
      <c r="AX1095" s="30">
        <f t="shared" ca="1" si="675"/>
        <v>0.36031830000452247</v>
      </c>
      <c r="AY1095" s="30">
        <f t="shared" ca="1" si="675"/>
        <v>0.5963152229224562</v>
      </c>
      <c r="AZ1095" s="30">
        <f>IF(Riskregister!$E$15="",0,COUNTIF(BP$4:BP$53,"&lt;"&amp;AX1095)*IF(AY1095&lt;0.5,Riskregister!$K$15+(Riskregister!$L$15-Riskregister!$K$15)*SQRT(AY1095/2),Riskregister!$L$15-(Riskregister!$L$15-Riskregister!$K$15)*SQRT((1-AY1095)/2)))</f>
        <v>0</v>
      </c>
      <c r="BA1095" s="30">
        <f t="shared" ca="1" si="676"/>
        <v>0.68459690541446361</v>
      </c>
      <c r="BB1095" s="30">
        <f t="shared" ca="1" si="676"/>
        <v>0.66143682513756219</v>
      </c>
      <c r="BC1095" s="30">
        <f>IF(Riskregister!$E$16="",0,COUNTIF(BQ$4:BQ$53,"&lt;"&amp;BA1095)*IF(BB1095&lt;0.5,Riskregister!$K$16+(Riskregister!$L$16-Riskregister!$K$16)*SQRT(BB1095/2),Riskregister!$L$16-(Riskregister!$L$16-Riskregister!$K$16)*SQRT((1-BB1095)/2)))</f>
        <v>0</v>
      </c>
      <c r="BD1095" s="30">
        <f t="shared" ca="1" si="677"/>
        <v>22591880.924049363</v>
      </c>
    </row>
    <row r="1096" spans="20:56" x14ac:dyDescent="0.35">
      <c r="T1096" s="30">
        <f t="shared" ca="1" si="665"/>
        <v>0.68140051617560915</v>
      </c>
      <c r="U1096" s="30">
        <f t="shared" ca="1" si="665"/>
        <v>0.72074352802790675</v>
      </c>
      <c r="V1096" s="30">
        <f ca="1">IF(Riskregister!$E$5="",0,COUNTIF(BF$4:BF$53,"&lt;"&amp;T1096)*IF(U1096&lt;0.5,Riskregister!$K$5+(Riskregister!$L$5-Riskregister!$K$5)*SQRT(U1096/2),Riskregister!$L$5-(Riskregister!$L$5-Riskregister!$K$5)*SQRT((1-U1096)/2)))</f>
        <v>1727396.4878215464</v>
      </c>
      <c r="W1096" s="30">
        <f t="shared" ca="1" si="666"/>
        <v>3.6732778251958642E-2</v>
      </c>
      <c r="X1096" s="30">
        <f t="shared" ca="1" si="666"/>
        <v>0.45210202217494411</v>
      </c>
      <c r="Y1096" s="30">
        <f ca="1">IF(Riskregister!$E$6="",0,COUNTIF(BG$4:BG$53,"&lt;"&amp;W1096)*IF(X1096&lt;0.5,Riskregister!$K$6+(Riskregister!$L$6-Riskregister!$K$6)*SQRT(X1096/2),Riskregister!$L$6-(Riskregister!$L$6-Riskregister!$K$6)*SQRT((1-X1096)/2)))</f>
        <v>0</v>
      </c>
      <c r="Z1096" s="30">
        <f t="shared" ca="1" si="667"/>
        <v>1.4931714633688808E-2</v>
      </c>
      <c r="AA1096" s="30">
        <f t="shared" ca="1" si="667"/>
        <v>0.33955357105119277</v>
      </c>
      <c r="AB1096" s="30">
        <f ca="1">IF(Riskregister!$E$7="",0,COUNTIF(BH$4:BH$53,"&lt;"&amp;Z1096)*IF(AA1096&lt;0.5,Riskregister!$K$7+(Riskregister!$L$7-Riskregister!$K$7)*SQRT(AA1096/2),Riskregister!$L$7-(Riskregister!$L$7-Riskregister!$K$7)*SQRT((1-AA1096)/2)))</f>
        <v>388427.85043671186</v>
      </c>
      <c r="AC1096" s="30">
        <f t="shared" ca="1" si="668"/>
        <v>0.28749995860212751</v>
      </c>
      <c r="AD1096" s="30">
        <f t="shared" ca="1" si="668"/>
        <v>8.6963412905808446E-2</v>
      </c>
      <c r="AE1096" s="30">
        <f ca="1">IF(Riskregister!$E$8="",0,COUNTIF(BI$4:BI$53,"&lt;"&amp;AC1096)*IF(AD1096&lt;0.5,Riskregister!$K$8+(Riskregister!$L$8-Riskregister!$K$8)*SQRT(AD1096/2),Riskregister!$L$8-(Riskregister!$L$8-Riskregister!$K$8)*SQRT((1-AD1096)/2)))</f>
        <v>2560113.1554526687</v>
      </c>
      <c r="AF1096" s="30">
        <f t="shared" ca="1" si="669"/>
        <v>0.67613359827582709</v>
      </c>
      <c r="AG1096" s="30">
        <f t="shared" ca="1" si="669"/>
        <v>0.94684532784342312</v>
      </c>
      <c r="AH1096" s="30">
        <f>IF(Riskregister!$E$9="",0,COUNTIF(BJ$4:BJ$53,"&lt;"&amp;AF1096)*IF(AG1096&lt;0.5,Riskregister!$K$9+(Riskregister!$L$9-Riskregister!$K$9)*SQRT(AG1096/2),Riskregister!$L$9-(Riskregister!$L$9-Riskregister!$K$9)*SQRT((1-AG1096)/2)))</f>
        <v>0</v>
      </c>
      <c r="AI1096" s="30">
        <f t="shared" ca="1" si="670"/>
        <v>0.655041864940205</v>
      </c>
      <c r="AJ1096" s="30">
        <f t="shared" ca="1" si="670"/>
        <v>0.48451435424562428</v>
      </c>
      <c r="AK1096" s="30">
        <f>IF(Riskregister!$E$10="",0,COUNTIF(BK$4:BK$53,"&lt;"&amp;AI1096)*IF(AJ1096&lt;0.5,Riskregister!$K$10+(Riskregister!$L$10-Riskregister!$K$10)*SQRT(AJ1096/2),Riskregister!$L$10-(Riskregister!$L$10-Riskregister!$K$10)*SQRT((1-AJ1096)/2)))</f>
        <v>0</v>
      </c>
      <c r="AL1096" s="30">
        <f t="shared" ca="1" si="671"/>
        <v>0.45253273661745086</v>
      </c>
      <c r="AM1096" s="30">
        <f t="shared" ca="1" si="671"/>
        <v>0.4363356011209768</v>
      </c>
      <c r="AN1096" s="30">
        <f>IF(Riskregister!$E$11="",0,COUNTIF(BL$4:BL$53,"&lt;"&amp;AL1096)*IF(AM1096&lt;0.5,Riskregister!$K$11+(Riskregister!$L$11-Riskregister!$K$11)*SQRT(AM1096/2),Riskregister!$L$11-(Riskregister!$L$11-Riskregister!$K$11)*SQRT((1-AM1096)/2)))</f>
        <v>0</v>
      </c>
      <c r="AO1096" s="30">
        <f t="shared" ca="1" si="672"/>
        <v>0.85643701607466027</v>
      </c>
      <c r="AP1096" s="30">
        <f t="shared" ca="1" si="672"/>
        <v>7.2123961582784002E-2</v>
      </c>
      <c r="AQ1096" s="30">
        <f>IF(Riskregister!$E$12="",0,COUNTIF(BM$4:BM$53,"&lt;"&amp;AO1096)*IF(AP1096&lt;0.5,Riskregister!$K$12+(Riskregister!$L$12-Riskregister!$K$12)*SQRT(AP1096/2),Riskregister!$L$12-(Riskregister!$L$12-Riskregister!$K$12)*SQRT((1-AP1096)/2)))</f>
        <v>0</v>
      </c>
      <c r="AR1096" s="30">
        <f t="shared" ca="1" si="673"/>
        <v>0.33741571067240073</v>
      </c>
      <c r="AS1096" s="30">
        <f t="shared" ca="1" si="673"/>
        <v>0.22955263623898925</v>
      </c>
      <c r="AT1096" s="30">
        <f>IF(Riskregister!$E$13="",0,COUNTIF(BN$4:BN$53,"&lt;"&amp;AR1096)*IF(AS1096&lt;0.5,Riskregister!$K$13+(Riskregister!$L$13-Riskregister!$K$13)*SQRT(AS1096/2),Riskregister!$L$13-(Riskregister!$L$13-Riskregister!$K$13)*SQRT((1-AS1096)/2)))</f>
        <v>0</v>
      </c>
      <c r="AU1096" s="30">
        <f t="shared" ca="1" si="674"/>
        <v>0.34641147828334118</v>
      </c>
      <c r="AV1096" s="30">
        <f t="shared" ca="1" si="674"/>
        <v>0.87391835062446588</v>
      </c>
      <c r="AW1096" s="30">
        <f>IF(Riskregister!$E$14="",0,COUNTIF(BO$4:BO$53,"&lt;"&amp;AU1096)*IF(AV1096&lt;0.5,Riskregister!$K$14+(Riskregister!$L$14-Riskregister!$K$14)*SQRT(AV1096/2),Riskregister!$L$14-(Riskregister!$L$14-Riskregister!$K$14)*SQRT((1-AV1096)/2)))</f>
        <v>0</v>
      </c>
      <c r="AX1096" s="30">
        <f t="shared" ca="1" si="675"/>
        <v>0.38841820776485458</v>
      </c>
      <c r="AY1096" s="30">
        <f t="shared" ca="1" si="675"/>
        <v>0.75301043236638243</v>
      </c>
      <c r="AZ1096" s="30">
        <f>IF(Riskregister!$E$15="",0,COUNTIF(BP$4:BP$53,"&lt;"&amp;AX1096)*IF(AY1096&lt;0.5,Riskregister!$K$15+(Riskregister!$L$15-Riskregister!$K$15)*SQRT(AY1096/2),Riskregister!$L$15-(Riskregister!$L$15-Riskregister!$K$15)*SQRT((1-AY1096)/2)))</f>
        <v>0</v>
      </c>
      <c r="BA1096" s="30">
        <f t="shared" ca="1" si="676"/>
        <v>0.25565388397081412</v>
      </c>
      <c r="BB1096" s="30">
        <f t="shared" ca="1" si="676"/>
        <v>0.22981605952882533</v>
      </c>
      <c r="BC1096" s="30">
        <f>IF(Riskregister!$E$16="",0,COUNTIF(BQ$4:BQ$53,"&lt;"&amp;BA1096)*IF(BB1096&lt;0.5,Riskregister!$K$16+(Riskregister!$L$16-Riskregister!$K$16)*SQRT(BB1096/2),Riskregister!$L$16-(Riskregister!$L$16-Riskregister!$K$16)*SQRT((1-BB1096)/2)))</f>
        <v>0</v>
      </c>
      <c r="BD1096" s="30">
        <f t="shared" ca="1" si="677"/>
        <v>4675937.4937109267</v>
      </c>
    </row>
    <row r="1097" spans="20:56" x14ac:dyDescent="0.35">
      <c r="T1097" s="30">
        <f t="shared" ca="1" si="665"/>
        <v>0.63526056554034294</v>
      </c>
      <c r="U1097" s="30">
        <f t="shared" ca="1" si="665"/>
        <v>0.46485751328596447</v>
      </c>
      <c r="V1097" s="30">
        <f ca="1">IF(Riskregister!$E$5="",0,COUNTIF(BF$4:BF$53,"&lt;"&amp;T1097)*IF(U1097&lt;0.5,Riskregister!$K$5+(Riskregister!$L$5-Riskregister!$K$5)*SQRT(U1097/2),Riskregister!$L$5-(Riskregister!$L$5-Riskregister!$K$5)*SQRT((1-U1097)/2)))</f>
        <v>1467795.581645391</v>
      </c>
      <c r="W1097" s="30">
        <f t="shared" ca="1" si="666"/>
        <v>0.20355852838326915</v>
      </c>
      <c r="X1097" s="30">
        <f t="shared" ca="1" si="666"/>
        <v>0.12255845938723464</v>
      </c>
      <c r="Y1097" s="30">
        <f ca="1">IF(Riskregister!$E$6="",0,COUNTIF(BG$4:BG$53,"&lt;"&amp;W1097)*IF(X1097&lt;0.5,Riskregister!$K$6+(Riskregister!$L$6-Riskregister!$K$6)*SQRT(X1097/2),Riskregister!$L$6-(Riskregister!$L$6-Riskregister!$K$6)*SQRT((1-X1097)/2)))</f>
        <v>645583.55468679511</v>
      </c>
      <c r="Z1097" s="30">
        <f t="shared" ca="1" si="667"/>
        <v>0.95571091619591053</v>
      </c>
      <c r="AA1097" s="30">
        <f t="shared" ca="1" si="667"/>
        <v>0.42219895494652038</v>
      </c>
      <c r="AB1097" s="30">
        <f ca="1">IF(Riskregister!$E$7="",0,COUNTIF(BH$4:BH$53,"&lt;"&amp;Z1097)*IF(AA1097&lt;0.5,Riskregister!$K$7+(Riskregister!$L$7-Riskregister!$K$7)*SQRT(AA1097/2),Riskregister!$L$7-(Riskregister!$L$7-Riskregister!$K$7)*SQRT((1-AA1097)/2)))</f>
        <v>2318904.1819294225</v>
      </c>
      <c r="AC1097" s="30">
        <f t="shared" ca="1" si="668"/>
        <v>0.57547007019436547</v>
      </c>
      <c r="AD1097" s="30">
        <f t="shared" ca="1" si="668"/>
        <v>7.8486309690729117E-2</v>
      </c>
      <c r="AE1097" s="30">
        <f ca="1">IF(Riskregister!$E$8="",0,COUNTIF(BI$4:BI$53,"&lt;"&amp;AC1097)*IF(AD1097&lt;0.5,Riskregister!$K$8+(Riskregister!$L$8-Riskregister!$K$8)*SQRT(AD1097/2),Riskregister!$L$8-(Riskregister!$L$8-Riskregister!$K$8)*SQRT((1-AD1097)/2)))</f>
        <v>3693193.8018703479</v>
      </c>
      <c r="AF1097" s="30">
        <f t="shared" ca="1" si="669"/>
        <v>0.89158458155675435</v>
      </c>
      <c r="AG1097" s="30">
        <f t="shared" ca="1" si="669"/>
        <v>0.32945277672553597</v>
      </c>
      <c r="AH1097" s="30">
        <f>IF(Riskregister!$E$9="",0,COUNTIF(BJ$4:BJ$53,"&lt;"&amp;AF1097)*IF(AG1097&lt;0.5,Riskregister!$K$9+(Riskregister!$L$9-Riskregister!$K$9)*SQRT(AG1097/2),Riskregister!$L$9-(Riskregister!$L$9-Riskregister!$K$9)*SQRT((1-AG1097)/2)))</f>
        <v>0</v>
      </c>
      <c r="AI1097" s="30">
        <f t="shared" ca="1" si="670"/>
        <v>0.52517471686545802</v>
      </c>
      <c r="AJ1097" s="30">
        <f t="shared" ca="1" si="670"/>
        <v>0.38912977107483882</v>
      </c>
      <c r="AK1097" s="30">
        <f>IF(Riskregister!$E$10="",0,COUNTIF(BK$4:BK$53,"&lt;"&amp;AI1097)*IF(AJ1097&lt;0.5,Riskregister!$K$10+(Riskregister!$L$10-Riskregister!$K$10)*SQRT(AJ1097/2),Riskregister!$L$10-(Riskregister!$L$10-Riskregister!$K$10)*SQRT((1-AJ1097)/2)))</f>
        <v>0</v>
      </c>
      <c r="AL1097" s="30">
        <f t="shared" ca="1" si="671"/>
        <v>0.82987438372482114</v>
      </c>
      <c r="AM1097" s="30">
        <f t="shared" ca="1" si="671"/>
        <v>0.22754816410201217</v>
      </c>
      <c r="AN1097" s="30">
        <f>IF(Riskregister!$E$11="",0,COUNTIF(BL$4:BL$53,"&lt;"&amp;AL1097)*IF(AM1097&lt;0.5,Riskregister!$K$11+(Riskregister!$L$11-Riskregister!$K$11)*SQRT(AM1097/2),Riskregister!$L$11-(Riskregister!$L$11-Riskregister!$K$11)*SQRT((1-AM1097)/2)))</f>
        <v>0</v>
      </c>
      <c r="AO1097" s="30">
        <f t="shared" ca="1" si="672"/>
        <v>0.16888950070999387</v>
      </c>
      <c r="AP1097" s="30">
        <f t="shared" ca="1" si="672"/>
        <v>0.50128990663665274</v>
      </c>
      <c r="AQ1097" s="30">
        <f>IF(Riskregister!$E$12="",0,COUNTIF(BM$4:BM$53,"&lt;"&amp;AO1097)*IF(AP1097&lt;0.5,Riskregister!$K$12+(Riskregister!$L$12-Riskregister!$K$12)*SQRT(AP1097/2),Riskregister!$L$12-(Riskregister!$L$12-Riskregister!$K$12)*SQRT((1-AP1097)/2)))</f>
        <v>0</v>
      </c>
      <c r="AR1097" s="30">
        <f t="shared" ca="1" si="673"/>
        <v>0.5764414742929429</v>
      </c>
      <c r="AS1097" s="30">
        <f t="shared" ca="1" si="673"/>
        <v>0.12151327519869326</v>
      </c>
      <c r="AT1097" s="30">
        <f>IF(Riskregister!$E$13="",0,COUNTIF(BN$4:BN$53,"&lt;"&amp;AR1097)*IF(AS1097&lt;0.5,Riskregister!$K$13+(Riskregister!$L$13-Riskregister!$K$13)*SQRT(AS1097/2),Riskregister!$L$13-(Riskregister!$L$13-Riskregister!$K$13)*SQRT((1-AS1097)/2)))</f>
        <v>0</v>
      </c>
      <c r="AU1097" s="30">
        <f t="shared" ca="1" si="674"/>
        <v>0.31419847631614362</v>
      </c>
      <c r="AV1097" s="30">
        <f t="shared" ca="1" si="674"/>
        <v>5.8576624740378169E-2</v>
      </c>
      <c r="AW1097" s="30">
        <f>IF(Riskregister!$E$14="",0,COUNTIF(BO$4:BO$53,"&lt;"&amp;AU1097)*IF(AV1097&lt;0.5,Riskregister!$K$14+(Riskregister!$L$14-Riskregister!$K$14)*SQRT(AV1097/2),Riskregister!$L$14-(Riskregister!$L$14-Riskregister!$K$14)*SQRT((1-AV1097)/2)))</f>
        <v>0</v>
      </c>
      <c r="AX1097" s="30">
        <f t="shared" ca="1" si="675"/>
        <v>0.13700557296476101</v>
      </c>
      <c r="AY1097" s="30">
        <f t="shared" ca="1" si="675"/>
        <v>0.64439785864482013</v>
      </c>
      <c r="AZ1097" s="30">
        <f>IF(Riskregister!$E$15="",0,COUNTIF(BP$4:BP$53,"&lt;"&amp;AX1097)*IF(AY1097&lt;0.5,Riskregister!$K$15+(Riskregister!$L$15-Riskregister!$K$15)*SQRT(AY1097/2),Riskregister!$L$15-(Riskregister!$L$15-Riskregister!$K$15)*SQRT((1-AY1097)/2)))</f>
        <v>0</v>
      </c>
      <c r="BA1097" s="30">
        <f t="shared" ca="1" si="676"/>
        <v>0.64736921545539228</v>
      </c>
      <c r="BB1097" s="30">
        <f t="shared" ca="1" si="676"/>
        <v>0.14366888981713322</v>
      </c>
      <c r="BC1097" s="30">
        <f>IF(Riskregister!$E$16="",0,COUNTIF(BQ$4:BQ$53,"&lt;"&amp;BA1097)*IF(BB1097&lt;0.5,Riskregister!$K$16+(Riskregister!$L$16-Riskregister!$K$16)*SQRT(BB1097/2),Riskregister!$L$16-(Riskregister!$L$16-Riskregister!$K$16)*SQRT((1-BB1097)/2)))</f>
        <v>0</v>
      </c>
      <c r="BD1097" s="30">
        <f t="shared" ca="1" si="677"/>
        <v>8125477.1201319564</v>
      </c>
    </row>
    <row r="1098" spans="20:56" x14ac:dyDescent="0.35">
      <c r="T1098" s="30">
        <f t="shared" ca="1" si="665"/>
        <v>0.51882307726919852</v>
      </c>
      <c r="U1098" s="30">
        <f t="shared" ca="1" si="665"/>
        <v>0.91268307882363087</v>
      </c>
      <c r="V1098" s="30">
        <f ca="1">IF(Riskregister!$E$5="",0,COUNTIF(BF$4:BF$53,"&lt;"&amp;T1098)*IF(U1098&lt;0.5,Riskregister!$K$5+(Riskregister!$L$5-Riskregister!$K$5)*SQRT(U1098/2),Riskregister!$L$5-(Riskregister!$L$5-Riskregister!$K$5)*SQRT((1-U1098)/2)))</f>
        <v>2023897.0721920421</v>
      </c>
      <c r="W1098" s="30">
        <f t="shared" ca="1" si="666"/>
        <v>0.81918097923173772</v>
      </c>
      <c r="X1098" s="30">
        <f t="shared" ca="1" si="666"/>
        <v>0.35530408854913598</v>
      </c>
      <c r="Y1098" s="30">
        <f ca="1">IF(Riskregister!$E$6="",0,COUNTIF(BG$4:BG$53,"&lt;"&amp;W1098)*IF(X1098&lt;0.5,Riskregister!$K$6+(Riskregister!$L$6-Riskregister!$K$6)*SQRT(X1098/2),Riskregister!$L$6-(Riskregister!$L$6-Riskregister!$K$6)*SQRT((1-X1098)/2)))</f>
        <v>2876034.6243074602</v>
      </c>
      <c r="Z1098" s="30">
        <f t="shared" ca="1" si="667"/>
        <v>0.77442711714203982</v>
      </c>
      <c r="AA1098" s="30">
        <f t="shared" ca="1" si="667"/>
        <v>0.96597681381044587</v>
      </c>
      <c r="AB1098" s="30">
        <f ca="1">IF(Riskregister!$E$7="",0,COUNTIF(BH$4:BH$53,"&lt;"&amp;Z1098)*IF(AA1098&lt;0.5,Riskregister!$K$7+(Riskregister!$L$7-Riskregister!$K$7)*SQRT(AA1098/2),Riskregister!$L$7-(Riskregister!$L$7-Riskregister!$K$7)*SQRT((1-AA1098)/2)))</f>
        <v>2834800.2055544769</v>
      </c>
      <c r="AC1098" s="30">
        <f t="shared" ca="1" si="668"/>
        <v>0.48974424778440939</v>
      </c>
      <c r="AD1098" s="30">
        <f t="shared" ca="1" si="668"/>
        <v>7.181579159534579E-2</v>
      </c>
      <c r="AE1098" s="30">
        <f ca="1">IF(Riskregister!$E$8="",0,COUNTIF(BI$4:BI$53,"&lt;"&amp;AC1098)*IF(AD1098&lt;0.5,Riskregister!$K$8+(Riskregister!$L$8-Riskregister!$K$8)*SQRT(AD1098/2),Riskregister!$L$8-(Riskregister!$L$8-Riskregister!$K$8)*SQRT((1-AD1098)/2)))</f>
        <v>3571862.4147839928</v>
      </c>
      <c r="AF1098" s="30">
        <f t="shared" ca="1" si="669"/>
        <v>0.75177286168545154</v>
      </c>
      <c r="AG1098" s="30">
        <f t="shared" ca="1" si="669"/>
        <v>0.13077752963615508</v>
      </c>
      <c r="AH1098" s="30">
        <f>IF(Riskregister!$E$9="",0,COUNTIF(BJ$4:BJ$53,"&lt;"&amp;AF1098)*IF(AG1098&lt;0.5,Riskregister!$K$9+(Riskregister!$L$9-Riskregister!$K$9)*SQRT(AG1098/2),Riskregister!$L$9-(Riskregister!$L$9-Riskregister!$K$9)*SQRT((1-AG1098)/2)))</f>
        <v>0</v>
      </c>
      <c r="AI1098" s="30">
        <f t="shared" ca="1" si="670"/>
        <v>0.29836651678574955</v>
      </c>
      <c r="AJ1098" s="30">
        <f t="shared" ca="1" si="670"/>
        <v>0.27225608994385042</v>
      </c>
      <c r="AK1098" s="30">
        <f>IF(Riskregister!$E$10="",0,COUNTIF(BK$4:BK$53,"&lt;"&amp;AI1098)*IF(AJ1098&lt;0.5,Riskregister!$K$10+(Riskregister!$L$10-Riskregister!$K$10)*SQRT(AJ1098/2),Riskregister!$L$10-(Riskregister!$L$10-Riskregister!$K$10)*SQRT((1-AJ1098)/2)))</f>
        <v>0</v>
      </c>
      <c r="AL1098" s="30">
        <f t="shared" ca="1" si="671"/>
        <v>0.57064392153134091</v>
      </c>
      <c r="AM1098" s="30">
        <f t="shared" ca="1" si="671"/>
        <v>0.61301565978401507</v>
      </c>
      <c r="AN1098" s="30">
        <f>IF(Riskregister!$E$11="",0,COUNTIF(BL$4:BL$53,"&lt;"&amp;AL1098)*IF(AM1098&lt;0.5,Riskregister!$K$11+(Riskregister!$L$11-Riskregister!$K$11)*SQRT(AM1098/2),Riskregister!$L$11-(Riskregister!$L$11-Riskregister!$K$11)*SQRT((1-AM1098)/2)))</f>
        <v>0</v>
      </c>
      <c r="AO1098" s="30">
        <f t="shared" ca="1" si="672"/>
        <v>0.60427563499540005</v>
      </c>
      <c r="AP1098" s="30">
        <f t="shared" ca="1" si="672"/>
        <v>0.56469327666670832</v>
      </c>
      <c r="AQ1098" s="30">
        <f>IF(Riskregister!$E$12="",0,COUNTIF(BM$4:BM$53,"&lt;"&amp;AO1098)*IF(AP1098&lt;0.5,Riskregister!$K$12+(Riskregister!$L$12-Riskregister!$K$12)*SQRT(AP1098/2),Riskregister!$L$12-(Riskregister!$L$12-Riskregister!$K$12)*SQRT((1-AP1098)/2)))</f>
        <v>0</v>
      </c>
      <c r="AR1098" s="30">
        <f t="shared" ca="1" si="673"/>
        <v>0.84510617519833597</v>
      </c>
      <c r="AS1098" s="30">
        <f t="shared" ca="1" si="673"/>
        <v>0.3001768760191792</v>
      </c>
      <c r="AT1098" s="30">
        <f>IF(Riskregister!$E$13="",0,COUNTIF(BN$4:BN$53,"&lt;"&amp;AR1098)*IF(AS1098&lt;0.5,Riskregister!$K$13+(Riskregister!$L$13-Riskregister!$K$13)*SQRT(AS1098/2),Riskregister!$L$13-(Riskregister!$L$13-Riskregister!$K$13)*SQRT((1-AS1098)/2)))</f>
        <v>0</v>
      </c>
      <c r="AU1098" s="30">
        <f t="shared" ca="1" si="674"/>
        <v>0.40992971109451537</v>
      </c>
      <c r="AV1098" s="30">
        <f t="shared" ca="1" si="674"/>
        <v>0.45339859062535603</v>
      </c>
      <c r="AW1098" s="30">
        <f>IF(Riskregister!$E$14="",0,COUNTIF(BO$4:BO$53,"&lt;"&amp;AU1098)*IF(AV1098&lt;0.5,Riskregister!$K$14+(Riskregister!$L$14-Riskregister!$K$14)*SQRT(AV1098/2),Riskregister!$L$14-(Riskregister!$L$14-Riskregister!$K$14)*SQRT((1-AV1098)/2)))</f>
        <v>0</v>
      </c>
      <c r="AX1098" s="30">
        <f t="shared" ca="1" si="675"/>
        <v>0.14926521417103311</v>
      </c>
      <c r="AY1098" s="30">
        <f t="shared" ca="1" si="675"/>
        <v>0.38854442439344372</v>
      </c>
      <c r="AZ1098" s="30">
        <f>IF(Riskregister!$E$15="",0,COUNTIF(BP$4:BP$53,"&lt;"&amp;AX1098)*IF(AY1098&lt;0.5,Riskregister!$K$15+(Riskregister!$L$15-Riskregister!$K$15)*SQRT(AY1098/2),Riskregister!$L$15-(Riskregister!$L$15-Riskregister!$K$15)*SQRT((1-AY1098)/2)))</f>
        <v>0</v>
      </c>
      <c r="BA1098" s="30">
        <f t="shared" ca="1" si="676"/>
        <v>0.3001990670428335</v>
      </c>
      <c r="BB1098" s="30">
        <f t="shared" ca="1" si="676"/>
        <v>0.45001939522305778</v>
      </c>
      <c r="BC1098" s="30">
        <f>IF(Riskregister!$E$16="",0,COUNTIF(BQ$4:BQ$53,"&lt;"&amp;BA1098)*IF(BB1098&lt;0.5,Riskregister!$K$16+(Riskregister!$L$16-Riskregister!$K$16)*SQRT(BB1098/2),Riskregister!$L$16-(Riskregister!$L$16-Riskregister!$K$16)*SQRT((1-BB1098)/2)))</f>
        <v>0</v>
      </c>
      <c r="BD1098" s="30">
        <f t="shared" ca="1" si="677"/>
        <v>11306594.316837972</v>
      </c>
    </row>
    <row r="1099" spans="20:56" x14ac:dyDescent="0.35">
      <c r="T1099" s="30">
        <f t="shared" ca="1" si="665"/>
        <v>0.79479571984768149</v>
      </c>
      <c r="U1099" s="30">
        <f t="shared" ca="1" si="665"/>
        <v>2.9141345474845037E-2</v>
      </c>
      <c r="V1099" s="30">
        <f ca="1">IF(Riskregister!$E$5="",0,COUNTIF(BF$4:BF$53,"&lt;"&amp;T1099)*IF(U1099&lt;0.5,Riskregister!$K$5+(Riskregister!$L$5-Riskregister!$K$5)*SQRT(U1099/2),Riskregister!$L$5-(Riskregister!$L$5-Riskregister!$K$5)*SQRT((1-U1099)/2)))</f>
        <v>1021595.3437251853</v>
      </c>
      <c r="W1099" s="30">
        <f t="shared" ca="1" si="666"/>
        <v>0.84913048600481544</v>
      </c>
      <c r="X1099" s="30">
        <f t="shared" ca="1" si="666"/>
        <v>0.81659272889390977</v>
      </c>
      <c r="Y1099" s="30">
        <f ca="1">IF(Riskregister!$E$6="",0,COUNTIF(BG$4:BG$53,"&lt;"&amp;W1099)*IF(X1099&lt;0.5,Riskregister!$K$6+(Riskregister!$L$6-Riskregister!$K$6)*SQRT(X1099/2),Riskregister!$L$6-(Riskregister!$L$6-Riskregister!$K$6)*SQRT((1-X1099)/2)))</f>
        <v>4364739.1606453741</v>
      </c>
      <c r="Z1099" s="30">
        <f t="shared" ca="1" si="667"/>
        <v>0.46592213556802364</v>
      </c>
      <c r="AA1099" s="30">
        <f t="shared" ca="1" si="667"/>
        <v>0.84116672645288826</v>
      </c>
      <c r="AB1099" s="30">
        <f ca="1">IF(Riskregister!$E$7="",0,COUNTIF(BH$4:BH$53,"&lt;"&amp;Z1099)*IF(AA1099&lt;0.5,Riskregister!$K$7+(Riskregister!$L$7-Riskregister!$K$7)*SQRT(AA1099/2),Riskregister!$L$7-(Riskregister!$L$7-Riskregister!$K$7)*SQRT((1-AA1099)/2)))</f>
        <v>1808199.8917105696</v>
      </c>
      <c r="AC1099" s="30">
        <f t="shared" ca="1" si="668"/>
        <v>0.85780125989517941</v>
      </c>
      <c r="AD1099" s="30">
        <f t="shared" ca="1" si="668"/>
        <v>0.88968331079007001</v>
      </c>
      <c r="AE1099" s="30">
        <f ca="1">IF(Riskregister!$E$8="",0,COUNTIF(BI$4:BI$53,"&lt;"&amp;AC1099)*IF(AD1099&lt;0.5,Riskregister!$K$8+(Riskregister!$L$8-Riskregister!$K$8)*SQRT(AD1099/2),Riskregister!$L$8-(Riskregister!$L$8-Riskregister!$K$8)*SQRT((1-AD1099)/2)))</f>
        <v>19480833.776004575</v>
      </c>
      <c r="AF1099" s="30">
        <f t="shared" ca="1" si="669"/>
        <v>0.198407115250544</v>
      </c>
      <c r="AG1099" s="30">
        <f t="shared" ca="1" si="669"/>
        <v>0.16082926542633169</v>
      </c>
      <c r="AH1099" s="30">
        <f>IF(Riskregister!$E$9="",0,COUNTIF(BJ$4:BJ$53,"&lt;"&amp;AF1099)*IF(AG1099&lt;0.5,Riskregister!$K$9+(Riskregister!$L$9-Riskregister!$K$9)*SQRT(AG1099/2),Riskregister!$L$9-(Riskregister!$L$9-Riskregister!$K$9)*SQRT((1-AG1099)/2)))</f>
        <v>0</v>
      </c>
      <c r="AI1099" s="30">
        <f t="shared" ca="1" si="670"/>
        <v>0.61163425725281895</v>
      </c>
      <c r="AJ1099" s="30">
        <f t="shared" ca="1" si="670"/>
        <v>0.27770764802610337</v>
      </c>
      <c r="AK1099" s="30">
        <f>IF(Riskregister!$E$10="",0,COUNTIF(BK$4:BK$53,"&lt;"&amp;AI1099)*IF(AJ1099&lt;0.5,Riskregister!$K$10+(Riskregister!$L$10-Riskregister!$K$10)*SQRT(AJ1099/2),Riskregister!$L$10-(Riskregister!$L$10-Riskregister!$K$10)*SQRT((1-AJ1099)/2)))</f>
        <v>0</v>
      </c>
      <c r="AL1099" s="30">
        <f t="shared" ca="1" si="671"/>
        <v>0.5184786951890753</v>
      </c>
      <c r="AM1099" s="30">
        <f t="shared" ca="1" si="671"/>
        <v>0.85910851965594304</v>
      </c>
      <c r="AN1099" s="30">
        <f>IF(Riskregister!$E$11="",0,COUNTIF(BL$4:BL$53,"&lt;"&amp;AL1099)*IF(AM1099&lt;0.5,Riskregister!$K$11+(Riskregister!$L$11-Riskregister!$K$11)*SQRT(AM1099/2),Riskregister!$L$11-(Riskregister!$L$11-Riskregister!$K$11)*SQRT((1-AM1099)/2)))</f>
        <v>0</v>
      </c>
      <c r="AO1099" s="30">
        <f t="shared" ca="1" si="672"/>
        <v>0.30305059641981391</v>
      </c>
      <c r="AP1099" s="30">
        <f t="shared" ca="1" si="672"/>
        <v>0.55310259804337203</v>
      </c>
      <c r="AQ1099" s="30">
        <f>IF(Riskregister!$E$12="",0,COUNTIF(BM$4:BM$53,"&lt;"&amp;AO1099)*IF(AP1099&lt;0.5,Riskregister!$K$12+(Riskregister!$L$12-Riskregister!$K$12)*SQRT(AP1099/2),Riskregister!$L$12-(Riskregister!$L$12-Riskregister!$K$12)*SQRT((1-AP1099)/2)))</f>
        <v>0</v>
      </c>
      <c r="AR1099" s="30">
        <f t="shared" ca="1" si="673"/>
        <v>0.70786997335850554</v>
      </c>
      <c r="AS1099" s="30">
        <f t="shared" ca="1" si="673"/>
        <v>0.2363992065227517</v>
      </c>
      <c r="AT1099" s="30">
        <f>IF(Riskregister!$E$13="",0,COUNTIF(BN$4:BN$53,"&lt;"&amp;AR1099)*IF(AS1099&lt;0.5,Riskregister!$K$13+(Riskregister!$L$13-Riskregister!$K$13)*SQRT(AS1099/2),Riskregister!$L$13-(Riskregister!$L$13-Riskregister!$K$13)*SQRT((1-AS1099)/2)))</f>
        <v>0</v>
      </c>
      <c r="AU1099" s="30">
        <f t="shared" ca="1" si="674"/>
        <v>0.66649712234067437</v>
      </c>
      <c r="AV1099" s="30">
        <f t="shared" ca="1" si="674"/>
        <v>0.72830562058393022</v>
      </c>
      <c r="AW1099" s="30">
        <f>IF(Riskregister!$E$14="",0,COUNTIF(BO$4:BO$53,"&lt;"&amp;AU1099)*IF(AV1099&lt;0.5,Riskregister!$K$14+(Riskregister!$L$14-Riskregister!$K$14)*SQRT(AV1099/2),Riskregister!$L$14-(Riskregister!$L$14-Riskregister!$K$14)*SQRT((1-AV1099)/2)))</f>
        <v>0</v>
      </c>
      <c r="AX1099" s="30">
        <f t="shared" ca="1" si="675"/>
        <v>0.80750723521331558</v>
      </c>
      <c r="AY1099" s="30">
        <f t="shared" ca="1" si="675"/>
        <v>0.55869278141203293</v>
      </c>
      <c r="AZ1099" s="30">
        <f>IF(Riskregister!$E$15="",0,COUNTIF(BP$4:BP$53,"&lt;"&amp;AX1099)*IF(AY1099&lt;0.5,Riskregister!$K$15+(Riskregister!$L$15-Riskregister!$K$15)*SQRT(AY1099/2),Riskregister!$L$15-(Riskregister!$L$15-Riskregister!$K$15)*SQRT((1-AY1099)/2)))</f>
        <v>0</v>
      </c>
      <c r="BA1099" s="30">
        <f t="shared" ca="1" si="676"/>
        <v>0.59058883928355199</v>
      </c>
      <c r="BB1099" s="30">
        <f t="shared" ca="1" si="676"/>
        <v>0.8940855174468415</v>
      </c>
      <c r="BC1099" s="30">
        <f>IF(Riskregister!$E$16="",0,COUNTIF(BQ$4:BQ$53,"&lt;"&amp;BA1099)*IF(BB1099&lt;0.5,Riskregister!$K$16+(Riskregister!$L$16-Riskregister!$K$16)*SQRT(BB1099/2),Riskregister!$L$16-(Riskregister!$L$16-Riskregister!$K$16)*SQRT((1-BB1099)/2)))</f>
        <v>0</v>
      </c>
      <c r="BD1099" s="30">
        <f t="shared" ca="1" si="677"/>
        <v>26675368.172085702</v>
      </c>
    </row>
    <row r="1100" spans="20:56" x14ac:dyDescent="0.35">
      <c r="T1100" s="30">
        <f t="shared" ca="1" si="665"/>
        <v>0.24704019542135258</v>
      </c>
      <c r="U1100" s="30">
        <f t="shared" ca="1" si="665"/>
        <v>0.30582274746105353</v>
      </c>
      <c r="V1100" s="30">
        <f ca="1">IF(Riskregister!$E$5="",0,COUNTIF(BF$4:BF$53,"&lt;"&amp;T1100)*IF(U1100&lt;0.5,Riskregister!$K$5+(Riskregister!$L$5-Riskregister!$K$5)*SQRT(U1100/2),Riskregister!$L$5-(Riskregister!$L$5-Riskregister!$K$5)*SQRT((1-U1100)/2)))</f>
        <v>651934.95524276444</v>
      </c>
      <c r="W1100" s="30">
        <f t="shared" ca="1" si="666"/>
        <v>4.292455762507319E-2</v>
      </c>
      <c r="X1100" s="30">
        <f t="shared" ca="1" si="666"/>
        <v>0.97294374730350663</v>
      </c>
      <c r="Y1100" s="30">
        <f ca="1">IF(Riskregister!$E$6="",0,COUNTIF(BG$4:BG$53,"&lt;"&amp;W1100)*IF(X1100&lt;0.5,Riskregister!$K$6+(Riskregister!$L$6-Riskregister!$K$6)*SQRT(X1100/2),Riskregister!$L$6-(Riskregister!$L$6-Riskregister!$K$6)*SQRT((1-X1100)/2)))</f>
        <v>0</v>
      </c>
      <c r="Z1100" s="30">
        <f t="shared" ca="1" si="667"/>
        <v>0.15015269901508066</v>
      </c>
      <c r="AA1100" s="30">
        <f t="shared" ca="1" si="667"/>
        <v>0.40310984627103086</v>
      </c>
      <c r="AB1100" s="30">
        <f ca="1">IF(Riskregister!$E$7="",0,COUNTIF(BH$4:BH$53,"&lt;"&amp;Z1100)*IF(AA1100&lt;0.5,Riskregister!$K$7+(Riskregister!$L$7-Riskregister!$K$7)*SQRT(AA1100/2),Riskregister!$L$7-(Riskregister!$L$7-Riskregister!$K$7)*SQRT((1-AA1100)/2)))</f>
        <v>828528.16113966622</v>
      </c>
      <c r="AC1100" s="30">
        <f t="shared" ca="1" si="668"/>
        <v>0.58359453692970753</v>
      </c>
      <c r="AD1100" s="30">
        <f t="shared" ca="1" si="668"/>
        <v>0.25033184206412207</v>
      </c>
      <c r="AE1100" s="30">
        <f ca="1">IF(Riskregister!$E$8="",0,COUNTIF(BI$4:BI$53,"&lt;"&amp;AC1100)*IF(AD1100&lt;0.5,Riskregister!$K$8+(Riskregister!$L$8-Riskregister!$K$8)*SQRT(AD1100/2),Riskregister!$L$8-(Riskregister!$L$8-Riskregister!$K$8)*SQRT((1-AD1100)/2)))</f>
        <v>5888410.2437935136</v>
      </c>
      <c r="AF1100" s="30">
        <f t="shared" ca="1" si="669"/>
        <v>0.88042477019709919</v>
      </c>
      <c r="AG1100" s="30">
        <f t="shared" ca="1" si="669"/>
        <v>9.6555889431886976E-2</v>
      </c>
      <c r="AH1100" s="30">
        <f>IF(Riskregister!$E$9="",0,COUNTIF(BJ$4:BJ$53,"&lt;"&amp;AF1100)*IF(AG1100&lt;0.5,Riskregister!$K$9+(Riskregister!$L$9-Riskregister!$K$9)*SQRT(AG1100/2),Riskregister!$L$9-(Riskregister!$L$9-Riskregister!$K$9)*SQRT((1-AG1100)/2)))</f>
        <v>0</v>
      </c>
      <c r="AI1100" s="30">
        <f t="shared" ca="1" si="670"/>
        <v>0.19232707449765074</v>
      </c>
      <c r="AJ1100" s="30">
        <f t="shared" ca="1" si="670"/>
        <v>0.55906240781388306</v>
      </c>
      <c r="AK1100" s="30">
        <f>IF(Riskregister!$E$10="",0,COUNTIF(BK$4:BK$53,"&lt;"&amp;AI1100)*IF(AJ1100&lt;0.5,Riskregister!$K$10+(Riskregister!$L$10-Riskregister!$K$10)*SQRT(AJ1100/2),Riskregister!$L$10-(Riskregister!$L$10-Riskregister!$K$10)*SQRT((1-AJ1100)/2)))</f>
        <v>0</v>
      </c>
      <c r="AL1100" s="30">
        <f t="shared" ca="1" si="671"/>
        <v>0.82848273924968963</v>
      </c>
      <c r="AM1100" s="30">
        <f t="shared" ca="1" si="671"/>
        <v>0.99176463791797353</v>
      </c>
      <c r="AN1100" s="30">
        <f>IF(Riskregister!$E$11="",0,COUNTIF(BL$4:BL$53,"&lt;"&amp;AL1100)*IF(AM1100&lt;0.5,Riskregister!$K$11+(Riskregister!$L$11-Riskregister!$K$11)*SQRT(AM1100/2),Riskregister!$L$11-(Riskregister!$L$11-Riskregister!$K$11)*SQRT((1-AM1100)/2)))</f>
        <v>0</v>
      </c>
      <c r="AO1100" s="30">
        <f t="shared" ca="1" si="672"/>
        <v>4.249627728809946E-2</v>
      </c>
      <c r="AP1100" s="30">
        <f t="shared" ca="1" si="672"/>
        <v>0.89171673411684449</v>
      </c>
      <c r="AQ1100" s="30">
        <f>IF(Riskregister!$E$12="",0,COUNTIF(BM$4:BM$53,"&lt;"&amp;AO1100)*IF(AP1100&lt;0.5,Riskregister!$K$12+(Riskregister!$L$12-Riskregister!$K$12)*SQRT(AP1100/2),Riskregister!$L$12-(Riskregister!$L$12-Riskregister!$K$12)*SQRT((1-AP1100)/2)))</f>
        <v>0</v>
      </c>
      <c r="AR1100" s="30">
        <f t="shared" ca="1" si="673"/>
        <v>4.1996412346828271E-2</v>
      </c>
      <c r="AS1100" s="30">
        <f t="shared" ca="1" si="673"/>
        <v>0.15729330745369219</v>
      </c>
      <c r="AT1100" s="30">
        <f>IF(Riskregister!$E$13="",0,COUNTIF(BN$4:BN$53,"&lt;"&amp;AR1100)*IF(AS1100&lt;0.5,Riskregister!$K$13+(Riskregister!$L$13-Riskregister!$K$13)*SQRT(AS1100/2),Riskregister!$L$13-(Riskregister!$L$13-Riskregister!$K$13)*SQRT((1-AS1100)/2)))</f>
        <v>0</v>
      </c>
      <c r="AU1100" s="30">
        <f t="shared" ca="1" si="674"/>
        <v>0.8910488195815629</v>
      </c>
      <c r="AV1100" s="30">
        <f t="shared" ca="1" si="674"/>
        <v>0.16097946543013031</v>
      </c>
      <c r="AW1100" s="30">
        <f>IF(Riskregister!$E$14="",0,COUNTIF(BO$4:BO$53,"&lt;"&amp;AU1100)*IF(AV1100&lt;0.5,Riskregister!$K$14+(Riskregister!$L$14-Riskregister!$K$14)*SQRT(AV1100/2),Riskregister!$L$14-(Riskregister!$L$14-Riskregister!$K$14)*SQRT((1-AV1100)/2)))</f>
        <v>0</v>
      </c>
      <c r="AX1100" s="30">
        <f t="shared" ca="1" si="675"/>
        <v>0.66850444135324283</v>
      </c>
      <c r="AY1100" s="30">
        <f t="shared" ca="1" si="675"/>
        <v>0.62847838772998132</v>
      </c>
      <c r="AZ1100" s="30">
        <f>IF(Riskregister!$E$15="",0,COUNTIF(BP$4:BP$53,"&lt;"&amp;AX1100)*IF(AY1100&lt;0.5,Riskregister!$K$15+(Riskregister!$L$15-Riskregister!$K$15)*SQRT(AY1100/2),Riskregister!$L$15-(Riskregister!$L$15-Riskregister!$K$15)*SQRT((1-AY1100)/2)))</f>
        <v>0</v>
      </c>
      <c r="BA1100" s="30">
        <f t="shared" ca="1" si="676"/>
        <v>0.75584183387827641</v>
      </c>
      <c r="BB1100" s="30">
        <f t="shared" ca="1" si="676"/>
        <v>0.44567594559832824</v>
      </c>
      <c r="BC1100" s="30">
        <f>IF(Riskregister!$E$16="",0,COUNTIF(BQ$4:BQ$53,"&lt;"&amp;BA1100)*IF(BB1100&lt;0.5,Riskregister!$K$16+(Riskregister!$L$16-Riskregister!$K$16)*SQRT(BB1100/2),Riskregister!$L$16-(Riskregister!$L$16-Riskregister!$K$16)*SQRT((1-BB1100)/2)))</f>
        <v>0</v>
      </c>
      <c r="BD1100" s="30">
        <f t="shared" ca="1" si="677"/>
        <v>7368873.3601759449</v>
      </c>
    </row>
    <row r="1101" spans="20:56" x14ac:dyDescent="0.35">
      <c r="T1101" s="30">
        <f t="shared" ca="1" si="665"/>
        <v>0.72326703224255151</v>
      </c>
      <c r="U1101" s="30">
        <f t="shared" ca="1" si="665"/>
        <v>0.78724868710283291</v>
      </c>
      <c r="V1101" s="30">
        <f ca="1">IF(Riskregister!$E$5="",0,COUNTIF(BF$4:BF$53,"&lt;"&amp;T1101)*IF(U1101&lt;0.5,Riskregister!$K$5+(Riskregister!$L$5-Riskregister!$K$5)*SQRT(U1101/2),Riskregister!$L$5-(Riskregister!$L$5-Riskregister!$K$5)*SQRT((1-U1101)/2)))</f>
        <v>2266156.1741276593</v>
      </c>
      <c r="W1101" s="30">
        <f t="shared" ca="1" si="666"/>
        <v>0.83540395122997801</v>
      </c>
      <c r="X1101" s="30">
        <f t="shared" ca="1" si="666"/>
        <v>0.20763209038968222</v>
      </c>
      <c r="Y1101" s="30">
        <f ca="1">IF(Riskregister!$E$6="",0,COUNTIF(BG$4:BG$53,"&lt;"&amp;W1101)*IF(X1101&lt;0.5,Riskregister!$K$6+(Riskregister!$L$6-Riskregister!$K$6)*SQRT(X1101/2),Riskregister!$L$6-(Riskregister!$L$6-Riskregister!$K$6)*SQRT((1-X1101)/2)))</f>
        <v>2339906.8589673317</v>
      </c>
      <c r="Z1101" s="30">
        <f t="shared" ca="1" si="667"/>
        <v>0.89998623415721535</v>
      </c>
      <c r="AA1101" s="30">
        <f t="shared" ca="1" si="667"/>
        <v>0.30896873735100427</v>
      </c>
      <c r="AB1101" s="30">
        <f ca="1">IF(Riskregister!$E$7="",0,COUNTIF(BH$4:BH$53,"&lt;"&amp;Z1101)*IF(AA1101&lt;0.5,Riskregister!$K$7+(Riskregister!$L$7-Riskregister!$K$7)*SQRT(AA1101/2),Riskregister!$L$7-(Riskregister!$L$7-Riskregister!$K$7)*SQRT((1-AA1101)/2)))</f>
        <v>1875657.4850866408</v>
      </c>
      <c r="AC1101" s="30">
        <f t="shared" ca="1" si="668"/>
        <v>0.97130604373810336</v>
      </c>
      <c r="AD1101" s="30">
        <f t="shared" ca="1" si="668"/>
        <v>0.66193199950557224</v>
      </c>
      <c r="AE1101" s="30">
        <f ca="1">IF(Riskregister!$E$8="",0,COUNTIF(BI$4:BI$53,"&lt;"&amp;AC1101)*IF(AD1101&lt;0.5,Riskregister!$K$8+(Riskregister!$L$8-Riskregister!$K$8)*SQRT(AD1101/2),Riskregister!$L$8-(Riskregister!$L$8-Riskregister!$K$8)*SQRT((1-AD1101)/2)))</f>
        <v>18405923.997290932</v>
      </c>
      <c r="AF1101" s="30">
        <f t="shared" ca="1" si="669"/>
        <v>0.35095360425922861</v>
      </c>
      <c r="AG1101" s="30">
        <f t="shared" ca="1" si="669"/>
        <v>0.63000115750673169</v>
      </c>
      <c r="AH1101" s="30">
        <f>IF(Riskregister!$E$9="",0,COUNTIF(BJ$4:BJ$53,"&lt;"&amp;AF1101)*IF(AG1101&lt;0.5,Riskregister!$K$9+(Riskregister!$L$9-Riskregister!$K$9)*SQRT(AG1101/2),Riskregister!$L$9-(Riskregister!$L$9-Riskregister!$K$9)*SQRT((1-AG1101)/2)))</f>
        <v>0</v>
      </c>
      <c r="AI1101" s="30">
        <f t="shared" ca="1" si="670"/>
        <v>0.51686001919972924</v>
      </c>
      <c r="AJ1101" s="30">
        <f t="shared" ca="1" si="670"/>
        <v>0.25304981964039208</v>
      </c>
      <c r="AK1101" s="30">
        <f>IF(Riskregister!$E$10="",0,COUNTIF(BK$4:BK$53,"&lt;"&amp;AI1101)*IF(AJ1101&lt;0.5,Riskregister!$K$10+(Riskregister!$L$10-Riskregister!$K$10)*SQRT(AJ1101/2),Riskregister!$L$10-(Riskregister!$L$10-Riskregister!$K$10)*SQRT((1-AJ1101)/2)))</f>
        <v>0</v>
      </c>
      <c r="AL1101" s="30">
        <f t="shared" ca="1" si="671"/>
        <v>0.95776761201092475</v>
      </c>
      <c r="AM1101" s="30">
        <f t="shared" ca="1" si="671"/>
        <v>0.66475363613418958</v>
      </c>
      <c r="AN1101" s="30">
        <f>IF(Riskregister!$E$11="",0,COUNTIF(BL$4:BL$53,"&lt;"&amp;AL1101)*IF(AM1101&lt;0.5,Riskregister!$K$11+(Riskregister!$L$11-Riskregister!$K$11)*SQRT(AM1101/2),Riskregister!$L$11-(Riskregister!$L$11-Riskregister!$K$11)*SQRT((1-AM1101)/2)))</f>
        <v>0</v>
      </c>
      <c r="AO1101" s="30">
        <f t="shared" ca="1" si="672"/>
        <v>0.97809498854635724</v>
      </c>
      <c r="AP1101" s="30">
        <f t="shared" ca="1" si="672"/>
        <v>0.74685245966783231</v>
      </c>
      <c r="AQ1101" s="30">
        <f>IF(Riskregister!$E$12="",0,COUNTIF(BM$4:BM$53,"&lt;"&amp;AO1101)*IF(AP1101&lt;0.5,Riskregister!$K$12+(Riskregister!$L$12-Riskregister!$K$12)*SQRT(AP1101/2),Riskregister!$L$12-(Riskregister!$L$12-Riskregister!$K$12)*SQRT((1-AP1101)/2)))</f>
        <v>0</v>
      </c>
      <c r="AR1101" s="30">
        <f t="shared" ca="1" si="673"/>
        <v>0.52921076946397161</v>
      </c>
      <c r="AS1101" s="30">
        <f t="shared" ca="1" si="673"/>
        <v>0.54117127465652171</v>
      </c>
      <c r="AT1101" s="30">
        <f>IF(Riskregister!$E$13="",0,COUNTIF(BN$4:BN$53,"&lt;"&amp;AR1101)*IF(AS1101&lt;0.5,Riskregister!$K$13+(Riskregister!$L$13-Riskregister!$K$13)*SQRT(AS1101/2),Riskregister!$L$13-(Riskregister!$L$13-Riskregister!$K$13)*SQRT((1-AS1101)/2)))</f>
        <v>0</v>
      </c>
      <c r="AU1101" s="30">
        <f t="shared" ca="1" si="674"/>
        <v>0.6708982238789255</v>
      </c>
      <c r="AV1101" s="30">
        <f t="shared" ca="1" si="674"/>
        <v>0.6248106924940523</v>
      </c>
      <c r="AW1101" s="30">
        <f>IF(Riskregister!$E$14="",0,COUNTIF(BO$4:BO$53,"&lt;"&amp;AU1101)*IF(AV1101&lt;0.5,Riskregister!$K$14+(Riskregister!$L$14-Riskregister!$K$14)*SQRT(AV1101/2),Riskregister!$L$14-(Riskregister!$L$14-Riskregister!$K$14)*SQRT((1-AV1101)/2)))</f>
        <v>0</v>
      </c>
      <c r="AX1101" s="30">
        <f t="shared" ca="1" si="675"/>
        <v>0.5456299980976882</v>
      </c>
      <c r="AY1101" s="30">
        <f t="shared" ca="1" si="675"/>
        <v>0.10377648726438038</v>
      </c>
      <c r="AZ1101" s="30">
        <f>IF(Riskregister!$E$15="",0,COUNTIF(BP$4:BP$53,"&lt;"&amp;AX1101)*IF(AY1101&lt;0.5,Riskregister!$K$15+(Riskregister!$L$15-Riskregister!$K$15)*SQRT(AY1101/2),Riskregister!$L$15-(Riskregister!$L$15-Riskregister!$K$15)*SQRT((1-AY1101)/2)))</f>
        <v>0</v>
      </c>
      <c r="BA1101" s="30">
        <f t="shared" ca="1" si="676"/>
        <v>0.34099629979743273</v>
      </c>
      <c r="BB1101" s="30">
        <f t="shared" ca="1" si="676"/>
        <v>0.89781063155007357</v>
      </c>
      <c r="BC1101" s="30">
        <f>IF(Riskregister!$E$16="",0,COUNTIF(BQ$4:BQ$53,"&lt;"&amp;BA1101)*IF(BB1101&lt;0.5,Riskregister!$K$16+(Riskregister!$L$16-Riskregister!$K$16)*SQRT(BB1101/2),Riskregister!$L$16-(Riskregister!$L$16-Riskregister!$K$16)*SQRT((1-BB1101)/2)))</f>
        <v>0</v>
      </c>
      <c r="BD1101" s="30">
        <f t="shared" ca="1" si="677"/>
        <v>24887644.515472561</v>
      </c>
    </row>
    <row r="1102" spans="20:56" x14ac:dyDescent="0.35">
      <c r="T1102" s="30">
        <f t="shared" ca="1" si="665"/>
        <v>0.46599864477015263</v>
      </c>
      <c r="U1102" s="30">
        <f t="shared" ca="1" si="665"/>
        <v>7.9838456535462066E-2</v>
      </c>
      <c r="V1102" s="30">
        <f ca="1">IF(Riskregister!$E$5="",0,COUNTIF(BF$4:BF$53,"&lt;"&amp;T1102)*IF(U1102&lt;0.5,Riskregister!$K$5+(Riskregister!$L$5-Riskregister!$K$5)*SQRT(U1102/2),Riskregister!$L$5-(Riskregister!$L$5-Riskregister!$K$5)*SQRT((1-U1102)/2)))</f>
        <v>719727.25764731271</v>
      </c>
      <c r="W1102" s="30">
        <f t="shared" ca="1" si="666"/>
        <v>0.53785439044535621</v>
      </c>
      <c r="X1102" s="30">
        <f t="shared" ca="1" si="666"/>
        <v>0.3095744498568741</v>
      </c>
      <c r="Y1102" s="30">
        <f ca="1">IF(Riskregister!$E$6="",0,COUNTIF(BG$4:BG$53,"&lt;"&amp;W1102)*IF(X1102&lt;0.5,Riskregister!$K$6+(Riskregister!$L$6-Riskregister!$K$6)*SQRT(X1102/2),Riskregister!$L$6-(Riskregister!$L$6-Riskregister!$K$6)*SQRT((1-X1102)/2)))</f>
        <v>1816348.2746388842</v>
      </c>
      <c r="Z1102" s="30">
        <f t="shared" ca="1" si="667"/>
        <v>0.1422936886907058</v>
      </c>
      <c r="AA1102" s="30">
        <f t="shared" ca="1" si="667"/>
        <v>8.1857442053550056E-2</v>
      </c>
      <c r="AB1102" s="30">
        <f ca="1">IF(Riskregister!$E$7="",0,COUNTIF(BH$4:BH$53,"&lt;"&amp;Z1102)*IF(AA1102&lt;0.5,Riskregister!$K$7+(Riskregister!$L$7-Riskregister!$K$7)*SQRT(AA1102/2),Riskregister!$L$7-(Riskregister!$L$7-Riskregister!$K$7)*SQRT((1-AA1102)/2)))</f>
        <v>483231.87181614828</v>
      </c>
      <c r="AC1102" s="30">
        <f t="shared" ca="1" si="668"/>
        <v>0.18070063304842565</v>
      </c>
      <c r="AD1102" s="30">
        <f t="shared" ca="1" si="668"/>
        <v>0.86254686050266216</v>
      </c>
      <c r="AE1102" s="30">
        <f ca="1">IF(Riskregister!$E$8="",0,COUNTIF(BI$4:BI$53,"&lt;"&amp;AC1102)*IF(AD1102&lt;0.5,Riskregister!$K$8+(Riskregister!$L$8-Riskregister!$K$8)*SQRT(AD1102/2),Riskregister!$L$8-(Riskregister!$L$8-Riskregister!$K$8)*SQRT((1-AD1102)/2)))</f>
        <v>3767859.6160550145</v>
      </c>
      <c r="AF1102" s="30">
        <f t="shared" ca="1" si="669"/>
        <v>0.94931805904918409</v>
      </c>
      <c r="AG1102" s="30">
        <f t="shared" ca="1" si="669"/>
        <v>0.40459357568133403</v>
      </c>
      <c r="AH1102" s="30">
        <f>IF(Riskregister!$E$9="",0,COUNTIF(BJ$4:BJ$53,"&lt;"&amp;AF1102)*IF(AG1102&lt;0.5,Riskregister!$K$9+(Riskregister!$L$9-Riskregister!$K$9)*SQRT(AG1102/2),Riskregister!$L$9-(Riskregister!$L$9-Riskregister!$K$9)*SQRT((1-AG1102)/2)))</f>
        <v>0</v>
      </c>
      <c r="AI1102" s="30">
        <f t="shared" ca="1" si="670"/>
        <v>0.69680795463058265</v>
      </c>
      <c r="AJ1102" s="30">
        <f t="shared" ca="1" si="670"/>
        <v>0.4596205458467082</v>
      </c>
      <c r="AK1102" s="30">
        <f>IF(Riskregister!$E$10="",0,COUNTIF(BK$4:BK$53,"&lt;"&amp;AI1102)*IF(AJ1102&lt;0.5,Riskregister!$K$10+(Riskregister!$L$10-Riskregister!$K$10)*SQRT(AJ1102/2),Riskregister!$L$10-(Riskregister!$L$10-Riskregister!$K$10)*SQRT((1-AJ1102)/2)))</f>
        <v>0</v>
      </c>
      <c r="AL1102" s="30">
        <f t="shared" ca="1" si="671"/>
        <v>0.21391308476981497</v>
      </c>
      <c r="AM1102" s="30">
        <f t="shared" ca="1" si="671"/>
        <v>0.5837451095743792</v>
      </c>
      <c r="AN1102" s="30">
        <f>IF(Riskregister!$E$11="",0,COUNTIF(BL$4:BL$53,"&lt;"&amp;AL1102)*IF(AM1102&lt;0.5,Riskregister!$K$11+(Riskregister!$L$11-Riskregister!$K$11)*SQRT(AM1102/2),Riskregister!$L$11-(Riskregister!$L$11-Riskregister!$K$11)*SQRT((1-AM1102)/2)))</f>
        <v>0</v>
      </c>
      <c r="AO1102" s="30">
        <f t="shared" ca="1" si="672"/>
        <v>0.63905877840581926</v>
      </c>
      <c r="AP1102" s="30">
        <f t="shared" ca="1" si="672"/>
        <v>0.6609431078141379</v>
      </c>
      <c r="AQ1102" s="30">
        <f>IF(Riskregister!$E$12="",0,COUNTIF(BM$4:BM$53,"&lt;"&amp;AO1102)*IF(AP1102&lt;0.5,Riskregister!$K$12+(Riskregister!$L$12-Riskregister!$K$12)*SQRT(AP1102/2),Riskregister!$L$12-(Riskregister!$L$12-Riskregister!$K$12)*SQRT((1-AP1102)/2)))</f>
        <v>0</v>
      </c>
      <c r="AR1102" s="30">
        <f t="shared" ca="1" si="673"/>
        <v>0.78859740372021292</v>
      </c>
      <c r="AS1102" s="30">
        <f t="shared" ca="1" si="673"/>
        <v>0.21152621273246419</v>
      </c>
      <c r="AT1102" s="30">
        <f>IF(Riskregister!$E$13="",0,COUNTIF(BN$4:BN$53,"&lt;"&amp;AR1102)*IF(AS1102&lt;0.5,Riskregister!$K$13+(Riskregister!$L$13-Riskregister!$K$13)*SQRT(AS1102/2),Riskregister!$L$13-(Riskregister!$L$13-Riskregister!$K$13)*SQRT((1-AS1102)/2)))</f>
        <v>0</v>
      </c>
      <c r="AU1102" s="30">
        <f t="shared" ca="1" si="674"/>
        <v>0.58324859236835491</v>
      </c>
      <c r="AV1102" s="30">
        <f t="shared" ca="1" si="674"/>
        <v>0.98070080294902529</v>
      </c>
      <c r="AW1102" s="30">
        <f>IF(Riskregister!$E$14="",0,COUNTIF(BO$4:BO$53,"&lt;"&amp;AU1102)*IF(AV1102&lt;0.5,Riskregister!$K$14+(Riskregister!$L$14-Riskregister!$K$14)*SQRT(AV1102/2),Riskregister!$L$14-(Riskregister!$L$14-Riskregister!$K$14)*SQRT((1-AV1102)/2)))</f>
        <v>0</v>
      </c>
      <c r="AX1102" s="30">
        <f t="shared" ca="1" si="675"/>
        <v>0.38518792742260255</v>
      </c>
      <c r="AY1102" s="30">
        <f t="shared" ca="1" si="675"/>
        <v>0.21513477117436453</v>
      </c>
      <c r="AZ1102" s="30">
        <f>IF(Riskregister!$E$15="",0,COUNTIF(BP$4:BP$53,"&lt;"&amp;AX1102)*IF(AY1102&lt;0.5,Riskregister!$K$15+(Riskregister!$L$15-Riskregister!$K$15)*SQRT(AY1102/2),Riskregister!$L$15-(Riskregister!$L$15-Riskregister!$K$15)*SQRT((1-AY1102)/2)))</f>
        <v>0</v>
      </c>
      <c r="BA1102" s="30">
        <f t="shared" ca="1" si="676"/>
        <v>0.25322560619791112</v>
      </c>
      <c r="BB1102" s="30">
        <f t="shared" ca="1" si="676"/>
        <v>0.27341920885106863</v>
      </c>
      <c r="BC1102" s="30">
        <f>IF(Riskregister!$E$16="",0,COUNTIF(BQ$4:BQ$53,"&lt;"&amp;BA1102)*IF(BB1102&lt;0.5,Riskregister!$K$16+(Riskregister!$L$16-Riskregister!$K$16)*SQRT(BB1102/2),Riskregister!$L$16-(Riskregister!$L$16-Riskregister!$K$16)*SQRT((1-BB1102)/2)))</f>
        <v>0</v>
      </c>
      <c r="BD1102" s="30">
        <f t="shared" ca="1" si="677"/>
        <v>6787167.0201573595</v>
      </c>
    </row>
    <row r="1103" spans="20:56" x14ac:dyDescent="0.35">
      <c r="T1103" s="30">
        <f t="shared" ca="1" si="665"/>
        <v>0.16561374762548331</v>
      </c>
      <c r="U1103" s="30">
        <f t="shared" ca="1" si="665"/>
        <v>0.95549491861224511</v>
      </c>
      <c r="V1103" s="30">
        <f ca="1">IF(Riskregister!$E$5="",0,COUNTIF(BF$4:BF$53,"&lt;"&amp;T1103)*IF(U1103&lt;0.5,Riskregister!$K$5+(Riskregister!$L$5-Riskregister!$K$5)*SQRT(U1103/2),Riskregister!$L$5-(Riskregister!$L$5-Riskregister!$K$5)*SQRT((1-U1103)/2)))</f>
        <v>1065744.4304245044</v>
      </c>
      <c r="W1103" s="30">
        <f t="shared" ca="1" si="666"/>
        <v>0.5052851572232534</v>
      </c>
      <c r="X1103" s="30">
        <f t="shared" ca="1" si="666"/>
        <v>0.5197388148899833</v>
      </c>
      <c r="Y1103" s="30">
        <f ca="1">IF(Riskregister!$E$6="",0,COUNTIF(BG$4:BG$53,"&lt;"&amp;W1103)*IF(X1103&lt;0.5,Riskregister!$K$6+(Riskregister!$L$6-Riskregister!$K$6)*SQRT(X1103/2),Riskregister!$L$6-(Riskregister!$L$6-Riskregister!$K$6)*SQRT((1-X1103)/2)))</f>
        <v>2235887.6227652309</v>
      </c>
      <c r="Z1103" s="30">
        <f t="shared" ca="1" si="667"/>
        <v>0.79166511065071965</v>
      </c>
      <c r="AA1103" s="30">
        <f t="shared" ca="1" si="667"/>
        <v>9.7060269640012575E-2</v>
      </c>
      <c r="AB1103" s="30">
        <f ca="1">IF(Riskregister!$E$7="",0,COUNTIF(BH$4:BH$53,"&lt;"&amp;Z1103)*IF(AA1103&lt;0.5,Riskregister!$K$7+(Riskregister!$L$7-Riskregister!$K$7)*SQRT(AA1103/2),Riskregister!$L$7-(Riskregister!$L$7-Riskregister!$K$7)*SQRT((1-AA1103)/2)))</f>
        <v>1016827.5747636849</v>
      </c>
      <c r="AC1103" s="30">
        <f t="shared" ca="1" si="668"/>
        <v>0.77503203830333089</v>
      </c>
      <c r="AD1103" s="30">
        <f t="shared" ca="1" si="668"/>
        <v>0.81594289336656589</v>
      </c>
      <c r="AE1103" s="30">
        <f ca="1">IF(Riskregister!$E$8="",0,COUNTIF(BI$4:BI$53,"&lt;"&amp;AC1103)*IF(AD1103&lt;0.5,Riskregister!$K$8+(Riskregister!$L$8-Riskregister!$K$8)*SQRT(AD1103/2),Riskregister!$L$8-(Riskregister!$L$8-Riskregister!$K$8)*SQRT((1-AD1103)/2)))</f>
        <v>14296792.842245648</v>
      </c>
      <c r="AF1103" s="30">
        <f t="shared" ca="1" si="669"/>
        <v>0.7004594450452678</v>
      </c>
      <c r="AG1103" s="30">
        <f t="shared" ca="1" si="669"/>
        <v>0.69882697042282849</v>
      </c>
      <c r="AH1103" s="30">
        <f>IF(Riskregister!$E$9="",0,COUNTIF(BJ$4:BJ$53,"&lt;"&amp;AF1103)*IF(AG1103&lt;0.5,Riskregister!$K$9+(Riskregister!$L$9-Riskregister!$K$9)*SQRT(AG1103/2),Riskregister!$L$9-(Riskregister!$L$9-Riskregister!$K$9)*SQRT((1-AG1103)/2)))</f>
        <v>0</v>
      </c>
      <c r="AI1103" s="30">
        <f t="shared" ca="1" si="670"/>
        <v>0.50612704806687125</v>
      </c>
      <c r="AJ1103" s="30">
        <f t="shared" ca="1" si="670"/>
        <v>0.84696596868097351</v>
      </c>
      <c r="AK1103" s="30">
        <f>IF(Riskregister!$E$10="",0,COUNTIF(BK$4:BK$53,"&lt;"&amp;AI1103)*IF(AJ1103&lt;0.5,Riskregister!$K$10+(Riskregister!$L$10-Riskregister!$K$10)*SQRT(AJ1103/2),Riskregister!$L$10-(Riskregister!$L$10-Riskregister!$K$10)*SQRT((1-AJ1103)/2)))</f>
        <v>0</v>
      </c>
      <c r="AL1103" s="30">
        <f t="shared" ca="1" si="671"/>
        <v>0.65332681999742725</v>
      </c>
      <c r="AM1103" s="30">
        <f t="shared" ca="1" si="671"/>
        <v>0.56760351954911925</v>
      </c>
      <c r="AN1103" s="30">
        <f>IF(Riskregister!$E$11="",0,COUNTIF(BL$4:BL$53,"&lt;"&amp;AL1103)*IF(AM1103&lt;0.5,Riskregister!$K$11+(Riskregister!$L$11-Riskregister!$K$11)*SQRT(AM1103/2),Riskregister!$L$11-(Riskregister!$L$11-Riskregister!$K$11)*SQRT((1-AM1103)/2)))</f>
        <v>0</v>
      </c>
      <c r="AO1103" s="30">
        <f t="shared" ca="1" si="672"/>
        <v>0.54793980297034639</v>
      </c>
      <c r="AP1103" s="30">
        <f t="shared" ca="1" si="672"/>
        <v>0.40816072194620756</v>
      </c>
      <c r="AQ1103" s="30">
        <f>IF(Riskregister!$E$12="",0,COUNTIF(BM$4:BM$53,"&lt;"&amp;AO1103)*IF(AP1103&lt;0.5,Riskregister!$K$12+(Riskregister!$L$12-Riskregister!$K$12)*SQRT(AP1103/2),Riskregister!$L$12-(Riskregister!$L$12-Riskregister!$K$12)*SQRT((1-AP1103)/2)))</f>
        <v>0</v>
      </c>
      <c r="AR1103" s="30">
        <f t="shared" ca="1" si="673"/>
        <v>0.63193521531155306</v>
      </c>
      <c r="AS1103" s="30">
        <f t="shared" ca="1" si="673"/>
        <v>0.72607496521797521</v>
      </c>
      <c r="AT1103" s="30">
        <f>IF(Riskregister!$E$13="",0,COUNTIF(BN$4:BN$53,"&lt;"&amp;AR1103)*IF(AS1103&lt;0.5,Riskregister!$K$13+(Riskregister!$L$13-Riskregister!$K$13)*SQRT(AS1103/2),Riskregister!$L$13-(Riskregister!$L$13-Riskregister!$K$13)*SQRT((1-AS1103)/2)))</f>
        <v>0</v>
      </c>
      <c r="AU1103" s="30">
        <f t="shared" ca="1" si="674"/>
        <v>0.17313673249343819</v>
      </c>
      <c r="AV1103" s="30">
        <f t="shared" ca="1" si="674"/>
        <v>0.98826501541310396</v>
      </c>
      <c r="AW1103" s="30">
        <f>IF(Riskregister!$E$14="",0,COUNTIF(BO$4:BO$53,"&lt;"&amp;AU1103)*IF(AV1103&lt;0.5,Riskregister!$K$14+(Riskregister!$L$14-Riskregister!$K$14)*SQRT(AV1103/2),Riskregister!$L$14-(Riskregister!$L$14-Riskregister!$K$14)*SQRT((1-AV1103)/2)))</f>
        <v>0</v>
      </c>
      <c r="AX1103" s="30">
        <f t="shared" ca="1" si="675"/>
        <v>0.95980042754084971</v>
      </c>
      <c r="AY1103" s="30">
        <f t="shared" ca="1" si="675"/>
        <v>3.5514772059724864E-3</v>
      </c>
      <c r="AZ1103" s="30">
        <f>IF(Riskregister!$E$15="",0,COUNTIF(BP$4:BP$53,"&lt;"&amp;AX1103)*IF(AY1103&lt;0.5,Riskregister!$K$15+(Riskregister!$L$15-Riskregister!$K$15)*SQRT(AY1103/2),Riskregister!$L$15-(Riskregister!$L$15-Riskregister!$K$15)*SQRT((1-AY1103)/2)))</f>
        <v>0</v>
      </c>
      <c r="BA1103" s="30">
        <f t="shared" ca="1" si="676"/>
        <v>0.2855421016347135</v>
      </c>
      <c r="BB1103" s="30">
        <f t="shared" ca="1" si="676"/>
        <v>0.65614302250562817</v>
      </c>
      <c r="BC1103" s="30">
        <f>IF(Riskregister!$E$16="",0,COUNTIF(BQ$4:BQ$53,"&lt;"&amp;BA1103)*IF(BB1103&lt;0.5,Riskregister!$K$16+(Riskregister!$L$16-Riskregister!$K$16)*SQRT(BB1103/2),Riskregister!$L$16-(Riskregister!$L$16-Riskregister!$K$16)*SQRT((1-BB1103)/2)))</f>
        <v>0</v>
      </c>
      <c r="BD1103" s="30">
        <f t="shared" ca="1" si="677"/>
        <v>18615252.470199067</v>
      </c>
    </row>
    <row r="1104" spans="20:56" x14ac:dyDescent="0.35">
      <c r="T1104" s="30">
        <f t="shared" ref="T1104:U1123" ca="1" si="678">RAND()</f>
        <v>0.72211417205864392</v>
      </c>
      <c r="U1104" s="30">
        <f t="shared" ca="1" si="678"/>
        <v>0.55283043016285049</v>
      </c>
      <c r="V1104" s="30">
        <f ca="1">IF(Riskregister!$E$5="",0,COUNTIF(BF$4:BF$53,"&lt;"&amp;T1104)*IF(U1104&lt;0.5,Riskregister!$K$5+(Riskregister!$L$5-Riskregister!$K$5)*SQRT(U1104/2),Riskregister!$L$5-(Riskregister!$L$5-Riskregister!$K$5)*SQRT((1-U1104)/2)))</f>
        <v>1936093.0615649298</v>
      </c>
      <c r="W1104" s="30">
        <f t="shared" ref="W1104:X1123" ca="1" si="679">RAND()</f>
        <v>0.1706457828799669</v>
      </c>
      <c r="X1104" s="30">
        <f t="shared" ca="1" si="679"/>
        <v>0.17204873285176581</v>
      </c>
      <c r="Y1104" s="30">
        <f ca="1">IF(Riskregister!$E$6="",0,COUNTIF(BG$4:BG$53,"&lt;"&amp;W1104)*IF(X1104&lt;0.5,Riskregister!$K$6+(Riskregister!$L$6-Riskregister!$K$6)*SQRT(X1104/2),Riskregister!$L$6-(Riskregister!$L$6-Riskregister!$K$6)*SQRT((1-X1104)/2)))</f>
        <v>727938.39339440037</v>
      </c>
      <c r="Z1104" s="30">
        <f t="shared" ref="Z1104:AA1123" ca="1" si="680">RAND()</f>
        <v>0.143023474384261</v>
      </c>
      <c r="AA1104" s="30">
        <f t="shared" ca="1" si="680"/>
        <v>0.20449246926188647</v>
      </c>
      <c r="AB1104" s="30">
        <f ca="1">IF(Riskregister!$E$7="",0,COUNTIF(BH$4:BH$53,"&lt;"&amp;Z1104)*IF(AA1104&lt;0.5,Riskregister!$K$7+(Riskregister!$L$7-Riskregister!$K$7)*SQRT(AA1104/2),Riskregister!$L$7-(Riskregister!$L$7-Riskregister!$K$7)*SQRT((1-AA1104)/2)))</f>
        <v>647663.51188883907</v>
      </c>
      <c r="AC1104" s="30">
        <f t="shared" ref="AC1104:AD1123" ca="1" si="681">RAND()</f>
        <v>0.16871956650855069</v>
      </c>
      <c r="AD1104" s="30">
        <f t="shared" ca="1" si="681"/>
        <v>0.24135331044104191</v>
      </c>
      <c r="AE1104" s="30">
        <f ca="1">IF(Riskregister!$E$8="",0,COUNTIF(BI$4:BI$53,"&lt;"&amp;AC1104)*IF(AD1104&lt;0.5,Riskregister!$K$8+(Riskregister!$L$8-Riskregister!$K$8)*SQRT(AD1104/2),Riskregister!$L$8-(Riskregister!$L$8-Riskregister!$K$8)*SQRT((1-AD1104)/2)))</f>
        <v>1932711.6444189732</v>
      </c>
      <c r="AF1104" s="30">
        <f t="shared" ref="AF1104:AG1123" ca="1" si="682">RAND()</f>
        <v>0.79980613514563481</v>
      </c>
      <c r="AG1104" s="30">
        <f t="shared" ca="1" si="682"/>
        <v>0.51203657962933591</v>
      </c>
      <c r="AH1104" s="30">
        <f>IF(Riskregister!$E$9="",0,COUNTIF(BJ$4:BJ$53,"&lt;"&amp;AF1104)*IF(AG1104&lt;0.5,Riskregister!$K$9+(Riskregister!$L$9-Riskregister!$K$9)*SQRT(AG1104/2),Riskregister!$L$9-(Riskregister!$L$9-Riskregister!$K$9)*SQRT((1-AG1104)/2)))</f>
        <v>0</v>
      </c>
      <c r="AI1104" s="30">
        <f t="shared" ref="AI1104:AJ1123" ca="1" si="683">RAND()</f>
        <v>0.69064118900881699</v>
      </c>
      <c r="AJ1104" s="30">
        <f t="shared" ca="1" si="683"/>
        <v>0.52654041253660444</v>
      </c>
      <c r="AK1104" s="30">
        <f>IF(Riskregister!$E$10="",0,COUNTIF(BK$4:BK$53,"&lt;"&amp;AI1104)*IF(AJ1104&lt;0.5,Riskregister!$K$10+(Riskregister!$L$10-Riskregister!$K$10)*SQRT(AJ1104/2),Riskregister!$L$10-(Riskregister!$L$10-Riskregister!$K$10)*SQRT((1-AJ1104)/2)))</f>
        <v>0</v>
      </c>
      <c r="AL1104" s="30">
        <f t="shared" ref="AL1104:AM1123" ca="1" si="684">RAND()</f>
        <v>0.34890173545525738</v>
      </c>
      <c r="AM1104" s="30">
        <f t="shared" ca="1" si="684"/>
        <v>0.94769159345756804</v>
      </c>
      <c r="AN1104" s="30">
        <f>IF(Riskregister!$E$11="",0,COUNTIF(BL$4:BL$53,"&lt;"&amp;AL1104)*IF(AM1104&lt;0.5,Riskregister!$K$11+(Riskregister!$L$11-Riskregister!$K$11)*SQRT(AM1104/2),Riskregister!$L$11-(Riskregister!$L$11-Riskregister!$K$11)*SQRT((1-AM1104)/2)))</f>
        <v>0</v>
      </c>
      <c r="AO1104" s="30">
        <f t="shared" ref="AO1104:AP1123" ca="1" si="685">RAND()</f>
        <v>0.7268418350173983</v>
      </c>
      <c r="AP1104" s="30">
        <f t="shared" ca="1" si="685"/>
        <v>0.65724869419303167</v>
      </c>
      <c r="AQ1104" s="30">
        <f>IF(Riskregister!$E$12="",0,COUNTIF(BM$4:BM$53,"&lt;"&amp;AO1104)*IF(AP1104&lt;0.5,Riskregister!$K$12+(Riskregister!$L$12-Riskregister!$K$12)*SQRT(AP1104/2),Riskregister!$L$12-(Riskregister!$L$12-Riskregister!$K$12)*SQRT((1-AP1104)/2)))</f>
        <v>0</v>
      </c>
      <c r="AR1104" s="30">
        <f t="shared" ref="AR1104:AS1123" ca="1" si="686">RAND()</f>
        <v>0.44117071475906922</v>
      </c>
      <c r="AS1104" s="30">
        <f t="shared" ca="1" si="686"/>
        <v>0.22270281932161207</v>
      </c>
      <c r="AT1104" s="30">
        <f>IF(Riskregister!$E$13="",0,COUNTIF(BN$4:BN$53,"&lt;"&amp;AR1104)*IF(AS1104&lt;0.5,Riskregister!$K$13+(Riskregister!$L$13-Riskregister!$K$13)*SQRT(AS1104/2),Riskregister!$L$13-(Riskregister!$L$13-Riskregister!$K$13)*SQRT((1-AS1104)/2)))</f>
        <v>0</v>
      </c>
      <c r="AU1104" s="30">
        <f t="shared" ref="AU1104:AV1123" ca="1" si="687">RAND()</f>
        <v>0.43996859688886425</v>
      </c>
      <c r="AV1104" s="30">
        <f t="shared" ca="1" si="687"/>
        <v>0.20928061042998614</v>
      </c>
      <c r="AW1104" s="30">
        <f>IF(Riskregister!$E$14="",0,COUNTIF(BO$4:BO$53,"&lt;"&amp;AU1104)*IF(AV1104&lt;0.5,Riskregister!$K$14+(Riskregister!$L$14-Riskregister!$K$14)*SQRT(AV1104/2),Riskregister!$L$14-(Riskregister!$L$14-Riskregister!$K$14)*SQRT((1-AV1104)/2)))</f>
        <v>0</v>
      </c>
      <c r="AX1104" s="30">
        <f t="shared" ref="AX1104:AY1123" ca="1" si="688">RAND()</f>
        <v>0.57994947061266278</v>
      </c>
      <c r="AY1104" s="30">
        <f t="shared" ca="1" si="688"/>
        <v>0.56893359544373479</v>
      </c>
      <c r="AZ1104" s="30">
        <f>IF(Riskregister!$E$15="",0,COUNTIF(BP$4:BP$53,"&lt;"&amp;AX1104)*IF(AY1104&lt;0.5,Riskregister!$K$15+(Riskregister!$L$15-Riskregister!$K$15)*SQRT(AY1104/2),Riskregister!$L$15-(Riskregister!$L$15-Riskregister!$K$15)*SQRT((1-AY1104)/2)))</f>
        <v>0</v>
      </c>
      <c r="BA1104" s="30">
        <f t="shared" ref="BA1104:BB1123" ca="1" si="689">RAND()</f>
        <v>0.64468083460204484</v>
      </c>
      <c r="BB1104" s="30">
        <f t="shared" ca="1" si="689"/>
        <v>0.11536001274303853</v>
      </c>
      <c r="BC1104" s="30">
        <f>IF(Riskregister!$E$16="",0,COUNTIF(BQ$4:BQ$53,"&lt;"&amp;BA1104)*IF(BB1104&lt;0.5,Riskregister!$K$16+(Riskregister!$L$16-Riskregister!$K$16)*SQRT(BB1104/2),Riskregister!$L$16-(Riskregister!$L$16-Riskregister!$K$16)*SQRT((1-BB1104)/2)))</f>
        <v>0</v>
      </c>
      <c r="BD1104" s="30">
        <f t="shared" ca="1" si="677"/>
        <v>5244406.6112671429</v>
      </c>
    </row>
    <row r="1105" spans="20:56" x14ac:dyDescent="0.35">
      <c r="T1105" s="30">
        <f t="shared" ca="1" si="678"/>
        <v>0.35907412545229966</v>
      </c>
      <c r="U1105" s="30">
        <f t="shared" ca="1" si="678"/>
        <v>0.25326494009497669</v>
      </c>
      <c r="V1105" s="30">
        <f ca="1">IF(Riskregister!$E$5="",0,COUNTIF(BF$4:BF$53,"&lt;"&amp;T1105)*IF(U1105&lt;0.5,Riskregister!$K$5+(Riskregister!$L$5-Riskregister!$K$5)*SQRT(U1105/2),Riskregister!$L$5-(Riskregister!$L$5-Riskregister!$K$5)*SQRT((1-U1105)/2)))</f>
        <v>930403.66012505314</v>
      </c>
      <c r="W1105" s="30">
        <f t="shared" ca="1" si="679"/>
        <v>0.11286695469901042</v>
      </c>
      <c r="X1105" s="30">
        <f t="shared" ca="1" si="679"/>
        <v>0.89766981062806084</v>
      </c>
      <c r="Y1105" s="30">
        <f ca="1">IF(Riskregister!$E$6="",0,COUNTIF(BG$4:BG$53,"&lt;"&amp;W1105)*IF(X1105&lt;0.5,Riskregister!$K$6+(Riskregister!$L$6-Riskregister!$K$6)*SQRT(X1105/2),Riskregister!$L$6-(Riskregister!$L$6-Riskregister!$K$6)*SQRT((1-X1105)/2)))</f>
        <v>0</v>
      </c>
      <c r="Z1105" s="30">
        <f t="shared" ca="1" si="680"/>
        <v>0.16205449738510869</v>
      </c>
      <c r="AA1105" s="30">
        <f t="shared" ca="1" si="680"/>
        <v>0.81094388297390685</v>
      </c>
      <c r="AB1105" s="30">
        <f ca="1">IF(Riskregister!$E$7="",0,COUNTIF(BH$4:BH$53,"&lt;"&amp;Z1105)*IF(AA1105&lt;0.5,Riskregister!$K$7+(Riskregister!$L$7-Riskregister!$K$7)*SQRT(AA1105/2),Riskregister!$L$7-(Riskregister!$L$7-Riskregister!$K$7)*SQRT((1-AA1105)/2)))</f>
        <v>1169564.180526793</v>
      </c>
      <c r="AC1105" s="30">
        <f t="shared" ca="1" si="681"/>
        <v>0.32693385810974285</v>
      </c>
      <c r="AD1105" s="30">
        <f t="shared" ca="1" si="681"/>
        <v>0.406256864619986</v>
      </c>
      <c r="AE1105" s="30">
        <f ca="1">IF(Riskregister!$E$8="",0,COUNTIF(BI$4:BI$53,"&lt;"&amp;AC1105)*IF(AD1105&lt;0.5,Riskregister!$K$8+(Riskregister!$L$8-Riskregister!$K$8)*SQRT(AD1105/2),Riskregister!$L$8-(Riskregister!$L$8-Riskregister!$K$8)*SQRT((1-AD1105)/2)))</f>
        <v>4836558.5418958841</v>
      </c>
      <c r="AF1105" s="30">
        <f t="shared" ca="1" si="682"/>
        <v>0.96744946951098842</v>
      </c>
      <c r="AG1105" s="30">
        <f t="shared" ca="1" si="682"/>
        <v>0.83606501053740245</v>
      </c>
      <c r="AH1105" s="30">
        <f>IF(Riskregister!$E$9="",0,COUNTIF(BJ$4:BJ$53,"&lt;"&amp;AF1105)*IF(AG1105&lt;0.5,Riskregister!$K$9+(Riskregister!$L$9-Riskregister!$K$9)*SQRT(AG1105/2),Riskregister!$L$9-(Riskregister!$L$9-Riskregister!$K$9)*SQRT((1-AG1105)/2)))</f>
        <v>0</v>
      </c>
      <c r="AI1105" s="30">
        <f t="shared" ca="1" si="683"/>
        <v>0.45272126160284787</v>
      </c>
      <c r="AJ1105" s="30">
        <f t="shared" ca="1" si="683"/>
        <v>0.73597503410397636</v>
      </c>
      <c r="AK1105" s="30">
        <f>IF(Riskregister!$E$10="",0,COUNTIF(BK$4:BK$53,"&lt;"&amp;AI1105)*IF(AJ1105&lt;0.5,Riskregister!$K$10+(Riskregister!$L$10-Riskregister!$K$10)*SQRT(AJ1105/2),Riskregister!$L$10-(Riskregister!$L$10-Riskregister!$K$10)*SQRT((1-AJ1105)/2)))</f>
        <v>0</v>
      </c>
      <c r="AL1105" s="30">
        <f t="shared" ca="1" si="684"/>
        <v>0.54732000407490211</v>
      </c>
      <c r="AM1105" s="30">
        <f t="shared" ca="1" si="684"/>
        <v>0.99199217345718949</v>
      </c>
      <c r="AN1105" s="30">
        <f>IF(Riskregister!$E$11="",0,COUNTIF(BL$4:BL$53,"&lt;"&amp;AL1105)*IF(AM1105&lt;0.5,Riskregister!$K$11+(Riskregister!$L$11-Riskregister!$K$11)*SQRT(AM1105/2),Riskregister!$L$11-(Riskregister!$L$11-Riskregister!$K$11)*SQRT((1-AM1105)/2)))</f>
        <v>0</v>
      </c>
      <c r="AO1105" s="30">
        <f t="shared" ca="1" si="685"/>
        <v>0.35470462436599515</v>
      </c>
      <c r="AP1105" s="30">
        <f t="shared" ca="1" si="685"/>
        <v>7.5770981714361363E-2</v>
      </c>
      <c r="AQ1105" s="30">
        <f>IF(Riskregister!$E$12="",0,COUNTIF(BM$4:BM$53,"&lt;"&amp;AO1105)*IF(AP1105&lt;0.5,Riskregister!$K$12+(Riskregister!$L$12-Riskregister!$K$12)*SQRT(AP1105/2),Riskregister!$L$12-(Riskregister!$L$12-Riskregister!$K$12)*SQRT((1-AP1105)/2)))</f>
        <v>0</v>
      </c>
      <c r="AR1105" s="30">
        <f t="shared" ca="1" si="686"/>
        <v>0.10386675160352343</v>
      </c>
      <c r="AS1105" s="30">
        <f t="shared" ca="1" si="686"/>
        <v>0.85098937024306998</v>
      </c>
      <c r="AT1105" s="30">
        <f>IF(Riskregister!$E$13="",0,COUNTIF(BN$4:BN$53,"&lt;"&amp;AR1105)*IF(AS1105&lt;0.5,Riskregister!$K$13+(Riskregister!$L$13-Riskregister!$K$13)*SQRT(AS1105/2),Riskregister!$L$13-(Riskregister!$L$13-Riskregister!$K$13)*SQRT((1-AS1105)/2)))</f>
        <v>0</v>
      </c>
      <c r="AU1105" s="30">
        <f t="shared" ca="1" si="687"/>
        <v>0.50029220909566263</v>
      </c>
      <c r="AV1105" s="30">
        <f t="shared" ca="1" si="687"/>
        <v>0.971695281610366</v>
      </c>
      <c r="AW1105" s="30">
        <f>IF(Riskregister!$E$14="",0,COUNTIF(BO$4:BO$53,"&lt;"&amp;AU1105)*IF(AV1105&lt;0.5,Riskregister!$K$14+(Riskregister!$L$14-Riskregister!$K$14)*SQRT(AV1105/2),Riskregister!$L$14-(Riskregister!$L$14-Riskregister!$K$14)*SQRT((1-AV1105)/2)))</f>
        <v>0</v>
      </c>
      <c r="AX1105" s="30">
        <f t="shared" ca="1" si="688"/>
        <v>0.44447828115799604</v>
      </c>
      <c r="AY1105" s="30">
        <f t="shared" ca="1" si="688"/>
        <v>0.68626213462640584</v>
      </c>
      <c r="AZ1105" s="30">
        <f>IF(Riskregister!$E$15="",0,COUNTIF(BP$4:BP$53,"&lt;"&amp;AX1105)*IF(AY1105&lt;0.5,Riskregister!$K$15+(Riskregister!$L$15-Riskregister!$K$15)*SQRT(AY1105/2),Riskregister!$L$15-(Riskregister!$L$15-Riskregister!$K$15)*SQRT((1-AY1105)/2)))</f>
        <v>0</v>
      </c>
      <c r="BA1105" s="30">
        <f t="shared" ca="1" si="689"/>
        <v>0.2514729933586608</v>
      </c>
      <c r="BB1105" s="30">
        <f t="shared" ca="1" si="689"/>
        <v>0.67534880809184616</v>
      </c>
      <c r="BC1105" s="30">
        <f>IF(Riskregister!$E$16="",0,COUNTIF(BQ$4:BQ$53,"&lt;"&amp;BA1105)*IF(BB1105&lt;0.5,Riskregister!$K$16+(Riskregister!$L$16-Riskregister!$K$16)*SQRT(BB1105/2),Riskregister!$L$16-(Riskregister!$L$16-Riskregister!$K$16)*SQRT((1-BB1105)/2)))</f>
        <v>0</v>
      </c>
      <c r="BD1105" s="30">
        <f t="shared" ca="1" si="677"/>
        <v>6936526.3825477306</v>
      </c>
    </row>
    <row r="1106" spans="20:56" x14ac:dyDescent="0.35">
      <c r="T1106" s="30">
        <f t="shared" ca="1" si="678"/>
        <v>3.5136634583577853E-2</v>
      </c>
      <c r="U1106" s="30">
        <f t="shared" ca="1" si="678"/>
        <v>0.16905414931365736</v>
      </c>
      <c r="V1106" s="30">
        <f ca="1">IF(Riskregister!$E$5="",0,COUNTIF(BF$4:BF$53,"&lt;"&amp;T1106)*IF(U1106&lt;0.5,Riskregister!$K$5+(Riskregister!$L$5-Riskregister!$K$5)*SQRT(U1106/2),Riskregister!$L$5-(Riskregister!$L$5-Riskregister!$K$5)*SQRT((1-U1106)/2)))</f>
        <v>280830.93142681441</v>
      </c>
      <c r="W1106" s="30">
        <f t="shared" ca="1" si="679"/>
        <v>0.93355483535863271</v>
      </c>
      <c r="X1106" s="30">
        <f t="shared" ca="1" si="679"/>
        <v>0.67409647488042068</v>
      </c>
      <c r="Y1106" s="30">
        <f ca="1">IF(Riskregister!$E$6="",0,COUNTIF(BG$4:BG$53,"&lt;"&amp;W1106)*IF(X1106&lt;0.5,Riskregister!$K$6+(Riskregister!$L$6-Riskregister!$K$6)*SQRT(X1106/2),Riskregister!$L$6-(Riskregister!$L$6-Riskregister!$K$6)*SQRT((1-X1106)/2)))</f>
        <v>5093555.5448108949</v>
      </c>
      <c r="Z1106" s="30">
        <f t="shared" ca="1" si="680"/>
        <v>3.9420398758160613E-2</v>
      </c>
      <c r="AA1106" s="30">
        <f t="shared" ca="1" si="680"/>
        <v>0.73776639466781269</v>
      </c>
      <c r="AB1106" s="30">
        <f ca="1">IF(Riskregister!$E$7="",0,COUNTIF(BH$4:BH$53,"&lt;"&amp;Z1106)*IF(AA1106&lt;0.5,Riskregister!$K$7+(Riskregister!$L$7-Riskregister!$K$7)*SQRT(AA1106/2),Riskregister!$L$7-(Riskregister!$L$7-Riskregister!$K$7)*SQRT((1-AA1106)/2)))</f>
        <v>546529.62045559264</v>
      </c>
      <c r="AC1106" s="30">
        <f t="shared" ca="1" si="681"/>
        <v>0.56539571929608223</v>
      </c>
      <c r="AD1106" s="30">
        <f t="shared" ca="1" si="681"/>
        <v>0.27190938993976788</v>
      </c>
      <c r="AE1106" s="30">
        <f ca="1">IF(Riskregister!$E$8="",0,COUNTIF(BI$4:BI$53,"&lt;"&amp;AC1106)*IF(AD1106&lt;0.5,Riskregister!$K$8+(Riskregister!$L$8-Riskregister!$K$8)*SQRT(AD1106/2),Riskregister!$L$8-(Riskregister!$L$8-Riskregister!$K$8)*SQRT((1-AD1106)/2)))</f>
        <v>6098956.9056650801</v>
      </c>
      <c r="AF1106" s="30">
        <f t="shared" ca="1" si="682"/>
        <v>0.63587406213942854</v>
      </c>
      <c r="AG1106" s="30">
        <f t="shared" ca="1" si="682"/>
        <v>0.91259970751825803</v>
      </c>
      <c r="AH1106" s="30">
        <f>IF(Riskregister!$E$9="",0,COUNTIF(BJ$4:BJ$53,"&lt;"&amp;AF1106)*IF(AG1106&lt;0.5,Riskregister!$K$9+(Riskregister!$L$9-Riskregister!$K$9)*SQRT(AG1106/2),Riskregister!$L$9-(Riskregister!$L$9-Riskregister!$K$9)*SQRT((1-AG1106)/2)))</f>
        <v>0</v>
      </c>
      <c r="AI1106" s="30">
        <f t="shared" ca="1" si="683"/>
        <v>0.64891190969006751</v>
      </c>
      <c r="AJ1106" s="30">
        <f t="shared" ca="1" si="683"/>
        <v>0.16445837990491985</v>
      </c>
      <c r="AK1106" s="30">
        <f>IF(Riskregister!$E$10="",0,COUNTIF(BK$4:BK$53,"&lt;"&amp;AI1106)*IF(AJ1106&lt;0.5,Riskregister!$K$10+(Riskregister!$L$10-Riskregister!$K$10)*SQRT(AJ1106/2),Riskregister!$L$10-(Riskregister!$L$10-Riskregister!$K$10)*SQRT((1-AJ1106)/2)))</f>
        <v>0</v>
      </c>
      <c r="AL1106" s="30">
        <f t="shared" ca="1" si="684"/>
        <v>0.31876596834147242</v>
      </c>
      <c r="AM1106" s="30">
        <f t="shared" ca="1" si="684"/>
        <v>0.153685165810027</v>
      </c>
      <c r="AN1106" s="30">
        <f>IF(Riskregister!$E$11="",0,COUNTIF(BL$4:BL$53,"&lt;"&amp;AL1106)*IF(AM1106&lt;0.5,Riskregister!$K$11+(Riskregister!$L$11-Riskregister!$K$11)*SQRT(AM1106/2),Riskregister!$L$11-(Riskregister!$L$11-Riskregister!$K$11)*SQRT((1-AM1106)/2)))</f>
        <v>0</v>
      </c>
      <c r="AO1106" s="30">
        <f t="shared" ca="1" si="685"/>
        <v>0.96543277092511282</v>
      </c>
      <c r="AP1106" s="30">
        <f t="shared" ca="1" si="685"/>
        <v>7.839181455284272E-2</v>
      </c>
      <c r="AQ1106" s="30">
        <f>IF(Riskregister!$E$12="",0,COUNTIF(BM$4:BM$53,"&lt;"&amp;AO1106)*IF(AP1106&lt;0.5,Riskregister!$K$12+(Riskregister!$L$12-Riskregister!$K$12)*SQRT(AP1106/2),Riskregister!$L$12-(Riskregister!$L$12-Riskregister!$K$12)*SQRT((1-AP1106)/2)))</f>
        <v>0</v>
      </c>
      <c r="AR1106" s="30">
        <f t="shared" ca="1" si="686"/>
        <v>8.7218758245706129E-2</v>
      </c>
      <c r="AS1106" s="30">
        <f t="shared" ca="1" si="686"/>
        <v>0.23089275223904437</v>
      </c>
      <c r="AT1106" s="30">
        <f>IF(Riskregister!$E$13="",0,COUNTIF(BN$4:BN$53,"&lt;"&amp;AR1106)*IF(AS1106&lt;0.5,Riskregister!$K$13+(Riskregister!$L$13-Riskregister!$K$13)*SQRT(AS1106/2),Riskregister!$L$13-(Riskregister!$L$13-Riskregister!$K$13)*SQRT((1-AS1106)/2)))</f>
        <v>0</v>
      </c>
      <c r="AU1106" s="30">
        <f t="shared" ca="1" si="687"/>
        <v>0.8832282408705896</v>
      </c>
      <c r="AV1106" s="30">
        <f t="shared" ca="1" si="687"/>
        <v>0.96153075742222416</v>
      </c>
      <c r="AW1106" s="30">
        <f>IF(Riskregister!$E$14="",0,COUNTIF(BO$4:BO$53,"&lt;"&amp;AU1106)*IF(AV1106&lt;0.5,Riskregister!$K$14+(Riskregister!$L$14-Riskregister!$K$14)*SQRT(AV1106/2),Riskregister!$L$14-(Riskregister!$L$14-Riskregister!$K$14)*SQRT((1-AV1106)/2)))</f>
        <v>0</v>
      </c>
      <c r="AX1106" s="30">
        <f t="shared" ca="1" si="688"/>
        <v>0.11933055041069207</v>
      </c>
      <c r="AY1106" s="30">
        <f t="shared" ca="1" si="688"/>
        <v>0.48065372211846991</v>
      </c>
      <c r="AZ1106" s="30">
        <f>IF(Riskregister!$E$15="",0,COUNTIF(BP$4:BP$53,"&lt;"&amp;AX1106)*IF(AY1106&lt;0.5,Riskregister!$K$15+(Riskregister!$L$15-Riskregister!$K$15)*SQRT(AY1106/2),Riskregister!$L$15-(Riskregister!$L$15-Riskregister!$K$15)*SQRT((1-AY1106)/2)))</f>
        <v>0</v>
      </c>
      <c r="BA1106" s="30">
        <f t="shared" ca="1" si="689"/>
        <v>0.28852909360226697</v>
      </c>
      <c r="BB1106" s="30">
        <f t="shared" ca="1" si="689"/>
        <v>0.41263715301176762</v>
      </c>
      <c r="BC1106" s="30">
        <f>IF(Riskregister!$E$16="",0,COUNTIF(BQ$4:BQ$53,"&lt;"&amp;BA1106)*IF(BB1106&lt;0.5,Riskregister!$K$16+(Riskregister!$L$16-Riskregister!$K$16)*SQRT(BB1106/2),Riskregister!$L$16-(Riskregister!$L$16-Riskregister!$K$16)*SQRT((1-BB1106)/2)))</f>
        <v>0</v>
      </c>
      <c r="BD1106" s="30">
        <f t="shared" ca="1" si="677"/>
        <v>12019873.002358383</v>
      </c>
    </row>
    <row r="1107" spans="20:56" x14ac:dyDescent="0.35">
      <c r="T1107" s="30">
        <f t="shared" ca="1" si="678"/>
        <v>0.66084780186732339</v>
      </c>
      <c r="U1107" s="30">
        <f t="shared" ca="1" si="678"/>
        <v>0.71505192283968033</v>
      </c>
      <c r="V1107" s="30">
        <f ca="1">IF(Riskregister!$E$5="",0,COUNTIF(BF$4:BF$53,"&lt;"&amp;T1107)*IF(U1107&lt;0.5,Riskregister!$K$5+(Riskregister!$L$5-Riskregister!$K$5)*SQRT(U1107/2),Riskregister!$L$5-(Riskregister!$L$5-Riskregister!$K$5)*SQRT((1-U1107)/2)))</f>
        <v>1720576.7997781369</v>
      </c>
      <c r="W1107" s="30">
        <f t="shared" ca="1" si="679"/>
        <v>0.68036253768023802</v>
      </c>
      <c r="X1107" s="30">
        <f t="shared" ca="1" si="679"/>
        <v>0.19143214492674454</v>
      </c>
      <c r="Y1107" s="30">
        <f ca="1">IF(Riskregister!$E$6="",0,COUNTIF(BG$4:BG$53,"&lt;"&amp;W1107)*IF(X1107&lt;0.5,Riskregister!$K$6+(Riskregister!$L$6-Riskregister!$K$6)*SQRT(X1107/2),Riskregister!$L$6-(Riskregister!$L$6-Riskregister!$K$6)*SQRT((1-X1107)/2)))</f>
        <v>1513768.512360313</v>
      </c>
      <c r="Z1107" s="30">
        <f t="shared" ca="1" si="680"/>
        <v>0.1857285289460322</v>
      </c>
      <c r="AA1107" s="30">
        <f t="shared" ca="1" si="680"/>
        <v>0.85176916027425598</v>
      </c>
      <c r="AB1107" s="30">
        <f ca="1">IF(Riskregister!$E$7="",0,COUNTIF(BH$4:BH$53,"&lt;"&amp;Z1107)*IF(AA1107&lt;0.5,Riskregister!$K$7+(Riskregister!$L$7-Riskregister!$K$7)*SQRT(AA1107/2),Riskregister!$L$7-(Riskregister!$L$7-Riskregister!$K$7)*SQRT((1-AA1107)/2)))</f>
        <v>1218861.9371786267</v>
      </c>
      <c r="AC1107" s="30">
        <f t="shared" ca="1" si="681"/>
        <v>0.33254769310245103</v>
      </c>
      <c r="AD1107" s="30">
        <f t="shared" ca="1" si="681"/>
        <v>0.14754298303124302</v>
      </c>
      <c r="AE1107" s="30">
        <f ca="1">IF(Riskregister!$E$8="",0,COUNTIF(BI$4:BI$53,"&lt;"&amp;AC1107)*IF(AD1107&lt;0.5,Riskregister!$K$8+(Riskregister!$L$8-Riskregister!$K$8)*SQRT(AD1107/2),Riskregister!$L$8-(Riskregister!$L$8-Riskregister!$K$8)*SQRT((1-AD1107)/2)))</f>
        <v>3153125.3377616061</v>
      </c>
      <c r="AF1107" s="30">
        <f t="shared" ca="1" si="682"/>
        <v>0.36852623037700394</v>
      </c>
      <c r="AG1107" s="30">
        <f t="shared" ca="1" si="682"/>
        <v>0.15383404592367844</v>
      </c>
      <c r="AH1107" s="30">
        <f>IF(Riskregister!$E$9="",0,COUNTIF(BJ$4:BJ$53,"&lt;"&amp;AF1107)*IF(AG1107&lt;0.5,Riskregister!$K$9+(Riskregister!$L$9-Riskregister!$K$9)*SQRT(AG1107/2),Riskregister!$L$9-(Riskregister!$L$9-Riskregister!$K$9)*SQRT((1-AG1107)/2)))</f>
        <v>0</v>
      </c>
      <c r="AI1107" s="30">
        <f t="shared" ca="1" si="683"/>
        <v>0.18835928914724365</v>
      </c>
      <c r="AJ1107" s="30">
        <f t="shared" ca="1" si="683"/>
        <v>0.19650299295966067</v>
      </c>
      <c r="AK1107" s="30">
        <f>IF(Riskregister!$E$10="",0,COUNTIF(BK$4:BK$53,"&lt;"&amp;AI1107)*IF(AJ1107&lt;0.5,Riskregister!$K$10+(Riskregister!$L$10-Riskregister!$K$10)*SQRT(AJ1107/2),Riskregister!$L$10-(Riskregister!$L$10-Riskregister!$K$10)*SQRT((1-AJ1107)/2)))</f>
        <v>0</v>
      </c>
      <c r="AL1107" s="30">
        <f t="shared" ca="1" si="684"/>
        <v>0.97017019441816521</v>
      </c>
      <c r="AM1107" s="30">
        <f t="shared" ca="1" si="684"/>
        <v>2.2039466565596522E-3</v>
      </c>
      <c r="AN1107" s="30">
        <f>IF(Riskregister!$E$11="",0,COUNTIF(BL$4:BL$53,"&lt;"&amp;AL1107)*IF(AM1107&lt;0.5,Riskregister!$K$11+(Riskregister!$L$11-Riskregister!$K$11)*SQRT(AM1107/2),Riskregister!$L$11-(Riskregister!$L$11-Riskregister!$K$11)*SQRT((1-AM1107)/2)))</f>
        <v>0</v>
      </c>
      <c r="AO1107" s="30">
        <f t="shared" ca="1" si="685"/>
        <v>0.74054488325410373</v>
      </c>
      <c r="AP1107" s="30">
        <f t="shared" ca="1" si="685"/>
        <v>0.88971968403931678</v>
      </c>
      <c r="AQ1107" s="30">
        <f>IF(Riskregister!$E$12="",0,COUNTIF(BM$4:BM$53,"&lt;"&amp;AO1107)*IF(AP1107&lt;0.5,Riskregister!$K$12+(Riskregister!$L$12-Riskregister!$K$12)*SQRT(AP1107/2),Riskregister!$L$12-(Riskregister!$L$12-Riskregister!$K$12)*SQRT((1-AP1107)/2)))</f>
        <v>0</v>
      </c>
      <c r="AR1107" s="30">
        <f t="shared" ca="1" si="686"/>
        <v>0.15115676538936951</v>
      </c>
      <c r="AS1107" s="30">
        <f t="shared" ca="1" si="686"/>
        <v>0.13815215998824792</v>
      </c>
      <c r="AT1107" s="30">
        <f>IF(Riskregister!$E$13="",0,COUNTIF(BN$4:BN$53,"&lt;"&amp;AR1107)*IF(AS1107&lt;0.5,Riskregister!$K$13+(Riskregister!$L$13-Riskregister!$K$13)*SQRT(AS1107/2),Riskregister!$L$13-(Riskregister!$L$13-Riskregister!$K$13)*SQRT((1-AS1107)/2)))</f>
        <v>0</v>
      </c>
      <c r="AU1107" s="30">
        <f t="shared" ca="1" si="687"/>
        <v>0.11461889714665174</v>
      </c>
      <c r="AV1107" s="30">
        <f t="shared" ca="1" si="687"/>
        <v>0.26859891892376675</v>
      </c>
      <c r="AW1107" s="30">
        <f>IF(Riskregister!$E$14="",0,COUNTIF(BO$4:BO$53,"&lt;"&amp;AU1107)*IF(AV1107&lt;0.5,Riskregister!$K$14+(Riskregister!$L$14-Riskregister!$K$14)*SQRT(AV1107/2),Riskregister!$L$14-(Riskregister!$L$14-Riskregister!$K$14)*SQRT((1-AV1107)/2)))</f>
        <v>0</v>
      </c>
      <c r="AX1107" s="30">
        <f t="shared" ca="1" si="688"/>
        <v>0.85448740612750373</v>
      </c>
      <c r="AY1107" s="30">
        <f t="shared" ca="1" si="688"/>
        <v>2.4464729788517658E-2</v>
      </c>
      <c r="AZ1107" s="30">
        <f>IF(Riskregister!$E$15="",0,COUNTIF(BP$4:BP$53,"&lt;"&amp;AX1107)*IF(AY1107&lt;0.5,Riskregister!$K$15+(Riskregister!$L$15-Riskregister!$K$15)*SQRT(AY1107/2),Riskregister!$L$15-(Riskregister!$L$15-Riskregister!$K$15)*SQRT((1-AY1107)/2)))</f>
        <v>0</v>
      </c>
      <c r="BA1107" s="30">
        <f t="shared" ca="1" si="689"/>
        <v>0.60372595201461887</v>
      </c>
      <c r="BB1107" s="30">
        <f t="shared" ca="1" si="689"/>
        <v>0.39951789828784756</v>
      </c>
      <c r="BC1107" s="30">
        <f>IF(Riskregister!$E$16="",0,COUNTIF(BQ$4:BQ$53,"&lt;"&amp;BA1107)*IF(BB1107&lt;0.5,Riskregister!$K$16+(Riskregister!$L$16-Riskregister!$K$16)*SQRT(BB1107/2),Riskregister!$L$16-(Riskregister!$L$16-Riskregister!$K$16)*SQRT((1-BB1107)/2)))</f>
        <v>0</v>
      </c>
      <c r="BD1107" s="30">
        <f t="shared" ca="1" si="677"/>
        <v>7606332.5870786821</v>
      </c>
    </row>
    <row r="1108" spans="20:56" x14ac:dyDescent="0.35">
      <c r="T1108" s="30">
        <f t="shared" ca="1" si="678"/>
        <v>0.72910765518425547</v>
      </c>
      <c r="U1108" s="30">
        <f t="shared" ca="1" si="678"/>
        <v>0.74240408534624069</v>
      </c>
      <c r="V1108" s="30">
        <f ca="1">IF(Riskregister!$E$5="",0,COUNTIF(BF$4:BF$53,"&lt;"&amp;T1108)*IF(U1108&lt;0.5,Riskregister!$K$5+(Riskregister!$L$5-Riskregister!$K$5)*SQRT(U1108/2),Riskregister!$L$5-(Riskregister!$L$5-Riskregister!$K$5)*SQRT((1-U1108)/2)))</f>
        <v>2192510.273150594</v>
      </c>
      <c r="W1108" s="30">
        <f t="shared" ca="1" si="679"/>
        <v>0.15173500527182693</v>
      </c>
      <c r="X1108" s="30">
        <f t="shared" ca="1" si="679"/>
        <v>0.56688148670537941</v>
      </c>
      <c r="Y1108" s="30">
        <f ca="1">IF(Riskregister!$E$6="",0,COUNTIF(BG$4:BG$53,"&lt;"&amp;W1108)*IF(X1108&lt;0.5,Riskregister!$K$6+(Riskregister!$L$6-Riskregister!$K$6)*SQRT(X1108/2),Riskregister!$L$6-(Riskregister!$L$6-Riskregister!$K$6)*SQRT((1-X1108)/2)))</f>
        <v>1162353.3014824893</v>
      </c>
      <c r="Z1108" s="30">
        <f t="shared" ca="1" si="680"/>
        <v>0.46331751606923233</v>
      </c>
      <c r="AA1108" s="30">
        <f t="shared" ca="1" si="680"/>
        <v>0.97884741701820399</v>
      </c>
      <c r="AB1108" s="30">
        <f ca="1">IF(Riskregister!$E$7="",0,COUNTIF(BH$4:BH$53,"&lt;"&amp;Z1108)*IF(AA1108&lt;0.5,Riskregister!$K$7+(Riskregister!$L$7-Riskregister!$K$7)*SQRT(AA1108/2),Riskregister!$L$7-(Riskregister!$L$7-Riskregister!$K$7)*SQRT((1-AA1108)/2)))</f>
        <v>2184033.6936583389</v>
      </c>
      <c r="AC1108" s="30">
        <f t="shared" ca="1" si="681"/>
        <v>0.59530030717530824</v>
      </c>
      <c r="AD1108" s="30">
        <f t="shared" ca="1" si="681"/>
        <v>0.70375615508476852</v>
      </c>
      <c r="AE1108" s="30">
        <f ca="1">IF(Riskregister!$E$8="",0,COUNTIF(BI$4:BI$53,"&lt;"&amp;AC1108)*IF(AD1108&lt;0.5,Riskregister!$K$8+(Riskregister!$L$8-Riskregister!$K$8)*SQRT(AD1108/2),Riskregister!$L$8-(Riskregister!$L$8-Riskregister!$K$8)*SQRT((1-AD1108)/2)))</f>
        <v>9573387.85209422</v>
      </c>
      <c r="AF1108" s="30">
        <f t="shared" ca="1" si="682"/>
        <v>0.37508173691826707</v>
      </c>
      <c r="AG1108" s="30">
        <f t="shared" ca="1" si="682"/>
        <v>0.7870092510326876</v>
      </c>
      <c r="AH1108" s="30">
        <f>IF(Riskregister!$E$9="",0,COUNTIF(BJ$4:BJ$53,"&lt;"&amp;AF1108)*IF(AG1108&lt;0.5,Riskregister!$K$9+(Riskregister!$L$9-Riskregister!$K$9)*SQRT(AG1108/2),Riskregister!$L$9-(Riskregister!$L$9-Riskregister!$K$9)*SQRT((1-AG1108)/2)))</f>
        <v>0</v>
      </c>
      <c r="AI1108" s="30">
        <f t="shared" ca="1" si="683"/>
        <v>3.1743412719087316E-2</v>
      </c>
      <c r="AJ1108" s="30">
        <f t="shared" ca="1" si="683"/>
        <v>0.8381816437918207</v>
      </c>
      <c r="AK1108" s="30">
        <f>IF(Riskregister!$E$10="",0,COUNTIF(BK$4:BK$53,"&lt;"&amp;AI1108)*IF(AJ1108&lt;0.5,Riskregister!$K$10+(Riskregister!$L$10-Riskregister!$K$10)*SQRT(AJ1108/2),Riskregister!$L$10-(Riskregister!$L$10-Riskregister!$K$10)*SQRT((1-AJ1108)/2)))</f>
        <v>0</v>
      </c>
      <c r="AL1108" s="30">
        <f t="shared" ca="1" si="684"/>
        <v>0.40522543288247503</v>
      </c>
      <c r="AM1108" s="30">
        <f t="shared" ca="1" si="684"/>
        <v>0.86084011352799883</v>
      </c>
      <c r="AN1108" s="30">
        <f>IF(Riskregister!$E$11="",0,COUNTIF(BL$4:BL$53,"&lt;"&amp;AL1108)*IF(AM1108&lt;0.5,Riskregister!$K$11+(Riskregister!$L$11-Riskregister!$K$11)*SQRT(AM1108/2),Riskregister!$L$11-(Riskregister!$L$11-Riskregister!$K$11)*SQRT((1-AM1108)/2)))</f>
        <v>0</v>
      </c>
      <c r="AO1108" s="30">
        <f t="shared" ca="1" si="685"/>
        <v>8.4666644715755357E-2</v>
      </c>
      <c r="AP1108" s="30">
        <f t="shared" ca="1" si="685"/>
        <v>0.72621152978980119</v>
      </c>
      <c r="AQ1108" s="30">
        <f>IF(Riskregister!$E$12="",0,COUNTIF(BM$4:BM$53,"&lt;"&amp;AO1108)*IF(AP1108&lt;0.5,Riskregister!$K$12+(Riskregister!$L$12-Riskregister!$K$12)*SQRT(AP1108/2),Riskregister!$L$12-(Riskregister!$L$12-Riskregister!$K$12)*SQRT((1-AP1108)/2)))</f>
        <v>0</v>
      </c>
      <c r="AR1108" s="30">
        <f t="shared" ca="1" si="686"/>
        <v>0.89364636576656986</v>
      </c>
      <c r="AS1108" s="30">
        <f t="shared" ca="1" si="686"/>
        <v>0.54591245769957453</v>
      </c>
      <c r="AT1108" s="30">
        <f>IF(Riskregister!$E$13="",0,COUNTIF(BN$4:BN$53,"&lt;"&amp;AR1108)*IF(AS1108&lt;0.5,Riskregister!$K$13+(Riskregister!$L$13-Riskregister!$K$13)*SQRT(AS1108/2),Riskregister!$L$13-(Riskregister!$L$13-Riskregister!$K$13)*SQRT((1-AS1108)/2)))</f>
        <v>0</v>
      </c>
      <c r="AU1108" s="30">
        <f t="shared" ca="1" si="687"/>
        <v>0.97054096879656626</v>
      </c>
      <c r="AV1108" s="30">
        <f t="shared" ca="1" si="687"/>
        <v>0.66820624336131129</v>
      </c>
      <c r="AW1108" s="30">
        <f>IF(Riskregister!$E$14="",0,COUNTIF(BO$4:BO$53,"&lt;"&amp;AU1108)*IF(AV1108&lt;0.5,Riskregister!$K$14+(Riskregister!$L$14-Riskregister!$K$14)*SQRT(AV1108/2),Riskregister!$L$14-(Riskregister!$L$14-Riskregister!$K$14)*SQRT((1-AV1108)/2)))</f>
        <v>0</v>
      </c>
      <c r="AX1108" s="30">
        <f t="shared" ca="1" si="688"/>
        <v>0.67716718615804072</v>
      </c>
      <c r="AY1108" s="30">
        <f t="shared" ca="1" si="688"/>
        <v>0.29617842946002337</v>
      </c>
      <c r="AZ1108" s="30">
        <f>IF(Riskregister!$E$15="",0,COUNTIF(BP$4:BP$53,"&lt;"&amp;AX1108)*IF(AY1108&lt;0.5,Riskregister!$K$15+(Riskregister!$L$15-Riskregister!$K$15)*SQRT(AY1108/2),Riskregister!$L$15-(Riskregister!$L$15-Riskregister!$K$15)*SQRT((1-AY1108)/2)))</f>
        <v>0</v>
      </c>
      <c r="BA1108" s="30">
        <f t="shared" ca="1" si="689"/>
        <v>0.95441122990213179</v>
      </c>
      <c r="BB1108" s="30">
        <f t="shared" ca="1" si="689"/>
        <v>0.27272672407846066</v>
      </c>
      <c r="BC1108" s="30">
        <f>IF(Riskregister!$E$16="",0,COUNTIF(BQ$4:BQ$53,"&lt;"&amp;BA1108)*IF(BB1108&lt;0.5,Riskregister!$K$16+(Riskregister!$L$16-Riskregister!$K$16)*SQRT(BB1108/2),Riskregister!$L$16-(Riskregister!$L$16-Riskregister!$K$16)*SQRT((1-BB1108)/2)))</f>
        <v>0</v>
      </c>
      <c r="BD1108" s="30">
        <f t="shared" ca="1" si="677"/>
        <v>15112285.120385643</v>
      </c>
    </row>
    <row r="1109" spans="20:56" x14ac:dyDescent="0.35">
      <c r="T1109" s="30">
        <f t="shared" ca="1" si="678"/>
        <v>0.9803878595492288</v>
      </c>
      <c r="U1109" s="30">
        <f t="shared" ca="1" si="678"/>
        <v>0.60263076261424797</v>
      </c>
      <c r="V1109" s="30">
        <f ca="1">IF(Riskregister!$E$5="",0,COUNTIF(BF$4:BF$53,"&lt;"&amp;T1109)*IF(U1109&lt;0.5,Riskregister!$K$5+(Riskregister!$L$5-Riskregister!$K$5)*SQRT(U1109/2),Riskregister!$L$5-(Riskregister!$L$5-Riskregister!$K$5)*SQRT((1-U1109)/2)))</f>
        <v>3195334.0976204197</v>
      </c>
      <c r="W1109" s="30">
        <f t="shared" ca="1" si="679"/>
        <v>0.70886438603532176</v>
      </c>
      <c r="X1109" s="30">
        <f t="shared" ca="1" si="679"/>
        <v>0.89650178562376936</v>
      </c>
      <c r="Y1109" s="30">
        <f ca="1">IF(Riskregister!$E$6="",0,COUNTIF(BG$4:BG$53,"&lt;"&amp;W1109)*IF(X1109&lt;0.5,Riskregister!$K$6+(Riskregister!$L$6-Riskregister!$K$6)*SQRT(X1109/2),Riskregister!$L$6-(Riskregister!$L$6-Riskregister!$K$6)*SQRT((1-X1109)/2)))</f>
        <v>4771584.7747583706</v>
      </c>
      <c r="Z1109" s="30">
        <f t="shared" ca="1" si="680"/>
        <v>0.72229190369285878</v>
      </c>
      <c r="AA1109" s="30">
        <f t="shared" ca="1" si="680"/>
        <v>0.4474803221072573</v>
      </c>
      <c r="AB1109" s="30">
        <f ca="1">IF(Riskregister!$E$7="",0,COUNTIF(BH$4:BH$53,"&lt;"&amp;Z1109)*IF(AA1109&lt;0.5,Riskregister!$K$7+(Riskregister!$L$7-Riskregister!$K$7)*SQRT(AA1109/2),Riskregister!$L$7-(Riskregister!$L$7-Riskregister!$K$7)*SQRT((1-AA1109)/2)))</f>
        <v>1724433.0344190486</v>
      </c>
      <c r="AC1109" s="30">
        <f t="shared" ca="1" si="681"/>
        <v>0.98493248741826556</v>
      </c>
      <c r="AD1109" s="30">
        <f t="shared" ca="1" si="681"/>
        <v>0.55073184803314512</v>
      </c>
      <c r="AE1109" s="30">
        <f ca="1">IF(Riskregister!$E$8="",0,COUNTIF(BI$4:BI$53,"&lt;"&amp;AC1109)*IF(AD1109&lt;0.5,Riskregister!$K$8+(Riskregister!$L$8-Riskregister!$K$8)*SQRT(AD1109/2),Riskregister!$L$8-(Riskregister!$L$8-Riskregister!$K$8)*SQRT((1-AD1109)/2)))</f>
        <v>19406855.025838383</v>
      </c>
      <c r="AF1109" s="30">
        <f t="shared" ca="1" si="682"/>
        <v>0.63558783737400315</v>
      </c>
      <c r="AG1109" s="30">
        <f t="shared" ca="1" si="682"/>
        <v>0.41363640710076799</v>
      </c>
      <c r="AH1109" s="30">
        <f>IF(Riskregister!$E$9="",0,COUNTIF(BJ$4:BJ$53,"&lt;"&amp;AF1109)*IF(AG1109&lt;0.5,Riskregister!$K$9+(Riskregister!$L$9-Riskregister!$K$9)*SQRT(AG1109/2),Riskregister!$L$9-(Riskregister!$L$9-Riskregister!$K$9)*SQRT((1-AG1109)/2)))</f>
        <v>0</v>
      </c>
      <c r="AI1109" s="30">
        <f t="shared" ca="1" si="683"/>
        <v>0.42966179067282573</v>
      </c>
      <c r="AJ1109" s="30">
        <f t="shared" ca="1" si="683"/>
        <v>0.42380430424544657</v>
      </c>
      <c r="AK1109" s="30">
        <f>IF(Riskregister!$E$10="",0,COUNTIF(BK$4:BK$53,"&lt;"&amp;AI1109)*IF(AJ1109&lt;0.5,Riskregister!$K$10+(Riskregister!$L$10-Riskregister!$K$10)*SQRT(AJ1109/2),Riskregister!$L$10-(Riskregister!$L$10-Riskregister!$K$10)*SQRT((1-AJ1109)/2)))</f>
        <v>0</v>
      </c>
      <c r="AL1109" s="30">
        <f t="shared" ca="1" si="684"/>
        <v>0.10076928373946581</v>
      </c>
      <c r="AM1109" s="30">
        <f t="shared" ca="1" si="684"/>
        <v>0.50673098977912401</v>
      </c>
      <c r="AN1109" s="30">
        <f>IF(Riskregister!$E$11="",0,COUNTIF(BL$4:BL$53,"&lt;"&amp;AL1109)*IF(AM1109&lt;0.5,Riskregister!$K$11+(Riskregister!$L$11-Riskregister!$K$11)*SQRT(AM1109/2),Riskregister!$L$11-(Riskregister!$L$11-Riskregister!$K$11)*SQRT((1-AM1109)/2)))</f>
        <v>0</v>
      </c>
      <c r="AO1109" s="30">
        <f t="shared" ca="1" si="685"/>
        <v>0.82584152791050047</v>
      </c>
      <c r="AP1109" s="30">
        <f t="shared" ca="1" si="685"/>
        <v>0.6305145932513978</v>
      </c>
      <c r="AQ1109" s="30">
        <f>IF(Riskregister!$E$12="",0,COUNTIF(BM$4:BM$53,"&lt;"&amp;AO1109)*IF(AP1109&lt;0.5,Riskregister!$K$12+(Riskregister!$L$12-Riskregister!$K$12)*SQRT(AP1109/2),Riskregister!$L$12-(Riskregister!$L$12-Riskregister!$K$12)*SQRT((1-AP1109)/2)))</f>
        <v>0</v>
      </c>
      <c r="AR1109" s="30">
        <f t="shared" ca="1" si="686"/>
        <v>0.49926037988287608</v>
      </c>
      <c r="AS1109" s="30">
        <f t="shared" ca="1" si="686"/>
        <v>0.88618092678383265</v>
      </c>
      <c r="AT1109" s="30">
        <f>IF(Riskregister!$E$13="",0,COUNTIF(BN$4:BN$53,"&lt;"&amp;AR1109)*IF(AS1109&lt;0.5,Riskregister!$K$13+(Riskregister!$L$13-Riskregister!$K$13)*SQRT(AS1109/2),Riskregister!$L$13-(Riskregister!$L$13-Riskregister!$K$13)*SQRT((1-AS1109)/2)))</f>
        <v>0</v>
      </c>
      <c r="AU1109" s="30">
        <f t="shared" ca="1" si="687"/>
        <v>0.85109534105549645</v>
      </c>
      <c r="AV1109" s="30">
        <f t="shared" ca="1" si="687"/>
        <v>0.10314583077939554</v>
      </c>
      <c r="AW1109" s="30">
        <f>IF(Riskregister!$E$14="",0,COUNTIF(BO$4:BO$53,"&lt;"&amp;AU1109)*IF(AV1109&lt;0.5,Riskregister!$K$14+(Riskregister!$L$14-Riskregister!$K$14)*SQRT(AV1109/2),Riskregister!$L$14-(Riskregister!$L$14-Riskregister!$K$14)*SQRT((1-AV1109)/2)))</f>
        <v>0</v>
      </c>
      <c r="AX1109" s="30">
        <f t="shared" ca="1" si="688"/>
        <v>0.21858440582747007</v>
      </c>
      <c r="AY1109" s="30">
        <f t="shared" ca="1" si="688"/>
        <v>0.80116807818797242</v>
      </c>
      <c r="AZ1109" s="30">
        <f>IF(Riskregister!$E$15="",0,COUNTIF(BP$4:BP$53,"&lt;"&amp;AX1109)*IF(AY1109&lt;0.5,Riskregister!$K$15+(Riskregister!$L$15-Riskregister!$K$15)*SQRT(AY1109/2),Riskregister!$L$15-(Riskregister!$L$15-Riskregister!$K$15)*SQRT((1-AY1109)/2)))</f>
        <v>0</v>
      </c>
      <c r="BA1109" s="30">
        <f t="shared" ca="1" si="689"/>
        <v>0.8525144984478944</v>
      </c>
      <c r="BB1109" s="30">
        <f t="shared" ca="1" si="689"/>
        <v>0.61759411668918218</v>
      </c>
      <c r="BC1109" s="30">
        <f>IF(Riskregister!$E$16="",0,COUNTIF(BQ$4:BQ$53,"&lt;"&amp;BA1109)*IF(BB1109&lt;0.5,Riskregister!$K$16+(Riskregister!$L$16-Riskregister!$K$16)*SQRT(BB1109/2),Riskregister!$L$16-(Riskregister!$L$16-Riskregister!$K$16)*SQRT((1-BB1109)/2)))</f>
        <v>0</v>
      </c>
      <c r="BD1109" s="30">
        <f t="shared" ca="1" si="677"/>
        <v>29098206.932636224</v>
      </c>
    </row>
    <row r="1110" spans="20:56" x14ac:dyDescent="0.35">
      <c r="T1110" s="30">
        <f t="shared" ca="1" si="678"/>
        <v>0.11361056359930388</v>
      </c>
      <c r="U1110" s="30">
        <f t="shared" ca="1" si="678"/>
        <v>0.68112589067166707</v>
      </c>
      <c r="V1110" s="30">
        <f ca="1">IF(Riskregister!$E$5="",0,COUNTIF(BF$4:BF$53,"&lt;"&amp;T1110)*IF(U1110&lt;0.5,Riskregister!$K$5+(Riskregister!$L$5-Riskregister!$K$5)*SQRT(U1110/2),Riskregister!$L$5-(Riskregister!$L$5-Riskregister!$K$5)*SQRT((1-U1110)/2)))</f>
        <v>420316.9357744205</v>
      </c>
      <c r="W1110" s="30">
        <f t="shared" ca="1" si="679"/>
        <v>0.47352321334997338</v>
      </c>
      <c r="X1110" s="30">
        <f t="shared" ca="1" si="679"/>
        <v>0.92320664528784246</v>
      </c>
      <c r="Y1110" s="30">
        <f ca="1">IF(Riskregister!$E$6="",0,COUNTIF(BG$4:BG$53,"&lt;"&amp;W1110)*IF(X1110&lt;0.5,Riskregister!$K$6+(Riskregister!$L$6-Riskregister!$K$6)*SQRT(X1110/2),Riskregister!$L$6-(Riskregister!$L$6-Riskregister!$K$6)*SQRT((1-X1110)/2)))</f>
        <v>3294577.4751719502</v>
      </c>
      <c r="Z1110" s="30">
        <f t="shared" ca="1" si="680"/>
        <v>0.71751621096675977</v>
      </c>
      <c r="AA1110" s="30">
        <f t="shared" ca="1" si="680"/>
        <v>0.87661889444824026</v>
      </c>
      <c r="AB1110" s="30">
        <f ca="1">IF(Riskregister!$E$7="",0,COUNTIF(BH$4:BH$53,"&lt;"&amp;Z1110)*IF(AA1110&lt;0.5,Riskregister!$K$7+(Riskregister!$L$7-Riskregister!$K$7)*SQRT(AA1110/2),Riskregister!$L$7-(Riskregister!$L$7-Riskregister!$K$7)*SQRT((1-AA1110)/2)))</f>
        <v>2504547.676858508</v>
      </c>
      <c r="AC1110" s="30">
        <f t="shared" ca="1" si="681"/>
        <v>0.72226936185303692</v>
      </c>
      <c r="AD1110" s="30">
        <f t="shared" ca="1" si="681"/>
        <v>0.96720832244509813</v>
      </c>
      <c r="AE1110" s="30">
        <f ca="1">IF(Riskregister!$E$8="",0,COUNTIF(BI$4:BI$53,"&lt;"&amp;AC1110)*IF(AD1110&lt;0.5,Riskregister!$K$8+(Riskregister!$L$8-Riskregister!$K$8)*SQRT(AD1110/2),Riskregister!$L$8-(Riskregister!$L$8-Riskregister!$K$8)*SQRT((1-AD1110)/2)))</f>
        <v>17592730.746779196</v>
      </c>
      <c r="AF1110" s="30">
        <f t="shared" ca="1" si="682"/>
        <v>0.5644220375130381</v>
      </c>
      <c r="AG1110" s="30">
        <f t="shared" ca="1" si="682"/>
        <v>0.80782480975712467</v>
      </c>
      <c r="AH1110" s="30">
        <f>IF(Riskregister!$E$9="",0,COUNTIF(BJ$4:BJ$53,"&lt;"&amp;AF1110)*IF(AG1110&lt;0.5,Riskregister!$K$9+(Riskregister!$L$9-Riskregister!$K$9)*SQRT(AG1110/2),Riskregister!$L$9-(Riskregister!$L$9-Riskregister!$K$9)*SQRT((1-AG1110)/2)))</f>
        <v>0</v>
      </c>
      <c r="AI1110" s="30">
        <f t="shared" ca="1" si="683"/>
        <v>0.52664478074636067</v>
      </c>
      <c r="AJ1110" s="30">
        <f t="shared" ca="1" si="683"/>
        <v>0.57861238631581147</v>
      </c>
      <c r="AK1110" s="30">
        <f>IF(Riskregister!$E$10="",0,COUNTIF(BK$4:BK$53,"&lt;"&amp;AI1110)*IF(AJ1110&lt;0.5,Riskregister!$K$10+(Riskregister!$L$10-Riskregister!$K$10)*SQRT(AJ1110/2),Riskregister!$L$10-(Riskregister!$L$10-Riskregister!$K$10)*SQRT((1-AJ1110)/2)))</f>
        <v>0</v>
      </c>
      <c r="AL1110" s="30">
        <f t="shared" ca="1" si="684"/>
        <v>9.5562593554220698E-2</v>
      </c>
      <c r="AM1110" s="30">
        <f t="shared" ca="1" si="684"/>
        <v>0.76112381290143072</v>
      </c>
      <c r="AN1110" s="30">
        <f>IF(Riskregister!$E$11="",0,COUNTIF(BL$4:BL$53,"&lt;"&amp;AL1110)*IF(AM1110&lt;0.5,Riskregister!$K$11+(Riskregister!$L$11-Riskregister!$K$11)*SQRT(AM1110/2),Riskregister!$L$11-(Riskregister!$L$11-Riskregister!$K$11)*SQRT((1-AM1110)/2)))</f>
        <v>0</v>
      </c>
      <c r="AO1110" s="30">
        <f t="shared" ca="1" si="685"/>
        <v>0.96017950431734234</v>
      </c>
      <c r="AP1110" s="30">
        <f t="shared" ca="1" si="685"/>
        <v>0.83748781758603452</v>
      </c>
      <c r="AQ1110" s="30">
        <f>IF(Riskregister!$E$12="",0,COUNTIF(BM$4:BM$53,"&lt;"&amp;AO1110)*IF(AP1110&lt;0.5,Riskregister!$K$12+(Riskregister!$L$12-Riskregister!$K$12)*SQRT(AP1110/2),Riskregister!$L$12-(Riskregister!$L$12-Riskregister!$K$12)*SQRT((1-AP1110)/2)))</f>
        <v>0</v>
      </c>
      <c r="AR1110" s="30">
        <f t="shared" ca="1" si="686"/>
        <v>0.92267930552838806</v>
      </c>
      <c r="AS1110" s="30">
        <f t="shared" ca="1" si="686"/>
        <v>0.27102844590910524</v>
      </c>
      <c r="AT1110" s="30">
        <f>IF(Riskregister!$E$13="",0,COUNTIF(BN$4:BN$53,"&lt;"&amp;AR1110)*IF(AS1110&lt;0.5,Riskregister!$K$13+(Riskregister!$L$13-Riskregister!$K$13)*SQRT(AS1110/2),Riskregister!$L$13-(Riskregister!$L$13-Riskregister!$K$13)*SQRT((1-AS1110)/2)))</f>
        <v>0</v>
      </c>
      <c r="AU1110" s="30">
        <f t="shared" ca="1" si="687"/>
        <v>0.97852706419105295</v>
      </c>
      <c r="AV1110" s="30">
        <f t="shared" ca="1" si="687"/>
        <v>0.24119070887943017</v>
      </c>
      <c r="AW1110" s="30">
        <f>IF(Riskregister!$E$14="",0,COUNTIF(BO$4:BO$53,"&lt;"&amp;AU1110)*IF(AV1110&lt;0.5,Riskregister!$K$14+(Riskregister!$L$14-Riskregister!$K$14)*SQRT(AV1110/2),Riskregister!$L$14-(Riskregister!$L$14-Riskregister!$K$14)*SQRT((1-AV1110)/2)))</f>
        <v>0</v>
      </c>
      <c r="AX1110" s="30">
        <f t="shared" ca="1" si="688"/>
        <v>0.18933599941049295</v>
      </c>
      <c r="AY1110" s="30">
        <f t="shared" ca="1" si="688"/>
        <v>0.32210126621510871</v>
      </c>
      <c r="AZ1110" s="30">
        <f>IF(Riskregister!$E$15="",0,COUNTIF(BP$4:BP$53,"&lt;"&amp;AX1110)*IF(AY1110&lt;0.5,Riskregister!$K$15+(Riskregister!$L$15-Riskregister!$K$15)*SQRT(AY1110/2),Riskregister!$L$15-(Riskregister!$L$15-Riskregister!$K$15)*SQRT((1-AY1110)/2)))</f>
        <v>0</v>
      </c>
      <c r="BA1110" s="30">
        <f t="shared" ca="1" si="689"/>
        <v>0.5232087181766959</v>
      </c>
      <c r="BB1110" s="30">
        <f t="shared" ca="1" si="689"/>
        <v>0.38653590873570076</v>
      </c>
      <c r="BC1110" s="30">
        <f>IF(Riskregister!$E$16="",0,COUNTIF(BQ$4:BQ$53,"&lt;"&amp;BA1110)*IF(BB1110&lt;0.5,Riskregister!$K$16+(Riskregister!$L$16-Riskregister!$K$16)*SQRT(BB1110/2),Riskregister!$L$16-(Riskregister!$L$16-Riskregister!$K$16)*SQRT((1-BB1110)/2)))</f>
        <v>0</v>
      </c>
      <c r="BD1110" s="30">
        <f t="shared" ca="1" si="677"/>
        <v>23812172.834584072</v>
      </c>
    </row>
    <row r="1111" spans="20:56" x14ac:dyDescent="0.35">
      <c r="T1111" s="30">
        <f t="shared" ca="1" si="678"/>
        <v>7.1076933689964039E-2</v>
      </c>
      <c r="U1111" s="30">
        <f t="shared" ca="1" si="678"/>
        <v>5.5731228921455767E-2</v>
      </c>
      <c r="V1111" s="30">
        <f ca="1">IF(Riskregister!$E$5="",0,COUNTIF(BF$4:BF$53,"&lt;"&amp;T1111)*IF(U1111&lt;0.5,Riskregister!$K$5+(Riskregister!$L$5-Riskregister!$K$5)*SQRT(U1111/2),Riskregister!$L$5-(Riskregister!$L$5-Riskregister!$K$5)*SQRT((1-U1111)/2)))</f>
        <v>225118.48592921317</v>
      </c>
      <c r="W1111" s="30">
        <f t="shared" ca="1" si="679"/>
        <v>0.67551879735121023</v>
      </c>
      <c r="X1111" s="30">
        <f t="shared" ca="1" si="679"/>
        <v>8.3561028497974532E-2</v>
      </c>
      <c r="Y1111" s="30">
        <f ca="1">IF(Riskregister!$E$6="",0,COUNTIF(BG$4:BG$53,"&lt;"&amp;W1111)*IF(X1111&lt;0.5,Riskregister!$K$6+(Riskregister!$L$6-Riskregister!$K$6)*SQRT(X1111/2),Riskregister!$L$6-(Riskregister!$L$6-Riskregister!$K$6)*SQRT((1-X1111)/2)))</f>
        <v>1135850.1645490574</v>
      </c>
      <c r="Z1111" s="30">
        <f t="shared" ca="1" si="680"/>
        <v>0.98155608598499555</v>
      </c>
      <c r="AA1111" s="30">
        <f t="shared" ca="1" si="680"/>
        <v>0.84043635482547485</v>
      </c>
      <c r="AB1111" s="30">
        <f ca="1">IF(Riskregister!$E$7="",0,COUNTIF(BH$4:BH$53,"&lt;"&amp;Z1111)*IF(AA1111&lt;0.5,Riskregister!$K$7+(Riskregister!$L$7-Riskregister!$K$7)*SQRT(AA1111/2),Riskregister!$L$7-(Riskregister!$L$7-Riskregister!$K$7)*SQRT((1-AA1111)/2)))</f>
        <v>3613681.5982042123</v>
      </c>
      <c r="AC1111" s="30">
        <f t="shared" ca="1" si="681"/>
        <v>0.40638056370198128</v>
      </c>
      <c r="AD1111" s="30">
        <f t="shared" ca="1" si="681"/>
        <v>0.62193001569502648</v>
      </c>
      <c r="AE1111" s="30">
        <f ca="1">IF(Riskregister!$E$8="",0,COUNTIF(BI$4:BI$53,"&lt;"&amp;AC1111)*IF(AD1111&lt;0.5,Riskregister!$K$8+(Riskregister!$L$8-Riskregister!$K$8)*SQRT(AD1111/2),Riskregister!$L$8-(Riskregister!$L$8-Riskregister!$K$8)*SQRT((1-AD1111)/2)))</f>
        <v>5913053.4739742763</v>
      </c>
      <c r="AF1111" s="30">
        <f t="shared" ca="1" si="682"/>
        <v>0.76221990210352286</v>
      </c>
      <c r="AG1111" s="30">
        <f t="shared" ca="1" si="682"/>
        <v>0.13402293502448914</v>
      </c>
      <c r="AH1111" s="30">
        <f>IF(Riskregister!$E$9="",0,COUNTIF(BJ$4:BJ$53,"&lt;"&amp;AF1111)*IF(AG1111&lt;0.5,Riskregister!$K$9+(Riskregister!$L$9-Riskregister!$K$9)*SQRT(AG1111/2),Riskregister!$L$9-(Riskregister!$L$9-Riskregister!$K$9)*SQRT((1-AG1111)/2)))</f>
        <v>0</v>
      </c>
      <c r="AI1111" s="30">
        <f t="shared" ca="1" si="683"/>
        <v>0.69803863881379791</v>
      </c>
      <c r="AJ1111" s="30">
        <f t="shared" ca="1" si="683"/>
        <v>0.66743841706888218</v>
      </c>
      <c r="AK1111" s="30">
        <f>IF(Riskregister!$E$10="",0,COUNTIF(BK$4:BK$53,"&lt;"&amp;AI1111)*IF(AJ1111&lt;0.5,Riskregister!$K$10+(Riskregister!$L$10-Riskregister!$K$10)*SQRT(AJ1111/2),Riskregister!$L$10-(Riskregister!$L$10-Riskregister!$K$10)*SQRT((1-AJ1111)/2)))</f>
        <v>0</v>
      </c>
      <c r="AL1111" s="30">
        <f t="shared" ca="1" si="684"/>
        <v>0.18555644239810332</v>
      </c>
      <c r="AM1111" s="30">
        <f t="shared" ca="1" si="684"/>
        <v>4.4821731812353494E-2</v>
      </c>
      <c r="AN1111" s="30">
        <f>IF(Riskregister!$E$11="",0,COUNTIF(BL$4:BL$53,"&lt;"&amp;AL1111)*IF(AM1111&lt;0.5,Riskregister!$K$11+(Riskregister!$L$11-Riskregister!$K$11)*SQRT(AM1111/2),Riskregister!$L$11-(Riskregister!$L$11-Riskregister!$K$11)*SQRT((1-AM1111)/2)))</f>
        <v>0</v>
      </c>
      <c r="AO1111" s="30">
        <f t="shared" ca="1" si="685"/>
        <v>0.25154091157230518</v>
      </c>
      <c r="AP1111" s="30">
        <f t="shared" ca="1" si="685"/>
        <v>0.15072614629944858</v>
      </c>
      <c r="AQ1111" s="30">
        <f>IF(Riskregister!$E$12="",0,COUNTIF(BM$4:BM$53,"&lt;"&amp;AO1111)*IF(AP1111&lt;0.5,Riskregister!$K$12+(Riskregister!$L$12-Riskregister!$K$12)*SQRT(AP1111/2),Riskregister!$L$12-(Riskregister!$L$12-Riskregister!$K$12)*SQRT((1-AP1111)/2)))</f>
        <v>0</v>
      </c>
      <c r="AR1111" s="30">
        <f t="shared" ca="1" si="686"/>
        <v>0.43049645651025437</v>
      </c>
      <c r="AS1111" s="30">
        <f t="shared" ca="1" si="686"/>
        <v>0.75385694890343924</v>
      </c>
      <c r="AT1111" s="30">
        <f>IF(Riskregister!$E$13="",0,COUNTIF(BN$4:BN$53,"&lt;"&amp;AR1111)*IF(AS1111&lt;0.5,Riskregister!$K$13+(Riskregister!$L$13-Riskregister!$K$13)*SQRT(AS1111/2),Riskregister!$L$13-(Riskregister!$L$13-Riskregister!$K$13)*SQRT((1-AS1111)/2)))</f>
        <v>0</v>
      </c>
      <c r="AU1111" s="30">
        <f t="shared" ca="1" si="687"/>
        <v>0.84412680213552693</v>
      </c>
      <c r="AV1111" s="30">
        <f t="shared" ca="1" si="687"/>
        <v>0.32210761807653432</v>
      </c>
      <c r="AW1111" s="30">
        <f>IF(Riskregister!$E$14="",0,COUNTIF(BO$4:BO$53,"&lt;"&amp;AU1111)*IF(AV1111&lt;0.5,Riskregister!$K$14+(Riskregister!$L$14-Riskregister!$K$14)*SQRT(AV1111/2),Riskregister!$L$14-(Riskregister!$L$14-Riskregister!$K$14)*SQRT((1-AV1111)/2)))</f>
        <v>0</v>
      </c>
      <c r="AX1111" s="30">
        <f t="shared" ca="1" si="688"/>
        <v>0.28501400925101505</v>
      </c>
      <c r="AY1111" s="30">
        <f t="shared" ca="1" si="688"/>
        <v>0.87050388559533665</v>
      </c>
      <c r="AZ1111" s="30">
        <f>IF(Riskregister!$E$15="",0,COUNTIF(BP$4:BP$53,"&lt;"&amp;AX1111)*IF(AY1111&lt;0.5,Riskregister!$K$15+(Riskregister!$L$15-Riskregister!$K$15)*SQRT(AY1111/2),Riskregister!$L$15-(Riskregister!$L$15-Riskregister!$K$15)*SQRT((1-AY1111)/2)))</f>
        <v>0</v>
      </c>
      <c r="BA1111" s="30">
        <f t="shared" ca="1" si="689"/>
        <v>0.90115605967597068</v>
      </c>
      <c r="BB1111" s="30">
        <f t="shared" ca="1" si="689"/>
        <v>0.20514204318746554</v>
      </c>
      <c r="BC1111" s="30">
        <f>IF(Riskregister!$E$16="",0,COUNTIF(BQ$4:BQ$53,"&lt;"&amp;BA1111)*IF(BB1111&lt;0.5,Riskregister!$K$16+(Riskregister!$L$16-Riskregister!$K$16)*SQRT(BB1111/2),Riskregister!$L$16-(Riskregister!$L$16-Riskregister!$K$16)*SQRT((1-BB1111)/2)))</f>
        <v>0</v>
      </c>
      <c r="BD1111" s="30">
        <f t="shared" ca="1" si="677"/>
        <v>10887703.72265676</v>
      </c>
    </row>
    <row r="1112" spans="20:56" x14ac:dyDescent="0.35">
      <c r="T1112" s="30">
        <f t="shared" ca="1" si="678"/>
        <v>0.13247025397222734</v>
      </c>
      <c r="U1112" s="30">
        <f t="shared" ca="1" si="678"/>
        <v>0.22035580403267929</v>
      </c>
      <c r="V1112" s="30">
        <f ca="1">IF(Riskregister!$E$5="",0,COUNTIF(BF$4:BF$53,"&lt;"&amp;T1112)*IF(U1112&lt;0.5,Riskregister!$K$5+(Riskregister!$L$5-Riskregister!$K$5)*SQRT(U1112/2),Riskregister!$L$5-(Riskregister!$L$5-Riskregister!$K$5)*SQRT((1-U1112)/2)))</f>
        <v>598737.51125902333</v>
      </c>
      <c r="W1112" s="30">
        <f t="shared" ca="1" si="679"/>
        <v>0.26016403453820913</v>
      </c>
      <c r="X1112" s="30">
        <f t="shared" ca="1" si="679"/>
        <v>0.1935507996808461</v>
      </c>
      <c r="Y1112" s="30">
        <f ca="1">IF(Riskregister!$E$6="",0,COUNTIF(BG$4:BG$53,"&lt;"&amp;W1112)*IF(X1112&lt;0.5,Riskregister!$K$6+(Riskregister!$L$6-Riskregister!$K$6)*SQRT(X1112/2),Riskregister!$L$6-(Riskregister!$L$6-Riskregister!$K$6)*SQRT((1-X1112)/2)))</f>
        <v>759957.40506128734</v>
      </c>
      <c r="Z1112" s="30">
        <f t="shared" ca="1" si="680"/>
        <v>0.31085718935074935</v>
      </c>
      <c r="AA1112" s="30">
        <f t="shared" ca="1" si="680"/>
        <v>0.6604788414747651</v>
      </c>
      <c r="AB1112" s="30">
        <f ca="1">IF(Riskregister!$E$7="",0,COUNTIF(BH$4:BH$53,"&lt;"&amp;Z1112)*IF(AA1112&lt;0.5,Riskregister!$K$7+(Riskregister!$L$7-Riskregister!$K$7)*SQRT(AA1112/2),Riskregister!$L$7-(Riskregister!$L$7-Riskregister!$K$7)*SQRT((1-AA1112)/2)))</f>
        <v>1278964.7900471392</v>
      </c>
      <c r="AC1112" s="30">
        <f t="shared" ca="1" si="681"/>
        <v>0.25973899773507403</v>
      </c>
      <c r="AD1112" s="30">
        <f t="shared" ca="1" si="681"/>
        <v>0.37118172791269655</v>
      </c>
      <c r="AE1112" s="30">
        <f ca="1">IF(Riskregister!$E$8="",0,COUNTIF(BI$4:BI$53,"&lt;"&amp;AC1112)*IF(AD1112&lt;0.5,Riskregister!$K$8+(Riskregister!$L$8-Riskregister!$K$8)*SQRT(AD1112/2),Riskregister!$L$8-(Riskregister!$L$8-Riskregister!$K$8)*SQRT((1-AD1112)/2)))</f>
        <v>4649544.2631465252</v>
      </c>
      <c r="AF1112" s="30">
        <f t="shared" ca="1" si="682"/>
        <v>0.4534344562032856</v>
      </c>
      <c r="AG1112" s="30">
        <f t="shared" ca="1" si="682"/>
        <v>0.71690965183056987</v>
      </c>
      <c r="AH1112" s="30">
        <f>IF(Riskregister!$E$9="",0,COUNTIF(BJ$4:BJ$53,"&lt;"&amp;AF1112)*IF(AG1112&lt;0.5,Riskregister!$K$9+(Riskregister!$L$9-Riskregister!$K$9)*SQRT(AG1112/2),Riskregister!$L$9-(Riskregister!$L$9-Riskregister!$K$9)*SQRT((1-AG1112)/2)))</f>
        <v>0</v>
      </c>
      <c r="AI1112" s="30">
        <f t="shared" ca="1" si="683"/>
        <v>0.19152623589471318</v>
      </c>
      <c r="AJ1112" s="30">
        <f t="shared" ca="1" si="683"/>
        <v>0.50762142008973199</v>
      </c>
      <c r="AK1112" s="30">
        <f>IF(Riskregister!$E$10="",0,COUNTIF(BK$4:BK$53,"&lt;"&amp;AI1112)*IF(AJ1112&lt;0.5,Riskregister!$K$10+(Riskregister!$L$10-Riskregister!$K$10)*SQRT(AJ1112/2),Riskregister!$L$10-(Riskregister!$L$10-Riskregister!$K$10)*SQRT((1-AJ1112)/2)))</f>
        <v>0</v>
      </c>
      <c r="AL1112" s="30">
        <f t="shared" ca="1" si="684"/>
        <v>0.84691953381100626</v>
      </c>
      <c r="AM1112" s="30">
        <f t="shared" ca="1" si="684"/>
        <v>0.952509343117245</v>
      </c>
      <c r="AN1112" s="30">
        <f>IF(Riskregister!$E$11="",0,COUNTIF(BL$4:BL$53,"&lt;"&amp;AL1112)*IF(AM1112&lt;0.5,Riskregister!$K$11+(Riskregister!$L$11-Riskregister!$K$11)*SQRT(AM1112/2),Riskregister!$L$11-(Riskregister!$L$11-Riskregister!$K$11)*SQRT((1-AM1112)/2)))</f>
        <v>0</v>
      </c>
      <c r="AO1112" s="30">
        <f t="shared" ca="1" si="685"/>
        <v>0.72894292779811609</v>
      </c>
      <c r="AP1112" s="30">
        <f t="shared" ca="1" si="685"/>
        <v>0.64820568043336435</v>
      </c>
      <c r="AQ1112" s="30">
        <f>IF(Riskregister!$E$12="",0,COUNTIF(BM$4:BM$53,"&lt;"&amp;AO1112)*IF(AP1112&lt;0.5,Riskregister!$K$12+(Riskregister!$L$12-Riskregister!$K$12)*SQRT(AP1112/2),Riskregister!$L$12-(Riskregister!$L$12-Riskregister!$K$12)*SQRT((1-AP1112)/2)))</f>
        <v>0</v>
      </c>
      <c r="AR1112" s="30">
        <f t="shared" ca="1" si="686"/>
        <v>6.9661034090488183E-2</v>
      </c>
      <c r="AS1112" s="30">
        <f t="shared" ca="1" si="686"/>
        <v>0.81042786144792456</v>
      </c>
      <c r="AT1112" s="30">
        <f>IF(Riskregister!$E$13="",0,COUNTIF(BN$4:BN$53,"&lt;"&amp;AR1112)*IF(AS1112&lt;0.5,Riskregister!$K$13+(Riskregister!$L$13-Riskregister!$K$13)*SQRT(AS1112/2),Riskregister!$L$13-(Riskregister!$L$13-Riskregister!$K$13)*SQRT((1-AS1112)/2)))</f>
        <v>0</v>
      </c>
      <c r="AU1112" s="30">
        <f t="shared" ca="1" si="687"/>
        <v>0.47027247802528149</v>
      </c>
      <c r="AV1112" s="30">
        <f t="shared" ca="1" si="687"/>
        <v>0.91559955701923978</v>
      </c>
      <c r="AW1112" s="30">
        <f>IF(Riskregister!$E$14="",0,COUNTIF(BO$4:BO$53,"&lt;"&amp;AU1112)*IF(AV1112&lt;0.5,Riskregister!$K$14+(Riskregister!$L$14-Riskregister!$K$14)*SQRT(AV1112/2),Riskregister!$L$14-(Riskregister!$L$14-Riskregister!$K$14)*SQRT((1-AV1112)/2)))</f>
        <v>0</v>
      </c>
      <c r="AX1112" s="30">
        <f t="shared" ca="1" si="688"/>
        <v>8.7656319302960473E-2</v>
      </c>
      <c r="AY1112" s="30">
        <f t="shared" ca="1" si="688"/>
        <v>0.50152674762047811</v>
      </c>
      <c r="AZ1112" s="30">
        <f>IF(Riskregister!$E$15="",0,COUNTIF(BP$4:BP$53,"&lt;"&amp;AX1112)*IF(AY1112&lt;0.5,Riskregister!$K$15+(Riskregister!$L$15-Riskregister!$K$15)*SQRT(AY1112/2),Riskregister!$L$15-(Riskregister!$L$15-Riskregister!$K$15)*SQRT((1-AY1112)/2)))</f>
        <v>0</v>
      </c>
      <c r="BA1112" s="30">
        <f t="shared" ca="1" si="689"/>
        <v>0.84984143374462184</v>
      </c>
      <c r="BB1112" s="30">
        <f t="shared" ca="1" si="689"/>
        <v>0.75116834308975877</v>
      </c>
      <c r="BC1112" s="30">
        <f>IF(Riskregister!$E$16="",0,COUNTIF(BQ$4:BQ$53,"&lt;"&amp;BA1112)*IF(BB1112&lt;0.5,Riskregister!$K$16+(Riskregister!$L$16-Riskregister!$K$16)*SQRT(BB1112/2),Riskregister!$L$16-(Riskregister!$L$16-Riskregister!$K$16)*SQRT((1-BB1112)/2)))</f>
        <v>0</v>
      </c>
      <c r="BD1112" s="30">
        <f t="shared" ca="1" si="677"/>
        <v>7287203.9695139751</v>
      </c>
    </row>
    <row r="1113" spans="20:56" x14ac:dyDescent="0.35">
      <c r="T1113" s="30">
        <f t="shared" ca="1" si="678"/>
        <v>0.48970354416521511</v>
      </c>
      <c r="U1113" s="30">
        <f t="shared" ca="1" si="678"/>
        <v>0.45285189426127781</v>
      </c>
      <c r="V1113" s="30">
        <f ca="1">IF(Riskregister!$E$5="",0,COUNTIF(BF$4:BF$53,"&lt;"&amp;T1113)*IF(U1113&lt;0.5,Riskregister!$K$5+(Riskregister!$L$5-Riskregister!$K$5)*SQRT(U1113/2),Riskregister!$L$5-(Riskregister!$L$5-Riskregister!$K$5)*SQRT((1-U1113)/2)))</f>
        <v>1092387.1797020775</v>
      </c>
      <c r="W1113" s="30">
        <f t="shared" ca="1" si="679"/>
        <v>0.49245940308088643</v>
      </c>
      <c r="X1113" s="30">
        <f t="shared" ca="1" si="679"/>
        <v>0.64631998141639913</v>
      </c>
      <c r="Y1113" s="30">
        <f ca="1">IF(Riskregister!$E$6="",0,COUNTIF(BG$4:BG$53,"&lt;"&amp;W1113)*IF(X1113&lt;0.5,Riskregister!$K$6+(Riskregister!$L$6-Riskregister!$K$6)*SQRT(X1113/2),Riskregister!$L$6-(Riskregister!$L$6-Riskregister!$K$6)*SQRT((1-X1113)/2)))</f>
        <v>2486115.420376529</v>
      </c>
      <c r="Z1113" s="30">
        <f t="shared" ca="1" si="680"/>
        <v>0.16793841021681033</v>
      </c>
      <c r="AA1113" s="30">
        <f t="shared" ca="1" si="680"/>
        <v>0.914926349063651</v>
      </c>
      <c r="AB1113" s="30">
        <f ca="1">IF(Riskregister!$E$7="",0,COUNTIF(BH$4:BH$53,"&lt;"&amp;Z1113)*IF(AA1113&lt;0.5,Riskregister!$K$7+(Riskregister!$L$7-Riskregister!$K$7)*SQRT(AA1113/2),Riskregister!$L$7-(Riskregister!$L$7-Riskregister!$K$7)*SQRT((1-AA1113)/2)))</f>
        <v>1311257.5924502567</v>
      </c>
      <c r="AC1113" s="30">
        <f t="shared" ca="1" si="681"/>
        <v>0.38498873868833827</v>
      </c>
      <c r="AD1113" s="30">
        <f t="shared" ca="1" si="681"/>
        <v>0.46811230939025572</v>
      </c>
      <c r="AE1113" s="30">
        <f ca="1">IF(Riskregister!$E$8="",0,COUNTIF(BI$4:BI$53,"&lt;"&amp;AC1113)*IF(AD1113&lt;0.5,Riskregister!$K$8+(Riskregister!$L$8-Riskregister!$K$8)*SQRT(AD1113/2),Riskregister!$L$8-(Riskregister!$L$8-Riskregister!$K$8)*SQRT((1-AD1113)/2)))</f>
        <v>5147658.9393732566</v>
      </c>
      <c r="AF1113" s="30">
        <f t="shared" ca="1" si="682"/>
        <v>0.63397953348327585</v>
      </c>
      <c r="AG1113" s="30">
        <f t="shared" ca="1" si="682"/>
        <v>0.21150258538125022</v>
      </c>
      <c r="AH1113" s="30">
        <f>IF(Riskregister!$E$9="",0,COUNTIF(BJ$4:BJ$53,"&lt;"&amp;AF1113)*IF(AG1113&lt;0.5,Riskregister!$K$9+(Riskregister!$L$9-Riskregister!$K$9)*SQRT(AG1113/2),Riskregister!$L$9-(Riskregister!$L$9-Riskregister!$K$9)*SQRT((1-AG1113)/2)))</f>
        <v>0</v>
      </c>
      <c r="AI1113" s="30">
        <f t="shared" ca="1" si="683"/>
        <v>0.59374617277617214</v>
      </c>
      <c r="AJ1113" s="30">
        <f t="shared" ca="1" si="683"/>
        <v>0.84603185962443528</v>
      </c>
      <c r="AK1113" s="30">
        <f>IF(Riskregister!$E$10="",0,COUNTIF(BK$4:BK$53,"&lt;"&amp;AI1113)*IF(AJ1113&lt;0.5,Riskregister!$K$10+(Riskregister!$L$10-Riskregister!$K$10)*SQRT(AJ1113/2),Riskregister!$L$10-(Riskregister!$L$10-Riskregister!$K$10)*SQRT((1-AJ1113)/2)))</f>
        <v>0</v>
      </c>
      <c r="AL1113" s="30">
        <f t="shared" ca="1" si="684"/>
        <v>0.13934607842481062</v>
      </c>
      <c r="AM1113" s="30">
        <f t="shared" ca="1" si="684"/>
        <v>0.79416162514011102</v>
      </c>
      <c r="AN1113" s="30">
        <f>IF(Riskregister!$E$11="",0,COUNTIF(BL$4:BL$53,"&lt;"&amp;AL1113)*IF(AM1113&lt;0.5,Riskregister!$K$11+(Riskregister!$L$11-Riskregister!$K$11)*SQRT(AM1113/2),Riskregister!$L$11-(Riskregister!$L$11-Riskregister!$K$11)*SQRT((1-AM1113)/2)))</f>
        <v>0</v>
      </c>
      <c r="AO1113" s="30">
        <f t="shared" ca="1" si="685"/>
        <v>0.28408593369882229</v>
      </c>
      <c r="AP1113" s="30">
        <f t="shared" ca="1" si="685"/>
        <v>0.28556005841920873</v>
      </c>
      <c r="AQ1113" s="30">
        <f>IF(Riskregister!$E$12="",0,COUNTIF(BM$4:BM$53,"&lt;"&amp;AO1113)*IF(AP1113&lt;0.5,Riskregister!$K$12+(Riskregister!$L$12-Riskregister!$K$12)*SQRT(AP1113/2),Riskregister!$L$12-(Riskregister!$L$12-Riskregister!$K$12)*SQRT((1-AP1113)/2)))</f>
        <v>0</v>
      </c>
      <c r="AR1113" s="30">
        <f t="shared" ca="1" si="686"/>
        <v>0.34644424929469442</v>
      </c>
      <c r="AS1113" s="30">
        <f t="shared" ca="1" si="686"/>
        <v>0.72892745613289256</v>
      </c>
      <c r="AT1113" s="30">
        <f>IF(Riskregister!$E$13="",0,COUNTIF(BN$4:BN$53,"&lt;"&amp;AR1113)*IF(AS1113&lt;0.5,Riskregister!$K$13+(Riskregister!$L$13-Riskregister!$K$13)*SQRT(AS1113/2),Riskregister!$L$13-(Riskregister!$L$13-Riskregister!$K$13)*SQRT((1-AS1113)/2)))</f>
        <v>0</v>
      </c>
      <c r="AU1113" s="30">
        <f t="shared" ca="1" si="687"/>
        <v>0.91319586977510214</v>
      </c>
      <c r="AV1113" s="30">
        <f t="shared" ca="1" si="687"/>
        <v>0.63169311747845547</v>
      </c>
      <c r="AW1113" s="30">
        <f>IF(Riskregister!$E$14="",0,COUNTIF(BO$4:BO$53,"&lt;"&amp;AU1113)*IF(AV1113&lt;0.5,Riskregister!$K$14+(Riskregister!$L$14-Riskregister!$K$14)*SQRT(AV1113/2),Riskregister!$L$14-(Riskregister!$L$14-Riskregister!$K$14)*SQRT((1-AV1113)/2)))</f>
        <v>0</v>
      </c>
      <c r="AX1113" s="30">
        <f t="shared" ca="1" si="688"/>
        <v>0.6013580704510012</v>
      </c>
      <c r="AY1113" s="30">
        <f t="shared" ca="1" si="688"/>
        <v>3.5438297783663142E-4</v>
      </c>
      <c r="AZ1113" s="30">
        <f>IF(Riskregister!$E$15="",0,COUNTIF(BP$4:BP$53,"&lt;"&amp;AX1113)*IF(AY1113&lt;0.5,Riskregister!$K$15+(Riskregister!$L$15-Riskregister!$K$15)*SQRT(AY1113/2),Riskregister!$L$15-(Riskregister!$L$15-Riskregister!$K$15)*SQRT((1-AY1113)/2)))</f>
        <v>0</v>
      </c>
      <c r="BA1113" s="30">
        <f t="shared" ca="1" si="689"/>
        <v>0.58098603851598318</v>
      </c>
      <c r="BB1113" s="30">
        <f t="shared" ca="1" si="689"/>
        <v>4.8430385012373178E-2</v>
      </c>
      <c r="BC1113" s="30">
        <f>IF(Riskregister!$E$16="",0,COUNTIF(BQ$4:BQ$53,"&lt;"&amp;BA1113)*IF(BB1113&lt;0.5,Riskregister!$K$16+(Riskregister!$L$16-Riskregister!$K$16)*SQRT(BB1113/2),Riskregister!$L$16-(Riskregister!$L$16-Riskregister!$K$16)*SQRT((1-BB1113)/2)))</f>
        <v>0</v>
      </c>
      <c r="BD1113" s="30">
        <f t="shared" ca="1" si="677"/>
        <v>10037419.131902121</v>
      </c>
    </row>
    <row r="1114" spans="20:56" x14ac:dyDescent="0.35">
      <c r="T1114" s="30">
        <f t="shared" ca="1" si="678"/>
        <v>0.76410069053282248</v>
      </c>
      <c r="U1114" s="30">
        <f t="shared" ca="1" si="678"/>
        <v>0.93227768640110253</v>
      </c>
      <c r="V1114" s="30">
        <f ca="1">IF(Riskregister!$E$5="",0,COUNTIF(BF$4:BF$53,"&lt;"&amp;T1114)*IF(U1114&lt;0.5,Riskregister!$K$5+(Riskregister!$L$5-Riskregister!$K$5)*SQRT(U1114/2),Riskregister!$L$5-(Riskregister!$L$5-Riskregister!$K$5)*SQRT((1-U1114)/2)))</f>
        <v>2585968.4718560562</v>
      </c>
      <c r="W1114" s="30">
        <f t="shared" ca="1" si="679"/>
        <v>4.444060258597593E-2</v>
      </c>
      <c r="X1114" s="30">
        <f t="shared" ca="1" si="679"/>
        <v>0.72184803212378723</v>
      </c>
      <c r="Y1114" s="30">
        <f ca="1">IF(Riskregister!$E$6="",0,COUNTIF(BG$4:BG$53,"&lt;"&amp;W1114)*IF(X1114&lt;0.5,Riskregister!$K$6+(Riskregister!$L$6-Riskregister!$K$6)*SQRT(X1114/2),Riskregister!$L$6-(Riskregister!$L$6-Riskregister!$K$6)*SQRT((1-X1114)/2)))</f>
        <v>0</v>
      </c>
      <c r="Z1114" s="30">
        <f t="shared" ca="1" si="680"/>
        <v>0.17256280117186129</v>
      </c>
      <c r="AA1114" s="30">
        <f t="shared" ca="1" si="680"/>
        <v>6.1030245948521022E-2</v>
      </c>
      <c r="AB1114" s="30">
        <f ca="1">IF(Riskregister!$E$7="",0,COUNTIF(BH$4:BH$53,"&lt;"&amp;Z1114)*IF(AA1114&lt;0.5,Riskregister!$K$7+(Riskregister!$L$7-Riskregister!$K$7)*SQRT(AA1114/2),Riskregister!$L$7-(Riskregister!$L$7-Riskregister!$K$7)*SQRT((1-AA1114)/2)))</f>
        <v>444560.09696913068</v>
      </c>
      <c r="AC1114" s="30">
        <f t="shared" ca="1" si="681"/>
        <v>0.76271619362624998</v>
      </c>
      <c r="AD1114" s="30">
        <f t="shared" ca="1" si="681"/>
        <v>0.92334973285237287</v>
      </c>
      <c r="AE1114" s="30">
        <f ca="1">IF(Riskregister!$E$8="",0,COUNTIF(BI$4:BI$53,"&lt;"&amp;AC1114)*IF(AD1114&lt;0.5,Riskregister!$K$8+(Riskregister!$L$8-Riskregister!$K$8)*SQRT(AD1114/2),Riskregister!$L$8-(Riskregister!$L$8-Riskregister!$K$8)*SQRT((1-AD1114)/2)))</f>
        <v>16319560.459628679</v>
      </c>
      <c r="AF1114" s="30">
        <f t="shared" ca="1" si="682"/>
        <v>0.99307570298884928</v>
      </c>
      <c r="AG1114" s="30">
        <f t="shared" ca="1" si="682"/>
        <v>0.1202025176217878</v>
      </c>
      <c r="AH1114" s="30">
        <f>IF(Riskregister!$E$9="",0,COUNTIF(BJ$4:BJ$53,"&lt;"&amp;AF1114)*IF(AG1114&lt;0.5,Riskregister!$K$9+(Riskregister!$L$9-Riskregister!$K$9)*SQRT(AG1114/2),Riskregister!$L$9-(Riskregister!$L$9-Riskregister!$K$9)*SQRT((1-AG1114)/2)))</f>
        <v>0</v>
      </c>
      <c r="AI1114" s="30">
        <f t="shared" ca="1" si="683"/>
        <v>0.7495314944392375</v>
      </c>
      <c r="AJ1114" s="30">
        <f t="shared" ca="1" si="683"/>
        <v>0.42208317702629394</v>
      </c>
      <c r="AK1114" s="30">
        <f>IF(Riskregister!$E$10="",0,COUNTIF(BK$4:BK$53,"&lt;"&amp;AI1114)*IF(AJ1114&lt;0.5,Riskregister!$K$10+(Riskregister!$L$10-Riskregister!$K$10)*SQRT(AJ1114/2),Riskregister!$L$10-(Riskregister!$L$10-Riskregister!$K$10)*SQRT((1-AJ1114)/2)))</f>
        <v>0</v>
      </c>
      <c r="AL1114" s="30">
        <f t="shared" ca="1" si="684"/>
        <v>0.3258725218576709</v>
      </c>
      <c r="AM1114" s="30">
        <f t="shared" ca="1" si="684"/>
        <v>9.6220751270497229E-2</v>
      </c>
      <c r="AN1114" s="30">
        <f>IF(Riskregister!$E$11="",0,COUNTIF(BL$4:BL$53,"&lt;"&amp;AL1114)*IF(AM1114&lt;0.5,Riskregister!$K$11+(Riskregister!$L$11-Riskregister!$K$11)*SQRT(AM1114/2),Riskregister!$L$11-(Riskregister!$L$11-Riskregister!$K$11)*SQRT((1-AM1114)/2)))</f>
        <v>0</v>
      </c>
      <c r="AO1114" s="30">
        <f t="shared" ca="1" si="685"/>
        <v>0.82240516815939491</v>
      </c>
      <c r="AP1114" s="30">
        <f t="shared" ca="1" si="685"/>
        <v>0.50614453554227723</v>
      </c>
      <c r="AQ1114" s="30">
        <f>IF(Riskregister!$E$12="",0,COUNTIF(BM$4:BM$53,"&lt;"&amp;AO1114)*IF(AP1114&lt;0.5,Riskregister!$K$12+(Riskregister!$L$12-Riskregister!$K$12)*SQRT(AP1114/2),Riskregister!$L$12-(Riskregister!$L$12-Riskregister!$K$12)*SQRT((1-AP1114)/2)))</f>
        <v>0</v>
      </c>
      <c r="AR1114" s="30">
        <f t="shared" ca="1" si="686"/>
        <v>0.80334814869635229</v>
      </c>
      <c r="AS1114" s="30">
        <f t="shared" ca="1" si="686"/>
        <v>0.94627796867009983</v>
      </c>
      <c r="AT1114" s="30">
        <f>IF(Riskregister!$E$13="",0,COUNTIF(BN$4:BN$53,"&lt;"&amp;AR1114)*IF(AS1114&lt;0.5,Riskregister!$K$13+(Riskregister!$L$13-Riskregister!$K$13)*SQRT(AS1114/2),Riskregister!$L$13-(Riskregister!$L$13-Riskregister!$K$13)*SQRT((1-AS1114)/2)))</f>
        <v>0</v>
      </c>
      <c r="AU1114" s="30">
        <f t="shared" ca="1" si="687"/>
        <v>0.82668203827202835</v>
      </c>
      <c r="AV1114" s="30">
        <f t="shared" ca="1" si="687"/>
        <v>0.83791956790576094</v>
      </c>
      <c r="AW1114" s="30">
        <f>IF(Riskregister!$E$14="",0,COUNTIF(BO$4:BO$53,"&lt;"&amp;AU1114)*IF(AV1114&lt;0.5,Riskregister!$K$14+(Riskregister!$L$14-Riskregister!$K$14)*SQRT(AV1114/2),Riskregister!$L$14-(Riskregister!$L$14-Riskregister!$K$14)*SQRT((1-AV1114)/2)))</f>
        <v>0</v>
      </c>
      <c r="AX1114" s="30">
        <f t="shared" ca="1" si="688"/>
        <v>0.31555576121225237</v>
      </c>
      <c r="AY1114" s="30">
        <f t="shared" ca="1" si="688"/>
        <v>0.12246218712611823</v>
      </c>
      <c r="AZ1114" s="30">
        <f>IF(Riskregister!$E$15="",0,COUNTIF(BP$4:BP$53,"&lt;"&amp;AX1114)*IF(AY1114&lt;0.5,Riskregister!$K$15+(Riskregister!$L$15-Riskregister!$K$15)*SQRT(AY1114/2),Riskregister!$L$15-(Riskregister!$L$15-Riskregister!$K$15)*SQRT((1-AY1114)/2)))</f>
        <v>0</v>
      </c>
      <c r="BA1114" s="30">
        <f t="shared" ca="1" si="689"/>
        <v>0.17201410447519927</v>
      </c>
      <c r="BB1114" s="30">
        <f t="shared" ca="1" si="689"/>
        <v>0.31328985842487933</v>
      </c>
      <c r="BC1114" s="30">
        <f>IF(Riskregister!$E$16="",0,COUNTIF(BQ$4:BQ$53,"&lt;"&amp;BA1114)*IF(BB1114&lt;0.5,Riskregister!$K$16+(Riskregister!$L$16-Riskregister!$K$16)*SQRT(BB1114/2),Riskregister!$L$16-(Riskregister!$L$16-Riskregister!$K$16)*SQRT((1-BB1114)/2)))</f>
        <v>0</v>
      </c>
      <c r="BD1114" s="30">
        <f t="shared" ca="1" si="677"/>
        <v>19350089.028453864</v>
      </c>
    </row>
    <row r="1115" spans="20:56" x14ac:dyDescent="0.35">
      <c r="T1115" s="30">
        <f t="shared" ca="1" si="678"/>
        <v>0.9756856005954776</v>
      </c>
      <c r="U1115" s="30">
        <f t="shared" ca="1" si="678"/>
        <v>0.95864482555711183</v>
      </c>
      <c r="V1115" s="30">
        <f ca="1">IF(Riskregister!$E$5="",0,COUNTIF(BF$4:BF$53,"&lt;"&amp;T1115)*IF(U1115&lt;0.5,Riskregister!$K$5+(Riskregister!$L$5-Riskregister!$K$5)*SQRT(U1115/2),Riskregister!$L$5-(Riskregister!$L$5-Riskregister!$K$5)*SQRT((1-U1115)/2)))</f>
        <v>4282330.6746677803</v>
      </c>
      <c r="W1115" s="30">
        <f t="shared" ca="1" si="679"/>
        <v>0.99806932337028331</v>
      </c>
      <c r="X1115" s="30">
        <f t="shared" ca="1" si="679"/>
        <v>8.1840257576775599E-2</v>
      </c>
      <c r="Y1115" s="30">
        <f ca="1">IF(Riskregister!$E$6="",0,COUNTIF(BG$4:BG$53,"&lt;"&amp;W1115)*IF(X1115&lt;0.5,Riskregister!$K$6+(Riskregister!$L$6-Riskregister!$K$6)*SQRT(X1115/2),Riskregister!$L$6-(Riskregister!$L$6-Riskregister!$K$6)*SQRT((1-X1115)/2)))</f>
        <v>3948819.2651587613</v>
      </c>
      <c r="Z1115" s="30">
        <f t="shared" ca="1" si="680"/>
        <v>0.66977579833547229</v>
      </c>
      <c r="AA1115" s="30">
        <f t="shared" ca="1" si="680"/>
        <v>9.8973011420666279E-2</v>
      </c>
      <c r="AB1115" s="30">
        <f ca="1">IF(Riskregister!$E$7="",0,COUNTIF(BH$4:BH$53,"&lt;"&amp;Z1115)*IF(AA1115&lt;0.5,Riskregister!$K$7+(Riskregister!$L$7-Riskregister!$K$7)*SQRT(AA1115/2),Riskregister!$L$7-(Riskregister!$L$7-Riskregister!$K$7)*SQRT((1-AA1115)/2)))</f>
        <v>895016.28464319732</v>
      </c>
      <c r="AC1115" s="30">
        <f t="shared" ca="1" si="681"/>
        <v>0.31504529748205223</v>
      </c>
      <c r="AD1115" s="30">
        <f t="shared" ca="1" si="681"/>
        <v>0.25394062683346852</v>
      </c>
      <c r="AE1115" s="30">
        <f ca="1">IF(Riskregister!$E$8="",0,COUNTIF(BI$4:BI$53,"&lt;"&amp;AC1115)*IF(AD1115&lt;0.5,Riskregister!$K$8+(Riskregister!$L$8-Riskregister!$K$8)*SQRT(AD1115/2),Riskregister!$L$8-(Riskregister!$L$8-Riskregister!$K$8)*SQRT((1-AD1115)/2)))</f>
        <v>3949492.0351454248</v>
      </c>
      <c r="AF1115" s="30">
        <f t="shared" ca="1" si="682"/>
        <v>0.38691800870390813</v>
      </c>
      <c r="AG1115" s="30">
        <f t="shared" ca="1" si="682"/>
        <v>0.7309082500361509</v>
      </c>
      <c r="AH1115" s="30">
        <f>IF(Riskregister!$E$9="",0,COUNTIF(BJ$4:BJ$53,"&lt;"&amp;AF1115)*IF(AG1115&lt;0.5,Riskregister!$K$9+(Riskregister!$L$9-Riskregister!$K$9)*SQRT(AG1115/2),Riskregister!$L$9-(Riskregister!$L$9-Riskregister!$K$9)*SQRT((1-AG1115)/2)))</f>
        <v>0</v>
      </c>
      <c r="AI1115" s="30">
        <f t="shared" ca="1" si="683"/>
        <v>0.52223632146503041</v>
      </c>
      <c r="AJ1115" s="30">
        <f t="shared" ca="1" si="683"/>
        <v>0.60103579845876132</v>
      </c>
      <c r="AK1115" s="30">
        <f>IF(Riskregister!$E$10="",0,COUNTIF(BK$4:BK$53,"&lt;"&amp;AI1115)*IF(AJ1115&lt;0.5,Riskregister!$K$10+(Riskregister!$L$10-Riskregister!$K$10)*SQRT(AJ1115/2),Riskregister!$L$10-(Riskregister!$L$10-Riskregister!$K$10)*SQRT((1-AJ1115)/2)))</f>
        <v>0</v>
      </c>
      <c r="AL1115" s="30">
        <f t="shared" ca="1" si="684"/>
        <v>0.74266199567271429</v>
      </c>
      <c r="AM1115" s="30">
        <f t="shared" ca="1" si="684"/>
        <v>0.26628073473341507</v>
      </c>
      <c r="AN1115" s="30">
        <f>IF(Riskregister!$E$11="",0,COUNTIF(BL$4:BL$53,"&lt;"&amp;AL1115)*IF(AM1115&lt;0.5,Riskregister!$K$11+(Riskregister!$L$11-Riskregister!$K$11)*SQRT(AM1115/2),Riskregister!$L$11-(Riskregister!$L$11-Riskregister!$K$11)*SQRT((1-AM1115)/2)))</f>
        <v>0</v>
      </c>
      <c r="AO1115" s="30">
        <f t="shared" ca="1" si="685"/>
        <v>0.50693055178056756</v>
      </c>
      <c r="AP1115" s="30">
        <f t="shared" ca="1" si="685"/>
        <v>0.10572025370801097</v>
      </c>
      <c r="AQ1115" s="30">
        <f>IF(Riskregister!$E$12="",0,COUNTIF(BM$4:BM$53,"&lt;"&amp;AO1115)*IF(AP1115&lt;0.5,Riskregister!$K$12+(Riskregister!$L$12-Riskregister!$K$12)*SQRT(AP1115/2),Riskregister!$L$12-(Riskregister!$L$12-Riskregister!$K$12)*SQRT((1-AP1115)/2)))</f>
        <v>0</v>
      </c>
      <c r="AR1115" s="30">
        <f t="shared" ca="1" si="686"/>
        <v>0.41111007849001435</v>
      </c>
      <c r="AS1115" s="30">
        <f t="shared" ca="1" si="686"/>
        <v>0.68935208575380058</v>
      </c>
      <c r="AT1115" s="30">
        <f>IF(Riskregister!$E$13="",0,COUNTIF(BN$4:BN$53,"&lt;"&amp;AR1115)*IF(AS1115&lt;0.5,Riskregister!$K$13+(Riskregister!$L$13-Riskregister!$K$13)*SQRT(AS1115/2),Riskregister!$L$13-(Riskregister!$L$13-Riskregister!$K$13)*SQRT((1-AS1115)/2)))</f>
        <v>0</v>
      </c>
      <c r="AU1115" s="30">
        <f t="shared" ca="1" si="687"/>
        <v>0.12995614064317484</v>
      </c>
      <c r="AV1115" s="30">
        <f t="shared" ca="1" si="687"/>
        <v>0.35654290419702495</v>
      </c>
      <c r="AW1115" s="30">
        <f>IF(Riskregister!$E$14="",0,COUNTIF(BO$4:BO$53,"&lt;"&amp;AU1115)*IF(AV1115&lt;0.5,Riskregister!$K$14+(Riskregister!$L$14-Riskregister!$K$14)*SQRT(AV1115/2),Riskregister!$L$14-(Riskregister!$L$14-Riskregister!$K$14)*SQRT((1-AV1115)/2)))</f>
        <v>0</v>
      </c>
      <c r="AX1115" s="30">
        <f t="shared" ca="1" si="688"/>
        <v>0.49349960206807919</v>
      </c>
      <c r="AY1115" s="30">
        <f t="shared" ca="1" si="688"/>
        <v>0.63628313353417709</v>
      </c>
      <c r="AZ1115" s="30">
        <f>IF(Riskregister!$E$15="",0,COUNTIF(BP$4:BP$53,"&lt;"&amp;AX1115)*IF(AY1115&lt;0.5,Riskregister!$K$15+(Riskregister!$L$15-Riskregister!$K$15)*SQRT(AY1115/2),Riskregister!$L$15-(Riskregister!$L$15-Riskregister!$K$15)*SQRT((1-AY1115)/2)))</f>
        <v>0</v>
      </c>
      <c r="BA1115" s="30">
        <f t="shared" ca="1" si="689"/>
        <v>0.46608417629380772</v>
      </c>
      <c r="BB1115" s="30">
        <f t="shared" ca="1" si="689"/>
        <v>0.61225029544652243</v>
      </c>
      <c r="BC1115" s="30">
        <f>IF(Riskregister!$E$16="",0,COUNTIF(BQ$4:BQ$53,"&lt;"&amp;BA1115)*IF(BB1115&lt;0.5,Riskregister!$K$16+(Riskregister!$L$16-Riskregister!$K$16)*SQRT(BB1115/2),Riskregister!$L$16-(Riskregister!$L$16-Riskregister!$K$16)*SQRT((1-BB1115)/2)))</f>
        <v>0</v>
      </c>
      <c r="BD1115" s="30">
        <f t="shared" ca="1" si="677"/>
        <v>13075658.259615162</v>
      </c>
    </row>
    <row r="1116" spans="20:56" x14ac:dyDescent="0.35">
      <c r="T1116" s="30">
        <f t="shared" ca="1" si="678"/>
        <v>0.45707716987575797</v>
      </c>
      <c r="U1116" s="30">
        <f t="shared" ca="1" si="678"/>
        <v>0.11452284802373769</v>
      </c>
      <c r="V1116" s="30">
        <f ca="1">IF(Riskregister!$E$5="",0,COUNTIF(BF$4:BF$53,"&lt;"&amp;T1116)*IF(U1116&lt;0.5,Riskregister!$K$5+(Riskregister!$L$5-Riskregister!$K$5)*SQRT(U1116/2),Riskregister!$L$5-(Riskregister!$L$5-Riskregister!$K$5)*SQRT((1-U1116)/2)))</f>
        <v>773046.35156836396</v>
      </c>
      <c r="W1116" s="30">
        <f t="shared" ca="1" si="679"/>
        <v>0.44468740361095382</v>
      </c>
      <c r="X1116" s="30">
        <f t="shared" ca="1" si="679"/>
        <v>0.52215965581977664</v>
      </c>
      <c r="Y1116" s="30">
        <f ca="1">IF(Riskregister!$E$6="",0,COUNTIF(BG$4:BG$53,"&lt;"&amp;W1116)*IF(X1116&lt;0.5,Riskregister!$K$6+(Riskregister!$L$6-Riskregister!$K$6)*SQRT(X1116/2),Riskregister!$L$6-(Riskregister!$L$6-Riskregister!$K$6)*SQRT((1-X1116)/2)))</f>
        <v>2240339.3991204305</v>
      </c>
      <c r="Z1116" s="30">
        <f t="shared" ca="1" si="680"/>
        <v>0.16396220457946831</v>
      </c>
      <c r="AA1116" s="30">
        <f t="shared" ca="1" si="680"/>
        <v>0.37968452084348459</v>
      </c>
      <c r="AB1116" s="30">
        <f ca="1">IF(Riskregister!$E$7="",0,COUNTIF(BH$4:BH$53,"&lt;"&amp;Z1116)*IF(AA1116&lt;0.5,Riskregister!$K$7+(Riskregister!$L$7-Riskregister!$K$7)*SQRT(AA1116/2),Riskregister!$L$7-(Riskregister!$L$7-Riskregister!$K$7)*SQRT((1-AA1116)/2)))</f>
        <v>809992.48390993709</v>
      </c>
      <c r="AC1116" s="30">
        <f t="shared" ca="1" si="681"/>
        <v>4.3278257176720292E-2</v>
      </c>
      <c r="AD1116" s="30">
        <f t="shared" ca="1" si="681"/>
        <v>0.55806210913762866</v>
      </c>
      <c r="AE1116" s="30">
        <f ca="1">IF(Riskregister!$E$8="",0,COUNTIF(BI$4:BI$53,"&lt;"&amp;AC1116)*IF(AD1116&lt;0.5,Riskregister!$K$8+(Riskregister!$L$8-Riskregister!$K$8)*SQRT(AD1116/2),Riskregister!$L$8-(Riskregister!$L$8-Riskregister!$K$8)*SQRT((1-AD1116)/2)))</f>
        <v>0</v>
      </c>
      <c r="AF1116" s="30">
        <f t="shared" ca="1" si="682"/>
        <v>0.93968076512405452</v>
      </c>
      <c r="AG1116" s="30">
        <f t="shared" ca="1" si="682"/>
        <v>0.61411061134767186</v>
      </c>
      <c r="AH1116" s="30">
        <f>IF(Riskregister!$E$9="",0,COUNTIF(BJ$4:BJ$53,"&lt;"&amp;AF1116)*IF(AG1116&lt;0.5,Riskregister!$K$9+(Riskregister!$L$9-Riskregister!$K$9)*SQRT(AG1116/2),Riskregister!$L$9-(Riskregister!$L$9-Riskregister!$K$9)*SQRT((1-AG1116)/2)))</f>
        <v>0</v>
      </c>
      <c r="AI1116" s="30">
        <f t="shared" ca="1" si="683"/>
        <v>0.19214957619773565</v>
      </c>
      <c r="AJ1116" s="30">
        <f t="shared" ca="1" si="683"/>
        <v>0.62623379840165172</v>
      </c>
      <c r="AK1116" s="30">
        <f>IF(Riskregister!$E$10="",0,COUNTIF(BK$4:BK$53,"&lt;"&amp;AI1116)*IF(AJ1116&lt;0.5,Riskregister!$K$10+(Riskregister!$L$10-Riskregister!$K$10)*SQRT(AJ1116/2),Riskregister!$L$10-(Riskregister!$L$10-Riskregister!$K$10)*SQRT((1-AJ1116)/2)))</f>
        <v>0</v>
      </c>
      <c r="AL1116" s="30">
        <f t="shared" ca="1" si="684"/>
        <v>0.62559992466087933</v>
      </c>
      <c r="AM1116" s="30">
        <f t="shared" ca="1" si="684"/>
        <v>0.93663165468261766</v>
      </c>
      <c r="AN1116" s="30">
        <f>IF(Riskregister!$E$11="",0,COUNTIF(BL$4:BL$53,"&lt;"&amp;AL1116)*IF(AM1116&lt;0.5,Riskregister!$K$11+(Riskregister!$L$11-Riskregister!$K$11)*SQRT(AM1116/2),Riskregister!$L$11-(Riskregister!$L$11-Riskregister!$K$11)*SQRT((1-AM1116)/2)))</f>
        <v>0</v>
      </c>
      <c r="AO1116" s="30">
        <f t="shared" ca="1" si="685"/>
        <v>0.40713197201353524</v>
      </c>
      <c r="AP1116" s="30">
        <f t="shared" ca="1" si="685"/>
        <v>4.0550423102163835E-2</v>
      </c>
      <c r="AQ1116" s="30">
        <f>IF(Riskregister!$E$12="",0,COUNTIF(BM$4:BM$53,"&lt;"&amp;AO1116)*IF(AP1116&lt;0.5,Riskregister!$K$12+(Riskregister!$L$12-Riskregister!$K$12)*SQRT(AP1116/2),Riskregister!$L$12-(Riskregister!$L$12-Riskregister!$K$12)*SQRT((1-AP1116)/2)))</f>
        <v>0</v>
      </c>
      <c r="AR1116" s="30">
        <f t="shared" ca="1" si="686"/>
        <v>0.92766248758676373</v>
      </c>
      <c r="AS1116" s="30">
        <f t="shared" ca="1" si="686"/>
        <v>0.83856743329248129</v>
      </c>
      <c r="AT1116" s="30">
        <f>IF(Riskregister!$E$13="",0,COUNTIF(BN$4:BN$53,"&lt;"&amp;AR1116)*IF(AS1116&lt;0.5,Riskregister!$K$13+(Riskregister!$L$13-Riskregister!$K$13)*SQRT(AS1116/2),Riskregister!$L$13-(Riskregister!$L$13-Riskregister!$K$13)*SQRT((1-AS1116)/2)))</f>
        <v>0</v>
      </c>
      <c r="AU1116" s="30">
        <f t="shared" ca="1" si="687"/>
        <v>0.54268858676200038</v>
      </c>
      <c r="AV1116" s="30">
        <f t="shared" ca="1" si="687"/>
        <v>0.36867898703756041</v>
      </c>
      <c r="AW1116" s="30">
        <f>IF(Riskregister!$E$14="",0,COUNTIF(BO$4:BO$53,"&lt;"&amp;AU1116)*IF(AV1116&lt;0.5,Riskregister!$K$14+(Riskregister!$L$14-Riskregister!$K$14)*SQRT(AV1116/2),Riskregister!$L$14-(Riskregister!$L$14-Riskregister!$K$14)*SQRT((1-AV1116)/2)))</f>
        <v>0</v>
      </c>
      <c r="AX1116" s="30">
        <f t="shared" ca="1" si="688"/>
        <v>0.19929129955587477</v>
      </c>
      <c r="AY1116" s="30">
        <f t="shared" ca="1" si="688"/>
        <v>0.15861903762854401</v>
      </c>
      <c r="AZ1116" s="30">
        <f>IF(Riskregister!$E$15="",0,COUNTIF(BP$4:BP$53,"&lt;"&amp;AX1116)*IF(AY1116&lt;0.5,Riskregister!$K$15+(Riskregister!$L$15-Riskregister!$K$15)*SQRT(AY1116/2),Riskregister!$L$15-(Riskregister!$L$15-Riskregister!$K$15)*SQRT((1-AY1116)/2)))</f>
        <v>0</v>
      </c>
      <c r="BA1116" s="30">
        <f t="shared" ca="1" si="689"/>
        <v>0.92454770532398611</v>
      </c>
      <c r="BB1116" s="30">
        <f t="shared" ca="1" si="689"/>
        <v>0.38264488892698822</v>
      </c>
      <c r="BC1116" s="30">
        <f>IF(Riskregister!$E$16="",0,COUNTIF(BQ$4:BQ$53,"&lt;"&amp;BA1116)*IF(BB1116&lt;0.5,Riskregister!$K$16+(Riskregister!$L$16-Riskregister!$K$16)*SQRT(BB1116/2),Riskregister!$L$16-(Riskregister!$L$16-Riskregister!$K$16)*SQRT((1-BB1116)/2)))</f>
        <v>0</v>
      </c>
      <c r="BD1116" s="30">
        <f t="shared" ca="1" si="677"/>
        <v>3823378.2345987316</v>
      </c>
    </row>
    <row r="1117" spans="20:56" x14ac:dyDescent="0.35">
      <c r="T1117" s="30">
        <f t="shared" ca="1" si="678"/>
        <v>0.31979076645911342</v>
      </c>
      <c r="U1117" s="30">
        <f t="shared" ca="1" si="678"/>
        <v>3.4974510513055002E-2</v>
      </c>
      <c r="V1117" s="30">
        <f ca="1">IF(Riskregister!$E$5="",0,COUNTIF(BF$4:BF$53,"&lt;"&amp;T1117)*IF(U1117&lt;0.5,Riskregister!$K$5+(Riskregister!$L$5-Riskregister!$K$5)*SQRT(U1117/2),Riskregister!$L$5-(Riskregister!$L$5-Riskregister!$K$5)*SQRT((1-U1117)/2)))</f>
        <v>628523.17133924481</v>
      </c>
      <c r="W1117" s="30">
        <f t="shared" ca="1" si="679"/>
        <v>0.7476963186437644</v>
      </c>
      <c r="X1117" s="30">
        <f t="shared" ca="1" si="679"/>
        <v>0.61586012307343119</v>
      </c>
      <c r="Y1117" s="30">
        <f ca="1">IF(Riskregister!$E$6="",0,COUNTIF(BG$4:BG$53,"&lt;"&amp;W1117)*IF(X1117&lt;0.5,Riskregister!$K$6+(Riskregister!$L$6-Riskregister!$K$6)*SQRT(X1117/2),Riskregister!$L$6-(Riskregister!$L$6-Riskregister!$K$6)*SQRT((1-X1117)/2)))</f>
        <v>3633407.6384832617</v>
      </c>
      <c r="Z1117" s="30">
        <f t="shared" ca="1" si="680"/>
        <v>0.39600250291887817</v>
      </c>
      <c r="AA1117" s="30">
        <f t="shared" ca="1" si="680"/>
        <v>0.93046993921053112</v>
      </c>
      <c r="AB1117" s="30">
        <f ca="1">IF(Riskregister!$E$7="",0,COUNTIF(BH$4:BH$53,"&lt;"&amp;Z1117)*IF(AA1117&lt;0.5,Riskregister!$K$7+(Riskregister!$L$7-Riskregister!$K$7)*SQRT(AA1117/2),Riskregister!$L$7-(Riskregister!$L$7-Riskregister!$K$7)*SQRT((1-AA1117)/2)))</f>
        <v>1673705.7990342546</v>
      </c>
      <c r="AC1117" s="30">
        <f t="shared" ca="1" si="681"/>
        <v>0.35724377246188999</v>
      </c>
      <c r="AD1117" s="30">
        <f t="shared" ca="1" si="681"/>
        <v>0.3352961793779764</v>
      </c>
      <c r="AE1117" s="30">
        <f ca="1">IF(Riskregister!$E$8="",0,COUNTIF(BI$4:BI$53,"&lt;"&amp;AC1117)*IF(AD1117&lt;0.5,Riskregister!$K$8+(Riskregister!$L$8-Riskregister!$K$8)*SQRT(AD1117/2),Riskregister!$L$8-(Riskregister!$L$8-Riskregister!$K$8)*SQRT((1-AD1117)/2)))</f>
        <v>4448816.0783439623</v>
      </c>
      <c r="AF1117" s="30">
        <f t="shared" ca="1" si="682"/>
        <v>0.85098048071915755</v>
      </c>
      <c r="AG1117" s="30">
        <f t="shared" ca="1" si="682"/>
        <v>0.71792099195193526</v>
      </c>
      <c r="AH1117" s="30">
        <f>IF(Riskregister!$E$9="",0,COUNTIF(BJ$4:BJ$53,"&lt;"&amp;AF1117)*IF(AG1117&lt;0.5,Riskregister!$K$9+(Riskregister!$L$9-Riskregister!$K$9)*SQRT(AG1117/2),Riskregister!$L$9-(Riskregister!$L$9-Riskregister!$K$9)*SQRT((1-AG1117)/2)))</f>
        <v>0</v>
      </c>
      <c r="AI1117" s="30">
        <f t="shared" ca="1" si="683"/>
        <v>0.46728489147263375</v>
      </c>
      <c r="AJ1117" s="30">
        <f t="shared" ca="1" si="683"/>
        <v>0.6098308734461273</v>
      </c>
      <c r="AK1117" s="30">
        <f>IF(Riskregister!$E$10="",0,COUNTIF(BK$4:BK$53,"&lt;"&amp;AI1117)*IF(AJ1117&lt;0.5,Riskregister!$K$10+(Riskregister!$L$10-Riskregister!$K$10)*SQRT(AJ1117/2),Riskregister!$L$10-(Riskregister!$L$10-Riskregister!$K$10)*SQRT((1-AJ1117)/2)))</f>
        <v>0</v>
      </c>
      <c r="AL1117" s="30">
        <f t="shared" ca="1" si="684"/>
        <v>0.23201988469667423</v>
      </c>
      <c r="AM1117" s="30">
        <f t="shared" ca="1" si="684"/>
        <v>0.31755044162495438</v>
      </c>
      <c r="AN1117" s="30">
        <f>IF(Riskregister!$E$11="",0,COUNTIF(BL$4:BL$53,"&lt;"&amp;AL1117)*IF(AM1117&lt;0.5,Riskregister!$K$11+(Riskregister!$L$11-Riskregister!$K$11)*SQRT(AM1117/2),Riskregister!$L$11-(Riskregister!$L$11-Riskregister!$K$11)*SQRT((1-AM1117)/2)))</f>
        <v>0</v>
      </c>
      <c r="AO1117" s="30">
        <f t="shared" ca="1" si="685"/>
        <v>0.22723846149428806</v>
      </c>
      <c r="AP1117" s="30">
        <f t="shared" ca="1" si="685"/>
        <v>0.95009877844909185</v>
      </c>
      <c r="AQ1117" s="30">
        <f>IF(Riskregister!$E$12="",0,COUNTIF(BM$4:BM$53,"&lt;"&amp;AO1117)*IF(AP1117&lt;0.5,Riskregister!$K$12+(Riskregister!$L$12-Riskregister!$K$12)*SQRT(AP1117/2),Riskregister!$L$12-(Riskregister!$L$12-Riskregister!$K$12)*SQRT((1-AP1117)/2)))</f>
        <v>0</v>
      </c>
      <c r="AR1117" s="30">
        <f t="shared" ca="1" si="686"/>
        <v>0.6717480053444268</v>
      </c>
      <c r="AS1117" s="30">
        <f t="shared" ca="1" si="686"/>
        <v>0.49536502037341668</v>
      </c>
      <c r="AT1117" s="30">
        <f>IF(Riskregister!$E$13="",0,COUNTIF(BN$4:BN$53,"&lt;"&amp;AR1117)*IF(AS1117&lt;0.5,Riskregister!$K$13+(Riskregister!$L$13-Riskregister!$K$13)*SQRT(AS1117/2),Riskregister!$L$13-(Riskregister!$L$13-Riskregister!$K$13)*SQRT((1-AS1117)/2)))</f>
        <v>0</v>
      </c>
      <c r="AU1117" s="30">
        <f t="shared" ca="1" si="687"/>
        <v>0.74703695203144971</v>
      </c>
      <c r="AV1117" s="30">
        <f t="shared" ca="1" si="687"/>
        <v>0.66498557482913889</v>
      </c>
      <c r="AW1117" s="30">
        <f>IF(Riskregister!$E$14="",0,COUNTIF(BO$4:BO$53,"&lt;"&amp;AU1117)*IF(AV1117&lt;0.5,Riskregister!$K$14+(Riskregister!$L$14-Riskregister!$K$14)*SQRT(AV1117/2),Riskregister!$L$14-(Riskregister!$L$14-Riskregister!$K$14)*SQRT((1-AV1117)/2)))</f>
        <v>0</v>
      </c>
      <c r="AX1117" s="30">
        <f t="shared" ca="1" si="688"/>
        <v>2.8558935109767258E-2</v>
      </c>
      <c r="AY1117" s="30">
        <f t="shared" ca="1" si="688"/>
        <v>0.37806580584071292</v>
      </c>
      <c r="AZ1117" s="30">
        <f>IF(Riskregister!$E$15="",0,COUNTIF(BP$4:BP$53,"&lt;"&amp;AX1117)*IF(AY1117&lt;0.5,Riskregister!$K$15+(Riskregister!$L$15-Riskregister!$K$15)*SQRT(AY1117/2),Riskregister!$L$15-(Riskregister!$L$15-Riskregister!$K$15)*SQRT((1-AY1117)/2)))</f>
        <v>0</v>
      </c>
      <c r="BA1117" s="30">
        <f t="shared" ca="1" si="689"/>
        <v>0.33689351272661072</v>
      </c>
      <c r="BB1117" s="30">
        <f t="shared" ca="1" si="689"/>
        <v>0.98968308472454036</v>
      </c>
      <c r="BC1117" s="30">
        <f>IF(Riskregister!$E$16="",0,COUNTIF(BQ$4:BQ$53,"&lt;"&amp;BA1117)*IF(BB1117&lt;0.5,Riskregister!$K$16+(Riskregister!$L$16-Riskregister!$K$16)*SQRT(BB1117/2),Riskregister!$L$16-(Riskregister!$L$16-Riskregister!$K$16)*SQRT((1-BB1117)/2)))</f>
        <v>0</v>
      </c>
      <c r="BD1117" s="30">
        <f t="shared" ca="1" si="677"/>
        <v>10384452.687200723</v>
      </c>
    </row>
    <row r="1118" spans="20:56" x14ac:dyDescent="0.35">
      <c r="T1118" s="30">
        <f t="shared" ca="1" si="678"/>
        <v>0.24908180958281523</v>
      </c>
      <c r="U1118" s="30">
        <f t="shared" ca="1" si="678"/>
        <v>0.5185257078686476</v>
      </c>
      <c r="V1118" s="30">
        <f ca="1">IF(Riskregister!$E$5="",0,COUNTIF(BF$4:BF$53,"&lt;"&amp;T1118)*IF(U1118&lt;0.5,Riskregister!$K$5+(Riskregister!$L$5-Riskregister!$K$5)*SQRT(U1118/2),Riskregister!$L$5-(Riskregister!$L$5-Riskregister!$K$5)*SQRT((1-U1118)/2)))</f>
        <v>758415.25353201153</v>
      </c>
      <c r="W1118" s="30">
        <f t="shared" ca="1" si="679"/>
        <v>0.66413015952934651</v>
      </c>
      <c r="X1118" s="30">
        <f t="shared" ca="1" si="679"/>
        <v>0.78700134125033194</v>
      </c>
      <c r="Y1118" s="30">
        <f ca="1">IF(Riskregister!$E$6="",0,COUNTIF(BG$4:BG$53,"&lt;"&amp;W1118)*IF(X1118&lt;0.5,Riskregister!$K$6+(Riskregister!$L$6-Riskregister!$K$6)*SQRT(X1118/2),Riskregister!$L$6-(Riskregister!$L$6-Riskregister!$K$6)*SQRT((1-X1118)/2)))</f>
        <v>2825167.5401582364</v>
      </c>
      <c r="Z1118" s="30">
        <f t="shared" ca="1" si="680"/>
        <v>0.46724449420560665</v>
      </c>
      <c r="AA1118" s="30">
        <f t="shared" ca="1" si="680"/>
        <v>0.42810271767048402</v>
      </c>
      <c r="AB1118" s="30">
        <f ca="1">IF(Riskregister!$E$7="",0,COUNTIF(BH$4:BH$53,"&lt;"&amp;Z1118)*IF(AA1118&lt;0.5,Riskregister!$K$7+(Riskregister!$L$7-Riskregister!$K$7)*SQRT(AA1118/2),Riskregister!$L$7-(Riskregister!$L$7-Riskregister!$K$7)*SQRT((1-AA1118)/2)))</f>
        <v>1271579.3804231423</v>
      </c>
      <c r="AC1118" s="30">
        <f t="shared" ca="1" si="681"/>
        <v>0.6516740105090536</v>
      </c>
      <c r="AD1118" s="30">
        <f t="shared" ca="1" si="681"/>
        <v>0.22004014672234551</v>
      </c>
      <c r="AE1118" s="30">
        <f ca="1">IF(Riskregister!$E$8="",0,COUNTIF(BI$4:BI$53,"&lt;"&amp;AC1118)*IF(AD1118&lt;0.5,Riskregister!$K$8+(Riskregister!$L$8-Riskregister!$K$8)*SQRT(AD1118/2),Riskregister!$L$8-(Riskregister!$L$8-Riskregister!$K$8)*SQRT((1-AD1118)/2)))</f>
        <v>5576867.6253380058</v>
      </c>
      <c r="AF1118" s="30">
        <f t="shared" ca="1" si="682"/>
        <v>3.2355937059820206E-2</v>
      </c>
      <c r="AG1118" s="30">
        <f t="shared" ca="1" si="682"/>
        <v>9.4823797868647475E-2</v>
      </c>
      <c r="AH1118" s="30">
        <f>IF(Riskregister!$E$9="",0,COUNTIF(BJ$4:BJ$53,"&lt;"&amp;AF1118)*IF(AG1118&lt;0.5,Riskregister!$K$9+(Riskregister!$L$9-Riskregister!$K$9)*SQRT(AG1118/2),Riskregister!$L$9-(Riskregister!$L$9-Riskregister!$K$9)*SQRT((1-AG1118)/2)))</f>
        <v>0</v>
      </c>
      <c r="AI1118" s="30">
        <f t="shared" ca="1" si="683"/>
        <v>0.22428639314396048</v>
      </c>
      <c r="AJ1118" s="30">
        <f t="shared" ca="1" si="683"/>
        <v>2.7207631879481164E-2</v>
      </c>
      <c r="AK1118" s="30">
        <f>IF(Riskregister!$E$10="",0,COUNTIF(BK$4:BK$53,"&lt;"&amp;AI1118)*IF(AJ1118&lt;0.5,Riskregister!$K$10+(Riskregister!$L$10-Riskregister!$K$10)*SQRT(AJ1118/2),Riskregister!$L$10-(Riskregister!$L$10-Riskregister!$K$10)*SQRT((1-AJ1118)/2)))</f>
        <v>0</v>
      </c>
      <c r="AL1118" s="30">
        <f t="shared" ca="1" si="684"/>
        <v>0.36999489684763875</v>
      </c>
      <c r="AM1118" s="30">
        <f t="shared" ca="1" si="684"/>
        <v>0.1925551262741344</v>
      </c>
      <c r="AN1118" s="30">
        <f>IF(Riskregister!$E$11="",0,COUNTIF(BL$4:BL$53,"&lt;"&amp;AL1118)*IF(AM1118&lt;0.5,Riskregister!$K$11+(Riskregister!$L$11-Riskregister!$K$11)*SQRT(AM1118/2),Riskregister!$L$11-(Riskregister!$L$11-Riskregister!$K$11)*SQRT((1-AM1118)/2)))</f>
        <v>0</v>
      </c>
      <c r="AO1118" s="30">
        <f t="shared" ca="1" si="685"/>
        <v>0.81279964993506482</v>
      </c>
      <c r="AP1118" s="30">
        <f t="shared" ca="1" si="685"/>
        <v>0.59023205363438347</v>
      </c>
      <c r="AQ1118" s="30">
        <f>IF(Riskregister!$E$12="",0,COUNTIF(BM$4:BM$53,"&lt;"&amp;AO1118)*IF(AP1118&lt;0.5,Riskregister!$K$12+(Riskregister!$L$12-Riskregister!$K$12)*SQRT(AP1118/2),Riskregister!$L$12-(Riskregister!$L$12-Riskregister!$K$12)*SQRT((1-AP1118)/2)))</f>
        <v>0</v>
      </c>
      <c r="AR1118" s="30">
        <f t="shared" ca="1" si="686"/>
        <v>0.48484905974661285</v>
      </c>
      <c r="AS1118" s="30">
        <f t="shared" ca="1" si="686"/>
        <v>0.75247374778997289</v>
      </c>
      <c r="AT1118" s="30">
        <f>IF(Riskregister!$E$13="",0,COUNTIF(BN$4:BN$53,"&lt;"&amp;AR1118)*IF(AS1118&lt;0.5,Riskregister!$K$13+(Riskregister!$L$13-Riskregister!$K$13)*SQRT(AS1118/2),Riskregister!$L$13-(Riskregister!$L$13-Riskregister!$K$13)*SQRT((1-AS1118)/2)))</f>
        <v>0</v>
      </c>
      <c r="AU1118" s="30">
        <f t="shared" ca="1" si="687"/>
        <v>0.50162590372870353</v>
      </c>
      <c r="AV1118" s="30">
        <f t="shared" ca="1" si="687"/>
        <v>0.23261500121418677</v>
      </c>
      <c r="AW1118" s="30">
        <f>IF(Riskregister!$E$14="",0,COUNTIF(BO$4:BO$53,"&lt;"&amp;AU1118)*IF(AV1118&lt;0.5,Riskregister!$K$14+(Riskregister!$L$14-Riskregister!$K$14)*SQRT(AV1118/2),Riskregister!$L$14-(Riskregister!$L$14-Riskregister!$K$14)*SQRT((1-AV1118)/2)))</f>
        <v>0</v>
      </c>
      <c r="AX1118" s="30">
        <f t="shared" ca="1" si="688"/>
        <v>0.82827613054369886</v>
      </c>
      <c r="AY1118" s="30">
        <f t="shared" ca="1" si="688"/>
        <v>0.53904954525633342</v>
      </c>
      <c r="AZ1118" s="30">
        <f>IF(Riskregister!$E$15="",0,COUNTIF(BP$4:BP$53,"&lt;"&amp;AX1118)*IF(AY1118&lt;0.5,Riskregister!$K$15+(Riskregister!$L$15-Riskregister!$K$15)*SQRT(AY1118/2),Riskregister!$L$15-(Riskregister!$L$15-Riskregister!$K$15)*SQRT((1-AY1118)/2)))</f>
        <v>0</v>
      </c>
      <c r="BA1118" s="30">
        <f t="shared" ca="1" si="689"/>
        <v>0.92463498894256402</v>
      </c>
      <c r="BB1118" s="30">
        <f t="shared" ca="1" si="689"/>
        <v>0.3339925230944738</v>
      </c>
      <c r="BC1118" s="30">
        <f>IF(Riskregister!$E$16="",0,COUNTIF(BQ$4:BQ$53,"&lt;"&amp;BA1118)*IF(BB1118&lt;0.5,Riskregister!$K$16+(Riskregister!$L$16-Riskregister!$K$16)*SQRT(BB1118/2),Riskregister!$L$16-(Riskregister!$L$16-Riskregister!$K$16)*SQRT((1-BB1118)/2)))</f>
        <v>0</v>
      </c>
      <c r="BD1118" s="30">
        <f t="shared" ca="1" si="677"/>
        <v>10432029.799451396</v>
      </c>
    </row>
    <row r="1119" spans="20:56" x14ac:dyDescent="0.35">
      <c r="T1119" s="30">
        <f t="shared" ca="1" si="678"/>
        <v>0.24266766508061721</v>
      </c>
      <c r="U1119" s="30">
        <f t="shared" ca="1" si="678"/>
        <v>0.78750395987040667</v>
      </c>
      <c r="V1119" s="30">
        <f ca="1">IF(Riskregister!$E$5="",0,COUNTIF(BF$4:BF$53,"&lt;"&amp;T1119)*IF(U1119&lt;0.5,Riskregister!$K$5+(Riskregister!$L$5-Riskregister!$K$5)*SQRT(U1119/2),Riskregister!$L$5-(Riskregister!$L$5-Riskregister!$K$5)*SQRT((1-U1119)/2)))</f>
        <v>906638.6251523809</v>
      </c>
      <c r="W1119" s="30">
        <f t="shared" ca="1" si="679"/>
        <v>0.25938144419905484</v>
      </c>
      <c r="X1119" s="30">
        <f t="shared" ca="1" si="679"/>
        <v>0.41847495062402917</v>
      </c>
      <c r="Y1119" s="30">
        <f ca="1">IF(Riskregister!$E$6="",0,COUNTIF(BG$4:BG$53,"&lt;"&amp;W1119)*IF(X1119&lt;0.5,Riskregister!$K$6+(Riskregister!$L$6-Riskregister!$K$6)*SQRT(X1119/2),Riskregister!$L$6-(Riskregister!$L$6-Riskregister!$K$6)*SQRT((1-X1119)/2)))</f>
        <v>1023364.6944161057</v>
      </c>
      <c r="Z1119" s="30">
        <f t="shared" ca="1" si="680"/>
        <v>0.90170194461808628</v>
      </c>
      <c r="AA1119" s="30">
        <f t="shared" ca="1" si="680"/>
        <v>0.58273074352995047</v>
      </c>
      <c r="AB1119" s="30">
        <f ca="1">IF(Riskregister!$E$7="",0,COUNTIF(BH$4:BH$53,"&lt;"&amp;Z1119)*IF(AA1119&lt;0.5,Riskregister!$K$7+(Riskregister!$L$7-Riskregister!$K$7)*SQRT(AA1119/2),Riskregister!$L$7-(Riskregister!$L$7-Riskregister!$K$7)*SQRT((1-AA1119)/2)))</f>
        <v>2401321.109203273</v>
      </c>
      <c r="AC1119" s="30">
        <f t="shared" ca="1" si="681"/>
        <v>0.45794946703204142</v>
      </c>
      <c r="AD1119" s="30">
        <f t="shared" ca="1" si="681"/>
        <v>0.19570767027242464</v>
      </c>
      <c r="AE1119" s="30">
        <f ca="1">IF(Riskregister!$E$8="",0,COUNTIF(BI$4:BI$53,"&lt;"&amp;AC1119)*IF(AD1119&lt;0.5,Riskregister!$K$8+(Riskregister!$L$8-Riskregister!$K$8)*SQRT(AD1119/2),Riskregister!$L$8-(Riskregister!$L$8-Riskregister!$K$8)*SQRT((1-AD1119)/2)))</f>
        <v>3540470.1788380239</v>
      </c>
      <c r="AF1119" s="30">
        <f t="shared" ca="1" si="682"/>
        <v>0.72870664156184073</v>
      </c>
      <c r="AG1119" s="30">
        <f t="shared" ca="1" si="682"/>
        <v>0.25442057982696853</v>
      </c>
      <c r="AH1119" s="30">
        <f>IF(Riskregister!$E$9="",0,COUNTIF(BJ$4:BJ$53,"&lt;"&amp;AF1119)*IF(AG1119&lt;0.5,Riskregister!$K$9+(Riskregister!$L$9-Riskregister!$K$9)*SQRT(AG1119/2),Riskregister!$L$9-(Riskregister!$L$9-Riskregister!$K$9)*SQRT((1-AG1119)/2)))</f>
        <v>0</v>
      </c>
      <c r="AI1119" s="30">
        <f t="shared" ca="1" si="683"/>
        <v>4.8935571397006106E-2</v>
      </c>
      <c r="AJ1119" s="30">
        <f t="shared" ca="1" si="683"/>
        <v>4.6231452441981236E-2</v>
      </c>
      <c r="AK1119" s="30">
        <f>IF(Riskregister!$E$10="",0,COUNTIF(BK$4:BK$53,"&lt;"&amp;AI1119)*IF(AJ1119&lt;0.5,Riskregister!$K$10+(Riskregister!$L$10-Riskregister!$K$10)*SQRT(AJ1119/2),Riskregister!$L$10-(Riskregister!$L$10-Riskregister!$K$10)*SQRT((1-AJ1119)/2)))</f>
        <v>0</v>
      </c>
      <c r="AL1119" s="30">
        <f t="shared" ca="1" si="684"/>
        <v>0.18100700896934152</v>
      </c>
      <c r="AM1119" s="30">
        <f t="shared" ca="1" si="684"/>
        <v>0.25518792558789483</v>
      </c>
      <c r="AN1119" s="30">
        <f>IF(Riskregister!$E$11="",0,COUNTIF(BL$4:BL$53,"&lt;"&amp;AL1119)*IF(AM1119&lt;0.5,Riskregister!$K$11+(Riskregister!$L$11-Riskregister!$K$11)*SQRT(AM1119/2),Riskregister!$L$11-(Riskregister!$L$11-Riskregister!$K$11)*SQRT((1-AM1119)/2)))</f>
        <v>0</v>
      </c>
      <c r="AO1119" s="30">
        <f t="shared" ca="1" si="685"/>
        <v>1.6339087072293146E-2</v>
      </c>
      <c r="AP1119" s="30">
        <f t="shared" ca="1" si="685"/>
        <v>3.6460746482171791E-2</v>
      </c>
      <c r="AQ1119" s="30">
        <f>IF(Riskregister!$E$12="",0,COUNTIF(BM$4:BM$53,"&lt;"&amp;AO1119)*IF(AP1119&lt;0.5,Riskregister!$K$12+(Riskregister!$L$12-Riskregister!$K$12)*SQRT(AP1119/2),Riskregister!$L$12-(Riskregister!$L$12-Riskregister!$K$12)*SQRT((1-AP1119)/2)))</f>
        <v>0</v>
      </c>
      <c r="AR1119" s="30">
        <f t="shared" ca="1" si="686"/>
        <v>0.13907767405027949</v>
      </c>
      <c r="AS1119" s="30">
        <f t="shared" ca="1" si="686"/>
        <v>0.83396239468981437</v>
      </c>
      <c r="AT1119" s="30">
        <f>IF(Riskregister!$E$13="",0,COUNTIF(BN$4:BN$53,"&lt;"&amp;AR1119)*IF(AS1119&lt;0.5,Riskregister!$K$13+(Riskregister!$L$13-Riskregister!$K$13)*SQRT(AS1119/2),Riskregister!$L$13-(Riskregister!$L$13-Riskregister!$K$13)*SQRT((1-AS1119)/2)))</f>
        <v>0</v>
      </c>
      <c r="AU1119" s="30">
        <f t="shared" ca="1" si="687"/>
        <v>0.93957683046322304</v>
      </c>
      <c r="AV1119" s="30">
        <f t="shared" ca="1" si="687"/>
        <v>0.40882090714013475</v>
      </c>
      <c r="AW1119" s="30">
        <f>IF(Riskregister!$E$14="",0,COUNTIF(BO$4:BO$53,"&lt;"&amp;AU1119)*IF(AV1119&lt;0.5,Riskregister!$K$14+(Riskregister!$L$14-Riskregister!$K$14)*SQRT(AV1119/2),Riskregister!$L$14-(Riskregister!$L$14-Riskregister!$K$14)*SQRT((1-AV1119)/2)))</f>
        <v>0</v>
      </c>
      <c r="AX1119" s="30">
        <f t="shared" ca="1" si="688"/>
        <v>0.52857868708674183</v>
      </c>
      <c r="AY1119" s="30">
        <f t="shared" ca="1" si="688"/>
        <v>0.67348556466652798</v>
      </c>
      <c r="AZ1119" s="30">
        <f>IF(Riskregister!$E$15="",0,COUNTIF(BP$4:BP$53,"&lt;"&amp;AX1119)*IF(AY1119&lt;0.5,Riskregister!$K$15+(Riskregister!$L$15-Riskregister!$K$15)*SQRT(AY1119/2),Riskregister!$L$15-(Riskregister!$L$15-Riskregister!$K$15)*SQRT((1-AY1119)/2)))</f>
        <v>0</v>
      </c>
      <c r="BA1119" s="30">
        <f t="shared" ca="1" si="689"/>
        <v>0.79049414758443037</v>
      </c>
      <c r="BB1119" s="30">
        <f t="shared" ca="1" si="689"/>
        <v>0.73603238832407158</v>
      </c>
      <c r="BC1119" s="30">
        <f>IF(Riskregister!$E$16="",0,COUNTIF(BQ$4:BQ$53,"&lt;"&amp;BA1119)*IF(BB1119&lt;0.5,Riskregister!$K$16+(Riskregister!$L$16-Riskregister!$K$16)*SQRT(BB1119/2),Riskregister!$L$16-(Riskregister!$L$16-Riskregister!$K$16)*SQRT((1-BB1119)/2)))</f>
        <v>0</v>
      </c>
      <c r="BD1119" s="30">
        <f t="shared" ca="1" si="677"/>
        <v>7871794.6076097833</v>
      </c>
    </row>
    <row r="1120" spans="20:56" x14ac:dyDescent="0.35">
      <c r="T1120" s="30">
        <f t="shared" ca="1" si="678"/>
        <v>0.31807083019611437</v>
      </c>
      <c r="U1120" s="30">
        <f t="shared" ca="1" si="678"/>
        <v>0.66103860441069562</v>
      </c>
      <c r="V1120" s="30">
        <f ca="1">IF(Riskregister!$E$5="",0,COUNTIF(BF$4:BF$53,"&lt;"&amp;T1120)*IF(U1120&lt;0.5,Riskregister!$K$5+(Riskregister!$L$5-Riskregister!$K$5)*SQRT(U1120/2),Riskregister!$L$5-(Riskregister!$L$5-Riskregister!$K$5)*SQRT((1-U1120)/2)))</f>
        <v>1244231.5484567753</v>
      </c>
      <c r="W1120" s="30">
        <f t="shared" ca="1" si="679"/>
        <v>0.16572261758307372</v>
      </c>
      <c r="X1120" s="30">
        <f t="shared" ca="1" si="679"/>
        <v>0.78192100009040533</v>
      </c>
      <c r="Y1120" s="30">
        <f ca="1">IF(Riskregister!$E$6="",0,COUNTIF(BG$4:BG$53,"&lt;"&amp;W1120)*IF(X1120&lt;0.5,Riskregister!$K$6+(Riskregister!$L$6-Riskregister!$K$6)*SQRT(X1120/2),Riskregister!$L$6-(Riskregister!$L$6-Riskregister!$K$6)*SQRT((1-X1120)/2)))</f>
        <v>1405619.6673395531</v>
      </c>
      <c r="Z1120" s="30">
        <f t="shared" ca="1" si="680"/>
        <v>0.88168759025430365</v>
      </c>
      <c r="AA1120" s="30">
        <f t="shared" ca="1" si="680"/>
        <v>0.76917299045721177</v>
      </c>
      <c r="AB1120" s="30">
        <f ca="1">IF(Riskregister!$E$7="",0,COUNTIF(BH$4:BH$53,"&lt;"&amp;Z1120)*IF(AA1120&lt;0.5,Riskregister!$K$7+(Riskregister!$L$7-Riskregister!$K$7)*SQRT(AA1120/2),Riskregister!$L$7-(Riskregister!$L$7-Riskregister!$K$7)*SQRT((1-AA1120)/2)))</f>
        <v>2529864.2604350802</v>
      </c>
      <c r="AC1120" s="30">
        <f t="shared" ca="1" si="681"/>
        <v>0.10256943070723368</v>
      </c>
      <c r="AD1120" s="30">
        <f t="shared" ca="1" si="681"/>
        <v>0.34870755185690716</v>
      </c>
      <c r="AE1120" s="30">
        <f ca="1">IF(Riskregister!$E$8="",0,COUNTIF(BI$4:BI$53,"&lt;"&amp;AC1120)*IF(AD1120&lt;0.5,Riskregister!$K$8+(Riskregister!$L$8-Riskregister!$K$8)*SQRT(AD1120/2),Riskregister!$L$8-(Riskregister!$L$8-Riskregister!$K$8)*SQRT((1-AD1120)/2)))</f>
        <v>2262517.4929817924</v>
      </c>
      <c r="AF1120" s="30">
        <f t="shared" ca="1" si="682"/>
        <v>0.42673446209925536</v>
      </c>
      <c r="AG1120" s="30">
        <f t="shared" ca="1" si="682"/>
        <v>0.84018152367390986</v>
      </c>
      <c r="AH1120" s="30">
        <f>IF(Riskregister!$E$9="",0,COUNTIF(BJ$4:BJ$53,"&lt;"&amp;AF1120)*IF(AG1120&lt;0.5,Riskregister!$K$9+(Riskregister!$L$9-Riskregister!$K$9)*SQRT(AG1120/2),Riskregister!$L$9-(Riskregister!$L$9-Riskregister!$K$9)*SQRT((1-AG1120)/2)))</f>
        <v>0</v>
      </c>
      <c r="AI1120" s="30">
        <f t="shared" ca="1" si="683"/>
        <v>0.64247563680816655</v>
      </c>
      <c r="AJ1120" s="30">
        <f t="shared" ca="1" si="683"/>
        <v>0.89695083302438738</v>
      </c>
      <c r="AK1120" s="30">
        <f>IF(Riskregister!$E$10="",0,COUNTIF(BK$4:BK$53,"&lt;"&amp;AI1120)*IF(AJ1120&lt;0.5,Riskregister!$K$10+(Riskregister!$L$10-Riskregister!$K$10)*SQRT(AJ1120/2),Riskregister!$L$10-(Riskregister!$L$10-Riskregister!$K$10)*SQRT((1-AJ1120)/2)))</f>
        <v>0</v>
      </c>
      <c r="AL1120" s="30">
        <f t="shared" ca="1" si="684"/>
        <v>0.64236171168487033</v>
      </c>
      <c r="AM1120" s="30">
        <f t="shared" ca="1" si="684"/>
        <v>0.16773178413843215</v>
      </c>
      <c r="AN1120" s="30">
        <f>IF(Riskregister!$E$11="",0,COUNTIF(BL$4:BL$53,"&lt;"&amp;AL1120)*IF(AM1120&lt;0.5,Riskregister!$K$11+(Riskregister!$L$11-Riskregister!$K$11)*SQRT(AM1120/2),Riskregister!$L$11-(Riskregister!$L$11-Riskregister!$K$11)*SQRT((1-AM1120)/2)))</f>
        <v>0</v>
      </c>
      <c r="AO1120" s="30">
        <f t="shared" ca="1" si="685"/>
        <v>5.7641118510640466E-2</v>
      </c>
      <c r="AP1120" s="30">
        <f t="shared" ca="1" si="685"/>
        <v>0.18097255230403975</v>
      </c>
      <c r="AQ1120" s="30">
        <f>IF(Riskregister!$E$12="",0,COUNTIF(BM$4:BM$53,"&lt;"&amp;AO1120)*IF(AP1120&lt;0.5,Riskregister!$K$12+(Riskregister!$L$12-Riskregister!$K$12)*SQRT(AP1120/2),Riskregister!$L$12-(Riskregister!$L$12-Riskregister!$K$12)*SQRT((1-AP1120)/2)))</f>
        <v>0</v>
      </c>
      <c r="AR1120" s="30">
        <f t="shared" ca="1" si="686"/>
        <v>0.29895050498982867</v>
      </c>
      <c r="AS1120" s="30">
        <f t="shared" ca="1" si="686"/>
        <v>0.39475807278566855</v>
      </c>
      <c r="AT1120" s="30">
        <f>IF(Riskregister!$E$13="",0,COUNTIF(BN$4:BN$53,"&lt;"&amp;AR1120)*IF(AS1120&lt;0.5,Riskregister!$K$13+(Riskregister!$L$13-Riskregister!$K$13)*SQRT(AS1120/2),Riskregister!$L$13-(Riskregister!$L$13-Riskregister!$K$13)*SQRT((1-AS1120)/2)))</f>
        <v>0</v>
      </c>
      <c r="AU1120" s="30">
        <f t="shared" ca="1" si="687"/>
        <v>0.27865251498347843</v>
      </c>
      <c r="AV1120" s="30">
        <f t="shared" ca="1" si="687"/>
        <v>0.92760816567616966</v>
      </c>
      <c r="AW1120" s="30">
        <f>IF(Riskregister!$E$14="",0,COUNTIF(BO$4:BO$53,"&lt;"&amp;AU1120)*IF(AV1120&lt;0.5,Riskregister!$K$14+(Riskregister!$L$14-Riskregister!$K$14)*SQRT(AV1120/2),Riskregister!$L$14-(Riskregister!$L$14-Riskregister!$K$14)*SQRT((1-AV1120)/2)))</f>
        <v>0</v>
      </c>
      <c r="AX1120" s="30">
        <f t="shared" ca="1" si="688"/>
        <v>2.0235399110256957E-2</v>
      </c>
      <c r="AY1120" s="30">
        <f t="shared" ca="1" si="688"/>
        <v>0.6215800248706792</v>
      </c>
      <c r="AZ1120" s="30">
        <f>IF(Riskregister!$E$15="",0,COUNTIF(BP$4:BP$53,"&lt;"&amp;AX1120)*IF(AY1120&lt;0.5,Riskregister!$K$15+(Riskregister!$L$15-Riskregister!$K$15)*SQRT(AY1120/2),Riskregister!$L$15-(Riskregister!$L$15-Riskregister!$K$15)*SQRT((1-AY1120)/2)))</f>
        <v>0</v>
      </c>
      <c r="BA1120" s="30">
        <f t="shared" ca="1" si="689"/>
        <v>0.92683920691325794</v>
      </c>
      <c r="BB1120" s="30">
        <f t="shared" ca="1" si="689"/>
        <v>0.5299062748744281</v>
      </c>
      <c r="BC1120" s="30">
        <f>IF(Riskregister!$E$16="",0,COUNTIF(BQ$4:BQ$53,"&lt;"&amp;BA1120)*IF(BB1120&lt;0.5,Riskregister!$K$16+(Riskregister!$L$16-Riskregister!$K$16)*SQRT(BB1120/2),Riskregister!$L$16-(Riskregister!$L$16-Riskregister!$K$16)*SQRT((1-BB1120)/2)))</f>
        <v>0</v>
      </c>
      <c r="BD1120" s="30">
        <f t="shared" ca="1" si="677"/>
        <v>7442232.9692132007</v>
      </c>
    </row>
    <row r="1121" spans="20:56" x14ac:dyDescent="0.35">
      <c r="T1121" s="30">
        <f t="shared" ca="1" si="678"/>
        <v>0.100345538349356</v>
      </c>
      <c r="U1121" s="30">
        <f t="shared" ca="1" si="678"/>
        <v>0.6838458464303494</v>
      </c>
      <c r="V1121" s="30">
        <f ca="1">IF(Riskregister!$E$5="",0,COUNTIF(BF$4:BF$53,"&lt;"&amp;T1121)*IF(U1121&lt;0.5,Riskregister!$K$5+(Riskregister!$L$5-Riskregister!$K$5)*SQRT(U1121/2),Riskregister!$L$5-(Riskregister!$L$5-Riskregister!$K$5)*SQRT((1-U1121)/2)))</f>
        <v>421084.91385876061</v>
      </c>
      <c r="W1121" s="30">
        <f t="shared" ca="1" si="679"/>
        <v>0.55336483325805985</v>
      </c>
      <c r="X1121" s="30">
        <f t="shared" ca="1" si="679"/>
        <v>0.84970456439133557</v>
      </c>
      <c r="Y1121" s="30">
        <f ca="1">IF(Riskregister!$E$6="",0,COUNTIF(BG$4:BG$53,"&lt;"&amp;W1121)*IF(X1121&lt;0.5,Riskregister!$K$6+(Riskregister!$L$6-Riskregister!$K$6)*SQRT(X1121/2),Riskregister!$L$6-(Riskregister!$L$6-Riskregister!$K$6)*SQRT((1-X1121)/2)))</f>
        <v>3013128.973601846</v>
      </c>
      <c r="Z1121" s="30">
        <f t="shared" ca="1" si="680"/>
        <v>0.64762798038729419</v>
      </c>
      <c r="AA1121" s="30">
        <f t="shared" ca="1" si="680"/>
        <v>5.0143905157285396E-2</v>
      </c>
      <c r="AB1121" s="30">
        <f ca="1">IF(Riskregister!$E$7="",0,COUNTIF(BH$4:BH$53,"&lt;"&amp;Z1121)*IF(AA1121&lt;0.5,Riskregister!$K$7+(Riskregister!$L$7-Riskregister!$K$7)*SQRT(AA1121/2),Riskregister!$L$7-(Riskregister!$L$7-Riskregister!$K$7)*SQRT((1-AA1121)/2)))</f>
        <v>737936.07121960539</v>
      </c>
      <c r="AC1121" s="30">
        <f t="shared" ca="1" si="681"/>
        <v>0.92571801715753799</v>
      </c>
      <c r="AD1121" s="30">
        <f t="shared" ca="1" si="681"/>
        <v>0.32282639643082989</v>
      </c>
      <c r="AE1121" s="30">
        <f ca="1">IF(Riskregister!$E$8="",0,COUNTIF(BI$4:BI$53,"&lt;"&amp;AC1121)*IF(AD1121&lt;0.5,Riskregister!$K$8+(Riskregister!$L$8-Riskregister!$K$8)*SQRT(AD1121/2),Riskregister!$L$8-(Riskregister!$L$8-Riskregister!$K$8)*SQRT((1-AD1121)/2)))</f>
        <v>10941421.435062777</v>
      </c>
      <c r="AF1121" s="30">
        <f t="shared" ca="1" si="682"/>
        <v>0.87415713502177705</v>
      </c>
      <c r="AG1121" s="30">
        <f t="shared" ca="1" si="682"/>
        <v>0.1968299735217669</v>
      </c>
      <c r="AH1121" s="30">
        <f>IF(Riskregister!$E$9="",0,COUNTIF(BJ$4:BJ$53,"&lt;"&amp;AF1121)*IF(AG1121&lt;0.5,Riskregister!$K$9+(Riskregister!$L$9-Riskregister!$K$9)*SQRT(AG1121/2),Riskregister!$L$9-(Riskregister!$L$9-Riskregister!$K$9)*SQRT((1-AG1121)/2)))</f>
        <v>0</v>
      </c>
      <c r="AI1121" s="30">
        <f t="shared" ca="1" si="683"/>
        <v>0.33129888481608527</v>
      </c>
      <c r="AJ1121" s="30">
        <f t="shared" ca="1" si="683"/>
        <v>0.35104490840737967</v>
      </c>
      <c r="AK1121" s="30">
        <f>IF(Riskregister!$E$10="",0,COUNTIF(BK$4:BK$53,"&lt;"&amp;AI1121)*IF(AJ1121&lt;0.5,Riskregister!$K$10+(Riskregister!$L$10-Riskregister!$K$10)*SQRT(AJ1121/2),Riskregister!$L$10-(Riskregister!$L$10-Riskregister!$K$10)*SQRT((1-AJ1121)/2)))</f>
        <v>0</v>
      </c>
      <c r="AL1121" s="30">
        <f t="shared" ca="1" si="684"/>
        <v>0.78442539529024702</v>
      </c>
      <c r="AM1121" s="30">
        <f t="shared" ca="1" si="684"/>
        <v>0.10291288246370922</v>
      </c>
      <c r="AN1121" s="30">
        <f>IF(Riskregister!$E$11="",0,COUNTIF(BL$4:BL$53,"&lt;"&amp;AL1121)*IF(AM1121&lt;0.5,Riskregister!$K$11+(Riskregister!$L$11-Riskregister!$K$11)*SQRT(AM1121/2),Riskregister!$L$11-(Riskregister!$L$11-Riskregister!$K$11)*SQRT((1-AM1121)/2)))</f>
        <v>0</v>
      </c>
      <c r="AO1121" s="30">
        <f t="shared" ca="1" si="685"/>
        <v>0.17323771310775538</v>
      </c>
      <c r="AP1121" s="30">
        <f t="shared" ca="1" si="685"/>
        <v>0.90664258340451209</v>
      </c>
      <c r="AQ1121" s="30">
        <f>IF(Riskregister!$E$12="",0,COUNTIF(BM$4:BM$53,"&lt;"&amp;AO1121)*IF(AP1121&lt;0.5,Riskregister!$K$12+(Riskregister!$L$12-Riskregister!$K$12)*SQRT(AP1121/2),Riskregister!$L$12-(Riskregister!$L$12-Riskregister!$K$12)*SQRT((1-AP1121)/2)))</f>
        <v>0</v>
      </c>
      <c r="AR1121" s="30">
        <f t="shared" ca="1" si="686"/>
        <v>0.87779008242091416</v>
      </c>
      <c r="AS1121" s="30">
        <f t="shared" ca="1" si="686"/>
        <v>0.93605214018582161</v>
      </c>
      <c r="AT1121" s="30">
        <f>IF(Riskregister!$E$13="",0,COUNTIF(BN$4:BN$53,"&lt;"&amp;AR1121)*IF(AS1121&lt;0.5,Riskregister!$K$13+(Riskregister!$L$13-Riskregister!$K$13)*SQRT(AS1121/2),Riskregister!$L$13-(Riskregister!$L$13-Riskregister!$K$13)*SQRT((1-AS1121)/2)))</f>
        <v>0</v>
      </c>
      <c r="AU1121" s="30">
        <f t="shared" ca="1" si="687"/>
        <v>0.88324001278189324</v>
      </c>
      <c r="AV1121" s="30">
        <f t="shared" ca="1" si="687"/>
        <v>0.54652899707258151</v>
      </c>
      <c r="AW1121" s="30">
        <f>IF(Riskregister!$E$14="",0,COUNTIF(BO$4:BO$53,"&lt;"&amp;AU1121)*IF(AV1121&lt;0.5,Riskregister!$K$14+(Riskregister!$L$14-Riskregister!$K$14)*SQRT(AV1121/2),Riskregister!$L$14-(Riskregister!$L$14-Riskregister!$K$14)*SQRT((1-AV1121)/2)))</f>
        <v>0</v>
      </c>
      <c r="AX1121" s="30">
        <f t="shared" ca="1" si="688"/>
        <v>0.4965772399562679</v>
      </c>
      <c r="AY1121" s="30">
        <f t="shared" ca="1" si="688"/>
        <v>0.35159932035579888</v>
      </c>
      <c r="AZ1121" s="30">
        <f>IF(Riskregister!$E$15="",0,COUNTIF(BP$4:BP$53,"&lt;"&amp;AX1121)*IF(AY1121&lt;0.5,Riskregister!$K$15+(Riskregister!$L$15-Riskregister!$K$15)*SQRT(AY1121/2),Riskregister!$L$15-(Riskregister!$L$15-Riskregister!$K$15)*SQRT((1-AY1121)/2)))</f>
        <v>0</v>
      </c>
      <c r="BA1121" s="30">
        <f t="shared" ca="1" si="689"/>
        <v>0.45277015844931301</v>
      </c>
      <c r="BB1121" s="30">
        <f t="shared" ca="1" si="689"/>
        <v>0.99053323949662864</v>
      </c>
      <c r="BC1121" s="30">
        <f>IF(Riskregister!$E$16="",0,COUNTIF(BQ$4:BQ$53,"&lt;"&amp;BA1121)*IF(BB1121&lt;0.5,Riskregister!$K$16+(Riskregister!$L$16-Riskregister!$K$16)*SQRT(BB1121/2),Riskregister!$L$16-(Riskregister!$L$16-Riskregister!$K$16)*SQRT((1-BB1121)/2)))</f>
        <v>0</v>
      </c>
      <c r="BD1121" s="30">
        <f t="shared" ca="1" si="677"/>
        <v>15113571.39374299</v>
      </c>
    </row>
    <row r="1122" spans="20:56" x14ac:dyDescent="0.35">
      <c r="T1122" s="30">
        <f t="shared" ca="1" si="678"/>
        <v>0.53420619254448198</v>
      </c>
      <c r="U1122" s="30">
        <f t="shared" ca="1" si="678"/>
        <v>0.96811903771091157</v>
      </c>
      <c r="V1122" s="30">
        <f ca="1">IF(Riskregister!$E$5="",0,COUNTIF(BF$4:BF$53,"&lt;"&amp;T1122)*IF(U1122&lt;0.5,Riskregister!$K$5+(Riskregister!$L$5-Riskregister!$K$5)*SQRT(U1122/2),Riskregister!$L$5-(Riskregister!$L$5-Riskregister!$K$5)*SQRT((1-U1122)/2)))</f>
        <v>2172739.8871153952</v>
      </c>
      <c r="W1122" s="30">
        <f t="shared" ca="1" si="679"/>
        <v>0.74472634898175605</v>
      </c>
      <c r="X1122" s="30">
        <f t="shared" ca="1" si="679"/>
        <v>0.68637096605675851</v>
      </c>
      <c r="Y1122" s="30">
        <f ca="1">IF(Riskregister!$E$6="",0,COUNTIF(BG$4:BG$53,"&lt;"&amp;W1122)*IF(X1122&lt;0.5,Riskregister!$K$6+(Riskregister!$L$6-Riskregister!$K$6)*SQRT(X1122/2),Riskregister!$L$6-(Riskregister!$L$6-Riskregister!$K$6)*SQRT((1-X1122)/2)))</f>
        <v>3861610.1115810382</v>
      </c>
      <c r="Z1122" s="30">
        <f t="shared" ca="1" si="680"/>
        <v>0.29721371953199394</v>
      </c>
      <c r="AA1122" s="30">
        <f t="shared" ca="1" si="680"/>
        <v>0.69999724334369584</v>
      </c>
      <c r="AB1122" s="30">
        <f ca="1">IF(Riskregister!$E$7="",0,COUNTIF(BH$4:BH$53,"&lt;"&amp;Z1122)*IF(AA1122&lt;0.5,Riskregister!$K$7+(Riskregister!$L$7-Riskregister!$K$7)*SQRT(AA1122/2),Riskregister!$L$7-(Riskregister!$L$7-Riskregister!$K$7)*SQRT((1-AA1122)/2)))</f>
        <v>1322224.8004463678</v>
      </c>
      <c r="AC1122" s="30">
        <f t="shared" ca="1" si="681"/>
        <v>2.2448899756694174E-2</v>
      </c>
      <c r="AD1122" s="30">
        <f t="shared" ca="1" si="681"/>
        <v>0.57809917767097674</v>
      </c>
      <c r="AE1122" s="30">
        <f ca="1">IF(Riskregister!$E$8="",0,COUNTIF(BI$4:BI$53,"&lt;"&amp;AC1122)*IF(AD1122&lt;0.5,Riskregister!$K$8+(Riskregister!$L$8-Riskregister!$K$8)*SQRT(AD1122/2),Riskregister!$L$8-(Riskregister!$L$8-Riskregister!$K$8)*SQRT((1-AD1122)/2)))</f>
        <v>0</v>
      </c>
      <c r="AF1122" s="30">
        <f t="shared" ca="1" si="682"/>
        <v>0.88972666244320542</v>
      </c>
      <c r="AG1122" s="30">
        <f t="shared" ca="1" si="682"/>
        <v>0.58156642809091164</v>
      </c>
      <c r="AH1122" s="30">
        <f>IF(Riskregister!$E$9="",0,COUNTIF(BJ$4:BJ$53,"&lt;"&amp;AF1122)*IF(AG1122&lt;0.5,Riskregister!$K$9+(Riskregister!$L$9-Riskregister!$K$9)*SQRT(AG1122/2),Riskregister!$L$9-(Riskregister!$L$9-Riskregister!$K$9)*SQRT((1-AG1122)/2)))</f>
        <v>0</v>
      </c>
      <c r="AI1122" s="30">
        <f t="shared" ca="1" si="683"/>
        <v>0.52506276563352217</v>
      </c>
      <c r="AJ1122" s="30">
        <f t="shared" ca="1" si="683"/>
        <v>0.45084880520007298</v>
      </c>
      <c r="AK1122" s="30">
        <f>IF(Riskregister!$E$10="",0,COUNTIF(BK$4:BK$53,"&lt;"&amp;AI1122)*IF(AJ1122&lt;0.5,Riskregister!$K$10+(Riskregister!$L$10-Riskregister!$K$10)*SQRT(AJ1122/2),Riskregister!$L$10-(Riskregister!$L$10-Riskregister!$K$10)*SQRT((1-AJ1122)/2)))</f>
        <v>0</v>
      </c>
      <c r="AL1122" s="30">
        <f t="shared" ca="1" si="684"/>
        <v>0.68157301921106128</v>
      </c>
      <c r="AM1122" s="30">
        <f t="shared" ca="1" si="684"/>
        <v>0.46602146363980845</v>
      </c>
      <c r="AN1122" s="30">
        <f>IF(Riskregister!$E$11="",0,COUNTIF(BL$4:BL$53,"&lt;"&amp;AL1122)*IF(AM1122&lt;0.5,Riskregister!$K$11+(Riskregister!$L$11-Riskregister!$K$11)*SQRT(AM1122/2),Riskregister!$L$11-(Riskregister!$L$11-Riskregister!$K$11)*SQRT((1-AM1122)/2)))</f>
        <v>0</v>
      </c>
      <c r="AO1122" s="30">
        <f t="shared" ca="1" si="685"/>
        <v>5.6506455017634738E-2</v>
      </c>
      <c r="AP1122" s="30">
        <f t="shared" ca="1" si="685"/>
        <v>0.44651862569527179</v>
      </c>
      <c r="AQ1122" s="30">
        <f>IF(Riskregister!$E$12="",0,COUNTIF(BM$4:BM$53,"&lt;"&amp;AO1122)*IF(AP1122&lt;0.5,Riskregister!$K$12+(Riskregister!$L$12-Riskregister!$K$12)*SQRT(AP1122/2),Riskregister!$L$12-(Riskregister!$L$12-Riskregister!$K$12)*SQRT((1-AP1122)/2)))</f>
        <v>0</v>
      </c>
      <c r="AR1122" s="30">
        <f t="shared" ca="1" si="686"/>
        <v>0.6202690467841564</v>
      </c>
      <c r="AS1122" s="30">
        <f t="shared" ca="1" si="686"/>
        <v>0.93515564139386576</v>
      </c>
      <c r="AT1122" s="30">
        <f>IF(Riskregister!$E$13="",0,COUNTIF(BN$4:BN$53,"&lt;"&amp;AR1122)*IF(AS1122&lt;0.5,Riskregister!$K$13+(Riskregister!$L$13-Riskregister!$K$13)*SQRT(AS1122/2),Riskregister!$L$13-(Riskregister!$L$13-Riskregister!$K$13)*SQRT((1-AS1122)/2)))</f>
        <v>0</v>
      </c>
      <c r="AU1122" s="30">
        <f t="shared" ca="1" si="687"/>
        <v>0.56380916460463326</v>
      </c>
      <c r="AV1122" s="30">
        <f t="shared" ca="1" si="687"/>
        <v>0.62925041970643558</v>
      </c>
      <c r="AW1122" s="30">
        <f>IF(Riskregister!$E$14="",0,COUNTIF(BO$4:BO$53,"&lt;"&amp;AU1122)*IF(AV1122&lt;0.5,Riskregister!$K$14+(Riskregister!$L$14-Riskregister!$K$14)*SQRT(AV1122/2),Riskregister!$L$14-(Riskregister!$L$14-Riskregister!$K$14)*SQRT((1-AV1122)/2)))</f>
        <v>0</v>
      </c>
      <c r="AX1122" s="30">
        <f t="shared" ca="1" si="688"/>
        <v>7.3474121531201142E-2</v>
      </c>
      <c r="AY1122" s="30">
        <f t="shared" ca="1" si="688"/>
        <v>0.51030323377420617</v>
      </c>
      <c r="AZ1122" s="30">
        <f>IF(Riskregister!$E$15="",0,COUNTIF(BP$4:BP$53,"&lt;"&amp;AX1122)*IF(AY1122&lt;0.5,Riskregister!$K$15+(Riskregister!$L$15-Riskregister!$K$15)*SQRT(AY1122/2),Riskregister!$L$15-(Riskregister!$L$15-Riskregister!$K$15)*SQRT((1-AY1122)/2)))</f>
        <v>0</v>
      </c>
      <c r="BA1122" s="30">
        <f t="shared" ca="1" si="689"/>
        <v>0.8846683405924175</v>
      </c>
      <c r="BB1122" s="30">
        <f t="shared" ca="1" si="689"/>
        <v>0.34132698096186354</v>
      </c>
      <c r="BC1122" s="30">
        <f>IF(Riskregister!$E$16="",0,COUNTIF(BQ$4:BQ$53,"&lt;"&amp;BA1122)*IF(BB1122&lt;0.5,Riskregister!$K$16+(Riskregister!$L$16-Riskregister!$K$16)*SQRT(BB1122/2),Riskregister!$L$16-(Riskregister!$L$16-Riskregister!$K$16)*SQRT((1-BB1122)/2)))</f>
        <v>0</v>
      </c>
      <c r="BD1122" s="30">
        <f t="shared" ca="1" si="677"/>
        <v>7356574.7991428012</v>
      </c>
    </row>
    <row r="1123" spans="20:56" x14ac:dyDescent="0.35">
      <c r="T1123" s="30">
        <f t="shared" ca="1" si="678"/>
        <v>0.88164204365563359</v>
      </c>
      <c r="U1123" s="30">
        <f t="shared" ca="1" si="678"/>
        <v>0.56620870912997689</v>
      </c>
      <c r="V1123" s="30">
        <f ca="1">IF(Riskregister!$E$5="",0,COUNTIF(BF$4:BF$53,"&lt;"&amp;T1123)*IF(U1123&lt;0.5,Riskregister!$K$5+(Riskregister!$L$5-Riskregister!$K$5)*SQRT(U1123/2),Riskregister!$L$5-(Riskregister!$L$5-Riskregister!$K$5)*SQRT((1-U1123)/2)))</f>
        <v>2342554.4722648086</v>
      </c>
      <c r="W1123" s="30">
        <f t="shared" ca="1" si="679"/>
        <v>0.81248185878193979</v>
      </c>
      <c r="X1123" s="30">
        <f t="shared" ca="1" si="679"/>
        <v>0.59204031865524109</v>
      </c>
      <c r="Y1123" s="30">
        <f ca="1">IF(Riskregister!$E$6="",0,COUNTIF(BG$4:BG$53,"&lt;"&amp;W1123)*IF(X1123&lt;0.5,Riskregister!$K$6+(Riskregister!$L$6-Riskregister!$K$6)*SQRT(X1123/2),Riskregister!$L$6-(Riskregister!$L$6-Riskregister!$K$6)*SQRT((1-X1123)/2)))</f>
        <v>3561137.1186541496</v>
      </c>
      <c r="Z1123" s="30">
        <f t="shared" ca="1" si="680"/>
        <v>0.64603820701186965</v>
      </c>
      <c r="AA1123" s="30">
        <f t="shared" ca="1" si="680"/>
        <v>0.75787491899049797</v>
      </c>
      <c r="AB1123" s="30">
        <f ca="1">IF(Riskregister!$E$7="",0,COUNTIF(BH$4:BH$53,"&lt;"&amp;Z1123)*IF(AA1123&lt;0.5,Riskregister!$K$7+(Riskregister!$L$7-Riskregister!$K$7)*SQRT(AA1123/2),Riskregister!$L$7-(Riskregister!$L$7-Riskregister!$K$7)*SQRT((1-AA1123)/2)))</f>
        <v>1947545.954681563</v>
      </c>
      <c r="AC1123" s="30">
        <f t="shared" ca="1" si="681"/>
        <v>0.98056814707116535</v>
      </c>
      <c r="AD1123" s="30">
        <f t="shared" ca="1" si="681"/>
        <v>3.7057316321853495E-3</v>
      </c>
      <c r="AE1123" s="30">
        <f ca="1">IF(Riskregister!$E$8="",0,COUNTIF(BI$4:BI$53,"&lt;"&amp;AC1123)*IF(AD1123&lt;0.5,Riskregister!$K$8+(Riskregister!$L$8-Riskregister!$K$8)*SQRT(AD1123/2),Riskregister!$L$8-(Riskregister!$L$8-Riskregister!$K$8)*SQRT((1-AD1123)/2)))</f>
        <v>3516178.1272131242</v>
      </c>
      <c r="AF1123" s="30">
        <f t="shared" ca="1" si="682"/>
        <v>0.75889223561485919</v>
      </c>
      <c r="AG1123" s="30">
        <f t="shared" ca="1" si="682"/>
        <v>0.29862245431838752</v>
      </c>
      <c r="AH1123" s="30">
        <f>IF(Riskregister!$E$9="",0,COUNTIF(BJ$4:BJ$53,"&lt;"&amp;AF1123)*IF(AG1123&lt;0.5,Riskregister!$K$9+(Riskregister!$L$9-Riskregister!$K$9)*SQRT(AG1123/2),Riskregister!$L$9-(Riskregister!$L$9-Riskregister!$K$9)*SQRT((1-AG1123)/2)))</f>
        <v>0</v>
      </c>
      <c r="AI1123" s="30">
        <f t="shared" ca="1" si="683"/>
        <v>0.64499231980942173</v>
      </c>
      <c r="AJ1123" s="30">
        <f t="shared" ca="1" si="683"/>
        <v>0.48510892427888375</v>
      </c>
      <c r="AK1123" s="30">
        <f>IF(Riskregister!$E$10="",0,COUNTIF(BK$4:BK$53,"&lt;"&amp;AI1123)*IF(AJ1123&lt;0.5,Riskregister!$K$10+(Riskregister!$L$10-Riskregister!$K$10)*SQRT(AJ1123/2),Riskregister!$L$10-(Riskregister!$L$10-Riskregister!$K$10)*SQRT((1-AJ1123)/2)))</f>
        <v>0</v>
      </c>
      <c r="AL1123" s="30">
        <f t="shared" ca="1" si="684"/>
        <v>0.34836848020806355</v>
      </c>
      <c r="AM1123" s="30">
        <f t="shared" ca="1" si="684"/>
        <v>0.67139528643024049</v>
      </c>
      <c r="AN1123" s="30">
        <f>IF(Riskregister!$E$11="",0,COUNTIF(BL$4:BL$53,"&lt;"&amp;AL1123)*IF(AM1123&lt;0.5,Riskregister!$K$11+(Riskregister!$L$11-Riskregister!$K$11)*SQRT(AM1123/2),Riskregister!$L$11-(Riskregister!$L$11-Riskregister!$K$11)*SQRT((1-AM1123)/2)))</f>
        <v>0</v>
      </c>
      <c r="AO1123" s="30">
        <f t="shared" ca="1" si="685"/>
        <v>0.82978585841571773</v>
      </c>
      <c r="AP1123" s="30">
        <f t="shared" ca="1" si="685"/>
        <v>0.97337417376258273</v>
      </c>
      <c r="AQ1123" s="30">
        <f>IF(Riskregister!$E$12="",0,COUNTIF(BM$4:BM$53,"&lt;"&amp;AO1123)*IF(AP1123&lt;0.5,Riskregister!$K$12+(Riskregister!$L$12-Riskregister!$K$12)*SQRT(AP1123/2),Riskregister!$L$12-(Riskregister!$L$12-Riskregister!$K$12)*SQRT((1-AP1123)/2)))</f>
        <v>0</v>
      </c>
      <c r="AR1123" s="30">
        <f t="shared" ca="1" si="686"/>
        <v>0.37493161112832885</v>
      </c>
      <c r="AS1123" s="30">
        <f t="shared" ca="1" si="686"/>
        <v>0.40834930589076923</v>
      </c>
      <c r="AT1123" s="30">
        <f>IF(Riskregister!$E$13="",0,COUNTIF(BN$4:BN$53,"&lt;"&amp;AR1123)*IF(AS1123&lt;0.5,Riskregister!$K$13+(Riskregister!$L$13-Riskregister!$K$13)*SQRT(AS1123/2),Riskregister!$L$13-(Riskregister!$L$13-Riskregister!$K$13)*SQRT((1-AS1123)/2)))</f>
        <v>0</v>
      </c>
      <c r="AU1123" s="30">
        <f t="shared" ca="1" si="687"/>
        <v>0.5155066468307864</v>
      </c>
      <c r="AV1123" s="30">
        <f t="shared" ca="1" si="687"/>
        <v>0.65609254234943071</v>
      </c>
      <c r="AW1123" s="30">
        <f>IF(Riskregister!$E$14="",0,COUNTIF(BO$4:BO$53,"&lt;"&amp;AU1123)*IF(AV1123&lt;0.5,Riskregister!$K$14+(Riskregister!$L$14-Riskregister!$K$14)*SQRT(AV1123/2),Riskregister!$L$14-(Riskregister!$L$14-Riskregister!$K$14)*SQRT((1-AV1123)/2)))</f>
        <v>0</v>
      </c>
      <c r="AX1123" s="30">
        <f t="shared" ca="1" si="688"/>
        <v>0.90179017397240258</v>
      </c>
      <c r="AY1123" s="30">
        <f t="shared" ca="1" si="688"/>
        <v>0.1826105931139157</v>
      </c>
      <c r="AZ1123" s="30">
        <f>IF(Riskregister!$E$15="",0,COUNTIF(BP$4:BP$53,"&lt;"&amp;AX1123)*IF(AY1123&lt;0.5,Riskregister!$K$15+(Riskregister!$L$15-Riskregister!$K$15)*SQRT(AY1123/2),Riskregister!$L$15-(Riskregister!$L$15-Riskregister!$K$15)*SQRT((1-AY1123)/2)))</f>
        <v>0</v>
      </c>
      <c r="BA1123" s="30">
        <f t="shared" ca="1" si="689"/>
        <v>0.97783465688515614</v>
      </c>
      <c r="BB1123" s="30">
        <f t="shared" ca="1" si="689"/>
        <v>0.74260898298013689</v>
      </c>
      <c r="BC1123" s="30">
        <f>IF(Riskregister!$E$16="",0,COUNTIF(BQ$4:BQ$53,"&lt;"&amp;BA1123)*IF(BB1123&lt;0.5,Riskregister!$K$16+(Riskregister!$L$16-Riskregister!$K$16)*SQRT(BB1123/2),Riskregister!$L$16-(Riskregister!$L$16-Riskregister!$K$16)*SQRT((1-BB1123)/2)))</f>
        <v>0</v>
      </c>
      <c r="BD1123" s="30">
        <f t="shared" ca="1" si="677"/>
        <v>11367415.672813646</v>
      </c>
    </row>
    <row r="1124" spans="20:56" x14ac:dyDescent="0.35">
      <c r="T1124" s="30">
        <f t="shared" ref="T1124:U1143" ca="1" si="690">RAND()</f>
        <v>0.70805083471456454</v>
      </c>
      <c r="U1124" s="30">
        <f t="shared" ca="1" si="690"/>
        <v>0.49961362085043071</v>
      </c>
      <c r="V1124" s="30">
        <f ca="1">IF(Riskregister!$E$5="",0,COUNTIF(BF$4:BF$53,"&lt;"&amp;T1124)*IF(U1124&lt;0.5,Riskregister!$K$5+(Riskregister!$L$5-Riskregister!$K$5)*SQRT(U1124/2),Riskregister!$L$5-(Riskregister!$L$5-Riskregister!$K$5)*SQRT((1-U1124)/2)))</f>
        <v>1874565.2394492961</v>
      </c>
      <c r="W1124" s="30">
        <f t="shared" ref="W1124:X1143" ca="1" si="691">RAND()</f>
        <v>0.68954000956168937</v>
      </c>
      <c r="X1124" s="30">
        <f t="shared" ca="1" si="691"/>
        <v>0.20819119532316899</v>
      </c>
      <c r="Y1124" s="30">
        <f ca="1">IF(Riskregister!$E$6="",0,COUNTIF(BG$4:BG$53,"&lt;"&amp;W1124)*IF(X1124&lt;0.5,Riskregister!$K$6+(Riskregister!$L$6-Riskregister!$K$6)*SQRT(X1124/2),Riskregister!$L$6-(Riskregister!$L$6-Riskregister!$K$6)*SQRT((1-X1124)/2)))</f>
        <v>1561498.5775687094</v>
      </c>
      <c r="Z1124" s="30">
        <f t="shared" ref="Z1124:AA1143" ca="1" si="692">RAND()</f>
        <v>0.37458540689892306</v>
      </c>
      <c r="AA1124" s="30">
        <f t="shared" ca="1" si="692"/>
        <v>0.2931011071968922</v>
      </c>
      <c r="AB1124" s="30">
        <f ca="1">IF(Riskregister!$E$7="",0,COUNTIF(BH$4:BH$53,"&lt;"&amp;Z1124)*IF(AA1124&lt;0.5,Riskregister!$K$7+(Riskregister!$L$7-Riskregister!$K$7)*SQRT(AA1124/2),Riskregister!$L$7-(Riskregister!$L$7-Riskregister!$K$7)*SQRT((1-AA1124)/2)))</f>
        <v>919933.63133615046</v>
      </c>
      <c r="AC1124" s="30">
        <f t="shared" ref="AC1124:AD1143" ca="1" si="693">RAND()</f>
        <v>0.57053737857980857</v>
      </c>
      <c r="AD1124" s="30">
        <f t="shared" ca="1" si="693"/>
        <v>0.20082546160953763</v>
      </c>
      <c r="AE1124" s="30">
        <f ca="1">IF(Riskregister!$E$8="",0,COUNTIF(BI$4:BI$53,"&lt;"&amp;AC1124)*IF(AD1124&lt;0.5,Riskregister!$K$8+(Riskregister!$L$8-Riskregister!$K$8)*SQRT(AD1124/2),Riskregister!$L$8-(Riskregister!$L$8-Riskregister!$K$8)*SQRT((1-AD1124)/2)))</f>
        <v>5368003.4703764599</v>
      </c>
      <c r="AF1124" s="30">
        <f t="shared" ref="AF1124:AG1143" ca="1" si="694">RAND()</f>
        <v>0.79782202560251159</v>
      </c>
      <c r="AG1124" s="30">
        <f t="shared" ca="1" si="694"/>
        <v>0.95221836775935254</v>
      </c>
      <c r="AH1124" s="30">
        <f>IF(Riskregister!$E$9="",0,COUNTIF(BJ$4:BJ$53,"&lt;"&amp;AF1124)*IF(AG1124&lt;0.5,Riskregister!$K$9+(Riskregister!$L$9-Riskregister!$K$9)*SQRT(AG1124/2),Riskregister!$L$9-(Riskregister!$L$9-Riskregister!$K$9)*SQRT((1-AG1124)/2)))</f>
        <v>0</v>
      </c>
      <c r="AI1124" s="30">
        <f t="shared" ref="AI1124:AJ1143" ca="1" si="695">RAND()</f>
        <v>0.38014098677685704</v>
      </c>
      <c r="AJ1124" s="30">
        <f t="shared" ca="1" si="695"/>
        <v>0.93442886208005371</v>
      </c>
      <c r="AK1124" s="30">
        <f>IF(Riskregister!$E$10="",0,COUNTIF(BK$4:BK$53,"&lt;"&amp;AI1124)*IF(AJ1124&lt;0.5,Riskregister!$K$10+(Riskregister!$L$10-Riskregister!$K$10)*SQRT(AJ1124/2),Riskregister!$L$10-(Riskregister!$L$10-Riskregister!$K$10)*SQRT((1-AJ1124)/2)))</f>
        <v>0</v>
      </c>
      <c r="AL1124" s="30">
        <f t="shared" ref="AL1124:AM1143" ca="1" si="696">RAND()</f>
        <v>0.91886205907833407</v>
      </c>
      <c r="AM1124" s="30">
        <f t="shared" ca="1" si="696"/>
        <v>0.62418669123000636</v>
      </c>
      <c r="AN1124" s="30">
        <f>IF(Riskregister!$E$11="",0,COUNTIF(BL$4:BL$53,"&lt;"&amp;AL1124)*IF(AM1124&lt;0.5,Riskregister!$K$11+(Riskregister!$L$11-Riskregister!$K$11)*SQRT(AM1124/2),Riskregister!$L$11-(Riskregister!$L$11-Riskregister!$K$11)*SQRT((1-AM1124)/2)))</f>
        <v>0</v>
      </c>
      <c r="AO1124" s="30">
        <f t="shared" ref="AO1124:AP1143" ca="1" si="697">RAND()</f>
        <v>0.87090259572122464</v>
      </c>
      <c r="AP1124" s="30">
        <f t="shared" ca="1" si="697"/>
        <v>0.52761926506963719</v>
      </c>
      <c r="AQ1124" s="30">
        <f>IF(Riskregister!$E$12="",0,COUNTIF(BM$4:BM$53,"&lt;"&amp;AO1124)*IF(AP1124&lt;0.5,Riskregister!$K$12+(Riskregister!$L$12-Riskregister!$K$12)*SQRT(AP1124/2),Riskregister!$L$12-(Riskregister!$L$12-Riskregister!$K$12)*SQRT((1-AP1124)/2)))</f>
        <v>0</v>
      </c>
      <c r="AR1124" s="30">
        <f t="shared" ref="AR1124:AS1143" ca="1" si="698">RAND()</f>
        <v>0.24436927760222771</v>
      </c>
      <c r="AS1124" s="30">
        <f t="shared" ca="1" si="698"/>
        <v>7.2384857161337801E-2</v>
      </c>
      <c r="AT1124" s="30">
        <f>IF(Riskregister!$E$13="",0,COUNTIF(BN$4:BN$53,"&lt;"&amp;AR1124)*IF(AS1124&lt;0.5,Riskregister!$K$13+(Riskregister!$L$13-Riskregister!$K$13)*SQRT(AS1124/2),Riskregister!$L$13-(Riskregister!$L$13-Riskregister!$K$13)*SQRT((1-AS1124)/2)))</f>
        <v>0</v>
      </c>
      <c r="AU1124" s="30">
        <f t="shared" ref="AU1124:AV1143" ca="1" si="699">RAND()</f>
        <v>0.51791021781158775</v>
      </c>
      <c r="AV1124" s="30">
        <f t="shared" ca="1" si="699"/>
        <v>0.68186637295995112</v>
      </c>
      <c r="AW1124" s="30">
        <f>IF(Riskregister!$E$14="",0,COUNTIF(BO$4:BO$53,"&lt;"&amp;AU1124)*IF(AV1124&lt;0.5,Riskregister!$K$14+(Riskregister!$L$14-Riskregister!$K$14)*SQRT(AV1124/2),Riskregister!$L$14-(Riskregister!$L$14-Riskregister!$K$14)*SQRT((1-AV1124)/2)))</f>
        <v>0</v>
      </c>
      <c r="AX1124" s="30">
        <f t="shared" ref="AX1124:AY1143" ca="1" si="700">RAND()</f>
        <v>0.6443542897086133</v>
      </c>
      <c r="AY1124" s="30">
        <f t="shared" ca="1" si="700"/>
        <v>0.88830569135968407</v>
      </c>
      <c r="AZ1124" s="30">
        <f>IF(Riskregister!$E$15="",0,COUNTIF(BP$4:BP$53,"&lt;"&amp;AX1124)*IF(AY1124&lt;0.5,Riskregister!$K$15+(Riskregister!$L$15-Riskregister!$K$15)*SQRT(AY1124/2),Riskregister!$L$15-(Riskregister!$L$15-Riskregister!$K$15)*SQRT((1-AY1124)/2)))</f>
        <v>0</v>
      </c>
      <c r="BA1124" s="30">
        <f t="shared" ref="BA1124:BB1143" ca="1" si="701">RAND()</f>
        <v>0.46957457679086012</v>
      </c>
      <c r="BB1124" s="30">
        <f t="shared" ca="1" si="701"/>
        <v>0.35251005844164796</v>
      </c>
      <c r="BC1124" s="30">
        <f>IF(Riskregister!$E$16="",0,COUNTIF(BQ$4:BQ$53,"&lt;"&amp;BA1124)*IF(BB1124&lt;0.5,Riskregister!$K$16+(Riskregister!$L$16-Riskregister!$K$16)*SQRT(BB1124/2),Riskregister!$L$16-(Riskregister!$L$16-Riskregister!$K$16)*SQRT((1-BB1124)/2)))</f>
        <v>0</v>
      </c>
      <c r="BD1124" s="30">
        <f t="shared" ca="1" si="677"/>
        <v>9724000.9187306166</v>
      </c>
    </row>
    <row r="1125" spans="20:56" x14ac:dyDescent="0.35">
      <c r="T1125" s="30">
        <f t="shared" ca="1" si="690"/>
        <v>0.68123159244993448</v>
      </c>
      <c r="U1125" s="30">
        <f t="shared" ca="1" si="690"/>
        <v>0.85758033792521104</v>
      </c>
      <c r="V1125" s="30">
        <f ca="1">IF(Riskregister!$E$5="",0,COUNTIF(BF$4:BF$53,"&lt;"&amp;T1125)*IF(U1125&lt;0.5,Riskregister!$K$5+(Riskregister!$L$5-Riskregister!$K$5)*SQRT(U1125/2),Riskregister!$L$5-(Riskregister!$L$5-Riskregister!$K$5)*SQRT((1-U1125)/2)))</f>
        <v>1919666.9358027098</v>
      </c>
      <c r="W1125" s="30">
        <f t="shared" ca="1" si="691"/>
        <v>0.86914439289678758</v>
      </c>
      <c r="X1125" s="30">
        <f t="shared" ca="1" si="691"/>
        <v>0.39046506237893897</v>
      </c>
      <c r="Y1125" s="30">
        <f ca="1">IF(Riskregister!$E$6="",0,COUNTIF(BG$4:BG$53,"&lt;"&amp;W1125)*IF(X1125&lt;0.5,Riskregister!$K$6+(Riskregister!$L$6-Riskregister!$K$6)*SQRT(X1125/2),Riskregister!$L$6-(Riskregister!$L$6-Riskregister!$K$6)*SQRT((1-X1125)/2)))</f>
        <v>2985996.7748270174</v>
      </c>
      <c r="Z1125" s="30">
        <f t="shared" ca="1" si="692"/>
        <v>0.40882841381613455</v>
      </c>
      <c r="AA1125" s="30">
        <f t="shared" ca="1" si="692"/>
        <v>0.11823532674629622</v>
      </c>
      <c r="AB1125" s="30">
        <f ca="1">IF(Riskregister!$E$7="",0,COUNTIF(BH$4:BH$53,"&lt;"&amp;Z1125)*IF(AA1125&lt;0.5,Riskregister!$K$7+(Riskregister!$L$7-Riskregister!$K$7)*SQRT(AA1125/2),Riskregister!$L$7-(Riskregister!$L$7-Riskregister!$K$7)*SQRT((1-AA1125)/2)))</f>
        <v>810596.60738745925</v>
      </c>
      <c r="AC1125" s="30">
        <f t="shared" ca="1" si="693"/>
        <v>0.67514285664756002</v>
      </c>
      <c r="AD1125" s="30">
        <f t="shared" ca="1" si="693"/>
        <v>0.36134099246755191</v>
      </c>
      <c r="AE1125" s="30">
        <f ca="1">IF(Riskregister!$E$8="",0,COUNTIF(BI$4:BI$53,"&lt;"&amp;AC1125)*IF(AD1125&lt;0.5,Riskregister!$K$8+(Riskregister!$L$8-Riskregister!$K$8)*SQRT(AD1125/2),Riskregister!$L$8-(Riskregister!$L$8-Riskregister!$K$8)*SQRT((1-AD1125)/2)))</f>
        <v>6893254.6547128297</v>
      </c>
      <c r="AF1125" s="30">
        <f t="shared" ca="1" si="694"/>
        <v>0.72947985462564224</v>
      </c>
      <c r="AG1125" s="30">
        <f t="shared" ca="1" si="694"/>
        <v>0.26252309376851812</v>
      </c>
      <c r="AH1125" s="30">
        <f>IF(Riskregister!$E$9="",0,COUNTIF(BJ$4:BJ$53,"&lt;"&amp;AF1125)*IF(AG1125&lt;0.5,Riskregister!$K$9+(Riskregister!$L$9-Riskregister!$K$9)*SQRT(AG1125/2),Riskregister!$L$9-(Riskregister!$L$9-Riskregister!$K$9)*SQRT((1-AG1125)/2)))</f>
        <v>0</v>
      </c>
      <c r="AI1125" s="30">
        <f t="shared" ca="1" si="695"/>
        <v>0.37406524559312038</v>
      </c>
      <c r="AJ1125" s="30">
        <f t="shared" ca="1" si="695"/>
        <v>0.10361039680846607</v>
      </c>
      <c r="AK1125" s="30">
        <f>IF(Riskregister!$E$10="",0,COUNTIF(BK$4:BK$53,"&lt;"&amp;AI1125)*IF(AJ1125&lt;0.5,Riskregister!$K$10+(Riskregister!$L$10-Riskregister!$K$10)*SQRT(AJ1125/2),Riskregister!$L$10-(Riskregister!$L$10-Riskregister!$K$10)*SQRT((1-AJ1125)/2)))</f>
        <v>0</v>
      </c>
      <c r="AL1125" s="30">
        <f t="shared" ca="1" si="696"/>
        <v>0.8289536193141428</v>
      </c>
      <c r="AM1125" s="30">
        <f t="shared" ca="1" si="696"/>
        <v>0.53123595541822088</v>
      </c>
      <c r="AN1125" s="30">
        <f>IF(Riskregister!$E$11="",0,COUNTIF(BL$4:BL$53,"&lt;"&amp;AL1125)*IF(AM1125&lt;0.5,Riskregister!$K$11+(Riskregister!$L$11-Riskregister!$K$11)*SQRT(AM1125/2),Riskregister!$L$11-(Riskregister!$L$11-Riskregister!$K$11)*SQRT((1-AM1125)/2)))</f>
        <v>0</v>
      </c>
      <c r="AO1125" s="30">
        <f t="shared" ca="1" si="697"/>
        <v>0.48923314053236933</v>
      </c>
      <c r="AP1125" s="30">
        <f t="shared" ca="1" si="697"/>
        <v>0.4621466539523269</v>
      </c>
      <c r="AQ1125" s="30">
        <f>IF(Riskregister!$E$12="",0,COUNTIF(BM$4:BM$53,"&lt;"&amp;AO1125)*IF(AP1125&lt;0.5,Riskregister!$K$12+(Riskregister!$L$12-Riskregister!$K$12)*SQRT(AP1125/2),Riskregister!$L$12-(Riskregister!$L$12-Riskregister!$K$12)*SQRT((1-AP1125)/2)))</f>
        <v>0</v>
      </c>
      <c r="AR1125" s="30">
        <f t="shared" ca="1" si="698"/>
        <v>0.3081570719762613</v>
      </c>
      <c r="AS1125" s="30">
        <f t="shared" ca="1" si="698"/>
        <v>0.29822607542050705</v>
      </c>
      <c r="AT1125" s="30">
        <f>IF(Riskregister!$E$13="",0,COUNTIF(BN$4:BN$53,"&lt;"&amp;AR1125)*IF(AS1125&lt;0.5,Riskregister!$K$13+(Riskregister!$L$13-Riskregister!$K$13)*SQRT(AS1125/2),Riskregister!$L$13-(Riskregister!$L$13-Riskregister!$K$13)*SQRT((1-AS1125)/2)))</f>
        <v>0</v>
      </c>
      <c r="AU1125" s="30">
        <f t="shared" ca="1" si="699"/>
        <v>0.10828186216705926</v>
      </c>
      <c r="AV1125" s="30">
        <f t="shared" ca="1" si="699"/>
        <v>0.63024935277597449</v>
      </c>
      <c r="AW1125" s="30">
        <f>IF(Riskregister!$E$14="",0,COUNTIF(BO$4:BO$53,"&lt;"&amp;AU1125)*IF(AV1125&lt;0.5,Riskregister!$K$14+(Riskregister!$L$14-Riskregister!$K$14)*SQRT(AV1125/2),Riskregister!$L$14-(Riskregister!$L$14-Riskregister!$K$14)*SQRT((1-AV1125)/2)))</f>
        <v>0</v>
      </c>
      <c r="AX1125" s="30">
        <f t="shared" ca="1" si="700"/>
        <v>0.89396572815005815</v>
      </c>
      <c r="AY1125" s="30">
        <f t="shared" ca="1" si="700"/>
        <v>0.3204046718683321</v>
      </c>
      <c r="AZ1125" s="30">
        <f>IF(Riskregister!$E$15="",0,COUNTIF(BP$4:BP$53,"&lt;"&amp;AX1125)*IF(AY1125&lt;0.5,Riskregister!$K$15+(Riskregister!$L$15-Riskregister!$K$15)*SQRT(AY1125/2),Riskregister!$L$15-(Riskregister!$L$15-Riskregister!$K$15)*SQRT((1-AY1125)/2)))</f>
        <v>0</v>
      </c>
      <c r="BA1125" s="30">
        <f t="shared" ca="1" si="701"/>
        <v>0.27571839948146781</v>
      </c>
      <c r="BB1125" s="30">
        <f t="shared" ca="1" si="701"/>
        <v>0.4015988532019712</v>
      </c>
      <c r="BC1125" s="30">
        <f>IF(Riskregister!$E$16="",0,COUNTIF(BQ$4:BQ$53,"&lt;"&amp;BA1125)*IF(BB1125&lt;0.5,Riskregister!$K$16+(Riskregister!$L$16-Riskregister!$K$16)*SQRT(BB1125/2),Riskregister!$L$16-(Riskregister!$L$16-Riskregister!$K$16)*SQRT((1-BB1125)/2)))</f>
        <v>0</v>
      </c>
      <c r="BD1125" s="30">
        <f t="shared" ca="1" si="677"/>
        <v>12609514.972730016</v>
      </c>
    </row>
    <row r="1126" spans="20:56" x14ac:dyDescent="0.35">
      <c r="T1126" s="30">
        <f t="shared" ca="1" si="690"/>
        <v>0.53156908638269418</v>
      </c>
      <c r="U1126" s="30">
        <f t="shared" ca="1" si="690"/>
        <v>2.2830852460322681E-2</v>
      </c>
      <c r="V1126" s="30">
        <f ca="1">IF(Riskregister!$E$5="",0,COUNTIF(BF$4:BF$53,"&lt;"&amp;T1126)*IF(U1126&lt;0.5,Riskregister!$K$5+(Riskregister!$L$5-Riskregister!$K$5)*SQRT(U1126/2),Riskregister!$L$5-(Riskregister!$L$5-Riskregister!$K$5)*SQRT((1-U1126)/2)))</f>
        <v>792317.39647188119</v>
      </c>
      <c r="W1126" s="30">
        <f t="shared" ca="1" si="691"/>
        <v>0.60963383977020158</v>
      </c>
      <c r="X1126" s="30">
        <f t="shared" ca="1" si="691"/>
        <v>0.92414907151632997</v>
      </c>
      <c r="Y1126" s="30">
        <f ca="1">IF(Riskregister!$E$6="",0,COUNTIF(BG$4:BG$53,"&lt;"&amp;W1126)*IF(X1126&lt;0.5,Riskregister!$K$6+(Riskregister!$L$6-Riskregister!$K$6)*SQRT(X1126/2),Riskregister!$L$6-(Riskregister!$L$6-Riskregister!$K$6)*SQRT((1-X1126)/2)))</f>
        <v>3298919.3936684728</v>
      </c>
      <c r="Z1126" s="30">
        <f t="shared" ca="1" si="692"/>
        <v>0.93525972971334836</v>
      </c>
      <c r="AA1126" s="30">
        <f t="shared" ca="1" si="692"/>
        <v>0.14641204300434441</v>
      </c>
      <c r="AB1126" s="30">
        <f ca="1">IF(Riskregister!$E$7="",0,COUNTIF(BH$4:BH$53,"&lt;"&amp;Z1126)*IF(AA1126&lt;0.5,Riskregister!$K$7+(Riskregister!$L$7-Riskregister!$K$7)*SQRT(AA1126/2),Riskregister!$L$7-(Riskregister!$L$7-Riskregister!$K$7)*SQRT((1-AA1126)/2)))</f>
        <v>1446981.3954886387</v>
      </c>
      <c r="AC1126" s="30">
        <f t="shared" ca="1" si="693"/>
        <v>0.82789287717549209</v>
      </c>
      <c r="AD1126" s="30">
        <f t="shared" ca="1" si="693"/>
        <v>0.27407594102775201</v>
      </c>
      <c r="AE1126" s="30">
        <f ca="1">IF(Riskregister!$E$8="",0,COUNTIF(BI$4:BI$53,"&lt;"&amp;AC1126)*IF(AD1126&lt;0.5,Riskregister!$K$8+(Riskregister!$L$8-Riskregister!$K$8)*SQRT(AD1126/2),Riskregister!$L$8-(Riskregister!$L$8-Riskregister!$K$8)*SQRT((1-AD1126)/2)))</f>
        <v>8159504.3141321735</v>
      </c>
      <c r="AF1126" s="30">
        <f t="shared" ca="1" si="694"/>
        <v>0.65888450627599893</v>
      </c>
      <c r="AG1126" s="30">
        <f t="shared" ca="1" si="694"/>
        <v>0.48325689787282289</v>
      </c>
      <c r="AH1126" s="30">
        <f>IF(Riskregister!$E$9="",0,COUNTIF(BJ$4:BJ$53,"&lt;"&amp;AF1126)*IF(AG1126&lt;0.5,Riskregister!$K$9+(Riskregister!$L$9-Riskregister!$K$9)*SQRT(AG1126/2),Riskregister!$L$9-(Riskregister!$L$9-Riskregister!$K$9)*SQRT((1-AG1126)/2)))</f>
        <v>0</v>
      </c>
      <c r="AI1126" s="30">
        <f t="shared" ca="1" si="695"/>
        <v>0.87439106459531746</v>
      </c>
      <c r="AJ1126" s="30">
        <f t="shared" ca="1" si="695"/>
        <v>0.76948341456353342</v>
      </c>
      <c r="AK1126" s="30">
        <f>IF(Riskregister!$E$10="",0,COUNTIF(BK$4:BK$53,"&lt;"&amp;AI1126)*IF(AJ1126&lt;0.5,Riskregister!$K$10+(Riskregister!$L$10-Riskregister!$K$10)*SQRT(AJ1126/2),Riskregister!$L$10-(Riskregister!$L$10-Riskregister!$K$10)*SQRT((1-AJ1126)/2)))</f>
        <v>0</v>
      </c>
      <c r="AL1126" s="30">
        <f t="shared" ca="1" si="696"/>
        <v>0.10968187953215747</v>
      </c>
      <c r="AM1126" s="30">
        <f t="shared" ca="1" si="696"/>
        <v>0.61100065807350945</v>
      </c>
      <c r="AN1126" s="30">
        <f>IF(Riskregister!$E$11="",0,COUNTIF(BL$4:BL$53,"&lt;"&amp;AL1126)*IF(AM1126&lt;0.5,Riskregister!$K$11+(Riskregister!$L$11-Riskregister!$K$11)*SQRT(AM1126/2),Riskregister!$L$11-(Riskregister!$L$11-Riskregister!$K$11)*SQRT((1-AM1126)/2)))</f>
        <v>0</v>
      </c>
      <c r="AO1126" s="30">
        <f t="shared" ca="1" si="697"/>
        <v>0.10397735841060507</v>
      </c>
      <c r="AP1126" s="30">
        <f t="shared" ca="1" si="697"/>
        <v>0.52884805159242343</v>
      </c>
      <c r="AQ1126" s="30">
        <f>IF(Riskregister!$E$12="",0,COUNTIF(BM$4:BM$53,"&lt;"&amp;AO1126)*IF(AP1126&lt;0.5,Riskregister!$K$12+(Riskregister!$L$12-Riskregister!$K$12)*SQRT(AP1126/2),Riskregister!$L$12-(Riskregister!$L$12-Riskregister!$K$12)*SQRT((1-AP1126)/2)))</f>
        <v>0</v>
      </c>
      <c r="AR1126" s="30">
        <f t="shared" ca="1" si="698"/>
        <v>0.91485017665273416</v>
      </c>
      <c r="AS1126" s="30">
        <f t="shared" ca="1" si="698"/>
        <v>0.64364025824846449</v>
      </c>
      <c r="AT1126" s="30">
        <f>IF(Riskregister!$E$13="",0,COUNTIF(BN$4:BN$53,"&lt;"&amp;AR1126)*IF(AS1126&lt;0.5,Riskregister!$K$13+(Riskregister!$L$13-Riskregister!$K$13)*SQRT(AS1126/2),Riskregister!$L$13-(Riskregister!$L$13-Riskregister!$K$13)*SQRT((1-AS1126)/2)))</f>
        <v>0</v>
      </c>
      <c r="AU1126" s="30">
        <f t="shared" ca="1" si="699"/>
        <v>0.7450506737068614</v>
      </c>
      <c r="AV1126" s="30">
        <f t="shared" ca="1" si="699"/>
        <v>0.30810520297050603</v>
      </c>
      <c r="AW1126" s="30">
        <f>IF(Riskregister!$E$14="",0,COUNTIF(BO$4:BO$53,"&lt;"&amp;AU1126)*IF(AV1126&lt;0.5,Riskregister!$K$14+(Riskregister!$L$14-Riskregister!$K$14)*SQRT(AV1126/2),Riskregister!$L$14-(Riskregister!$L$14-Riskregister!$K$14)*SQRT((1-AV1126)/2)))</f>
        <v>0</v>
      </c>
      <c r="AX1126" s="30">
        <f t="shared" ca="1" si="700"/>
        <v>0.743032677175675</v>
      </c>
      <c r="AY1126" s="30">
        <f t="shared" ca="1" si="700"/>
        <v>0.98825520201985351</v>
      </c>
      <c r="AZ1126" s="30">
        <f>IF(Riskregister!$E$15="",0,COUNTIF(BP$4:BP$53,"&lt;"&amp;AX1126)*IF(AY1126&lt;0.5,Riskregister!$K$15+(Riskregister!$L$15-Riskregister!$K$15)*SQRT(AY1126/2),Riskregister!$L$15-(Riskregister!$L$15-Riskregister!$K$15)*SQRT((1-AY1126)/2)))</f>
        <v>0</v>
      </c>
      <c r="BA1126" s="30">
        <f t="shared" ca="1" si="701"/>
        <v>0.1306072570625838</v>
      </c>
      <c r="BB1126" s="30">
        <f t="shared" ca="1" si="701"/>
        <v>0.99792713517471621</v>
      </c>
      <c r="BC1126" s="30">
        <f>IF(Riskregister!$E$16="",0,COUNTIF(BQ$4:BQ$53,"&lt;"&amp;BA1126)*IF(BB1126&lt;0.5,Riskregister!$K$16+(Riskregister!$L$16-Riskregister!$K$16)*SQRT(BB1126/2),Riskregister!$L$16-(Riskregister!$L$16-Riskregister!$K$16)*SQRT((1-BB1126)/2)))</f>
        <v>0</v>
      </c>
      <c r="BD1126" s="30">
        <f t="shared" ca="1" si="677"/>
        <v>13697722.499761166</v>
      </c>
    </row>
    <row r="1127" spans="20:56" x14ac:dyDescent="0.35">
      <c r="T1127" s="30">
        <f t="shared" ca="1" si="690"/>
        <v>0.71863318243992935</v>
      </c>
      <c r="U1127" s="30">
        <f t="shared" ca="1" si="690"/>
        <v>0.19655070492113347</v>
      </c>
      <c r="V1127" s="30">
        <f ca="1">IF(Riskregister!$E$5="",0,COUNTIF(BF$4:BF$53,"&lt;"&amp;T1127)*IF(U1127&lt;0.5,Riskregister!$K$5+(Riskregister!$L$5-Riskregister!$K$5)*SQRT(U1127/2),Riskregister!$L$5-(Riskregister!$L$5-Riskregister!$K$5)*SQRT((1-U1127)/2)))</f>
        <v>1455350.247629941</v>
      </c>
      <c r="W1127" s="30">
        <f t="shared" ca="1" si="691"/>
        <v>0.25886461132069483</v>
      </c>
      <c r="X1127" s="30">
        <f t="shared" ca="1" si="691"/>
        <v>0.49738871630249026</v>
      </c>
      <c r="Y1127" s="30">
        <f ca="1">IF(Riskregister!$E$6="",0,COUNTIF(BG$4:BG$53,"&lt;"&amp;W1127)*IF(X1127&lt;0.5,Riskregister!$K$6+(Riskregister!$L$6-Riskregister!$K$6)*SQRT(X1127/2),Riskregister!$L$6-(Riskregister!$L$6-Riskregister!$K$6)*SQRT((1-X1127)/2)))</f>
        <v>1097646.7681722217</v>
      </c>
      <c r="Z1127" s="30">
        <f t="shared" ca="1" si="692"/>
        <v>0.84991280524668111</v>
      </c>
      <c r="AA1127" s="30">
        <f t="shared" ca="1" si="692"/>
        <v>3.6014655621618985E-4</v>
      </c>
      <c r="AB1127" s="30">
        <f ca="1">IF(Riskregister!$E$7="",0,COUNTIF(BH$4:BH$53,"&lt;"&amp;Z1127)*IF(AA1127&lt;0.5,Riskregister!$K$7+(Riskregister!$L$7-Riskregister!$K$7)*SQRT(AA1127/2),Riskregister!$L$7-(Riskregister!$L$7-Riskregister!$K$7)*SQRT((1-AA1127)/2)))</f>
        <v>492270.28627804137</v>
      </c>
      <c r="AC1127" s="30">
        <f t="shared" ca="1" si="693"/>
        <v>0.83869938878262895</v>
      </c>
      <c r="AD1127" s="30">
        <f t="shared" ca="1" si="693"/>
        <v>0.62978268680784255</v>
      </c>
      <c r="AE1127" s="30">
        <f ca="1">IF(Riskregister!$E$8="",0,COUNTIF(BI$4:BI$53,"&lt;"&amp;AC1127)*IF(AD1127&lt;0.5,Riskregister!$K$8+(Riskregister!$L$8-Riskregister!$K$8)*SQRT(AD1127/2),Riskregister!$L$8-(Riskregister!$L$8-Riskregister!$K$8)*SQRT((1-AD1127)/2)))</f>
        <v>11911439.955881018</v>
      </c>
      <c r="AF1127" s="30">
        <f t="shared" ca="1" si="694"/>
        <v>0.67112440341563473</v>
      </c>
      <c r="AG1127" s="30">
        <f t="shared" ca="1" si="694"/>
        <v>0.17242940582204169</v>
      </c>
      <c r="AH1127" s="30">
        <f>IF(Riskregister!$E$9="",0,COUNTIF(BJ$4:BJ$53,"&lt;"&amp;AF1127)*IF(AG1127&lt;0.5,Riskregister!$K$9+(Riskregister!$L$9-Riskregister!$K$9)*SQRT(AG1127/2),Riskregister!$L$9-(Riskregister!$L$9-Riskregister!$K$9)*SQRT((1-AG1127)/2)))</f>
        <v>0</v>
      </c>
      <c r="AI1127" s="30">
        <f t="shared" ca="1" si="695"/>
        <v>0.35294237788492755</v>
      </c>
      <c r="AJ1127" s="30">
        <f t="shared" ca="1" si="695"/>
        <v>0.61631830162504586</v>
      </c>
      <c r="AK1127" s="30">
        <f>IF(Riskregister!$E$10="",0,COUNTIF(BK$4:BK$53,"&lt;"&amp;AI1127)*IF(AJ1127&lt;0.5,Riskregister!$K$10+(Riskregister!$L$10-Riskregister!$K$10)*SQRT(AJ1127/2),Riskregister!$L$10-(Riskregister!$L$10-Riskregister!$K$10)*SQRT((1-AJ1127)/2)))</f>
        <v>0</v>
      </c>
      <c r="AL1127" s="30">
        <f t="shared" ca="1" si="696"/>
        <v>0.16297092520906176</v>
      </c>
      <c r="AM1127" s="30">
        <f t="shared" ca="1" si="696"/>
        <v>0.26328542832431923</v>
      </c>
      <c r="AN1127" s="30">
        <f>IF(Riskregister!$E$11="",0,COUNTIF(BL$4:BL$53,"&lt;"&amp;AL1127)*IF(AM1127&lt;0.5,Riskregister!$K$11+(Riskregister!$L$11-Riskregister!$K$11)*SQRT(AM1127/2),Riskregister!$L$11-(Riskregister!$L$11-Riskregister!$K$11)*SQRT((1-AM1127)/2)))</f>
        <v>0</v>
      </c>
      <c r="AO1127" s="30">
        <f t="shared" ca="1" si="697"/>
        <v>0.2922521648006724</v>
      </c>
      <c r="AP1127" s="30">
        <f t="shared" ca="1" si="697"/>
        <v>4.6923683506561176E-4</v>
      </c>
      <c r="AQ1127" s="30">
        <f>IF(Riskregister!$E$12="",0,COUNTIF(BM$4:BM$53,"&lt;"&amp;AO1127)*IF(AP1127&lt;0.5,Riskregister!$K$12+(Riskregister!$L$12-Riskregister!$K$12)*SQRT(AP1127/2),Riskregister!$L$12-(Riskregister!$L$12-Riskregister!$K$12)*SQRT((1-AP1127)/2)))</f>
        <v>0</v>
      </c>
      <c r="AR1127" s="30">
        <f t="shared" ca="1" si="698"/>
        <v>0.87155676936261839</v>
      </c>
      <c r="AS1127" s="30">
        <f t="shared" ca="1" si="698"/>
        <v>0.6536628511042043</v>
      </c>
      <c r="AT1127" s="30">
        <f>IF(Riskregister!$E$13="",0,COUNTIF(BN$4:BN$53,"&lt;"&amp;AR1127)*IF(AS1127&lt;0.5,Riskregister!$K$13+(Riskregister!$L$13-Riskregister!$K$13)*SQRT(AS1127/2),Riskregister!$L$13-(Riskregister!$L$13-Riskregister!$K$13)*SQRT((1-AS1127)/2)))</f>
        <v>0</v>
      </c>
      <c r="AU1127" s="30">
        <f t="shared" ca="1" si="699"/>
        <v>0.78663124292469977</v>
      </c>
      <c r="AV1127" s="30">
        <f t="shared" ca="1" si="699"/>
        <v>0.44501652374532419</v>
      </c>
      <c r="AW1127" s="30">
        <f>IF(Riskregister!$E$14="",0,COUNTIF(BO$4:BO$53,"&lt;"&amp;AU1127)*IF(AV1127&lt;0.5,Riskregister!$K$14+(Riskregister!$L$14-Riskregister!$K$14)*SQRT(AV1127/2),Riskregister!$L$14-(Riskregister!$L$14-Riskregister!$K$14)*SQRT((1-AV1127)/2)))</f>
        <v>0</v>
      </c>
      <c r="AX1127" s="30">
        <f t="shared" ca="1" si="700"/>
        <v>0.26007058157179852</v>
      </c>
      <c r="AY1127" s="30">
        <f t="shared" ca="1" si="700"/>
        <v>0.17293104231718137</v>
      </c>
      <c r="AZ1127" s="30">
        <f>IF(Riskregister!$E$15="",0,COUNTIF(BP$4:BP$53,"&lt;"&amp;AX1127)*IF(AY1127&lt;0.5,Riskregister!$K$15+(Riskregister!$L$15-Riskregister!$K$15)*SQRT(AY1127/2),Riskregister!$L$15-(Riskregister!$L$15-Riskregister!$K$15)*SQRT((1-AY1127)/2)))</f>
        <v>0</v>
      </c>
      <c r="BA1127" s="30">
        <f t="shared" ca="1" si="701"/>
        <v>0.14938068521735315</v>
      </c>
      <c r="BB1127" s="30">
        <f t="shared" ca="1" si="701"/>
        <v>0.48615486745560188</v>
      </c>
      <c r="BC1127" s="30">
        <f>IF(Riskregister!$E$16="",0,COUNTIF(BQ$4:BQ$53,"&lt;"&amp;BA1127)*IF(BB1127&lt;0.5,Riskregister!$K$16+(Riskregister!$L$16-Riskregister!$K$16)*SQRT(BB1127/2),Riskregister!$L$16-(Riskregister!$L$16-Riskregister!$K$16)*SQRT((1-BB1127)/2)))</f>
        <v>0</v>
      </c>
      <c r="BD1127" s="30">
        <f t="shared" ca="1" si="677"/>
        <v>14956707.257961223</v>
      </c>
    </row>
    <row r="1128" spans="20:56" x14ac:dyDescent="0.35">
      <c r="T1128" s="30">
        <f t="shared" ca="1" si="690"/>
        <v>1.2417199573985016E-2</v>
      </c>
      <c r="U1128" s="30">
        <f t="shared" ca="1" si="690"/>
        <v>0.83141885074385069</v>
      </c>
      <c r="V1128" s="30">
        <f ca="1">IF(Riskregister!$E$5="",0,COUNTIF(BF$4:BF$53,"&lt;"&amp;T1128)*IF(U1128&lt;0.5,Riskregister!$K$5+(Riskregister!$L$5-Riskregister!$K$5)*SQRT(U1128/2),Riskregister!$L$5-(Riskregister!$L$5-Riskregister!$K$5)*SQRT((1-U1128)/2)))</f>
        <v>0</v>
      </c>
      <c r="W1128" s="30">
        <f t="shared" ca="1" si="691"/>
        <v>0.70839421058550345</v>
      </c>
      <c r="X1128" s="30">
        <f t="shared" ca="1" si="691"/>
        <v>0.9493310894931164</v>
      </c>
      <c r="Y1128" s="30">
        <f ca="1">IF(Riskregister!$E$6="",0,COUNTIF(BG$4:BG$53,"&lt;"&amp;W1128)*IF(X1128&lt;0.5,Riskregister!$K$6+(Riskregister!$L$6-Riskregister!$K$6)*SQRT(X1128/2),Riskregister!$L$6-(Riskregister!$L$6-Riskregister!$K$6)*SQRT((1-X1128)/2)))</f>
        <v>5140492.7486109482</v>
      </c>
      <c r="Z1128" s="30">
        <f t="shared" ca="1" si="692"/>
        <v>0.5867902671001668</v>
      </c>
      <c r="AA1128" s="30">
        <f t="shared" ca="1" si="692"/>
        <v>2.4440226678023702E-2</v>
      </c>
      <c r="AB1128" s="30">
        <f ca="1">IF(Riskregister!$E$7="",0,COUNTIF(BH$4:BH$53,"&lt;"&amp;Z1128)*IF(AA1128&lt;0.5,Riskregister!$K$7+(Riskregister!$L$7-Riskregister!$K$7)*SQRT(AA1128/2),Riskregister!$L$7-(Riskregister!$L$7-Riskregister!$K$7)*SQRT((1-AA1128)/2)))</f>
        <v>620834.32263547892</v>
      </c>
      <c r="AC1128" s="30">
        <f t="shared" ca="1" si="693"/>
        <v>0.55753172121700634</v>
      </c>
      <c r="AD1128" s="30">
        <f t="shared" ca="1" si="693"/>
        <v>0.43002005487522499</v>
      </c>
      <c r="AE1128" s="30">
        <f ca="1">IF(Riskregister!$E$8="",0,COUNTIF(BI$4:BI$53,"&lt;"&amp;AC1128)*IF(AD1128&lt;0.5,Riskregister!$K$8+(Riskregister!$L$8-Riskregister!$K$8)*SQRT(AD1128/2),Riskregister!$L$8-(Riskregister!$L$8-Riskregister!$K$8)*SQRT((1-AD1128)/2)))</f>
        <v>7438053.4989300705</v>
      </c>
      <c r="AF1128" s="30">
        <f t="shared" ca="1" si="694"/>
        <v>0.50710210991071825</v>
      </c>
      <c r="AG1128" s="30">
        <f t="shared" ca="1" si="694"/>
        <v>3.8902503964866053E-3</v>
      </c>
      <c r="AH1128" s="30">
        <f>IF(Riskregister!$E$9="",0,COUNTIF(BJ$4:BJ$53,"&lt;"&amp;AF1128)*IF(AG1128&lt;0.5,Riskregister!$K$9+(Riskregister!$L$9-Riskregister!$K$9)*SQRT(AG1128/2),Riskregister!$L$9-(Riskregister!$L$9-Riskregister!$K$9)*SQRT((1-AG1128)/2)))</f>
        <v>0</v>
      </c>
      <c r="AI1128" s="30">
        <f t="shared" ca="1" si="695"/>
        <v>0.76614479541431557</v>
      </c>
      <c r="AJ1128" s="30">
        <f t="shared" ca="1" si="695"/>
        <v>0.30767118298819041</v>
      </c>
      <c r="AK1128" s="30">
        <f>IF(Riskregister!$E$10="",0,COUNTIF(BK$4:BK$53,"&lt;"&amp;AI1128)*IF(AJ1128&lt;0.5,Riskregister!$K$10+(Riskregister!$L$10-Riskregister!$K$10)*SQRT(AJ1128/2),Riskregister!$L$10-(Riskregister!$L$10-Riskregister!$K$10)*SQRT((1-AJ1128)/2)))</f>
        <v>0</v>
      </c>
      <c r="AL1128" s="30">
        <f t="shared" ca="1" si="696"/>
        <v>0.77631783723788406</v>
      </c>
      <c r="AM1128" s="30">
        <f t="shared" ca="1" si="696"/>
        <v>0.98891551964940738</v>
      </c>
      <c r="AN1128" s="30">
        <f>IF(Riskregister!$E$11="",0,COUNTIF(BL$4:BL$53,"&lt;"&amp;AL1128)*IF(AM1128&lt;0.5,Riskregister!$K$11+(Riskregister!$L$11-Riskregister!$K$11)*SQRT(AM1128/2),Riskregister!$L$11-(Riskregister!$L$11-Riskregister!$K$11)*SQRT((1-AM1128)/2)))</f>
        <v>0</v>
      </c>
      <c r="AO1128" s="30">
        <f t="shared" ca="1" si="697"/>
        <v>0.26675154213380359</v>
      </c>
      <c r="AP1128" s="30">
        <f t="shared" ca="1" si="697"/>
        <v>0.41550083515494929</v>
      </c>
      <c r="AQ1128" s="30">
        <f>IF(Riskregister!$E$12="",0,COUNTIF(BM$4:BM$53,"&lt;"&amp;AO1128)*IF(AP1128&lt;0.5,Riskregister!$K$12+(Riskregister!$L$12-Riskregister!$K$12)*SQRT(AP1128/2),Riskregister!$L$12-(Riskregister!$L$12-Riskregister!$K$12)*SQRT((1-AP1128)/2)))</f>
        <v>0</v>
      </c>
      <c r="AR1128" s="30">
        <f t="shared" ca="1" si="698"/>
        <v>0.87045709506596503</v>
      </c>
      <c r="AS1128" s="30">
        <f t="shared" ca="1" si="698"/>
        <v>0.32558672968665092</v>
      </c>
      <c r="AT1128" s="30">
        <f>IF(Riskregister!$E$13="",0,COUNTIF(BN$4:BN$53,"&lt;"&amp;AR1128)*IF(AS1128&lt;0.5,Riskregister!$K$13+(Riskregister!$L$13-Riskregister!$K$13)*SQRT(AS1128/2),Riskregister!$L$13-(Riskregister!$L$13-Riskregister!$K$13)*SQRT((1-AS1128)/2)))</f>
        <v>0</v>
      </c>
      <c r="AU1128" s="30">
        <f t="shared" ca="1" si="699"/>
        <v>0.57489876363460535</v>
      </c>
      <c r="AV1128" s="30">
        <f t="shared" ca="1" si="699"/>
        <v>2.0579542530807626E-2</v>
      </c>
      <c r="AW1128" s="30">
        <f>IF(Riskregister!$E$14="",0,COUNTIF(BO$4:BO$53,"&lt;"&amp;AU1128)*IF(AV1128&lt;0.5,Riskregister!$K$14+(Riskregister!$L$14-Riskregister!$K$14)*SQRT(AV1128/2),Riskregister!$L$14-(Riskregister!$L$14-Riskregister!$K$14)*SQRT((1-AV1128)/2)))</f>
        <v>0</v>
      </c>
      <c r="AX1128" s="30">
        <f t="shared" ca="1" si="700"/>
        <v>0.77570818031104882</v>
      </c>
      <c r="AY1128" s="30">
        <f t="shared" ca="1" si="700"/>
        <v>0.10602544124186342</v>
      </c>
      <c r="AZ1128" s="30">
        <f>IF(Riskregister!$E$15="",0,COUNTIF(BP$4:BP$53,"&lt;"&amp;AX1128)*IF(AY1128&lt;0.5,Riskregister!$K$15+(Riskregister!$L$15-Riskregister!$K$15)*SQRT(AY1128/2),Riskregister!$L$15-(Riskregister!$L$15-Riskregister!$K$15)*SQRT((1-AY1128)/2)))</f>
        <v>0</v>
      </c>
      <c r="BA1128" s="30">
        <f t="shared" ca="1" si="701"/>
        <v>0.32786078557345433</v>
      </c>
      <c r="BB1128" s="30">
        <f t="shared" ca="1" si="701"/>
        <v>0.68757577613764098</v>
      </c>
      <c r="BC1128" s="30">
        <f>IF(Riskregister!$E$16="",0,COUNTIF(BQ$4:BQ$53,"&lt;"&amp;BA1128)*IF(BB1128&lt;0.5,Riskregister!$K$16+(Riskregister!$L$16-Riskregister!$K$16)*SQRT(BB1128/2),Riskregister!$L$16-(Riskregister!$L$16-Riskregister!$K$16)*SQRT((1-BB1128)/2)))</f>
        <v>0</v>
      </c>
      <c r="BD1128" s="30">
        <f t="shared" ca="1" si="677"/>
        <v>13199380.570176497</v>
      </c>
    </row>
    <row r="1129" spans="20:56" x14ac:dyDescent="0.35">
      <c r="T1129" s="30">
        <f t="shared" ca="1" si="690"/>
        <v>0.97334422617440541</v>
      </c>
      <c r="U1129" s="30">
        <f t="shared" ca="1" si="690"/>
        <v>0.37480603459558437</v>
      </c>
      <c r="V1129" s="30">
        <f ca="1">IF(Riskregister!$E$5="",0,COUNTIF(BF$4:BF$53,"&lt;"&amp;T1129)*IF(U1129&lt;0.5,Riskregister!$K$5+(Riskregister!$L$5-Riskregister!$K$5)*SQRT(U1129/2),Riskregister!$L$5-(Riskregister!$L$5-Riskregister!$K$5)*SQRT((1-U1129)/2)))</f>
        <v>2758442.525144699</v>
      </c>
      <c r="W1129" s="30">
        <f t="shared" ca="1" si="691"/>
        <v>0.85520639521376574</v>
      </c>
      <c r="X1129" s="30">
        <f t="shared" ca="1" si="691"/>
        <v>0.19646336507377982</v>
      </c>
      <c r="Y1129" s="30">
        <f ca="1">IF(Riskregister!$E$6="",0,COUNTIF(BG$4:BG$53,"&lt;"&amp;W1129)*IF(X1129&lt;0.5,Riskregister!$K$6+(Riskregister!$L$6-Riskregister!$K$6)*SQRT(X1129/2),Riskregister!$L$6-(Riskregister!$L$6-Riskregister!$K$6)*SQRT((1-X1129)/2)))</f>
        <v>2292464.4347151611</v>
      </c>
      <c r="Z1129" s="30">
        <f t="shared" ca="1" si="692"/>
        <v>0.71398802366309477</v>
      </c>
      <c r="AA1129" s="30">
        <f t="shared" ca="1" si="692"/>
        <v>0.21935653198857874</v>
      </c>
      <c r="AB1129" s="30">
        <f ca="1">IF(Riskregister!$E$7="",0,COUNTIF(BH$4:BH$53,"&lt;"&amp;Z1129)*IF(AA1129&lt;0.5,Riskregister!$K$7+(Riskregister!$L$7-Riskregister!$K$7)*SQRT(AA1129/2),Riskregister!$L$7-(Riskregister!$L$7-Riskregister!$K$7)*SQRT((1-AA1129)/2)))</f>
        <v>1327295.8564531757</v>
      </c>
      <c r="AC1129" s="30">
        <f t="shared" ca="1" si="693"/>
        <v>0.53338191180170702</v>
      </c>
      <c r="AD1129" s="30">
        <f t="shared" ca="1" si="693"/>
        <v>6.0771363767959219E-2</v>
      </c>
      <c r="AE1129" s="30">
        <f ca="1">IF(Riskregister!$E$8="",0,COUNTIF(BI$4:BI$53,"&lt;"&amp;AC1129)*IF(AD1129&lt;0.5,Riskregister!$K$8+(Riskregister!$L$8-Riskregister!$K$8)*SQRT(AD1129/2),Riskregister!$L$8-(Riskregister!$L$8-Riskregister!$K$8)*SQRT((1-AD1129)/2)))</f>
        <v>3357839.9897784209</v>
      </c>
      <c r="AF1129" s="30">
        <f t="shared" ca="1" si="694"/>
        <v>0.49135831294301346</v>
      </c>
      <c r="AG1129" s="30">
        <f t="shared" ca="1" si="694"/>
        <v>0.19248192998826696</v>
      </c>
      <c r="AH1129" s="30">
        <f>IF(Riskregister!$E$9="",0,COUNTIF(BJ$4:BJ$53,"&lt;"&amp;AF1129)*IF(AG1129&lt;0.5,Riskregister!$K$9+(Riskregister!$L$9-Riskregister!$K$9)*SQRT(AG1129/2),Riskregister!$L$9-(Riskregister!$L$9-Riskregister!$K$9)*SQRT((1-AG1129)/2)))</f>
        <v>0</v>
      </c>
      <c r="AI1129" s="30">
        <f t="shared" ca="1" si="695"/>
        <v>0.13824884942862647</v>
      </c>
      <c r="AJ1129" s="30">
        <f t="shared" ca="1" si="695"/>
        <v>0.66759234225775066</v>
      </c>
      <c r="AK1129" s="30">
        <f>IF(Riskregister!$E$10="",0,COUNTIF(BK$4:BK$53,"&lt;"&amp;AI1129)*IF(AJ1129&lt;0.5,Riskregister!$K$10+(Riskregister!$L$10-Riskregister!$K$10)*SQRT(AJ1129/2),Riskregister!$L$10-(Riskregister!$L$10-Riskregister!$K$10)*SQRT((1-AJ1129)/2)))</f>
        <v>0</v>
      </c>
      <c r="AL1129" s="30">
        <f t="shared" ca="1" si="696"/>
        <v>2.6664012474102661E-2</v>
      </c>
      <c r="AM1129" s="30">
        <f t="shared" ca="1" si="696"/>
        <v>0.2862887714862139</v>
      </c>
      <c r="AN1129" s="30">
        <f>IF(Riskregister!$E$11="",0,COUNTIF(BL$4:BL$53,"&lt;"&amp;AL1129)*IF(AM1129&lt;0.5,Riskregister!$K$11+(Riskregister!$L$11-Riskregister!$K$11)*SQRT(AM1129/2),Riskregister!$L$11-(Riskregister!$L$11-Riskregister!$K$11)*SQRT((1-AM1129)/2)))</f>
        <v>0</v>
      </c>
      <c r="AO1129" s="30">
        <f t="shared" ca="1" si="697"/>
        <v>0.78676528449711791</v>
      </c>
      <c r="AP1129" s="30">
        <f t="shared" ca="1" si="697"/>
        <v>8.4424151499438937E-2</v>
      </c>
      <c r="AQ1129" s="30">
        <f>IF(Riskregister!$E$12="",0,COUNTIF(BM$4:BM$53,"&lt;"&amp;AO1129)*IF(AP1129&lt;0.5,Riskregister!$K$12+(Riskregister!$L$12-Riskregister!$K$12)*SQRT(AP1129/2),Riskregister!$L$12-(Riskregister!$L$12-Riskregister!$K$12)*SQRT((1-AP1129)/2)))</f>
        <v>0</v>
      </c>
      <c r="AR1129" s="30">
        <f t="shared" ca="1" si="698"/>
        <v>0.1391182182385059</v>
      </c>
      <c r="AS1129" s="30">
        <f t="shared" ca="1" si="698"/>
        <v>0.13090728552935493</v>
      </c>
      <c r="AT1129" s="30">
        <f>IF(Riskregister!$E$13="",0,COUNTIF(BN$4:BN$53,"&lt;"&amp;AR1129)*IF(AS1129&lt;0.5,Riskregister!$K$13+(Riskregister!$L$13-Riskregister!$K$13)*SQRT(AS1129/2),Riskregister!$L$13-(Riskregister!$L$13-Riskregister!$K$13)*SQRT((1-AS1129)/2)))</f>
        <v>0</v>
      </c>
      <c r="AU1129" s="30">
        <f t="shared" ca="1" si="699"/>
        <v>0.28186112308699018</v>
      </c>
      <c r="AV1129" s="30">
        <f t="shared" ca="1" si="699"/>
        <v>0.71123531881743207</v>
      </c>
      <c r="AW1129" s="30">
        <f>IF(Riskregister!$E$14="",0,COUNTIF(BO$4:BO$53,"&lt;"&amp;AU1129)*IF(AV1129&lt;0.5,Riskregister!$K$14+(Riskregister!$L$14-Riskregister!$K$14)*SQRT(AV1129/2),Riskregister!$L$14-(Riskregister!$L$14-Riskregister!$K$14)*SQRT((1-AV1129)/2)))</f>
        <v>0</v>
      </c>
      <c r="AX1129" s="30">
        <f t="shared" ca="1" si="700"/>
        <v>0.44374732159255914</v>
      </c>
      <c r="AY1129" s="30">
        <f t="shared" ca="1" si="700"/>
        <v>0.27374428437528908</v>
      </c>
      <c r="AZ1129" s="30">
        <f>IF(Riskregister!$E$15="",0,COUNTIF(BP$4:BP$53,"&lt;"&amp;AX1129)*IF(AY1129&lt;0.5,Riskregister!$K$15+(Riskregister!$L$15-Riskregister!$K$15)*SQRT(AY1129/2),Riskregister!$L$15-(Riskregister!$L$15-Riskregister!$K$15)*SQRT((1-AY1129)/2)))</f>
        <v>0</v>
      </c>
      <c r="BA1129" s="30">
        <f t="shared" ca="1" si="701"/>
        <v>0.25020217188531568</v>
      </c>
      <c r="BB1129" s="30">
        <f t="shared" ca="1" si="701"/>
        <v>1.4863138494277339E-2</v>
      </c>
      <c r="BC1129" s="30">
        <f>IF(Riskregister!$E$16="",0,COUNTIF(BQ$4:BQ$53,"&lt;"&amp;BA1129)*IF(BB1129&lt;0.5,Riskregister!$K$16+(Riskregister!$L$16-Riskregister!$K$16)*SQRT(BB1129/2),Riskregister!$L$16-(Riskregister!$L$16-Riskregister!$K$16)*SQRT((1-BB1129)/2)))</f>
        <v>0</v>
      </c>
      <c r="BD1129" s="30">
        <f t="shared" ca="1" si="677"/>
        <v>9736042.8060914576</v>
      </c>
    </row>
    <row r="1130" spans="20:56" x14ac:dyDescent="0.35">
      <c r="T1130" s="30">
        <f t="shared" ca="1" si="690"/>
        <v>9.2886168535514901E-2</v>
      </c>
      <c r="U1130" s="30">
        <f t="shared" ca="1" si="690"/>
        <v>0.29274223817705736</v>
      </c>
      <c r="V1130" s="30">
        <f ca="1">IF(Riskregister!$E$5="",0,COUNTIF(BF$4:BF$53,"&lt;"&amp;T1130)*IF(U1130&lt;0.5,Riskregister!$K$5+(Riskregister!$L$5-Riskregister!$K$5)*SQRT(U1130/2),Riskregister!$L$5-(Riskregister!$L$5-Riskregister!$K$5)*SQRT((1-U1130)/2)))</f>
        <v>322163.15405866341</v>
      </c>
      <c r="W1130" s="30">
        <f t="shared" ca="1" si="691"/>
        <v>0.96816435307314719</v>
      </c>
      <c r="X1130" s="30">
        <f t="shared" ca="1" si="691"/>
        <v>5.7760159087018037E-2</v>
      </c>
      <c r="Y1130" s="30">
        <f ca="1">IF(Riskregister!$E$6="",0,COUNTIF(BG$4:BG$53,"&lt;"&amp;W1130)*IF(X1130&lt;0.5,Riskregister!$K$6+(Riskregister!$L$6-Riskregister!$K$6)*SQRT(X1130/2),Riskregister!$L$6-(Riskregister!$L$6-Riskregister!$K$6)*SQRT((1-X1130)/2)))</f>
        <v>2529472.6029008268</v>
      </c>
      <c r="Z1130" s="30">
        <f t="shared" ca="1" si="692"/>
        <v>0.50572657732827087</v>
      </c>
      <c r="AA1130" s="30">
        <f t="shared" ca="1" si="692"/>
        <v>0.3621625877925464</v>
      </c>
      <c r="AB1130" s="30">
        <f ca="1">IF(Riskregister!$E$7="",0,COUNTIF(BH$4:BH$53,"&lt;"&amp;Z1130)*IF(AA1130&lt;0.5,Riskregister!$K$7+(Riskregister!$L$7-Riskregister!$K$7)*SQRT(AA1130/2),Riskregister!$L$7-(Riskregister!$L$7-Riskregister!$K$7)*SQRT((1-AA1130)/2)))</f>
        <v>1193626.6032759794</v>
      </c>
      <c r="AC1130" s="30">
        <f t="shared" ca="1" si="693"/>
        <v>0.84803715034994953</v>
      </c>
      <c r="AD1130" s="30">
        <f t="shared" ca="1" si="693"/>
        <v>0.58464020985657383</v>
      </c>
      <c r="AE1130" s="30">
        <f ca="1">IF(Riskregister!$E$8="",0,COUNTIF(BI$4:BI$53,"&lt;"&amp;AC1130)*IF(AD1130&lt;0.5,Riskregister!$K$8+(Riskregister!$L$8-Riskregister!$K$8)*SQRT(AD1130/2),Riskregister!$L$8-(Riskregister!$L$8-Riskregister!$K$8)*SQRT((1-AD1130)/2)))</f>
        <v>14290601.228203632</v>
      </c>
      <c r="AF1130" s="30">
        <f t="shared" ca="1" si="694"/>
        <v>0.46449300402215576</v>
      </c>
      <c r="AG1130" s="30">
        <f t="shared" ca="1" si="694"/>
        <v>0.97697565144583964</v>
      </c>
      <c r="AH1130" s="30">
        <f>IF(Riskregister!$E$9="",0,COUNTIF(BJ$4:BJ$53,"&lt;"&amp;AF1130)*IF(AG1130&lt;0.5,Riskregister!$K$9+(Riskregister!$L$9-Riskregister!$K$9)*SQRT(AG1130/2),Riskregister!$L$9-(Riskregister!$L$9-Riskregister!$K$9)*SQRT((1-AG1130)/2)))</f>
        <v>0</v>
      </c>
      <c r="AI1130" s="30">
        <f t="shared" ca="1" si="695"/>
        <v>0.25918316753457604</v>
      </c>
      <c r="AJ1130" s="30">
        <f t="shared" ca="1" si="695"/>
        <v>0.54811188323664817</v>
      </c>
      <c r="AK1130" s="30">
        <f>IF(Riskregister!$E$10="",0,COUNTIF(BK$4:BK$53,"&lt;"&amp;AI1130)*IF(AJ1130&lt;0.5,Riskregister!$K$10+(Riskregister!$L$10-Riskregister!$K$10)*SQRT(AJ1130/2),Riskregister!$L$10-(Riskregister!$L$10-Riskregister!$K$10)*SQRT((1-AJ1130)/2)))</f>
        <v>0</v>
      </c>
      <c r="AL1130" s="30">
        <f t="shared" ca="1" si="696"/>
        <v>0.97929176125682982</v>
      </c>
      <c r="AM1130" s="30">
        <f t="shared" ca="1" si="696"/>
        <v>0.95612683010128485</v>
      </c>
      <c r="AN1130" s="30">
        <f>IF(Riskregister!$E$11="",0,COUNTIF(BL$4:BL$53,"&lt;"&amp;AL1130)*IF(AM1130&lt;0.5,Riskregister!$K$11+(Riskregister!$L$11-Riskregister!$K$11)*SQRT(AM1130/2),Riskregister!$L$11-(Riskregister!$L$11-Riskregister!$K$11)*SQRT((1-AM1130)/2)))</f>
        <v>0</v>
      </c>
      <c r="AO1130" s="30">
        <f t="shared" ca="1" si="697"/>
        <v>0.32881416771290495</v>
      </c>
      <c r="AP1130" s="30">
        <f t="shared" ca="1" si="697"/>
        <v>7.5764603391705765E-2</v>
      </c>
      <c r="AQ1130" s="30">
        <f>IF(Riskregister!$E$12="",0,COUNTIF(BM$4:BM$53,"&lt;"&amp;AO1130)*IF(AP1130&lt;0.5,Riskregister!$K$12+(Riskregister!$L$12-Riskregister!$K$12)*SQRT(AP1130/2),Riskregister!$L$12-(Riskregister!$L$12-Riskregister!$K$12)*SQRT((1-AP1130)/2)))</f>
        <v>0</v>
      </c>
      <c r="AR1130" s="30">
        <f t="shared" ca="1" si="698"/>
        <v>0.13537702216138747</v>
      </c>
      <c r="AS1130" s="30">
        <f t="shared" ca="1" si="698"/>
        <v>0.51249973738270149</v>
      </c>
      <c r="AT1130" s="30">
        <f>IF(Riskregister!$E$13="",0,COUNTIF(BN$4:BN$53,"&lt;"&amp;AR1130)*IF(AS1130&lt;0.5,Riskregister!$K$13+(Riskregister!$L$13-Riskregister!$K$13)*SQRT(AS1130/2),Riskregister!$L$13-(Riskregister!$L$13-Riskregister!$K$13)*SQRT((1-AS1130)/2)))</f>
        <v>0</v>
      </c>
      <c r="AU1130" s="30">
        <f t="shared" ca="1" si="699"/>
        <v>0.89959300932539377</v>
      </c>
      <c r="AV1130" s="30">
        <f t="shared" ca="1" si="699"/>
        <v>0.95922762547339879</v>
      </c>
      <c r="AW1130" s="30">
        <f>IF(Riskregister!$E$14="",0,COUNTIF(BO$4:BO$53,"&lt;"&amp;AU1130)*IF(AV1130&lt;0.5,Riskregister!$K$14+(Riskregister!$L$14-Riskregister!$K$14)*SQRT(AV1130/2),Riskregister!$L$14-(Riskregister!$L$14-Riskregister!$K$14)*SQRT((1-AV1130)/2)))</f>
        <v>0</v>
      </c>
      <c r="AX1130" s="30">
        <f t="shared" ca="1" si="700"/>
        <v>0.17218071180401584</v>
      </c>
      <c r="AY1130" s="30">
        <f t="shared" ca="1" si="700"/>
        <v>0.51995925506530027</v>
      </c>
      <c r="AZ1130" s="30">
        <f>IF(Riskregister!$E$15="",0,COUNTIF(BP$4:BP$53,"&lt;"&amp;AX1130)*IF(AY1130&lt;0.5,Riskregister!$K$15+(Riskregister!$L$15-Riskregister!$K$15)*SQRT(AY1130/2),Riskregister!$L$15-(Riskregister!$L$15-Riskregister!$K$15)*SQRT((1-AY1130)/2)))</f>
        <v>0</v>
      </c>
      <c r="BA1130" s="30">
        <f t="shared" ca="1" si="701"/>
        <v>0.80857833890310371</v>
      </c>
      <c r="BB1130" s="30">
        <f t="shared" ca="1" si="701"/>
        <v>0.21152873537676198</v>
      </c>
      <c r="BC1130" s="30">
        <f>IF(Riskregister!$E$16="",0,COUNTIF(BQ$4:BQ$53,"&lt;"&amp;BA1130)*IF(BB1130&lt;0.5,Riskregister!$K$16+(Riskregister!$L$16-Riskregister!$K$16)*SQRT(BB1130/2),Riskregister!$L$16-(Riskregister!$L$16-Riskregister!$K$16)*SQRT((1-BB1130)/2)))</f>
        <v>0</v>
      </c>
      <c r="BD1130" s="30">
        <f t="shared" ca="1" si="677"/>
        <v>18335863.588439103</v>
      </c>
    </row>
    <row r="1131" spans="20:56" x14ac:dyDescent="0.35">
      <c r="T1131" s="30">
        <f t="shared" ca="1" si="690"/>
        <v>0.96588302755447752</v>
      </c>
      <c r="U1131" s="30">
        <f t="shared" ca="1" si="690"/>
        <v>0.4120366888847673</v>
      </c>
      <c r="V1131" s="30">
        <f ca="1">IF(Riskregister!$E$5="",0,COUNTIF(BF$4:BF$53,"&lt;"&amp;T1131)*IF(U1131&lt;0.5,Riskregister!$K$5+(Riskregister!$L$5-Riskregister!$K$5)*SQRT(U1131/2),Riskregister!$L$5-(Riskregister!$L$5-Riskregister!$K$5)*SQRT((1-U1131)/2)))</f>
        <v>2479761.1768157473</v>
      </c>
      <c r="W1131" s="30">
        <f t="shared" ca="1" si="691"/>
        <v>0.58791093039166042</v>
      </c>
      <c r="X1131" s="30">
        <f t="shared" ca="1" si="691"/>
        <v>0.16539098324247059</v>
      </c>
      <c r="Y1131" s="30">
        <f ca="1">IF(Riskregister!$E$6="",0,COUNTIF(BG$4:BG$53,"&lt;"&amp;W1131)*IF(X1131&lt;0.5,Riskregister!$K$6+(Riskregister!$L$6-Riskregister!$K$6)*SQRT(X1131/2),Riskregister!$L$6-(Riskregister!$L$6-Riskregister!$K$6)*SQRT((1-X1131)/2)))</f>
        <v>1435245.6575186439</v>
      </c>
      <c r="Z1131" s="30">
        <f t="shared" ca="1" si="692"/>
        <v>0.26447906274886879</v>
      </c>
      <c r="AA1131" s="30">
        <f t="shared" ca="1" si="692"/>
        <v>0.21295373045588906</v>
      </c>
      <c r="AB1131" s="30">
        <f ca="1">IF(Riskregister!$E$7="",0,COUNTIF(BH$4:BH$53,"&lt;"&amp;Z1131)*IF(AA1131&lt;0.5,Riskregister!$K$7+(Riskregister!$L$7-Riskregister!$K$7)*SQRT(AA1131/2),Riskregister!$L$7-(Riskregister!$L$7-Riskregister!$K$7)*SQRT((1-AA1131)/2)))</f>
        <v>821038.87762619124</v>
      </c>
      <c r="AC1131" s="30">
        <f t="shared" ca="1" si="693"/>
        <v>0.25414217300861941</v>
      </c>
      <c r="AD1131" s="30">
        <f t="shared" ca="1" si="693"/>
        <v>0.61032723594209071</v>
      </c>
      <c r="AE1131" s="30">
        <f ca="1">IF(Riskregister!$E$8="",0,COUNTIF(BI$4:BI$53,"&lt;"&amp;AC1131)*IF(AD1131&lt;0.5,Riskregister!$K$8+(Riskregister!$L$8-Riskregister!$K$8)*SQRT(AD1131/2),Riskregister!$L$8-(Riskregister!$L$8-Riskregister!$K$8)*SQRT((1-AD1131)/2)))</f>
        <v>5850814.2104650903</v>
      </c>
      <c r="AF1131" s="30">
        <f t="shared" ca="1" si="694"/>
        <v>0.27837791305761006</v>
      </c>
      <c r="AG1131" s="30">
        <f t="shared" ca="1" si="694"/>
        <v>0.7196763894309437</v>
      </c>
      <c r="AH1131" s="30">
        <f>IF(Riskregister!$E$9="",0,COUNTIF(BJ$4:BJ$53,"&lt;"&amp;AF1131)*IF(AG1131&lt;0.5,Riskregister!$K$9+(Riskregister!$L$9-Riskregister!$K$9)*SQRT(AG1131/2),Riskregister!$L$9-(Riskregister!$L$9-Riskregister!$K$9)*SQRT((1-AG1131)/2)))</f>
        <v>0</v>
      </c>
      <c r="AI1131" s="30">
        <f t="shared" ca="1" si="695"/>
        <v>0.55565134057700616</v>
      </c>
      <c r="AJ1131" s="30">
        <f t="shared" ca="1" si="695"/>
        <v>0.9556762056118514</v>
      </c>
      <c r="AK1131" s="30">
        <f>IF(Riskregister!$E$10="",0,COUNTIF(BK$4:BK$53,"&lt;"&amp;AI1131)*IF(AJ1131&lt;0.5,Riskregister!$K$10+(Riskregister!$L$10-Riskregister!$K$10)*SQRT(AJ1131/2),Riskregister!$L$10-(Riskregister!$L$10-Riskregister!$K$10)*SQRT((1-AJ1131)/2)))</f>
        <v>0</v>
      </c>
      <c r="AL1131" s="30">
        <f t="shared" ca="1" si="696"/>
        <v>0.3400493656045257</v>
      </c>
      <c r="AM1131" s="30">
        <f t="shared" ca="1" si="696"/>
        <v>0.4542888638812721</v>
      </c>
      <c r="AN1131" s="30">
        <f>IF(Riskregister!$E$11="",0,COUNTIF(BL$4:BL$53,"&lt;"&amp;AL1131)*IF(AM1131&lt;0.5,Riskregister!$K$11+(Riskregister!$L$11-Riskregister!$K$11)*SQRT(AM1131/2),Riskregister!$L$11-(Riskregister!$L$11-Riskregister!$K$11)*SQRT((1-AM1131)/2)))</f>
        <v>0</v>
      </c>
      <c r="AO1131" s="30">
        <f t="shared" ca="1" si="697"/>
        <v>0.90928742667301454</v>
      </c>
      <c r="AP1131" s="30">
        <f t="shared" ca="1" si="697"/>
        <v>0.99576150473446146</v>
      </c>
      <c r="AQ1131" s="30">
        <f>IF(Riskregister!$E$12="",0,COUNTIF(BM$4:BM$53,"&lt;"&amp;AO1131)*IF(AP1131&lt;0.5,Riskregister!$K$12+(Riskregister!$L$12-Riskregister!$K$12)*SQRT(AP1131/2),Riskregister!$L$12-(Riskregister!$L$12-Riskregister!$K$12)*SQRT((1-AP1131)/2)))</f>
        <v>0</v>
      </c>
      <c r="AR1131" s="30">
        <f t="shared" ca="1" si="698"/>
        <v>0.80144018307523712</v>
      </c>
      <c r="AS1131" s="30">
        <f t="shared" ca="1" si="698"/>
        <v>0.59047380227826562</v>
      </c>
      <c r="AT1131" s="30">
        <f>IF(Riskregister!$E$13="",0,COUNTIF(BN$4:BN$53,"&lt;"&amp;AR1131)*IF(AS1131&lt;0.5,Riskregister!$K$13+(Riskregister!$L$13-Riskregister!$K$13)*SQRT(AS1131/2),Riskregister!$L$13-(Riskregister!$L$13-Riskregister!$K$13)*SQRT((1-AS1131)/2)))</f>
        <v>0</v>
      </c>
      <c r="AU1131" s="30">
        <f t="shared" ca="1" si="699"/>
        <v>9.6139535649476637E-2</v>
      </c>
      <c r="AV1131" s="30">
        <f t="shared" ca="1" si="699"/>
        <v>0.3336975891469971</v>
      </c>
      <c r="AW1131" s="30">
        <f>IF(Riskregister!$E$14="",0,COUNTIF(BO$4:BO$53,"&lt;"&amp;AU1131)*IF(AV1131&lt;0.5,Riskregister!$K$14+(Riskregister!$L$14-Riskregister!$K$14)*SQRT(AV1131/2),Riskregister!$L$14-(Riskregister!$L$14-Riskregister!$K$14)*SQRT((1-AV1131)/2)))</f>
        <v>0</v>
      </c>
      <c r="AX1131" s="30">
        <f t="shared" ca="1" si="700"/>
        <v>0.85968432848848675</v>
      </c>
      <c r="AY1131" s="30">
        <f t="shared" ca="1" si="700"/>
        <v>0.24518035346069733</v>
      </c>
      <c r="AZ1131" s="30">
        <f>IF(Riskregister!$E$15="",0,COUNTIF(BP$4:BP$53,"&lt;"&amp;AX1131)*IF(AY1131&lt;0.5,Riskregister!$K$15+(Riskregister!$L$15-Riskregister!$K$15)*SQRT(AY1131/2),Riskregister!$L$15-(Riskregister!$L$15-Riskregister!$K$15)*SQRT((1-AY1131)/2)))</f>
        <v>0</v>
      </c>
      <c r="BA1131" s="30">
        <f t="shared" ca="1" si="701"/>
        <v>0.46545159141571135</v>
      </c>
      <c r="BB1131" s="30">
        <f t="shared" ca="1" si="701"/>
        <v>0.99355496311796998</v>
      </c>
      <c r="BC1131" s="30">
        <f>IF(Riskregister!$E$16="",0,COUNTIF(BQ$4:BQ$53,"&lt;"&amp;BA1131)*IF(BB1131&lt;0.5,Riskregister!$K$16+(Riskregister!$L$16-Riskregister!$K$16)*SQRT(BB1131/2),Riskregister!$L$16-(Riskregister!$L$16-Riskregister!$K$16)*SQRT((1-BB1131)/2)))</f>
        <v>0</v>
      </c>
      <c r="BD1131" s="30">
        <f t="shared" ca="1" si="677"/>
        <v>10586859.922425672</v>
      </c>
    </row>
    <row r="1132" spans="20:56" x14ac:dyDescent="0.35">
      <c r="T1132" s="30">
        <f t="shared" ca="1" si="690"/>
        <v>0.86958217108517066</v>
      </c>
      <c r="U1132" s="30">
        <f t="shared" ca="1" si="690"/>
        <v>0.80847399692138966</v>
      </c>
      <c r="V1132" s="30">
        <f ca="1">IF(Riskregister!$E$5="",0,COUNTIF(BF$4:BF$53,"&lt;"&amp;T1132)*IF(U1132&lt;0.5,Riskregister!$K$5+(Riskregister!$L$5-Riskregister!$K$5)*SQRT(U1132/2),Riskregister!$L$5-(Riskregister!$L$5-Riskregister!$K$5)*SQRT((1-U1132)/2)))</f>
        <v>2764468.8628054997</v>
      </c>
      <c r="W1132" s="30">
        <f t="shared" ca="1" si="691"/>
        <v>0.82903918979247737</v>
      </c>
      <c r="X1132" s="30">
        <f t="shared" ca="1" si="691"/>
        <v>0.86716858801283037</v>
      </c>
      <c r="Y1132" s="30">
        <f ca="1">IF(Riskregister!$E$6="",0,COUNTIF(BG$4:BG$53,"&lt;"&amp;W1132)*IF(X1132&lt;0.5,Riskregister!$K$6+(Riskregister!$L$6-Riskregister!$K$6)*SQRT(X1132/2),Riskregister!$L$6-(Riskregister!$L$6-Riskregister!$K$6)*SQRT((1-X1132)/2)))</f>
        <v>4608352.779339198</v>
      </c>
      <c r="Z1132" s="30">
        <f t="shared" ca="1" si="692"/>
        <v>1.4555928245856165E-2</v>
      </c>
      <c r="AA1132" s="30">
        <f t="shared" ca="1" si="692"/>
        <v>0.15291407373606569</v>
      </c>
      <c r="AB1132" s="30">
        <f ca="1">IF(Riskregister!$E$7="",0,COUNTIF(BH$4:BH$53,"&lt;"&amp;Z1132)*IF(AA1132&lt;0.5,Riskregister!$K$7+(Riskregister!$L$7-Riskregister!$K$7)*SQRT(AA1132/2),Riskregister!$L$7-(Riskregister!$L$7-Riskregister!$K$7)*SQRT((1-AA1132)/2)))</f>
        <v>293556.05923177942</v>
      </c>
      <c r="AC1132" s="30">
        <f t="shared" ca="1" si="693"/>
        <v>0.15475775434943584</v>
      </c>
      <c r="AD1132" s="30">
        <f t="shared" ca="1" si="693"/>
        <v>0.36300088200767977</v>
      </c>
      <c r="AE1132" s="30">
        <f ca="1">IF(Riskregister!$E$8="",0,COUNTIF(BI$4:BI$53,"&lt;"&amp;AC1132)*IF(AD1132&lt;0.5,Riskregister!$K$8+(Riskregister!$L$8-Riskregister!$K$8)*SQRT(AD1132/2),Riskregister!$L$8-(Riskregister!$L$8-Riskregister!$K$8)*SQRT((1-AD1132)/2)))</f>
        <v>2302334.8225945691</v>
      </c>
      <c r="AF1132" s="30">
        <f t="shared" ca="1" si="694"/>
        <v>6.2923801096518073E-2</v>
      </c>
      <c r="AG1132" s="30">
        <f t="shared" ca="1" si="694"/>
        <v>0.51064784977057309</v>
      </c>
      <c r="AH1132" s="30">
        <f>IF(Riskregister!$E$9="",0,COUNTIF(BJ$4:BJ$53,"&lt;"&amp;AF1132)*IF(AG1132&lt;0.5,Riskregister!$K$9+(Riskregister!$L$9-Riskregister!$K$9)*SQRT(AG1132/2),Riskregister!$L$9-(Riskregister!$L$9-Riskregister!$K$9)*SQRT((1-AG1132)/2)))</f>
        <v>0</v>
      </c>
      <c r="AI1132" s="30">
        <f t="shared" ca="1" si="695"/>
        <v>0.87144432656623094</v>
      </c>
      <c r="AJ1132" s="30">
        <f t="shared" ca="1" si="695"/>
        <v>0.87718531214604256</v>
      </c>
      <c r="AK1132" s="30">
        <f>IF(Riskregister!$E$10="",0,COUNTIF(BK$4:BK$53,"&lt;"&amp;AI1132)*IF(AJ1132&lt;0.5,Riskregister!$K$10+(Riskregister!$L$10-Riskregister!$K$10)*SQRT(AJ1132/2),Riskregister!$L$10-(Riskregister!$L$10-Riskregister!$K$10)*SQRT((1-AJ1132)/2)))</f>
        <v>0</v>
      </c>
      <c r="AL1132" s="30">
        <f t="shared" ca="1" si="696"/>
        <v>0.92047892321923996</v>
      </c>
      <c r="AM1132" s="30">
        <f t="shared" ca="1" si="696"/>
        <v>0.17185464531312034</v>
      </c>
      <c r="AN1132" s="30">
        <f>IF(Riskregister!$E$11="",0,COUNTIF(BL$4:BL$53,"&lt;"&amp;AL1132)*IF(AM1132&lt;0.5,Riskregister!$K$11+(Riskregister!$L$11-Riskregister!$K$11)*SQRT(AM1132/2),Riskregister!$L$11-(Riskregister!$L$11-Riskregister!$K$11)*SQRT((1-AM1132)/2)))</f>
        <v>0</v>
      </c>
      <c r="AO1132" s="30">
        <f t="shared" ca="1" si="697"/>
        <v>0.34204879764843921</v>
      </c>
      <c r="AP1132" s="30">
        <f t="shared" ca="1" si="697"/>
        <v>0.51969556703795217</v>
      </c>
      <c r="AQ1132" s="30">
        <f>IF(Riskregister!$E$12="",0,COUNTIF(BM$4:BM$53,"&lt;"&amp;AO1132)*IF(AP1132&lt;0.5,Riskregister!$K$12+(Riskregister!$L$12-Riskregister!$K$12)*SQRT(AP1132/2),Riskregister!$L$12-(Riskregister!$L$12-Riskregister!$K$12)*SQRT((1-AP1132)/2)))</f>
        <v>0</v>
      </c>
      <c r="AR1132" s="30">
        <f t="shared" ca="1" si="698"/>
        <v>0.87714303048166686</v>
      </c>
      <c r="AS1132" s="30">
        <f t="shared" ca="1" si="698"/>
        <v>0.11346489802876569</v>
      </c>
      <c r="AT1132" s="30">
        <f>IF(Riskregister!$E$13="",0,COUNTIF(BN$4:BN$53,"&lt;"&amp;AR1132)*IF(AS1132&lt;0.5,Riskregister!$K$13+(Riskregister!$L$13-Riskregister!$K$13)*SQRT(AS1132/2),Riskregister!$L$13-(Riskregister!$L$13-Riskregister!$K$13)*SQRT((1-AS1132)/2)))</f>
        <v>0</v>
      </c>
      <c r="AU1132" s="30">
        <f t="shared" ca="1" si="699"/>
        <v>0.10704186306816665</v>
      </c>
      <c r="AV1132" s="30">
        <f t="shared" ca="1" si="699"/>
        <v>0.92890581795233151</v>
      </c>
      <c r="AW1132" s="30">
        <f>IF(Riskregister!$E$14="",0,COUNTIF(BO$4:BO$53,"&lt;"&amp;AU1132)*IF(AV1132&lt;0.5,Riskregister!$K$14+(Riskregister!$L$14-Riskregister!$K$14)*SQRT(AV1132/2),Riskregister!$L$14-(Riskregister!$L$14-Riskregister!$K$14)*SQRT((1-AV1132)/2)))</f>
        <v>0</v>
      </c>
      <c r="AX1132" s="30">
        <f t="shared" ca="1" si="700"/>
        <v>0.26334453968685145</v>
      </c>
      <c r="AY1132" s="30">
        <f t="shared" ca="1" si="700"/>
        <v>0.81224733945037131</v>
      </c>
      <c r="AZ1132" s="30">
        <f>IF(Riskregister!$E$15="",0,COUNTIF(BP$4:BP$53,"&lt;"&amp;AX1132)*IF(AY1132&lt;0.5,Riskregister!$K$15+(Riskregister!$L$15-Riskregister!$K$15)*SQRT(AY1132/2),Riskregister!$L$15-(Riskregister!$L$15-Riskregister!$K$15)*SQRT((1-AY1132)/2)))</f>
        <v>0</v>
      </c>
      <c r="BA1132" s="30">
        <f t="shared" ca="1" si="701"/>
        <v>0.91964870063142146</v>
      </c>
      <c r="BB1132" s="30">
        <f t="shared" ca="1" si="701"/>
        <v>0.63251109881214895</v>
      </c>
      <c r="BC1132" s="30">
        <f>IF(Riskregister!$E$16="",0,COUNTIF(BQ$4:BQ$53,"&lt;"&amp;BA1132)*IF(BB1132&lt;0.5,Riskregister!$K$16+(Riskregister!$L$16-Riskregister!$K$16)*SQRT(BB1132/2),Riskregister!$L$16-(Riskregister!$L$16-Riskregister!$K$16)*SQRT((1-BB1132)/2)))</f>
        <v>0</v>
      </c>
      <c r="BD1132" s="30">
        <f t="shared" ca="1" si="677"/>
        <v>9968712.5239710473</v>
      </c>
    </row>
    <row r="1133" spans="20:56" x14ac:dyDescent="0.35">
      <c r="T1133" s="30">
        <f t="shared" ca="1" si="690"/>
        <v>0.59762603489187072</v>
      </c>
      <c r="U1133" s="30">
        <f t="shared" ca="1" si="690"/>
        <v>0.68178152902851286</v>
      </c>
      <c r="V1133" s="30">
        <f ca="1">IF(Riskregister!$E$5="",0,COUNTIF(BF$4:BF$53,"&lt;"&amp;T1133)*IF(U1133&lt;0.5,Riskregister!$K$5+(Riskregister!$L$5-Riskregister!$K$5)*SQRT(U1133/2),Riskregister!$L$5-(Riskregister!$L$5-Riskregister!$K$5)*SQRT((1-U1133)/2)))</f>
        <v>1682007.0174620026</v>
      </c>
      <c r="W1133" s="30">
        <f t="shared" ca="1" si="691"/>
        <v>0.38858686651951013</v>
      </c>
      <c r="X1133" s="30">
        <f t="shared" ca="1" si="691"/>
        <v>0.51572028716234619</v>
      </c>
      <c r="Y1133" s="30">
        <f ca="1">IF(Riskregister!$E$6="",0,COUNTIF(BG$4:BG$53,"&lt;"&amp;W1133)*IF(X1133&lt;0.5,Riskregister!$K$6+(Riskregister!$L$6-Riskregister!$K$6)*SQRT(X1133/2),Riskregister!$L$6-(Riskregister!$L$6-Riskregister!$K$6)*SQRT((1-X1133)/2)))</f>
        <v>1114261.2491276001</v>
      </c>
      <c r="Z1133" s="30">
        <f t="shared" ca="1" si="692"/>
        <v>0.74880328170527888</v>
      </c>
      <c r="AA1133" s="30">
        <f t="shared" ca="1" si="692"/>
        <v>0.38169585469934453</v>
      </c>
      <c r="AB1133" s="30">
        <f ca="1">IF(Riskregister!$E$7="",0,COUNTIF(BH$4:BH$53,"&lt;"&amp;Z1133)*IF(AA1133&lt;0.5,Riskregister!$K$7+(Riskregister!$L$7-Riskregister!$K$7)*SQRT(AA1133/2),Riskregister!$L$7-(Riskregister!$L$7-Riskregister!$K$7)*SQRT((1-AA1133)/2)))</f>
        <v>1623212.0627354158</v>
      </c>
      <c r="AC1133" s="30">
        <f t="shared" ca="1" si="693"/>
        <v>0.92687419678703931</v>
      </c>
      <c r="AD1133" s="30">
        <f t="shared" ca="1" si="693"/>
        <v>0.72939656637461436</v>
      </c>
      <c r="AE1133" s="30">
        <f ca="1">IF(Riskregister!$E$8="",0,COUNTIF(BI$4:BI$53,"&lt;"&amp;AC1133)*IF(AD1133&lt;0.5,Riskregister!$K$8+(Riskregister!$L$8-Riskregister!$K$8)*SQRT(AD1133/2),Riskregister!$L$8-(Riskregister!$L$8-Riskregister!$K$8)*SQRT((1-AD1133)/2)))</f>
        <v>16355905.304208566</v>
      </c>
      <c r="AF1133" s="30">
        <f t="shared" ca="1" si="694"/>
        <v>0.60332640381879199</v>
      </c>
      <c r="AG1133" s="30">
        <f t="shared" ca="1" si="694"/>
        <v>0.20327209494335963</v>
      </c>
      <c r="AH1133" s="30">
        <f>IF(Riskregister!$E$9="",0,COUNTIF(BJ$4:BJ$53,"&lt;"&amp;AF1133)*IF(AG1133&lt;0.5,Riskregister!$K$9+(Riskregister!$L$9-Riskregister!$K$9)*SQRT(AG1133/2),Riskregister!$L$9-(Riskregister!$L$9-Riskregister!$K$9)*SQRT((1-AG1133)/2)))</f>
        <v>0</v>
      </c>
      <c r="AI1133" s="30">
        <f t="shared" ca="1" si="695"/>
        <v>0.21065284757380975</v>
      </c>
      <c r="AJ1133" s="30">
        <f t="shared" ca="1" si="695"/>
        <v>0.84037208645206085</v>
      </c>
      <c r="AK1133" s="30">
        <f>IF(Riskregister!$E$10="",0,COUNTIF(BK$4:BK$53,"&lt;"&amp;AI1133)*IF(AJ1133&lt;0.5,Riskregister!$K$10+(Riskregister!$L$10-Riskregister!$K$10)*SQRT(AJ1133/2),Riskregister!$L$10-(Riskregister!$L$10-Riskregister!$K$10)*SQRT((1-AJ1133)/2)))</f>
        <v>0</v>
      </c>
      <c r="AL1133" s="30">
        <f t="shared" ca="1" si="696"/>
        <v>0.27609464194023114</v>
      </c>
      <c r="AM1133" s="30">
        <f t="shared" ca="1" si="696"/>
        <v>0.74232153699939729</v>
      </c>
      <c r="AN1133" s="30">
        <f>IF(Riskregister!$E$11="",0,COUNTIF(BL$4:BL$53,"&lt;"&amp;AL1133)*IF(AM1133&lt;0.5,Riskregister!$K$11+(Riskregister!$L$11-Riskregister!$K$11)*SQRT(AM1133/2),Riskregister!$L$11-(Riskregister!$L$11-Riskregister!$K$11)*SQRT((1-AM1133)/2)))</f>
        <v>0</v>
      </c>
      <c r="AO1133" s="30">
        <f t="shared" ca="1" si="697"/>
        <v>0.23663935599612518</v>
      </c>
      <c r="AP1133" s="30">
        <f t="shared" ca="1" si="697"/>
        <v>0.82041845267944657</v>
      </c>
      <c r="AQ1133" s="30">
        <f>IF(Riskregister!$E$12="",0,COUNTIF(BM$4:BM$53,"&lt;"&amp;AO1133)*IF(AP1133&lt;0.5,Riskregister!$K$12+(Riskregister!$L$12-Riskregister!$K$12)*SQRT(AP1133/2),Riskregister!$L$12-(Riskregister!$L$12-Riskregister!$K$12)*SQRT((1-AP1133)/2)))</f>
        <v>0</v>
      </c>
      <c r="AR1133" s="30">
        <f t="shared" ca="1" si="698"/>
        <v>4.5147760383217328E-2</v>
      </c>
      <c r="AS1133" s="30">
        <f t="shared" ca="1" si="698"/>
        <v>9.3996615151701657E-2</v>
      </c>
      <c r="AT1133" s="30">
        <f>IF(Riskregister!$E$13="",0,COUNTIF(BN$4:BN$53,"&lt;"&amp;AR1133)*IF(AS1133&lt;0.5,Riskregister!$K$13+(Riskregister!$L$13-Riskregister!$K$13)*SQRT(AS1133/2),Riskregister!$L$13-(Riskregister!$L$13-Riskregister!$K$13)*SQRT((1-AS1133)/2)))</f>
        <v>0</v>
      </c>
      <c r="AU1133" s="30">
        <f t="shared" ca="1" si="699"/>
        <v>0.71181217150219611</v>
      </c>
      <c r="AV1133" s="30">
        <f t="shared" ca="1" si="699"/>
        <v>0.35151484792168852</v>
      </c>
      <c r="AW1133" s="30">
        <f>IF(Riskregister!$E$14="",0,COUNTIF(BO$4:BO$53,"&lt;"&amp;AU1133)*IF(AV1133&lt;0.5,Riskregister!$K$14+(Riskregister!$L$14-Riskregister!$K$14)*SQRT(AV1133/2),Riskregister!$L$14-(Riskregister!$L$14-Riskregister!$K$14)*SQRT((1-AV1133)/2)))</f>
        <v>0</v>
      </c>
      <c r="AX1133" s="30">
        <f t="shared" ca="1" si="700"/>
        <v>0.39139967634411776</v>
      </c>
      <c r="AY1133" s="30">
        <f t="shared" ca="1" si="700"/>
        <v>0.93807489052369197</v>
      </c>
      <c r="AZ1133" s="30">
        <f>IF(Riskregister!$E$15="",0,COUNTIF(BP$4:BP$53,"&lt;"&amp;AX1133)*IF(AY1133&lt;0.5,Riskregister!$K$15+(Riskregister!$L$15-Riskregister!$K$15)*SQRT(AY1133/2),Riskregister!$L$15-(Riskregister!$L$15-Riskregister!$K$15)*SQRT((1-AY1133)/2)))</f>
        <v>0</v>
      </c>
      <c r="BA1133" s="30">
        <f t="shared" ca="1" si="701"/>
        <v>0.76332588715512817</v>
      </c>
      <c r="BB1133" s="30">
        <f t="shared" ca="1" si="701"/>
        <v>0.10743182431124709</v>
      </c>
      <c r="BC1133" s="30">
        <f>IF(Riskregister!$E$16="",0,COUNTIF(BQ$4:BQ$53,"&lt;"&amp;BA1133)*IF(BB1133&lt;0.5,Riskregister!$K$16+(Riskregister!$L$16-Riskregister!$K$16)*SQRT(BB1133/2),Riskregister!$L$16-(Riskregister!$L$16-Riskregister!$K$16)*SQRT((1-BB1133)/2)))</f>
        <v>0</v>
      </c>
      <c r="BD1133" s="30">
        <f t="shared" ca="1" si="677"/>
        <v>20775385.633533582</v>
      </c>
    </row>
    <row r="1134" spans="20:56" x14ac:dyDescent="0.35">
      <c r="T1134" s="30">
        <f t="shared" ca="1" si="690"/>
        <v>0.64839579273539105</v>
      </c>
      <c r="U1134" s="30">
        <f t="shared" ca="1" si="690"/>
        <v>6.4242444568508361E-2</v>
      </c>
      <c r="V1134" s="30">
        <f ca="1">IF(Riskregister!$E$5="",0,COUNTIF(BF$4:BF$53,"&lt;"&amp;T1134)*IF(U1134&lt;0.5,Riskregister!$K$5+(Riskregister!$L$5-Riskregister!$K$5)*SQRT(U1134/2),Riskregister!$L$5-(Riskregister!$L$5-Riskregister!$K$5)*SQRT((1-U1134)/2)))</f>
        <v>922603.10011062119</v>
      </c>
      <c r="W1134" s="30">
        <f t="shared" ca="1" si="691"/>
        <v>0.20302801706017171</v>
      </c>
      <c r="X1134" s="30">
        <f t="shared" ca="1" si="691"/>
        <v>0.53316019556917371</v>
      </c>
      <c r="Y1134" s="30">
        <f ca="1">IF(Riskregister!$E$6="",0,COUNTIF(BG$4:BG$53,"&lt;"&amp;W1134)*IF(X1134&lt;0.5,Riskregister!$K$6+(Riskregister!$L$6-Riskregister!$K$6)*SQRT(X1134/2),Riskregister!$L$6-(Riskregister!$L$6-Riskregister!$K$6)*SQRT((1-X1134)/2)))</f>
        <v>1130356.1170352898</v>
      </c>
      <c r="Z1134" s="30">
        <f t="shared" ca="1" si="692"/>
        <v>8.1619505214064025E-2</v>
      </c>
      <c r="AA1134" s="30">
        <f t="shared" ca="1" si="692"/>
        <v>0.71906255319184309</v>
      </c>
      <c r="AB1134" s="30">
        <f ca="1">IF(Riskregister!$E$7="",0,COUNTIF(BH$4:BH$53,"&lt;"&amp;Z1134)*IF(AA1134&lt;0.5,Riskregister!$K$7+(Riskregister!$L$7-Riskregister!$K$7)*SQRT(AA1134/2),Riskregister!$L$7-(Riskregister!$L$7-Riskregister!$K$7)*SQRT((1-AA1134)/2)))</f>
        <v>806468.84805266489</v>
      </c>
      <c r="AC1134" s="30">
        <f t="shared" ca="1" si="693"/>
        <v>6.792400443055191E-2</v>
      </c>
      <c r="AD1134" s="30">
        <f t="shared" ca="1" si="693"/>
        <v>0.38948433353787515</v>
      </c>
      <c r="AE1134" s="30">
        <f ca="1">IF(Riskregister!$E$8="",0,COUNTIF(BI$4:BI$53,"&lt;"&amp;AC1134)*IF(AD1134&lt;0.5,Riskregister!$K$8+(Riskregister!$L$8-Riskregister!$K$8)*SQRT(AD1134/2),Riskregister!$L$8-(Riskregister!$L$8-Riskregister!$K$8)*SQRT((1-AD1134)/2)))</f>
        <v>2374091.2380909938</v>
      </c>
      <c r="AF1134" s="30">
        <f t="shared" ca="1" si="694"/>
        <v>0.37107074158669573</v>
      </c>
      <c r="AG1134" s="30">
        <f t="shared" ca="1" si="694"/>
        <v>0.25128263324125089</v>
      </c>
      <c r="AH1134" s="30">
        <f>IF(Riskregister!$E$9="",0,COUNTIF(BJ$4:BJ$53,"&lt;"&amp;AF1134)*IF(AG1134&lt;0.5,Riskregister!$K$9+(Riskregister!$L$9-Riskregister!$K$9)*SQRT(AG1134/2),Riskregister!$L$9-(Riskregister!$L$9-Riskregister!$K$9)*SQRT((1-AG1134)/2)))</f>
        <v>0</v>
      </c>
      <c r="AI1134" s="30">
        <f t="shared" ca="1" si="695"/>
        <v>0.21379355758964158</v>
      </c>
      <c r="AJ1134" s="30">
        <f t="shared" ca="1" si="695"/>
        <v>0.95779271348381478</v>
      </c>
      <c r="AK1134" s="30">
        <f>IF(Riskregister!$E$10="",0,COUNTIF(BK$4:BK$53,"&lt;"&amp;AI1134)*IF(AJ1134&lt;0.5,Riskregister!$K$10+(Riskregister!$L$10-Riskregister!$K$10)*SQRT(AJ1134/2),Riskregister!$L$10-(Riskregister!$L$10-Riskregister!$K$10)*SQRT((1-AJ1134)/2)))</f>
        <v>0</v>
      </c>
      <c r="AL1134" s="30">
        <f t="shared" ca="1" si="696"/>
        <v>0.44069404721657079</v>
      </c>
      <c r="AM1134" s="30">
        <f t="shared" ca="1" si="696"/>
        <v>0.13777485204879603</v>
      </c>
      <c r="AN1134" s="30">
        <f>IF(Riskregister!$E$11="",0,COUNTIF(BL$4:BL$53,"&lt;"&amp;AL1134)*IF(AM1134&lt;0.5,Riskregister!$K$11+(Riskregister!$L$11-Riskregister!$K$11)*SQRT(AM1134/2),Riskregister!$L$11-(Riskregister!$L$11-Riskregister!$K$11)*SQRT((1-AM1134)/2)))</f>
        <v>0</v>
      </c>
      <c r="AO1134" s="30">
        <f t="shared" ca="1" si="697"/>
        <v>0.3410173038970773</v>
      </c>
      <c r="AP1134" s="30">
        <f t="shared" ca="1" si="697"/>
        <v>0.44878431019241982</v>
      </c>
      <c r="AQ1134" s="30">
        <f>IF(Riskregister!$E$12="",0,COUNTIF(BM$4:BM$53,"&lt;"&amp;AO1134)*IF(AP1134&lt;0.5,Riskregister!$K$12+(Riskregister!$L$12-Riskregister!$K$12)*SQRT(AP1134/2),Riskregister!$L$12-(Riskregister!$L$12-Riskregister!$K$12)*SQRT((1-AP1134)/2)))</f>
        <v>0</v>
      </c>
      <c r="AR1134" s="30">
        <f t="shared" ca="1" si="698"/>
        <v>0.78602211337781214</v>
      </c>
      <c r="AS1134" s="30">
        <f t="shared" ca="1" si="698"/>
        <v>0.5771695452802732</v>
      </c>
      <c r="AT1134" s="30">
        <f>IF(Riskregister!$E$13="",0,COUNTIF(BN$4:BN$53,"&lt;"&amp;AR1134)*IF(AS1134&lt;0.5,Riskregister!$K$13+(Riskregister!$L$13-Riskregister!$K$13)*SQRT(AS1134/2),Riskregister!$L$13-(Riskregister!$L$13-Riskregister!$K$13)*SQRT((1-AS1134)/2)))</f>
        <v>0</v>
      </c>
      <c r="AU1134" s="30">
        <f t="shared" ca="1" si="699"/>
        <v>0.46660588848191553</v>
      </c>
      <c r="AV1134" s="30">
        <f t="shared" ca="1" si="699"/>
        <v>0.54570184739901662</v>
      </c>
      <c r="AW1134" s="30">
        <f>IF(Riskregister!$E$14="",0,COUNTIF(BO$4:BO$53,"&lt;"&amp;AU1134)*IF(AV1134&lt;0.5,Riskregister!$K$14+(Riskregister!$L$14-Riskregister!$K$14)*SQRT(AV1134/2),Riskregister!$L$14-(Riskregister!$L$14-Riskregister!$K$14)*SQRT((1-AV1134)/2)))</f>
        <v>0</v>
      </c>
      <c r="AX1134" s="30">
        <f t="shared" ca="1" si="700"/>
        <v>0.907188618362888</v>
      </c>
      <c r="AY1134" s="30">
        <f t="shared" ca="1" si="700"/>
        <v>0.4331539066392347</v>
      </c>
      <c r="AZ1134" s="30">
        <f>IF(Riskregister!$E$15="",0,COUNTIF(BP$4:BP$53,"&lt;"&amp;AX1134)*IF(AY1134&lt;0.5,Riskregister!$K$15+(Riskregister!$L$15-Riskregister!$K$15)*SQRT(AY1134/2),Riskregister!$L$15-(Riskregister!$L$15-Riskregister!$K$15)*SQRT((1-AY1134)/2)))</f>
        <v>0</v>
      </c>
      <c r="BA1134" s="30">
        <f t="shared" ca="1" si="701"/>
        <v>0.42631866005913543</v>
      </c>
      <c r="BB1134" s="30">
        <f t="shared" ca="1" si="701"/>
        <v>0.74113712002168941</v>
      </c>
      <c r="BC1134" s="30">
        <f>IF(Riskregister!$E$16="",0,COUNTIF(BQ$4:BQ$53,"&lt;"&amp;BA1134)*IF(BB1134&lt;0.5,Riskregister!$K$16+(Riskregister!$L$16-Riskregister!$K$16)*SQRT(BB1134/2),Riskregister!$L$16-(Riskregister!$L$16-Riskregister!$K$16)*SQRT((1-BB1134)/2)))</f>
        <v>0</v>
      </c>
      <c r="BD1134" s="30">
        <f t="shared" ca="1" si="677"/>
        <v>5233519.3032895699</v>
      </c>
    </row>
    <row r="1135" spans="20:56" x14ac:dyDescent="0.35">
      <c r="T1135" s="30">
        <f t="shared" ca="1" si="690"/>
        <v>0.79285947047772865</v>
      </c>
      <c r="U1135" s="30">
        <f t="shared" ca="1" si="690"/>
        <v>0.18235554047297087</v>
      </c>
      <c r="V1135" s="30">
        <f ca="1">IF(Riskregister!$E$5="",0,COUNTIF(BF$4:BF$53,"&lt;"&amp;T1135)*IF(U1135&lt;0.5,Riskregister!$K$5+(Riskregister!$L$5-Riskregister!$K$5)*SQRT(U1135/2),Riskregister!$L$5-(Riskregister!$L$5-Riskregister!$K$5)*SQRT((1-U1135)/2)))</f>
        <v>1429402.2827619931</v>
      </c>
      <c r="W1135" s="30">
        <f t="shared" ca="1" si="691"/>
        <v>0.68220619030708318</v>
      </c>
      <c r="X1135" s="30">
        <f t="shared" ca="1" si="691"/>
        <v>0.81472570956953205</v>
      </c>
      <c r="Y1135" s="30">
        <f ca="1">IF(Riskregister!$E$6="",0,COUNTIF(BG$4:BG$53,"&lt;"&amp;W1135)*IF(X1135&lt;0.5,Riskregister!$K$6+(Riskregister!$L$6-Riskregister!$K$6)*SQRT(X1135/2),Riskregister!$L$6-(Riskregister!$L$6-Riskregister!$K$6)*SQRT((1-X1135)/2)))</f>
        <v>2904291.3699393291</v>
      </c>
      <c r="Z1135" s="30">
        <f t="shared" ca="1" si="692"/>
        <v>0.17989384637765349</v>
      </c>
      <c r="AA1135" s="30">
        <f t="shared" ca="1" si="692"/>
        <v>0.31937479060108831</v>
      </c>
      <c r="AB1135" s="30">
        <f ca="1">IF(Riskregister!$E$7="",0,COUNTIF(BH$4:BH$53,"&lt;"&amp;Z1135)*IF(AA1135&lt;0.5,Riskregister!$K$7+(Riskregister!$L$7-Riskregister!$K$7)*SQRT(AA1135/2),Riskregister!$L$7-(Riskregister!$L$7-Riskregister!$K$7)*SQRT((1-AA1135)/2)))</f>
        <v>759452.67430683225</v>
      </c>
      <c r="AC1135" s="30">
        <f t="shared" ca="1" si="693"/>
        <v>8.8304321874670855E-2</v>
      </c>
      <c r="AD1135" s="30">
        <f t="shared" ca="1" si="693"/>
        <v>0.97171727782012007</v>
      </c>
      <c r="AE1135" s="30">
        <f ca="1">IF(Riskregister!$E$8="",0,COUNTIF(BI$4:BI$53,"&lt;"&amp;AC1135)*IF(AD1135&lt;0.5,Riskregister!$K$8+(Riskregister!$L$8-Riskregister!$K$8)*SQRT(AD1135/2),Riskregister!$L$8-(Riskregister!$L$8-Riskregister!$K$8)*SQRT((1-AD1135)/2)))</f>
        <v>4441087.9617714668</v>
      </c>
      <c r="AF1135" s="30">
        <f t="shared" ca="1" si="694"/>
        <v>0.37600632813771973</v>
      </c>
      <c r="AG1135" s="30">
        <f t="shared" ca="1" si="694"/>
        <v>7.3320178696492766E-2</v>
      </c>
      <c r="AH1135" s="30">
        <f>IF(Riskregister!$E$9="",0,COUNTIF(BJ$4:BJ$53,"&lt;"&amp;AF1135)*IF(AG1135&lt;0.5,Riskregister!$K$9+(Riskregister!$L$9-Riskregister!$K$9)*SQRT(AG1135/2),Riskregister!$L$9-(Riskregister!$L$9-Riskregister!$K$9)*SQRT((1-AG1135)/2)))</f>
        <v>0</v>
      </c>
      <c r="AI1135" s="30">
        <f t="shared" ca="1" si="695"/>
        <v>0.23599871237376868</v>
      </c>
      <c r="AJ1135" s="30">
        <f t="shared" ca="1" si="695"/>
        <v>0.5098266258789087</v>
      </c>
      <c r="AK1135" s="30">
        <f>IF(Riskregister!$E$10="",0,COUNTIF(BK$4:BK$53,"&lt;"&amp;AI1135)*IF(AJ1135&lt;0.5,Riskregister!$K$10+(Riskregister!$L$10-Riskregister!$K$10)*SQRT(AJ1135/2),Riskregister!$L$10-(Riskregister!$L$10-Riskregister!$K$10)*SQRT((1-AJ1135)/2)))</f>
        <v>0</v>
      </c>
      <c r="AL1135" s="30">
        <f t="shared" ca="1" si="696"/>
        <v>9.8853757301511691E-2</v>
      </c>
      <c r="AM1135" s="30">
        <f t="shared" ca="1" si="696"/>
        <v>0.47180731855442437</v>
      </c>
      <c r="AN1135" s="30">
        <f>IF(Riskregister!$E$11="",0,COUNTIF(BL$4:BL$53,"&lt;"&amp;AL1135)*IF(AM1135&lt;0.5,Riskregister!$K$11+(Riskregister!$L$11-Riskregister!$K$11)*SQRT(AM1135/2),Riskregister!$L$11-(Riskregister!$L$11-Riskregister!$K$11)*SQRT((1-AM1135)/2)))</f>
        <v>0</v>
      </c>
      <c r="AO1135" s="30">
        <f t="shared" ca="1" si="697"/>
        <v>0.54823649949509645</v>
      </c>
      <c r="AP1135" s="30">
        <f t="shared" ca="1" si="697"/>
        <v>0.15899987203093036</v>
      </c>
      <c r="AQ1135" s="30">
        <f>IF(Riskregister!$E$12="",0,COUNTIF(BM$4:BM$53,"&lt;"&amp;AO1135)*IF(AP1135&lt;0.5,Riskregister!$K$12+(Riskregister!$L$12-Riskregister!$K$12)*SQRT(AP1135/2),Riskregister!$L$12-(Riskregister!$L$12-Riskregister!$K$12)*SQRT((1-AP1135)/2)))</f>
        <v>0</v>
      </c>
      <c r="AR1135" s="30">
        <f t="shared" ca="1" si="698"/>
        <v>0.10092971719886523</v>
      </c>
      <c r="AS1135" s="30">
        <f t="shared" ca="1" si="698"/>
        <v>3.2304044529241405E-2</v>
      </c>
      <c r="AT1135" s="30">
        <f>IF(Riskregister!$E$13="",0,COUNTIF(BN$4:BN$53,"&lt;"&amp;AR1135)*IF(AS1135&lt;0.5,Riskregister!$K$13+(Riskregister!$L$13-Riskregister!$K$13)*SQRT(AS1135/2),Riskregister!$L$13-(Riskregister!$L$13-Riskregister!$K$13)*SQRT((1-AS1135)/2)))</f>
        <v>0</v>
      </c>
      <c r="AU1135" s="30">
        <f t="shared" ca="1" si="699"/>
        <v>0.49540738156233188</v>
      </c>
      <c r="AV1135" s="30">
        <f t="shared" ca="1" si="699"/>
        <v>0.53277734367635665</v>
      </c>
      <c r="AW1135" s="30">
        <f>IF(Riskregister!$E$14="",0,COUNTIF(BO$4:BO$53,"&lt;"&amp;AU1135)*IF(AV1135&lt;0.5,Riskregister!$K$14+(Riskregister!$L$14-Riskregister!$K$14)*SQRT(AV1135/2),Riskregister!$L$14-(Riskregister!$L$14-Riskregister!$K$14)*SQRT((1-AV1135)/2)))</f>
        <v>0</v>
      </c>
      <c r="AX1135" s="30">
        <f t="shared" ca="1" si="700"/>
        <v>0.89987184486225147</v>
      </c>
      <c r="AY1135" s="30">
        <f t="shared" ca="1" si="700"/>
        <v>0.18956913402219777</v>
      </c>
      <c r="AZ1135" s="30">
        <f>IF(Riskregister!$E$15="",0,COUNTIF(BP$4:BP$53,"&lt;"&amp;AX1135)*IF(AY1135&lt;0.5,Riskregister!$K$15+(Riskregister!$L$15-Riskregister!$K$15)*SQRT(AY1135/2),Riskregister!$L$15-(Riskregister!$L$15-Riskregister!$K$15)*SQRT((1-AY1135)/2)))</f>
        <v>0</v>
      </c>
      <c r="BA1135" s="30">
        <f t="shared" ca="1" si="701"/>
        <v>0.70174027027628993</v>
      </c>
      <c r="BB1135" s="30">
        <f t="shared" ca="1" si="701"/>
        <v>0.47941728330594624</v>
      </c>
      <c r="BC1135" s="30">
        <f>IF(Riskregister!$E$16="",0,COUNTIF(BQ$4:BQ$53,"&lt;"&amp;BA1135)*IF(BB1135&lt;0.5,Riskregister!$K$16+(Riskregister!$L$16-Riskregister!$K$16)*SQRT(BB1135/2),Riskregister!$L$16-(Riskregister!$L$16-Riskregister!$K$16)*SQRT((1-BB1135)/2)))</f>
        <v>0</v>
      </c>
      <c r="BD1135" s="30">
        <f t="shared" ca="1" si="677"/>
        <v>9534234.2887796201</v>
      </c>
    </row>
    <row r="1136" spans="20:56" x14ac:dyDescent="0.35">
      <c r="T1136" s="30">
        <f t="shared" ca="1" si="690"/>
        <v>0.91206242827195128</v>
      </c>
      <c r="U1136" s="30">
        <f t="shared" ca="1" si="690"/>
        <v>0.14000605607124528</v>
      </c>
      <c r="V1136" s="30">
        <f ca="1">IF(Riskregister!$E$5="",0,COUNTIF(BF$4:BF$53,"&lt;"&amp;T1136)*IF(U1136&lt;0.5,Riskregister!$K$5+(Riskregister!$L$5-Riskregister!$K$5)*SQRT(U1136/2),Riskregister!$L$5-(Riskregister!$L$5-Riskregister!$K$5)*SQRT((1-U1136)/2)))</f>
        <v>1614368.3044338468</v>
      </c>
      <c r="W1136" s="30">
        <f t="shared" ca="1" si="691"/>
        <v>0.68499641653280852</v>
      </c>
      <c r="X1136" s="30">
        <f t="shared" ca="1" si="691"/>
        <v>0.9624337493610029</v>
      </c>
      <c r="Y1136" s="30">
        <f ca="1">IF(Riskregister!$E$6="",0,COUNTIF(BG$4:BG$53,"&lt;"&amp;W1136)*IF(X1136&lt;0.5,Riskregister!$K$6+(Riskregister!$L$6-Riskregister!$K$6)*SQRT(X1136/2),Riskregister!$L$6-(Riskregister!$L$6-Riskregister!$K$6)*SQRT((1-X1136)/2)))</f>
        <v>3506614.4467653101</v>
      </c>
      <c r="Z1136" s="30">
        <f t="shared" ca="1" si="692"/>
        <v>0.90447925551563113</v>
      </c>
      <c r="AA1136" s="30">
        <f t="shared" ca="1" si="692"/>
        <v>0.35530644071466977</v>
      </c>
      <c r="AB1136" s="30">
        <f ca="1">IF(Riskregister!$E$7="",0,COUNTIF(BH$4:BH$53,"&lt;"&amp;Z1136)*IF(AA1136&lt;0.5,Riskregister!$K$7+(Riskregister!$L$7-Riskregister!$K$7)*SQRT(AA1136/2),Riskregister!$L$7-(Riskregister!$L$7-Riskregister!$K$7)*SQRT((1-AA1136)/2)))</f>
        <v>1975212.5099040314</v>
      </c>
      <c r="AC1136" s="30">
        <f t="shared" ca="1" si="693"/>
        <v>0.93028434192116527</v>
      </c>
      <c r="AD1136" s="30">
        <f t="shared" ca="1" si="693"/>
        <v>0.44774429853325626</v>
      </c>
      <c r="AE1136" s="30">
        <f ca="1">IF(Riskregister!$E$8="",0,COUNTIF(BI$4:BI$53,"&lt;"&amp;AC1136)*IF(AD1136&lt;0.5,Riskregister!$K$8+(Riskregister!$L$8-Riskregister!$K$8)*SQRT(AD1136/2),Riskregister!$L$8-(Riskregister!$L$8-Riskregister!$K$8)*SQRT((1-AD1136)/2)))</f>
        <v>12619055.464943748</v>
      </c>
      <c r="AF1136" s="30">
        <f t="shared" ca="1" si="694"/>
        <v>0.23092538223393555</v>
      </c>
      <c r="AG1136" s="30">
        <f t="shared" ca="1" si="694"/>
        <v>0.22708159409890183</v>
      </c>
      <c r="AH1136" s="30">
        <f>IF(Riskregister!$E$9="",0,COUNTIF(BJ$4:BJ$53,"&lt;"&amp;AF1136)*IF(AG1136&lt;0.5,Riskregister!$K$9+(Riskregister!$L$9-Riskregister!$K$9)*SQRT(AG1136/2),Riskregister!$L$9-(Riskregister!$L$9-Riskregister!$K$9)*SQRT((1-AG1136)/2)))</f>
        <v>0</v>
      </c>
      <c r="AI1136" s="30">
        <f t="shared" ca="1" si="695"/>
        <v>8.9213448111642779E-2</v>
      </c>
      <c r="AJ1136" s="30">
        <f t="shared" ca="1" si="695"/>
        <v>0.25418258956151096</v>
      </c>
      <c r="AK1136" s="30">
        <f>IF(Riskregister!$E$10="",0,COUNTIF(BK$4:BK$53,"&lt;"&amp;AI1136)*IF(AJ1136&lt;0.5,Riskregister!$K$10+(Riskregister!$L$10-Riskregister!$K$10)*SQRT(AJ1136/2),Riskregister!$L$10-(Riskregister!$L$10-Riskregister!$K$10)*SQRT((1-AJ1136)/2)))</f>
        <v>0</v>
      </c>
      <c r="AL1136" s="30">
        <f t="shared" ca="1" si="696"/>
        <v>0.47714592766412534</v>
      </c>
      <c r="AM1136" s="30">
        <f t="shared" ca="1" si="696"/>
        <v>0.52267424214338909</v>
      </c>
      <c r="AN1136" s="30">
        <f>IF(Riskregister!$E$11="",0,COUNTIF(BL$4:BL$53,"&lt;"&amp;AL1136)*IF(AM1136&lt;0.5,Riskregister!$K$11+(Riskregister!$L$11-Riskregister!$K$11)*SQRT(AM1136/2),Riskregister!$L$11-(Riskregister!$L$11-Riskregister!$K$11)*SQRT((1-AM1136)/2)))</f>
        <v>0</v>
      </c>
      <c r="AO1136" s="30">
        <f t="shared" ca="1" si="697"/>
        <v>0.83968305727476478</v>
      </c>
      <c r="AP1136" s="30">
        <f t="shared" ca="1" si="697"/>
        <v>0.60891213688162926</v>
      </c>
      <c r="AQ1136" s="30">
        <f>IF(Riskregister!$E$12="",0,COUNTIF(BM$4:BM$53,"&lt;"&amp;AO1136)*IF(AP1136&lt;0.5,Riskregister!$K$12+(Riskregister!$L$12-Riskregister!$K$12)*SQRT(AP1136/2),Riskregister!$L$12-(Riskregister!$L$12-Riskregister!$K$12)*SQRT((1-AP1136)/2)))</f>
        <v>0</v>
      </c>
      <c r="AR1136" s="30">
        <f t="shared" ca="1" si="698"/>
        <v>0.37556083660739137</v>
      </c>
      <c r="AS1136" s="30">
        <f t="shared" ca="1" si="698"/>
        <v>5.0293348233846347E-3</v>
      </c>
      <c r="AT1136" s="30">
        <f>IF(Riskregister!$E$13="",0,COUNTIF(BN$4:BN$53,"&lt;"&amp;AR1136)*IF(AS1136&lt;0.5,Riskregister!$K$13+(Riskregister!$L$13-Riskregister!$K$13)*SQRT(AS1136/2),Riskregister!$L$13-(Riskregister!$L$13-Riskregister!$K$13)*SQRT((1-AS1136)/2)))</f>
        <v>0</v>
      </c>
      <c r="AU1136" s="30">
        <f t="shared" ca="1" si="699"/>
        <v>6.942943929147849E-3</v>
      </c>
      <c r="AV1136" s="30">
        <f t="shared" ca="1" si="699"/>
        <v>0.52291315242470338</v>
      </c>
      <c r="AW1136" s="30">
        <f>IF(Riskregister!$E$14="",0,COUNTIF(BO$4:BO$53,"&lt;"&amp;AU1136)*IF(AV1136&lt;0.5,Riskregister!$K$14+(Riskregister!$L$14-Riskregister!$K$14)*SQRT(AV1136/2),Riskregister!$L$14-(Riskregister!$L$14-Riskregister!$K$14)*SQRT((1-AV1136)/2)))</f>
        <v>0</v>
      </c>
      <c r="AX1136" s="30">
        <f t="shared" ca="1" si="700"/>
        <v>0.65916161788119032</v>
      </c>
      <c r="AY1136" s="30">
        <f t="shared" ca="1" si="700"/>
        <v>0.23920128031807331</v>
      </c>
      <c r="AZ1136" s="30">
        <f>IF(Riskregister!$E$15="",0,COUNTIF(BP$4:BP$53,"&lt;"&amp;AX1136)*IF(AY1136&lt;0.5,Riskregister!$K$15+(Riskregister!$L$15-Riskregister!$K$15)*SQRT(AY1136/2),Riskregister!$L$15-(Riskregister!$L$15-Riskregister!$K$15)*SQRT((1-AY1136)/2)))</f>
        <v>0</v>
      </c>
      <c r="BA1136" s="30">
        <f t="shared" ca="1" si="701"/>
        <v>0.26556960399031415</v>
      </c>
      <c r="BB1136" s="30">
        <f t="shared" ca="1" si="701"/>
        <v>0.59405431850497481</v>
      </c>
      <c r="BC1136" s="30">
        <f>IF(Riskregister!$E$16="",0,COUNTIF(BQ$4:BQ$53,"&lt;"&amp;BA1136)*IF(BB1136&lt;0.5,Riskregister!$K$16+(Riskregister!$L$16-Riskregister!$K$16)*SQRT(BB1136/2),Riskregister!$L$16-(Riskregister!$L$16-Riskregister!$K$16)*SQRT((1-BB1136)/2)))</f>
        <v>0</v>
      </c>
      <c r="BD1136" s="30">
        <f t="shared" ca="1" si="677"/>
        <v>19715250.726046935</v>
      </c>
    </row>
    <row r="1137" spans="20:56" x14ac:dyDescent="0.35">
      <c r="T1137" s="30">
        <f t="shared" ca="1" si="690"/>
        <v>0.89067853467121572</v>
      </c>
      <c r="U1137" s="30">
        <f t="shared" ca="1" si="690"/>
        <v>0.76911722879654576</v>
      </c>
      <c r="V1137" s="30">
        <f ca="1">IF(Riskregister!$E$5="",0,COUNTIF(BF$4:BF$53,"&lt;"&amp;T1137)*IF(U1137&lt;0.5,Riskregister!$K$5+(Riskregister!$L$5-Riskregister!$K$5)*SQRT(U1137/2),Riskregister!$L$5-(Riskregister!$L$5-Riskregister!$K$5)*SQRT((1-U1137)/2)))</f>
        <v>2682630.0086461352</v>
      </c>
      <c r="W1137" s="30">
        <f t="shared" ca="1" si="691"/>
        <v>0.77542787704405869</v>
      </c>
      <c r="X1137" s="30">
        <f t="shared" ca="1" si="691"/>
        <v>0.70073682908197776</v>
      </c>
      <c r="Y1137" s="30">
        <f ca="1">IF(Riskregister!$E$6="",0,COUNTIF(BG$4:BG$53,"&lt;"&amp;W1137)*IF(X1137&lt;0.5,Riskregister!$K$6+(Riskregister!$L$6-Riskregister!$K$6)*SQRT(X1137/2),Riskregister!$L$6-(Riskregister!$L$6-Riskregister!$K$6)*SQRT((1-X1137)/2)))</f>
        <v>3911158.9261064488</v>
      </c>
      <c r="Z1137" s="30">
        <f t="shared" ca="1" si="692"/>
        <v>0.77226847776268437</v>
      </c>
      <c r="AA1137" s="30">
        <f t="shared" ca="1" si="692"/>
        <v>3.6666192381927365E-2</v>
      </c>
      <c r="AB1137" s="30">
        <f ca="1">IF(Riskregister!$E$7="",0,COUNTIF(BH$4:BH$53,"&lt;"&amp;Z1137)*IF(AA1137&lt;0.5,Riskregister!$K$7+(Riskregister!$L$7-Riskregister!$K$7)*SQRT(AA1137/2),Riskregister!$L$7-(Riskregister!$L$7-Riskregister!$K$7)*SQRT((1-AA1137)/2)))</f>
        <v>779119.34023095598</v>
      </c>
      <c r="AC1137" s="30">
        <f t="shared" ca="1" si="693"/>
        <v>0.20606061793981478</v>
      </c>
      <c r="AD1137" s="30">
        <f t="shared" ca="1" si="693"/>
        <v>4.3624766112454805E-2</v>
      </c>
      <c r="AE1137" s="30">
        <f ca="1">IF(Riskregister!$E$8="",0,COUNTIF(BI$4:BI$53,"&lt;"&amp;AC1137)*IF(AD1137&lt;0.5,Riskregister!$K$8+(Riskregister!$L$8-Riskregister!$K$8)*SQRT(AD1137/2),Riskregister!$L$8-(Riskregister!$L$8-Riskregister!$K$8)*SQRT((1-AD1137)/2)))</f>
        <v>994143.74715332792</v>
      </c>
      <c r="AF1137" s="30">
        <f t="shared" ca="1" si="694"/>
        <v>0.46921458376884262</v>
      </c>
      <c r="AG1137" s="30">
        <f t="shared" ca="1" si="694"/>
        <v>0.33816397601858805</v>
      </c>
      <c r="AH1137" s="30">
        <f>IF(Riskregister!$E$9="",0,COUNTIF(BJ$4:BJ$53,"&lt;"&amp;AF1137)*IF(AG1137&lt;0.5,Riskregister!$K$9+(Riskregister!$L$9-Riskregister!$K$9)*SQRT(AG1137/2),Riskregister!$L$9-(Riskregister!$L$9-Riskregister!$K$9)*SQRT((1-AG1137)/2)))</f>
        <v>0</v>
      </c>
      <c r="AI1137" s="30">
        <f t="shared" ca="1" si="695"/>
        <v>0.76068136990146429</v>
      </c>
      <c r="AJ1137" s="30">
        <f t="shared" ca="1" si="695"/>
        <v>0.17630056517739523</v>
      </c>
      <c r="AK1137" s="30">
        <f>IF(Riskregister!$E$10="",0,COUNTIF(BK$4:BK$53,"&lt;"&amp;AI1137)*IF(AJ1137&lt;0.5,Riskregister!$K$10+(Riskregister!$L$10-Riskregister!$K$10)*SQRT(AJ1137/2),Riskregister!$L$10-(Riskregister!$L$10-Riskregister!$K$10)*SQRT((1-AJ1137)/2)))</f>
        <v>0</v>
      </c>
      <c r="AL1137" s="30">
        <f t="shared" ca="1" si="696"/>
        <v>0.25401292206354942</v>
      </c>
      <c r="AM1137" s="30">
        <f t="shared" ca="1" si="696"/>
        <v>0.80602270910133433</v>
      </c>
      <c r="AN1137" s="30">
        <f>IF(Riskregister!$E$11="",0,COUNTIF(BL$4:BL$53,"&lt;"&amp;AL1137)*IF(AM1137&lt;0.5,Riskregister!$K$11+(Riskregister!$L$11-Riskregister!$K$11)*SQRT(AM1137/2),Riskregister!$L$11-(Riskregister!$L$11-Riskregister!$K$11)*SQRT((1-AM1137)/2)))</f>
        <v>0</v>
      </c>
      <c r="AO1137" s="30">
        <f t="shared" ca="1" si="697"/>
        <v>0.46988776842300928</v>
      </c>
      <c r="AP1137" s="30">
        <f t="shared" ca="1" si="697"/>
        <v>0.82367698050378568</v>
      </c>
      <c r="AQ1137" s="30">
        <f>IF(Riskregister!$E$12="",0,COUNTIF(BM$4:BM$53,"&lt;"&amp;AO1137)*IF(AP1137&lt;0.5,Riskregister!$K$12+(Riskregister!$L$12-Riskregister!$K$12)*SQRT(AP1137/2),Riskregister!$L$12-(Riskregister!$L$12-Riskregister!$K$12)*SQRT((1-AP1137)/2)))</f>
        <v>0</v>
      </c>
      <c r="AR1137" s="30">
        <f t="shared" ca="1" si="698"/>
        <v>0.1445231335104451</v>
      </c>
      <c r="AS1137" s="30">
        <f t="shared" ca="1" si="698"/>
        <v>0.36845484676614626</v>
      </c>
      <c r="AT1137" s="30">
        <f>IF(Riskregister!$E$13="",0,COUNTIF(BN$4:BN$53,"&lt;"&amp;AR1137)*IF(AS1137&lt;0.5,Riskregister!$K$13+(Riskregister!$L$13-Riskregister!$K$13)*SQRT(AS1137/2),Riskregister!$L$13-(Riskregister!$L$13-Riskregister!$K$13)*SQRT((1-AS1137)/2)))</f>
        <v>0</v>
      </c>
      <c r="AU1137" s="30">
        <f t="shared" ca="1" si="699"/>
        <v>0.3852291470941932</v>
      </c>
      <c r="AV1137" s="30">
        <f t="shared" ca="1" si="699"/>
        <v>0.88629237243223535</v>
      </c>
      <c r="AW1137" s="30">
        <f>IF(Riskregister!$E$14="",0,COUNTIF(BO$4:BO$53,"&lt;"&amp;AU1137)*IF(AV1137&lt;0.5,Riskregister!$K$14+(Riskregister!$L$14-Riskregister!$K$14)*SQRT(AV1137/2),Riskregister!$L$14-(Riskregister!$L$14-Riskregister!$K$14)*SQRT((1-AV1137)/2)))</f>
        <v>0</v>
      </c>
      <c r="AX1137" s="30">
        <f t="shared" ca="1" si="700"/>
        <v>6.7546088562942308E-2</v>
      </c>
      <c r="AY1137" s="30">
        <f t="shared" ca="1" si="700"/>
        <v>3.6573043078019341E-2</v>
      </c>
      <c r="AZ1137" s="30">
        <f>IF(Riskregister!$E$15="",0,COUNTIF(BP$4:BP$53,"&lt;"&amp;AX1137)*IF(AY1137&lt;0.5,Riskregister!$K$15+(Riskregister!$L$15-Riskregister!$K$15)*SQRT(AY1137/2),Riskregister!$L$15-(Riskregister!$L$15-Riskregister!$K$15)*SQRT((1-AY1137)/2)))</f>
        <v>0</v>
      </c>
      <c r="BA1137" s="30">
        <f t="shared" ca="1" si="701"/>
        <v>0.79722244743384962</v>
      </c>
      <c r="BB1137" s="30">
        <f t="shared" ca="1" si="701"/>
        <v>0.83077284428381015</v>
      </c>
      <c r="BC1137" s="30">
        <f>IF(Riskregister!$E$16="",0,COUNTIF(BQ$4:BQ$53,"&lt;"&amp;BA1137)*IF(BB1137&lt;0.5,Riskregister!$K$16+(Riskregister!$L$16-Riskregister!$K$16)*SQRT(BB1137/2),Riskregister!$L$16-(Riskregister!$L$16-Riskregister!$K$16)*SQRT((1-BB1137)/2)))</f>
        <v>0</v>
      </c>
      <c r="BD1137" s="30">
        <f t="shared" ca="1" si="677"/>
        <v>8367052.022136867</v>
      </c>
    </row>
    <row r="1138" spans="20:56" x14ac:dyDescent="0.35">
      <c r="T1138" s="30">
        <f t="shared" ca="1" si="690"/>
        <v>3.2264294124747739E-2</v>
      </c>
      <c r="U1138" s="30">
        <f t="shared" ca="1" si="690"/>
        <v>0.874596813798035</v>
      </c>
      <c r="V1138" s="30">
        <f ca="1">IF(Riskregister!$E$5="",0,COUNTIF(BF$4:BF$53,"&lt;"&amp;T1138)*IF(U1138&lt;0.5,Riskregister!$K$5+(Riskregister!$L$5-Riskregister!$K$5)*SQRT(U1138/2),Riskregister!$L$5-(Riskregister!$L$5-Riskregister!$K$5)*SQRT((1-U1138)/2)))</f>
        <v>487318.71227684268</v>
      </c>
      <c r="W1138" s="30">
        <f t="shared" ca="1" si="691"/>
        <v>0.14437665351907447</v>
      </c>
      <c r="X1138" s="30">
        <f t="shared" ca="1" si="691"/>
        <v>0.13400401786337168</v>
      </c>
      <c r="Y1138" s="30">
        <f ca="1">IF(Riskregister!$E$6="",0,COUNTIF(BG$4:BG$53,"&lt;"&amp;W1138)*IF(X1138&lt;0.5,Riskregister!$K$6+(Riskregister!$L$6-Riskregister!$K$6)*SQRT(X1138/2),Riskregister!$L$6-(Riskregister!$L$6-Riskregister!$K$6)*SQRT((1-X1138)/2)))</f>
        <v>0</v>
      </c>
      <c r="Z1138" s="30">
        <f t="shared" ca="1" si="692"/>
        <v>0.99497398076449373</v>
      </c>
      <c r="AA1138" s="30">
        <f t="shared" ca="1" si="692"/>
        <v>0.74660761499126771</v>
      </c>
      <c r="AB1138" s="30">
        <f ca="1">IF(Riskregister!$E$7="",0,COUNTIF(BH$4:BH$53,"&lt;"&amp;Z1138)*IF(AA1138&lt;0.5,Riskregister!$K$7+(Riskregister!$L$7-Riskregister!$K$7)*SQRT(AA1138/2),Riskregister!$L$7-(Riskregister!$L$7-Riskregister!$K$7)*SQRT((1-AA1138)/2)))</f>
        <v>3855873.9775951304</v>
      </c>
      <c r="AC1138" s="30">
        <f t="shared" ca="1" si="693"/>
        <v>7.4147068916054604E-2</v>
      </c>
      <c r="AD1138" s="30">
        <f t="shared" ca="1" si="693"/>
        <v>0.9243127712267768</v>
      </c>
      <c r="AE1138" s="30">
        <f ca="1">IF(Riskregister!$E$8="",0,COUNTIF(BI$4:BI$53,"&lt;"&amp;AC1138)*IF(AD1138&lt;0.5,Riskregister!$K$8+(Riskregister!$L$8-Riskregister!$K$8)*SQRT(AD1138/2),Riskregister!$L$8-(Riskregister!$L$8-Riskregister!$K$8)*SQRT((1-AD1138)/2)))</f>
        <v>4085688.5422350597</v>
      </c>
      <c r="AF1138" s="30">
        <f t="shared" ca="1" si="694"/>
        <v>0.12378478975805851</v>
      </c>
      <c r="AG1138" s="30">
        <f t="shared" ca="1" si="694"/>
        <v>0.10406524193556876</v>
      </c>
      <c r="AH1138" s="30">
        <f>IF(Riskregister!$E$9="",0,COUNTIF(BJ$4:BJ$53,"&lt;"&amp;AF1138)*IF(AG1138&lt;0.5,Riskregister!$K$9+(Riskregister!$L$9-Riskregister!$K$9)*SQRT(AG1138/2),Riskregister!$L$9-(Riskregister!$L$9-Riskregister!$K$9)*SQRT((1-AG1138)/2)))</f>
        <v>0</v>
      </c>
      <c r="AI1138" s="30">
        <f t="shared" ca="1" si="695"/>
        <v>0.8571363624184184</v>
      </c>
      <c r="AJ1138" s="30">
        <f t="shared" ca="1" si="695"/>
        <v>0.59835398065216727</v>
      </c>
      <c r="AK1138" s="30">
        <f>IF(Riskregister!$E$10="",0,COUNTIF(BK$4:BK$53,"&lt;"&amp;AI1138)*IF(AJ1138&lt;0.5,Riskregister!$K$10+(Riskregister!$L$10-Riskregister!$K$10)*SQRT(AJ1138/2),Riskregister!$L$10-(Riskregister!$L$10-Riskregister!$K$10)*SQRT((1-AJ1138)/2)))</f>
        <v>0</v>
      </c>
      <c r="AL1138" s="30">
        <f t="shared" ca="1" si="696"/>
        <v>8.538019936225949E-2</v>
      </c>
      <c r="AM1138" s="30">
        <f t="shared" ca="1" si="696"/>
        <v>0.54706177057126482</v>
      </c>
      <c r="AN1138" s="30">
        <f>IF(Riskregister!$E$11="",0,COUNTIF(BL$4:BL$53,"&lt;"&amp;AL1138)*IF(AM1138&lt;0.5,Riskregister!$K$11+(Riskregister!$L$11-Riskregister!$K$11)*SQRT(AM1138/2),Riskregister!$L$11-(Riskregister!$L$11-Riskregister!$K$11)*SQRT((1-AM1138)/2)))</f>
        <v>0</v>
      </c>
      <c r="AO1138" s="30">
        <f t="shared" ca="1" si="697"/>
        <v>0.97528815734620122</v>
      </c>
      <c r="AP1138" s="30">
        <f t="shared" ca="1" si="697"/>
        <v>0.83505802018832864</v>
      </c>
      <c r="AQ1138" s="30">
        <f>IF(Riskregister!$E$12="",0,COUNTIF(BM$4:BM$53,"&lt;"&amp;AO1138)*IF(AP1138&lt;0.5,Riskregister!$K$12+(Riskregister!$L$12-Riskregister!$K$12)*SQRT(AP1138/2),Riskregister!$L$12-(Riskregister!$L$12-Riskregister!$K$12)*SQRT((1-AP1138)/2)))</f>
        <v>0</v>
      </c>
      <c r="AR1138" s="30">
        <f t="shared" ca="1" si="698"/>
        <v>7.2286834483500262E-2</v>
      </c>
      <c r="AS1138" s="30">
        <f t="shared" ca="1" si="698"/>
        <v>2.1208831492042224E-3</v>
      </c>
      <c r="AT1138" s="30">
        <f>IF(Riskregister!$E$13="",0,COUNTIF(BN$4:BN$53,"&lt;"&amp;AR1138)*IF(AS1138&lt;0.5,Riskregister!$K$13+(Riskregister!$L$13-Riskregister!$K$13)*SQRT(AS1138/2),Riskregister!$L$13-(Riskregister!$L$13-Riskregister!$K$13)*SQRT((1-AS1138)/2)))</f>
        <v>0</v>
      </c>
      <c r="AU1138" s="30">
        <f t="shared" ca="1" si="699"/>
        <v>0.99436399620654048</v>
      </c>
      <c r="AV1138" s="30">
        <f t="shared" ca="1" si="699"/>
        <v>0.52830164628496545</v>
      </c>
      <c r="AW1138" s="30">
        <f>IF(Riskregister!$E$14="",0,COUNTIF(BO$4:BO$53,"&lt;"&amp;AU1138)*IF(AV1138&lt;0.5,Riskregister!$K$14+(Riskregister!$L$14-Riskregister!$K$14)*SQRT(AV1138/2),Riskregister!$L$14-(Riskregister!$L$14-Riskregister!$K$14)*SQRT((1-AV1138)/2)))</f>
        <v>0</v>
      </c>
      <c r="AX1138" s="30">
        <f t="shared" ca="1" si="700"/>
        <v>0.27148997016528942</v>
      </c>
      <c r="AY1138" s="30">
        <f t="shared" ca="1" si="700"/>
        <v>0.93824744364318269</v>
      </c>
      <c r="AZ1138" s="30">
        <f>IF(Riskregister!$E$15="",0,COUNTIF(BP$4:BP$53,"&lt;"&amp;AX1138)*IF(AY1138&lt;0.5,Riskregister!$K$15+(Riskregister!$L$15-Riskregister!$K$15)*SQRT(AY1138/2),Riskregister!$L$15-(Riskregister!$L$15-Riskregister!$K$15)*SQRT((1-AY1138)/2)))</f>
        <v>0</v>
      </c>
      <c r="BA1138" s="30">
        <f t="shared" ca="1" si="701"/>
        <v>0.76313409349809791</v>
      </c>
      <c r="BB1138" s="30">
        <f t="shared" ca="1" si="701"/>
        <v>7.6014846731527475E-2</v>
      </c>
      <c r="BC1138" s="30">
        <f>IF(Riskregister!$E$16="",0,COUNTIF(BQ$4:BQ$53,"&lt;"&amp;BA1138)*IF(BB1138&lt;0.5,Riskregister!$K$16+(Riskregister!$L$16-Riskregister!$K$16)*SQRT(BB1138/2),Riskregister!$L$16-(Riskregister!$L$16-Riskregister!$K$16)*SQRT((1-BB1138)/2)))</f>
        <v>0</v>
      </c>
      <c r="BD1138" s="30">
        <f t="shared" ca="1" si="677"/>
        <v>8428881.2321070321</v>
      </c>
    </row>
    <row r="1139" spans="20:56" x14ac:dyDescent="0.35">
      <c r="T1139" s="30">
        <f t="shared" ca="1" si="690"/>
        <v>0.46761229045712072</v>
      </c>
      <c r="U1139" s="30">
        <f t="shared" ca="1" si="690"/>
        <v>0.59527291985510922</v>
      </c>
      <c r="V1139" s="30">
        <f ca="1">IF(Riskregister!$E$5="",0,COUNTIF(BF$4:BF$53,"&lt;"&amp;T1139)*IF(U1139&lt;0.5,Riskregister!$K$5+(Riskregister!$L$5-Riskregister!$K$5)*SQRT(U1139/2),Riskregister!$L$5-(Riskregister!$L$5-Riskregister!$K$5)*SQRT((1-U1139)/2)))</f>
        <v>1192704.7243868667</v>
      </c>
      <c r="W1139" s="30">
        <f t="shared" ca="1" si="691"/>
        <v>0.74803327824908628</v>
      </c>
      <c r="X1139" s="30">
        <f t="shared" ca="1" si="691"/>
        <v>0.78278247973142434</v>
      </c>
      <c r="Y1139" s="30">
        <f ca="1">IF(Riskregister!$E$6="",0,COUNTIF(BG$4:BG$53,"&lt;"&amp;W1139)*IF(X1139&lt;0.5,Riskregister!$K$6+(Riskregister!$L$6-Riskregister!$K$6)*SQRT(X1139/2),Riskregister!$L$6-(Riskregister!$L$6-Riskregister!$K$6)*SQRT((1-X1139)/2)))</f>
        <v>4220384.4669379201</v>
      </c>
      <c r="Z1139" s="30">
        <f t="shared" ca="1" si="692"/>
        <v>0.9515415814950704</v>
      </c>
      <c r="AA1139" s="30">
        <f t="shared" ca="1" si="692"/>
        <v>0.91361913913103221</v>
      </c>
      <c r="AB1139" s="30">
        <f ca="1">IF(Riskregister!$E$7="",0,COUNTIF(BH$4:BH$53,"&lt;"&amp;Z1139)*IF(AA1139&lt;0.5,Riskregister!$K$7+(Riskregister!$L$7-Riskregister!$K$7)*SQRT(AA1139/2),Riskregister!$L$7-(Riskregister!$L$7-Riskregister!$K$7)*SQRT((1-AA1139)/2)))</f>
        <v>3599881.1618796005</v>
      </c>
      <c r="AC1139" s="30">
        <f t="shared" ca="1" si="693"/>
        <v>4.3407706176165184E-2</v>
      </c>
      <c r="AD1139" s="30">
        <f t="shared" ca="1" si="693"/>
        <v>0.40025449424005544</v>
      </c>
      <c r="AE1139" s="30">
        <f ca="1">IF(Riskregister!$E$8="",0,COUNTIF(BI$4:BI$53,"&lt;"&amp;AC1139)*IF(AD1139&lt;0.5,Riskregister!$K$8+(Riskregister!$L$8-Riskregister!$K$8)*SQRT(AD1139/2),Riskregister!$L$8-(Riskregister!$L$8-Riskregister!$K$8)*SQRT((1-AD1139)/2)))</f>
        <v>0</v>
      </c>
      <c r="AF1139" s="30">
        <f t="shared" ca="1" si="694"/>
        <v>1.0468744250783035E-2</v>
      </c>
      <c r="AG1139" s="30">
        <f t="shared" ca="1" si="694"/>
        <v>0.95849682652954327</v>
      </c>
      <c r="AH1139" s="30">
        <f>IF(Riskregister!$E$9="",0,COUNTIF(BJ$4:BJ$53,"&lt;"&amp;AF1139)*IF(AG1139&lt;0.5,Riskregister!$K$9+(Riskregister!$L$9-Riskregister!$K$9)*SQRT(AG1139/2),Riskregister!$L$9-(Riskregister!$L$9-Riskregister!$K$9)*SQRT((1-AG1139)/2)))</f>
        <v>0</v>
      </c>
      <c r="AI1139" s="30">
        <f t="shared" ca="1" si="695"/>
        <v>0.57928310802637861</v>
      </c>
      <c r="AJ1139" s="30">
        <f t="shared" ca="1" si="695"/>
        <v>0.20737216462246166</v>
      </c>
      <c r="AK1139" s="30">
        <f>IF(Riskregister!$E$10="",0,COUNTIF(BK$4:BK$53,"&lt;"&amp;AI1139)*IF(AJ1139&lt;0.5,Riskregister!$K$10+(Riskregister!$L$10-Riskregister!$K$10)*SQRT(AJ1139/2),Riskregister!$L$10-(Riskregister!$L$10-Riskregister!$K$10)*SQRT((1-AJ1139)/2)))</f>
        <v>0</v>
      </c>
      <c r="AL1139" s="30">
        <f t="shared" ca="1" si="696"/>
        <v>0.48132595825594793</v>
      </c>
      <c r="AM1139" s="30">
        <f t="shared" ca="1" si="696"/>
        <v>0.75224563633869235</v>
      </c>
      <c r="AN1139" s="30">
        <f>IF(Riskregister!$E$11="",0,COUNTIF(BL$4:BL$53,"&lt;"&amp;AL1139)*IF(AM1139&lt;0.5,Riskregister!$K$11+(Riskregister!$L$11-Riskregister!$K$11)*SQRT(AM1139/2),Riskregister!$L$11-(Riskregister!$L$11-Riskregister!$K$11)*SQRT((1-AM1139)/2)))</f>
        <v>0</v>
      </c>
      <c r="AO1139" s="30">
        <f t="shared" ca="1" si="697"/>
        <v>0.31501145402178887</v>
      </c>
      <c r="AP1139" s="30">
        <f t="shared" ca="1" si="697"/>
        <v>0.204145542856909</v>
      </c>
      <c r="AQ1139" s="30">
        <f>IF(Riskregister!$E$12="",0,COUNTIF(BM$4:BM$53,"&lt;"&amp;AO1139)*IF(AP1139&lt;0.5,Riskregister!$K$12+(Riskregister!$L$12-Riskregister!$K$12)*SQRT(AP1139/2),Riskregister!$L$12-(Riskregister!$L$12-Riskregister!$K$12)*SQRT((1-AP1139)/2)))</f>
        <v>0</v>
      </c>
      <c r="AR1139" s="30">
        <f t="shared" ca="1" si="698"/>
        <v>0.38011780434622633</v>
      </c>
      <c r="AS1139" s="30">
        <f t="shared" ca="1" si="698"/>
        <v>0.17365297772090316</v>
      </c>
      <c r="AT1139" s="30">
        <f>IF(Riskregister!$E$13="",0,COUNTIF(BN$4:BN$53,"&lt;"&amp;AR1139)*IF(AS1139&lt;0.5,Riskregister!$K$13+(Riskregister!$L$13-Riskregister!$K$13)*SQRT(AS1139/2),Riskregister!$L$13-(Riskregister!$L$13-Riskregister!$K$13)*SQRT((1-AS1139)/2)))</f>
        <v>0</v>
      </c>
      <c r="AU1139" s="30">
        <f t="shared" ca="1" si="699"/>
        <v>1.5175882366675997E-2</v>
      </c>
      <c r="AV1139" s="30">
        <f t="shared" ca="1" si="699"/>
        <v>0.92169729930218403</v>
      </c>
      <c r="AW1139" s="30">
        <f>IF(Riskregister!$E$14="",0,COUNTIF(BO$4:BO$53,"&lt;"&amp;AU1139)*IF(AV1139&lt;0.5,Riskregister!$K$14+(Riskregister!$L$14-Riskregister!$K$14)*SQRT(AV1139/2),Riskregister!$L$14-(Riskregister!$L$14-Riskregister!$K$14)*SQRT((1-AV1139)/2)))</f>
        <v>0</v>
      </c>
      <c r="AX1139" s="30">
        <f t="shared" ca="1" si="700"/>
        <v>0.37070820881783395</v>
      </c>
      <c r="AY1139" s="30">
        <f t="shared" ca="1" si="700"/>
        <v>0.50883754674067472</v>
      </c>
      <c r="AZ1139" s="30">
        <f>IF(Riskregister!$E$15="",0,COUNTIF(BP$4:BP$53,"&lt;"&amp;AX1139)*IF(AY1139&lt;0.5,Riskregister!$K$15+(Riskregister!$L$15-Riskregister!$K$15)*SQRT(AY1139/2),Riskregister!$L$15-(Riskregister!$L$15-Riskregister!$K$15)*SQRT((1-AY1139)/2)))</f>
        <v>0</v>
      </c>
      <c r="BA1139" s="30">
        <f t="shared" ca="1" si="701"/>
        <v>0.79456606516873962</v>
      </c>
      <c r="BB1139" s="30">
        <f t="shared" ca="1" si="701"/>
        <v>0.74562339704451219</v>
      </c>
      <c r="BC1139" s="30">
        <f>IF(Riskregister!$E$16="",0,COUNTIF(BQ$4:BQ$53,"&lt;"&amp;BA1139)*IF(BB1139&lt;0.5,Riskregister!$K$16+(Riskregister!$L$16-Riskregister!$K$16)*SQRT(BB1139/2),Riskregister!$L$16-(Riskregister!$L$16-Riskregister!$K$16)*SQRT((1-BB1139)/2)))</f>
        <v>0</v>
      </c>
      <c r="BD1139" s="30">
        <f t="shared" ca="1" si="677"/>
        <v>9012970.3532043882</v>
      </c>
    </row>
    <row r="1140" spans="20:56" x14ac:dyDescent="0.35">
      <c r="T1140" s="30">
        <f t="shared" ca="1" si="690"/>
        <v>0.40132099944806121</v>
      </c>
      <c r="U1140" s="30">
        <f t="shared" ca="1" si="690"/>
        <v>0.82505288413463485</v>
      </c>
      <c r="V1140" s="30">
        <f ca="1">IF(Riskregister!$E$5="",0,COUNTIF(BF$4:BF$53,"&lt;"&amp;T1140)*IF(U1140&lt;0.5,Riskregister!$K$5+(Riskregister!$L$5-Riskregister!$K$5)*SQRT(U1140/2),Riskregister!$L$5-(Riskregister!$L$5-Riskregister!$K$5)*SQRT((1-U1140)/2)))</f>
        <v>1400724.9577893529</v>
      </c>
      <c r="W1140" s="30">
        <f t="shared" ca="1" si="691"/>
        <v>0.5972638111348606</v>
      </c>
      <c r="X1140" s="30">
        <f t="shared" ca="1" si="691"/>
        <v>0.91462470816312014</v>
      </c>
      <c r="Y1140" s="30">
        <f ca="1">IF(Riskregister!$E$6="",0,COUNTIF(BG$4:BG$53,"&lt;"&amp;W1140)*IF(X1140&lt;0.5,Riskregister!$K$6+(Riskregister!$L$6-Riskregister!$K$6)*SQRT(X1140/2),Riskregister!$L$6-(Riskregister!$L$6-Riskregister!$K$6)*SQRT((1-X1140)/2)))</f>
        <v>3256204.4023369178</v>
      </c>
      <c r="Z1140" s="30">
        <f t="shared" ca="1" si="692"/>
        <v>0.53189943715976662</v>
      </c>
      <c r="AA1140" s="30">
        <f t="shared" ca="1" si="692"/>
        <v>0.81093309932157953</v>
      </c>
      <c r="AB1140" s="30">
        <f ca="1">IF(Riskregister!$E$7="",0,COUNTIF(BH$4:BH$53,"&lt;"&amp;Z1140)*IF(AA1140&lt;0.5,Riskregister!$K$7+(Riskregister!$L$7-Riskregister!$K$7)*SQRT(AA1140/2),Riskregister!$L$7-(Riskregister!$L$7-Riskregister!$K$7)*SQRT((1-AA1140)/2)))</f>
        <v>1754327.8571938255</v>
      </c>
      <c r="AC1140" s="30">
        <f t="shared" ca="1" si="693"/>
        <v>0.74476854333562792</v>
      </c>
      <c r="AD1140" s="30">
        <f t="shared" ca="1" si="693"/>
        <v>0.34182874274620134</v>
      </c>
      <c r="AE1140" s="30">
        <f ca="1">IF(Riskregister!$E$8="",0,COUNTIF(BI$4:BI$53,"&lt;"&amp;AC1140)*IF(AD1140&lt;0.5,Riskregister!$K$8+(Riskregister!$L$8-Riskregister!$K$8)*SQRT(AD1140/2),Riskregister!$L$8-(Riskregister!$L$8-Riskregister!$K$8)*SQRT((1-AD1140)/2)))</f>
        <v>8972256.7776745968</v>
      </c>
      <c r="AF1140" s="30">
        <f t="shared" ca="1" si="694"/>
        <v>0.85758889522324155</v>
      </c>
      <c r="AG1140" s="30">
        <f t="shared" ca="1" si="694"/>
        <v>0.83780538636982349</v>
      </c>
      <c r="AH1140" s="30">
        <f>IF(Riskregister!$E$9="",0,COUNTIF(BJ$4:BJ$53,"&lt;"&amp;AF1140)*IF(AG1140&lt;0.5,Riskregister!$K$9+(Riskregister!$L$9-Riskregister!$K$9)*SQRT(AG1140/2),Riskregister!$L$9-(Riskregister!$L$9-Riskregister!$K$9)*SQRT((1-AG1140)/2)))</f>
        <v>0</v>
      </c>
      <c r="AI1140" s="30">
        <f t="shared" ca="1" si="695"/>
        <v>0.51655647041516584</v>
      </c>
      <c r="AJ1140" s="30">
        <f t="shared" ca="1" si="695"/>
        <v>0.89736359314776337</v>
      </c>
      <c r="AK1140" s="30">
        <f>IF(Riskregister!$E$10="",0,COUNTIF(BK$4:BK$53,"&lt;"&amp;AI1140)*IF(AJ1140&lt;0.5,Riskregister!$K$10+(Riskregister!$L$10-Riskregister!$K$10)*SQRT(AJ1140/2),Riskregister!$L$10-(Riskregister!$L$10-Riskregister!$K$10)*SQRT((1-AJ1140)/2)))</f>
        <v>0</v>
      </c>
      <c r="AL1140" s="30">
        <f t="shared" ca="1" si="696"/>
        <v>0.39556431940465386</v>
      </c>
      <c r="AM1140" s="30">
        <f t="shared" ca="1" si="696"/>
        <v>0.11183476625581334</v>
      </c>
      <c r="AN1140" s="30">
        <f>IF(Riskregister!$E$11="",0,COUNTIF(BL$4:BL$53,"&lt;"&amp;AL1140)*IF(AM1140&lt;0.5,Riskregister!$K$11+(Riskregister!$L$11-Riskregister!$K$11)*SQRT(AM1140/2),Riskregister!$L$11-(Riskregister!$L$11-Riskregister!$K$11)*SQRT((1-AM1140)/2)))</f>
        <v>0</v>
      </c>
      <c r="AO1140" s="30">
        <f t="shared" ca="1" si="697"/>
        <v>0.19737675602126137</v>
      </c>
      <c r="AP1140" s="30">
        <f t="shared" ca="1" si="697"/>
        <v>0.28419858459445324</v>
      </c>
      <c r="AQ1140" s="30">
        <f>IF(Riskregister!$E$12="",0,COUNTIF(BM$4:BM$53,"&lt;"&amp;AO1140)*IF(AP1140&lt;0.5,Riskregister!$K$12+(Riskregister!$L$12-Riskregister!$K$12)*SQRT(AP1140/2),Riskregister!$L$12-(Riskregister!$L$12-Riskregister!$K$12)*SQRT((1-AP1140)/2)))</f>
        <v>0</v>
      </c>
      <c r="AR1140" s="30">
        <f t="shared" ca="1" si="698"/>
        <v>0.34080068210185444</v>
      </c>
      <c r="AS1140" s="30">
        <f t="shared" ca="1" si="698"/>
        <v>3.3301959753154864E-2</v>
      </c>
      <c r="AT1140" s="30">
        <f>IF(Riskregister!$E$13="",0,COUNTIF(BN$4:BN$53,"&lt;"&amp;AR1140)*IF(AS1140&lt;0.5,Riskregister!$K$13+(Riskregister!$L$13-Riskregister!$K$13)*SQRT(AS1140/2),Riskregister!$L$13-(Riskregister!$L$13-Riskregister!$K$13)*SQRT((1-AS1140)/2)))</f>
        <v>0</v>
      </c>
      <c r="AU1140" s="30">
        <f t="shared" ca="1" si="699"/>
        <v>0.1913838305584451</v>
      </c>
      <c r="AV1140" s="30">
        <f t="shared" ca="1" si="699"/>
        <v>0.91924334119495521</v>
      </c>
      <c r="AW1140" s="30">
        <f>IF(Riskregister!$E$14="",0,COUNTIF(BO$4:BO$53,"&lt;"&amp;AU1140)*IF(AV1140&lt;0.5,Riskregister!$K$14+(Riskregister!$L$14-Riskregister!$K$14)*SQRT(AV1140/2),Riskregister!$L$14-(Riskregister!$L$14-Riskregister!$K$14)*SQRT((1-AV1140)/2)))</f>
        <v>0</v>
      </c>
      <c r="AX1140" s="30">
        <f t="shared" ca="1" si="700"/>
        <v>0.46683142795818444</v>
      </c>
      <c r="AY1140" s="30">
        <f t="shared" ca="1" si="700"/>
        <v>4.0026864004800489E-2</v>
      </c>
      <c r="AZ1140" s="30">
        <f>IF(Riskregister!$E$15="",0,COUNTIF(BP$4:BP$53,"&lt;"&amp;AX1140)*IF(AY1140&lt;0.5,Riskregister!$K$15+(Riskregister!$L$15-Riskregister!$K$15)*SQRT(AY1140/2),Riskregister!$L$15-(Riskregister!$L$15-Riskregister!$K$15)*SQRT((1-AY1140)/2)))</f>
        <v>0</v>
      </c>
      <c r="BA1140" s="30">
        <f t="shared" ca="1" si="701"/>
        <v>0.6344516829326059</v>
      </c>
      <c r="BB1140" s="30">
        <f t="shared" ca="1" si="701"/>
        <v>0.21253599070077378</v>
      </c>
      <c r="BC1140" s="30">
        <f>IF(Riskregister!$E$16="",0,COUNTIF(BQ$4:BQ$53,"&lt;"&amp;BA1140)*IF(BB1140&lt;0.5,Riskregister!$K$16+(Riskregister!$L$16-Riskregister!$K$16)*SQRT(BB1140/2),Riskregister!$L$16-(Riskregister!$L$16-Riskregister!$K$16)*SQRT((1-BB1140)/2)))</f>
        <v>0</v>
      </c>
      <c r="BD1140" s="30">
        <f t="shared" ca="1" si="677"/>
        <v>15383513.994994693</v>
      </c>
    </row>
    <row r="1141" spans="20:56" x14ac:dyDescent="0.35">
      <c r="T1141" s="30">
        <f t="shared" ca="1" si="690"/>
        <v>0.76853315355701979</v>
      </c>
      <c r="U1141" s="30">
        <f t="shared" ca="1" si="690"/>
        <v>4.852797263084041E-2</v>
      </c>
      <c r="V1141" s="30">
        <f ca="1">IF(Riskregister!$E$5="",0,COUNTIF(BF$4:BF$53,"&lt;"&amp;T1141)*IF(U1141&lt;0.5,Riskregister!$K$5+(Riskregister!$L$5-Riskregister!$K$5)*SQRT(U1141/2),Riskregister!$L$5-(Riskregister!$L$5-Riskregister!$K$5)*SQRT((1-U1141)/2)))</f>
        <v>1100480.2857819749</v>
      </c>
      <c r="W1141" s="30">
        <f t="shared" ca="1" si="691"/>
        <v>0.32251075302156029</v>
      </c>
      <c r="X1141" s="30">
        <f t="shared" ca="1" si="691"/>
        <v>0.51250321041086799</v>
      </c>
      <c r="Y1141" s="30">
        <f ca="1">IF(Riskregister!$E$6="",0,COUNTIF(BG$4:BG$53,"&lt;"&amp;W1141)*IF(X1141&lt;0.5,Riskregister!$K$6+(Riskregister!$L$6-Riskregister!$K$6)*SQRT(X1141/2),Riskregister!$L$6-(Riskregister!$L$6-Riskregister!$K$6)*SQRT((1-X1141)/2)))</f>
        <v>1111324.1315674237</v>
      </c>
      <c r="Z1141" s="30">
        <f t="shared" ca="1" si="692"/>
        <v>0.58753509799408954</v>
      </c>
      <c r="AA1141" s="30">
        <f t="shared" ca="1" si="692"/>
        <v>0.97047362165463535</v>
      </c>
      <c r="AB1141" s="30">
        <f ca="1">IF(Riskregister!$E$7="",0,COUNTIF(BH$4:BH$53,"&lt;"&amp;Z1141)*IF(AA1141&lt;0.5,Riskregister!$K$7+(Riskregister!$L$7-Riskregister!$K$7)*SQRT(AA1141/2),Riskregister!$L$7-(Riskregister!$L$7-Riskregister!$K$7)*SQRT((1-AA1141)/2)))</f>
        <v>2502315.5311256135</v>
      </c>
      <c r="AC1141" s="30">
        <f t="shared" ca="1" si="693"/>
        <v>0.17299033823889842</v>
      </c>
      <c r="AD1141" s="30">
        <f t="shared" ca="1" si="693"/>
        <v>9.7311599870327004E-2</v>
      </c>
      <c r="AE1141" s="30">
        <f ca="1">IF(Riskregister!$E$8="",0,COUNTIF(BI$4:BI$53,"&lt;"&amp;AC1141)*IF(AD1141&lt;0.5,Riskregister!$K$8+(Riskregister!$L$8-Riskregister!$K$8)*SQRT(AD1141/2),Riskregister!$L$8-(Riskregister!$L$8-Riskregister!$K$8)*SQRT((1-AD1141)/2)))</f>
        <v>1336728.8076289585</v>
      </c>
      <c r="AF1141" s="30">
        <f t="shared" ca="1" si="694"/>
        <v>0.23681567357597078</v>
      </c>
      <c r="AG1141" s="30">
        <f t="shared" ca="1" si="694"/>
        <v>0.44769307648502521</v>
      </c>
      <c r="AH1141" s="30">
        <f>IF(Riskregister!$E$9="",0,COUNTIF(BJ$4:BJ$53,"&lt;"&amp;AF1141)*IF(AG1141&lt;0.5,Riskregister!$K$9+(Riskregister!$L$9-Riskregister!$K$9)*SQRT(AG1141/2),Riskregister!$L$9-(Riskregister!$L$9-Riskregister!$K$9)*SQRT((1-AG1141)/2)))</f>
        <v>0</v>
      </c>
      <c r="AI1141" s="30">
        <f t="shared" ca="1" si="695"/>
        <v>0.59967094647819286</v>
      </c>
      <c r="AJ1141" s="30">
        <f t="shared" ca="1" si="695"/>
        <v>0.13527529409163819</v>
      </c>
      <c r="AK1141" s="30">
        <f>IF(Riskregister!$E$10="",0,COUNTIF(BK$4:BK$53,"&lt;"&amp;AI1141)*IF(AJ1141&lt;0.5,Riskregister!$K$10+(Riskregister!$L$10-Riskregister!$K$10)*SQRT(AJ1141/2),Riskregister!$L$10-(Riskregister!$L$10-Riskregister!$K$10)*SQRT((1-AJ1141)/2)))</f>
        <v>0</v>
      </c>
      <c r="AL1141" s="30">
        <f t="shared" ca="1" si="696"/>
        <v>0.17640383657085212</v>
      </c>
      <c r="AM1141" s="30">
        <f t="shared" ca="1" si="696"/>
        <v>0.70730305290419204</v>
      </c>
      <c r="AN1141" s="30">
        <f>IF(Riskregister!$E$11="",0,COUNTIF(BL$4:BL$53,"&lt;"&amp;AL1141)*IF(AM1141&lt;0.5,Riskregister!$K$11+(Riskregister!$L$11-Riskregister!$K$11)*SQRT(AM1141/2),Riskregister!$L$11-(Riskregister!$L$11-Riskregister!$K$11)*SQRT((1-AM1141)/2)))</f>
        <v>0</v>
      </c>
      <c r="AO1141" s="30">
        <f t="shared" ca="1" si="697"/>
        <v>0.38427223799968113</v>
      </c>
      <c r="AP1141" s="30">
        <f t="shared" ca="1" si="697"/>
        <v>0.2574143125209819</v>
      </c>
      <c r="AQ1141" s="30">
        <f>IF(Riskregister!$E$12="",0,COUNTIF(BM$4:BM$53,"&lt;"&amp;AO1141)*IF(AP1141&lt;0.5,Riskregister!$K$12+(Riskregister!$L$12-Riskregister!$K$12)*SQRT(AP1141/2),Riskregister!$L$12-(Riskregister!$L$12-Riskregister!$K$12)*SQRT((1-AP1141)/2)))</f>
        <v>0</v>
      </c>
      <c r="AR1141" s="30">
        <f t="shared" ca="1" si="698"/>
        <v>0.98117435920904583</v>
      </c>
      <c r="AS1141" s="30">
        <f t="shared" ca="1" si="698"/>
        <v>0.82992884579790993</v>
      </c>
      <c r="AT1141" s="30">
        <f>IF(Riskregister!$E$13="",0,COUNTIF(BN$4:BN$53,"&lt;"&amp;AR1141)*IF(AS1141&lt;0.5,Riskregister!$K$13+(Riskregister!$L$13-Riskregister!$K$13)*SQRT(AS1141/2),Riskregister!$L$13-(Riskregister!$L$13-Riskregister!$K$13)*SQRT((1-AS1141)/2)))</f>
        <v>0</v>
      </c>
      <c r="AU1141" s="30">
        <f t="shared" ca="1" si="699"/>
        <v>0.74414478224866831</v>
      </c>
      <c r="AV1141" s="30">
        <f t="shared" ca="1" si="699"/>
        <v>0.86170770538759656</v>
      </c>
      <c r="AW1141" s="30">
        <f>IF(Riskregister!$E$14="",0,COUNTIF(BO$4:BO$53,"&lt;"&amp;AU1141)*IF(AV1141&lt;0.5,Riskregister!$K$14+(Riskregister!$L$14-Riskregister!$K$14)*SQRT(AV1141/2),Riskregister!$L$14-(Riskregister!$L$14-Riskregister!$K$14)*SQRT((1-AV1141)/2)))</f>
        <v>0</v>
      </c>
      <c r="AX1141" s="30">
        <f t="shared" ca="1" si="700"/>
        <v>0.35283983795836626</v>
      </c>
      <c r="AY1141" s="30">
        <f t="shared" ca="1" si="700"/>
        <v>0.33101504591589348</v>
      </c>
      <c r="AZ1141" s="30">
        <f>IF(Riskregister!$E$15="",0,COUNTIF(BP$4:BP$53,"&lt;"&amp;AX1141)*IF(AY1141&lt;0.5,Riskregister!$K$15+(Riskregister!$L$15-Riskregister!$K$15)*SQRT(AY1141/2),Riskregister!$L$15-(Riskregister!$L$15-Riskregister!$K$15)*SQRT((1-AY1141)/2)))</f>
        <v>0</v>
      </c>
      <c r="BA1141" s="30">
        <f t="shared" ca="1" si="701"/>
        <v>0.42435283286300129</v>
      </c>
      <c r="BB1141" s="30">
        <f t="shared" ca="1" si="701"/>
        <v>0.88083363815970317</v>
      </c>
      <c r="BC1141" s="30">
        <f>IF(Riskregister!$E$16="",0,COUNTIF(BQ$4:BQ$53,"&lt;"&amp;BA1141)*IF(BB1141&lt;0.5,Riskregister!$K$16+(Riskregister!$L$16-Riskregister!$K$16)*SQRT(BB1141/2),Riskregister!$L$16-(Riskregister!$L$16-Riskregister!$K$16)*SQRT((1-BB1141)/2)))</f>
        <v>0</v>
      </c>
      <c r="BD1141" s="30">
        <f t="shared" ca="1" si="677"/>
        <v>6050848.756103971</v>
      </c>
    </row>
    <row r="1142" spans="20:56" x14ac:dyDescent="0.35">
      <c r="T1142" s="30">
        <f t="shared" ca="1" si="690"/>
        <v>0.61741906513018585</v>
      </c>
      <c r="U1142" s="30">
        <f t="shared" ca="1" si="690"/>
        <v>0.55293403437689337</v>
      </c>
      <c r="V1142" s="30">
        <f ca="1">IF(Riskregister!$E$5="",0,COUNTIF(BF$4:BF$53,"&lt;"&amp;T1142)*IF(U1142&lt;0.5,Riskregister!$K$5+(Riskregister!$L$5-Riskregister!$K$5)*SQRT(U1142/2),Riskregister!$L$5-(Riskregister!$L$5-Riskregister!$K$5)*SQRT((1-U1142)/2)))</f>
        <v>1548973.0531237964</v>
      </c>
      <c r="W1142" s="30">
        <f t="shared" ca="1" si="691"/>
        <v>0.38342517668982479</v>
      </c>
      <c r="X1142" s="30">
        <f t="shared" ca="1" si="691"/>
        <v>0.4215274725628253</v>
      </c>
      <c r="Y1142" s="30">
        <f ca="1">IF(Riskregister!$E$6="",0,COUNTIF(BG$4:BG$53,"&lt;"&amp;W1142)*IF(X1142&lt;0.5,Riskregister!$K$6+(Riskregister!$L$6-Riskregister!$K$6)*SQRT(X1142/2),Riskregister!$L$6-(Riskregister!$L$6-Riskregister!$K$6)*SQRT((1-X1142)/2)))</f>
        <v>1026362.2120788057</v>
      </c>
      <c r="Z1142" s="30">
        <f t="shared" ca="1" si="692"/>
        <v>0.54720905127167074</v>
      </c>
      <c r="AA1142" s="30">
        <f t="shared" ca="1" si="692"/>
        <v>0.94387424217237859</v>
      </c>
      <c r="AB1142" s="30">
        <f ca="1">IF(Riskregister!$E$7="",0,COUNTIF(BH$4:BH$53,"&lt;"&amp;Z1142)*IF(AA1142&lt;0.5,Riskregister!$K$7+(Riskregister!$L$7-Riskregister!$K$7)*SQRT(AA1142/2),Riskregister!$L$7-(Riskregister!$L$7-Riskregister!$K$7)*SQRT((1-AA1142)/2)))</f>
        <v>2048208.448069165</v>
      </c>
      <c r="AC1142" s="30">
        <f t="shared" ca="1" si="693"/>
        <v>0.77114107622070915</v>
      </c>
      <c r="AD1142" s="30">
        <f t="shared" ca="1" si="693"/>
        <v>0.60001348124175313</v>
      </c>
      <c r="AE1142" s="30">
        <f ca="1">IF(Riskregister!$E$8="",0,COUNTIF(BI$4:BI$53,"&lt;"&amp;AC1142)*IF(AD1142&lt;0.5,Riskregister!$K$8+(Riskregister!$L$8-Riskregister!$K$8)*SQRT(AD1142/2),Riskregister!$L$8-(Riskregister!$L$8-Riskregister!$K$8)*SQRT((1-AD1142)/2)))</f>
        <v>11592526.087167598</v>
      </c>
      <c r="AF1142" s="30">
        <f t="shared" ca="1" si="694"/>
        <v>0.50393597395547995</v>
      </c>
      <c r="AG1142" s="30">
        <f t="shared" ca="1" si="694"/>
        <v>0.57419262104271462</v>
      </c>
      <c r="AH1142" s="30">
        <f>IF(Riskregister!$E$9="",0,COUNTIF(BJ$4:BJ$53,"&lt;"&amp;AF1142)*IF(AG1142&lt;0.5,Riskregister!$K$9+(Riskregister!$L$9-Riskregister!$K$9)*SQRT(AG1142/2),Riskregister!$L$9-(Riskregister!$L$9-Riskregister!$K$9)*SQRT((1-AG1142)/2)))</f>
        <v>0</v>
      </c>
      <c r="AI1142" s="30">
        <f t="shared" ca="1" si="695"/>
        <v>0.21225133875171398</v>
      </c>
      <c r="AJ1142" s="30">
        <f t="shared" ca="1" si="695"/>
        <v>5.7691565205207906E-3</v>
      </c>
      <c r="AK1142" s="30">
        <f>IF(Riskregister!$E$10="",0,COUNTIF(BK$4:BK$53,"&lt;"&amp;AI1142)*IF(AJ1142&lt;0.5,Riskregister!$K$10+(Riskregister!$L$10-Riskregister!$K$10)*SQRT(AJ1142/2),Riskregister!$L$10-(Riskregister!$L$10-Riskregister!$K$10)*SQRT((1-AJ1142)/2)))</f>
        <v>0</v>
      </c>
      <c r="AL1142" s="30">
        <f t="shared" ca="1" si="696"/>
        <v>0.24430162346067619</v>
      </c>
      <c r="AM1142" s="30">
        <f t="shared" ca="1" si="696"/>
        <v>0.3196544310260887</v>
      </c>
      <c r="AN1142" s="30">
        <f>IF(Riskregister!$E$11="",0,COUNTIF(BL$4:BL$53,"&lt;"&amp;AL1142)*IF(AM1142&lt;0.5,Riskregister!$K$11+(Riskregister!$L$11-Riskregister!$K$11)*SQRT(AM1142/2),Riskregister!$L$11-(Riskregister!$L$11-Riskregister!$K$11)*SQRT((1-AM1142)/2)))</f>
        <v>0</v>
      </c>
      <c r="AO1142" s="30">
        <f t="shared" ca="1" si="697"/>
        <v>0.63596154596992471</v>
      </c>
      <c r="AP1142" s="30">
        <f t="shared" ca="1" si="697"/>
        <v>0.19272445369517033</v>
      </c>
      <c r="AQ1142" s="30">
        <f>IF(Riskregister!$E$12="",0,COUNTIF(BM$4:BM$53,"&lt;"&amp;AO1142)*IF(AP1142&lt;0.5,Riskregister!$K$12+(Riskregister!$L$12-Riskregister!$K$12)*SQRT(AP1142/2),Riskregister!$L$12-(Riskregister!$L$12-Riskregister!$K$12)*SQRT((1-AP1142)/2)))</f>
        <v>0</v>
      </c>
      <c r="AR1142" s="30">
        <f t="shared" ca="1" si="698"/>
        <v>0.44219182536890356</v>
      </c>
      <c r="AS1142" s="30">
        <f t="shared" ca="1" si="698"/>
        <v>0.21059699320561553</v>
      </c>
      <c r="AT1142" s="30">
        <f>IF(Riskregister!$E$13="",0,COUNTIF(BN$4:BN$53,"&lt;"&amp;AR1142)*IF(AS1142&lt;0.5,Riskregister!$K$13+(Riskregister!$L$13-Riskregister!$K$13)*SQRT(AS1142/2),Riskregister!$L$13-(Riskregister!$L$13-Riskregister!$K$13)*SQRT((1-AS1142)/2)))</f>
        <v>0</v>
      </c>
      <c r="AU1142" s="30">
        <f t="shared" ca="1" si="699"/>
        <v>0.53233007345636951</v>
      </c>
      <c r="AV1142" s="30">
        <f t="shared" ca="1" si="699"/>
        <v>0.61309009773944223</v>
      </c>
      <c r="AW1142" s="30">
        <f>IF(Riskregister!$E$14="",0,COUNTIF(BO$4:BO$53,"&lt;"&amp;AU1142)*IF(AV1142&lt;0.5,Riskregister!$K$14+(Riskregister!$L$14-Riskregister!$K$14)*SQRT(AV1142/2),Riskregister!$L$14-(Riskregister!$L$14-Riskregister!$K$14)*SQRT((1-AV1142)/2)))</f>
        <v>0</v>
      </c>
      <c r="AX1142" s="30">
        <f t="shared" ca="1" si="700"/>
        <v>8.4829136605667044E-2</v>
      </c>
      <c r="AY1142" s="30">
        <f t="shared" ca="1" si="700"/>
        <v>6.3060718415473005E-3</v>
      </c>
      <c r="AZ1142" s="30">
        <f>IF(Riskregister!$E$15="",0,COUNTIF(BP$4:BP$53,"&lt;"&amp;AX1142)*IF(AY1142&lt;0.5,Riskregister!$K$15+(Riskregister!$L$15-Riskregister!$K$15)*SQRT(AY1142/2),Riskregister!$L$15-(Riskregister!$L$15-Riskregister!$K$15)*SQRT((1-AY1142)/2)))</f>
        <v>0</v>
      </c>
      <c r="BA1142" s="30">
        <f t="shared" ca="1" si="701"/>
        <v>0.65081314049316741</v>
      </c>
      <c r="BB1142" s="30">
        <f t="shared" ca="1" si="701"/>
        <v>0.67199940676657699</v>
      </c>
      <c r="BC1142" s="30">
        <f>IF(Riskregister!$E$16="",0,COUNTIF(BQ$4:BQ$53,"&lt;"&amp;BA1142)*IF(BB1142&lt;0.5,Riskregister!$K$16+(Riskregister!$L$16-Riskregister!$K$16)*SQRT(BB1142/2),Riskregister!$L$16-(Riskregister!$L$16-Riskregister!$K$16)*SQRT((1-BB1142)/2)))</f>
        <v>0</v>
      </c>
      <c r="BD1142" s="30">
        <f t="shared" ca="1" si="677"/>
        <v>16216069.800439365</v>
      </c>
    </row>
    <row r="1143" spans="20:56" x14ac:dyDescent="0.35">
      <c r="T1143" s="30">
        <f t="shared" ca="1" si="690"/>
        <v>0.43737260245558884</v>
      </c>
      <c r="U1143" s="30">
        <f t="shared" ca="1" si="690"/>
        <v>0.46714832434829867</v>
      </c>
      <c r="V1143" s="30">
        <f ca="1">IF(Riskregister!$E$5="",0,COUNTIF(BF$4:BF$53,"&lt;"&amp;T1143)*IF(U1143&lt;0.5,Riskregister!$K$5+(Riskregister!$L$5-Riskregister!$K$5)*SQRT(U1143/2),Riskregister!$L$5-(Riskregister!$L$5-Riskregister!$K$5)*SQRT((1-U1143)/2)))</f>
        <v>1102448.3968578565</v>
      </c>
      <c r="W1143" s="30">
        <f t="shared" ca="1" si="691"/>
        <v>0.6426588222955919</v>
      </c>
      <c r="X1143" s="30">
        <f t="shared" ca="1" si="691"/>
        <v>0.19421320875917325</v>
      </c>
      <c r="Y1143" s="30">
        <f ca="1">IF(Riskregister!$E$6="",0,COUNTIF(BG$4:BG$53,"&lt;"&amp;W1143)*IF(X1143&lt;0.5,Riskregister!$K$6+(Riskregister!$L$6-Riskregister!$K$6)*SQRT(X1143/2),Riskregister!$L$6-(Riskregister!$L$6-Riskregister!$K$6)*SQRT((1-X1143)/2)))</f>
        <v>1521829.5738477581</v>
      </c>
      <c r="Z1143" s="30">
        <f t="shared" ca="1" si="692"/>
        <v>8.2937386100455868E-2</v>
      </c>
      <c r="AA1143" s="30">
        <f t="shared" ca="1" si="692"/>
        <v>5.6315893266993822E-3</v>
      </c>
      <c r="AB1143" s="30">
        <f ca="1">IF(Riskregister!$E$7="",0,COUNTIF(BH$4:BH$53,"&lt;"&amp;Z1143)*IF(AA1143&lt;0.5,Riskregister!$K$7+(Riskregister!$L$7-Riskregister!$K$7)*SQRT(AA1143/2),Riskregister!$L$7-(Riskregister!$L$7-Riskregister!$K$7)*SQRT((1-AA1143)/2)))</f>
        <v>205717.26497543679</v>
      </c>
      <c r="AC1143" s="30">
        <f t="shared" ca="1" si="693"/>
        <v>9.8958297463986988E-2</v>
      </c>
      <c r="AD1143" s="30">
        <f t="shared" ca="1" si="693"/>
        <v>0.91490895749850076</v>
      </c>
      <c r="AE1143" s="30">
        <f ca="1">IF(Riskregister!$E$8="",0,COUNTIF(BI$4:BI$53,"&lt;"&amp;AC1143)*IF(AD1143&lt;0.5,Riskregister!$K$8+(Riskregister!$L$8-Riskregister!$K$8)*SQRT(AD1143/2),Riskregister!$L$8-(Riskregister!$L$8-Riskregister!$K$8)*SQRT((1-AD1143)/2)))</f>
        <v>4030551.4121785215</v>
      </c>
      <c r="AF1143" s="30">
        <f t="shared" ca="1" si="694"/>
        <v>0.30589882776959987</v>
      </c>
      <c r="AG1143" s="30">
        <f t="shared" ca="1" si="694"/>
        <v>0.36884595839969281</v>
      </c>
      <c r="AH1143" s="30">
        <f>IF(Riskregister!$E$9="",0,COUNTIF(BJ$4:BJ$53,"&lt;"&amp;AF1143)*IF(AG1143&lt;0.5,Riskregister!$K$9+(Riskregister!$L$9-Riskregister!$K$9)*SQRT(AG1143/2),Riskregister!$L$9-(Riskregister!$L$9-Riskregister!$K$9)*SQRT((1-AG1143)/2)))</f>
        <v>0</v>
      </c>
      <c r="AI1143" s="30">
        <f t="shared" ca="1" si="695"/>
        <v>0.57485243473150949</v>
      </c>
      <c r="AJ1143" s="30">
        <f t="shared" ca="1" si="695"/>
        <v>0.74969139348540637</v>
      </c>
      <c r="AK1143" s="30">
        <f>IF(Riskregister!$E$10="",0,COUNTIF(BK$4:BK$53,"&lt;"&amp;AI1143)*IF(AJ1143&lt;0.5,Riskregister!$K$10+(Riskregister!$L$10-Riskregister!$K$10)*SQRT(AJ1143/2),Riskregister!$L$10-(Riskregister!$L$10-Riskregister!$K$10)*SQRT((1-AJ1143)/2)))</f>
        <v>0</v>
      </c>
      <c r="AL1143" s="30">
        <f t="shared" ca="1" si="696"/>
        <v>7.8321962148064639E-4</v>
      </c>
      <c r="AM1143" s="30">
        <f t="shared" ca="1" si="696"/>
        <v>0.89734646429478571</v>
      </c>
      <c r="AN1143" s="30">
        <f>IF(Riskregister!$E$11="",0,COUNTIF(BL$4:BL$53,"&lt;"&amp;AL1143)*IF(AM1143&lt;0.5,Riskregister!$K$11+(Riskregister!$L$11-Riskregister!$K$11)*SQRT(AM1143/2),Riskregister!$L$11-(Riskregister!$L$11-Riskregister!$K$11)*SQRT((1-AM1143)/2)))</f>
        <v>0</v>
      </c>
      <c r="AO1143" s="30">
        <f t="shared" ca="1" si="697"/>
        <v>0.75594657871973558</v>
      </c>
      <c r="AP1143" s="30">
        <f t="shared" ca="1" si="697"/>
        <v>0.85022908884309545</v>
      </c>
      <c r="AQ1143" s="30">
        <f>IF(Riskregister!$E$12="",0,COUNTIF(BM$4:BM$53,"&lt;"&amp;AO1143)*IF(AP1143&lt;0.5,Riskregister!$K$12+(Riskregister!$L$12-Riskregister!$K$12)*SQRT(AP1143/2),Riskregister!$L$12-(Riskregister!$L$12-Riskregister!$K$12)*SQRT((1-AP1143)/2)))</f>
        <v>0</v>
      </c>
      <c r="AR1143" s="30">
        <f t="shared" ca="1" si="698"/>
        <v>0.28416542457519534</v>
      </c>
      <c r="AS1143" s="30">
        <f t="shared" ca="1" si="698"/>
        <v>0.77908024312518487</v>
      </c>
      <c r="AT1143" s="30">
        <f>IF(Riskregister!$E$13="",0,COUNTIF(BN$4:BN$53,"&lt;"&amp;AR1143)*IF(AS1143&lt;0.5,Riskregister!$K$13+(Riskregister!$L$13-Riskregister!$K$13)*SQRT(AS1143/2),Riskregister!$L$13-(Riskregister!$L$13-Riskregister!$K$13)*SQRT((1-AS1143)/2)))</f>
        <v>0</v>
      </c>
      <c r="AU1143" s="30">
        <f t="shared" ca="1" si="699"/>
        <v>0.8358840065223192</v>
      </c>
      <c r="AV1143" s="30">
        <f t="shared" ca="1" si="699"/>
        <v>0.18878019915303346</v>
      </c>
      <c r="AW1143" s="30">
        <f>IF(Riskregister!$E$14="",0,COUNTIF(BO$4:BO$53,"&lt;"&amp;AU1143)*IF(AV1143&lt;0.5,Riskregister!$K$14+(Riskregister!$L$14-Riskregister!$K$14)*SQRT(AV1143/2),Riskregister!$L$14-(Riskregister!$L$14-Riskregister!$K$14)*SQRT((1-AV1143)/2)))</f>
        <v>0</v>
      </c>
      <c r="AX1143" s="30">
        <f t="shared" ca="1" si="700"/>
        <v>0.47817447927451084</v>
      </c>
      <c r="AY1143" s="30">
        <f t="shared" ca="1" si="700"/>
        <v>3.8347925024731833E-2</v>
      </c>
      <c r="AZ1143" s="30">
        <f>IF(Riskregister!$E$15="",0,COUNTIF(BP$4:BP$53,"&lt;"&amp;AX1143)*IF(AY1143&lt;0.5,Riskregister!$K$15+(Riskregister!$L$15-Riskregister!$K$15)*SQRT(AY1143/2),Riskregister!$L$15-(Riskregister!$L$15-Riskregister!$K$15)*SQRT((1-AY1143)/2)))</f>
        <v>0</v>
      </c>
      <c r="BA1143" s="30">
        <f t="shared" ca="1" si="701"/>
        <v>0.67940135303359372</v>
      </c>
      <c r="BB1143" s="30">
        <f t="shared" ca="1" si="701"/>
        <v>7.5180801618991877E-2</v>
      </c>
      <c r="BC1143" s="30">
        <f>IF(Riskregister!$E$16="",0,COUNTIF(BQ$4:BQ$53,"&lt;"&amp;BA1143)*IF(BB1143&lt;0.5,Riskregister!$K$16+(Riskregister!$L$16-Riskregister!$K$16)*SQRT(BB1143/2),Riskregister!$L$16-(Riskregister!$L$16-Riskregister!$K$16)*SQRT((1-BB1143)/2)))</f>
        <v>0</v>
      </c>
      <c r="BD1143" s="30">
        <f t="shared" ca="1" si="677"/>
        <v>6860546.6478595734</v>
      </c>
    </row>
    <row r="1144" spans="20:56" x14ac:dyDescent="0.35">
      <c r="T1144" s="30">
        <f t="shared" ref="T1144:U1163" ca="1" si="702">RAND()</f>
        <v>0.38836190683249827</v>
      </c>
      <c r="U1144" s="30">
        <f t="shared" ca="1" si="702"/>
        <v>0.23157224594478276</v>
      </c>
      <c r="V1144" s="30">
        <f ca="1">IF(Riskregister!$E$5="",0,COUNTIF(BF$4:BF$53,"&lt;"&amp;T1144)*IF(U1144&lt;0.5,Riskregister!$K$5+(Riskregister!$L$5-Riskregister!$K$5)*SQRT(U1144/2),Riskregister!$L$5-(Riskregister!$L$5-Riskregister!$K$5)*SQRT((1-U1144)/2)))</f>
        <v>909369.36022898101</v>
      </c>
      <c r="W1144" s="30">
        <f t="shared" ref="W1144:X1163" ca="1" si="703">RAND()</f>
        <v>0.57733425923804838</v>
      </c>
      <c r="X1144" s="30">
        <f t="shared" ca="1" si="703"/>
        <v>0.76478423162758447</v>
      </c>
      <c r="Y1144" s="30">
        <f ca="1">IF(Riskregister!$E$6="",0,COUNTIF(BG$4:BG$53,"&lt;"&amp;W1144)*IF(X1144&lt;0.5,Riskregister!$K$6+(Riskregister!$L$6-Riskregister!$K$6)*SQRT(X1144/2),Riskregister!$L$6-(Riskregister!$L$6-Riskregister!$K$6)*SQRT((1-X1144)/2)))</f>
        <v>2765415.786973909</v>
      </c>
      <c r="Z1144" s="30">
        <f t="shared" ref="Z1144:AA1163" ca="1" si="704">RAND()</f>
        <v>0.20845667123618061</v>
      </c>
      <c r="AA1144" s="30">
        <f t="shared" ca="1" si="704"/>
        <v>0.51459226535941871</v>
      </c>
      <c r="AB1144" s="30">
        <f ca="1">IF(Riskregister!$E$7="",0,COUNTIF(BH$4:BH$53,"&lt;"&amp;Z1144)*IF(AA1144&lt;0.5,Riskregister!$K$7+(Riskregister!$L$7-Riskregister!$K$7)*SQRT(AA1144/2),Riskregister!$L$7-(Riskregister!$L$7-Riskregister!$K$7)*SQRT((1-AA1144)/2)))</f>
        <v>910290.22049287299</v>
      </c>
      <c r="AC1144" s="30">
        <f t="shared" ref="AC1144:AD1163" ca="1" si="705">RAND()</f>
        <v>0.88936936944890033</v>
      </c>
      <c r="AD1144" s="30">
        <f t="shared" ca="1" si="705"/>
        <v>1.2197965225270613E-2</v>
      </c>
      <c r="AE1144" s="30">
        <f ca="1">IF(Riskregister!$E$8="",0,COUNTIF(BI$4:BI$53,"&lt;"&amp;AC1144)*IF(AD1144&lt;0.5,Riskregister!$K$8+(Riskregister!$L$8-Riskregister!$K$8)*SQRT(AD1144/2),Riskregister!$L$8-(Riskregister!$L$8-Riskregister!$K$8)*SQRT((1-AD1144)/2)))</f>
        <v>3335255.6083085127</v>
      </c>
      <c r="AF1144" s="30">
        <f t="shared" ref="AF1144:AG1163" ca="1" si="706">RAND()</f>
        <v>0.4800400393086679</v>
      </c>
      <c r="AG1144" s="30">
        <f t="shared" ca="1" si="706"/>
        <v>0.54527031116322255</v>
      </c>
      <c r="AH1144" s="30">
        <f>IF(Riskregister!$E$9="",0,COUNTIF(BJ$4:BJ$53,"&lt;"&amp;AF1144)*IF(AG1144&lt;0.5,Riskregister!$K$9+(Riskregister!$L$9-Riskregister!$K$9)*SQRT(AG1144/2),Riskregister!$L$9-(Riskregister!$L$9-Riskregister!$K$9)*SQRT((1-AG1144)/2)))</f>
        <v>0</v>
      </c>
      <c r="AI1144" s="30">
        <f t="shared" ref="AI1144:AJ1163" ca="1" si="707">RAND()</f>
        <v>0.29941929237285125</v>
      </c>
      <c r="AJ1144" s="30">
        <f t="shared" ca="1" si="707"/>
        <v>0.11115494423757299</v>
      </c>
      <c r="AK1144" s="30">
        <f>IF(Riskregister!$E$10="",0,COUNTIF(BK$4:BK$53,"&lt;"&amp;AI1144)*IF(AJ1144&lt;0.5,Riskregister!$K$10+(Riskregister!$L$10-Riskregister!$K$10)*SQRT(AJ1144/2),Riskregister!$L$10-(Riskregister!$L$10-Riskregister!$K$10)*SQRT((1-AJ1144)/2)))</f>
        <v>0</v>
      </c>
      <c r="AL1144" s="30">
        <f t="shared" ref="AL1144:AM1163" ca="1" si="708">RAND()</f>
        <v>0.49659889128550805</v>
      </c>
      <c r="AM1144" s="30">
        <f t="shared" ca="1" si="708"/>
        <v>0.58819763859012963</v>
      </c>
      <c r="AN1144" s="30">
        <f>IF(Riskregister!$E$11="",0,COUNTIF(BL$4:BL$53,"&lt;"&amp;AL1144)*IF(AM1144&lt;0.5,Riskregister!$K$11+(Riskregister!$L$11-Riskregister!$K$11)*SQRT(AM1144/2),Riskregister!$L$11-(Riskregister!$L$11-Riskregister!$K$11)*SQRT((1-AM1144)/2)))</f>
        <v>0</v>
      </c>
      <c r="AO1144" s="30">
        <f t="shared" ref="AO1144:AP1163" ca="1" si="709">RAND()</f>
        <v>0.74775520380291738</v>
      </c>
      <c r="AP1144" s="30">
        <f t="shared" ca="1" si="709"/>
        <v>0.56693186726941058</v>
      </c>
      <c r="AQ1144" s="30">
        <f>IF(Riskregister!$E$12="",0,COUNTIF(BM$4:BM$53,"&lt;"&amp;AO1144)*IF(AP1144&lt;0.5,Riskregister!$K$12+(Riskregister!$L$12-Riskregister!$K$12)*SQRT(AP1144/2),Riskregister!$L$12-(Riskregister!$L$12-Riskregister!$K$12)*SQRT((1-AP1144)/2)))</f>
        <v>0</v>
      </c>
      <c r="AR1144" s="30">
        <f t="shared" ref="AR1144:AS1163" ca="1" si="710">RAND()</f>
        <v>0.37023990693971276</v>
      </c>
      <c r="AS1144" s="30">
        <f t="shared" ca="1" si="710"/>
        <v>0.17275108335003886</v>
      </c>
      <c r="AT1144" s="30">
        <f>IF(Riskregister!$E$13="",0,COUNTIF(BN$4:BN$53,"&lt;"&amp;AR1144)*IF(AS1144&lt;0.5,Riskregister!$K$13+(Riskregister!$L$13-Riskregister!$K$13)*SQRT(AS1144/2),Riskregister!$L$13-(Riskregister!$L$13-Riskregister!$K$13)*SQRT((1-AS1144)/2)))</f>
        <v>0</v>
      </c>
      <c r="AU1144" s="30">
        <f t="shared" ref="AU1144:AV1163" ca="1" si="711">RAND()</f>
        <v>0.72689515027607632</v>
      </c>
      <c r="AV1144" s="30">
        <f t="shared" ca="1" si="711"/>
        <v>0.7221346544634939</v>
      </c>
      <c r="AW1144" s="30">
        <f>IF(Riskregister!$E$14="",0,COUNTIF(BO$4:BO$53,"&lt;"&amp;AU1144)*IF(AV1144&lt;0.5,Riskregister!$K$14+(Riskregister!$L$14-Riskregister!$K$14)*SQRT(AV1144/2),Riskregister!$L$14-(Riskregister!$L$14-Riskregister!$K$14)*SQRT((1-AV1144)/2)))</f>
        <v>0</v>
      </c>
      <c r="AX1144" s="30">
        <f t="shared" ref="AX1144:AY1163" ca="1" si="712">RAND()</f>
        <v>0.77055689014648465</v>
      </c>
      <c r="AY1144" s="30">
        <f t="shared" ca="1" si="712"/>
        <v>0.868655317886187</v>
      </c>
      <c r="AZ1144" s="30">
        <f>IF(Riskregister!$E$15="",0,COUNTIF(BP$4:BP$53,"&lt;"&amp;AX1144)*IF(AY1144&lt;0.5,Riskregister!$K$15+(Riskregister!$L$15-Riskregister!$K$15)*SQRT(AY1144/2),Riskregister!$L$15-(Riskregister!$L$15-Riskregister!$K$15)*SQRT((1-AY1144)/2)))</f>
        <v>0</v>
      </c>
      <c r="BA1144" s="30">
        <f t="shared" ref="BA1144:BB1163" ca="1" si="713">RAND()</f>
        <v>0.61998678853140843</v>
      </c>
      <c r="BB1144" s="30">
        <f t="shared" ca="1" si="713"/>
        <v>9.2358646815027146E-2</v>
      </c>
      <c r="BC1144" s="30">
        <f>IF(Riskregister!$E$16="",0,COUNTIF(BQ$4:BQ$53,"&lt;"&amp;BA1144)*IF(BB1144&lt;0.5,Riskregister!$K$16+(Riskregister!$L$16-Riskregister!$K$16)*SQRT(BB1144/2),Riskregister!$L$16-(Riskregister!$L$16-Riskregister!$K$16)*SQRT((1-BB1144)/2)))</f>
        <v>0</v>
      </c>
      <c r="BD1144" s="30">
        <f t="shared" ca="1" si="677"/>
        <v>7920330.9760042755</v>
      </c>
    </row>
    <row r="1145" spans="20:56" x14ac:dyDescent="0.35">
      <c r="T1145" s="30">
        <f t="shared" ca="1" si="702"/>
        <v>0.58218831710922936</v>
      </c>
      <c r="U1145" s="30">
        <f t="shared" ca="1" si="702"/>
        <v>0.38975933635783466</v>
      </c>
      <c r="V1145" s="30">
        <f ca="1">IF(Riskregister!$E$5="",0,COUNTIF(BF$4:BF$53,"&lt;"&amp;T1145)*IF(U1145&lt;0.5,Riskregister!$K$5+(Riskregister!$L$5-Riskregister!$K$5)*SQRT(U1145/2),Riskregister!$L$5-(Riskregister!$L$5-Riskregister!$K$5)*SQRT((1-U1145)/2)))</f>
        <v>1394613.1919995365</v>
      </c>
      <c r="W1145" s="30">
        <f t="shared" ca="1" si="703"/>
        <v>0.54166521791019606</v>
      </c>
      <c r="X1145" s="30">
        <f t="shared" ca="1" si="703"/>
        <v>0.92560435309863942</v>
      </c>
      <c r="Y1145" s="30">
        <f ca="1">IF(Riskregister!$E$6="",0,COUNTIF(BG$4:BG$53,"&lt;"&amp;W1145)*IF(X1145&lt;0.5,Riskregister!$K$6+(Riskregister!$L$6-Riskregister!$K$6)*SQRT(X1145/2),Riskregister!$L$6-(Riskregister!$L$6-Riskregister!$K$6)*SQRT((1-X1145)/2)))</f>
        <v>3305677.4582941895</v>
      </c>
      <c r="Z1145" s="30">
        <f t="shared" ca="1" si="704"/>
        <v>4.7548229354135496E-2</v>
      </c>
      <c r="AA1145" s="30">
        <f t="shared" ca="1" si="704"/>
        <v>0.34727388862583475</v>
      </c>
      <c r="AB1145" s="30">
        <f ca="1">IF(Riskregister!$E$7="",0,COUNTIF(BH$4:BH$53,"&lt;"&amp;Z1145)*IF(AA1145&lt;0.5,Riskregister!$K$7+(Riskregister!$L$7-Riskregister!$K$7)*SQRT(AA1145/2),Riskregister!$L$7-(Riskregister!$L$7-Riskregister!$K$7)*SQRT((1-AA1145)/2)))</f>
        <v>391688.36574901221</v>
      </c>
      <c r="AC1145" s="30">
        <f t="shared" ca="1" si="705"/>
        <v>0.67236063712407934</v>
      </c>
      <c r="AD1145" s="30">
        <f t="shared" ca="1" si="705"/>
        <v>0.15690995112310935</v>
      </c>
      <c r="AE1145" s="30">
        <f ca="1">IF(Riskregister!$E$8="",0,COUNTIF(BI$4:BI$53,"&lt;"&amp;AC1145)*IF(AD1145&lt;0.5,Riskregister!$K$8+(Riskregister!$L$8-Riskregister!$K$8)*SQRT(AD1145/2),Riskregister!$L$8-(Riskregister!$L$8-Riskregister!$K$8)*SQRT((1-AD1145)/2)))</f>
        <v>4849383.9635306019</v>
      </c>
      <c r="AF1145" s="30">
        <f t="shared" ca="1" si="706"/>
        <v>2.333365083907446E-2</v>
      </c>
      <c r="AG1145" s="30">
        <f t="shared" ca="1" si="706"/>
        <v>0.39376152575762058</v>
      </c>
      <c r="AH1145" s="30">
        <f>IF(Riskregister!$E$9="",0,COUNTIF(BJ$4:BJ$53,"&lt;"&amp;AF1145)*IF(AG1145&lt;0.5,Riskregister!$K$9+(Riskregister!$L$9-Riskregister!$K$9)*SQRT(AG1145/2),Riskregister!$L$9-(Riskregister!$L$9-Riskregister!$K$9)*SQRT((1-AG1145)/2)))</f>
        <v>0</v>
      </c>
      <c r="AI1145" s="30">
        <f t="shared" ca="1" si="707"/>
        <v>0.97147136461138761</v>
      </c>
      <c r="AJ1145" s="30">
        <f t="shared" ca="1" si="707"/>
        <v>0.58067577086980471</v>
      </c>
      <c r="AK1145" s="30">
        <f>IF(Riskregister!$E$10="",0,COUNTIF(BK$4:BK$53,"&lt;"&amp;AI1145)*IF(AJ1145&lt;0.5,Riskregister!$K$10+(Riskregister!$L$10-Riskregister!$K$10)*SQRT(AJ1145/2),Riskregister!$L$10-(Riskregister!$L$10-Riskregister!$K$10)*SQRT((1-AJ1145)/2)))</f>
        <v>0</v>
      </c>
      <c r="AL1145" s="30">
        <f t="shared" ca="1" si="708"/>
        <v>0.37834848325628012</v>
      </c>
      <c r="AM1145" s="30">
        <f t="shared" ca="1" si="708"/>
        <v>0.23976693422258033</v>
      </c>
      <c r="AN1145" s="30">
        <f>IF(Riskregister!$E$11="",0,COUNTIF(BL$4:BL$53,"&lt;"&amp;AL1145)*IF(AM1145&lt;0.5,Riskregister!$K$11+(Riskregister!$L$11-Riskregister!$K$11)*SQRT(AM1145/2),Riskregister!$L$11-(Riskregister!$L$11-Riskregister!$K$11)*SQRT((1-AM1145)/2)))</f>
        <v>0</v>
      </c>
      <c r="AO1145" s="30">
        <f t="shared" ca="1" si="709"/>
        <v>0.43381569197345737</v>
      </c>
      <c r="AP1145" s="30">
        <f t="shared" ca="1" si="709"/>
        <v>0.83346533134934309</v>
      </c>
      <c r="AQ1145" s="30">
        <f>IF(Riskregister!$E$12="",0,COUNTIF(BM$4:BM$53,"&lt;"&amp;AO1145)*IF(AP1145&lt;0.5,Riskregister!$K$12+(Riskregister!$L$12-Riskregister!$K$12)*SQRT(AP1145/2),Riskregister!$L$12-(Riskregister!$L$12-Riskregister!$K$12)*SQRT((1-AP1145)/2)))</f>
        <v>0</v>
      </c>
      <c r="AR1145" s="30">
        <f t="shared" ca="1" si="710"/>
        <v>0.98655179221659905</v>
      </c>
      <c r="AS1145" s="30">
        <f t="shared" ca="1" si="710"/>
        <v>0.67892833772834971</v>
      </c>
      <c r="AT1145" s="30">
        <f>IF(Riskregister!$E$13="",0,COUNTIF(BN$4:BN$53,"&lt;"&amp;AR1145)*IF(AS1145&lt;0.5,Riskregister!$K$13+(Riskregister!$L$13-Riskregister!$K$13)*SQRT(AS1145/2),Riskregister!$L$13-(Riskregister!$L$13-Riskregister!$K$13)*SQRT((1-AS1145)/2)))</f>
        <v>0</v>
      </c>
      <c r="AU1145" s="30">
        <f t="shared" ca="1" si="711"/>
        <v>0.47432120525591481</v>
      </c>
      <c r="AV1145" s="30">
        <f t="shared" ca="1" si="711"/>
        <v>0.78422859909436626</v>
      </c>
      <c r="AW1145" s="30">
        <f>IF(Riskregister!$E$14="",0,COUNTIF(BO$4:BO$53,"&lt;"&amp;AU1145)*IF(AV1145&lt;0.5,Riskregister!$K$14+(Riskregister!$L$14-Riskregister!$K$14)*SQRT(AV1145/2),Riskregister!$L$14-(Riskregister!$L$14-Riskregister!$K$14)*SQRT((1-AV1145)/2)))</f>
        <v>0</v>
      </c>
      <c r="AX1145" s="30">
        <f t="shared" ca="1" si="712"/>
        <v>0.40531997050018198</v>
      </c>
      <c r="AY1145" s="30">
        <f t="shared" ca="1" si="712"/>
        <v>0.55037555748573441</v>
      </c>
      <c r="AZ1145" s="30">
        <f>IF(Riskregister!$E$15="",0,COUNTIF(BP$4:BP$53,"&lt;"&amp;AX1145)*IF(AY1145&lt;0.5,Riskregister!$K$15+(Riskregister!$L$15-Riskregister!$K$15)*SQRT(AY1145/2),Riskregister!$L$15-(Riskregister!$L$15-Riskregister!$K$15)*SQRT((1-AY1145)/2)))</f>
        <v>0</v>
      </c>
      <c r="BA1145" s="30">
        <f t="shared" ca="1" si="713"/>
        <v>4.1786138915155702E-2</v>
      </c>
      <c r="BB1145" s="30">
        <f t="shared" ca="1" si="713"/>
        <v>0.86835723673565712</v>
      </c>
      <c r="BC1145" s="30">
        <f>IF(Riskregister!$E$16="",0,COUNTIF(BQ$4:BQ$53,"&lt;"&amp;BA1145)*IF(BB1145&lt;0.5,Riskregister!$K$16+(Riskregister!$L$16-Riskregister!$K$16)*SQRT(BB1145/2),Riskregister!$L$16-(Riskregister!$L$16-Riskregister!$K$16)*SQRT((1-BB1145)/2)))</f>
        <v>0</v>
      </c>
      <c r="BD1145" s="30">
        <f t="shared" ca="1" si="677"/>
        <v>9941362.9795733411</v>
      </c>
    </row>
    <row r="1146" spans="20:56" x14ac:dyDescent="0.35">
      <c r="T1146" s="30">
        <f t="shared" ca="1" si="702"/>
        <v>0.79979307834873481</v>
      </c>
      <c r="U1146" s="30">
        <f t="shared" ca="1" si="702"/>
        <v>0.63234540571841069</v>
      </c>
      <c r="V1146" s="30">
        <f ca="1">IF(Riskregister!$E$5="",0,COUNTIF(BF$4:BF$53,"&lt;"&amp;T1146)*IF(U1146&lt;0.5,Riskregister!$K$5+(Riskregister!$L$5-Riskregister!$K$5)*SQRT(U1146/2),Riskregister!$L$5-(Riskregister!$L$5-Riskregister!$K$5)*SQRT((1-U1146)/2)))</f>
        <v>2035310.5723730186</v>
      </c>
      <c r="W1146" s="30">
        <f t="shared" ca="1" si="703"/>
        <v>0.91885514310111227</v>
      </c>
      <c r="X1146" s="30">
        <f t="shared" ca="1" si="703"/>
        <v>5.1377533365039918E-2</v>
      </c>
      <c r="Y1146" s="30">
        <f ca="1">IF(Riskregister!$E$6="",0,COUNTIF(BG$4:BG$53,"&lt;"&amp;W1146)*IF(X1146&lt;0.5,Riskregister!$K$6+(Riskregister!$L$6-Riskregister!$K$6)*SQRT(X1146/2),Riskregister!$L$6-(Riskregister!$L$6-Riskregister!$K$6)*SQRT((1-X1146)/2)))</f>
        <v>1953995.5220111709</v>
      </c>
      <c r="Z1146" s="30">
        <f t="shared" ca="1" si="704"/>
        <v>0.30851118182099813</v>
      </c>
      <c r="AA1146" s="30">
        <f t="shared" ca="1" si="704"/>
        <v>0.1349857065558896</v>
      </c>
      <c r="AB1146" s="30">
        <f ca="1">IF(Riskregister!$E$7="",0,COUNTIF(BH$4:BH$53,"&lt;"&amp;Z1146)*IF(AA1146&lt;0.5,Riskregister!$K$7+(Riskregister!$L$7-Riskregister!$K$7)*SQRT(AA1146/2),Riskregister!$L$7-(Riskregister!$L$7-Riskregister!$K$7)*SQRT((1-AA1146)/2)))</f>
        <v>704639.26707193477</v>
      </c>
      <c r="AC1146" s="30">
        <f t="shared" ca="1" si="705"/>
        <v>0.57985887689276239</v>
      </c>
      <c r="AD1146" s="30">
        <f t="shared" ca="1" si="705"/>
        <v>0.62735950505095561</v>
      </c>
      <c r="AE1146" s="30">
        <f ca="1">IF(Riskregister!$E$8="",0,COUNTIF(BI$4:BI$53,"&lt;"&amp;AC1146)*IF(AD1146&lt;0.5,Riskregister!$K$8+(Riskregister!$L$8-Riskregister!$K$8)*SQRT(AD1146/2),Riskregister!$L$8-(Riskregister!$L$8-Riskregister!$K$8)*SQRT((1-AD1146)/2)))</f>
        <v>8913759.091162283</v>
      </c>
      <c r="AF1146" s="30">
        <f t="shared" ca="1" si="706"/>
        <v>0.13978912874634808</v>
      </c>
      <c r="AG1146" s="30">
        <f t="shared" ca="1" si="706"/>
        <v>0.28468770569906188</v>
      </c>
      <c r="AH1146" s="30">
        <f>IF(Riskregister!$E$9="",0,COUNTIF(BJ$4:BJ$53,"&lt;"&amp;AF1146)*IF(AG1146&lt;0.5,Riskregister!$K$9+(Riskregister!$L$9-Riskregister!$K$9)*SQRT(AG1146/2),Riskregister!$L$9-(Riskregister!$L$9-Riskregister!$K$9)*SQRT((1-AG1146)/2)))</f>
        <v>0</v>
      </c>
      <c r="AI1146" s="30">
        <f t="shared" ca="1" si="707"/>
        <v>0.77284222563139215</v>
      </c>
      <c r="AJ1146" s="30">
        <f t="shared" ca="1" si="707"/>
        <v>0.48746591617631152</v>
      </c>
      <c r="AK1146" s="30">
        <f>IF(Riskregister!$E$10="",0,COUNTIF(BK$4:BK$53,"&lt;"&amp;AI1146)*IF(AJ1146&lt;0.5,Riskregister!$K$10+(Riskregister!$L$10-Riskregister!$K$10)*SQRT(AJ1146/2),Riskregister!$L$10-(Riskregister!$L$10-Riskregister!$K$10)*SQRT((1-AJ1146)/2)))</f>
        <v>0</v>
      </c>
      <c r="AL1146" s="30">
        <f t="shared" ca="1" si="708"/>
        <v>0.62092015622975405</v>
      </c>
      <c r="AM1146" s="30">
        <f t="shared" ca="1" si="708"/>
        <v>0.79133286732127894</v>
      </c>
      <c r="AN1146" s="30">
        <f>IF(Riskregister!$E$11="",0,COUNTIF(BL$4:BL$53,"&lt;"&amp;AL1146)*IF(AM1146&lt;0.5,Riskregister!$K$11+(Riskregister!$L$11-Riskregister!$K$11)*SQRT(AM1146/2),Riskregister!$L$11-(Riskregister!$L$11-Riskregister!$K$11)*SQRT((1-AM1146)/2)))</f>
        <v>0</v>
      </c>
      <c r="AO1146" s="30">
        <f t="shared" ca="1" si="709"/>
        <v>0.15370644351970941</v>
      </c>
      <c r="AP1146" s="30">
        <f t="shared" ca="1" si="709"/>
        <v>0.48920233530079105</v>
      </c>
      <c r="AQ1146" s="30">
        <f>IF(Riskregister!$E$12="",0,COUNTIF(BM$4:BM$53,"&lt;"&amp;AO1146)*IF(AP1146&lt;0.5,Riskregister!$K$12+(Riskregister!$L$12-Riskregister!$K$12)*SQRT(AP1146/2),Riskregister!$L$12-(Riskregister!$L$12-Riskregister!$K$12)*SQRT((1-AP1146)/2)))</f>
        <v>0</v>
      </c>
      <c r="AR1146" s="30">
        <f t="shared" ca="1" si="710"/>
        <v>0.44906668320081777</v>
      </c>
      <c r="AS1146" s="30">
        <f t="shared" ca="1" si="710"/>
        <v>0.57338912445198431</v>
      </c>
      <c r="AT1146" s="30">
        <f>IF(Riskregister!$E$13="",0,COUNTIF(BN$4:BN$53,"&lt;"&amp;AR1146)*IF(AS1146&lt;0.5,Riskregister!$K$13+(Riskregister!$L$13-Riskregister!$K$13)*SQRT(AS1146/2),Riskregister!$L$13-(Riskregister!$L$13-Riskregister!$K$13)*SQRT((1-AS1146)/2)))</f>
        <v>0</v>
      </c>
      <c r="AU1146" s="30">
        <f t="shared" ca="1" si="711"/>
        <v>0.60500953187611728</v>
      </c>
      <c r="AV1146" s="30">
        <f t="shared" ca="1" si="711"/>
        <v>0.53089325112448127</v>
      </c>
      <c r="AW1146" s="30">
        <f>IF(Riskregister!$E$14="",0,COUNTIF(BO$4:BO$53,"&lt;"&amp;AU1146)*IF(AV1146&lt;0.5,Riskregister!$K$14+(Riskregister!$L$14-Riskregister!$K$14)*SQRT(AV1146/2),Riskregister!$L$14-(Riskregister!$L$14-Riskregister!$K$14)*SQRT((1-AV1146)/2)))</f>
        <v>0</v>
      </c>
      <c r="AX1146" s="30">
        <f t="shared" ca="1" si="712"/>
        <v>0.58261879208664258</v>
      </c>
      <c r="AY1146" s="30">
        <f t="shared" ca="1" si="712"/>
        <v>0.77967726714038965</v>
      </c>
      <c r="AZ1146" s="30">
        <f>IF(Riskregister!$E$15="",0,COUNTIF(BP$4:BP$53,"&lt;"&amp;AX1146)*IF(AY1146&lt;0.5,Riskregister!$K$15+(Riskregister!$L$15-Riskregister!$K$15)*SQRT(AY1146/2),Riskregister!$L$15-(Riskregister!$L$15-Riskregister!$K$15)*SQRT((1-AY1146)/2)))</f>
        <v>0</v>
      </c>
      <c r="BA1146" s="30">
        <f t="shared" ca="1" si="713"/>
        <v>0.77902748705139813</v>
      </c>
      <c r="BB1146" s="30">
        <f t="shared" ca="1" si="713"/>
        <v>0.5098082595153538</v>
      </c>
      <c r="BC1146" s="30">
        <f>IF(Riskregister!$E$16="",0,COUNTIF(BQ$4:BQ$53,"&lt;"&amp;BA1146)*IF(BB1146&lt;0.5,Riskregister!$K$16+(Riskregister!$L$16-Riskregister!$K$16)*SQRT(BB1146/2),Riskregister!$L$16-(Riskregister!$L$16-Riskregister!$K$16)*SQRT((1-BB1146)/2)))</f>
        <v>0</v>
      </c>
      <c r="BD1146" s="30">
        <f t="shared" ca="1" si="677"/>
        <v>13607704.452618407</v>
      </c>
    </row>
    <row r="1147" spans="20:56" x14ac:dyDescent="0.35">
      <c r="T1147" s="30">
        <f t="shared" ca="1" si="702"/>
        <v>0.57605739811543877</v>
      </c>
      <c r="U1147" s="30">
        <f t="shared" ca="1" si="702"/>
        <v>0.24423150347516742</v>
      </c>
      <c r="V1147" s="30">
        <f ca="1">IF(Riskregister!$E$5="",0,COUNTIF(BF$4:BF$53,"&lt;"&amp;T1147)*IF(U1147&lt;0.5,Riskregister!$K$5+(Riskregister!$L$5-Riskregister!$K$5)*SQRT(U1147/2),Riskregister!$L$5-(Riskregister!$L$5-Riskregister!$K$5)*SQRT((1-U1147)/2)))</f>
        <v>1229011.1569994376</v>
      </c>
      <c r="W1147" s="30">
        <f t="shared" ca="1" si="703"/>
        <v>0.9947077673374245</v>
      </c>
      <c r="X1147" s="30">
        <f t="shared" ca="1" si="703"/>
        <v>0.46340497491050681</v>
      </c>
      <c r="Y1147" s="30">
        <f ca="1">IF(Riskregister!$E$6="",0,COUNTIF(BG$4:BG$53,"&lt;"&amp;W1147)*IF(X1147&lt;0.5,Riskregister!$K$6+(Riskregister!$L$6-Riskregister!$K$6)*SQRT(X1147/2),Riskregister!$L$6-(Riskregister!$L$6-Riskregister!$K$6)*SQRT((1-X1147)/2)))</f>
        <v>6398632.3332950519</v>
      </c>
      <c r="Z1147" s="30">
        <f t="shared" ca="1" si="704"/>
        <v>0.52361577202522569</v>
      </c>
      <c r="AA1147" s="30">
        <f t="shared" ca="1" si="704"/>
        <v>0.61708409045989565</v>
      </c>
      <c r="AB1147" s="30">
        <f ca="1">IF(Riskregister!$E$7="",0,COUNTIF(BH$4:BH$53,"&lt;"&amp;Z1147)*IF(AA1147&lt;0.5,Riskregister!$K$7+(Riskregister!$L$7-Riskregister!$K$7)*SQRT(AA1147/2),Riskregister!$L$7-(Riskregister!$L$7-Riskregister!$K$7)*SQRT((1-AA1147)/2)))</f>
        <v>1481125.9169309812</v>
      </c>
      <c r="AC1147" s="30">
        <f t="shared" ca="1" si="705"/>
        <v>0.213307316254294</v>
      </c>
      <c r="AD1147" s="30">
        <f t="shared" ca="1" si="705"/>
        <v>0.69558448298249853</v>
      </c>
      <c r="AE1147" s="30">
        <f ca="1">IF(Riskregister!$E$8="",0,COUNTIF(BI$4:BI$53,"&lt;"&amp;AC1147)*IF(AD1147&lt;0.5,Riskregister!$K$8+(Riskregister!$L$8-Riskregister!$K$8)*SQRT(AD1147/2),Riskregister!$L$8-(Riskregister!$L$8-Riskregister!$K$8)*SQRT((1-AD1147)/2)))</f>
        <v>3166350.8008732144</v>
      </c>
      <c r="AF1147" s="30">
        <f t="shared" ca="1" si="706"/>
        <v>0.94519567734223053</v>
      </c>
      <c r="AG1147" s="30">
        <f t="shared" ca="1" si="706"/>
        <v>0.99224152203231741</v>
      </c>
      <c r="AH1147" s="30">
        <f>IF(Riskregister!$E$9="",0,COUNTIF(BJ$4:BJ$53,"&lt;"&amp;AF1147)*IF(AG1147&lt;0.5,Riskregister!$K$9+(Riskregister!$L$9-Riskregister!$K$9)*SQRT(AG1147/2),Riskregister!$L$9-(Riskregister!$L$9-Riskregister!$K$9)*SQRT((1-AG1147)/2)))</f>
        <v>0</v>
      </c>
      <c r="AI1147" s="30">
        <f t="shared" ca="1" si="707"/>
        <v>0.76159149224905243</v>
      </c>
      <c r="AJ1147" s="30">
        <f t="shared" ca="1" si="707"/>
        <v>0.18989225551212396</v>
      </c>
      <c r="AK1147" s="30">
        <f>IF(Riskregister!$E$10="",0,COUNTIF(BK$4:BK$53,"&lt;"&amp;AI1147)*IF(AJ1147&lt;0.5,Riskregister!$K$10+(Riskregister!$L$10-Riskregister!$K$10)*SQRT(AJ1147/2),Riskregister!$L$10-(Riskregister!$L$10-Riskregister!$K$10)*SQRT((1-AJ1147)/2)))</f>
        <v>0</v>
      </c>
      <c r="AL1147" s="30">
        <f t="shared" ca="1" si="708"/>
        <v>0.95721814716161835</v>
      </c>
      <c r="AM1147" s="30">
        <f t="shared" ca="1" si="708"/>
        <v>8.8361291902739558E-2</v>
      </c>
      <c r="AN1147" s="30">
        <f>IF(Riskregister!$E$11="",0,COUNTIF(BL$4:BL$53,"&lt;"&amp;AL1147)*IF(AM1147&lt;0.5,Riskregister!$K$11+(Riskregister!$L$11-Riskregister!$K$11)*SQRT(AM1147/2),Riskregister!$L$11-(Riskregister!$L$11-Riskregister!$K$11)*SQRT((1-AM1147)/2)))</f>
        <v>0</v>
      </c>
      <c r="AO1147" s="30">
        <f t="shared" ca="1" si="709"/>
        <v>0.82102679628954145</v>
      </c>
      <c r="AP1147" s="30">
        <f t="shared" ca="1" si="709"/>
        <v>0.50673031054876305</v>
      </c>
      <c r="AQ1147" s="30">
        <f>IF(Riskregister!$E$12="",0,COUNTIF(BM$4:BM$53,"&lt;"&amp;AO1147)*IF(AP1147&lt;0.5,Riskregister!$K$12+(Riskregister!$L$12-Riskregister!$K$12)*SQRT(AP1147/2),Riskregister!$L$12-(Riskregister!$L$12-Riskregister!$K$12)*SQRT((1-AP1147)/2)))</f>
        <v>0</v>
      </c>
      <c r="AR1147" s="30">
        <f t="shared" ca="1" si="710"/>
        <v>0.41481117477501572</v>
      </c>
      <c r="AS1147" s="30">
        <f t="shared" ca="1" si="710"/>
        <v>0.36896342584524711</v>
      </c>
      <c r="AT1147" s="30">
        <f>IF(Riskregister!$E$13="",0,COUNTIF(BN$4:BN$53,"&lt;"&amp;AR1147)*IF(AS1147&lt;0.5,Riskregister!$K$13+(Riskregister!$L$13-Riskregister!$K$13)*SQRT(AS1147/2),Riskregister!$L$13-(Riskregister!$L$13-Riskregister!$K$13)*SQRT((1-AS1147)/2)))</f>
        <v>0</v>
      </c>
      <c r="AU1147" s="30">
        <f t="shared" ca="1" si="711"/>
        <v>2.0249488985138453E-2</v>
      </c>
      <c r="AV1147" s="30">
        <f t="shared" ca="1" si="711"/>
        <v>0.63280940774960681</v>
      </c>
      <c r="AW1147" s="30">
        <f>IF(Riskregister!$E$14="",0,COUNTIF(BO$4:BO$53,"&lt;"&amp;AU1147)*IF(AV1147&lt;0.5,Riskregister!$K$14+(Riskregister!$L$14-Riskregister!$K$14)*SQRT(AV1147/2),Riskregister!$L$14-(Riskregister!$L$14-Riskregister!$K$14)*SQRT((1-AV1147)/2)))</f>
        <v>0</v>
      </c>
      <c r="AX1147" s="30">
        <f t="shared" ca="1" si="712"/>
        <v>0.78225790502542991</v>
      </c>
      <c r="AY1147" s="30">
        <f t="shared" ca="1" si="712"/>
        <v>0.89497652237425696</v>
      </c>
      <c r="AZ1147" s="30">
        <f>IF(Riskregister!$E$15="",0,COUNTIF(BP$4:BP$53,"&lt;"&amp;AX1147)*IF(AY1147&lt;0.5,Riskregister!$K$15+(Riskregister!$L$15-Riskregister!$K$15)*SQRT(AY1147/2),Riskregister!$L$15-(Riskregister!$L$15-Riskregister!$K$15)*SQRT((1-AY1147)/2)))</f>
        <v>0</v>
      </c>
      <c r="BA1147" s="30">
        <f t="shared" ca="1" si="713"/>
        <v>0.78979225234239847</v>
      </c>
      <c r="BB1147" s="30">
        <f t="shared" ca="1" si="713"/>
        <v>0.90432227308318958</v>
      </c>
      <c r="BC1147" s="30">
        <f>IF(Riskregister!$E$16="",0,COUNTIF(BQ$4:BQ$53,"&lt;"&amp;BA1147)*IF(BB1147&lt;0.5,Riskregister!$K$16+(Riskregister!$L$16-Riskregister!$K$16)*SQRT(BB1147/2),Riskregister!$L$16-(Riskregister!$L$16-Riskregister!$K$16)*SQRT((1-BB1147)/2)))</f>
        <v>0</v>
      </c>
      <c r="BD1147" s="30">
        <f t="shared" ca="1" si="677"/>
        <v>12275120.208098685</v>
      </c>
    </row>
    <row r="1148" spans="20:56" x14ac:dyDescent="0.35">
      <c r="T1148" s="30">
        <f t="shared" ca="1" si="702"/>
        <v>0.3052049268966589</v>
      </c>
      <c r="U1148" s="30">
        <f t="shared" ca="1" si="702"/>
        <v>0.74355790617648232</v>
      </c>
      <c r="V1148" s="30">
        <f ca="1">IF(Riskregister!$E$5="",0,COUNTIF(BF$4:BF$53,"&lt;"&amp;T1148)*IF(U1148&lt;0.5,Riskregister!$K$5+(Riskregister!$L$5-Riskregister!$K$5)*SQRT(U1148/2),Riskregister!$L$5-(Riskregister!$L$5-Riskregister!$K$5)*SQRT((1-U1148)/2)))</f>
        <v>1316592.4514483865</v>
      </c>
      <c r="W1148" s="30">
        <f t="shared" ca="1" si="703"/>
        <v>0.45876255890400575</v>
      </c>
      <c r="X1148" s="30">
        <f t="shared" ca="1" si="703"/>
        <v>0.84276470375324508</v>
      </c>
      <c r="Y1148" s="30">
        <f ca="1">IF(Riskregister!$E$6="",0,COUNTIF(BG$4:BG$53,"&lt;"&amp;W1148)*IF(X1148&lt;0.5,Riskregister!$K$6+(Riskregister!$L$6-Riskregister!$K$6)*SQRT(X1148/2),Riskregister!$L$6-(Riskregister!$L$6-Riskregister!$K$6)*SQRT((1-X1148)/2)))</f>
        <v>2990601.8032119474</v>
      </c>
      <c r="Z1148" s="30">
        <f t="shared" ca="1" si="704"/>
        <v>0.6813511756118259</v>
      </c>
      <c r="AA1148" s="30">
        <f t="shared" ca="1" si="704"/>
        <v>0.90528543527293537</v>
      </c>
      <c r="AB1148" s="30">
        <f ca="1">IF(Riskregister!$E$7="",0,COUNTIF(BH$4:BH$53,"&lt;"&amp;Z1148)*IF(AA1148&lt;0.5,Riskregister!$K$7+(Riskregister!$L$7-Riskregister!$K$7)*SQRT(AA1148/2),Riskregister!$L$7-(Riskregister!$L$7-Riskregister!$K$7)*SQRT((1-AA1148)/2)))</f>
        <v>2266837.6538172425</v>
      </c>
      <c r="AC1148" s="30">
        <f t="shared" ca="1" si="705"/>
        <v>0.75547210414755916</v>
      </c>
      <c r="AD1148" s="30">
        <f t="shared" ca="1" si="705"/>
        <v>0.91068627402364732</v>
      </c>
      <c r="AE1148" s="30">
        <f ca="1">IF(Riskregister!$E$8="",0,COUNTIF(BI$4:BI$53,"&lt;"&amp;AC1148)*IF(AD1148&lt;0.5,Riskregister!$K$8+(Riskregister!$L$8-Riskregister!$K$8)*SQRT(AD1148/2),Riskregister!$L$8-(Riskregister!$L$8-Riskregister!$K$8)*SQRT((1-AD1148)/2)))</f>
        <v>16027151.946708627</v>
      </c>
      <c r="AF1148" s="30">
        <f t="shared" ca="1" si="706"/>
        <v>0.58450862347100341</v>
      </c>
      <c r="AG1148" s="30">
        <f t="shared" ca="1" si="706"/>
        <v>5.1390381619537573E-2</v>
      </c>
      <c r="AH1148" s="30">
        <f>IF(Riskregister!$E$9="",0,COUNTIF(BJ$4:BJ$53,"&lt;"&amp;AF1148)*IF(AG1148&lt;0.5,Riskregister!$K$9+(Riskregister!$L$9-Riskregister!$K$9)*SQRT(AG1148/2),Riskregister!$L$9-(Riskregister!$L$9-Riskregister!$K$9)*SQRT((1-AG1148)/2)))</f>
        <v>0</v>
      </c>
      <c r="AI1148" s="30">
        <f t="shared" ca="1" si="707"/>
        <v>0.88171107824501693</v>
      </c>
      <c r="AJ1148" s="30">
        <f t="shared" ca="1" si="707"/>
        <v>0.18103044115978473</v>
      </c>
      <c r="AK1148" s="30">
        <f>IF(Riskregister!$E$10="",0,COUNTIF(BK$4:BK$53,"&lt;"&amp;AI1148)*IF(AJ1148&lt;0.5,Riskregister!$K$10+(Riskregister!$L$10-Riskregister!$K$10)*SQRT(AJ1148/2),Riskregister!$L$10-(Riskregister!$L$10-Riskregister!$K$10)*SQRT((1-AJ1148)/2)))</f>
        <v>0</v>
      </c>
      <c r="AL1148" s="30">
        <f t="shared" ca="1" si="708"/>
        <v>0.80043838509216469</v>
      </c>
      <c r="AM1148" s="30">
        <f t="shared" ca="1" si="708"/>
        <v>0.64484619768835982</v>
      </c>
      <c r="AN1148" s="30">
        <f>IF(Riskregister!$E$11="",0,COUNTIF(BL$4:BL$53,"&lt;"&amp;AL1148)*IF(AM1148&lt;0.5,Riskregister!$K$11+(Riskregister!$L$11-Riskregister!$K$11)*SQRT(AM1148/2),Riskregister!$L$11-(Riskregister!$L$11-Riskregister!$K$11)*SQRT((1-AM1148)/2)))</f>
        <v>0</v>
      </c>
      <c r="AO1148" s="30">
        <f t="shared" ca="1" si="709"/>
        <v>0.40966193570282639</v>
      </c>
      <c r="AP1148" s="30">
        <f t="shared" ca="1" si="709"/>
        <v>0.21452104356545842</v>
      </c>
      <c r="AQ1148" s="30">
        <f>IF(Riskregister!$E$12="",0,COUNTIF(BM$4:BM$53,"&lt;"&amp;AO1148)*IF(AP1148&lt;0.5,Riskregister!$K$12+(Riskregister!$L$12-Riskregister!$K$12)*SQRT(AP1148/2),Riskregister!$L$12-(Riskregister!$L$12-Riskregister!$K$12)*SQRT((1-AP1148)/2)))</f>
        <v>0</v>
      </c>
      <c r="AR1148" s="30">
        <f t="shared" ca="1" si="710"/>
        <v>0.35512342040456346</v>
      </c>
      <c r="AS1148" s="30">
        <f t="shared" ca="1" si="710"/>
        <v>0.46401750739276082</v>
      </c>
      <c r="AT1148" s="30">
        <f>IF(Riskregister!$E$13="",0,COUNTIF(BN$4:BN$53,"&lt;"&amp;AR1148)*IF(AS1148&lt;0.5,Riskregister!$K$13+(Riskregister!$L$13-Riskregister!$K$13)*SQRT(AS1148/2),Riskregister!$L$13-(Riskregister!$L$13-Riskregister!$K$13)*SQRT((1-AS1148)/2)))</f>
        <v>0</v>
      </c>
      <c r="AU1148" s="30">
        <f t="shared" ca="1" si="711"/>
        <v>0.40287449722327362</v>
      </c>
      <c r="AV1148" s="30">
        <f t="shared" ca="1" si="711"/>
        <v>0.96951952333584668</v>
      </c>
      <c r="AW1148" s="30">
        <f>IF(Riskregister!$E$14="",0,COUNTIF(BO$4:BO$53,"&lt;"&amp;AU1148)*IF(AV1148&lt;0.5,Riskregister!$K$14+(Riskregister!$L$14-Riskregister!$K$14)*SQRT(AV1148/2),Riskregister!$L$14-(Riskregister!$L$14-Riskregister!$K$14)*SQRT((1-AV1148)/2)))</f>
        <v>0</v>
      </c>
      <c r="AX1148" s="30">
        <f t="shared" ca="1" si="712"/>
        <v>0.56465677952357751</v>
      </c>
      <c r="AY1148" s="30">
        <f t="shared" ca="1" si="712"/>
        <v>0.54709524488709427</v>
      </c>
      <c r="AZ1148" s="30">
        <f>IF(Riskregister!$E$15="",0,COUNTIF(BP$4:BP$53,"&lt;"&amp;AX1148)*IF(AY1148&lt;0.5,Riskregister!$K$15+(Riskregister!$L$15-Riskregister!$K$15)*SQRT(AY1148/2),Riskregister!$L$15-(Riskregister!$L$15-Riskregister!$K$15)*SQRT((1-AY1148)/2)))</f>
        <v>0</v>
      </c>
      <c r="BA1148" s="30">
        <f t="shared" ca="1" si="713"/>
        <v>0.52831081725828133</v>
      </c>
      <c r="BB1148" s="30">
        <f t="shared" ca="1" si="713"/>
        <v>0.43425979733752818</v>
      </c>
      <c r="BC1148" s="30">
        <f>IF(Riskregister!$E$16="",0,COUNTIF(BQ$4:BQ$53,"&lt;"&amp;BA1148)*IF(BB1148&lt;0.5,Riskregister!$K$16+(Riskregister!$L$16-Riskregister!$K$16)*SQRT(BB1148/2),Riskregister!$L$16-(Riskregister!$L$16-Riskregister!$K$16)*SQRT((1-BB1148)/2)))</f>
        <v>0</v>
      </c>
      <c r="BD1148" s="30">
        <f t="shared" ca="1" si="677"/>
        <v>22601183.855186202</v>
      </c>
    </row>
    <row r="1149" spans="20:56" x14ac:dyDescent="0.35">
      <c r="T1149" s="30">
        <f t="shared" ca="1" si="702"/>
        <v>0.60981536962978522</v>
      </c>
      <c r="U1149" s="30">
        <f t="shared" ca="1" si="702"/>
        <v>0.51113369870617831</v>
      </c>
      <c r="V1149" s="30">
        <f ca="1">IF(Riskregister!$E$5="",0,COUNTIF(BF$4:BF$53,"&lt;"&amp;T1149)*IF(U1149&lt;0.5,Riskregister!$K$5+(Riskregister!$L$5-Riskregister!$K$5)*SQRT(U1149/2),Riskregister!$L$5-(Riskregister!$L$5-Riskregister!$K$5)*SQRT((1-U1149)/2)))</f>
        <v>1510076.7403331953</v>
      </c>
      <c r="W1149" s="30">
        <f t="shared" ca="1" si="703"/>
        <v>0.96297872072214752</v>
      </c>
      <c r="X1149" s="30">
        <f t="shared" ca="1" si="703"/>
        <v>0.24219864155452198</v>
      </c>
      <c r="Y1149" s="30">
        <f ca="1">IF(Riskregister!$E$6="",0,COUNTIF(BG$4:BG$53,"&lt;"&amp;W1149)*IF(X1149&lt;0.5,Riskregister!$K$6+(Riskregister!$L$6-Riskregister!$K$6)*SQRT(X1149/2),Riskregister!$L$6-(Riskregister!$L$6-Riskregister!$K$6)*SQRT((1-X1149)/2)))</f>
        <v>4131939.492224928</v>
      </c>
      <c r="Z1149" s="30">
        <f t="shared" ca="1" si="704"/>
        <v>0.55561581879145661</v>
      </c>
      <c r="AA1149" s="30">
        <f t="shared" ca="1" si="704"/>
        <v>0.28106481517179494</v>
      </c>
      <c r="AB1149" s="30">
        <f ca="1">IF(Riskregister!$E$7="",0,COUNTIF(BH$4:BH$53,"&lt;"&amp;Z1149)*IF(AA1149&lt;0.5,Riskregister!$K$7+(Riskregister!$L$7-Riskregister!$K$7)*SQRT(AA1149/2),Riskregister!$L$7-(Riskregister!$L$7-Riskregister!$K$7)*SQRT((1-AA1149)/2)))</f>
        <v>1087240.6985502006</v>
      </c>
      <c r="AC1149" s="30">
        <f t="shared" ca="1" si="705"/>
        <v>0.92523713043163092</v>
      </c>
      <c r="AD1149" s="30">
        <f t="shared" ca="1" si="705"/>
        <v>0.30047826655462739</v>
      </c>
      <c r="AE1149" s="30">
        <f ca="1">IF(Riskregister!$E$8="",0,COUNTIF(BI$4:BI$53,"&lt;"&amp;AC1149)*IF(AD1149&lt;0.5,Riskregister!$K$8+(Riskregister!$L$8-Riskregister!$K$8)*SQRT(AD1149/2),Riskregister!$L$8-(Riskregister!$L$8-Riskregister!$K$8)*SQRT((1-AD1149)/2)))</f>
        <v>10608762.888142191</v>
      </c>
      <c r="AF1149" s="30">
        <f t="shared" ca="1" si="706"/>
        <v>0.62837843153321582</v>
      </c>
      <c r="AG1149" s="30">
        <f t="shared" ca="1" si="706"/>
        <v>7.7222070178117441E-2</v>
      </c>
      <c r="AH1149" s="30">
        <f>IF(Riskregister!$E$9="",0,COUNTIF(BJ$4:BJ$53,"&lt;"&amp;AF1149)*IF(AG1149&lt;0.5,Riskregister!$K$9+(Riskregister!$L$9-Riskregister!$K$9)*SQRT(AG1149/2),Riskregister!$L$9-(Riskregister!$L$9-Riskregister!$K$9)*SQRT((1-AG1149)/2)))</f>
        <v>0</v>
      </c>
      <c r="AI1149" s="30">
        <f t="shared" ca="1" si="707"/>
        <v>0.74233941091550759</v>
      </c>
      <c r="AJ1149" s="30">
        <f t="shared" ca="1" si="707"/>
        <v>0.55664148816236414</v>
      </c>
      <c r="AK1149" s="30">
        <f>IF(Riskregister!$E$10="",0,COUNTIF(BK$4:BK$53,"&lt;"&amp;AI1149)*IF(AJ1149&lt;0.5,Riskregister!$K$10+(Riskregister!$L$10-Riskregister!$K$10)*SQRT(AJ1149/2),Riskregister!$L$10-(Riskregister!$L$10-Riskregister!$K$10)*SQRT((1-AJ1149)/2)))</f>
        <v>0</v>
      </c>
      <c r="AL1149" s="30">
        <f t="shared" ca="1" si="708"/>
        <v>0.18759191988191937</v>
      </c>
      <c r="AM1149" s="30">
        <f t="shared" ca="1" si="708"/>
        <v>0.92759649537614242</v>
      </c>
      <c r="AN1149" s="30">
        <f>IF(Riskregister!$E$11="",0,COUNTIF(BL$4:BL$53,"&lt;"&amp;AL1149)*IF(AM1149&lt;0.5,Riskregister!$K$11+(Riskregister!$L$11-Riskregister!$K$11)*SQRT(AM1149/2),Riskregister!$L$11-(Riskregister!$L$11-Riskregister!$K$11)*SQRT((1-AM1149)/2)))</f>
        <v>0</v>
      </c>
      <c r="AO1149" s="30">
        <f t="shared" ca="1" si="709"/>
        <v>0.45803785347972636</v>
      </c>
      <c r="AP1149" s="30">
        <f t="shared" ca="1" si="709"/>
        <v>0.75407976482961614</v>
      </c>
      <c r="AQ1149" s="30">
        <f>IF(Riskregister!$E$12="",0,COUNTIF(BM$4:BM$53,"&lt;"&amp;AO1149)*IF(AP1149&lt;0.5,Riskregister!$K$12+(Riskregister!$L$12-Riskregister!$K$12)*SQRT(AP1149/2),Riskregister!$L$12-(Riskregister!$L$12-Riskregister!$K$12)*SQRT((1-AP1149)/2)))</f>
        <v>0</v>
      </c>
      <c r="AR1149" s="30">
        <f t="shared" ca="1" si="710"/>
        <v>0.95428242453444545</v>
      </c>
      <c r="AS1149" s="30">
        <f t="shared" ca="1" si="710"/>
        <v>0.7335204235455911</v>
      </c>
      <c r="AT1149" s="30">
        <f>IF(Riskregister!$E$13="",0,COUNTIF(BN$4:BN$53,"&lt;"&amp;AR1149)*IF(AS1149&lt;0.5,Riskregister!$K$13+(Riskregister!$L$13-Riskregister!$K$13)*SQRT(AS1149/2),Riskregister!$L$13-(Riskregister!$L$13-Riskregister!$K$13)*SQRT((1-AS1149)/2)))</f>
        <v>0</v>
      </c>
      <c r="AU1149" s="30">
        <f t="shared" ca="1" si="711"/>
        <v>0.78386651028635934</v>
      </c>
      <c r="AV1149" s="30">
        <f t="shared" ca="1" si="711"/>
        <v>0.94401973755913149</v>
      </c>
      <c r="AW1149" s="30">
        <f>IF(Riskregister!$E$14="",0,COUNTIF(BO$4:BO$53,"&lt;"&amp;AU1149)*IF(AV1149&lt;0.5,Riskregister!$K$14+(Riskregister!$L$14-Riskregister!$K$14)*SQRT(AV1149/2),Riskregister!$L$14-(Riskregister!$L$14-Riskregister!$K$14)*SQRT((1-AV1149)/2)))</f>
        <v>0</v>
      </c>
      <c r="AX1149" s="30">
        <f t="shared" ca="1" si="712"/>
        <v>1.9177341737302678E-2</v>
      </c>
      <c r="AY1149" s="30">
        <f t="shared" ca="1" si="712"/>
        <v>0.4867174773161137</v>
      </c>
      <c r="AZ1149" s="30">
        <f>IF(Riskregister!$E$15="",0,COUNTIF(BP$4:BP$53,"&lt;"&amp;AX1149)*IF(AY1149&lt;0.5,Riskregister!$K$15+(Riskregister!$L$15-Riskregister!$K$15)*SQRT(AY1149/2),Riskregister!$L$15-(Riskregister!$L$15-Riskregister!$K$15)*SQRT((1-AY1149)/2)))</f>
        <v>0</v>
      </c>
      <c r="BA1149" s="30">
        <f t="shared" ca="1" si="713"/>
        <v>6.7171026771500664E-2</v>
      </c>
      <c r="BB1149" s="30">
        <f t="shared" ca="1" si="713"/>
        <v>0.75162691866228659</v>
      </c>
      <c r="BC1149" s="30">
        <f>IF(Riskregister!$E$16="",0,COUNTIF(BQ$4:BQ$53,"&lt;"&amp;BA1149)*IF(BB1149&lt;0.5,Riskregister!$K$16+(Riskregister!$L$16-Riskregister!$K$16)*SQRT(BB1149/2),Riskregister!$L$16-(Riskregister!$L$16-Riskregister!$K$16)*SQRT((1-BB1149)/2)))</f>
        <v>0</v>
      </c>
      <c r="BD1149" s="30">
        <f t="shared" ca="1" si="677"/>
        <v>17338019.819250517</v>
      </c>
    </row>
    <row r="1150" spans="20:56" x14ac:dyDescent="0.35">
      <c r="T1150" s="30">
        <f t="shared" ca="1" si="702"/>
        <v>0.15577005669969202</v>
      </c>
      <c r="U1150" s="30">
        <f t="shared" ca="1" si="702"/>
        <v>0.68415839288595115</v>
      </c>
      <c r="V1150" s="30">
        <f ca="1">IF(Riskregister!$E$5="",0,COUNTIF(BF$4:BF$53,"&lt;"&amp;T1150)*IF(U1150&lt;0.5,Riskregister!$K$5+(Riskregister!$L$5-Riskregister!$K$5)*SQRT(U1150/2),Riskregister!$L$5-(Riskregister!$L$5-Riskregister!$K$5)*SQRT((1-U1150)/2)))</f>
        <v>842346.74490340543</v>
      </c>
      <c r="W1150" s="30">
        <f t="shared" ca="1" si="703"/>
        <v>0.5380026763485215</v>
      </c>
      <c r="X1150" s="30">
        <f t="shared" ca="1" si="703"/>
        <v>0.3906087973883875</v>
      </c>
      <c r="Y1150" s="30">
        <f ca="1">IF(Riskregister!$E$6="",0,COUNTIF(BG$4:BG$53,"&lt;"&amp;W1150)*IF(X1150&lt;0.5,Riskregister!$K$6+(Riskregister!$L$6-Riskregister!$K$6)*SQRT(X1150/2),Riskregister!$L$6-(Riskregister!$L$6-Riskregister!$K$6)*SQRT((1-X1150)/2)))</f>
        <v>1990957.2612351191</v>
      </c>
      <c r="Z1150" s="30">
        <f t="shared" ca="1" si="704"/>
        <v>0.18392693407467575</v>
      </c>
      <c r="AA1150" s="30">
        <f t="shared" ca="1" si="704"/>
        <v>0.81594110367085337</v>
      </c>
      <c r="AB1150" s="30">
        <f ca="1">IF(Riskregister!$E$7="",0,COUNTIF(BH$4:BH$53,"&lt;"&amp;Z1150)*IF(AA1150&lt;0.5,Riskregister!$K$7+(Riskregister!$L$7-Riskregister!$K$7)*SQRT(AA1150/2),Riskregister!$L$7-(Riskregister!$L$7-Riskregister!$K$7)*SQRT((1-AA1150)/2)))</f>
        <v>1175291.0191642237</v>
      </c>
      <c r="AC1150" s="30">
        <f t="shared" ca="1" si="705"/>
        <v>0.56175580346956422</v>
      </c>
      <c r="AD1150" s="30">
        <f t="shared" ca="1" si="705"/>
        <v>0.9324726569389199</v>
      </c>
      <c r="AE1150" s="30">
        <f ca="1">IF(Riskregister!$E$8="",0,COUNTIF(BI$4:BI$53,"&lt;"&amp;AC1150)*IF(AD1150&lt;0.5,Riskregister!$K$8+(Riskregister!$L$8-Riskregister!$K$8)*SQRT(AD1150/2),Riskregister!$L$8-(Riskregister!$L$8-Riskregister!$K$8)*SQRT((1-AD1150)/2)))</f>
        <v>12409140.000504337</v>
      </c>
      <c r="AF1150" s="30">
        <f t="shared" ca="1" si="706"/>
        <v>0.90966508422558245</v>
      </c>
      <c r="AG1150" s="30">
        <f t="shared" ca="1" si="706"/>
        <v>0.37150263516859328</v>
      </c>
      <c r="AH1150" s="30">
        <f>IF(Riskregister!$E$9="",0,COUNTIF(BJ$4:BJ$53,"&lt;"&amp;AF1150)*IF(AG1150&lt;0.5,Riskregister!$K$9+(Riskregister!$L$9-Riskregister!$K$9)*SQRT(AG1150/2),Riskregister!$L$9-(Riskregister!$L$9-Riskregister!$K$9)*SQRT((1-AG1150)/2)))</f>
        <v>0</v>
      </c>
      <c r="AI1150" s="30">
        <f t="shared" ca="1" si="707"/>
        <v>0.5601056807251733</v>
      </c>
      <c r="AJ1150" s="30">
        <f t="shared" ca="1" si="707"/>
        <v>8.1207716095399674E-2</v>
      </c>
      <c r="AK1150" s="30">
        <f>IF(Riskregister!$E$10="",0,COUNTIF(BK$4:BK$53,"&lt;"&amp;AI1150)*IF(AJ1150&lt;0.5,Riskregister!$K$10+(Riskregister!$L$10-Riskregister!$K$10)*SQRT(AJ1150/2),Riskregister!$L$10-(Riskregister!$L$10-Riskregister!$K$10)*SQRT((1-AJ1150)/2)))</f>
        <v>0</v>
      </c>
      <c r="AL1150" s="30">
        <f t="shared" ca="1" si="708"/>
        <v>0.73720004120412619</v>
      </c>
      <c r="AM1150" s="30">
        <f t="shared" ca="1" si="708"/>
        <v>0.19997584712404892</v>
      </c>
      <c r="AN1150" s="30">
        <f>IF(Riskregister!$E$11="",0,COUNTIF(BL$4:BL$53,"&lt;"&amp;AL1150)*IF(AM1150&lt;0.5,Riskregister!$K$11+(Riskregister!$L$11-Riskregister!$K$11)*SQRT(AM1150/2),Riskregister!$L$11-(Riskregister!$L$11-Riskregister!$K$11)*SQRT((1-AM1150)/2)))</f>
        <v>0</v>
      </c>
      <c r="AO1150" s="30">
        <f t="shared" ca="1" si="709"/>
        <v>0.90571803035742993</v>
      </c>
      <c r="AP1150" s="30">
        <f t="shared" ca="1" si="709"/>
        <v>0.9333217388559375</v>
      </c>
      <c r="AQ1150" s="30">
        <f>IF(Riskregister!$E$12="",0,COUNTIF(BM$4:BM$53,"&lt;"&amp;AO1150)*IF(AP1150&lt;0.5,Riskregister!$K$12+(Riskregister!$L$12-Riskregister!$K$12)*SQRT(AP1150/2),Riskregister!$L$12-(Riskregister!$L$12-Riskregister!$K$12)*SQRT((1-AP1150)/2)))</f>
        <v>0</v>
      </c>
      <c r="AR1150" s="30">
        <f t="shared" ca="1" si="710"/>
        <v>0.40453951034135882</v>
      </c>
      <c r="AS1150" s="30">
        <f t="shared" ca="1" si="710"/>
        <v>0.90662145975651065</v>
      </c>
      <c r="AT1150" s="30">
        <f>IF(Riskregister!$E$13="",0,COUNTIF(BN$4:BN$53,"&lt;"&amp;AR1150)*IF(AS1150&lt;0.5,Riskregister!$K$13+(Riskregister!$L$13-Riskregister!$K$13)*SQRT(AS1150/2),Riskregister!$L$13-(Riskregister!$L$13-Riskregister!$K$13)*SQRT((1-AS1150)/2)))</f>
        <v>0</v>
      </c>
      <c r="AU1150" s="30">
        <f t="shared" ca="1" si="711"/>
        <v>0.21195428497093616</v>
      </c>
      <c r="AV1150" s="30">
        <f t="shared" ca="1" si="711"/>
        <v>0.39854766109209339</v>
      </c>
      <c r="AW1150" s="30">
        <f>IF(Riskregister!$E$14="",0,COUNTIF(BO$4:BO$53,"&lt;"&amp;AU1150)*IF(AV1150&lt;0.5,Riskregister!$K$14+(Riskregister!$L$14-Riskregister!$K$14)*SQRT(AV1150/2),Riskregister!$L$14-(Riskregister!$L$14-Riskregister!$K$14)*SQRT((1-AV1150)/2)))</f>
        <v>0</v>
      </c>
      <c r="AX1150" s="30">
        <f t="shared" ca="1" si="712"/>
        <v>0.13319990308112772</v>
      </c>
      <c r="AY1150" s="30">
        <f t="shared" ca="1" si="712"/>
        <v>0.13323347049439793</v>
      </c>
      <c r="AZ1150" s="30">
        <f>IF(Riskregister!$E$15="",0,COUNTIF(BP$4:BP$53,"&lt;"&amp;AX1150)*IF(AY1150&lt;0.5,Riskregister!$K$15+(Riskregister!$L$15-Riskregister!$K$15)*SQRT(AY1150/2),Riskregister!$L$15-(Riskregister!$L$15-Riskregister!$K$15)*SQRT((1-AY1150)/2)))</f>
        <v>0</v>
      </c>
      <c r="BA1150" s="30">
        <f t="shared" ca="1" si="713"/>
        <v>0.45084492300879231</v>
      </c>
      <c r="BB1150" s="30">
        <f t="shared" ca="1" si="713"/>
        <v>0.32393098871239079</v>
      </c>
      <c r="BC1150" s="30">
        <f>IF(Riskregister!$E$16="",0,COUNTIF(BQ$4:BQ$53,"&lt;"&amp;BA1150)*IF(BB1150&lt;0.5,Riskregister!$K$16+(Riskregister!$L$16-Riskregister!$K$16)*SQRT(BB1150/2),Riskregister!$L$16-(Riskregister!$L$16-Riskregister!$K$16)*SQRT((1-BB1150)/2)))</f>
        <v>0</v>
      </c>
      <c r="BD1150" s="30">
        <f t="shared" ca="1" si="677"/>
        <v>16417735.025807086</v>
      </c>
    </row>
    <row r="1151" spans="20:56" x14ac:dyDescent="0.35">
      <c r="T1151" s="30">
        <f t="shared" ca="1" si="702"/>
        <v>0.35650285264919257</v>
      </c>
      <c r="U1151" s="30">
        <f t="shared" ca="1" si="702"/>
        <v>0.39856203983901672</v>
      </c>
      <c r="V1151" s="30">
        <f ca="1">IF(Riskregister!$E$5="",0,COUNTIF(BF$4:BF$53,"&lt;"&amp;T1151)*IF(U1151&lt;0.5,Riskregister!$K$5+(Riskregister!$L$5-Riskregister!$K$5)*SQRT(U1151/2),Riskregister!$L$5-(Riskregister!$L$5-Riskregister!$K$5)*SQRT((1-U1151)/2)))</f>
        <v>1052652.1872550566</v>
      </c>
      <c r="W1151" s="30">
        <f t="shared" ca="1" si="703"/>
        <v>3.7538194049610452E-2</v>
      </c>
      <c r="X1151" s="30">
        <f t="shared" ca="1" si="703"/>
        <v>0.45826754407283887</v>
      </c>
      <c r="Y1151" s="30">
        <f ca="1">IF(Riskregister!$E$6="",0,COUNTIF(BG$4:BG$53,"&lt;"&amp;W1151)*IF(X1151&lt;0.5,Riskregister!$K$6+(Riskregister!$L$6-Riskregister!$K$6)*SQRT(X1151/2),Riskregister!$L$6-(Riskregister!$L$6-Riskregister!$K$6)*SQRT((1-X1151)/2)))</f>
        <v>0</v>
      </c>
      <c r="Z1151" s="30">
        <f t="shared" ca="1" si="704"/>
        <v>0.68907716331734514</v>
      </c>
      <c r="AA1151" s="30">
        <f t="shared" ca="1" si="704"/>
        <v>0.48438195670261841</v>
      </c>
      <c r="AB1151" s="30">
        <f ca="1">IF(Riskregister!$E$7="",0,COUNTIF(BH$4:BH$53,"&lt;"&amp;Z1151)*IF(AA1151&lt;0.5,Riskregister!$K$7+(Riskregister!$L$7-Riskregister!$K$7)*SQRT(AA1151/2),Riskregister!$L$7-(Riskregister!$L$7-Riskregister!$K$7)*SQRT((1-AA1151)/2)))</f>
        <v>1555716.1139977078</v>
      </c>
      <c r="AC1151" s="30">
        <f t="shared" ca="1" si="705"/>
        <v>0.47192336517437961</v>
      </c>
      <c r="AD1151" s="30">
        <f t="shared" ca="1" si="705"/>
        <v>0.77385699628819071</v>
      </c>
      <c r="AE1151" s="30">
        <f ca="1">IF(Riskregister!$E$8="",0,COUNTIF(BI$4:BI$53,"&lt;"&amp;AC1151)*IF(AD1151&lt;0.5,Riskregister!$K$8+(Riskregister!$L$8-Riskregister!$K$8)*SQRT(AD1151/2),Riskregister!$L$8-(Riskregister!$L$8-Riskregister!$K$8)*SQRT((1-AD1151)/2)))</f>
        <v>10258719.024992045</v>
      </c>
      <c r="AF1151" s="30">
        <f t="shared" ca="1" si="706"/>
        <v>0.82574998968083069</v>
      </c>
      <c r="AG1151" s="30">
        <f t="shared" ca="1" si="706"/>
        <v>0.59929870120216955</v>
      </c>
      <c r="AH1151" s="30">
        <f>IF(Riskregister!$E$9="",0,COUNTIF(BJ$4:BJ$53,"&lt;"&amp;AF1151)*IF(AG1151&lt;0.5,Riskregister!$K$9+(Riskregister!$L$9-Riskregister!$K$9)*SQRT(AG1151/2),Riskregister!$L$9-(Riskregister!$L$9-Riskregister!$K$9)*SQRT((1-AG1151)/2)))</f>
        <v>0</v>
      </c>
      <c r="AI1151" s="30">
        <f t="shared" ca="1" si="707"/>
        <v>0.27022939985748529</v>
      </c>
      <c r="AJ1151" s="30">
        <f t="shared" ca="1" si="707"/>
        <v>0.76427006305887313</v>
      </c>
      <c r="AK1151" s="30">
        <f>IF(Riskregister!$E$10="",0,COUNTIF(BK$4:BK$53,"&lt;"&amp;AI1151)*IF(AJ1151&lt;0.5,Riskregister!$K$10+(Riskregister!$L$10-Riskregister!$K$10)*SQRT(AJ1151/2),Riskregister!$L$10-(Riskregister!$L$10-Riskregister!$K$10)*SQRT((1-AJ1151)/2)))</f>
        <v>0</v>
      </c>
      <c r="AL1151" s="30">
        <f t="shared" ca="1" si="708"/>
        <v>1.2538341978232004E-2</v>
      </c>
      <c r="AM1151" s="30">
        <f t="shared" ca="1" si="708"/>
        <v>4.8080715246478056E-2</v>
      </c>
      <c r="AN1151" s="30">
        <f>IF(Riskregister!$E$11="",0,COUNTIF(BL$4:BL$53,"&lt;"&amp;AL1151)*IF(AM1151&lt;0.5,Riskregister!$K$11+(Riskregister!$L$11-Riskregister!$K$11)*SQRT(AM1151/2),Riskregister!$L$11-(Riskregister!$L$11-Riskregister!$K$11)*SQRT((1-AM1151)/2)))</f>
        <v>0</v>
      </c>
      <c r="AO1151" s="30">
        <f t="shared" ca="1" si="709"/>
        <v>0.7395020103144887</v>
      </c>
      <c r="AP1151" s="30">
        <f t="shared" ca="1" si="709"/>
        <v>0.77368953420592113</v>
      </c>
      <c r="AQ1151" s="30">
        <f>IF(Riskregister!$E$12="",0,COUNTIF(BM$4:BM$53,"&lt;"&amp;AO1151)*IF(AP1151&lt;0.5,Riskregister!$K$12+(Riskregister!$L$12-Riskregister!$K$12)*SQRT(AP1151/2),Riskregister!$L$12-(Riskregister!$L$12-Riskregister!$K$12)*SQRT((1-AP1151)/2)))</f>
        <v>0</v>
      </c>
      <c r="AR1151" s="30">
        <f t="shared" ca="1" si="710"/>
        <v>0.60049237668141631</v>
      </c>
      <c r="AS1151" s="30">
        <f t="shared" ca="1" si="710"/>
        <v>0.41847440461046459</v>
      </c>
      <c r="AT1151" s="30">
        <f>IF(Riskregister!$E$13="",0,COUNTIF(BN$4:BN$53,"&lt;"&amp;AR1151)*IF(AS1151&lt;0.5,Riskregister!$K$13+(Riskregister!$L$13-Riskregister!$K$13)*SQRT(AS1151/2),Riskregister!$L$13-(Riskregister!$L$13-Riskregister!$K$13)*SQRT((1-AS1151)/2)))</f>
        <v>0</v>
      </c>
      <c r="AU1151" s="30">
        <f t="shared" ca="1" si="711"/>
        <v>0.39166974073266358</v>
      </c>
      <c r="AV1151" s="30">
        <f t="shared" ca="1" si="711"/>
        <v>0.85397570726088079</v>
      </c>
      <c r="AW1151" s="30">
        <f>IF(Riskregister!$E$14="",0,COUNTIF(BO$4:BO$53,"&lt;"&amp;AU1151)*IF(AV1151&lt;0.5,Riskregister!$K$14+(Riskregister!$L$14-Riskregister!$K$14)*SQRT(AV1151/2),Riskregister!$L$14-(Riskregister!$L$14-Riskregister!$K$14)*SQRT((1-AV1151)/2)))</f>
        <v>0</v>
      </c>
      <c r="AX1151" s="30">
        <f t="shared" ca="1" si="712"/>
        <v>0.16662907625150003</v>
      </c>
      <c r="AY1151" s="30">
        <f t="shared" ca="1" si="712"/>
        <v>0.49317314749162011</v>
      </c>
      <c r="AZ1151" s="30">
        <f>IF(Riskregister!$E$15="",0,COUNTIF(BP$4:BP$53,"&lt;"&amp;AX1151)*IF(AY1151&lt;0.5,Riskregister!$K$15+(Riskregister!$L$15-Riskregister!$K$15)*SQRT(AY1151/2),Riskregister!$L$15-(Riskregister!$L$15-Riskregister!$K$15)*SQRT((1-AY1151)/2)))</f>
        <v>0</v>
      </c>
      <c r="BA1151" s="30">
        <f t="shared" ca="1" si="713"/>
        <v>0.44215910780071799</v>
      </c>
      <c r="BB1151" s="30">
        <f t="shared" ca="1" si="713"/>
        <v>0.92841011116653904</v>
      </c>
      <c r="BC1151" s="30">
        <f>IF(Riskregister!$E$16="",0,COUNTIF(BQ$4:BQ$53,"&lt;"&amp;BA1151)*IF(BB1151&lt;0.5,Riskregister!$K$16+(Riskregister!$L$16-Riskregister!$K$16)*SQRT(BB1151/2),Riskregister!$L$16-(Riskregister!$L$16-Riskregister!$K$16)*SQRT((1-BB1151)/2)))</f>
        <v>0</v>
      </c>
      <c r="BD1151" s="30">
        <f t="shared" ca="1" si="677"/>
        <v>12867087.326244809</v>
      </c>
    </row>
    <row r="1152" spans="20:56" x14ac:dyDescent="0.35">
      <c r="T1152" s="30">
        <f t="shared" ca="1" si="702"/>
        <v>0.19711705446286398</v>
      </c>
      <c r="U1152" s="30">
        <f t="shared" ca="1" si="702"/>
        <v>0.59309291915834361</v>
      </c>
      <c r="V1152" s="30">
        <f ca="1">IF(Riskregister!$E$5="",0,COUNTIF(BF$4:BF$53,"&lt;"&amp;T1152)*IF(U1152&lt;0.5,Riskregister!$K$5+(Riskregister!$L$5-Riskregister!$K$5)*SQRT(U1152/2),Riskregister!$L$5-(Riskregister!$L$5-Riskregister!$K$5)*SQRT((1-U1152)/2)))</f>
        <v>794047.57946174173</v>
      </c>
      <c r="W1152" s="30">
        <f t="shared" ca="1" si="703"/>
        <v>0.78865718538832574</v>
      </c>
      <c r="X1152" s="30">
        <f t="shared" ca="1" si="703"/>
        <v>0.34229923559735287</v>
      </c>
      <c r="Y1152" s="30">
        <f ca="1">IF(Riskregister!$E$6="",0,COUNTIF(BG$4:BG$53,"&lt;"&amp;W1152)*IF(X1152&lt;0.5,Riskregister!$K$6+(Riskregister!$L$6-Riskregister!$K$6)*SQRT(X1152/2),Riskregister!$L$6-(Riskregister!$L$6-Riskregister!$K$6)*SQRT((1-X1152)/2)))</f>
        <v>2833992.5816818206</v>
      </c>
      <c r="Z1152" s="30">
        <f t="shared" ca="1" si="704"/>
        <v>0.87850557415273345</v>
      </c>
      <c r="AA1152" s="30">
        <f t="shared" ca="1" si="704"/>
        <v>0.59849333427968776</v>
      </c>
      <c r="AB1152" s="30">
        <f ca="1">IF(Riskregister!$E$7="",0,COUNTIF(BH$4:BH$53,"&lt;"&amp;Z1152)*IF(AA1152&lt;0.5,Riskregister!$K$7+(Riskregister!$L$7-Riskregister!$K$7)*SQRT(AA1152/2),Riskregister!$L$7-(Riskregister!$L$7-Riskregister!$K$7)*SQRT((1-AA1152)/2)))</f>
        <v>2188626.5748197967</v>
      </c>
      <c r="AC1152" s="30">
        <f t="shared" ca="1" si="705"/>
        <v>0.33768885884031896</v>
      </c>
      <c r="AD1152" s="30">
        <f t="shared" ca="1" si="705"/>
        <v>4.9324708547242802E-2</v>
      </c>
      <c r="AE1152" s="30">
        <f ca="1">IF(Riskregister!$E$8="",0,COUNTIF(BI$4:BI$53,"&lt;"&amp;AC1152)*IF(AD1152&lt;0.5,Riskregister!$K$8+(Riskregister!$L$8-Riskregister!$K$8)*SQRT(AD1152/2),Riskregister!$L$8-(Riskregister!$L$8-Riskregister!$K$8)*SQRT((1-AD1152)/2)))</f>
        <v>2076199.723484999</v>
      </c>
      <c r="AF1152" s="30">
        <f t="shared" ca="1" si="706"/>
        <v>0.44783973377628239</v>
      </c>
      <c r="AG1152" s="30">
        <f t="shared" ca="1" si="706"/>
        <v>0.70536045130175706</v>
      </c>
      <c r="AH1152" s="30">
        <f>IF(Riskregister!$E$9="",0,COUNTIF(BJ$4:BJ$53,"&lt;"&amp;AF1152)*IF(AG1152&lt;0.5,Riskregister!$K$9+(Riskregister!$L$9-Riskregister!$K$9)*SQRT(AG1152/2),Riskregister!$L$9-(Riskregister!$L$9-Riskregister!$K$9)*SQRT((1-AG1152)/2)))</f>
        <v>0</v>
      </c>
      <c r="AI1152" s="30">
        <f t="shared" ca="1" si="707"/>
        <v>0.5669945164048249</v>
      </c>
      <c r="AJ1152" s="30">
        <f t="shared" ca="1" si="707"/>
        <v>0.49416905748784901</v>
      </c>
      <c r="AK1152" s="30">
        <f>IF(Riskregister!$E$10="",0,COUNTIF(BK$4:BK$53,"&lt;"&amp;AI1152)*IF(AJ1152&lt;0.5,Riskregister!$K$10+(Riskregister!$L$10-Riskregister!$K$10)*SQRT(AJ1152/2),Riskregister!$L$10-(Riskregister!$L$10-Riskregister!$K$10)*SQRT((1-AJ1152)/2)))</f>
        <v>0</v>
      </c>
      <c r="AL1152" s="30">
        <f t="shared" ca="1" si="708"/>
        <v>0.36272395162163373</v>
      </c>
      <c r="AM1152" s="30">
        <f t="shared" ca="1" si="708"/>
        <v>0.73433012026227562</v>
      </c>
      <c r="AN1152" s="30">
        <f>IF(Riskregister!$E$11="",0,COUNTIF(BL$4:BL$53,"&lt;"&amp;AL1152)*IF(AM1152&lt;0.5,Riskregister!$K$11+(Riskregister!$L$11-Riskregister!$K$11)*SQRT(AM1152/2),Riskregister!$L$11-(Riskregister!$L$11-Riskregister!$K$11)*SQRT((1-AM1152)/2)))</f>
        <v>0</v>
      </c>
      <c r="AO1152" s="30">
        <f t="shared" ca="1" si="709"/>
        <v>0.8503808928854707</v>
      </c>
      <c r="AP1152" s="30">
        <f t="shared" ca="1" si="709"/>
        <v>0.46295075133655061</v>
      </c>
      <c r="AQ1152" s="30">
        <f>IF(Riskregister!$E$12="",0,COUNTIF(BM$4:BM$53,"&lt;"&amp;AO1152)*IF(AP1152&lt;0.5,Riskregister!$K$12+(Riskregister!$L$12-Riskregister!$K$12)*SQRT(AP1152/2),Riskregister!$L$12-(Riskregister!$L$12-Riskregister!$K$12)*SQRT((1-AP1152)/2)))</f>
        <v>0</v>
      </c>
      <c r="AR1152" s="30">
        <f t="shared" ca="1" si="710"/>
        <v>8.8188063692962726E-2</v>
      </c>
      <c r="AS1152" s="30">
        <f t="shared" ca="1" si="710"/>
        <v>0.63407929337825852</v>
      </c>
      <c r="AT1152" s="30">
        <f>IF(Riskregister!$E$13="",0,COUNTIF(BN$4:BN$53,"&lt;"&amp;AR1152)*IF(AS1152&lt;0.5,Riskregister!$K$13+(Riskregister!$L$13-Riskregister!$K$13)*SQRT(AS1152/2),Riskregister!$L$13-(Riskregister!$L$13-Riskregister!$K$13)*SQRT((1-AS1152)/2)))</f>
        <v>0</v>
      </c>
      <c r="AU1152" s="30">
        <f t="shared" ca="1" si="711"/>
        <v>0.94400830673670144</v>
      </c>
      <c r="AV1152" s="30">
        <f t="shared" ca="1" si="711"/>
        <v>0.13096861555742667</v>
      </c>
      <c r="AW1152" s="30">
        <f>IF(Riskregister!$E$14="",0,COUNTIF(BO$4:BO$53,"&lt;"&amp;AU1152)*IF(AV1152&lt;0.5,Riskregister!$K$14+(Riskregister!$L$14-Riskregister!$K$14)*SQRT(AV1152/2),Riskregister!$L$14-(Riskregister!$L$14-Riskregister!$K$14)*SQRT((1-AV1152)/2)))</f>
        <v>0</v>
      </c>
      <c r="AX1152" s="30">
        <f t="shared" ca="1" si="712"/>
        <v>0.68886403744597735</v>
      </c>
      <c r="AY1152" s="30">
        <f t="shared" ca="1" si="712"/>
        <v>0.61697824821890923</v>
      </c>
      <c r="AZ1152" s="30">
        <f>IF(Riskregister!$E$15="",0,COUNTIF(BP$4:BP$53,"&lt;"&amp;AX1152)*IF(AY1152&lt;0.5,Riskregister!$K$15+(Riskregister!$L$15-Riskregister!$K$15)*SQRT(AY1152/2),Riskregister!$L$15-(Riskregister!$L$15-Riskregister!$K$15)*SQRT((1-AY1152)/2)))</f>
        <v>0</v>
      </c>
      <c r="BA1152" s="30">
        <f t="shared" ca="1" si="713"/>
        <v>0.4960827864992805</v>
      </c>
      <c r="BB1152" s="30">
        <f t="shared" ca="1" si="713"/>
        <v>0.38267866928651073</v>
      </c>
      <c r="BC1152" s="30">
        <f>IF(Riskregister!$E$16="",0,COUNTIF(BQ$4:BQ$53,"&lt;"&amp;BA1152)*IF(BB1152&lt;0.5,Riskregister!$K$16+(Riskregister!$L$16-Riskregister!$K$16)*SQRT(BB1152/2),Riskregister!$L$16-(Riskregister!$L$16-Riskregister!$K$16)*SQRT((1-BB1152)/2)))</f>
        <v>0</v>
      </c>
      <c r="BD1152" s="30">
        <f t="shared" ca="1" si="677"/>
        <v>7892866.459448358</v>
      </c>
    </row>
    <row r="1153" spans="20:56" x14ac:dyDescent="0.35">
      <c r="T1153" s="30">
        <f t="shared" ca="1" si="702"/>
        <v>0.81539887348251738</v>
      </c>
      <c r="U1153" s="30">
        <f t="shared" ca="1" si="702"/>
        <v>0.10145292889006141</v>
      </c>
      <c r="V1153" s="30">
        <f ca="1">IF(Riskregister!$E$5="",0,COUNTIF(BF$4:BF$53,"&lt;"&amp;T1153)*IF(U1153&lt;0.5,Riskregister!$K$5+(Riskregister!$L$5-Riskregister!$K$5)*SQRT(U1153/2),Riskregister!$L$5-(Riskregister!$L$5-Riskregister!$K$5)*SQRT((1-U1153)/2)))</f>
        <v>1256757.068281211</v>
      </c>
      <c r="W1153" s="30">
        <f t="shared" ca="1" si="703"/>
        <v>0.26892235912303875</v>
      </c>
      <c r="X1153" s="30">
        <f t="shared" ca="1" si="703"/>
        <v>0.8076258659628659</v>
      </c>
      <c r="Y1153" s="30">
        <f ca="1">IF(Riskregister!$E$6="",0,COUNTIF(BG$4:BG$53,"&lt;"&amp;W1153)*IF(X1153&lt;0.5,Riskregister!$K$6+(Riskregister!$L$6-Riskregister!$K$6)*SQRT(X1153/2),Riskregister!$L$6-(Riskregister!$L$6-Riskregister!$K$6)*SQRT((1-X1153)/2)))</f>
        <v>1441747.2820127453</v>
      </c>
      <c r="Z1153" s="30">
        <f t="shared" ca="1" si="704"/>
        <v>0.82348658702356725</v>
      </c>
      <c r="AA1153" s="30">
        <f t="shared" ca="1" si="704"/>
        <v>0.20970414217308686</v>
      </c>
      <c r="AB1153" s="30">
        <f ca="1">IF(Riskregister!$E$7="",0,COUNTIF(BH$4:BH$53,"&lt;"&amp;Z1153)*IF(AA1153&lt;0.5,Riskregister!$K$7+(Riskregister!$L$7-Riskregister!$K$7)*SQRT(AA1153/2),Riskregister!$L$7-(Riskregister!$L$7-Riskregister!$K$7)*SQRT((1-AA1153)/2)))</f>
        <v>1469997.3898771638</v>
      </c>
      <c r="AC1153" s="30">
        <f t="shared" ca="1" si="705"/>
        <v>0.87118613675500756</v>
      </c>
      <c r="AD1153" s="30">
        <f t="shared" ca="1" si="705"/>
        <v>0.59353613432105345</v>
      </c>
      <c r="AE1153" s="30">
        <f ca="1">IF(Riskregister!$E$8="",0,COUNTIF(BI$4:BI$53,"&lt;"&amp;AC1153)*IF(AD1153&lt;0.5,Riskregister!$K$8+(Riskregister!$L$8-Riskregister!$K$8)*SQRT(AD1153/2),Riskregister!$L$8-(Riskregister!$L$8-Riskregister!$K$8)*SQRT((1-AD1153)/2)))</f>
        <v>14405905.658783328</v>
      </c>
      <c r="AF1153" s="30">
        <f t="shared" ca="1" si="706"/>
        <v>0.61986842377525642</v>
      </c>
      <c r="AG1153" s="30">
        <f t="shared" ca="1" si="706"/>
        <v>0.13238750090737073</v>
      </c>
      <c r="AH1153" s="30">
        <f>IF(Riskregister!$E$9="",0,COUNTIF(BJ$4:BJ$53,"&lt;"&amp;AF1153)*IF(AG1153&lt;0.5,Riskregister!$K$9+(Riskregister!$L$9-Riskregister!$K$9)*SQRT(AG1153/2),Riskregister!$L$9-(Riskregister!$L$9-Riskregister!$K$9)*SQRT((1-AG1153)/2)))</f>
        <v>0</v>
      </c>
      <c r="AI1153" s="30">
        <f t="shared" ca="1" si="707"/>
        <v>0.12081289919424432</v>
      </c>
      <c r="AJ1153" s="30">
        <f t="shared" ca="1" si="707"/>
        <v>0.58895265961384502</v>
      </c>
      <c r="AK1153" s="30">
        <f>IF(Riskregister!$E$10="",0,COUNTIF(BK$4:BK$53,"&lt;"&amp;AI1153)*IF(AJ1153&lt;0.5,Riskregister!$K$10+(Riskregister!$L$10-Riskregister!$K$10)*SQRT(AJ1153/2),Riskregister!$L$10-(Riskregister!$L$10-Riskregister!$K$10)*SQRT((1-AJ1153)/2)))</f>
        <v>0</v>
      </c>
      <c r="AL1153" s="30">
        <f t="shared" ca="1" si="708"/>
        <v>5.9641336610298579E-2</v>
      </c>
      <c r="AM1153" s="30">
        <f t="shared" ca="1" si="708"/>
        <v>0.31829747526532537</v>
      </c>
      <c r="AN1153" s="30">
        <f>IF(Riskregister!$E$11="",0,COUNTIF(BL$4:BL$53,"&lt;"&amp;AL1153)*IF(AM1153&lt;0.5,Riskregister!$K$11+(Riskregister!$L$11-Riskregister!$K$11)*SQRT(AM1153/2),Riskregister!$L$11-(Riskregister!$L$11-Riskregister!$K$11)*SQRT((1-AM1153)/2)))</f>
        <v>0</v>
      </c>
      <c r="AO1153" s="30">
        <f t="shared" ca="1" si="709"/>
        <v>0.65562979239523456</v>
      </c>
      <c r="AP1153" s="30">
        <f t="shared" ca="1" si="709"/>
        <v>0.22830436989316905</v>
      </c>
      <c r="AQ1153" s="30">
        <f>IF(Riskregister!$E$12="",0,COUNTIF(BM$4:BM$53,"&lt;"&amp;AO1153)*IF(AP1153&lt;0.5,Riskregister!$K$12+(Riskregister!$L$12-Riskregister!$K$12)*SQRT(AP1153/2),Riskregister!$L$12-(Riskregister!$L$12-Riskregister!$K$12)*SQRT((1-AP1153)/2)))</f>
        <v>0</v>
      </c>
      <c r="AR1153" s="30">
        <f t="shared" ca="1" si="710"/>
        <v>5.3677974329108702E-2</v>
      </c>
      <c r="AS1153" s="30">
        <f t="shared" ca="1" si="710"/>
        <v>0.88010954970928423</v>
      </c>
      <c r="AT1153" s="30">
        <f>IF(Riskregister!$E$13="",0,COUNTIF(BN$4:BN$53,"&lt;"&amp;AR1153)*IF(AS1153&lt;0.5,Riskregister!$K$13+(Riskregister!$L$13-Riskregister!$K$13)*SQRT(AS1153/2),Riskregister!$L$13-(Riskregister!$L$13-Riskregister!$K$13)*SQRT((1-AS1153)/2)))</f>
        <v>0</v>
      </c>
      <c r="AU1153" s="30">
        <f t="shared" ca="1" si="711"/>
        <v>5.3219777933144363E-2</v>
      </c>
      <c r="AV1153" s="30">
        <f t="shared" ca="1" si="711"/>
        <v>0.45232845995155779</v>
      </c>
      <c r="AW1153" s="30">
        <f>IF(Riskregister!$E$14="",0,COUNTIF(BO$4:BO$53,"&lt;"&amp;AU1153)*IF(AV1153&lt;0.5,Riskregister!$K$14+(Riskregister!$L$14-Riskregister!$K$14)*SQRT(AV1153/2),Riskregister!$L$14-(Riskregister!$L$14-Riskregister!$K$14)*SQRT((1-AV1153)/2)))</f>
        <v>0</v>
      </c>
      <c r="AX1153" s="30">
        <f t="shared" ca="1" si="712"/>
        <v>7.8164709563098844E-2</v>
      </c>
      <c r="AY1153" s="30">
        <f t="shared" ca="1" si="712"/>
        <v>8.6647514931079583E-2</v>
      </c>
      <c r="AZ1153" s="30">
        <f>IF(Riskregister!$E$15="",0,COUNTIF(BP$4:BP$53,"&lt;"&amp;AX1153)*IF(AY1153&lt;0.5,Riskregister!$K$15+(Riskregister!$L$15-Riskregister!$K$15)*SQRT(AY1153/2),Riskregister!$L$15-(Riskregister!$L$15-Riskregister!$K$15)*SQRT((1-AY1153)/2)))</f>
        <v>0</v>
      </c>
      <c r="BA1153" s="30">
        <f t="shared" ca="1" si="713"/>
        <v>0.27090175858368648</v>
      </c>
      <c r="BB1153" s="30">
        <f t="shared" ca="1" si="713"/>
        <v>0.23364203083965507</v>
      </c>
      <c r="BC1153" s="30">
        <f>IF(Riskregister!$E$16="",0,COUNTIF(BQ$4:BQ$53,"&lt;"&amp;BA1153)*IF(BB1153&lt;0.5,Riskregister!$K$16+(Riskregister!$L$16-Riskregister!$K$16)*SQRT(BB1153/2),Riskregister!$L$16-(Riskregister!$L$16-Riskregister!$K$16)*SQRT((1-BB1153)/2)))</f>
        <v>0</v>
      </c>
      <c r="BD1153" s="30">
        <f t="shared" ca="1" si="677"/>
        <v>18574407.398954447</v>
      </c>
    </row>
    <row r="1154" spans="20:56" x14ac:dyDescent="0.35">
      <c r="T1154" s="30">
        <f t="shared" ca="1" si="702"/>
        <v>0.6554194556455476</v>
      </c>
      <c r="U1154" s="30">
        <f t="shared" ca="1" si="702"/>
        <v>0.16739665390560254</v>
      </c>
      <c r="V1154" s="30">
        <f ca="1">IF(Riskregister!$E$5="",0,COUNTIF(BF$4:BF$53,"&lt;"&amp;T1154)*IF(U1154&lt;0.5,Riskregister!$K$5+(Riskregister!$L$5-Riskregister!$K$5)*SQRT(U1154/2),Riskregister!$L$5-(Riskregister!$L$5-Riskregister!$K$5)*SQRT((1-U1154)/2)))</f>
        <v>1120751.9364602268</v>
      </c>
      <c r="W1154" s="30">
        <f t="shared" ca="1" si="703"/>
        <v>6.752911909552417E-2</v>
      </c>
      <c r="X1154" s="30">
        <f t="shared" ca="1" si="703"/>
        <v>0.79224280309156725</v>
      </c>
      <c r="Y1154" s="30">
        <f ca="1">IF(Riskregister!$E$6="",0,COUNTIF(BG$4:BG$53,"&lt;"&amp;W1154)*IF(X1154&lt;0.5,Riskregister!$K$6+(Riskregister!$L$6-Riskregister!$K$6)*SQRT(X1154/2),Riskregister!$L$6-(Riskregister!$L$6-Riskregister!$K$6)*SQRT((1-X1154)/2)))</f>
        <v>0</v>
      </c>
      <c r="Z1154" s="30">
        <f t="shared" ca="1" si="704"/>
        <v>0.25262487064195749</v>
      </c>
      <c r="AA1154" s="30">
        <f t="shared" ca="1" si="704"/>
        <v>0.50417318333903205</v>
      </c>
      <c r="AB1154" s="30">
        <f ca="1">IF(Riskregister!$E$7="",0,COUNTIF(BH$4:BH$53,"&lt;"&amp;Z1154)*IF(AA1154&lt;0.5,Riskregister!$K$7+(Riskregister!$L$7-Riskregister!$K$7)*SQRT(AA1154/2),Riskregister!$L$7-(Riskregister!$L$7-Riskregister!$K$7)*SQRT((1-AA1154)/2)))</f>
        <v>1128659.1866484692</v>
      </c>
      <c r="AC1154" s="30">
        <f t="shared" ca="1" si="705"/>
        <v>4.4014468062084311E-2</v>
      </c>
      <c r="AD1154" s="30">
        <f t="shared" ca="1" si="705"/>
        <v>0.19723561864821482</v>
      </c>
      <c r="AE1154" s="30">
        <f ca="1">IF(Riskregister!$E$8="",0,COUNTIF(BI$4:BI$53,"&lt;"&amp;AC1154)*IF(AD1154&lt;0.5,Riskregister!$K$8+(Riskregister!$L$8-Riskregister!$K$8)*SQRT(AD1154/2),Riskregister!$L$8-(Riskregister!$L$8-Riskregister!$K$8)*SQRT((1-AD1154)/2)))</f>
        <v>0</v>
      </c>
      <c r="AF1154" s="30">
        <f t="shared" ca="1" si="706"/>
        <v>0.88658002936620506</v>
      </c>
      <c r="AG1154" s="30">
        <f t="shared" ca="1" si="706"/>
        <v>0.46517977974265901</v>
      </c>
      <c r="AH1154" s="30">
        <f>IF(Riskregister!$E$9="",0,COUNTIF(BJ$4:BJ$53,"&lt;"&amp;AF1154)*IF(AG1154&lt;0.5,Riskregister!$K$9+(Riskregister!$L$9-Riskregister!$K$9)*SQRT(AG1154/2),Riskregister!$L$9-(Riskregister!$L$9-Riskregister!$K$9)*SQRT((1-AG1154)/2)))</f>
        <v>0</v>
      </c>
      <c r="AI1154" s="30">
        <f t="shared" ca="1" si="707"/>
        <v>2.0336142046220917E-2</v>
      </c>
      <c r="AJ1154" s="30">
        <f t="shared" ca="1" si="707"/>
        <v>0.22381985397943294</v>
      </c>
      <c r="AK1154" s="30">
        <f>IF(Riskregister!$E$10="",0,COUNTIF(BK$4:BK$53,"&lt;"&amp;AI1154)*IF(AJ1154&lt;0.5,Riskregister!$K$10+(Riskregister!$L$10-Riskregister!$K$10)*SQRT(AJ1154/2),Riskregister!$L$10-(Riskregister!$L$10-Riskregister!$K$10)*SQRT((1-AJ1154)/2)))</f>
        <v>0</v>
      </c>
      <c r="AL1154" s="30">
        <f t="shared" ca="1" si="708"/>
        <v>0.84843731036159098</v>
      </c>
      <c r="AM1154" s="30">
        <f t="shared" ca="1" si="708"/>
        <v>0.22249841231850531</v>
      </c>
      <c r="AN1154" s="30">
        <f>IF(Riskregister!$E$11="",0,COUNTIF(BL$4:BL$53,"&lt;"&amp;AL1154)*IF(AM1154&lt;0.5,Riskregister!$K$11+(Riskregister!$L$11-Riskregister!$K$11)*SQRT(AM1154/2),Riskregister!$L$11-(Riskregister!$L$11-Riskregister!$K$11)*SQRT((1-AM1154)/2)))</f>
        <v>0</v>
      </c>
      <c r="AO1154" s="30">
        <f t="shared" ca="1" si="709"/>
        <v>0.67877020347797801</v>
      </c>
      <c r="AP1154" s="30">
        <f t="shared" ca="1" si="709"/>
        <v>0.26781955180847994</v>
      </c>
      <c r="AQ1154" s="30">
        <f>IF(Riskregister!$E$12="",0,COUNTIF(BM$4:BM$53,"&lt;"&amp;AO1154)*IF(AP1154&lt;0.5,Riskregister!$K$12+(Riskregister!$L$12-Riskregister!$K$12)*SQRT(AP1154/2),Riskregister!$L$12-(Riskregister!$L$12-Riskregister!$K$12)*SQRT((1-AP1154)/2)))</f>
        <v>0</v>
      </c>
      <c r="AR1154" s="30">
        <f t="shared" ca="1" si="710"/>
        <v>0.63152232997840407</v>
      </c>
      <c r="AS1154" s="30">
        <f t="shared" ca="1" si="710"/>
        <v>6.0951588069751983E-2</v>
      </c>
      <c r="AT1154" s="30">
        <f>IF(Riskregister!$E$13="",0,COUNTIF(BN$4:BN$53,"&lt;"&amp;AR1154)*IF(AS1154&lt;0.5,Riskregister!$K$13+(Riskregister!$L$13-Riskregister!$K$13)*SQRT(AS1154/2),Riskregister!$L$13-(Riskregister!$L$13-Riskregister!$K$13)*SQRT((1-AS1154)/2)))</f>
        <v>0</v>
      </c>
      <c r="AU1154" s="30">
        <f t="shared" ca="1" si="711"/>
        <v>0.88552360770078931</v>
      </c>
      <c r="AV1154" s="30">
        <f t="shared" ca="1" si="711"/>
        <v>0.91602146814575336</v>
      </c>
      <c r="AW1154" s="30">
        <f>IF(Riskregister!$E$14="",0,COUNTIF(BO$4:BO$53,"&lt;"&amp;AU1154)*IF(AV1154&lt;0.5,Riskregister!$K$14+(Riskregister!$L$14-Riskregister!$K$14)*SQRT(AV1154/2),Riskregister!$L$14-(Riskregister!$L$14-Riskregister!$K$14)*SQRT((1-AV1154)/2)))</f>
        <v>0</v>
      </c>
      <c r="AX1154" s="30">
        <f t="shared" ca="1" si="712"/>
        <v>0.72598187400587377</v>
      </c>
      <c r="AY1154" s="30">
        <f t="shared" ca="1" si="712"/>
        <v>0.19041649391786486</v>
      </c>
      <c r="AZ1154" s="30">
        <f>IF(Riskregister!$E$15="",0,COUNTIF(BP$4:BP$53,"&lt;"&amp;AX1154)*IF(AY1154&lt;0.5,Riskregister!$K$15+(Riskregister!$L$15-Riskregister!$K$15)*SQRT(AY1154/2),Riskregister!$L$15-(Riskregister!$L$15-Riskregister!$K$15)*SQRT((1-AY1154)/2)))</f>
        <v>0</v>
      </c>
      <c r="BA1154" s="30">
        <f t="shared" ca="1" si="713"/>
        <v>0.9156301668908462</v>
      </c>
      <c r="BB1154" s="30">
        <f t="shared" ca="1" si="713"/>
        <v>0.53850632561862799</v>
      </c>
      <c r="BC1154" s="30">
        <f>IF(Riskregister!$E$16="",0,COUNTIF(BQ$4:BQ$53,"&lt;"&amp;BA1154)*IF(BB1154&lt;0.5,Riskregister!$K$16+(Riskregister!$L$16-Riskregister!$K$16)*SQRT(BB1154/2),Riskregister!$L$16-(Riskregister!$L$16-Riskregister!$K$16)*SQRT((1-BB1154)/2)))</f>
        <v>0</v>
      </c>
      <c r="BD1154" s="30">
        <f t="shared" ca="1" si="677"/>
        <v>2249411.1231086962</v>
      </c>
    </row>
    <row r="1155" spans="20:56" x14ac:dyDescent="0.35">
      <c r="T1155" s="30">
        <f t="shared" ca="1" si="702"/>
        <v>0.81686839800938726</v>
      </c>
      <c r="U1155" s="30">
        <f t="shared" ca="1" si="702"/>
        <v>0.4857767359551578</v>
      </c>
      <c r="V1155" s="30">
        <f ca="1">IF(Riskregister!$E$5="",0,COUNTIF(BF$4:BF$53,"&lt;"&amp;T1155)*IF(U1155&lt;0.5,Riskregister!$K$5+(Riskregister!$L$5-Riskregister!$K$5)*SQRT(U1155/2),Riskregister!$L$5-(Riskregister!$L$5-Riskregister!$K$5)*SQRT((1-U1155)/2)))</f>
        <v>1858883.3856120729</v>
      </c>
      <c r="W1155" s="30">
        <f t="shared" ca="1" si="703"/>
        <v>0.49883149945155791</v>
      </c>
      <c r="X1155" s="30">
        <f t="shared" ca="1" si="703"/>
        <v>0.76858130391507695</v>
      </c>
      <c r="Y1155" s="30">
        <f ca="1">IF(Riskregister!$E$6="",0,COUNTIF(BG$4:BG$53,"&lt;"&amp;W1155)*IF(X1155&lt;0.5,Riskregister!$K$6+(Riskregister!$L$6-Riskregister!$K$6)*SQRT(X1155/2),Riskregister!$L$6-(Riskregister!$L$6-Riskregister!$K$6)*SQRT((1-X1155)/2)))</f>
        <v>2775421.2354322402</v>
      </c>
      <c r="Z1155" s="30">
        <f t="shared" ca="1" si="704"/>
        <v>0.19708883713725556</v>
      </c>
      <c r="AA1155" s="30">
        <f t="shared" ca="1" si="704"/>
        <v>4.7064700565992879E-2</v>
      </c>
      <c r="AB1155" s="30">
        <f ca="1">IF(Riskregister!$E$7="",0,COUNTIF(BH$4:BH$53,"&lt;"&amp;Z1155)*IF(AA1155&lt;0.5,Riskregister!$K$7+(Riskregister!$L$7-Riskregister!$K$7)*SQRT(AA1155/2),Riskregister!$L$7-(Riskregister!$L$7-Riskregister!$K$7)*SQRT((1-AA1155)/2)))</f>
        <v>414763.60621546896</v>
      </c>
      <c r="AC1155" s="30">
        <f t="shared" ca="1" si="705"/>
        <v>0.64955868444628773</v>
      </c>
      <c r="AD1155" s="30">
        <f t="shared" ca="1" si="705"/>
        <v>3.9965125640007981E-3</v>
      </c>
      <c r="AE1155" s="30">
        <f ca="1">IF(Riskregister!$E$8="",0,COUNTIF(BI$4:BI$53,"&lt;"&amp;AC1155)*IF(AD1155&lt;0.5,Riskregister!$K$8+(Riskregister!$L$8-Riskregister!$K$8)*SQRT(AD1155/2),Riskregister!$L$8-(Riskregister!$L$8-Riskregister!$K$8)*SQRT((1-AD1155)/2)))</f>
        <v>1530296.2251390209</v>
      </c>
      <c r="AF1155" s="30">
        <f t="shared" ca="1" si="706"/>
        <v>0.84743381285904351</v>
      </c>
      <c r="AG1155" s="30">
        <f t="shared" ca="1" si="706"/>
        <v>0.12850757996028384</v>
      </c>
      <c r="AH1155" s="30">
        <f>IF(Riskregister!$E$9="",0,COUNTIF(BJ$4:BJ$53,"&lt;"&amp;AF1155)*IF(AG1155&lt;0.5,Riskregister!$K$9+(Riskregister!$L$9-Riskregister!$K$9)*SQRT(AG1155/2),Riskregister!$L$9-(Riskregister!$L$9-Riskregister!$K$9)*SQRT((1-AG1155)/2)))</f>
        <v>0</v>
      </c>
      <c r="AI1155" s="30">
        <f t="shared" ca="1" si="707"/>
        <v>0.98661305386011067</v>
      </c>
      <c r="AJ1155" s="30">
        <f t="shared" ca="1" si="707"/>
        <v>0.36024345785882728</v>
      </c>
      <c r="AK1155" s="30">
        <f>IF(Riskregister!$E$10="",0,COUNTIF(BK$4:BK$53,"&lt;"&amp;AI1155)*IF(AJ1155&lt;0.5,Riskregister!$K$10+(Riskregister!$L$10-Riskregister!$K$10)*SQRT(AJ1155/2),Riskregister!$L$10-(Riskregister!$L$10-Riskregister!$K$10)*SQRT((1-AJ1155)/2)))</f>
        <v>0</v>
      </c>
      <c r="AL1155" s="30">
        <f t="shared" ca="1" si="708"/>
        <v>0.51295075325551964</v>
      </c>
      <c r="AM1155" s="30">
        <f t="shared" ca="1" si="708"/>
        <v>0.56360440045267624</v>
      </c>
      <c r="AN1155" s="30">
        <f>IF(Riskregister!$E$11="",0,COUNTIF(BL$4:BL$53,"&lt;"&amp;AL1155)*IF(AM1155&lt;0.5,Riskregister!$K$11+(Riskregister!$L$11-Riskregister!$K$11)*SQRT(AM1155/2),Riskregister!$L$11-(Riskregister!$L$11-Riskregister!$K$11)*SQRT((1-AM1155)/2)))</f>
        <v>0</v>
      </c>
      <c r="AO1155" s="30">
        <f t="shared" ca="1" si="709"/>
        <v>0.78242019744747315</v>
      </c>
      <c r="AP1155" s="30">
        <f t="shared" ca="1" si="709"/>
        <v>6.7608029465271335E-2</v>
      </c>
      <c r="AQ1155" s="30">
        <f>IF(Riskregister!$E$12="",0,COUNTIF(BM$4:BM$53,"&lt;"&amp;AO1155)*IF(AP1155&lt;0.5,Riskregister!$K$12+(Riskregister!$L$12-Riskregister!$K$12)*SQRT(AP1155/2),Riskregister!$L$12-(Riskregister!$L$12-Riskregister!$K$12)*SQRT((1-AP1155)/2)))</f>
        <v>0</v>
      </c>
      <c r="AR1155" s="30">
        <f t="shared" ca="1" si="710"/>
        <v>0.91707074579640258</v>
      </c>
      <c r="AS1155" s="30">
        <f t="shared" ca="1" si="710"/>
        <v>0.25722034924219028</v>
      </c>
      <c r="AT1155" s="30">
        <f>IF(Riskregister!$E$13="",0,COUNTIF(BN$4:BN$53,"&lt;"&amp;AR1155)*IF(AS1155&lt;0.5,Riskregister!$K$13+(Riskregister!$L$13-Riskregister!$K$13)*SQRT(AS1155/2),Riskregister!$L$13-(Riskregister!$L$13-Riskregister!$K$13)*SQRT((1-AS1155)/2)))</f>
        <v>0</v>
      </c>
      <c r="AU1155" s="30">
        <f t="shared" ca="1" si="711"/>
        <v>0.81237562866328272</v>
      </c>
      <c r="AV1155" s="30">
        <f t="shared" ca="1" si="711"/>
        <v>0.1573497766863412</v>
      </c>
      <c r="AW1155" s="30">
        <f>IF(Riskregister!$E$14="",0,COUNTIF(BO$4:BO$53,"&lt;"&amp;AU1155)*IF(AV1155&lt;0.5,Riskregister!$K$14+(Riskregister!$L$14-Riskregister!$K$14)*SQRT(AV1155/2),Riskregister!$L$14-(Riskregister!$L$14-Riskregister!$K$14)*SQRT((1-AV1155)/2)))</f>
        <v>0</v>
      </c>
      <c r="AX1155" s="30">
        <f t="shared" ca="1" si="712"/>
        <v>0.52006700363351555</v>
      </c>
      <c r="AY1155" s="30">
        <f t="shared" ca="1" si="712"/>
        <v>0.7438895151709094</v>
      </c>
      <c r="AZ1155" s="30">
        <f>IF(Riskregister!$E$15="",0,COUNTIF(BP$4:BP$53,"&lt;"&amp;AX1155)*IF(AY1155&lt;0.5,Riskregister!$K$15+(Riskregister!$L$15-Riskregister!$K$15)*SQRT(AY1155/2),Riskregister!$L$15-(Riskregister!$L$15-Riskregister!$K$15)*SQRT((1-AY1155)/2)))</f>
        <v>0</v>
      </c>
      <c r="BA1155" s="30">
        <f t="shared" ca="1" si="713"/>
        <v>0.7476851045132018</v>
      </c>
      <c r="BB1155" s="30">
        <f t="shared" ca="1" si="713"/>
        <v>0.91868010464049099</v>
      </c>
      <c r="BC1155" s="30">
        <f>IF(Riskregister!$E$16="",0,COUNTIF(BQ$4:BQ$53,"&lt;"&amp;BA1155)*IF(BB1155&lt;0.5,Riskregister!$K$16+(Riskregister!$L$16-Riskregister!$K$16)*SQRT(BB1155/2),Riskregister!$L$16-(Riskregister!$L$16-Riskregister!$K$16)*SQRT((1-BB1155)/2)))</f>
        <v>0</v>
      </c>
      <c r="BD1155" s="30">
        <f t="shared" ca="1" si="677"/>
        <v>6579364.4523988031</v>
      </c>
    </row>
    <row r="1156" spans="20:56" x14ac:dyDescent="0.35">
      <c r="T1156" s="30">
        <f t="shared" ca="1" si="702"/>
        <v>0.41486324913297401</v>
      </c>
      <c r="U1156" s="30">
        <f t="shared" ca="1" si="702"/>
        <v>0.18432177061178678</v>
      </c>
      <c r="V1156" s="30">
        <f ca="1">IF(Riskregister!$E$5="",0,COUNTIF(BF$4:BF$53,"&lt;"&amp;T1156)*IF(U1156&lt;0.5,Riskregister!$K$5+(Riskregister!$L$5-Riskregister!$K$5)*SQRT(U1156/2),Riskregister!$L$5-(Riskregister!$L$5-Riskregister!$K$5)*SQRT((1-U1156)/2)))</f>
        <v>859833.15320992609</v>
      </c>
      <c r="W1156" s="30">
        <f t="shared" ca="1" si="703"/>
        <v>0.65759830036686817</v>
      </c>
      <c r="X1156" s="30">
        <f t="shared" ca="1" si="703"/>
        <v>0.71820556912224642</v>
      </c>
      <c r="Y1156" s="30">
        <f ca="1">IF(Riskregister!$E$6="",0,COUNTIF(BG$4:BG$53,"&lt;"&amp;W1156)*IF(X1156&lt;0.5,Riskregister!$K$6+(Riskregister!$L$6-Riskregister!$K$6)*SQRT(X1156/2),Riskregister!$L$6-(Riskregister!$L$6-Riskregister!$K$6)*SQRT((1-X1156)/2)))</f>
        <v>2648693.9976127381</v>
      </c>
      <c r="Z1156" s="30">
        <f t="shared" ca="1" si="704"/>
        <v>0.50489881267996495</v>
      </c>
      <c r="AA1156" s="30">
        <f t="shared" ca="1" si="704"/>
        <v>0.55712536399468116</v>
      </c>
      <c r="AB1156" s="30">
        <f ca="1">IF(Riskregister!$E$7="",0,COUNTIF(BH$4:BH$53,"&lt;"&amp;Z1156)*IF(AA1156&lt;0.5,Riskregister!$K$7+(Riskregister!$L$7-Riskregister!$K$7)*SQRT(AA1156/2),Riskregister!$L$7-(Riskregister!$L$7-Riskregister!$K$7)*SQRT((1-AA1156)/2)))</f>
        <v>1411800.3377901162</v>
      </c>
      <c r="AC1156" s="30">
        <f t="shared" ca="1" si="705"/>
        <v>0.20429966389407128</v>
      </c>
      <c r="AD1156" s="30">
        <f t="shared" ca="1" si="705"/>
        <v>0.37254729654902397</v>
      </c>
      <c r="AE1156" s="30">
        <f ca="1">IF(Riskregister!$E$8="",0,COUNTIF(BI$4:BI$53,"&lt;"&amp;AC1156)*IF(AD1156&lt;0.5,Riskregister!$K$8+(Riskregister!$L$8-Riskregister!$K$8)*SQRT(AD1156/2),Riskregister!$L$8-(Riskregister!$L$8-Riskregister!$K$8)*SQRT((1-AD1156)/2)))</f>
        <v>2328493.2561840005</v>
      </c>
      <c r="AF1156" s="30">
        <f t="shared" ca="1" si="706"/>
        <v>0.90856546076027656</v>
      </c>
      <c r="AG1156" s="30">
        <f t="shared" ca="1" si="706"/>
        <v>0.33477140102278002</v>
      </c>
      <c r="AH1156" s="30">
        <f>IF(Riskregister!$E$9="",0,COUNTIF(BJ$4:BJ$53,"&lt;"&amp;AF1156)*IF(AG1156&lt;0.5,Riskregister!$K$9+(Riskregister!$L$9-Riskregister!$K$9)*SQRT(AG1156/2),Riskregister!$L$9-(Riskregister!$L$9-Riskregister!$K$9)*SQRT((1-AG1156)/2)))</f>
        <v>0</v>
      </c>
      <c r="AI1156" s="30">
        <f t="shared" ca="1" si="707"/>
        <v>0.8021838546100758</v>
      </c>
      <c r="AJ1156" s="30">
        <f t="shared" ca="1" si="707"/>
        <v>0.60290907733913579</v>
      </c>
      <c r="AK1156" s="30">
        <f>IF(Riskregister!$E$10="",0,COUNTIF(BK$4:BK$53,"&lt;"&amp;AI1156)*IF(AJ1156&lt;0.5,Riskregister!$K$10+(Riskregister!$L$10-Riskregister!$K$10)*SQRT(AJ1156/2),Riskregister!$L$10-(Riskregister!$L$10-Riskregister!$K$10)*SQRT((1-AJ1156)/2)))</f>
        <v>0</v>
      </c>
      <c r="AL1156" s="30">
        <f t="shared" ca="1" si="708"/>
        <v>0.63478706179305544</v>
      </c>
      <c r="AM1156" s="30">
        <f t="shared" ca="1" si="708"/>
        <v>9.851837682381559E-2</v>
      </c>
      <c r="AN1156" s="30">
        <f>IF(Riskregister!$E$11="",0,COUNTIF(BL$4:BL$53,"&lt;"&amp;AL1156)*IF(AM1156&lt;0.5,Riskregister!$K$11+(Riskregister!$L$11-Riskregister!$K$11)*SQRT(AM1156/2),Riskregister!$L$11-(Riskregister!$L$11-Riskregister!$K$11)*SQRT((1-AM1156)/2)))</f>
        <v>0</v>
      </c>
      <c r="AO1156" s="30">
        <f t="shared" ca="1" si="709"/>
        <v>0.41124696988087606</v>
      </c>
      <c r="AP1156" s="30">
        <f t="shared" ca="1" si="709"/>
        <v>0.33118578140150412</v>
      </c>
      <c r="AQ1156" s="30">
        <f>IF(Riskregister!$E$12="",0,COUNTIF(BM$4:BM$53,"&lt;"&amp;AO1156)*IF(AP1156&lt;0.5,Riskregister!$K$12+(Riskregister!$L$12-Riskregister!$K$12)*SQRT(AP1156/2),Riskregister!$L$12-(Riskregister!$L$12-Riskregister!$K$12)*SQRT((1-AP1156)/2)))</f>
        <v>0</v>
      </c>
      <c r="AR1156" s="30">
        <f t="shared" ca="1" si="710"/>
        <v>0.48267291863545847</v>
      </c>
      <c r="AS1156" s="30">
        <f t="shared" ca="1" si="710"/>
        <v>0.95358396123702283</v>
      </c>
      <c r="AT1156" s="30">
        <f>IF(Riskregister!$E$13="",0,COUNTIF(BN$4:BN$53,"&lt;"&amp;AR1156)*IF(AS1156&lt;0.5,Riskregister!$K$13+(Riskregister!$L$13-Riskregister!$K$13)*SQRT(AS1156/2),Riskregister!$L$13-(Riskregister!$L$13-Riskregister!$K$13)*SQRT((1-AS1156)/2)))</f>
        <v>0</v>
      </c>
      <c r="AU1156" s="30">
        <f t="shared" ca="1" si="711"/>
        <v>9.5462816073997758E-2</v>
      </c>
      <c r="AV1156" s="30">
        <f t="shared" ca="1" si="711"/>
        <v>0.23832205247226612</v>
      </c>
      <c r="AW1156" s="30">
        <f>IF(Riskregister!$E$14="",0,COUNTIF(BO$4:BO$53,"&lt;"&amp;AU1156)*IF(AV1156&lt;0.5,Riskregister!$K$14+(Riskregister!$L$14-Riskregister!$K$14)*SQRT(AV1156/2),Riskregister!$L$14-(Riskregister!$L$14-Riskregister!$K$14)*SQRT((1-AV1156)/2)))</f>
        <v>0</v>
      </c>
      <c r="AX1156" s="30">
        <f t="shared" ca="1" si="712"/>
        <v>0.17964925243747987</v>
      </c>
      <c r="AY1156" s="30">
        <f t="shared" ca="1" si="712"/>
        <v>0.3018715480889298</v>
      </c>
      <c r="AZ1156" s="30">
        <f>IF(Riskregister!$E$15="",0,COUNTIF(BP$4:BP$53,"&lt;"&amp;AX1156)*IF(AY1156&lt;0.5,Riskregister!$K$15+(Riskregister!$L$15-Riskregister!$K$15)*SQRT(AY1156/2),Riskregister!$L$15-(Riskregister!$L$15-Riskregister!$K$15)*SQRT((1-AY1156)/2)))</f>
        <v>0</v>
      </c>
      <c r="BA1156" s="30">
        <f t="shared" ca="1" si="713"/>
        <v>0.50244083715841714</v>
      </c>
      <c r="BB1156" s="30">
        <f t="shared" ca="1" si="713"/>
        <v>0.71478095875231107</v>
      </c>
      <c r="BC1156" s="30">
        <f>IF(Riskregister!$E$16="",0,COUNTIF(BQ$4:BQ$53,"&lt;"&amp;BA1156)*IF(BB1156&lt;0.5,Riskregister!$K$16+(Riskregister!$L$16-Riskregister!$K$16)*SQRT(BB1156/2),Riskregister!$L$16-(Riskregister!$L$16-Riskregister!$K$16)*SQRT((1-BB1156)/2)))</f>
        <v>0</v>
      </c>
      <c r="BD1156" s="30">
        <f t="shared" ref="BD1156:BD1219" ca="1" si="714">V1156+Y1156+AB1156+AE1156+AH1156+AK1156+AN1156+AQ1156+AT1156+AW1156+AZ1156+BC1156</f>
        <v>7248820.7447967809</v>
      </c>
    </row>
    <row r="1157" spans="20:56" x14ac:dyDescent="0.35">
      <c r="T1157" s="30">
        <f t="shared" ca="1" si="702"/>
        <v>0.14936561835801054</v>
      </c>
      <c r="U1157" s="30">
        <f t="shared" ca="1" si="702"/>
        <v>0.29701391142429967</v>
      </c>
      <c r="V1157" s="30">
        <f ca="1">IF(Riskregister!$E$5="",0,COUNTIF(BF$4:BF$53,"&lt;"&amp;T1157)*IF(U1157&lt;0.5,Riskregister!$K$5+(Riskregister!$L$5-Riskregister!$K$5)*SQRT(U1157/2),Riskregister!$L$5-(Riskregister!$L$5-Riskregister!$K$5)*SQRT((1-U1157)/2)))</f>
        <v>646829.40205069317</v>
      </c>
      <c r="W1157" s="30">
        <f t="shared" ca="1" si="703"/>
        <v>0.47824248949931025</v>
      </c>
      <c r="X1157" s="30">
        <f t="shared" ca="1" si="703"/>
        <v>0.68015041054409364</v>
      </c>
      <c r="Y1157" s="30">
        <f ca="1">IF(Riskregister!$E$6="",0,COUNTIF(BG$4:BG$53,"&lt;"&amp;W1157)*IF(X1157&lt;0.5,Riskregister!$K$6+(Riskregister!$L$6-Riskregister!$K$6)*SQRT(X1157/2),Riskregister!$L$6-(Riskregister!$L$6-Riskregister!$K$6)*SQRT((1-X1157)/2)))</f>
        <v>2560338.4635011349</v>
      </c>
      <c r="Z1157" s="30">
        <f t="shared" ca="1" si="704"/>
        <v>0.39737277709386742</v>
      </c>
      <c r="AA1157" s="30">
        <f t="shared" ca="1" si="704"/>
        <v>0.36584210794919625</v>
      </c>
      <c r="AB1157" s="30">
        <f ca="1">IF(Riskregister!$E$7="",0,COUNTIF(BH$4:BH$53,"&lt;"&amp;Z1157)*IF(AA1157&lt;0.5,Riskregister!$K$7+(Riskregister!$L$7-Riskregister!$K$7)*SQRT(AA1157/2),Riskregister!$L$7-(Riskregister!$L$7-Riskregister!$K$7)*SQRT((1-AA1157)/2)))</f>
        <v>998462.24206516042</v>
      </c>
      <c r="AC1157" s="30">
        <f t="shared" ca="1" si="705"/>
        <v>0.79641666845161652</v>
      </c>
      <c r="AD1157" s="30">
        <f t="shared" ca="1" si="705"/>
        <v>0.48152731728612785</v>
      </c>
      <c r="AE1157" s="30">
        <f ca="1">IF(Riskregister!$E$8="",0,COUNTIF(BI$4:BI$53,"&lt;"&amp;AC1157)*IF(AD1157&lt;0.5,Riskregister!$K$8+(Riskregister!$L$8-Riskregister!$K$8)*SQRT(AD1157/2),Riskregister!$L$8-(Riskregister!$L$8-Riskregister!$K$8)*SQRT((1-AD1157)/2)))</f>
        <v>10424722.625141881</v>
      </c>
      <c r="AF1157" s="30">
        <f t="shared" ca="1" si="706"/>
        <v>0.39191173695466597</v>
      </c>
      <c r="AG1157" s="30">
        <f t="shared" ca="1" si="706"/>
        <v>9.8437831169718382E-2</v>
      </c>
      <c r="AH1157" s="30">
        <f>IF(Riskregister!$E$9="",0,COUNTIF(BJ$4:BJ$53,"&lt;"&amp;AF1157)*IF(AG1157&lt;0.5,Riskregister!$K$9+(Riskregister!$L$9-Riskregister!$K$9)*SQRT(AG1157/2),Riskregister!$L$9-(Riskregister!$L$9-Riskregister!$K$9)*SQRT((1-AG1157)/2)))</f>
        <v>0</v>
      </c>
      <c r="AI1157" s="30">
        <f t="shared" ca="1" si="707"/>
        <v>0.11315898726696916</v>
      </c>
      <c r="AJ1157" s="30">
        <f t="shared" ca="1" si="707"/>
        <v>0.70362709190536055</v>
      </c>
      <c r="AK1157" s="30">
        <f>IF(Riskregister!$E$10="",0,COUNTIF(BK$4:BK$53,"&lt;"&amp;AI1157)*IF(AJ1157&lt;0.5,Riskregister!$K$10+(Riskregister!$L$10-Riskregister!$K$10)*SQRT(AJ1157/2),Riskregister!$L$10-(Riskregister!$L$10-Riskregister!$K$10)*SQRT((1-AJ1157)/2)))</f>
        <v>0</v>
      </c>
      <c r="AL1157" s="30">
        <f t="shared" ca="1" si="708"/>
        <v>0.39901377728105902</v>
      </c>
      <c r="AM1157" s="30">
        <f t="shared" ca="1" si="708"/>
        <v>8.3563981789774977E-2</v>
      </c>
      <c r="AN1157" s="30">
        <f>IF(Riskregister!$E$11="",0,COUNTIF(BL$4:BL$53,"&lt;"&amp;AL1157)*IF(AM1157&lt;0.5,Riskregister!$K$11+(Riskregister!$L$11-Riskregister!$K$11)*SQRT(AM1157/2),Riskregister!$L$11-(Riskregister!$L$11-Riskregister!$K$11)*SQRT((1-AM1157)/2)))</f>
        <v>0</v>
      </c>
      <c r="AO1157" s="30">
        <f t="shared" ca="1" si="709"/>
        <v>0.78676277970308506</v>
      </c>
      <c r="AP1157" s="30">
        <f t="shared" ca="1" si="709"/>
        <v>0.14851855589019147</v>
      </c>
      <c r="AQ1157" s="30">
        <f>IF(Riskregister!$E$12="",0,COUNTIF(BM$4:BM$53,"&lt;"&amp;AO1157)*IF(AP1157&lt;0.5,Riskregister!$K$12+(Riskregister!$L$12-Riskregister!$K$12)*SQRT(AP1157/2),Riskregister!$L$12-(Riskregister!$L$12-Riskregister!$K$12)*SQRT((1-AP1157)/2)))</f>
        <v>0</v>
      </c>
      <c r="AR1157" s="30">
        <f t="shared" ca="1" si="710"/>
        <v>0.91731817423274831</v>
      </c>
      <c r="AS1157" s="30">
        <f t="shared" ca="1" si="710"/>
        <v>0.39946870597019812</v>
      </c>
      <c r="AT1157" s="30">
        <f>IF(Riskregister!$E$13="",0,COUNTIF(BN$4:BN$53,"&lt;"&amp;AR1157)*IF(AS1157&lt;0.5,Riskregister!$K$13+(Riskregister!$L$13-Riskregister!$K$13)*SQRT(AS1157/2),Riskregister!$L$13-(Riskregister!$L$13-Riskregister!$K$13)*SQRT((1-AS1157)/2)))</f>
        <v>0</v>
      </c>
      <c r="AU1157" s="30">
        <f t="shared" ca="1" si="711"/>
        <v>0.77435554957057506</v>
      </c>
      <c r="AV1157" s="30">
        <f t="shared" ca="1" si="711"/>
        <v>0.53681242429697384</v>
      </c>
      <c r="AW1157" s="30">
        <f>IF(Riskregister!$E$14="",0,COUNTIF(BO$4:BO$53,"&lt;"&amp;AU1157)*IF(AV1157&lt;0.5,Riskregister!$K$14+(Riskregister!$L$14-Riskregister!$K$14)*SQRT(AV1157/2),Riskregister!$L$14-(Riskregister!$L$14-Riskregister!$K$14)*SQRT((1-AV1157)/2)))</f>
        <v>0</v>
      </c>
      <c r="AX1157" s="30">
        <f t="shared" ca="1" si="712"/>
        <v>0.87230459628760926</v>
      </c>
      <c r="AY1157" s="30">
        <f t="shared" ca="1" si="712"/>
        <v>0.64881777929737816</v>
      </c>
      <c r="AZ1157" s="30">
        <f>IF(Riskregister!$E$15="",0,COUNTIF(BP$4:BP$53,"&lt;"&amp;AX1157)*IF(AY1157&lt;0.5,Riskregister!$K$15+(Riskregister!$L$15-Riskregister!$K$15)*SQRT(AY1157/2),Riskregister!$L$15-(Riskregister!$L$15-Riskregister!$K$15)*SQRT((1-AY1157)/2)))</f>
        <v>0</v>
      </c>
      <c r="BA1157" s="30">
        <f t="shared" ca="1" si="713"/>
        <v>0.14304118029554946</v>
      </c>
      <c r="BB1157" s="30">
        <f t="shared" ca="1" si="713"/>
        <v>0.57313445065507984</v>
      </c>
      <c r="BC1157" s="30">
        <f>IF(Riskregister!$E$16="",0,COUNTIF(BQ$4:BQ$53,"&lt;"&amp;BA1157)*IF(BB1157&lt;0.5,Riskregister!$K$16+(Riskregister!$L$16-Riskregister!$K$16)*SQRT(BB1157/2),Riskregister!$L$16-(Riskregister!$L$16-Riskregister!$K$16)*SQRT((1-BB1157)/2)))</f>
        <v>0</v>
      </c>
      <c r="BD1157" s="30">
        <f t="shared" ca="1" si="714"/>
        <v>14630352.732758868</v>
      </c>
    </row>
    <row r="1158" spans="20:56" x14ac:dyDescent="0.35">
      <c r="T1158" s="30">
        <f t="shared" ca="1" si="702"/>
        <v>0.61087219266392556</v>
      </c>
      <c r="U1158" s="30">
        <f t="shared" ca="1" si="702"/>
        <v>0.57548606266563107</v>
      </c>
      <c r="V1158" s="30">
        <f ca="1">IF(Riskregister!$E$5="",0,COUNTIF(BF$4:BF$53,"&lt;"&amp;T1158)*IF(U1158&lt;0.5,Riskregister!$K$5+(Riskregister!$L$5-Riskregister!$K$5)*SQRT(U1158/2),Riskregister!$L$5-(Riskregister!$L$5-Riskregister!$K$5)*SQRT((1-U1158)/2)))</f>
        <v>1570715.6226711627</v>
      </c>
      <c r="W1158" s="30">
        <f t="shared" ca="1" si="703"/>
        <v>0.67235793355814688</v>
      </c>
      <c r="X1158" s="30">
        <f t="shared" ca="1" si="703"/>
        <v>0.29733055109466777</v>
      </c>
      <c r="Y1158" s="30">
        <f ca="1">IF(Riskregister!$E$6="",0,COUNTIF(BG$4:BG$53,"&lt;"&amp;W1158)*IF(X1158&lt;0.5,Riskregister!$K$6+(Riskregister!$L$6-Riskregister!$K$6)*SQRT(X1158/2),Riskregister!$L$6-(Riskregister!$L$6-Riskregister!$K$6)*SQRT((1-X1158)/2)))</f>
        <v>1788056.9048470049</v>
      </c>
      <c r="Z1158" s="30">
        <f t="shared" ca="1" si="704"/>
        <v>0.14041264322940017</v>
      </c>
      <c r="AA1158" s="30">
        <f t="shared" ca="1" si="704"/>
        <v>0.65323997279669166</v>
      </c>
      <c r="AB1158" s="30">
        <f ca="1">IF(Riskregister!$E$7="",0,COUNTIF(BH$4:BH$53,"&lt;"&amp;Z1158)*IF(AA1158&lt;0.5,Riskregister!$K$7+(Riskregister!$L$7-Riskregister!$K$7)*SQRT(AA1158/2),Riskregister!$L$7-(Riskregister!$L$7-Riskregister!$K$7)*SQRT((1-AA1158)/2)))</f>
        <v>1017055.039768554</v>
      </c>
      <c r="AC1158" s="30">
        <f t="shared" ca="1" si="705"/>
        <v>0.46223305179114305</v>
      </c>
      <c r="AD1158" s="30">
        <f t="shared" ca="1" si="705"/>
        <v>0.654533238198718</v>
      </c>
      <c r="AE1158" s="30">
        <f ca="1">IF(Riskregister!$E$8="",0,COUNTIF(BI$4:BI$53,"&lt;"&amp;AC1158)*IF(AD1158&lt;0.5,Riskregister!$K$8+(Riskregister!$L$8-Riskregister!$K$8)*SQRT(AD1158/2),Riskregister!$L$8-(Riskregister!$L$8-Riskregister!$K$8)*SQRT((1-AD1158)/2)))</f>
        <v>6093246.6757701933</v>
      </c>
      <c r="AF1158" s="30">
        <f t="shared" ca="1" si="706"/>
        <v>0.36841313271381637</v>
      </c>
      <c r="AG1158" s="30">
        <f t="shared" ca="1" si="706"/>
        <v>0.20208456911228023</v>
      </c>
      <c r="AH1158" s="30">
        <f>IF(Riskregister!$E$9="",0,COUNTIF(BJ$4:BJ$53,"&lt;"&amp;AF1158)*IF(AG1158&lt;0.5,Riskregister!$K$9+(Riskregister!$L$9-Riskregister!$K$9)*SQRT(AG1158/2),Riskregister!$L$9-(Riskregister!$L$9-Riskregister!$K$9)*SQRT((1-AG1158)/2)))</f>
        <v>0</v>
      </c>
      <c r="AI1158" s="30">
        <f t="shared" ca="1" si="707"/>
        <v>0.30944760042764863</v>
      </c>
      <c r="AJ1158" s="30">
        <f t="shared" ca="1" si="707"/>
        <v>0.50103363469402229</v>
      </c>
      <c r="AK1158" s="30">
        <f>IF(Riskregister!$E$10="",0,COUNTIF(BK$4:BK$53,"&lt;"&amp;AI1158)*IF(AJ1158&lt;0.5,Riskregister!$K$10+(Riskregister!$L$10-Riskregister!$K$10)*SQRT(AJ1158/2),Riskregister!$L$10-(Riskregister!$L$10-Riskregister!$K$10)*SQRT((1-AJ1158)/2)))</f>
        <v>0</v>
      </c>
      <c r="AL1158" s="30">
        <f t="shared" ca="1" si="708"/>
        <v>0.64241997162231257</v>
      </c>
      <c r="AM1158" s="30">
        <f t="shared" ca="1" si="708"/>
        <v>0.43454424772795053</v>
      </c>
      <c r="AN1158" s="30">
        <f>IF(Riskregister!$E$11="",0,COUNTIF(BL$4:BL$53,"&lt;"&amp;AL1158)*IF(AM1158&lt;0.5,Riskregister!$K$11+(Riskregister!$L$11-Riskregister!$K$11)*SQRT(AM1158/2),Riskregister!$L$11-(Riskregister!$L$11-Riskregister!$K$11)*SQRT((1-AM1158)/2)))</f>
        <v>0</v>
      </c>
      <c r="AO1158" s="30">
        <f t="shared" ca="1" si="709"/>
        <v>0.11832349941116238</v>
      </c>
      <c r="AP1158" s="30">
        <f t="shared" ca="1" si="709"/>
        <v>0.72124645098768891</v>
      </c>
      <c r="AQ1158" s="30">
        <f>IF(Riskregister!$E$12="",0,COUNTIF(BM$4:BM$53,"&lt;"&amp;AO1158)*IF(AP1158&lt;0.5,Riskregister!$K$12+(Riskregister!$L$12-Riskregister!$K$12)*SQRT(AP1158/2),Riskregister!$L$12-(Riskregister!$L$12-Riskregister!$K$12)*SQRT((1-AP1158)/2)))</f>
        <v>0</v>
      </c>
      <c r="AR1158" s="30">
        <f t="shared" ca="1" si="710"/>
        <v>0.87014501385907184</v>
      </c>
      <c r="AS1158" s="30">
        <f t="shared" ca="1" si="710"/>
        <v>0.73082017407440425</v>
      </c>
      <c r="AT1158" s="30">
        <f>IF(Riskregister!$E$13="",0,COUNTIF(BN$4:BN$53,"&lt;"&amp;AR1158)*IF(AS1158&lt;0.5,Riskregister!$K$13+(Riskregister!$L$13-Riskregister!$K$13)*SQRT(AS1158/2),Riskregister!$L$13-(Riskregister!$L$13-Riskregister!$K$13)*SQRT((1-AS1158)/2)))</f>
        <v>0</v>
      </c>
      <c r="AU1158" s="30">
        <f t="shared" ca="1" si="711"/>
        <v>0.47560971493722382</v>
      </c>
      <c r="AV1158" s="30">
        <f t="shared" ca="1" si="711"/>
        <v>0.1209753705780493</v>
      </c>
      <c r="AW1158" s="30">
        <f>IF(Riskregister!$E$14="",0,COUNTIF(BO$4:BO$53,"&lt;"&amp;AU1158)*IF(AV1158&lt;0.5,Riskregister!$K$14+(Riskregister!$L$14-Riskregister!$K$14)*SQRT(AV1158/2),Riskregister!$L$14-(Riskregister!$L$14-Riskregister!$K$14)*SQRT((1-AV1158)/2)))</f>
        <v>0</v>
      </c>
      <c r="AX1158" s="30">
        <f t="shared" ca="1" si="712"/>
        <v>0.13622967806377262</v>
      </c>
      <c r="AY1158" s="30">
        <f t="shared" ca="1" si="712"/>
        <v>6.6136475344617529E-2</v>
      </c>
      <c r="AZ1158" s="30">
        <f>IF(Riskregister!$E$15="",0,COUNTIF(BP$4:BP$53,"&lt;"&amp;AX1158)*IF(AY1158&lt;0.5,Riskregister!$K$15+(Riskregister!$L$15-Riskregister!$K$15)*SQRT(AY1158/2),Riskregister!$L$15-(Riskregister!$L$15-Riskregister!$K$15)*SQRT((1-AY1158)/2)))</f>
        <v>0</v>
      </c>
      <c r="BA1158" s="30">
        <f t="shared" ca="1" si="713"/>
        <v>0.66674550620294837</v>
      </c>
      <c r="BB1158" s="30">
        <f t="shared" ca="1" si="713"/>
        <v>0.72734049005084922</v>
      </c>
      <c r="BC1158" s="30">
        <f>IF(Riskregister!$E$16="",0,COUNTIF(BQ$4:BQ$53,"&lt;"&amp;BA1158)*IF(BB1158&lt;0.5,Riskregister!$K$16+(Riskregister!$L$16-Riskregister!$K$16)*SQRT(BB1158/2),Riskregister!$L$16-(Riskregister!$L$16-Riskregister!$K$16)*SQRT((1-BB1158)/2)))</f>
        <v>0</v>
      </c>
      <c r="BD1158" s="30">
        <f t="shared" ca="1" si="714"/>
        <v>10469074.243056916</v>
      </c>
    </row>
    <row r="1159" spans="20:56" x14ac:dyDescent="0.35">
      <c r="T1159" s="30">
        <f t="shared" ca="1" si="702"/>
        <v>0.88466486827754987</v>
      </c>
      <c r="U1159" s="30">
        <f t="shared" ca="1" si="702"/>
        <v>0.74783833169090586</v>
      </c>
      <c r="V1159" s="30">
        <f ca="1">IF(Riskregister!$E$5="",0,COUNTIF(BF$4:BF$53,"&lt;"&amp;T1159)*IF(U1159&lt;0.5,Riskregister!$K$5+(Riskregister!$L$5-Riskregister!$K$5)*SQRT(U1159/2),Riskregister!$L$5-(Riskregister!$L$5-Riskregister!$K$5)*SQRT((1-U1159)/2)))</f>
        <v>2641287.6964455666</v>
      </c>
      <c r="W1159" s="30">
        <f t="shared" ca="1" si="703"/>
        <v>0.20730203937347569</v>
      </c>
      <c r="X1159" s="30">
        <f t="shared" ca="1" si="703"/>
        <v>0.68230569834682997</v>
      </c>
      <c r="Y1159" s="30">
        <f ca="1">IF(Riskregister!$E$6="",0,COUNTIF(BG$4:BG$53,"&lt;"&amp;W1159)*IF(X1159&lt;0.5,Riskregister!$K$6+(Riskregister!$L$6-Riskregister!$K$6)*SQRT(X1159/2),Riskregister!$L$6-(Riskregister!$L$6-Riskregister!$K$6)*SQRT((1-X1159)/2)))</f>
        <v>1282598.600030544</v>
      </c>
      <c r="Z1159" s="30">
        <f t="shared" ca="1" si="704"/>
        <v>0.84075398261641743</v>
      </c>
      <c r="AA1159" s="30">
        <f t="shared" ca="1" si="704"/>
        <v>8.0668117046094556E-2</v>
      </c>
      <c r="AB1159" s="30">
        <f ca="1">IF(Riskregister!$E$7="",0,COUNTIF(BH$4:BH$53,"&lt;"&amp;Z1159)*IF(AA1159&lt;0.5,Riskregister!$K$7+(Riskregister!$L$7-Riskregister!$K$7)*SQRT(AA1159/2),Riskregister!$L$7-(Riskregister!$L$7-Riskregister!$K$7)*SQRT((1-AA1159)/2)))</f>
        <v>1082625.2411143081</v>
      </c>
      <c r="AC1159" s="30">
        <f t="shared" ca="1" si="705"/>
        <v>0.71356235866645568</v>
      </c>
      <c r="AD1159" s="30">
        <f t="shared" ca="1" si="705"/>
        <v>0.83316019517718509</v>
      </c>
      <c r="AE1159" s="30">
        <f ca="1">IF(Riskregister!$E$8="",0,COUNTIF(BI$4:BI$53,"&lt;"&amp;AC1159)*IF(AD1159&lt;0.5,Riskregister!$K$8+(Riskregister!$L$8-Riskregister!$K$8)*SQRT(AD1159/2),Riskregister!$L$8-(Riskregister!$L$8-Riskregister!$K$8)*SQRT((1-AD1159)/2)))</f>
        <v>14570089.290947055</v>
      </c>
      <c r="AF1159" s="30">
        <f t="shared" ca="1" si="706"/>
        <v>0.84693481556548145</v>
      </c>
      <c r="AG1159" s="30">
        <f t="shared" ca="1" si="706"/>
        <v>0.18063738733895085</v>
      </c>
      <c r="AH1159" s="30">
        <f>IF(Riskregister!$E$9="",0,COUNTIF(BJ$4:BJ$53,"&lt;"&amp;AF1159)*IF(AG1159&lt;0.5,Riskregister!$K$9+(Riskregister!$L$9-Riskregister!$K$9)*SQRT(AG1159/2),Riskregister!$L$9-(Riskregister!$L$9-Riskregister!$K$9)*SQRT((1-AG1159)/2)))</f>
        <v>0</v>
      </c>
      <c r="AI1159" s="30">
        <f t="shared" ca="1" si="707"/>
        <v>0.7162196996030078</v>
      </c>
      <c r="AJ1159" s="30">
        <f t="shared" ca="1" si="707"/>
        <v>0.70138336963472203</v>
      </c>
      <c r="AK1159" s="30">
        <f>IF(Riskregister!$E$10="",0,COUNTIF(BK$4:BK$53,"&lt;"&amp;AI1159)*IF(AJ1159&lt;0.5,Riskregister!$K$10+(Riskregister!$L$10-Riskregister!$K$10)*SQRT(AJ1159/2),Riskregister!$L$10-(Riskregister!$L$10-Riskregister!$K$10)*SQRT((1-AJ1159)/2)))</f>
        <v>0</v>
      </c>
      <c r="AL1159" s="30">
        <f t="shared" ca="1" si="708"/>
        <v>0.84544191518964407</v>
      </c>
      <c r="AM1159" s="30">
        <f t="shared" ca="1" si="708"/>
        <v>0.13234755699680911</v>
      </c>
      <c r="AN1159" s="30">
        <f>IF(Riskregister!$E$11="",0,COUNTIF(BL$4:BL$53,"&lt;"&amp;AL1159)*IF(AM1159&lt;0.5,Riskregister!$K$11+(Riskregister!$L$11-Riskregister!$K$11)*SQRT(AM1159/2),Riskregister!$L$11-(Riskregister!$L$11-Riskregister!$K$11)*SQRT((1-AM1159)/2)))</f>
        <v>0</v>
      </c>
      <c r="AO1159" s="30">
        <f t="shared" ca="1" si="709"/>
        <v>9.4656509914310627E-2</v>
      </c>
      <c r="AP1159" s="30">
        <f t="shared" ca="1" si="709"/>
        <v>0.33472150992700012</v>
      </c>
      <c r="AQ1159" s="30">
        <f>IF(Riskregister!$E$12="",0,COUNTIF(BM$4:BM$53,"&lt;"&amp;AO1159)*IF(AP1159&lt;0.5,Riskregister!$K$12+(Riskregister!$L$12-Riskregister!$K$12)*SQRT(AP1159/2),Riskregister!$L$12-(Riskregister!$L$12-Riskregister!$K$12)*SQRT((1-AP1159)/2)))</f>
        <v>0</v>
      </c>
      <c r="AR1159" s="30">
        <f t="shared" ca="1" si="710"/>
        <v>0.30903930883173303</v>
      </c>
      <c r="AS1159" s="30">
        <f t="shared" ca="1" si="710"/>
        <v>0.15233261864091519</v>
      </c>
      <c r="AT1159" s="30">
        <f>IF(Riskregister!$E$13="",0,COUNTIF(BN$4:BN$53,"&lt;"&amp;AR1159)*IF(AS1159&lt;0.5,Riskregister!$K$13+(Riskregister!$L$13-Riskregister!$K$13)*SQRT(AS1159/2),Riskregister!$L$13-(Riskregister!$L$13-Riskregister!$K$13)*SQRT((1-AS1159)/2)))</f>
        <v>0</v>
      </c>
      <c r="AU1159" s="30">
        <f t="shared" ca="1" si="711"/>
        <v>0.11631060603389187</v>
      </c>
      <c r="AV1159" s="30">
        <f t="shared" ca="1" si="711"/>
        <v>0.16686764932633447</v>
      </c>
      <c r="AW1159" s="30">
        <f>IF(Riskregister!$E$14="",0,COUNTIF(BO$4:BO$53,"&lt;"&amp;AU1159)*IF(AV1159&lt;0.5,Riskregister!$K$14+(Riskregister!$L$14-Riskregister!$K$14)*SQRT(AV1159/2),Riskregister!$L$14-(Riskregister!$L$14-Riskregister!$K$14)*SQRT((1-AV1159)/2)))</f>
        <v>0</v>
      </c>
      <c r="AX1159" s="30">
        <f t="shared" ca="1" si="712"/>
        <v>0.37831889068909652</v>
      </c>
      <c r="AY1159" s="30">
        <f t="shared" ca="1" si="712"/>
        <v>0.25536623360873256</v>
      </c>
      <c r="AZ1159" s="30">
        <f>IF(Riskregister!$E$15="",0,COUNTIF(BP$4:BP$53,"&lt;"&amp;AX1159)*IF(AY1159&lt;0.5,Riskregister!$K$15+(Riskregister!$L$15-Riskregister!$K$15)*SQRT(AY1159/2),Riskregister!$L$15-(Riskregister!$L$15-Riskregister!$K$15)*SQRT((1-AY1159)/2)))</f>
        <v>0</v>
      </c>
      <c r="BA1159" s="30">
        <f t="shared" ca="1" si="713"/>
        <v>0.85028535030770691</v>
      </c>
      <c r="BB1159" s="30">
        <f t="shared" ca="1" si="713"/>
        <v>0.5192697207399084</v>
      </c>
      <c r="BC1159" s="30">
        <f>IF(Riskregister!$E$16="",0,COUNTIF(BQ$4:BQ$53,"&lt;"&amp;BA1159)*IF(BB1159&lt;0.5,Riskregister!$K$16+(Riskregister!$L$16-Riskregister!$K$16)*SQRT(BB1159/2),Riskregister!$L$16-(Riskregister!$L$16-Riskregister!$K$16)*SQRT((1-BB1159)/2)))</f>
        <v>0</v>
      </c>
      <c r="BD1159" s="30">
        <f t="shared" ca="1" si="714"/>
        <v>19576600.828537475</v>
      </c>
    </row>
    <row r="1160" spans="20:56" x14ac:dyDescent="0.35">
      <c r="T1160" s="30">
        <f t="shared" ca="1" si="702"/>
        <v>7.4958672543892879E-2</v>
      </c>
      <c r="U1160" s="30">
        <f t="shared" ca="1" si="702"/>
        <v>0.41219605465912657</v>
      </c>
      <c r="V1160" s="30">
        <f ca="1">IF(Riskregister!$E$5="",0,COUNTIF(BF$4:BF$53,"&lt;"&amp;T1160)*IF(U1160&lt;0.5,Riskregister!$K$5+(Riskregister!$L$5-Riskregister!$K$5)*SQRT(U1160/2),Riskregister!$L$5-(Riskregister!$L$5-Riskregister!$K$5)*SQRT((1-U1160)/2)))</f>
        <v>354291.09264536365</v>
      </c>
      <c r="W1160" s="30">
        <f t="shared" ca="1" si="703"/>
        <v>0.41902653124572053</v>
      </c>
      <c r="X1160" s="30">
        <f t="shared" ca="1" si="703"/>
        <v>0.81327817987596096</v>
      </c>
      <c r="Y1160" s="30">
        <f ca="1">IF(Riskregister!$E$6="",0,COUNTIF(BG$4:BG$53,"&lt;"&amp;W1160)*IF(X1160&lt;0.5,Riskregister!$K$6+(Riskregister!$L$6-Riskregister!$K$6)*SQRT(X1160/2),Riskregister!$L$6-(Riskregister!$L$6-Riskregister!$K$6)*SQRT((1-X1160)/2)))</f>
        <v>1450009.6831752914</v>
      </c>
      <c r="Z1160" s="30">
        <f t="shared" ca="1" si="704"/>
        <v>8.1293883050249649E-3</v>
      </c>
      <c r="AA1160" s="30">
        <f t="shared" ca="1" si="704"/>
        <v>0.63095460093916655</v>
      </c>
      <c r="AB1160" s="30">
        <f ca="1">IF(Riskregister!$E$7="",0,COUNTIF(BH$4:BH$53,"&lt;"&amp;Z1160)*IF(AA1160&lt;0.5,Riskregister!$K$7+(Riskregister!$L$7-Riskregister!$K$7)*SQRT(AA1160/2),Riskregister!$L$7-(Riskregister!$L$7-Riskregister!$K$7)*SQRT((1-AA1160)/2)))</f>
        <v>249653.63093018823</v>
      </c>
      <c r="AC1160" s="30">
        <f t="shared" ca="1" si="705"/>
        <v>0.1285571696372525</v>
      </c>
      <c r="AD1160" s="30">
        <f t="shared" ca="1" si="705"/>
        <v>0.3099738225342954</v>
      </c>
      <c r="AE1160" s="30">
        <f ca="1">IF(Riskregister!$E$8="",0,COUNTIF(BI$4:BI$53,"&lt;"&amp;AC1160)*IF(AD1160&lt;0.5,Riskregister!$K$8+(Riskregister!$L$8-Riskregister!$K$8)*SQRT(AD1160/2),Riskregister!$L$8-(Riskregister!$L$8-Riskregister!$K$8)*SQRT((1-AD1160)/2)))</f>
        <v>2150313.7220188617</v>
      </c>
      <c r="AF1160" s="30">
        <f t="shared" ca="1" si="706"/>
        <v>0.83098118471081539</v>
      </c>
      <c r="AG1160" s="30">
        <f t="shared" ca="1" si="706"/>
        <v>0.92196292563998106</v>
      </c>
      <c r="AH1160" s="30">
        <f>IF(Riskregister!$E$9="",0,COUNTIF(BJ$4:BJ$53,"&lt;"&amp;AF1160)*IF(AG1160&lt;0.5,Riskregister!$K$9+(Riskregister!$L$9-Riskregister!$K$9)*SQRT(AG1160/2),Riskregister!$L$9-(Riskregister!$L$9-Riskregister!$K$9)*SQRT((1-AG1160)/2)))</f>
        <v>0</v>
      </c>
      <c r="AI1160" s="30">
        <f t="shared" ca="1" si="707"/>
        <v>0.41371884589863028</v>
      </c>
      <c r="AJ1160" s="30">
        <f t="shared" ca="1" si="707"/>
        <v>0.15297308764591244</v>
      </c>
      <c r="AK1160" s="30">
        <f>IF(Riskregister!$E$10="",0,COUNTIF(BK$4:BK$53,"&lt;"&amp;AI1160)*IF(AJ1160&lt;0.5,Riskregister!$K$10+(Riskregister!$L$10-Riskregister!$K$10)*SQRT(AJ1160/2),Riskregister!$L$10-(Riskregister!$L$10-Riskregister!$K$10)*SQRT((1-AJ1160)/2)))</f>
        <v>0</v>
      </c>
      <c r="AL1160" s="30">
        <f t="shared" ca="1" si="708"/>
        <v>0.13241238330719851</v>
      </c>
      <c r="AM1160" s="30">
        <f t="shared" ca="1" si="708"/>
        <v>0.80632256416475057</v>
      </c>
      <c r="AN1160" s="30">
        <f>IF(Riskregister!$E$11="",0,COUNTIF(BL$4:BL$53,"&lt;"&amp;AL1160)*IF(AM1160&lt;0.5,Riskregister!$K$11+(Riskregister!$L$11-Riskregister!$K$11)*SQRT(AM1160/2),Riskregister!$L$11-(Riskregister!$L$11-Riskregister!$K$11)*SQRT((1-AM1160)/2)))</f>
        <v>0</v>
      </c>
      <c r="AO1160" s="30">
        <f t="shared" ca="1" si="709"/>
        <v>0.40557051538075728</v>
      </c>
      <c r="AP1160" s="30">
        <f t="shared" ca="1" si="709"/>
        <v>0.78736265298637476</v>
      </c>
      <c r="AQ1160" s="30">
        <f>IF(Riskregister!$E$12="",0,COUNTIF(BM$4:BM$53,"&lt;"&amp;AO1160)*IF(AP1160&lt;0.5,Riskregister!$K$12+(Riskregister!$L$12-Riskregister!$K$12)*SQRT(AP1160/2),Riskregister!$L$12-(Riskregister!$L$12-Riskregister!$K$12)*SQRT((1-AP1160)/2)))</f>
        <v>0</v>
      </c>
      <c r="AR1160" s="30">
        <f t="shared" ca="1" si="710"/>
        <v>0.56579923748582961</v>
      </c>
      <c r="AS1160" s="30">
        <f t="shared" ca="1" si="710"/>
        <v>0.73439199345115658</v>
      </c>
      <c r="AT1160" s="30">
        <f>IF(Riskregister!$E$13="",0,COUNTIF(BN$4:BN$53,"&lt;"&amp;AR1160)*IF(AS1160&lt;0.5,Riskregister!$K$13+(Riskregister!$L$13-Riskregister!$K$13)*SQRT(AS1160/2),Riskregister!$L$13-(Riskregister!$L$13-Riskregister!$K$13)*SQRT((1-AS1160)/2)))</f>
        <v>0</v>
      </c>
      <c r="AU1160" s="30">
        <f t="shared" ca="1" si="711"/>
        <v>0.35761936275816264</v>
      </c>
      <c r="AV1160" s="30">
        <f t="shared" ca="1" si="711"/>
        <v>0.46612730672625713</v>
      </c>
      <c r="AW1160" s="30">
        <f>IF(Riskregister!$E$14="",0,COUNTIF(BO$4:BO$53,"&lt;"&amp;AU1160)*IF(AV1160&lt;0.5,Riskregister!$K$14+(Riskregister!$L$14-Riskregister!$K$14)*SQRT(AV1160/2),Riskregister!$L$14-(Riskregister!$L$14-Riskregister!$K$14)*SQRT((1-AV1160)/2)))</f>
        <v>0</v>
      </c>
      <c r="AX1160" s="30">
        <f t="shared" ca="1" si="712"/>
        <v>0.43471265392846592</v>
      </c>
      <c r="AY1160" s="30">
        <f t="shared" ca="1" si="712"/>
        <v>0.50682542119903695</v>
      </c>
      <c r="AZ1160" s="30">
        <f>IF(Riskregister!$E$15="",0,COUNTIF(BP$4:BP$53,"&lt;"&amp;AX1160)*IF(AY1160&lt;0.5,Riskregister!$K$15+(Riskregister!$L$15-Riskregister!$K$15)*SQRT(AY1160/2),Riskregister!$L$15-(Riskregister!$L$15-Riskregister!$K$15)*SQRT((1-AY1160)/2)))</f>
        <v>0</v>
      </c>
      <c r="BA1160" s="30">
        <f t="shared" ca="1" si="713"/>
        <v>0.92880121956145878</v>
      </c>
      <c r="BB1160" s="30">
        <f t="shared" ca="1" si="713"/>
        <v>0.81604472353450686</v>
      </c>
      <c r="BC1160" s="30">
        <f>IF(Riskregister!$E$16="",0,COUNTIF(BQ$4:BQ$53,"&lt;"&amp;BA1160)*IF(BB1160&lt;0.5,Riskregister!$K$16+(Riskregister!$L$16-Riskregister!$K$16)*SQRT(BB1160/2),Riskregister!$L$16-(Riskregister!$L$16-Riskregister!$K$16)*SQRT((1-BB1160)/2)))</f>
        <v>0</v>
      </c>
      <c r="BD1160" s="30">
        <f t="shared" ca="1" si="714"/>
        <v>4204268.1287697051</v>
      </c>
    </row>
    <row r="1161" spans="20:56" x14ac:dyDescent="0.35">
      <c r="T1161" s="30">
        <f t="shared" ca="1" si="702"/>
        <v>0.51501768773562495</v>
      </c>
      <c r="U1161" s="30">
        <f t="shared" ca="1" si="702"/>
        <v>0.43672847916128732</v>
      </c>
      <c r="V1161" s="30">
        <f ca="1">IF(Riskregister!$E$5="",0,COUNTIF(BF$4:BF$53,"&lt;"&amp;T1161)*IF(U1161&lt;0.5,Riskregister!$K$5+(Riskregister!$L$5-Riskregister!$K$5)*SQRT(U1161/2),Riskregister!$L$5-(Riskregister!$L$5-Riskregister!$K$5)*SQRT((1-U1161)/2)))</f>
        <v>1080847.7047875526</v>
      </c>
      <c r="W1161" s="30">
        <f t="shared" ca="1" si="703"/>
        <v>0.33490567829038598</v>
      </c>
      <c r="X1161" s="30">
        <f t="shared" ca="1" si="703"/>
        <v>0.72711548098878487</v>
      </c>
      <c r="Y1161" s="30">
        <f ca="1">IF(Riskregister!$E$6="",0,COUNTIF(BG$4:BG$53,"&lt;"&amp;W1161)*IF(X1161&lt;0.5,Riskregister!$K$6+(Riskregister!$L$6-Riskregister!$K$6)*SQRT(X1161/2),Riskregister!$L$6-(Riskregister!$L$6-Riskregister!$K$6)*SQRT((1-X1161)/2)))</f>
        <v>1335114.355096932</v>
      </c>
      <c r="Z1161" s="30">
        <f t="shared" ca="1" si="704"/>
        <v>0.70671790810475799</v>
      </c>
      <c r="AA1161" s="30">
        <f t="shared" ca="1" si="704"/>
        <v>0.25197154644649877</v>
      </c>
      <c r="AB1161" s="30">
        <f ca="1">IF(Riskregister!$E$7="",0,COUNTIF(BH$4:BH$53,"&lt;"&amp;Z1161)*IF(AA1161&lt;0.5,Riskregister!$K$7+(Riskregister!$L$7-Riskregister!$K$7)*SQRT(AA1161/2),Riskregister!$L$7-(Riskregister!$L$7-Riskregister!$K$7)*SQRT((1-AA1161)/2)))</f>
        <v>1393845.2908125466</v>
      </c>
      <c r="AC1161" s="30">
        <f t="shared" ca="1" si="705"/>
        <v>0.50728695314143479</v>
      </c>
      <c r="AD1161" s="30">
        <f t="shared" ca="1" si="705"/>
        <v>0.94019688790355571</v>
      </c>
      <c r="AE1161" s="30">
        <f ca="1">IF(Riskregister!$E$8="",0,COUNTIF(BI$4:BI$53,"&lt;"&amp;AC1161)*IF(AD1161&lt;0.5,Riskregister!$K$8+(Riskregister!$L$8-Riskregister!$K$8)*SQRT(AD1161/2),Riskregister!$L$8-(Riskregister!$L$8-Riskregister!$K$8)*SQRT((1-AD1161)/2)))</f>
        <v>12561818.637191432</v>
      </c>
      <c r="AF1161" s="30">
        <f t="shared" ca="1" si="706"/>
        <v>0.60218471173567023</v>
      </c>
      <c r="AG1161" s="30">
        <f t="shared" ca="1" si="706"/>
        <v>0.74441124492989852</v>
      </c>
      <c r="AH1161" s="30">
        <f>IF(Riskregister!$E$9="",0,COUNTIF(BJ$4:BJ$53,"&lt;"&amp;AF1161)*IF(AG1161&lt;0.5,Riskregister!$K$9+(Riskregister!$L$9-Riskregister!$K$9)*SQRT(AG1161/2),Riskregister!$L$9-(Riskregister!$L$9-Riskregister!$K$9)*SQRT((1-AG1161)/2)))</f>
        <v>0</v>
      </c>
      <c r="AI1161" s="30">
        <f t="shared" ca="1" si="707"/>
        <v>0.45970169625696355</v>
      </c>
      <c r="AJ1161" s="30">
        <f t="shared" ca="1" si="707"/>
        <v>0.6084345586721106</v>
      </c>
      <c r="AK1161" s="30">
        <f>IF(Riskregister!$E$10="",0,COUNTIF(BK$4:BK$53,"&lt;"&amp;AI1161)*IF(AJ1161&lt;0.5,Riskregister!$K$10+(Riskregister!$L$10-Riskregister!$K$10)*SQRT(AJ1161/2),Riskregister!$L$10-(Riskregister!$L$10-Riskregister!$K$10)*SQRT((1-AJ1161)/2)))</f>
        <v>0</v>
      </c>
      <c r="AL1161" s="30">
        <f t="shared" ca="1" si="708"/>
        <v>0.24742556448859476</v>
      </c>
      <c r="AM1161" s="30">
        <f t="shared" ca="1" si="708"/>
        <v>0.20942516823117907</v>
      </c>
      <c r="AN1161" s="30">
        <f>IF(Riskregister!$E$11="",0,COUNTIF(BL$4:BL$53,"&lt;"&amp;AL1161)*IF(AM1161&lt;0.5,Riskregister!$K$11+(Riskregister!$L$11-Riskregister!$K$11)*SQRT(AM1161/2),Riskregister!$L$11-(Riskregister!$L$11-Riskregister!$K$11)*SQRT((1-AM1161)/2)))</f>
        <v>0</v>
      </c>
      <c r="AO1161" s="30">
        <f t="shared" ca="1" si="709"/>
        <v>0.64086904737168093</v>
      </c>
      <c r="AP1161" s="30">
        <f t="shared" ca="1" si="709"/>
        <v>5.2110781254849248E-2</v>
      </c>
      <c r="AQ1161" s="30">
        <f>IF(Riskregister!$E$12="",0,COUNTIF(BM$4:BM$53,"&lt;"&amp;AO1161)*IF(AP1161&lt;0.5,Riskregister!$K$12+(Riskregister!$L$12-Riskregister!$K$12)*SQRT(AP1161/2),Riskregister!$L$12-(Riskregister!$L$12-Riskregister!$K$12)*SQRT((1-AP1161)/2)))</f>
        <v>0</v>
      </c>
      <c r="AR1161" s="30">
        <f t="shared" ca="1" si="710"/>
        <v>0.74817935861962714</v>
      </c>
      <c r="AS1161" s="30">
        <f t="shared" ca="1" si="710"/>
        <v>0.86869477222744285</v>
      </c>
      <c r="AT1161" s="30">
        <f>IF(Riskregister!$E$13="",0,COUNTIF(BN$4:BN$53,"&lt;"&amp;AR1161)*IF(AS1161&lt;0.5,Riskregister!$K$13+(Riskregister!$L$13-Riskregister!$K$13)*SQRT(AS1161/2),Riskregister!$L$13-(Riskregister!$L$13-Riskregister!$K$13)*SQRT((1-AS1161)/2)))</f>
        <v>0</v>
      </c>
      <c r="AU1161" s="30">
        <f t="shared" ca="1" si="711"/>
        <v>0.66981445274882101</v>
      </c>
      <c r="AV1161" s="30">
        <f t="shared" ca="1" si="711"/>
        <v>0.9452961143708587</v>
      </c>
      <c r="AW1161" s="30">
        <f>IF(Riskregister!$E$14="",0,COUNTIF(BO$4:BO$53,"&lt;"&amp;AU1161)*IF(AV1161&lt;0.5,Riskregister!$K$14+(Riskregister!$L$14-Riskregister!$K$14)*SQRT(AV1161/2),Riskregister!$L$14-(Riskregister!$L$14-Riskregister!$K$14)*SQRT((1-AV1161)/2)))</f>
        <v>0</v>
      </c>
      <c r="AX1161" s="30">
        <f t="shared" ca="1" si="712"/>
        <v>0.63115769553253764</v>
      </c>
      <c r="AY1161" s="30">
        <f t="shared" ca="1" si="712"/>
        <v>0.98455290884801905</v>
      </c>
      <c r="AZ1161" s="30">
        <f>IF(Riskregister!$E$15="",0,COUNTIF(BP$4:BP$53,"&lt;"&amp;AX1161)*IF(AY1161&lt;0.5,Riskregister!$K$15+(Riskregister!$L$15-Riskregister!$K$15)*SQRT(AY1161/2),Riskregister!$L$15-(Riskregister!$L$15-Riskregister!$K$15)*SQRT((1-AY1161)/2)))</f>
        <v>0</v>
      </c>
      <c r="BA1161" s="30">
        <f t="shared" ca="1" si="713"/>
        <v>0.46586994170550822</v>
      </c>
      <c r="BB1161" s="30">
        <f t="shared" ca="1" si="713"/>
        <v>0.44673018727729641</v>
      </c>
      <c r="BC1161" s="30">
        <f>IF(Riskregister!$E$16="",0,COUNTIF(BQ$4:BQ$53,"&lt;"&amp;BA1161)*IF(BB1161&lt;0.5,Riskregister!$K$16+(Riskregister!$L$16-Riskregister!$K$16)*SQRT(BB1161/2),Riskregister!$L$16-(Riskregister!$L$16-Riskregister!$K$16)*SQRT((1-BB1161)/2)))</f>
        <v>0</v>
      </c>
      <c r="BD1161" s="30">
        <f t="shared" ca="1" si="714"/>
        <v>16371625.987888463</v>
      </c>
    </row>
    <row r="1162" spans="20:56" x14ac:dyDescent="0.35">
      <c r="T1162" s="30">
        <f t="shared" ca="1" si="702"/>
        <v>0.28116830561208905</v>
      </c>
      <c r="U1162" s="30">
        <f t="shared" ca="1" si="702"/>
        <v>4.7485184434077787E-2</v>
      </c>
      <c r="V1162" s="30">
        <f ca="1">IF(Riskregister!$E$5="",0,COUNTIF(BF$4:BF$53,"&lt;"&amp;T1162)*IF(U1162&lt;0.5,Riskregister!$K$5+(Riskregister!$L$5-Riskregister!$K$5)*SQRT(U1162/2),Riskregister!$L$5-(Riskregister!$L$5-Riskregister!$K$5)*SQRT((1-U1162)/2)))</f>
        <v>438677.68276042654</v>
      </c>
      <c r="W1162" s="30">
        <f t="shared" ca="1" si="703"/>
        <v>0.44827832176686477</v>
      </c>
      <c r="X1162" s="30">
        <f t="shared" ca="1" si="703"/>
        <v>0.26588026644457485</v>
      </c>
      <c r="Y1162" s="30">
        <f ca="1">IF(Riskregister!$E$6="",0,COUNTIF(BG$4:BG$53,"&lt;"&amp;W1162)*IF(X1162&lt;0.5,Riskregister!$K$6+(Riskregister!$L$6-Riskregister!$K$6)*SQRT(X1162/2),Riskregister!$L$6-(Riskregister!$L$6-Riskregister!$K$6)*SQRT((1-X1162)/2)))</f>
        <v>1712594.4257693787</v>
      </c>
      <c r="Z1162" s="30">
        <f t="shared" ca="1" si="704"/>
        <v>0.56882073357220053</v>
      </c>
      <c r="AA1162" s="30">
        <f t="shared" ca="1" si="704"/>
        <v>0.16867959185680081</v>
      </c>
      <c r="AB1162" s="30">
        <f ca="1">IF(Riskregister!$E$7="",0,COUNTIF(BH$4:BH$53,"&lt;"&amp;Z1162)*IF(AA1162&lt;0.5,Riskregister!$K$7+(Riskregister!$L$7-Riskregister!$K$7)*SQRT(AA1162/2),Riskregister!$L$7-(Riskregister!$L$7-Riskregister!$K$7)*SQRT((1-AA1162)/2)))</f>
        <v>1061512.210057019</v>
      </c>
      <c r="AC1162" s="30">
        <f t="shared" ca="1" si="705"/>
        <v>0.25342600724091724</v>
      </c>
      <c r="AD1162" s="30">
        <f t="shared" ca="1" si="705"/>
        <v>0.9727718946074172</v>
      </c>
      <c r="AE1162" s="30">
        <f ca="1">IF(Riskregister!$E$8="",0,COUNTIF(BI$4:BI$53,"&lt;"&amp;AC1162)*IF(AD1162&lt;0.5,Riskregister!$K$8+(Riskregister!$L$8-Riskregister!$K$8)*SQRT(AD1162/2),Riskregister!$L$8-(Riskregister!$L$8-Riskregister!$K$8)*SQRT((1-AD1162)/2)))</f>
        <v>8903214.8358751796</v>
      </c>
      <c r="AF1162" s="30">
        <f t="shared" ca="1" si="706"/>
        <v>0.19773005068188276</v>
      </c>
      <c r="AG1162" s="30">
        <f t="shared" ca="1" si="706"/>
        <v>0.80952910377955167</v>
      </c>
      <c r="AH1162" s="30">
        <f>IF(Riskregister!$E$9="",0,COUNTIF(BJ$4:BJ$53,"&lt;"&amp;AF1162)*IF(AG1162&lt;0.5,Riskregister!$K$9+(Riskregister!$L$9-Riskregister!$K$9)*SQRT(AG1162/2),Riskregister!$L$9-(Riskregister!$L$9-Riskregister!$K$9)*SQRT((1-AG1162)/2)))</f>
        <v>0</v>
      </c>
      <c r="AI1162" s="30">
        <f t="shared" ca="1" si="707"/>
        <v>0.31245443306921838</v>
      </c>
      <c r="AJ1162" s="30">
        <f t="shared" ca="1" si="707"/>
        <v>0.2928157982078412</v>
      </c>
      <c r="AK1162" s="30">
        <f>IF(Riskregister!$E$10="",0,COUNTIF(BK$4:BK$53,"&lt;"&amp;AI1162)*IF(AJ1162&lt;0.5,Riskregister!$K$10+(Riskregister!$L$10-Riskregister!$K$10)*SQRT(AJ1162/2),Riskregister!$L$10-(Riskregister!$L$10-Riskregister!$K$10)*SQRT((1-AJ1162)/2)))</f>
        <v>0</v>
      </c>
      <c r="AL1162" s="30">
        <f t="shared" ca="1" si="708"/>
        <v>0.46377003332674704</v>
      </c>
      <c r="AM1162" s="30">
        <f t="shared" ca="1" si="708"/>
        <v>0.26357626496634701</v>
      </c>
      <c r="AN1162" s="30">
        <f>IF(Riskregister!$E$11="",0,COUNTIF(BL$4:BL$53,"&lt;"&amp;AL1162)*IF(AM1162&lt;0.5,Riskregister!$K$11+(Riskregister!$L$11-Riskregister!$K$11)*SQRT(AM1162/2),Riskregister!$L$11-(Riskregister!$L$11-Riskregister!$K$11)*SQRT((1-AM1162)/2)))</f>
        <v>0</v>
      </c>
      <c r="AO1162" s="30">
        <f t="shared" ca="1" si="709"/>
        <v>0.19160965075829917</v>
      </c>
      <c r="AP1162" s="30">
        <f t="shared" ca="1" si="709"/>
        <v>6.9675335414076223E-2</v>
      </c>
      <c r="AQ1162" s="30">
        <f>IF(Riskregister!$E$12="",0,COUNTIF(BM$4:BM$53,"&lt;"&amp;AO1162)*IF(AP1162&lt;0.5,Riskregister!$K$12+(Riskregister!$L$12-Riskregister!$K$12)*SQRT(AP1162/2),Riskregister!$L$12-(Riskregister!$L$12-Riskregister!$K$12)*SQRT((1-AP1162)/2)))</f>
        <v>0</v>
      </c>
      <c r="AR1162" s="30">
        <f t="shared" ca="1" si="710"/>
        <v>0.55382991090704781</v>
      </c>
      <c r="AS1162" s="30">
        <f t="shared" ca="1" si="710"/>
        <v>0.86933943743376363</v>
      </c>
      <c r="AT1162" s="30">
        <f>IF(Riskregister!$E$13="",0,COUNTIF(BN$4:BN$53,"&lt;"&amp;AR1162)*IF(AS1162&lt;0.5,Riskregister!$K$13+(Riskregister!$L$13-Riskregister!$K$13)*SQRT(AS1162/2),Riskregister!$L$13-(Riskregister!$L$13-Riskregister!$K$13)*SQRT((1-AS1162)/2)))</f>
        <v>0</v>
      </c>
      <c r="AU1162" s="30">
        <f t="shared" ca="1" si="711"/>
        <v>0.72735400261084582</v>
      </c>
      <c r="AV1162" s="30">
        <f t="shared" ca="1" si="711"/>
        <v>0.88310976732485658</v>
      </c>
      <c r="AW1162" s="30">
        <f>IF(Riskregister!$E$14="",0,COUNTIF(BO$4:BO$53,"&lt;"&amp;AU1162)*IF(AV1162&lt;0.5,Riskregister!$K$14+(Riskregister!$L$14-Riskregister!$K$14)*SQRT(AV1162/2),Riskregister!$L$14-(Riskregister!$L$14-Riskregister!$K$14)*SQRT((1-AV1162)/2)))</f>
        <v>0</v>
      </c>
      <c r="AX1162" s="30">
        <f t="shared" ca="1" si="712"/>
        <v>0.49741410765778671</v>
      </c>
      <c r="AY1162" s="30">
        <f t="shared" ca="1" si="712"/>
        <v>2.3159201540468022E-4</v>
      </c>
      <c r="AZ1162" s="30">
        <f>IF(Riskregister!$E$15="",0,COUNTIF(BP$4:BP$53,"&lt;"&amp;AX1162)*IF(AY1162&lt;0.5,Riskregister!$K$15+(Riskregister!$L$15-Riskregister!$K$15)*SQRT(AY1162/2),Riskregister!$L$15-(Riskregister!$L$15-Riskregister!$K$15)*SQRT((1-AY1162)/2)))</f>
        <v>0</v>
      </c>
      <c r="BA1162" s="30">
        <f t="shared" ca="1" si="713"/>
        <v>0.4871500016739907</v>
      </c>
      <c r="BB1162" s="30">
        <f t="shared" ca="1" si="713"/>
        <v>0.38790604597153455</v>
      </c>
      <c r="BC1162" s="30">
        <f>IF(Riskregister!$E$16="",0,COUNTIF(BQ$4:BQ$53,"&lt;"&amp;BA1162)*IF(BB1162&lt;0.5,Riskregister!$K$16+(Riskregister!$L$16-Riskregister!$K$16)*SQRT(BB1162/2),Riskregister!$L$16-(Riskregister!$L$16-Riskregister!$K$16)*SQRT((1-BB1162)/2)))</f>
        <v>0</v>
      </c>
      <c r="BD1162" s="30">
        <f t="shared" ca="1" si="714"/>
        <v>12115999.154462004</v>
      </c>
    </row>
    <row r="1163" spans="20:56" x14ac:dyDescent="0.35">
      <c r="T1163" s="30">
        <f t="shared" ca="1" si="702"/>
        <v>0.97968844293424973</v>
      </c>
      <c r="U1163" s="30">
        <f t="shared" ca="1" si="702"/>
        <v>0.41252796436341266</v>
      </c>
      <c r="V1163" s="30">
        <f ca="1">IF(Riskregister!$E$5="",0,COUNTIF(BF$4:BF$53,"&lt;"&amp;T1163)*IF(U1163&lt;0.5,Riskregister!$K$5+(Riskregister!$L$5-Riskregister!$K$5)*SQRT(U1163/2),Riskregister!$L$5-(Riskregister!$L$5-Riskregister!$K$5)*SQRT((1-U1163)/2)))</f>
        <v>2834986.6082249461</v>
      </c>
      <c r="W1163" s="30">
        <f t="shared" ca="1" si="703"/>
        <v>0.1373100288319038</v>
      </c>
      <c r="X1163" s="30">
        <f t="shared" ca="1" si="703"/>
        <v>0.62408609060065157</v>
      </c>
      <c r="Y1163" s="30">
        <f ca="1">IF(Riskregister!$E$6="",0,COUNTIF(BG$4:BG$53,"&lt;"&amp;W1163)*IF(X1163&lt;0.5,Riskregister!$K$6+(Riskregister!$L$6-Riskregister!$K$6)*SQRT(X1163/2),Riskregister!$L$6-(Riskregister!$L$6-Riskregister!$K$6)*SQRT((1-X1163)/2)))</f>
        <v>0</v>
      </c>
      <c r="Z1163" s="30">
        <f t="shared" ca="1" si="704"/>
        <v>0.69757608720785258</v>
      </c>
      <c r="AA1163" s="30">
        <f t="shared" ca="1" si="704"/>
        <v>0.7114267397986983</v>
      </c>
      <c r="AB1163" s="30">
        <f ca="1">IF(Riskregister!$E$7="",0,COUNTIF(BH$4:BH$53,"&lt;"&amp;Z1163)*IF(AA1163&lt;0.5,Riskregister!$K$7+(Riskregister!$L$7-Riskregister!$K$7)*SQRT(AA1163/2),Riskregister!$L$7-(Riskregister!$L$7-Riskregister!$K$7)*SQRT((1-AA1163)/2)))</f>
        <v>1869365.5405159572</v>
      </c>
      <c r="AC1163" s="30">
        <f t="shared" ca="1" si="705"/>
        <v>0.19886971912861739</v>
      </c>
      <c r="AD1163" s="30">
        <f t="shared" ca="1" si="705"/>
        <v>0.97931402302898474</v>
      </c>
      <c r="AE1163" s="30">
        <f ca="1">IF(Riskregister!$E$8="",0,COUNTIF(BI$4:BI$53,"&lt;"&amp;AC1163)*IF(AD1163&lt;0.5,Riskregister!$K$8+(Riskregister!$L$8-Riskregister!$K$8)*SQRT(AD1163/2),Riskregister!$L$8-(Riskregister!$L$8-Riskregister!$K$8)*SQRT((1-AD1163)/2)))</f>
        <v>4522007.7242832649</v>
      </c>
      <c r="AF1163" s="30">
        <f t="shared" ca="1" si="706"/>
        <v>4.8564449750447714E-2</v>
      </c>
      <c r="AG1163" s="30">
        <f t="shared" ca="1" si="706"/>
        <v>0.80200188610151213</v>
      </c>
      <c r="AH1163" s="30">
        <f>IF(Riskregister!$E$9="",0,COUNTIF(BJ$4:BJ$53,"&lt;"&amp;AF1163)*IF(AG1163&lt;0.5,Riskregister!$K$9+(Riskregister!$L$9-Riskregister!$K$9)*SQRT(AG1163/2),Riskregister!$L$9-(Riskregister!$L$9-Riskregister!$K$9)*SQRT((1-AG1163)/2)))</f>
        <v>0</v>
      </c>
      <c r="AI1163" s="30">
        <f t="shared" ca="1" si="707"/>
        <v>0.15024262662558308</v>
      </c>
      <c r="AJ1163" s="30">
        <f t="shared" ca="1" si="707"/>
        <v>0.76093691972568545</v>
      </c>
      <c r="AK1163" s="30">
        <f>IF(Riskregister!$E$10="",0,COUNTIF(BK$4:BK$53,"&lt;"&amp;AI1163)*IF(AJ1163&lt;0.5,Riskregister!$K$10+(Riskregister!$L$10-Riskregister!$K$10)*SQRT(AJ1163/2),Riskregister!$L$10-(Riskregister!$L$10-Riskregister!$K$10)*SQRT((1-AJ1163)/2)))</f>
        <v>0</v>
      </c>
      <c r="AL1163" s="30">
        <f t="shared" ca="1" si="708"/>
        <v>0.9836288748480484</v>
      </c>
      <c r="AM1163" s="30">
        <f t="shared" ca="1" si="708"/>
        <v>0.65951394052628332</v>
      </c>
      <c r="AN1163" s="30">
        <f>IF(Riskregister!$E$11="",0,COUNTIF(BL$4:BL$53,"&lt;"&amp;AL1163)*IF(AM1163&lt;0.5,Riskregister!$K$11+(Riskregister!$L$11-Riskregister!$K$11)*SQRT(AM1163/2),Riskregister!$L$11-(Riskregister!$L$11-Riskregister!$K$11)*SQRT((1-AM1163)/2)))</f>
        <v>0</v>
      </c>
      <c r="AO1163" s="30">
        <f t="shared" ca="1" si="709"/>
        <v>0.53150001139779446</v>
      </c>
      <c r="AP1163" s="30">
        <f t="shared" ca="1" si="709"/>
        <v>0.13297570650385415</v>
      </c>
      <c r="AQ1163" s="30">
        <f>IF(Riskregister!$E$12="",0,COUNTIF(BM$4:BM$53,"&lt;"&amp;AO1163)*IF(AP1163&lt;0.5,Riskregister!$K$12+(Riskregister!$L$12-Riskregister!$K$12)*SQRT(AP1163/2),Riskregister!$L$12-(Riskregister!$L$12-Riskregister!$K$12)*SQRT((1-AP1163)/2)))</f>
        <v>0</v>
      </c>
      <c r="AR1163" s="30">
        <f t="shared" ca="1" si="710"/>
        <v>0.41640170594546821</v>
      </c>
      <c r="AS1163" s="30">
        <f t="shared" ca="1" si="710"/>
        <v>0.58029683506952434</v>
      </c>
      <c r="AT1163" s="30">
        <f>IF(Riskregister!$E$13="",0,COUNTIF(BN$4:BN$53,"&lt;"&amp;AR1163)*IF(AS1163&lt;0.5,Riskregister!$K$13+(Riskregister!$L$13-Riskregister!$K$13)*SQRT(AS1163/2),Riskregister!$L$13-(Riskregister!$L$13-Riskregister!$K$13)*SQRT((1-AS1163)/2)))</f>
        <v>0</v>
      </c>
      <c r="AU1163" s="30">
        <f t="shared" ca="1" si="711"/>
        <v>0.44864784723279605</v>
      </c>
      <c r="AV1163" s="30">
        <f t="shared" ca="1" si="711"/>
        <v>0.87416359306678981</v>
      </c>
      <c r="AW1163" s="30">
        <f>IF(Riskregister!$E$14="",0,COUNTIF(BO$4:BO$53,"&lt;"&amp;AU1163)*IF(AV1163&lt;0.5,Riskregister!$K$14+(Riskregister!$L$14-Riskregister!$K$14)*SQRT(AV1163/2),Riskregister!$L$14-(Riskregister!$L$14-Riskregister!$K$14)*SQRT((1-AV1163)/2)))</f>
        <v>0</v>
      </c>
      <c r="AX1163" s="30">
        <f t="shared" ca="1" si="712"/>
        <v>0.79370104851452472</v>
      </c>
      <c r="AY1163" s="30">
        <f t="shared" ca="1" si="712"/>
        <v>0.42540040884014629</v>
      </c>
      <c r="AZ1163" s="30">
        <f>IF(Riskregister!$E$15="",0,COUNTIF(BP$4:BP$53,"&lt;"&amp;AX1163)*IF(AY1163&lt;0.5,Riskregister!$K$15+(Riskregister!$L$15-Riskregister!$K$15)*SQRT(AY1163/2),Riskregister!$L$15-(Riskregister!$L$15-Riskregister!$K$15)*SQRT((1-AY1163)/2)))</f>
        <v>0</v>
      </c>
      <c r="BA1163" s="30">
        <f t="shared" ca="1" si="713"/>
        <v>0.34923770795215103</v>
      </c>
      <c r="BB1163" s="30">
        <f t="shared" ca="1" si="713"/>
        <v>0.26893477186774994</v>
      </c>
      <c r="BC1163" s="30">
        <f>IF(Riskregister!$E$16="",0,COUNTIF(BQ$4:BQ$53,"&lt;"&amp;BA1163)*IF(BB1163&lt;0.5,Riskregister!$K$16+(Riskregister!$L$16-Riskregister!$K$16)*SQRT(BB1163/2),Riskregister!$L$16-(Riskregister!$L$16-Riskregister!$K$16)*SQRT((1-BB1163)/2)))</f>
        <v>0</v>
      </c>
      <c r="BD1163" s="30">
        <f t="shared" ca="1" si="714"/>
        <v>9226359.8730241694</v>
      </c>
    </row>
    <row r="1164" spans="20:56" x14ac:dyDescent="0.35">
      <c r="T1164" s="30">
        <f t="shared" ref="T1164:U1183" ca="1" si="715">RAND()</f>
        <v>0.10034341696486138</v>
      </c>
      <c r="U1164" s="30">
        <f t="shared" ca="1" si="715"/>
        <v>0.33678811085156113</v>
      </c>
      <c r="V1164" s="30">
        <f ca="1">IF(Riskregister!$E$5="",0,COUNTIF(BF$4:BF$53,"&lt;"&amp;T1164)*IF(U1164&lt;0.5,Riskregister!$K$5+(Riskregister!$L$5-Riskregister!$K$5)*SQRT(U1164/2),Riskregister!$L$5-(Riskregister!$L$5-Riskregister!$K$5)*SQRT((1-U1164)/2)))</f>
        <v>334661.30137015868</v>
      </c>
      <c r="W1164" s="30">
        <f t="shared" ref="W1164:X1183" ca="1" si="716">RAND()</f>
        <v>0.91307865381126418</v>
      </c>
      <c r="X1164" s="30">
        <f t="shared" ca="1" si="716"/>
        <v>0.34976786031857243</v>
      </c>
      <c r="Y1164" s="30">
        <f ca="1">IF(Riskregister!$E$6="",0,COUNTIF(BG$4:BG$53,"&lt;"&amp;W1164)*IF(X1164&lt;0.5,Riskregister!$K$6+(Riskregister!$L$6-Riskregister!$K$6)*SQRT(X1164/2),Riskregister!$L$6-(Riskregister!$L$6-Riskregister!$K$6)*SQRT((1-X1164)/2)))</f>
        <v>3810977.0738843889</v>
      </c>
      <c r="Z1164" s="30">
        <f t="shared" ref="Z1164:AA1183" ca="1" si="717">RAND()</f>
        <v>0.81403629788020337</v>
      </c>
      <c r="AA1164" s="30">
        <f t="shared" ca="1" si="717"/>
        <v>0.23173867362075784</v>
      </c>
      <c r="AB1164" s="30">
        <f ca="1">IF(Riskregister!$E$7="",0,COUNTIF(BH$4:BH$53,"&lt;"&amp;Z1164)*IF(AA1164&lt;0.5,Riskregister!$K$7+(Riskregister!$L$7-Riskregister!$K$7)*SQRT(AA1164/2),Riskregister!$L$7-(Riskregister!$L$7-Riskregister!$K$7)*SQRT((1-AA1164)/2)))</f>
        <v>1353108.3886911136</v>
      </c>
      <c r="AC1164" s="30">
        <f t="shared" ref="AC1164:AD1183" ca="1" si="718">RAND()</f>
        <v>0.46625957357869463</v>
      </c>
      <c r="AD1164" s="30">
        <f t="shared" ca="1" si="718"/>
        <v>0.77754589922643336</v>
      </c>
      <c r="AE1164" s="30">
        <f ca="1">IF(Riskregister!$E$8="",0,COUNTIF(BI$4:BI$53,"&lt;"&amp;AC1164)*IF(AD1164&lt;0.5,Riskregister!$K$8+(Riskregister!$L$8-Riskregister!$K$8)*SQRT(AD1164/2),Riskregister!$L$8-(Riskregister!$L$8-Riskregister!$K$8)*SQRT((1-AD1164)/2)))</f>
        <v>6865032.3491021199</v>
      </c>
      <c r="AF1164" s="30">
        <f t="shared" ref="AF1164:AG1183" ca="1" si="719">RAND()</f>
        <v>0.23265565800434418</v>
      </c>
      <c r="AG1164" s="30">
        <f t="shared" ca="1" si="719"/>
        <v>0.45055408063925817</v>
      </c>
      <c r="AH1164" s="30">
        <f>IF(Riskregister!$E$9="",0,COUNTIF(BJ$4:BJ$53,"&lt;"&amp;AF1164)*IF(AG1164&lt;0.5,Riskregister!$K$9+(Riskregister!$L$9-Riskregister!$K$9)*SQRT(AG1164/2),Riskregister!$L$9-(Riskregister!$L$9-Riskregister!$K$9)*SQRT((1-AG1164)/2)))</f>
        <v>0</v>
      </c>
      <c r="AI1164" s="30">
        <f t="shared" ref="AI1164:AJ1183" ca="1" si="720">RAND()</f>
        <v>0.67418927665372663</v>
      </c>
      <c r="AJ1164" s="30">
        <f t="shared" ca="1" si="720"/>
        <v>0.34118904311305231</v>
      </c>
      <c r="AK1164" s="30">
        <f>IF(Riskregister!$E$10="",0,COUNTIF(BK$4:BK$53,"&lt;"&amp;AI1164)*IF(AJ1164&lt;0.5,Riskregister!$K$10+(Riskregister!$L$10-Riskregister!$K$10)*SQRT(AJ1164/2),Riskregister!$L$10-(Riskregister!$L$10-Riskregister!$K$10)*SQRT((1-AJ1164)/2)))</f>
        <v>0</v>
      </c>
      <c r="AL1164" s="30">
        <f t="shared" ref="AL1164:AM1183" ca="1" si="721">RAND()</f>
        <v>4.3664246054797573E-3</v>
      </c>
      <c r="AM1164" s="30">
        <f t="shared" ca="1" si="721"/>
        <v>0.72348992575931403</v>
      </c>
      <c r="AN1164" s="30">
        <f>IF(Riskregister!$E$11="",0,COUNTIF(BL$4:BL$53,"&lt;"&amp;AL1164)*IF(AM1164&lt;0.5,Riskregister!$K$11+(Riskregister!$L$11-Riskregister!$K$11)*SQRT(AM1164/2),Riskregister!$L$11-(Riskregister!$L$11-Riskregister!$K$11)*SQRT((1-AM1164)/2)))</f>
        <v>0</v>
      </c>
      <c r="AO1164" s="30">
        <f t="shared" ref="AO1164:AP1183" ca="1" si="722">RAND()</f>
        <v>0.51583673276391617</v>
      </c>
      <c r="AP1164" s="30">
        <f t="shared" ca="1" si="722"/>
        <v>0.86667365663140938</v>
      </c>
      <c r="AQ1164" s="30">
        <f>IF(Riskregister!$E$12="",0,COUNTIF(BM$4:BM$53,"&lt;"&amp;AO1164)*IF(AP1164&lt;0.5,Riskregister!$K$12+(Riskregister!$L$12-Riskregister!$K$12)*SQRT(AP1164/2),Riskregister!$L$12-(Riskregister!$L$12-Riskregister!$K$12)*SQRT((1-AP1164)/2)))</f>
        <v>0</v>
      </c>
      <c r="AR1164" s="30">
        <f t="shared" ref="AR1164:AS1183" ca="1" si="723">RAND()</f>
        <v>0.54972578025915253</v>
      </c>
      <c r="AS1164" s="30">
        <f t="shared" ca="1" si="723"/>
        <v>0.30701025486260158</v>
      </c>
      <c r="AT1164" s="30">
        <f>IF(Riskregister!$E$13="",0,COUNTIF(BN$4:BN$53,"&lt;"&amp;AR1164)*IF(AS1164&lt;0.5,Riskregister!$K$13+(Riskregister!$L$13-Riskregister!$K$13)*SQRT(AS1164/2),Riskregister!$L$13-(Riskregister!$L$13-Riskregister!$K$13)*SQRT((1-AS1164)/2)))</f>
        <v>0</v>
      </c>
      <c r="AU1164" s="30">
        <f t="shared" ref="AU1164:AV1183" ca="1" si="724">RAND()</f>
        <v>0.60637740200877188</v>
      </c>
      <c r="AV1164" s="30">
        <f t="shared" ca="1" si="724"/>
        <v>0.79878237112107187</v>
      </c>
      <c r="AW1164" s="30">
        <f>IF(Riskregister!$E$14="",0,COUNTIF(BO$4:BO$53,"&lt;"&amp;AU1164)*IF(AV1164&lt;0.5,Riskregister!$K$14+(Riskregister!$L$14-Riskregister!$K$14)*SQRT(AV1164/2),Riskregister!$L$14-(Riskregister!$L$14-Riskregister!$K$14)*SQRT((1-AV1164)/2)))</f>
        <v>0</v>
      </c>
      <c r="AX1164" s="30">
        <f t="shared" ref="AX1164:AY1183" ca="1" si="725">RAND()</f>
        <v>0.23120644215846764</v>
      </c>
      <c r="AY1164" s="30">
        <f t="shared" ca="1" si="725"/>
        <v>0.14285011352524024</v>
      </c>
      <c r="AZ1164" s="30">
        <f>IF(Riskregister!$E$15="",0,COUNTIF(BP$4:BP$53,"&lt;"&amp;AX1164)*IF(AY1164&lt;0.5,Riskregister!$K$15+(Riskregister!$L$15-Riskregister!$K$15)*SQRT(AY1164/2),Riskregister!$L$15-(Riskregister!$L$15-Riskregister!$K$15)*SQRT((1-AY1164)/2)))</f>
        <v>0</v>
      </c>
      <c r="BA1164" s="30">
        <f t="shared" ref="BA1164:BB1183" ca="1" si="726">RAND()</f>
        <v>4.2972261446429072E-2</v>
      </c>
      <c r="BB1164" s="30">
        <f t="shared" ca="1" si="726"/>
        <v>0.70069898612384718</v>
      </c>
      <c r="BC1164" s="30">
        <f>IF(Riskregister!$E$16="",0,COUNTIF(BQ$4:BQ$53,"&lt;"&amp;BA1164)*IF(BB1164&lt;0.5,Riskregister!$K$16+(Riskregister!$L$16-Riskregister!$K$16)*SQRT(BB1164/2),Riskregister!$L$16-(Riskregister!$L$16-Riskregister!$K$16)*SQRT((1-BB1164)/2)))</f>
        <v>0</v>
      </c>
      <c r="BD1164" s="30">
        <f t="shared" ca="1" si="714"/>
        <v>12363779.113047782</v>
      </c>
    </row>
    <row r="1165" spans="20:56" x14ac:dyDescent="0.35">
      <c r="T1165" s="30">
        <f t="shared" ca="1" si="715"/>
        <v>0.65382572835395802</v>
      </c>
      <c r="U1165" s="30">
        <f t="shared" ca="1" si="715"/>
        <v>0.47622284526590086</v>
      </c>
      <c r="V1165" s="30">
        <f ca="1">IF(Riskregister!$E$5="",0,COUNTIF(BF$4:BF$53,"&lt;"&amp;T1165)*IF(U1165&lt;0.5,Riskregister!$K$5+(Riskregister!$L$5-Riskregister!$K$5)*SQRT(U1165/2),Riskregister!$L$5-(Riskregister!$L$5-Riskregister!$K$5)*SQRT((1-U1165)/2)))</f>
        <v>1478339.9167354056</v>
      </c>
      <c r="W1165" s="30">
        <f t="shared" ca="1" si="716"/>
        <v>0.22451318597401715</v>
      </c>
      <c r="X1165" s="30">
        <f t="shared" ca="1" si="716"/>
        <v>0.78056202218131043</v>
      </c>
      <c r="Y1165" s="30">
        <f ca="1">IF(Riskregister!$E$6="",0,COUNTIF(BG$4:BG$53,"&lt;"&amp;W1165)*IF(X1165&lt;0.5,Riskregister!$K$6+(Riskregister!$L$6-Riskregister!$K$6)*SQRT(X1165/2),Riskregister!$L$6-(Riskregister!$L$6-Riskregister!$K$6)*SQRT((1-X1165)/2)))</f>
        <v>1403770.5776579983</v>
      </c>
      <c r="Z1165" s="30">
        <f t="shared" ca="1" si="717"/>
        <v>0.56750186782487466</v>
      </c>
      <c r="AA1165" s="30">
        <f t="shared" ca="1" si="717"/>
        <v>0.64765390231899</v>
      </c>
      <c r="AB1165" s="30">
        <f ca="1">IF(Riskregister!$E$7="",0,COUNTIF(BH$4:BH$53,"&lt;"&amp;Z1165)*IF(AA1165&lt;0.5,Riskregister!$K$7+(Riskregister!$L$7-Riskregister!$K$7)*SQRT(AA1165/2),Riskregister!$L$7-(Riskregister!$L$7-Riskregister!$K$7)*SQRT((1-AA1165)/2)))</f>
        <v>1771662.1539274501</v>
      </c>
      <c r="AC1165" s="30">
        <f t="shared" ca="1" si="718"/>
        <v>0.76993821435410104</v>
      </c>
      <c r="AD1165" s="30">
        <f t="shared" ca="1" si="718"/>
        <v>0.80716630048159022</v>
      </c>
      <c r="AE1165" s="30">
        <f ca="1">IF(Riskregister!$E$8="",0,COUNTIF(BI$4:BI$53,"&lt;"&amp;AC1165)*IF(AD1165&lt;0.5,Riskregister!$K$8+(Riskregister!$L$8-Riskregister!$K$8)*SQRT(AD1165/2),Riskregister!$L$8-(Riskregister!$L$8-Riskregister!$K$8)*SQRT((1-AD1165)/2)))</f>
        <v>14162400.203945685</v>
      </c>
      <c r="AF1165" s="30">
        <f t="shared" ca="1" si="719"/>
        <v>0.90136397635585741</v>
      </c>
      <c r="AG1165" s="30">
        <f t="shared" ca="1" si="719"/>
        <v>0.21493735980365236</v>
      </c>
      <c r="AH1165" s="30">
        <f>IF(Riskregister!$E$9="",0,COUNTIF(BJ$4:BJ$53,"&lt;"&amp;AF1165)*IF(AG1165&lt;0.5,Riskregister!$K$9+(Riskregister!$L$9-Riskregister!$K$9)*SQRT(AG1165/2),Riskregister!$L$9-(Riskregister!$L$9-Riskregister!$K$9)*SQRT((1-AG1165)/2)))</f>
        <v>0</v>
      </c>
      <c r="AI1165" s="30">
        <f t="shared" ca="1" si="720"/>
        <v>0.66073046598170238</v>
      </c>
      <c r="AJ1165" s="30">
        <f t="shared" ca="1" si="720"/>
        <v>0.29325862227958721</v>
      </c>
      <c r="AK1165" s="30">
        <f>IF(Riskregister!$E$10="",0,COUNTIF(BK$4:BK$53,"&lt;"&amp;AI1165)*IF(AJ1165&lt;0.5,Riskregister!$K$10+(Riskregister!$L$10-Riskregister!$K$10)*SQRT(AJ1165/2),Riskregister!$L$10-(Riskregister!$L$10-Riskregister!$K$10)*SQRT((1-AJ1165)/2)))</f>
        <v>0</v>
      </c>
      <c r="AL1165" s="30">
        <f t="shared" ca="1" si="721"/>
        <v>0.57995056377173437</v>
      </c>
      <c r="AM1165" s="30">
        <f t="shared" ca="1" si="721"/>
        <v>0.2446808085526222</v>
      </c>
      <c r="AN1165" s="30">
        <f>IF(Riskregister!$E$11="",0,COUNTIF(BL$4:BL$53,"&lt;"&amp;AL1165)*IF(AM1165&lt;0.5,Riskregister!$K$11+(Riskregister!$L$11-Riskregister!$K$11)*SQRT(AM1165/2),Riskregister!$L$11-(Riskregister!$L$11-Riskregister!$K$11)*SQRT((1-AM1165)/2)))</f>
        <v>0</v>
      </c>
      <c r="AO1165" s="30">
        <f t="shared" ca="1" si="722"/>
        <v>0.28405286235928928</v>
      </c>
      <c r="AP1165" s="30">
        <f t="shared" ca="1" si="722"/>
        <v>0.91325367695769133</v>
      </c>
      <c r="AQ1165" s="30">
        <f>IF(Riskregister!$E$12="",0,COUNTIF(BM$4:BM$53,"&lt;"&amp;AO1165)*IF(AP1165&lt;0.5,Riskregister!$K$12+(Riskregister!$L$12-Riskregister!$K$12)*SQRT(AP1165/2),Riskregister!$L$12-(Riskregister!$L$12-Riskregister!$K$12)*SQRT((1-AP1165)/2)))</f>
        <v>0</v>
      </c>
      <c r="AR1165" s="30">
        <f t="shared" ca="1" si="723"/>
        <v>0.61956299775971713</v>
      </c>
      <c r="AS1165" s="30">
        <f t="shared" ca="1" si="723"/>
        <v>0.49032119544986241</v>
      </c>
      <c r="AT1165" s="30">
        <f>IF(Riskregister!$E$13="",0,COUNTIF(BN$4:BN$53,"&lt;"&amp;AR1165)*IF(AS1165&lt;0.5,Riskregister!$K$13+(Riskregister!$L$13-Riskregister!$K$13)*SQRT(AS1165/2),Riskregister!$L$13-(Riskregister!$L$13-Riskregister!$K$13)*SQRT((1-AS1165)/2)))</f>
        <v>0</v>
      </c>
      <c r="AU1165" s="30">
        <f t="shared" ca="1" si="724"/>
        <v>0.8473116783643716</v>
      </c>
      <c r="AV1165" s="30">
        <f t="shared" ca="1" si="724"/>
        <v>0.27155855675162144</v>
      </c>
      <c r="AW1165" s="30">
        <f>IF(Riskregister!$E$14="",0,COUNTIF(BO$4:BO$53,"&lt;"&amp;AU1165)*IF(AV1165&lt;0.5,Riskregister!$K$14+(Riskregister!$L$14-Riskregister!$K$14)*SQRT(AV1165/2),Riskregister!$L$14-(Riskregister!$L$14-Riskregister!$K$14)*SQRT((1-AV1165)/2)))</f>
        <v>0</v>
      </c>
      <c r="AX1165" s="30">
        <f t="shared" ca="1" si="725"/>
        <v>0.46758604170881102</v>
      </c>
      <c r="AY1165" s="30">
        <f t="shared" ca="1" si="725"/>
        <v>0.91384920438793538</v>
      </c>
      <c r="AZ1165" s="30">
        <f>IF(Riskregister!$E$15="",0,COUNTIF(BP$4:BP$53,"&lt;"&amp;AX1165)*IF(AY1165&lt;0.5,Riskregister!$K$15+(Riskregister!$L$15-Riskregister!$K$15)*SQRT(AY1165/2),Riskregister!$L$15-(Riskregister!$L$15-Riskregister!$K$15)*SQRT((1-AY1165)/2)))</f>
        <v>0</v>
      </c>
      <c r="BA1165" s="30">
        <f t="shared" ca="1" si="726"/>
        <v>0.54565886151440346</v>
      </c>
      <c r="BB1165" s="30">
        <f t="shared" ca="1" si="726"/>
        <v>0.53858512466812247</v>
      </c>
      <c r="BC1165" s="30">
        <f>IF(Riskregister!$E$16="",0,COUNTIF(BQ$4:BQ$53,"&lt;"&amp;BA1165)*IF(BB1165&lt;0.5,Riskregister!$K$16+(Riskregister!$L$16-Riskregister!$K$16)*SQRT(BB1165/2),Riskregister!$L$16-(Riskregister!$L$16-Riskregister!$K$16)*SQRT((1-BB1165)/2)))</f>
        <v>0</v>
      </c>
      <c r="BD1165" s="30">
        <f t="shared" ca="1" si="714"/>
        <v>18816172.852266539</v>
      </c>
    </row>
    <row r="1166" spans="20:56" x14ac:dyDescent="0.35">
      <c r="T1166" s="30">
        <f t="shared" ca="1" si="715"/>
        <v>0.53451399266353716</v>
      </c>
      <c r="U1166" s="30">
        <f t="shared" ca="1" si="715"/>
        <v>4.3807683950554011E-2</v>
      </c>
      <c r="V1166" s="30">
        <f ca="1">IF(Riskregister!$E$5="",0,COUNTIF(BF$4:BF$53,"&lt;"&amp;T1166)*IF(U1166&lt;0.5,Riskregister!$K$5+(Riskregister!$L$5-Riskregister!$K$5)*SQRT(U1166/2),Riskregister!$L$5-(Riskregister!$L$5-Riskregister!$K$5)*SQRT((1-U1166)/2)))</f>
        <v>866399.03903711354</v>
      </c>
      <c r="W1166" s="30">
        <f t="shared" ca="1" si="716"/>
        <v>0.12447393251136918</v>
      </c>
      <c r="X1166" s="30">
        <f t="shared" ca="1" si="716"/>
        <v>0.9073798857750307</v>
      </c>
      <c r="Y1166" s="30">
        <f ca="1">IF(Riskregister!$E$6="",0,COUNTIF(BG$4:BG$53,"&lt;"&amp;W1166)*IF(X1166&lt;0.5,Riskregister!$K$6+(Riskregister!$L$6-Riskregister!$K$6)*SQRT(X1166/2),Riskregister!$L$6-(Riskregister!$L$6-Riskregister!$K$6)*SQRT((1-X1166)/2)))</f>
        <v>0</v>
      </c>
      <c r="Z1166" s="30">
        <f t="shared" ca="1" si="717"/>
        <v>0.30300761195078829</v>
      </c>
      <c r="AA1166" s="30">
        <f t="shared" ca="1" si="717"/>
        <v>0.69962548398754976</v>
      </c>
      <c r="AB1166" s="30">
        <f ca="1">IF(Riskregister!$E$7="",0,COUNTIF(BH$4:BH$53,"&lt;"&amp;Z1166)*IF(AA1166&lt;0.5,Riskregister!$K$7+(Riskregister!$L$7-Riskregister!$K$7)*SQRT(AA1166/2),Riskregister!$L$7-(Riskregister!$L$7-Riskregister!$K$7)*SQRT((1-AA1166)/2)))</f>
        <v>1321804.9855358235</v>
      </c>
      <c r="AC1166" s="30">
        <f t="shared" ca="1" si="718"/>
        <v>0.89743638060281139</v>
      </c>
      <c r="AD1166" s="30">
        <f t="shared" ca="1" si="718"/>
        <v>0.18464409406052773</v>
      </c>
      <c r="AE1166" s="30">
        <f ca="1">IF(Riskregister!$E$8="",0,COUNTIF(BI$4:BI$53,"&lt;"&amp;AC1166)*IF(AD1166&lt;0.5,Riskregister!$K$8+(Riskregister!$L$8-Riskregister!$K$8)*SQRT(AD1166/2),Riskregister!$L$8-(Riskregister!$L$8-Riskregister!$K$8)*SQRT((1-AD1166)/2)))</f>
        <v>8640367.6706779767</v>
      </c>
      <c r="AF1166" s="30">
        <f t="shared" ca="1" si="719"/>
        <v>0.21710116040254035</v>
      </c>
      <c r="AG1166" s="30">
        <f t="shared" ca="1" si="719"/>
        <v>0.85708831904449334</v>
      </c>
      <c r="AH1166" s="30">
        <f>IF(Riskregister!$E$9="",0,COUNTIF(BJ$4:BJ$53,"&lt;"&amp;AF1166)*IF(AG1166&lt;0.5,Riskregister!$K$9+(Riskregister!$L$9-Riskregister!$K$9)*SQRT(AG1166/2),Riskregister!$L$9-(Riskregister!$L$9-Riskregister!$K$9)*SQRT((1-AG1166)/2)))</f>
        <v>0</v>
      </c>
      <c r="AI1166" s="30">
        <f t="shared" ca="1" si="720"/>
        <v>0.3202415575065507</v>
      </c>
      <c r="AJ1166" s="30">
        <f t="shared" ca="1" si="720"/>
        <v>0.75289931347933203</v>
      </c>
      <c r="AK1166" s="30">
        <f>IF(Riskregister!$E$10="",0,COUNTIF(BK$4:BK$53,"&lt;"&amp;AI1166)*IF(AJ1166&lt;0.5,Riskregister!$K$10+(Riskregister!$L$10-Riskregister!$K$10)*SQRT(AJ1166/2),Riskregister!$L$10-(Riskregister!$L$10-Riskregister!$K$10)*SQRT((1-AJ1166)/2)))</f>
        <v>0</v>
      </c>
      <c r="AL1166" s="30">
        <f t="shared" ca="1" si="721"/>
        <v>0.59424525365694969</v>
      </c>
      <c r="AM1166" s="30">
        <f t="shared" ca="1" si="721"/>
        <v>0.66265759400759439</v>
      </c>
      <c r="AN1166" s="30">
        <f>IF(Riskregister!$E$11="",0,COUNTIF(BL$4:BL$53,"&lt;"&amp;AL1166)*IF(AM1166&lt;0.5,Riskregister!$K$11+(Riskregister!$L$11-Riskregister!$K$11)*SQRT(AM1166/2),Riskregister!$L$11-(Riskregister!$L$11-Riskregister!$K$11)*SQRT((1-AM1166)/2)))</f>
        <v>0</v>
      </c>
      <c r="AO1166" s="30">
        <f t="shared" ca="1" si="722"/>
        <v>0.66915454835661581</v>
      </c>
      <c r="AP1166" s="30">
        <f t="shared" ca="1" si="722"/>
        <v>0.75701438401149745</v>
      </c>
      <c r="AQ1166" s="30">
        <f>IF(Riskregister!$E$12="",0,COUNTIF(BM$4:BM$53,"&lt;"&amp;AO1166)*IF(AP1166&lt;0.5,Riskregister!$K$12+(Riskregister!$L$12-Riskregister!$K$12)*SQRT(AP1166/2),Riskregister!$L$12-(Riskregister!$L$12-Riskregister!$K$12)*SQRT((1-AP1166)/2)))</f>
        <v>0</v>
      </c>
      <c r="AR1166" s="30">
        <f t="shared" ca="1" si="723"/>
        <v>0.47111786160443381</v>
      </c>
      <c r="AS1166" s="30">
        <f t="shared" ca="1" si="723"/>
        <v>0.72681631452090645</v>
      </c>
      <c r="AT1166" s="30">
        <f>IF(Riskregister!$E$13="",0,COUNTIF(BN$4:BN$53,"&lt;"&amp;AR1166)*IF(AS1166&lt;0.5,Riskregister!$K$13+(Riskregister!$L$13-Riskregister!$K$13)*SQRT(AS1166/2),Riskregister!$L$13-(Riskregister!$L$13-Riskregister!$K$13)*SQRT((1-AS1166)/2)))</f>
        <v>0</v>
      </c>
      <c r="AU1166" s="30">
        <f t="shared" ca="1" si="724"/>
        <v>0.31787169087392986</v>
      </c>
      <c r="AV1166" s="30">
        <f t="shared" ca="1" si="724"/>
        <v>0.82482437101066752</v>
      </c>
      <c r="AW1166" s="30">
        <f>IF(Riskregister!$E$14="",0,COUNTIF(BO$4:BO$53,"&lt;"&amp;AU1166)*IF(AV1166&lt;0.5,Riskregister!$K$14+(Riskregister!$L$14-Riskregister!$K$14)*SQRT(AV1166/2),Riskregister!$L$14-(Riskregister!$L$14-Riskregister!$K$14)*SQRT((1-AV1166)/2)))</f>
        <v>0</v>
      </c>
      <c r="AX1166" s="30">
        <f t="shared" ca="1" si="725"/>
        <v>7.2874084052773624E-2</v>
      </c>
      <c r="AY1166" s="30">
        <f t="shared" ca="1" si="725"/>
        <v>0.2912327457320566</v>
      </c>
      <c r="AZ1166" s="30">
        <f>IF(Riskregister!$E$15="",0,COUNTIF(BP$4:BP$53,"&lt;"&amp;AX1166)*IF(AY1166&lt;0.5,Riskregister!$K$15+(Riskregister!$L$15-Riskregister!$K$15)*SQRT(AY1166/2),Riskregister!$L$15-(Riskregister!$L$15-Riskregister!$K$15)*SQRT((1-AY1166)/2)))</f>
        <v>0</v>
      </c>
      <c r="BA1166" s="30">
        <f t="shared" ca="1" si="726"/>
        <v>0.67251954073525599</v>
      </c>
      <c r="BB1166" s="30">
        <f t="shared" ca="1" si="726"/>
        <v>0.45118337416326126</v>
      </c>
      <c r="BC1166" s="30">
        <f>IF(Riskregister!$E$16="",0,COUNTIF(BQ$4:BQ$53,"&lt;"&amp;BA1166)*IF(BB1166&lt;0.5,Riskregister!$K$16+(Riskregister!$L$16-Riskregister!$K$16)*SQRT(BB1166/2),Riskregister!$L$16-(Riskregister!$L$16-Riskregister!$K$16)*SQRT((1-BB1166)/2)))</f>
        <v>0</v>
      </c>
      <c r="BD1166" s="30">
        <f t="shared" ca="1" si="714"/>
        <v>10828571.695250914</v>
      </c>
    </row>
    <row r="1167" spans="20:56" x14ac:dyDescent="0.35">
      <c r="T1167" s="30">
        <f t="shared" ca="1" si="715"/>
        <v>0.77932630087651977</v>
      </c>
      <c r="U1167" s="30">
        <f t="shared" ca="1" si="715"/>
        <v>0.45644515370747785</v>
      </c>
      <c r="V1167" s="30">
        <f ca="1">IF(Riskregister!$E$5="",0,COUNTIF(BF$4:BF$53,"&lt;"&amp;T1167)*IF(U1167&lt;0.5,Riskregister!$K$5+(Riskregister!$L$5-Riskregister!$K$5)*SQRT(U1167/2),Riskregister!$L$5-(Riskregister!$L$5-Riskregister!$K$5)*SQRT((1-U1167)/2)))</f>
        <v>1824884.5497643237</v>
      </c>
      <c r="W1167" s="30">
        <f t="shared" ca="1" si="716"/>
        <v>0.93743885504288738</v>
      </c>
      <c r="X1167" s="30">
        <f t="shared" ca="1" si="716"/>
        <v>0.89939324966768819</v>
      </c>
      <c r="Y1167" s="30">
        <f ca="1">IF(Riskregister!$E$6="",0,COUNTIF(BG$4:BG$53,"&lt;"&amp;W1167)*IF(X1167&lt;0.5,Riskregister!$K$6+(Riskregister!$L$6-Riskregister!$K$6)*SQRT(X1167/2),Riskregister!$L$6-(Riskregister!$L$6-Riskregister!$K$6)*SQRT((1-X1167)/2)))</f>
        <v>6385154.1966449171</v>
      </c>
      <c r="Z1167" s="30">
        <f t="shared" ca="1" si="717"/>
        <v>0.20082891951578441</v>
      </c>
      <c r="AA1167" s="30">
        <f t="shared" ca="1" si="717"/>
        <v>0.76390174171615866</v>
      </c>
      <c r="AB1167" s="30">
        <f ca="1">IF(Riskregister!$E$7="",0,COUNTIF(BH$4:BH$53,"&lt;"&amp;Z1167)*IF(AA1167&lt;0.5,Riskregister!$K$7+(Riskregister!$L$7-Riskregister!$K$7)*SQRT(AA1167/2),Riskregister!$L$7-(Riskregister!$L$7-Riskregister!$K$7)*SQRT((1-AA1167)/2)))</f>
        <v>1118984.1030504662</v>
      </c>
      <c r="AC1167" s="30">
        <f t="shared" ca="1" si="718"/>
        <v>0.57367554916197649</v>
      </c>
      <c r="AD1167" s="30">
        <f t="shared" ca="1" si="718"/>
        <v>0.46472621804408276</v>
      </c>
      <c r="AE1167" s="30">
        <f ca="1">IF(Riskregister!$E$8="",0,COUNTIF(BI$4:BI$53,"&lt;"&amp;AC1167)*IF(AD1167&lt;0.5,Riskregister!$K$8+(Riskregister!$L$8-Riskregister!$K$8)*SQRT(AD1167/2),Riskregister!$L$8-(Riskregister!$L$8-Riskregister!$K$8)*SQRT((1-AD1167)/2)))</f>
        <v>7696772.006230019</v>
      </c>
      <c r="AF1167" s="30">
        <f t="shared" ca="1" si="719"/>
        <v>0.54701448217005733</v>
      </c>
      <c r="AG1167" s="30">
        <f t="shared" ca="1" si="719"/>
        <v>0.15662291252402227</v>
      </c>
      <c r="AH1167" s="30">
        <f>IF(Riskregister!$E$9="",0,COUNTIF(BJ$4:BJ$53,"&lt;"&amp;AF1167)*IF(AG1167&lt;0.5,Riskregister!$K$9+(Riskregister!$L$9-Riskregister!$K$9)*SQRT(AG1167/2),Riskregister!$L$9-(Riskregister!$L$9-Riskregister!$K$9)*SQRT((1-AG1167)/2)))</f>
        <v>0</v>
      </c>
      <c r="AI1167" s="30">
        <f t="shared" ca="1" si="720"/>
        <v>0.68452437067532879</v>
      </c>
      <c r="AJ1167" s="30">
        <f t="shared" ca="1" si="720"/>
        <v>0.36309293457777969</v>
      </c>
      <c r="AK1167" s="30">
        <f>IF(Riskregister!$E$10="",0,COUNTIF(BK$4:BK$53,"&lt;"&amp;AI1167)*IF(AJ1167&lt;0.5,Riskregister!$K$10+(Riskregister!$L$10-Riskregister!$K$10)*SQRT(AJ1167/2),Riskregister!$L$10-(Riskregister!$L$10-Riskregister!$K$10)*SQRT((1-AJ1167)/2)))</f>
        <v>0</v>
      </c>
      <c r="AL1167" s="30">
        <f t="shared" ca="1" si="721"/>
        <v>0.26591133266980005</v>
      </c>
      <c r="AM1167" s="30">
        <f t="shared" ca="1" si="721"/>
        <v>0.78674874935714489</v>
      </c>
      <c r="AN1167" s="30">
        <f>IF(Riskregister!$E$11="",0,COUNTIF(BL$4:BL$53,"&lt;"&amp;AL1167)*IF(AM1167&lt;0.5,Riskregister!$K$11+(Riskregister!$L$11-Riskregister!$K$11)*SQRT(AM1167/2),Riskregister!$L$11-(Riskregister!$L$11-Riskregister!$K$11)*SQRT((1-AM1167)/2)))</f>
        <v>0</v>
      </c>
      <c r="AO1167" s="30">
        <f t="shared" ca="1" si="722"/>
        <v>0.23022575502817633</v>
      </c>
      <c r="AP1167" s="30">
        <f t="shared" ca="1" si="722"/>
        <v>0.66575500345112759</v>
      </c>
      <c r="AQ1167" s="30">
        <f>IF(Riskregister!$E$12="",0,COUNTIF(BM$4:BM$53,"&lt;"&amp;AO1167)*IF(AP1167&lt;0.5,Riskregister!$K$12+(Riskregister!$L$12-Riskregister!$K$12)*SQRT(AP1167/2),Riskregister!$L$12-(Riskregister!$L$12-Riskregister!$K$12)*SQRT((1-AP1167)/2)))</f>
        <v>0</v>
      </c>
      <c r="AR1167" s="30">
        <f t="shared" ca="1" si="723"/>
        <v>0.61623515072211721</v>
      </c>
      <c r="AS1167" s="30">
        <f t="shared" ca="1" si="723"/>
        <v>0.16213593254089342</v>
      </c>
      <c r="AT1167" s="30">
        <f>IF(Riskregister!$E$13="",0,COUNTIF(BN$4:BN$53,"&lt;"&amp;AR1167)*IF(AS1167&lt;0.5,Riskregister!$K$13+(Riskregister!$L$13-Riskregister!$K$13)*SQRT(AS1167/2),Riskregister!$L$13-(Riskregister!$L$13-Riskregister!$K$13)*SQRT((1-AS1167)/2)))</f>
        <v>0</v>
      </c>
      <c r="AU1167" s="30">
        <f t="shared" ca="1" si="724"/>
        <v>0.52366272058098284</v>
      </c>
      <c r="AV1167" s="30">
        <f t="shared" ca="1" si="724"/>
        <v>9.0154010706822163E-3</v>
      </c>
      <c r="AW1167" s="30">
        <f>IF(Riskregister!$E$14="",0,COUNTIF(BO$4:BO$53,"&lt;"&amp;AU1167)*IF(AV1167&lt;0.5,Riskregister!$K$14+(Riskregister!$L$14-Riskregister!$K$14)*SQRT(AV1167/2),Riskregister!$L$14-(Riskregister!$L$14-Riskregister!$K$14)*SQRT((1-AV1167)/2)))</f>
        <v>0</v>
      </c>
      <c r="AX1167" s="30">
        <f t="shared" ca="1" si="725"/>
        <v>0.82354110007592951</v>
      </c>
      <c r="AY1167" s="30">
        <f t="shared" ca="1" si="725"/>
        <v>0.65549799217397631</v>
      </c>
      <c r="AZ1167" s="30">
        <f>IF(Riskregister!$E$15="",0,COUNTIF(BP$4:BP$53,"&lt;"&amp;AX1167)*IF(AY1167&lt;0.5,Riskregister!$K$15+(Riskregister!$L$15-Riskregister!$K$15)*SQRT(AY1167/2),Riskregister!$L$15-(Riskregister!$L$15-Riskregister!$K$15)*SQRT((1-AY1167)/2)))</f>
        <v>0</v>
      </c>
      <c r="BA1167" s="30">
        <f t="shared" ca="1" si="726"/>
        <v>1.9167790394183704E-2</v>
      </c>
      <c r="BB1167" s="30">
        <f t="shared" ca="1" si="726"/>
        <v>0.8476888468310263</v>
      </c>
      <c r="BC1167" s="30">
        <f>IF(Riskregister!$E$16="",0,COUNTIF(BQ$4:BQ$53,"&lt;"&amp;BA1167)*IF(BB1167&lt;0.5,Riskregister!$K$16+(Riskregister!$L$16-Riskregister!$K$16)*SQRT(BB1167/2),Riskregister!$L$16-(Riskregister!$L$16-Riskregister!$K$16)*SQRT((1-BB1167)/2)))</f>
        <v>0</v>
      </c>
      <c r="BD1167" s="30">
        <f t="shared" ca="1" si="714"/>
        <v>17025794.855689727</v>
      </c>
    </row>
    <row r="1168" spans="20:56" x14ac:dyDescent="0.35">
      <c r="T1168" s="30">
        <f t="shared" ca="1" si="715"/>
        <v>0.95982762706960612</v>
      </c>
      <c r="U1168" s="30">
        <f t="shared" ca="1" si="715"/>
        <v>0.19868417463672572</v>
      </c>
      <c r="V1168" s="30">
        <f ca="1">IF(Riskregister!$E$5="",0,COUNTIF(BF$4:BF$53,"&lt;"&amp;T1168)*IF(U1168&lt;0.5,Riskregister!$K$5+(Riskregister!$L$5-Riskregister!$K$5)*SQRT(U1168/2),Riskregister!$L$5-(Riskregister!$L$5-Riskregister!$K$5)*SQRT((1-U1168)/2)))</f>
        <v>2042835.2639871612</v>
      </c>
      <c r="W1168" s="30">
        <f t="shared" ca="1" si="716"/>
        <v>0.88317591262543094</v>
      </c>
      <c r="X1168" s="30">
        <f t="shared" ca="1" si="716"/>
        <v>1.2803504178671044E-2</v>
      </c>
      <c r="Y1168" s="30">
        <f ca="1">IF(Riskregister!$E$6="",0,COUNTIF(BG$4:BG$53,"&lt;"&amp;W1168)*IF(X1168&lt;0.5,Riskregister!$K$6+(Riskregister!$L$6-Riskregister!$K$6)*SQRT(X1168/2),Riskregister!$L$6-(Riskregister!$L$6-Riskregister!$K$6)*SQRT((1-X1168)/2)))</f>
        <v>1376078.8386246744</v>
      </c>
      <c r="Z1168" s="30">
        <f t="shared" ca="1" si="717"/>
        <v>0.61715391572925915</v>
      </c>
      <c r="AA1168" s="30">
        <f t="shared" ca="1" si="717"/>
        <v>0.59554166439839551</v>
      </c>
      <c r="AB1168" s="30">
        <f ca="1">IF(Riskregister!$E$7="",0,COUNTIF(BH$4:BH$53,"&lt;"&amp;Z1168)*IF(AA1168&lt;0.5,Riskregister!$K$7+(Riskregister!$L$7-Riskregister!$K$7)*SQRT(AA1168/2),Riskregister!$L$7-(Riskregister!$L$7-Riskregister!$K$7)*SQRT((1-AA1168)/2)))</f>
        <v>1698237.5121087506</v>
      </c>
      <c r="AC1168" s="30">
        <f t="shared" ca="1" si="718"/>
        <v>0.29211583425180732</v>
      </c>
      <c r="AD1168" s="30">
        <f t="shared" ca="1" si="718"/>
        <v>0.76025107653370694</v>
      </c>
      <c r="AE1168" s="30">
        <f ca="1">IF(Riskregister!$E$8="",0,COUNTIF(BI$4:BI$53,"&lt;"&amp;AC1168)*IF(AD1168&lt;0.5,Riskregister!$K$8+(Riskregister!$L$8-Riskregister!$K$8)*SQRT(AD1168/2),Riskregister!$L$8-(Riskregister!$L$8-Riskregister!$K$8)*SQRT((1-AD1168)/2)))</f>
        <v>6745448.1969492594</v>
      </c>
      <c r="AF1168" s="30">
        <f t="shared" ca="1" si="719"/>
        <v>0.23080897107121134</v>
      </c>
      <c r="AG1168" s="30">
        <f t="shared" ca="1" si="719"/>
        <v>1.2441477821629521E-2</v>
      </c>
      <c r="AH1168" s="30">
        <f>IF(Riskregister!$E$9="",0,COUNTIF(BJ$4:BJ$53,"&lt;"&amp;AF1168)*IF(AG1168&lt;0.5,Riskregister!$K$9+(Riskregister!$L$9-Riskregister!$K$9)*SQRT(AG1168/2),Riskregister!$L$9-(Riskregister!$L$9-Riskregister!$K$9)*SQRT((1-AG1168)/2)))</f>
        <v>0</v>
      </c>
      <c r="AI1168" s="30">
        <f t="shared" ca="1" si="720"/>
        <v>0.58945574724031202</v>
      </c>
      <c r="AJ1168" s="30">
        <f t="shared" ca="1" si="720"/>
        <v>0.12467714191334112</v>
      </c>
      <c r="AK1168" s="30">
        <f>IF(Riskregister!$E$10="",0,COUNTIF(BK$4:BK$53,"&lt;"&amp;AI1168)*IF(AJ1168&lt;0.5,Riskregister!$K$10+(Riskregister!$L$10-Riskregister!$K$10)*SQRT(AJ1168/2),Riskregister!$L$10-(Riskregister!$L$10-Riskregister!$K$10)*SQRT((1-AJ1168)/2)))</f>
        <v>0</v>
      </c>
      <c r="AL1168" s="30">
        <f t="shared" ca="1" si="721"/>
        <v>0.79258687161235453</v>
      </c>
      <c r="AM1168" s="30">
        <f t="shared" ca="1" si="721"/>
        <v>0.28206418527182175</v>
      </c>
      <c r="AN1168" s="30">
        <f>IF(Riskregister!$E$11="",0,COUNTIF(BL$4:BL$53,"&lt;"&amp;AL1168)*IF(AM1168&lt;0.5,Riskregister!$K$11+(Riskregister!$L$11-Riskregister!$K$11)*SQRT(AM1168/2),Riskregister!$L$11-(Riskregister!$L$11-Riskregister!$K$11)*SQRT((1-AM1168)/2)))</f>
        <v>0</v>
      </c>
      <c r="AO1168" s="30">
        <f t="shared" ca="1" si="722"/>
        <v>0.80454261250539683</v>
      </c>
      <c r="AP1168" s="30">
        <f t="shared" ca="1" si="722"/>
        <v>0.55312875848310317</v>
      </c>
      <c r="AQ1168" s="30">
        <f>IF(Riskregister!$E$12="",0,COUNTIF(BM$4:BM$53,"&lt;"&amp;AO1168)*IF(AP1168&lt;0.5,Riskregister!$K$12+(Riskregister!$L$12-Riskregister!$K$12)*SQRT(AP1168/2),Riskregister!$L$12-(Riskregister!$L$12-Riskregister!$K$12)*SQRT((1-AP1168)/2)))</f>
        <v>0</v>
      </c>
      <c r="AR1168" s="30">
        <f t="shared" ca="1" si="723"/>
        <v>0.86981752243797539</v>
      </c>
      <c r="AS1168" s="30">
        <f t="shared" ca="1" si="723"/>
        <v>0.79496393411764332</v>
      </c>
      <c r="AT1168" s="30">
        <f>IF(Riskregister!$E$13="",0,COUNTIF(BN$4:BN$53,"&lt;"&amp;AR1168)*IF(AS1168&lt;0.5,Riskregister!$K$13+(Riskregister!$L$13-Riskregister!$K$13)*SQRT(AS1168/2),Riskregister!$L$13-(Riskregister!$L$13-Riskregister!$K$13)*SQRT((1-AS1168)/2)))</f>
        <v>0</v>
      </c>
      <c r="AU1168" s="30">
        <f t="shared" ca="1" si="724"/>
        <v>0.281544561299514</v>
      </c>
      <c r="AV1168" s="30">
        <f t="shared" ca="1" si="724"/>
        <v>6.4407969262190168E-2</v>
      </c>
      <c r="AW1168" s="30">
        <f>IF(Riskregister!$E$14="",0,COUNTIF(BO$4:BO$53,"&lt;"&amp;AU1168)*IF(AV1168&lt;0.5,Riskregister!$K$14+(Riskregister!$L$14-Riskregister!$K$14)*SQRT(AV1168/2),Riskregister!$L$14-(Riskregister!$L$14-Riskregister!$K$14)*SQRT((1-AV1168)/2)))</f>
        <v>0</v>
      </c>
      <c r="AX1168" s="30">
        <f t="shared" ca="1" si="725"/>
        <v>0.43368529100872455</v>
      </c>
      <c r="AY1168" s="30">
        <f t="shared" ca="1" si="725"/>
        <v>0.9505661884865142</v>
      </c>
      <c r="AZ1168" s="30">
        <f>IF(Riskregister!$E$15="",0,COUNTIF(BP$4:BP$53,"&lt;"&amp;AX1168)*IF(AY1168&lt;0.5,Riskregister!$K$15+(Riskregister!$L$15-Riskregister!$K$15)*SQRT(AY1168/2),Riskregister!$L$15-(Riskregister!$L$15-Riskregister!$K$15)*SQRT((1-AY1168)/2)))</f>
        <v>0</v>
      </c>
      <c r="BA1168" s="30">
        <f t="shared" ca="1" si="726"/>
        <v>0.24000961085974937</v>
      </c>
      <c r="BB1168" s="30">
        <f t="shared" ca="1" si="726"/>
        <v>0.35812280422063192</v>
      </c>
      <c r="BC1168" s="30">
        <f>IF(Riskregister!$E$16="",0,COUNTIF(BQ$4:BQ$53,"&lt;"&amp;BA1168)*IF(BB1168&lt;0.5,Riskregister!$K$16+(Riskregister!$L$16-Riskregister!$K$16)*SQRT(BB1168/2),Riskregister!$L$16-(Riskregister!$L$16-Riskregister!$K$16)*SQRT((1-BB1168)/2)))</f>
        <v>0</v>
      </c>
      <c r="BD1168" s="30">
        <f t="shared" ca="1" si="714"/>
        <v>11862599.811669845</v>
      </c>
    </row>
    <row r="1169" spans="20:56" x14ac:dyDescent="0.35">
      <c r="T1169" s="30">
        <f t="shared" ca="1" si="715"/>
        <v>0.18465117943513687</v>
      </c>
      <c r="U1169" s="30">
        <f t="shared" ca="1" si="715"/>
        <v>0.39353334239323878</v>
      </c>
      <c r="V1169" s="30">
        <f ca="1">IF(Riskregister!$E$5="",0,COUNTIF(BF$4:BF$53,"&lt;"&amp;T1169)*IF(U1169&lt;0.5,Riskregister!$K$5+(Riskregister!$L$5-Riskregister!$K$5)*SQRT(U1169/2),Riskregister!$L$5-(Riskregister!$L$5-Riskregister!$K$5)*SQRT((1-U1169)/2)))</f>
        <v>699225.50478302571</v>
      </c>
      <c r="W1169" s="30">
        <f t="shared" ca="1" si="716"/>
        <v>0.35089348673072895</v>
      </c>
      <c r="X1169" s="30">
        <f t="shared" ca="1" si="716"/>
        <v>0.18448638415586205</v>
      </c>
      <c r="Y1169" s="30">
        <f ca="1">IF(Riskregister!$E$6="",0,COUNTIF(BG$4:BG$53,"&lt;"&amp;W1169)*IF(X1169&lt;0.5,Riskregister!$K$6+(Riskregister!$L$6-Riskregister!$K$6)*SQRT(X1169/2),Riskregister!$L$6-(Riskregister!$L$6-Riskregister!$K$6)*SQRT((1-X1169)/2)))</f>
        <v>746688.15821498877</v>
      </c>
      <c r="Z1169" s="30">
        <f t="shared" ca="1" si="717"/>
        <v>0.74477822239947589</v>
      </c>
      <c r="AA1169" s="30">
        <f t="shared" ca="1" si="717"/>
        <v>0.74701782592479549</v>
      </c>
      <c r="AB1169" s="30">
        <f ca="1">IF(Riskregister!$E$7="",0,COUNTIF(BH$4:BH$53,"&lt;"&amp;Z1169)*IF(AA1169&lt;0.5,Riskregister!$K$7+(Riskregister!$L$7-Riskregister!$K$7)*SQRT(AA1169/2),Riskregister!$L$7-(Riskregister!$L$7-Riskregister!$K$7)*SQRT((1-AA1169)/2)))</f>
        <v>2204163.6066226531</v>
      </c>
      <c r="AC1169" s="30">
        <f t="shared" ca="1" si="718"/>
        <v>0.2252551438839534</v>
      </c>
      <c r="AD1169" s="30">
        <f t="shared" ca="1" si="718"/>
        <v>0.84161210154136978</v>
      </c>
      <c r="AE1169" s="30">
        <f ca="1">IF(Riskregister!$E$8="",0,COUNTIF(BI$4:BI$53,"&lt;"&amp;AC1169)*IF(AD1169&lt;0.5,Riskregister!$K$8+(Riskregister!$L$8-Riskregister!$K$8)*SQRT(AD1169/2),Riskregister!$L$8-(Riskregister!$L$8-Riskregister!$K$8)*SQRT((1-AD1169)/2)))</f>
        <v>3677353.2828167714</v>
      </c>
      <c r="AF1169" s="30">
        <f t="shared" ca="1" si="719"/>
        <v>0.28487689550271267</v>
      </c>
      <c r="AG1169" s="30">
        <f t="shared" ca="1" si="719"/>
        <v>0.28473295839001089</v>
      </c>
      <c r="AH1169" s="30">
        <f>IF(Riskregister!$E$9="",0,COUNTIF(BJ$4:BJ$53,"&lt;"&amp;AF1169)*IF(AG1169&lt;0.5,Riskregister!$K$9+(Riskregister!$L$9-Riskregister!$K$9)*SQRT(AG1169/2),Riskregister!$L$9-(Riskregister!$L$9-Riskregister!$K$9)*SQRT((1-AG1169)/2)))</f>
        <v>0</v>
      </c>
      <c r="AI1169" s="30">
        <f t="shared" ca="1" si="720"/>
        <v>0.37116262024241586</v>
      </c>
      <c r="AJ1169" s="30">
        <f t="shared" ca="1" si="720"/>
        <v>6.5553280562760552E-2</v>
      </c>
      <c r="AK1169" s="30">
        <f>IF(Riskregister!$E$10="",0,COUNTIF(BK$4:BK$53,"&lt;"&amp;AI1169)*IF(AJ1169&lt;0.5,Riskregister!$K$10+(Riskregister!$L$10-Riskregister!$K$10)*SQRT(AJ1169/2),Riskregister!$L$10-(Riskregister!$L$10-Riskregister!$K$10)*SQRT((1-AJ1169)/2)))</f>
        <v>0</v>
      </c>
      <c r="AL1169" s="30">
        <f t="shared" ca="1" si="721"/>
        <v>0.32524726758028899</v>
      </c>
      <c r="AM1169" s="30">
        <f t="shared" ca="1" si="721"/>
        <v>0.19366987971516325</v>
      </c>
      <c r="AN1169" s="30">
        <f>IF(Riskregister!$E$11="",0,COUNTIF(BL$4:BL$53,"&lt;"&amp;AL1169)*IF(AM1169&lt;0.5,Riskregister!$K$11+(Riskregister!$L$11-Riskregister!$K$11)*SQRT(AM1169/2),Riskregister!$L$11-(Riskregister!$L$11-Riskregister!$K$11)*SQRT((1-AM1169)/2)))</f>
        <v>0</v>
      </c>
      <c r="AO1169" s="30">
        <f t="shared" ca="1" si="722"/>
        <v>0.67437862074922561</v>
      </c>
      <c r="AP1169" s="30">
        <f t="shared" ca="1" si="722"/>
        <v>0.40289558301042916</v>
      </c>
      <c r="AQ1169" s="30">
        <f>IF(Riskregister!$E$12="",0,COUNTIF(BM$4:BM$53,"&lt;"&amp;AO1169)*IF(AP1169&lt;0.5,Riskregister!$K$12+(Riskregister!$L$12-Riskregister!$K$12)*SQRT(AP1169/2),Riskregister!$L$12-(Riskregister!$L$12-Riskregister!$K$12)*SQRT((1-AP1169)/2)))</f>
        <v>0</v>
      </c>
      <c r="AR1169" s="30">
        <f t="shared" ca="1" si="723"/>
        <v>0.4467682112594562</v>
      </c>
      <c r="AS1169" s="30">
        <f t="shared" ca="1" si="723"/>
        <v>0.20078180240251664</v>
      </c>
      <c r="AT1169" s="30">
        <f>IF(Riskregister!$E$13="",0,COUNTIF(BN$4:BN$53,"&lt;"&amp;AR1169)*IF(AS1169&lt;0.5,Riskregister!$K$13+(Riskregister!$L$13-Riskregister!$K$13)*SQRT(AS1169/2),Riskregister!$L$13-(Riskregister!$L$13-Riskregister!$K$13)*SQRT((1-AS1169)/2)))</f>
        <v>0</v>
      </c>
      <c r="AU1169" s="30">
        <f t="shared" ca="1" si="724"/>
        <v>0.28916332572071546</v>
      </c>
      <c r="AV1169" s="30">
        <f t="shared" ca="1" si="724"/>
        <v>0.91667592799925779</v>
      </c>
      <c r="AW1169" s="30">
        <f>IF(Riskregister!$E$14="",0,COUNTIF(BO$4:BO$53,"&lt;"&amp;AU1169)*IF(AV1169&lt;0.5,Riskregister!$K$14+(Riskregister!$L$14-Riskregister!$K$14)*SQRT(AV1169/2),Riskregister!$L$14-(Riskregister!$L$14-Riskregister!$K$14)*SQRT((1-AV1169)/2)))</f>
        <v>0</v>
      </c>
      <c r="AX1169" s="30">
        <f t="shared" ca="1" si="725"/>
        <v>0.60764459177444752</v>
      </c>
      <c r="AY1169" s="30">
        <f t="shared" ca="1" si="725"/>
        <v>0.21946500498271737</v>
      </c>
      <c r="AZ1169" s="30">
        <f>IF(Riskregister!$E$15="",0,COUNTIF(BP$4:BP$53,"&lt;"&amp;AX1169)*IF(AY1169&lt;0.5,Riskregister!$K$15+(Riskregister!$L$15-Riskregister!$K$15)*SQRT(AY1169/2),Riskregister!$L$15-(Riskregister!$L$15-Riskregister!$K$15)*SQRT((1-AY1169)/2)))</f>
        <v>0</v>
      </c>
      <c r="BA1169" s="30">
        <f t="shared" ca="1" si="726"/>
        <v>0.97651374457856044</v>
      </c>
      <c r="BB1169" s="30">
        <f t="shared" ca="1" si="726"/>
        <v>0.51133744697663897</v>
      </c>
      <c r="BC1169" s="30">
        <f>IF(Riskregister!$E$16="",0,COUNTIF(BQ$4:BQ$53,"&lt;"&amp;BA1169)*IF(BB1169&lt;0.5,Riskregister!$K$16+(Riskregister!$L$16-Riskregister!$K$16)*SQRT(BB1169/2),Riskregister!$L$16-(Riskregister!$L$16-Riskregister!$K$16)*SQRT((1-BB1169)/2)))</f>
        <v>0</v>
      </c>
      <c r="BD1169" s="30">
        <f t="shared" ca="1" si="714"/>
        <v>7327430.5524374396</v>
      </c>
    </row>
    <row r="1170" spans="20:56" x14ac:dyDescent="0.35">
      <c r="T1170" s="30">
        <f t="shared" ca="1" si="715"/>
        <v>0.87685118310300125</v>
      </c>
      <c r="U1170" s="30">
        <f t="shared" ca="1" si="715"/>
        <v>0.23498482259322584</v>
      </c>
      <c r="V1170" s="30">
        <f ca="1">IF(Riskregister!$E$5="",0,COUNTIF(BF$4:BF$53,"&lt;"&amp;T1170)*IF(U1170&lt;0.5,Riskregister!$K$5+(Riskregister!$L$5-Riskregister!$K$5)*SQRT(U1170/2),Riskregister!$L$5-(Riskregister!$L$5-Riskregister!$K$5)*SQRT((1-U1170)/2)))</f>
        <v>1825483.4835653785</v>
      </c>
      <c r="W1170" s="30">
        <f t="shared" ca="1" si="716"/>
        <v>0.16519113129552299</v>
      </c>
      <c r="X1170" s="30">
        <f t="shared" ca="1" si="716"/>
        <v>0.8130377481670239</v>
      </c>
      <c r="Y1170" s="30">
        <f ca="1">IF(Riskregister!$E$6="",0,COUNTIF(BG$4:BG$53,"&lt;"&amp;W1170)*IF(X1170&lt;0.5,Riskregister!$K$6+(Riskregister!$L$6-Riskregister!$K$6)*SQRT(X1170/2),Riskregister!$L$6-(Riskregister!$L$6-Riskregister!$K$6)*SQRT((1-X1170)/2)))</f>
        <v>1449655.7005206458</v>
      </c>
      <c r="Z1170" s="30">
        <f t="shared" ca="1" si="717"/>
        <v>0.58541810577336251</v>
      </c>
      <c r="AA1170" s="30">
        <f t="shared" ca="1" si="717"/>
        <v>0.69671748492683661</v>
      </c>
      <c r="AB1170" s="30">
        <f ca="1">IF(Riskregister!$E$7="",0,COUNTIF(BH$4:BH$53,"&lt;"&amp;Z1170)*IF(AA1170&lt;0.5,Riskregister!$K$7+(Riskregister!$L$7-Riskregister!$K$7)*SQRT(AA1170/2),Riskregister!$L$7-(Riskregister!$L$7-Riskregister!$K$7)*SQRT((1-AA1170)/2)))</f>
        <v>1845942.0099578162</v>
      </c>
      <c r="AC1170" s="30">
        <f t="shared" ca="1" si="718"/>
        <v>0.31183602995823778</v>
      </c>
      <c r="AD1170" s="30">
        <f t="shared" ca="1" si="718"/>
        <v>0.30828061077987534</v>
      </c>
      <c r="AE1170" s="30">
        <f ca="1">IF(Riskregister!$E$8="",0,COUNTIF(BI$4:BI$53,"&lt;"&amp;AC1170)*IF(AD1170&lt;0.5,Riskregister!$K$8+(Riskregister!$L$8-Riskregister!$K$8)*SQRT(AD1170/2),Riskregister!$L$8-(Riskregister!$L$8-Riskregister!$K$8)*SQRT((1-AD1170)/2)))</f>
        <v>4290506.3858845839</v>
      </c>
      <c r="AF1170" s="30">
        <f t="shared" ca="1" si="719"/>
        <v>0.37542763471401852</v>
      </c>
      <c r="AG1170" s="30">
        <f t="shared" ca="1" si="719"/>
        <v>0.5383972135354963</v>
      </c>
      <c r="AH1170" s="30">
        <f>IF(Riskregister!$E$9="",0,COUNTIF(BJ$4:BJ$53,"&lt;"&amp;AF1170)*IF(AG1170&lt;0.5,Riskregister!$K$9+(Riskregister!$L$9-Riskregister!$K$9)*SQRT(AG1170/2),Riskregister!$L$9-(Riskregister!$L$9-Riskregister!$K$9)*SQRT((1-AG1170)/2)))</f>
        <v>0</v>
      </c>
      <c r="AI1170" s="30">
        <f t="shared" ca="1" si="720"/>
        <v>0.68362892051425195</v>
      </c>
      <c r="AJ1170" s="30">
        <f t="shared" ca="1" si="720"/>
        <v>0.88058382012629921</v>
      </c>
      <c r="AK1170" s="30">
        <f>IF(Riskregister!$E$10="",0,COUNTIF(BK$4:BK$53,"&lt;"&amp;AI1170)*IF(AJ1170&lt;0.5,Riskregister!$K$10+(Riskregister!$L$10-Riskregister!$K$10)*SQRT(AJ1170/2),Riskregister!$L$10-(Riskregister!$L$10-Riskregister!$K$10)*SQRT((1-AJ1170)/2)))</f>
        <v>0</v>
      </c>
      <c r="AL1170" s="30">
        <f t="shared" ca="1" si="721"/>
        <v>0.37087491600270883</v>
      </c>
      <c r="AM1170" s="30">
        <f t="shared" ca="1" si="721"/>
        <v>0.72996833908942382</v>
      </c>
      <c r="AN1170" s="30">
        <f>IF(Riskregister!$E$11="",0,COUNTIF(BL$4:BL$53,"&lt;"&amp;AL1170)*IF(AM1170&lt;0.5,Riskregister!$K$11+(Riskregister!$L$11-Riskregister!$K$11)*SQRT(AM1170/2),Riskregister!$L$11-(Riskregister!$L$11-Riskregister!$K$11)*SQRT((1-AM1170)/2)))</f>
        <v>0</v>
      </c>
      <c r="AO1170" s="30">
        <f t="shared" ca="1" si="722"/>
        <v>0.20542266114765251</v>
      </c>
      <c r="AP1170" s="30">
        <f t="shared" ca="1" si="722"/>
        <v>4.8844567773243308E-2</v>
      </c>
      <c r="AQ1170" s="30">
        <f>IF(Riskregister!$E$12="",0,COUNTIF(BM$4:BM$53,"&lt;"&amp;AO1170)*IF(AP1170&lt;0.5,Riskregister!$K$12+(Riskregister!$L$12-Riskregister!$K$12)*SQRT(AP1170/2),Riskregister!$L$12-(Riskregister!$L$12-Riskregister!$K$12)*SQRT((1-AP1170)/2)))</f>
        <v>0</v>
      </c>
      <c r="AR1170" s="30">
        <f t="shared" ca="1" si="723"/>
        <v>0.69438510973099554</v>
      </c>
      <c r="AS1170" s="30">
        <f t="shared" ca="1" si="723"/>
        <v>0.32691377658819398</v>
      </c>
      <c r="AT1170" s="30">
        <f>IF(Riskregister!$E$13="",0,COUNTIF(BN$4:BN$53,"&lt;"&amp;AR1170)*IF(AS1170&lt;0.5,Riskregister!$K$13+(Riskregister!$L$13-Riskregister!$K$13)*SQRT(AS1170/2),Riskregister!$L$13-(Riskregister!$L$13-Riskregister!$K$13)*SQRT((1-AS1170)/2)))</f>
        <v>0</v>
      </c>
      <c r="AU1170" s="30">
        <f t="shared" ca="1" si="724"/>
        <v>0.99813864212317627</v>
      </c>
      <c r="AV1170" s="30">
        <f t="shared" ca="1" si="724"/>
        <v>9.1561642736080917E-2</v>
      </c>
      <c r="AW1170" s="30">
        <f>IF(Riskregister!$E$14="",0,COUNTIF(BO$4:BO$53,"&lt;"&amp;AU1170)*IF(AV1170&lt;0.5,Riskregister!$K$14+(Riskregister!$L$14-Riskregister!$K$14)*SQRT(AV1170/2),Riskregister!$L$14-(Riskregister!$L$14-Riskregister!$K$14)*SQRT((1-AV1170)/2)))</f>
        <v>0</v>
      </c>
      <c r="AX1170" s="30">
        <f t="shared" ca="1" si="725"/>
        <v>0.33868216163839149</v>
      </c>
      <c r="AY1170" s="30">
        <f t="shared" ca="1" si="725"/>
        <v>0.35859225272538187</v>
      </c>
      <c r="AZ1170" s="30">
        <f>IF(Riskregister!$E$15="",0,COUNTIF(BP$4:BP$53,"&lt;"&amp;AX1170)*IF(AY1170&lt;0.5,Riskregister!$K$15+(Riskregister!$L$15-Riskregister!$K$15)*SQRT(AY1170/2),Riskregister!$L$15-(Riskregister!$L$15-Riskregister!$K$15)*SQRT((1-AY1170)/2)))</f>
        <v>0</v>
      </c>
      <c r="BA1170" s="30">
        <f t="shared" ca="1" si="726"/>
        <v>0.92257613570777031</v>
      </c>
      <c r="BB1170" s="30">
        <f t="shared" ca="1" si="726"/>
        <v>0.87401689349308087</v>
      </c>
      <c r="BC1170" s="30">
        <f>IF(Riskregister!$E$16="",0,COUNTIF(BQ$4:BQ$53,"&lt;"&amp;BA1170)*IF(BB1170&lt;0.5,Riskregister!$K$16+(Riskregister!$L$16-Riskregister!$K$16)*SQRT(BB1170/2),Riskregister!$L$16-(Riskregister!$L$16-Riskregister!$K$16)*SQRT((1-BB1170)/2)))</f>
        <v>0</v>
      </c>
      <c r="BD1170" s="30">
        <f t="shared" ca="1" si="714"/>
        <v>9411587.5799284242</v>
      </c>
    </row>
    <row r="1171" spans="20:56" x14ac:dyDescent="0.35">
      <c r="T1171" s="30">
        <f t="shared" ca="1" si="715"/>
        <v>5.5109285221379034E-2</v>
      </c>
      <c r="U1171" s="30">
        <f t="shared" ca="1" si="715"/>
        <v>0.38364715642100911</v>
      </c>
      <c r="V1171" s="30">
        <f ca="1">IF(Riskregister!$E$5="",0,COUNTIF(BF$4:BF$53,"&lt;"&amp;T1171)*IF(U1171&lt;0.5,Riskregister!$K$5+(Riskregister!$L$5-Riskregister!$K$5)*SQRT(U1171/2),Riskregister!$L$5-(Riskregister!$L$5-Riskregister!$K$5)*SQRT((1-U1171)/2)))</f>
        <v>347089.50907551416</v>
      </c>
      <c r="W1171" s="30">
        <f t="shared" ca="1" si="716"/>
        <v>0.11205300381388117</v>
      </c>
      <c r="X1171" s="30">
        <f t="shared" ca="1" si="716"/>
        <v>0.67600766457166905</v>
      </c>
      <c r="Y1171" s="30">
        <f ca="1">IF(Riskregister!$E$6="",0,COUNTIF(BG$4:BG$53,"&lt;"&amp;W1171)*IF(X1171&lt;0.5,Riskregister!$K$6+(Riskregister!$L$6-Riskregister!$K$6)*SQRT(X1171/2),Riskregister!$L$6-(Riskregister!$L$6-Riskregister!$K$6)*SQRT((1-X1171)/2)))</f>
        <v>0</v>
      </c>
      <c r="Z1171" s="30">
        <f t="shared" ca="1" si="717"/>
        <v>0.55510241230719348</v>
      </c>
      <c r="AA1171" s="30">
        <f t="shared" ca="1" si="717"/>
        <v>0.88792640143007873</v>
      </c>
      <c r="AB1171" s="30">
        <f ca="1">IF(Riskregister!$E$7="",0,COUNTIF(BH$4:BH$53,"&lt;"&amp;Z1171)*IF(AA1171&lt;0.5,Riskregister!$K$7+(Riskregister!$L$7-Riskregister!$K$7)*SQRT(AA1171/2),Riskregister!$L$7-(Riskregister!$L$7-Riskregister!$K$7)*SQRT((1-AA1171)/2)))</f>
        <v>1902886.044405635</v>
      </c>
      <c r="AC1171" s="30">
        <f t="shared" ca="1" si="718"/>
        <v>0.60135942178529389</v>
      </c>
      <c r="AD1171" s="30">
        <f t="shared" ca="1" si="718"/>
        <v>0.48409933945771599</v>
      </c>
      <c r="AE1171" s="30">
        <f ca="1">IF(Riskregister!$E$8="",0,COUNTIF(BI$4:BI$53,"&lt;"&amp;AC1171)*IF(AD1171&lt;0.5,Riskregister!$K$8+(Riskregister!$L$8-Riskregister!$K$8)*SQRT(AD1171/2),Riskregister!$L$8-(Riskregister!$L$8-Riskregister!$K$8)*SQRT((1-AD1171)/2)))</f>
        <v>7836994.6546609253</v>
      </c>
      <c r="AF1171" s="30">
        <f t="shared" ca="1" si="719"/>
        <v>0.51381036925964385</v>
      </c>
      <c r="AG1171" s="30">
        <f t="shared" ca="1" si="719"/>
        <v>0.93864164873175093</v>
      </c>
      <c r="AH1171" s="30">
        <f>IF(Riskregister!$E$9="",0,COUNTIF(BJ$4:BJ$53,"&lt;"&amp;AF1171)*IF(AG1171&lt;0.5,Riskregister!$K$9+(Riskregister!$L$9-Riskregister!$K$9)*SQRT(AG1171/2),Riskregister!$L$9-(Riskregister!$L$9-Riskregister!$K$9)*SQRT((1-AG1171)/2)))</f>
        <v>0</v>
      </c>
      <c r="AI1171" s="30">
        <f t="shared" ca="1" si="720"/>
        <v>0.78719989807383939</v>
      </c>
      <c r="AJ1171" s="30">
        <f t="shared" ca="1" si="720"/>
        <v>0.16751872415454694</v>
      </c>
      <c r="AK1171" s="30">
        <f>IF(Riskregister!$E$10="",0,COUNTIF(BK$4:BK$53,"&lt;"&amp;AI1171)*IF(AJ1171&lt;0.5,Riskregister!$K$10+(Riskregister!$L$10-Riskregister!$K$10)*SQRT(AJ1171/2),Riskregister!$L$10-(Riskregister!$L$10-Riskregister!$K$10)*SQRT((1-AJ1171)/2)))</f>
        <v>0</v>
      </c>
      <c r="AL1171" s="30">
        <f t="shared" ca="1" si="721"/>
        <v>0.92056978340703111</v>
      </c>
      <c r="AM1171" s="30">
        <f t="shared" ca="1" si="721"/>
        <v>0.68702067736612737</v>
      </c>
      <c r="AN1171" s="30">
        <f>IF(Riskregister!$E$11="",0,COUNTIF(BL$4:BL$53,"&lt;"&amp;AL1171)*IF(AM1171&lt;0.5,Riskregister!$K$11+(Riskregister!$L$11-Riskregister!$K$11)*SQRT(AM1171/2),Riskregister!$L$11-(Riskregister!$L$11-Riskregister!$K$11)*SQRT((1-AM1171)/2)))</f>
        <v>0</v>
      </c>
      <c r="AO1171" s="30">
        <f t="shared" ca="1" si="722"/>
        <v>0.33759223425592</v>
      </c>
      <c r="AP1171" s="30">
        <f t="shared" ca="1" si="722"/>
        <v>0.99379751471332012</v>
      </c>
      <c r="AQ1171" s="30">
        <f>IF(Riskregister!$E$12="",0,COUNTIF(BM$4:BM$53,"&lt;"&amp;AO1171)*IF(AP1171&lt;0.5,Riskregister!$K$12+(Riskregister!$L$12-Riskregister!$K$12)*SQRT(AP1171/2),Riskregister!$L$12-(Riskregister!$L$12-Riskregister!$K$12)*SQRT((1-AP1171)/2)))</f>
        <v>0</v>
      </c>
      <c r="AR1171" s="30">
        <f t="shared" ca="1" si="723"/>
        <v>0.99844499836061906</v>
      </c>
      <c r="AS1171" s="30">
        <f t="shared" ca="1" si="723"/>
        <v>0.4481739246119667</v>
      </c>
      <c r="AT1171" s="30">
        <f>IF(Riskregister!$E$13="",0,COUNTIF(BN$4:BN$53,"&lt;"&amp;AR1171)*IF(AS1171&lt;0.5,Riskregister!$K$13+(Riskregister!$L$13-Riskregister!$K$13)*SQRT(AS1171/2),Riskregister!$L$13-(Riskregister!$L$13-Riskregister!$K$13)*SQRT((1-AS1171)/2)))</f>
        <v>0</v>
      </c>
      <c r="AU1171" s="30">
        <f t="shared" ca="1" si="724"/>
        <v>0.18827080129428964</v>
      </c>
      <c r="AV1171" s="30">
        <f t="shared" ca="1" si="724"/>
        <v>0.74831833817965121</v>
      </c>
      <c r="AW1171" s="30">
        <f>IF(Riskregister!$E$14="",0,COUNTIF(BO$4:BO$53,"&lt;"&amp;AU1171)*IF(AV1171&lt;0.5,Riskregister!$K$14+(Riskregister!$L$14-Riskregister!$K$14)*SQRT(AV1171/2),Riskregister!$L$14-(Riskregister!$L$14-Riskregister!$K$14)*SQRT((1-AV1171)/2)))</f>
        <v>0</v>
      </c>
      <c r="AX1171" s="30">
        <f t="shared" ca="1" si="725"/>
        <v>0.18834358434652765</v>
      </c>
      <c r="AY1171" s="30">
        <f t="shared" ca="1" si="725"/>
        <v>0.46645753514999799</v>
      </c>
      <c r="AZ1171" s="30">
        <f>IF(Riskregister!$E$15="",0,COUNTIF(BP$4:BP$53,"&lt;"&amp;AX1171)*IF(AY1171&lt;0.5,Riskregister!$K$15+(Riskregister!$L$15-Riskregister!$K$15)*SQRT(AY1171/2),Riskregister!$L$15-(Riskregister!$L$15-Riskregister!$K$15)*SQRT((1-AY1171)/2)))</f>
        <v>0</v>
      </c>
      <c r="BA1171" s="30">
        <f t="shared" ca="1" si="726"/>
        <v>0.78931173181600056</v>
      </c>
      <c r="BB1171" s="30">
        <f t="shared" ca="1" si="726"/>
        <v>0.27310971202121714</v>
      </c>
      <c r="BC1171" s="30">
        <f>IF(Riskregister!$E$16="",0,COUNTIF(BQ$4:BQ$53,"&lt;"&amp;BA1171)*IF(BB1171&lt;0.5,Riskregister!$K$16+(Riskregister!$L$16-Riskregister!$K$16)*SQRT(BB1171/2),Riskregister!$L$16-(Riskregister!$L$16-Riskregister!$K$16)*SQRT((1-BB1171)/2)))</f>
        <v>0</v>
      </c>
      <c r="BD1171" s="30">
        <f t="shared" ca="1" si="714"/>
        <v>10086970.208142074</v>
      </c>
    </row>
    <row r="1172" spans="20:56" x14ac:dyDescent="0.35">
      <c r="T1172" s="30">
        <f t="shared" ca="1" si="715"/>
        <v>0.95499788406813013</v>
      </c>
      <c r="U1172" s="30">
        <f t="shared" ca="1" si="715"/>
        <v>1.1121487803865793E-2</v>
      </c>
      <c r="V1172" s="30">
        <f ca="1">IF(Riskregister!$E$5="",0,COUNTIF(BF$4:BF$53,"&lt;"&amp;T1172)*IF(U1172&lt;0.5,Riskregister!$K$5+(Riskregister!$L$5-Riskregister!$K$5)*SQRT(U1172/2),Riskregister!$L$5-(Riskregister!$L$5-Riskregister!$K$5)*SQRT((1-U1172)/2)))</f>
        <v>1284896.7461820813</v>
      </c>
      <c r="W1172" s="30">
        <f t="shared" ca="1" si="716"/>
        <v>0.30425286664042817</v>
      </c>
      <c r="X1172" s="30">
        <f t="shared" ca="1" si="716"/>
        <v>0.7086053540330165</v>
      </c>
      <c r="Y1172" s="30">
        <f ca="1">IF(Riskregister!$E$6="",0,COUNTIF(BG$4:BG$53,"&lt;"&amp;W1172)*IF(X1172&lt;0.5,Riskregister!$K$6+(Riskregister!$L$6-Riskregister!$K$6)*SQRT(X1172/2),Riskregister!$L$6-(Riskregister!$L$6-Riskregister!$K$6)*SQRT((1-X1172)/2)))</f>
        <v>1312934.2633586556</v>
      </c>
      <c r="Z1172" s="30">
        <f t="shared" ca="1" si="717"/>
        <v>9.4313080146757655E-2</v>
      </c>
      <c r="AA1172" s="30">
        <f t="shared" ca="1" si="717"/>
        <v>0.17289987841009602</v>
      </c>
      <c r="AB1172" s="30">
        <f ca="1">IF(Riskregister!$E$7="",0,COUNTIF(BH$4:BH$53,"&lt;"&amp;Z1172)*IF(AA1172&lt;0.5,Riskregister!$K$7+(Riskregister!$L$7-Riskregister!$K$7)*SQRT(AA1172/2),Riskregister!$L$7-(Riskregister!$L$7-Riskregister!$K$7)*SQRT((1-AA1172)/2)))</f>
        <v>458724.89043412975</v>
      </c>
      <c r="AC1172" s="30">
        <f t="shared" ca="1" si="718"/>
        <v>0.33635462352951917</v>
      </c>
      <c r="AD1172" s="30">
        <f t="shared" ca="1" si="718"/>
        <v>0.26365467337860127</v>
      </c>
      <c r="AE1172" s="30">
        <f ca="1">IF(Riskregister!$E$8="",0,COUNTIF(BI$4:BI$53,"&lt;"&amp;AC1172)*IF(AD1172&lt;0.5,Riskregister!$K$8+(Riskregister!$L$8-Riskregister!$K$8)*SQRT(AD1172/2),Riskregister!$L$8-(Riskregister!$L$8-Riskregister!$K$8)*SQRT((1-AD1172)/2)))</f>
        <v>4012955.239944791</v>
      </c>
      <c r="AF1172" s="30">
        <f t="shared" ca="1" si="719"/>
        <v>0.91345197344412821</v>
      </c>
      <c r="AG1172" s="30">
        <f t="shared" ca="1" si="719"/>
        <v>0.20808887975292567</v>
      </c>
      <c r="AH1172" s="30">
        <f>IF(Riskregister!$E$9="",0,COUNTIF(BJ$4:BJ$53,"&lt;"&amp;AF1172)*IF(AG1172&lt;0.5,Riskregister!$K$9+(Riskregister!$L$9-Riskregister!$K$9)*SQRT(AG1172/2),Riskregister!$L$9-(Riskregister!$L$9-Riskregister!$K$9)*SQRT((1-AG1172)/2)))</f>
        <v>0</v>
      </c>
      <c r="AI1172" s="30">
        <f t="shared" ca="1" si="720"/>
        <v>0.1582862948155167</v>
      </c>
      <c r="AJ1172" s="30">
        <f t="shared" ca="1" si="720"/>
        <v>0.74262355425358362</v>
      </c>
      <c r="AK1172" s="30">
        <f>IF(Riskregister!$E$10="",0,COUNTIF(BK$4:BK$53,"&lt;"&amp;AI1172)*IF(AJ1172&lt;0.5,Riskregister!$K$10+(Riskregister!$L$10-Riskregister!$K$10)*SQRT(AJ1172/2),Riskregister!$L$10-(Riskregister!$L$10-Riskregister!$K$10)*SQRT((1-AJ1172)/2)))</f>
        <v>0</v>
      </c>
      <c r="AL1172" s="30">
        <f t="shared" ca="1" si="721"/>
        <v>0.80542555725606579</v>
      </c>
      <c r="AM1172" s="30">
        <f t="shared" ca="1" si="721"/>
        <v>0.81251518691504299</v>
      </c>
      <c r="AN1172" s="30">
        <f>IF(Riskregister!$E$11="",0,COUNTIF(BL$4:BL$53,"&lt;"&amp;AL1172)*IF(AM1172&lt;0.5,Riskregister!$K$11+(Riskregister!$L$11-Riskregister!$K$11)*SQRT(AM1172/2),Riskregister!$L$11-(Riskregister!$L$11-Riskregister!$K$11)*SQRT((1-AM1172)/2)))</f>
        <v>0</v>
      </c>
      <c r="AO1172" s="30">
        <f t="shared" ca="1" si="722"/>
        <v>0.89665516462737149</v>
      </c>
      <c r="AP1172" s="30">
        <f t="shared" ca="1" si="722"/>
        <v>0.53360505207885534</v>
      </c>
      <c r="AQ1172" s="30">
        <f>IF(Riskregister!$E$12="",0,COUNTIF(BM$4:BM$53,"&lt;"&amp;AO1172)*IF(AP1172&lt;0.5,Riskregister!$K$12+(Riskregister!$L$12-Riskregister!$K$12)*SQRT(AP1172/2),Riskregister!$L$12-(Riskregister!$L$12-Riskregister!$K$12)*SQRT((1-AP1172)/2)))</f>
        <v>0</v>
      </c>
      <c r="AR1172" s="30">
        <f t="shared" ca="1" si="723"/>
        <v>0.93523772054075349</v>
      </c>
      <c r="AS1172" s="30">
        <f t="shared" ca="1" si="723"/>
        <v>0.36329583161860346</v>
      </c>
      <c r="AT1172" s="30">
        <f>IF(Riskregister!$E$13="",0,COUNTIF(BN$4:BN$53,"&lt;"&amp;AR1172)*IF(AS1172&lt;0.5,Riskregister!$K$13+(Riskregister!$L$13-Riskregister!$K$13)*SQRT(AS1172/2),Riskregister!$L$13-(Riskregister!$L$13-Riskregister!$K$13)*SQRT((1-AS1172)/2)))</f>
        <v>0</v>
      </c>
      <c r="AU1172" s="30">
        <f t="shared" ca="1" si="724"/>
        <v>1.2939658456543324E-2</v>
      </c>
      <c r="AV1172" s="30">
        <f t="shared" ca="1" si="724"/>
        <v>0.54889697700542539</v>
      </c>
      <c r="AW1172" s="30">
        <f>IF(Riskregister!$E$14="",0,COUNTIF(BO$4:BO$53,"&lt;"&amp;AU1172)*IF(AV1172&lt;0.5,Riskregister!$K$14+(Riskregister!$L$14-Riskregister!$K$14)*SQRT(AV1172/2),Riskregister!$L$14-(Riskregister!$L$14-Riskregister!$K$14)*SQRT((1-AV1172)/2)))</f>
        <v>0</v>
      </c>
      <c r="AX1172" s="30">
        <f t="shared" ca="1" si="725"/>
        <v>0.56264296403513181</v>
      </c>
      <c r="AY1172" s="30">
        <f t="shared" ca="1" si="725"/>
        <v>0.73197658116796427</v>
      </c>
      <c r="AZ1172" s="30">
        <f>IF(Riskregister!$E$15="",0,COUNTIF(BP$4:BP$53,"&lt;"&amp;AX1172)*IF(AY1172&lt;0.5,Riskregister!$K$15+(Riskregister!$L$15-Riskregister!$K$15)*SQRT(AY1172/2),Riskregister!$L$15-(Riskregister!$L$15-Riskregister!$K$15)*SQRT((1-AY1172)/2)))</f>
        <v>0</v>
      </c>
      <c r="BA1172" s="30">
        <f t="shared" ca="1" si="726"/>
        <v>0.24460243886242106</v>
      </c>
      <c r="BB1172" s="30">
        <f t="shared" ca="1" si="726"/>
        <v>0.12399788453321459</v>
      </c>
      <c r="BC1172" s="30">
        <f>IF(Riskregister!$E$16="",0,COUNTIF(BQ$4:BQ$53,"&lt;"&amp;BA1172)*IF(BB1172&lt;0.5,Riskregister!$K$16+(Riskregister!$L$16-Riskregister!$K$16)*SQRT(BB1172/2),Riskregister!$L$16-(Riskregister!$L$16-Riskregister!$K$16)*SQRT((1-BB1172)/2)))</f>
        <v>0</v>
      </c>
      <c r="BD1172" s="30">
        <f t="shared" ca="1" si="714"/>
        <v>7069511.1399196573</v>
      </c>
    </row>
    <row r="1173" spans="20:56" x14ac:dyDescent="0.35">
      <c r="T1173" s="30">
        <f t="shared" ca="1" si="715"/>
        <v>0.74636335946963706</v>
      </c>
      <c r="U1173" s="30">
        <f t="shared" ca="1" si="715"/>
        <v>0.51378168754827946</v>
      </c>
      <c r="V1173" s="30">
        <f ca="1">IF(Riskregister!$E$5="",0,COUNTIF(BF$4:BF$53,"&lt;"&amp;T1173)*IF(U1173&lt;0.5,Riskregister!$K$5+(Riskregister!$L$5-Riskregister!$K$5)*SQRT(U1173/2),Riskregister!$L$5-(Riskregister!$L$5-Riskregister!$K$5)*SQRT((1-U1173)/2)))</f>
        <v>1890612.7351580886</v>
      </c>
      <c r="W1173" s="30">
        <f t="shared" ca="1" si="716"/>
        <v>0.84159995155626255</v>
      </c>
      <c r="X1173" s="30">
        <f t="shared" ca="1" si="716"/>
        <v>0.47486304249824518</v>
      </c>
      <c r="Y1173" s="30">
        <f ca="1">IF(Riskregister!$E$6="",0,COUNTIF(BG$4:BG$53,"&lt;"&amp;W1173)*IF(X1173&lt;0.5,Riskregister!$K$6+(Riskregister!$L$6-Riskregister!$K$6)*SQRT(X1173/2),Riskregister!$L$6-(Riskregister!$L$6-Riskregister!$K$6)*SQRT((1-X1173)/2)))</f>
        <v>3231255.054080545</v>
      </c>
      <c r="Z1173" s="30">
        <f t="shared" ca="1" si="717"/>
        <v>0.81183090538948088</v>
      </c>
      <c r="AA1173" s="30">
        <f t="shared" ca="1" si="717"/>
        <v>0.30409819637179658</v>
      </c>
      <c r="AB1173" s="30">
        <f ca="1">IF(Riskregister!$E$7="",0,COUNTIF(BH$4:BH$53,"&lt;"&amp;Z1173)*IF(AA1173&lt;0.5,Riskregister!$K$7+(Riskregister!$L$7-Riskregister!$K$7)*SQRT(AA1173/2),Riskregister!$L$7-(Riskregister!$L$7-Riskregister!$K$7)*SQRT((1-AA1173)/2)))</f>
        <v>1491817.260248913</v>
      </c>
      <c r="AC1173" s="30">
        <f t="shared" ca="1" si="718"/>
        <v>0.70496641835067675</v>
      </c>
      <c r="AD1173" s="30">
        <f t="shared" ca="1" si="718"/>
        <v>0.78207742040782735</v>
      </c>
      <c r="AE1173" s="30">
        <f ca="1">IF(Riskregister!$E$8="",0,COUNTIF(BI$4:BI$53,"&lt;"&amp;AC1173)*IF(AD1173&lt;0.5,Riskregister!$K$8+(Riskregister!$L$8-Riskregister!$K$8)*SQRT(AD1173/2),Riskregister!$L$8-(Riskregister!$L$8-Riskregister!$K$8)*SQRT((1-AD1173)/2)))</f>
        <v>13794254.415017582</v>
      </c>
      <c r="AF1173" s="30">
        <f t="shared" ca="1" si="719"/>
        <v>1.2949865456863274E-2</v>
      </c>
      <c r="AG1173" s="30">
        <f t="shared" ca="1" si="719"/>
        <v>0.90587604519535203</v>
      </c>
      <c r="AH1173" s="30">
        <f>IF(Riskregister!$E$9="",0,COUNTIF(BJ$4:BJ$53,"&lt;"&amp;AF1173)*IF(AG1173&lt;0.5,Riskregister!$K$9+(Riskregister!$L$9-Riskregister!$K$9)*SQRT(AG1173/2),Riskregister!$L$9-(Riskregister!$L$9-Riskregister!$K$9)*SQRT((1-AG1173)/2)))</f>
        <v>0</v>
      </c>
      <c r="AI1173" s="30">
        <f t="shared" ca="1" si="720"/>
        <v>0.83350271888198313</v>
      </c>
      <c r="AJ1173" s="30">
        <f t="shared" ca="1" si="720"/>
        <v>0.6950623164334333</v>
      </c>
      <c r="AK1173" s="30">
        <f>IF(Riskregister!$E$10="",0,COUNTIF(BK$4:BK$53,"&lt;"&amp;AI1173)*IF(AJ1173&lt;0.5,Riskregister!$K$10+(Riskregister!$L$10-Riskregister!$K$10)*SQRT(AJ1173/2),Riskregister!$L$10-(Riskregister!$L$10-Riskregister!$K$10)*SQRT((1-AJ1173)/2)))</f>
        <v>0</v>
      </c>
      <c r="AL1173" s="30">
        <f t="shared" ca="1" si="721"/>
        <v>0.69513333236583563</v>
      </c>
      <c r="AM1173" s="30">
        <f t="shared" ca="1" si="721"/>
        <v>5.5310013886452847E-2</v>
      </c>
      <c r="AN1173" s="30">
        <f>IF(Riskregister!$E$11="",0,COUNTIF(BL$4:BL$53,"&lt;"&amp;AL1173)*IF(AM1173&lt;0.5,Riskregister!$K$11+(Riskregister!$L$11-Riskregister!$K$11)*SQRT(AM1173/2),Riskregister!$L$11-(Riskregister!$L$11-Riskregister!$K$11)*SQRT((1-AM1173)/2)))</f>
        <v>0</v>
      </c>
      <c r="AO1173" s="30">
        <f t="shared" ca="1" si="722"/>
        <v>0.24740158105664256</v>
      </c>
      <c r="AP1173" s="30">
        <f t="shared" ca="1" si="722"/>
        <v>6.296993828432218E-2</v>
      </c>
      <c r="AQ1173" s="30">
        <f>IF(Riskregister!$E$12="",0,COUNTIF(BM$4:BM$53,"&lt;"&amp;AO1173)*IF(AP1173&lt;0.5,Riskregister!$K$12+(Riskregister!$L$12-Riskregister!$K$12)*SQRT(AP1173/2),Riskregister!$L$12-(Riskregister!$L$12-Riskregister!$K$12)*SQRT((1-AP1173)/2)))</f>
        <v>0</v>
      </c>
      <c r="AR1173" s="30">
        <f t="shared" ca="1" si="723"/>
        <v>0.50607103349170823</v>
      </c>
      <c r="AS1173" s="30">
        <f t="shared" ca="1" si="723"/>
        <v>0.91589188116386344</v>
      </c>
      <c r="AT1173" s="30">
        <f>IF(Riskregister!$E$13="",0,COUNTIF(BN$4:BN$53,"&lt;"&amp;AR1173)*IF(AS1173&lt;0.5,Riskregister!$K$13+(Riskregister!$L$13-Riskregister!$K$13)*SQRT(AS1173/2),Riskregister!$L$13-(Riskregister!$L$13-Riskregister!$K$13)*SQRT((1-AS1173)/2)))</f>
        <v>0</v>
      </c>
      <c r="AU1173" s="30">
        <f t="shared" ca="1" si="724"/>
        <v>0.23536822857228301</v>
      </c>
      <c r="AV1173" s="30">
        <f t="shared" ca="1" si="724"/>
        <v>0.68577852478296042</v>
      </c>
      <c r="AW1173" s="30">
        <f>IF(Riskregister!$E$14="",0,COUNTIF(BO$4:BO$53,"&lt;"&amp;AU1173)*IF(AV1173&lt;0.5,Riskregister!$K$14+(Riskregister!$L$14-Riskregister!$K$14)*SQRT(AV1173/2),Riskregister!$L$14-(Riskregister!$L$14-Riskregister!$K$14)*SQRT((1-AV1173)/2)))</f>
        <v>0</v>
      </c>
      <c r="AX1173" s="30">
        <f t="shared" ca="1" si="725"/>
        <v>0.5281885474343202</v>
      </c>
      <c r="AY1173" s="30">
        <f t="shared" ca="1" si="725"/>
        <v>0.53005700232568531</v>
      </c>
      <c r="AZ1173" s="30">
        <f>IF(Riskregister!$E$15="",0,COUNTIF(BP$4:BP$53,"&lt;"&amp;AX1173)*IF(AY1173&lt;0.5,Riskregister!$K$15+(Riskregister!$L$15-Riskregister!$K$15)*SQRT(AY1173/2),Riskregister!$L$15-(Riskregister!$L$15-Riskregister!$K$15)*SQRT((1-AY1173)/2)))</f>
        <v>0</v>
      </c>
      <c r="BA1173" s="30">
        <f t="shared" ca="1" si="726"/>
        <v>0.2827487787414531</v>
      </c>
      <c r="BB1173" s="30">
        <f t="shared" ca="1" si="726"/>
        <v>0.50237142794304013</v>
      </c>
      <c r="BC1173" s="30">
        <f>IF(Riskregister!$E$16="",0,COUNTIF(BQ$4:BQ$53,"&lt;"&amp;BA1173)*IF(BB1173&lt;0.5,Riskregister!$K$16+(Riskregister!$L$16-Riskregister!$K$16)*SQRT(BB1173/2),Riskregister!$L$16-(Riskregister!$L$16-Riskregister!$K$16)*SQRT((1-BB1173)/2)))</f>
        <v>0</v>
      </c>
      <c r="BD1173" s="30">
        <f t="shared" ca="1" si="714"/>
        <v>20407939.464505129</v>
      </c>
    </row>
    <row r="1174" spans="20:56" x14ac:dyDescent="0.35">
      <c r="T1174" s="30">
        <f t="shared" ca="1" si="715"/>
        <v>0.35403912427682616</v>
      </c>
      <c r="U1174" s="30">
        <f t="shared" ca="1" si="715"/>
        <v>0.49068036271953552</v>
      </c>
      <c r="V1174" s="30">
        <f ca="1">IF(Riskregister!$E$5="",0,COUNTIF(BF$4:BF$53,"&lt;"&amp;T1174)*IF(U1174&lt;0.5,Riskregister!$K$5+(Riskregister!$L$5-Riskregister!$K$5)*SQRT(U1174/2),Riskregister!$L$5-(Riskregister!$L$5-Riskregister!$K$5)*SQRT((1-U1174)/2)))</f>
        <v>1118679.6546390331</v>
      </c>
      <c r="W1174" s="30">
        <f t="shared" ca="1" si="716"/>
        <v>0.575993996009598</v>
      </c>
      <c r="X1174" s="30">
        <f t="shared" ca="1" si="716"/>
        <v>0.85616028593689919</v>
      </c>
      <c r="Y1174" s="30">
        <f ca="1">IF(Riskregister!$E$6="",0,COUNTIF(BG$4:BG$53,"&lt;"&amp;W1174)*IF(X1174&lt;0.5,Riskregister!$K$6+(Riskregister!$L$6-Riskregister!$K$6)*SQRT(X1174/2),Riskregister!$L$6-(Riskregister!$L$6-Riskregister!$K$6)*SQRT((1-X1174)/2)))</f>
        <v>3034556.3987840135</v>
      </c>
      <c r="Z1174" s="30">
        <f t="shared" ca="1" si="717"/>
        <v>0.62517303202823238</v>
      </c>
      <c r="AA1174" s="30">
        <f t="shared" ca="1" si="717"/>
        <v>0.39859624427158391</v>
      </c>
      <c r="AB1174" s="30">
        <f ca="1">IF(Riskregister!$E$7="",0,COUNTIF(BH$4:BH$53,"&lt;"&amp;Z1174)*IF(AA1174&lt;0.5,Riskregister!$K$7+(Riskregister!$L$7-Riskregister!$K$7)*SQRT(AA1174/2),Riskregister!$L$7-(Riskregister!$L$7-Riskregister!$K$7)*SQRT((1-AA1174)/2)))</f>
        <v>1443749.0471401981</v>
      </c>
      <c r="AC1174" s="30">
        <f t="shared" ca="1" si="718"/>
        <v>0.65655821548177706</v>
      </c>
      <c r="AD1174" s="30">
        <f t="shared" ca="1" si="718"/>
        <v>0.35376969643956258</v>
      </c>
      <c r="AE1174" s="30">
        <f ca="1">IF(Riskregister!$E$8="",0,COUNTIF(BI$4:BI$53,"&lt;"&amp;AC1174)*IF(AD1174&lt;0.5,Riskregister!$K$8+(Riskregister!$L$8-Riskregister!$K$8)*SQRT(AD1174/2),Riskregister!$L$8-(Riskregister!$L$8-Riskregister!$K$8)*SQRT((1-AD1174)/2)))</f>
        <v>6830132.9390305169</v>
      </c>
      <c r="AF1174" s="30">
        <f t="shared" ca="1" si="719"/>
        <v>0.39434769232806899</v>
      </c>
      <c r="AG1174" s="30">
        <f t="shared" ca="1" si="719"/>
        <v>0.4541058194821127</v>
      </c>
      <c r="AH1174" s="30">
        <f>IF(Riskregister!$E$9="",0,COUNTIF(BJ$4:BJ$53,"&lt;"&amp;AF1174)*IF(AG1174&lt;0.5,Riskregister!$K$9+(Riskregister!$L$9-Riskregister!$K$9)*SQRT(AG1174/2),Riskregister!$L$9-(Riskregister!$L$9-Riskregister!$K$9)*SQRT((1-AG1174)/2)))</f>
        <v>0</v>
      </c>
      <c r="AI1174" s="30">
        <f t="shared" ca="1" si="720"/>
        <v>0.48332104034806911</v>
      </c>
      <c r="AJ1174" s="30">
        <f t="shared" ca="1" si="720"/>
        <v>0.38655777820647552</v>
      </c>
      <c r="AK1174" s="30">
        <f>IF(Riskregister!$E$10="",0,COUNTIF(BK$4:BK$53,"&lt;"&amp;AI1174)*IF(AJ1174&lt;0.5,Riskregister!$K$10+(Riskregister!$L$10-Riskregister!$K$10)*SQRT(AJ1174/2),Riskregister!$L$10-(Riskregister!$L$10-Riskregister!$K$10)*SQRT((1-AJ1174)/2)))</f>
        <v>0</v>
      </c>
      <c r="AL1174" s="30">
        <f t="shared" ca="1" si="721"/>
        <v>0.63147289182009569</v>
      </c>
      <c r="AM1174" s="30">
        <f t="shared" ca="1" si="721"/>
        <v>0.73944212831826173</v>
      </c>
      <c r="AN1174" s="30">
        <f>IF(Riskregister!$E$11="",0,COUNTIF(BL$4:BL$53,"&lt;"&amp;AL1174)*IF(AM1174&lt;0.5,Riskregister!$K$11+(Riskregister!$L$11-Riskregister!$K$11)*SQRT(AM1174/2),Riskregister!$L$11-(Riskregister!$L$11-Riskregister!$K$11)*SQRT((1-AM1174)/2)))</f>
        <v>0</v>
      </c>
      <c r="AO1174" s="30">
        <f t="shared" ca="1" si="722"/>
        <v>0.99447563907880088</v>
      </c>
      <c r="AP1174" s="30">
        <f t="shared" ca="1" si="722"/>
        <v>0.77518423946644799</v>
      </c>
      <c r="AQ1174" s="30">
        <f>IF(Riskregister!$E$12="",0,COUNTIF(BM$4:BM$53,"&lt;"&amp;AO1174)*IF(AP1174&lt;0.5,Riskregister!$K$12+(Riskregister!$L$12-Riskregister!$K$12)*SQRT(AP1174/2),Riskregister!$L$12-(Riskregister!$L$12-Riskregister!$K$12)*SQRT((1-AP1174)/2)))</f>
        <v>0</v>
      </c>
      <c r="AR1174" s="30">
        <f t="shared" ca="1" si="723"/>
        <v>0.36298661758073725</v>
      </c>
      <c r="AS1174" s="30">
        <f t="shared" ca="1" si="723"/>
        <v>0.68237883433111146</v>
      </c>
      <c r="AT1174" s="30">
        <f>IF(Riskregister!$E$13="",0,COUNTIF(BN$4:BN$53,"&lt;"&amp;AR1174)*IF(AS1174&lt;0.5,Riskregister!$K$13+(Riskregister!$L$13-Riskregister!$K$13)*SQRT(AS1174/2),Riskregister!$L$13-(Riskregister!$L$13-Riskregister!$K$13)*SQRT((1-AS1174)/2)))</f>
        <v>0</v>
      </c>
      <c r="AU1174" s="30">
        <f t="shared" ca="1" si="724"/>
        <v>0.65282077890683421</v>
      </c>
      <c r="AV1174" s="30">
        <f t="shared" ca="1" si="724"/>
        <v>0.29677190599163672</v>
      </c>
      <c r="AW1174" s="30">
        <f>IF(Riskregister!$E$14="",0,COUNTIF(BO$4:BO$53,"&lt;"&amp;AU1174)*IF(AV1174&lt;0.5,Riskregister!$K$14+(Riskregister!$L$14-Riskregister!$K$14)*SQRT(AV1174/2),Riskregister!$L$14-(Riskregister!$L$14-Riskregister!$K$14)*SQRT((1-AV1174)/2)))</f>
        <v>0</v>
      </c>
      <c r="AX1174" s="30">
        <f t="shared" ca="1" si="725"/>
        <v>0.84617261046341397</v>
      </c>
      <c r="AY1174" s="30">
        <f t="shared" ca="1" si="725"/>
        <v>4.3100816792496555E-2</v>
      </c>
      <c r="AZ1174" s="30">
        <f>IF(Riskregister!$E$15="",0,COUNTIF(BP$4:BP$53,"&lt;"&amp;AX1174)*IF(AY1174&lt;0.5,Riskregister!$K$15+(Riskregister!$L$15-Riskregister!$K$15)*SQRT(AY1174/2),Riskregister!$L$15-(Riskregister!$L$15-Riskregister!$K$15)*SQRT((1-AY1174)/2)))</f>
        <v>0</v>
      </c>
      <c r="BA1174" s="30">
        <f t="shared" ca="1" si="726"/>
        <v>0.74351010622668867</v>
      </c>
      <c r="BB1174" s="30">
        <f t="shared" ca="1" si="726"/>
        <v>0.1580366179440299</v>
      </c>
      <c r="BC1174" s="30">
        <f>IF(Riskregister!$E$16="",0,COUNTIF(BQ$4:BQ$53,"&lt;"&amp;BA1174)*IF(BB1174&lt;0.5,Riskregister!$K$16+(Riskregister!$L$16-Riskregister!$K$16)*SQRT(BB1174/2),Riskregister!$L$16-(Riskregister!$L$16-Riskregister!$K$16)*SQRT((1-BB1174)/2)))</f>
        <v>0</v>
      </c>
      <c r="BD1174" s="30">
        <f t="shared" ca="1" si="714"/>
        <v>12427118.039593762</v>
      </c>
    </row>
    <row r="1175" spans="20:56" x14ac:dyDescent="0.35">
      <c r="T1175" s="30">
        <f t="shared" ca="1" si="715"/>
        <v>0.13319974173406979</v>
      </c>
      <c r="U1175" s="30">
        <f t="shared" ca="1" si="715"/>
        <v>0.19789452341052827</v>
      </c>
      <c r="V1175" s="30">
        <f ca="1">IF(Riskregister!$E$5="",0,COUNTIF(BF$4:BF$53,"&lt;"&amp;T1175)*IF(U1175&lt;0.5,Riskregister!$K$5+(Riskregister!$L$5-Riskregister!$K$5)*SQRT(U1175/2),Riskregister!$L$5-(Riskregister!$L$5-Riskregister!$K$5)*SQRT((1-U1175)/2)))</f>
        <v>583102.95297164237</v>
      </c>
      <c r="W1175" s="30">
        <f t="shared" ca="1" si="716"/>
        <v>0.4862369428450608</v>
      </c>
      <c r="X1175" s="30">
        <f t="shared" ca="1" si="716"/>
        <v>0.74244801810702654</v>
      </c>
      <c r="Y1175" s="30">
        <f ca="1">IF(Riskregister!$E$6="",0,COUNTIF(BG$4:BG$53,"&lt;"&amp;W1175)*IF(X1175&lt;0.5,Riskregister!$K$6+(Riskregister!$L$6-Riskregister!$K$6)*SQRT(X1175/2),Riskregister!$L$6-(Riskregister!$L$6-Riskregister!$K$6)*SQRT((1-X1175)/2)))</f>
        <v>2708126.6150792995</v>
      </c>
      <c r="Z1175" s="30">
        <f t="shared" ca="1" si="717"/>
        <v>0.62053281643932801</v>
      </c>
      <c r="AA1175" s="30">
        <f t="shared" ca="1" si="717"/>
        <v>0.98636092471271242</v>
      </c>
      <c r="AB1175" s="30">
        <f ca="1">IF(Riskregister!$E$7="",0,COUNTIF(BH$4:BH$53,"&lt;"&amp;Z1175)*IF(AA1175&lt;0.5,Riskregister!$K$7+(Riskregister!$L$7-Riskregister!$K$7)*SQRT(AA1175/2),Riskregister!$L$7-(Riskregister!$L$7-Riskregister!$K$7)*SQRT((1-AA1175)/2)))</f>
        <v>2597677.7948272312</v>
      </c>
      <c r="AC1175" s="30">
        <f t="shared" ca="1" si="718"/>
        <v>0.81084604930369664</v>
      </c>
      <c r="AD1175" s="30">
        <f t="shared" ca="1" si="718"/>
        <v>0.9930607781249019</v>
      </c>
      <c r="AE1175" s="30">
        <f ca="1">IF(Riskregister!$E$8="",0,COUNTIF(BI$4:BI$53,"&lt;"&amp;AC1175)*IF(AD1175&lt;0.5,Riskregister!$K$8+(Riskregister!$L$8-Riskregister!$K$8)*SQRT(AD1175/2),Riskregister!$L$8-(Riskregister!$L$8-Riskregister!$K$8)*SQRT((1-AD1175)/2)))</f>
        <v>18892616.015210923</v>
      </c>
      <c r="AF1175" s="30">
        <f t="shared" ca="1" si="719"/>
        <v>0.33053855814701438</v>
      </c>
      <c r="AG1175" s="30">
        <f t="shared" ca="1" si="719"/>
        <v>0.37887103757999407</v>
      </c>
      <c r="AH1175" s="30">
        <f>IF(Riskregister!$E$9="",0,COUNTIF(BJ$4:BJ$53,"&lt;"&amp;AF1175)*IF(AG1175&lt;0.5,Riskregister!$K$9+(Riskregister!$L$9-Riskregister!$K$9)*SQRT(AG1175/2),Riskregister!$L$9-(Riskregister!$L$9-Riskregister!$K$9)*SQRT((1-AG1175)/2)))</f>
        <v>0</v>
      </c>
      <c r="AI1175" s="30">
        <f t="shared" ca="1" si="720"/>
        <v>0.36782085102301154</v>
      </c>
      <c r="AJ1175" s="30">
        <f t="shared" ca="1" si="720"/>
        <v>0.11876454547002102</v>
      </c>
      <c r="AK1175" s="30">
        <f>IF(Riskregister!$E$10="",0,COUNTIF(BK$4:BK$53,"&lt;"&amp;AI1175)*IF(AJ1175&lt;0.5,Riskregister!$K$10+(Riskregister!$L$10-Riskregister!$K$10)*SQRT(AJ1175/2),Riskregister!$L$10-(Riskregister!$L$10-Riskregister!$K$10)*SQRT((1-AJ1175)/2)))</f>
        <v>0</v>
      </c>
      <c r="AL1175" s="30">
        <f t="shared" ca="1" si="721"/>
        <v>0.35395984617316101</v>
      </c>
      <c r="AM1175" s="30">
        <f t="shared" ca="1" si="721"/>
        <v>0.17077111676070877</v>
      </c>
      <c r="AN1175" s="30">
        <f>IF(Riskregister!$E$11="",0,COUNTIF(BL$4:BL$53,"&lt;"&amp;AL1175)*IF(AM1175&lt;0.5,Riskregister!$K$11+(Riskregister!$L$11-Riskregister!$K$11)*SQRT(AM1175/2),Riskregister!$L$11-(Riskregister!$L$11-Riskregister!$K$11)*SQRT((1-AM1175)/2)))</f>
        <v>0</v>
      </c>
      <c r="AO1175" s="30">
        <f t="shared" ca="1" si="722"/>
        <v>0.69813247147509172</v>
      </c>
      <c r="AP1175" s="30">
        <f t="shared" ca="1" si="722"/>
        <v>0.14926137250414329</v>
      </c>
      <c r="AQ1175" s="30">
        <f>IF(Riskregister!$E$12="",0,COUNTIF(BM$4:BM$53,"&lt;"&amp;AO1175)*IF(AP1175&lt;0.5,Riskregister!$K$12+(Riskregister!$L$12-Riskregister!$K$12)*SQRT(AP1175/2),Riskregister!$L$12-(Riskregister!$L$12-Riskregister!$K$12)*SQRT((1-AP1175)/2)))</f>
        <v>0</v>
      </c>
      <c r="AR1175" s="30">
        <f t="shared" ca="1" si="723"/>
        <v>0.82753202425045003</v>
      </c>
      <c r="AS1175" s="30">
        <f t="shared" ca="1" si="723"/>
        <v>0.73939949253316994</v>
      </c>
      <c r="AT1175" s="30">
        <f>IF(Riskregister!$E$13="",0,COUNTIF(BN$4:BN$53,"&lt;"&amp;AR1175)*IF(AS1175&lt;0.5,Riskregister!$K$13+(Riskregister!$L$13-Riskregister!$K$13)*SQRT(AS1175/2),Riskregister!$L$13-(Riskregister!$L$13-Riskregister!$K$13)*SQRT((1-AS1175)/2)))</f>
        <v>0</v>
      </c>
      <c r="AU1175" s="30">
        <f t="shared" ca="1" si="724"/>
        <v>0.58877410660639617</v>
      </c>
      <c r="AV1175" s="30">
        <f t="shared" ca="1" si="724"/>
        <v>0.72218608978719501</v>
      </c>
      <c r="AW1175" s="30">
        <f>IF(Riskregister!$E$14="",0,COUNTIF(BO$4:BO$53,"&lt;"&amp;AU1175)*IF(AV1175&lt;0.5,Riskregister!$K$14+(Riskregister!$L$14-Riskregister!$K$14)*SQRT(AV1175/2),Riskregister!$L$14-(Riskregister!$L$14-Riskregister!$K$14)*SQRT((1-AV1175)/2)))</f>
        <v>0</v>
      </c>
      <c r="AX1175" s="30">
        <f t="shared" ca="1" si="725"/>
        <v>7.974988438649433E-2</v>
      </c>
      <c r="AY1175" s="30">
        <f t="shared" ca="1" si="725"/>
        <v>0.21012870565843667</v>
      </c>
      <c r="AZ1175" s="30">
        <f>IF(Riskregister!$E$15="",0,COUNTIF(BP$4:BP$53,"&lt;"&amp;AX1175)*IF(AY1175&lt;0.5,Riskregister!$K$15+(Riskregister!$L$15-Riskregister!$K$15)*SQRT(AY1175/2),Riskregister!$L$15-(Riskregister!$L$15-Riskregister!$K$15)*SQRT((1-AY1175)/2)))</f>
        <v>0</v>
      </c>
      <c r="BA1175" s="30">
        <f t="shared" ca="1" si="726"/>
        <v>0.83916632961280357</v>
      </c>
      <c r="BB1175" s="30">
        <f t="shared" ca="1" si="726"/>
        <v>0.83962281451410392</v>
      </c>
      <c r="BC1175" s="30">
        <f>IF(Riskregister!$E$16="",0,COUNTIF(BQ$4:BQ$53,"&lt;"&amp;BA1175)*IF(BB1175&lt;0.5,Riskregister!$K$16+(Riskregister!$L$16-Riskregister!$K$16)*SQRT(BB1175/2),Riskregister!$L$16-(Riskregister!$L$16-Riskregister!$K$16)*SQRT((1-BB1175)/2)))</f>
        <v>0</v>
      </c>
      <c r="BD1175" s="30">
        <f t="shared" ca="1" si="714"/>
        <v>24781523.378089096</v>
      </c>
    </row>
    <row r="1176" spans="20:56" x14ac:dyDescent="0.35">
      <c r="T1176" s="30">
        <f t="shared" ca="1" si="715"/>
        <v>0.12863515362999234</v>
      </c>
      <c r="U1176" s="30">
        <f t="shared" ca="1" si="715"/>
        <v>0.88193721690555305</v>
      </c>
      <c r="V1176" s="30">
        <f ca="1">IF(Riskregister!$E$5="",0,COUNTIF(BF$4:BF$53,"&lt;"&amp;T1176)*IF(U1176&lt;0.5,Riskregister!$K$5+(Riskregister!$L$5-Riskregister!$K$5)*SQRT(U1176/2),Riskregister!$L$5-(Riskregister!$L$5-Riskregister!$K$5)*SQRT((1-U1176)/2)))</f>
        <v>981332.61067719536</v>
      </c>
      <c r="W1176" s="30">
        <f t="shared" ca="1" si="716"/>
        <v>9.7486565284587212E-2</v>
      </c>
      <c r="X1176" s="30">
        <f t="shared" ca="1" si="716"/>
        <v>0.7627072535061753</v>
      </c>
      <c r="Y1176" s="30">
        <f ca="1">IF(Riskregister!$E$6="",0,COUNTIF(BG$4:BG$53,"&lt;"&amp;W1176)*IF(X1176&lt;0.5,Riskregister!$K$6+(Riskregister!$L$6-Riskregister!$K$6)*SQRT(X1176/2),Riskregister!$L$6-(Riskregister!$L$6-Riskregister!$K$6)*SQRT((1-X1176)/2)))</f>
        <v>0</v>
      </c>
      <c r="Z1176" s="30">
        <f t="shared" ca="1" si="717"/>
        <v>0.22041486273988742</v>
      </c>
      <c r="AA1176" s="30">
        <f t="shared" ca="1" si="717"/>
        <v>0.95803530295205286</v>
      </c>
      <c r="AB1176" s="30">
        <f ca="1">IF(Riskregister!$E$7="",0,COUNTIF(BH$4:BH$53,"&lt;"&amp;Z1176)*IF(AA1176&lt;0.5,Riskregister!$K$7+(Riskregister!$L$7-Riskregister!$K$7)*SQRT(AA1176/2),Riskregister!$L$7-(Riskregister!$L$7-Riskregister!$K$7)*SQRT((1-AA1176)/2)))</f>
        <v>1397206.0082078658</v>
      </c>
      <c r="AC1176" s="30">
        <f t="shared" ca="1" si="718"/>
        <v>0.68969252275058712</v>
      </c>
      <c r="AD1176" s="30">
        <f t="shared" ca="1" si="718"/>
        <v>0.81611722186822955</v>
      </c>
      <c r="AE1176" s="30">
        <f ca="1">IF(Riskregister!$E$8="",0,COUNTIF(BI$4:BI$53,"&lt;"&amp;AC1176)*IF(AD1176&lt;0.5,Riskregister!$K$8+(Riskregister!$L$8-Riskregister!$K$8)*SQRT(AD1176/2),Riskregister!$L$8-(Riskregister!$L$8-Riskregister!$K$8)*SQRT((1-AD1176)/2)))</f>
        <v>10724620.770014824</v>
      </c>
      <c r="AF1176" s="30">
        <f t="shared" ca="1" si="719"/>
        <v>0.66661439690510615</v>
      </c>
      <c r="AG1176" s="30">
        <f t="shared" ca="1" si="719"/>
        <v>0.15670189970105675</v>
      </c>
      <c r="AH1176" s="30">
        <f>IF(Riskregister!$E$9="",0,COUNTIF(BJ$4:BJ$53,"&lt;"&amp;AF1176)*IF(AG1176&lt;0.5,Riskregister!$K$9+(Riskregister!$L$9-Riskregister!$K$9)*SQRT(AG1176/2),Riskregister!$L$9-(Riskregister!$L$9-Riskregister!$K$9)*SQRT((1-AG1176)/2)))</f>
        <v>0</v>
      </c>
      <c r="AI1176" s="30">
        <f t="shared" ca="1" si="720"/>
        <v>0.67705845037172885</v>
      </c>
      <c r="AJ1176" s="30">
        <f t="shared" ca="1" si="720"/>
        <v>0.90399907427526582</v>
      </c>
      <c r="AK1176" s="30">
        <f>IF(Riskregister!$E$10="",0,COUNTIF(BK$4:BK$53,"&lt;"&amp;AI1176)*IF(AJ1176&lt;0.5,Riskregister!$K$10+(Riskregister!$L$10-Riskregister!$K$10)*SQRT(AJ1176/2),Riskregister!$L$10-(Riskregister!$L$10-Riskregister!$K$10)*SQRT((1-AJ1176)/2)))</f>
        <v>0</v>
      </c>
      <c r="AL1176" s="30">
        <f t="shared" ca="1" si="721"/>
        <v>0.90109628775275885</v>
      </c>
      <c r="AM1176" s="30">
        <f t="shared" ca="1" si="721"/>
        <v>0.88297478474697166</v>
      </c>
      <c r="AN1176" s="30">
        <f>IF(Riskregister!$E$11="",0,COUNTIF(BL$4:BL$53,"&lt;"&amp;AL1176)*IF(AM1176&lt;0.5,Riskregister!$K$11+(Riskregister!$L$11-Riskregister!$K$11)*SQRT(AM1176/2),Riskregister!$L$11-(Riskregister!$L$11-Riskregister!$K$11)*SQRT((1-AM1176)/2)))</f>
        <v>0</v>
      </c>
      <c r="AO1176" s="30">
        <f t="shared" ca="1" si="722"/>
        <v>0.3030481733598106</v>
      </c>
      <c r="AP1176" s="30">
        <f t="shared" ca="1" si="722"/>
        <v>2.6965540732911686E-3</v>
      </c>
      <c r="AQ1176" s="30">
        <f>IF(Riskregister!$E$12="",0,COUNTIF(BM$4:BM$53,"&lt;"&amp;AO1176)*IF(AP1176&lt;0.5,Riskregister!$K$12+(Riskregister!$L$12-Riskregister!$K$12)*SQRT(AP1176/2),Riskregister!$L$12-(Riskregister!$L$12-Riskregister!$K$12)*SQRT((1-AP1176)/2)))</f>
        <v>0</v>
      </c>
      <c r="AR1176" s="30">
        <f t="shared" ca="1" si="723"/>
        <v>0.44306054659249416</v>
      </c>
      <c r="AS1176" s="30">
        <f t="shared" ca="1" si="723"/>
        <v>0.14073317655956463</v>
      </c>
      <c r="AT1176" s="30">
        <f>IF(Riskregister!$E$13="",0,COUNTIF(BN$4:BN$53,"&lt;"&amp;AR1176)*IF(AS1176&lt;0.5,Riskregister!$K$13+(Riskregister!$L$13-Riskregister!$K$13)*SQRT(AS1176/2),Riskregister!$L$13-(Riskregister!$L$13-Riskregister!$K$13)*SQRT((1-AS1176)/2)))</f>
        <v>0</v>
      </c>
      <c r="AU1176" s="30">
        <f t="shared" ca="1" si="724"/>
        <v>0.13331950181360985</v>
      </c>
      <c r="AV1176" s="30">
        <f t="shared" ca="1" si="724"/>
        <v>8.1706464756311603E-2</v>
      </c>
      <c r="AW1176" s="30">
        <f>IF(Riskregister!$E$14="",0,COUNTIF(BO$4:BO$53,"&lt;"&amp;AU1176)*IF(AV1176&lt;0.5,Riskregister!$K$14+(Riskregister!$L$14-Riskregister!$K$14)*SQRT(AV1176/2),Riskregister!$L$14-(Riskregister!$L$14-Riskregister!$K$14)*SQRT((1-AV1176)/2)))</f>
        <v>0</v>
      </c>
      <c r="AX1176" s="30">
        <f t="shared" ca="1" si="725"/>
        <v>0.67683062719734255</v>
      </c>
      <c r="AY1176" s="30">
        <f t="shared" ca="1" si="725"/>
        <v>0.92661859473182706</v>
      </c>
      <c r="AZ1176" s="30">
        <f>IF(Riskregister!$E$15="",0,COUNTIF(BP$4:BP$53,"&lt;"&amp;AX1176)*IF(AY1176&lt;0.5,Riskregister!$K$15+(Riskregister!$L$15-Riskregister!$K$15)*SQRT(AY1176/2),Riskregister!$L$15-(Riskregister!$L$15-Riskregister!$K$15)*SQRT((1-AY1176)/2)))</f>
        <v>0</v>
      </c>
      <c r="BA1176" s="30">
        <f t="shared" ca="1" si="726"/>
        <v>0.30063685653471151</v>
      </c>
      <c r="BB1176" s="30">
        <f t="shared" ca="1" si="726"/>
        <v>0.41204164455595094</v>
      </c>
      <c r="BC1176" s="30">
        <f>IF(Riskregister!$E$16="",0,COUNTIF(BQ$4:BQ$53,"&lt;"&amp;BA1176)*IF(BB1176&lt;0.5,Riskregister!$K$16+(Riskregister!$L$16-Riskregister!$K$16)*SQRT(BB1176/2),Riskregister!$L$16-(Riskregister!$L$16-Riskregister!$K$16)*SQRT((1-BB1176)/2)))</f>
        <v>0</v>
      </c>
      <c r="BD1176" s="30">
        <f t="shared" ca="1" si="714"/>
        <v>13103159.388899885</v>
      </c>
    </row>
    <row r="1177" spans="20:56" x14ac:dyDescent="0.35">
      <c r="T1177" s="30">
        <f t="shared" ca="1" si="715"/>
        <v>0.43742153889279145</v>
      </c>
      <c r="U1177" s="30">
        <f t="shared" ca="1" si="715"/>
        <v>0.45455533288543937</v>
      </c>
      <c r="V1177" s="30">
        <f ca="1">IF(Riskregister!$E$5="",0,COUNTIF(BF$4:BF$53,"&lt;"&amp;T1177)*IF(U1177&lt;0.5,Riskregister!$K$5+(Riskregister!$L$5-Riskregister!$K$5)*SQRT(U1177/2),Riskregister!$L$5-(Riskregister!$L$5-Riskregister!$K$5)*SQRT((1-U1177)/2)))</f>
        <v>1093594.2410337874</v>
      </c>
      <c r="W1177" s="30">
        <f t="shared" ca="1" si="716"/>
        <v>0.87554863491848467</v>
      </c>
      <c r="X1177" s="30">
        <f t="shared" ca="1" si="716"/>
        <v>0.23819480745566257</v>
      </c>
      <c r="Y1177" s="30">
        <f ca="1">IF(Riskregister!$E$6="",0,COUNTIF(BG$4:BG$53,"&lt;"&amp;W1177)*IF(X1177&lt;0.5,Riskregister!$K$6+(Riskregister!$L$6-Riskregister!$K$6)*SQRT(X1177/2),Riskregister!$L$6-(Riskregister!$L$6-Riskregister!$K$6)*SQRT((1-X1177)/2)))</f>
        <v>3284755.4022983378</v>
      </c>
      <c r="Z1177" s="30">
        <f t="shared" ca="1" si="717"/>
        <v>8.9300759637642058E-2</v>
      </c>
      <c r="AA1177" s="30">
        <f t="shared" ca="1" si="717"/>
        <v>0.1836574286869318</v>
      </c>
      <c r="AB1177" s="30">
        <f ca="1">IF(Riskregister!$E$7="",0,COUNTIF(BH$4:BH$53,"&lt;"&amp;Z1177)*IF(AA1177&lt;0.5,Riskregister!$K$7+(Riskregister!$L$7-Riskregister!$K$7)*SQRT(AA1177/2),Riskregister!$L$7-(Riskregister!$L$7-Riskregister!$K$7)*SQRT((1-AA1177)/2)))</f>
        <v>468184.15668237023</v>
      </c>
      <c r="AC1177" s="30">
        <f t="shared" ca="1" si="718"/>
        <v>0.53022574264531319</v>
      </c>
      <c r="AD1177" s="30">
        <f t="shared" ca="1" si="718"/>
        <v>3.3121108417013101E-2</v>
      </c>
      <c r="AE1177" s="30">
        <f ca="1">IF(Riskregister!$E$8="",0,COUNTIF(BI$4:BI$53,"&lt;"&amp;AC1177)*IF(AD1177&lt;0.5,Riskregister!$K$8+(Riskregister!$L$8-Riskregister!$K$8)*SQRT(AD1177/2),Riskregister!$L$8-(Riskregister!$L$8-Riskregister!$K$8)*SQRT((1-AD1177)/2)))</f>
        <v>2714498.2177431826</v>
      </c>
      <c r="AF1177" s="30">
        <f t="shared" ca="1" si="719"/>
        <v>0.28847849762087319</v>
      </c>
      <c r="AG1177" s="30">
        <f t="shared" ca="1" si="719"/>
        <v>0.74835485381119937</v>
      </c>
      <c r="AH1177" s="30">
        <f>IF(Riskregister!$E$9="",0,COUNTIF(BJ$4:BJ$53,"&lt;"&amp;AF1177)*IF(AG1177&lt;0.5,Riskregister!$K$9+(Riskregister!$L$9-Riskregister!$K$9)*SQRT(AG1177/2),Riskregister!$L$9-(Riskregister!$L$9-Riskregister!$K$9)*SQRT((1-AG1177)/2)))</f>
        <v>0</v>
      </c>
      <c r="AI1177" s="30">
        <f t="shared" ca="1" si="720"/>
        <v>0.26029895863159236</v>
      </c>
      <c r="AJ1177" s="30">
        <f t="shared" ca="1" si="720"/>
        <v>0.33994520705836662</v>
      </c>
      <c r="AK1177" s="30">
        <f>IF(Riskregister!$E$10="",0,COUNTIF(BK$4:BK$53,"&lt;"&amp;AI1177)*IF(AJ1177&lt;0.5,Riskregister!$K$10+(Riskregister!$L$10-Riskregister!$K$10)*SQRT(AJ1177/2),Riskregister!$L$10-(Riskregister!$L$10-Riskregister!$K$10)*SQRT((1-AJ1177)/2)))</f>
        <v>0</v>
      </c>
      <c r="AL1177" s="30">
        <f t="shared" ca="1" si="721"/>
        <v>0.54769830123187813</v>
      </c>
      <c r="AM1177" s="30">
        <f t="shared" ca="1" si="721"/>
        <v>0.45477800906144816</v>
      </c>
      <c r="AN1177" s="30">
        <f>IF(Riskregister!$E$11="",0,COUNTIF(BL$4:BL$53,"&lt;"&amp;AL1177)*IF(AM1177&lt;0.5,Riskregister!$K$11+(Riskregister!$L$11-Riskregister!$K$11)*SQRT(AM1177/2),Riskregister!$L$11-(Riskregister!$L$11-Riskregister!$K$11)*SQRT((1-AM1177)/2)))</f>
        <v>0</v>
      </c>
      <c r="AO1177" s="30">
        <f t="shared" ca="1" si="722"/>
        <v>0.62868377083674065</v>
      </c>
      <c r="AP1177" s="30">
        <f t="shared" ca="1" si="722"/>
        <v>0.6659671603303049</v>
      </c>
      <c r="AQ1177" s="30">
        <f>IF(Riskregister!$E$12="",0,COUNTIF(BM$4:BM$53,"&lt;"&amp;AO1177)*IF(AP1177&lt;0.5,Riskregister!$K$12+(Riskregister!$L$12-Riskregister!$K$12)*SQRT(AP1177/2),Riskregister!$L$12-(Riskregister!$L$12-Riskregister!$K$12)*SQRT((1-AP1177)/2)))</f>
        <v>0</v>
      </c>
      <c r="AR1177" s="30">
        <f t="shared" ca="1" si="723"/>
        <v>0.13981586397943235</v>
      </c>
      <c r="AS1177" s="30">
        <f t="shared" ca="1" si="723"/>
        <v>0.47540209460775695</v>
      </c>
      <c r="AT1177" s="30">
        <f>IF(Riskregister!$E$13="",0,COUNTIF(BN$4:BN$53,"&lt;"&amp;AR1177)*IF(AS1177&lt;0.5,Riskregister!$K$13+(Riskregister!$L$13-Riskregister!$K$13)*SQRT(AS1177/2),Riskregister!$L$13-(Riskregister!$L$13-Riskregister!$K$13)*SQRT((1-AS1177)/2)))</f>
        <v>0</v>
      </c>
      <c r="AU1177" s="30">
        <f t="shared" ca="1" si="724"/>
        <v>0.34857595575968869</v>
      </c>
      <c r="AV1177" s="30">
        <f t="shared" ca="1" si="724"/>
        <v>0.60639085286714234</v>
      </c>
      <c r="AW1177" s="30">
        <f>IF(Riskregister!$E$14="",0,COUNTIF(BO$4:BO$53,"&lt;"&amp;AU1177)*IF(AV1177&lt;0.5,Riskregister!$K$14+(Riskregister!$L$14-Riskregister!$K$14)*SQRT(AV1177/2),Riskregister!$L$14-(Riskregister!$L$14-Riskregister!$K$14)*SQRT((1-AV1177)/2)))</f>
        <v>0</v>
      </c>
      <c r="AX1177" s="30">
        <f t="shared" ca="1" si="725"/>
        <v>0.98749280944136508</v>
      </c>
      <c r="AY1177" s="30">
        <f t="shared" ca="1" si="725"/>
        <v>0.63603620791187165</v>
      </c>
      <c r="AZ1177" s="30">
        <f>IF(Riskregister!$E$15="",0,COUNTIF(BP$4:BP$53,"&lt;"&amp;AX1177)*IF(AY1177&lt;0.5,Riskregister!$K$15+(Riskregister!$L$15-Riskregister!$K$15)*SQRT(AY1177/2),Riskregister!$L$15-(Riskregister!$L$15-Riskregister!$K$15)*SQRT((1-AY1177)/2)))</f>
        <v>0</v>
      </c>
      <c r="BA1177" s="30">
        <f t="shared" ca="1" si="726"/>
        <v>0.99676237682036339</v>
      </c>
      <c r="BB1177" s="30">
        <f t="shared" ca="1" si="726"/>
        <v>0.65381298842299429</v>
      </c>
      <c r="BC1177" s="30">
        <f>IF(Riskregister!$E$16="",0,COUNTIF(BQ$4:BQ$53,"&lt;"&amp;BA1177)*IF(BB1177&lt;0.5,Riskregister!$K$16+(Riskregister!$L$16-Riskregister!$K$16)*SQRT(BB1177/2),Riskregister!$L$16-(Riskregister!$L$16-Riskregister!$K$16)*SQRT((1-BB1177)/2)))</f>
        <v>0</v>
      </c>
      <c r="BD1177" s="30">
        <f t="shared" ca="1" si="714"/>
        <v>7561032.0177576784</v>
      </c>
    </row>
    <row r="1178" spans="20:56" x14ac:dyDescent="0.35">
      <c r="T1178" s="30">
        <f t="shared" ca="1" si="715"/>
        <v>0.62038993537187315</v>
      </c>
      <c r="U1178" s="30">
        <f t="shared" ca="1" si="715"/>
        <v>0.16113015305610179</v>
      </c>
      <c r="V1178" s="30">
        <f ca="1">IF(Riskregister!$E$5="",0,COUNTIF(BF$4:BF$53,"&lt;"&amp;T1178)*IF(U1178&lt;0.5,Riskregister!$K$5+(Riskregister!$L$5-Riskregister!$K$5)*SQRT(U1178/2),Riskregister!$L$5-(Riskregister!$L$5-Riskregister!$K$5)*SQRT((1-U1178)/2)))</f>
        <v>1110911.7809865857</v>
      </c>
      <c r="W1178" s="30">
        <f t="shared" ca="1" si="716"/>
        <v>0.78975671280349613</v>
      </c>
      <c r="X1178" s="30">
        <f t="shared" ca="1" si="716"/>
        <v>0.51525374354117381</v>
      </c>
      <c r="Y1178" s="30">
        <f ca="1">IF(Riskregister!$E$6="",0,COUNTIF(BG$4:BG$53,"&lt;"&amp;W1178)*IF(X1178&lt;0.5,Riskregister!$K$6+(Riskregister!$L$6-Riskregister!$K$6)*SQRT(X1178/2),Riskregister!$L$6-(Riskregister!$L$6-Riskregister!$K$6)*SQRT((1-X1178)/2)))</f>
        <v>3341504.1058580354</v>
      </c>
      <c r="Z1178" s="30">
        <f t="shared" ca="1" si="717"/>
        <v>0.59313362418830107</v>
      </c>
      <c r="AA1178" s="30">
        <f t="shared" ca="1" si="717"/>
        <v>0.84082755690308564</v>
      </c>
      <c r="AB1178" s="30">
        <f ca="1">IF(Riskregister!$E$7="",0,COUNTIF(BH$4:BH$53,"&lt;"&amp;Z1178)*IF(AA1178&lt;0.5,Riskregister!$K$7+(Riskregister!$L$7-Riskregister!$K$7)*SQRT(AA1178/2),Riskregister!$L$7-(Riskregister!$L$7-Riskregister!$K$7)*SQRT((1-AA1178)/2)))</f>
        <v>2108829.7642081119</v>
      </c>
      <c r="AC1178" s="30">
        <f t="shared" ca="1" si="718"/>
        <v>0.34749860985521241</v>
      </c>
      <c r="AD1178" s="30">
        <f t="shared" ca="1" si="718"/>
        <v>0.79297940041694848</v>
      </c>
      <c r="AE1178" s="30">
        <f ca="1">IF(Riskregister!$E$8="",0,COUNTIF(BI$4:BI$53,"&lt;"&amp;AC1178)*IF(AD1178&lt;0.5,Riskregister!$K$8+(Riskregister!$L$8-Riskregister!$K$8)*SQRT(AD1178/2),Riskregister!$L$8-(Riskregister!$L$8-Riskregister!$K$8)*SQRT((1-AD1178)/2)))</f>
        <v>6975736.4384731259</v>
      </c>
      <c r="AF1178" s="30">
        <f t="shared" ca="1" si="719"/>
        <v>0.4947590106789076</v>
      </c>
      <c r="AG1178" s="30">
        <f t="shared" ca="1" si="719"/>
        <v>0.83798525556209125</v>
      </c>
      <c r="AH1178" s="30">
        <f>IF(Riskregister!$E$9="",0,COUNTIF(BJ$4:BJ$53,"&lt;"&amp;AF1178)*IF(AG1178&lt;0.5,Riskregister!$K$9+(Riskregister!$L$9-Riskregister!$K$9)*SQRT(AG1178/2),Riskregister!$L$9-(Riskregister!$L$9-Riskregister!$K$9)*SQRT((1-AG1178)/2)))</f>
        <v>0</v>
      </c>
      <c r="AI1178" s="30">
        <f t="shared" ca="1" si="720"/>
        <v>0.15393966007886295</v>
      </c>
      <c r="AJ1178" s="30">
        <f t="shared" ca="1" si="720"/>
        <v>0.795295198825265</v>
      </c>
      <c r="AK1178" s="30">
        <f>IF(Riskregister!$E$10="",0,COUNTIF(BK$4:BK$53,"&lt;"&amp;AI1178)*IF(AJ1178&lt;0.5,Riskregister!$K$10+(Riskregister!$L$10-Riskregister!$K$10)*SQRT(AJ1178/2),Riskregister!$L$10-(Riskregister!$L$10-Riskregister!$K$10)*SQRT((1-AJ1178)/2)))</f>
        <v>0</v>
      </c>
      <c r="AL1178" s="30">
        <f t="shared" ca="1" si="721"/>
        <v>0.39682509243538511</v>
      </c>
      <c r="AM1178" s="30">
        <f t="shared" ca="1" si="721"/>
        <v>0.89614628353843195</v>
      </c>
      <c r="AN1178" s="30">
        <f>IF(Riskregister!$E$11="",0,COUNTIF(BL$4:BL$53,"&lt;"&amp;AL1178)*IF(AM1178&lt;0.5,Riskregister!$K$11+(Riskregister!$L$11-Riskregister!$K$11)*SQRT(AM1178/2),Riskregister!$L$11-(Riskregister!$L$11-Riskregister!$K$11)*SQRT((1-AM1178)/2)))</f>
        <v>0</v>
      </c>
      <c r="AO1178" s="30">
        <f t="shared" ca="1" si="722"/>
        <v>0.75552148976496747</v>
      </c>
      <c r="AP1178" s="30">
        <f t="shared" ca="1" si="722"/>
        <v>2.4524100061255494E-2</v>
      </c>
      <c r="AQ1178" s="30">
        <f>IF(Riskregister!$E$12="",0,COUNTIF(BM$4:BM$53,"&lt;"&amp;AO1178)*IF(AP1178&lt;0.5,Riskregister!$K$12+(Riskregister!$L$12-Riskregister!$K$12)*SQRT(AP1178/2),Riskregister!$L$12-(Riskregister!$L$12-Riskregister!$K$12)*SQRT((1-AP1178)/2)))</f>
        <v>0</v>
      </c>
      <c r="AR1178" s="30">
        <f t="shared" ca="1" si="723"/>
        <v>0.50019805717994859</v>
      </c>
      <c r="AS1178" s="30">
        <f t="shared" ca="1" si="723"/>
        <v>0.54441173924456898</v>
      </c>
      <c r="AT1178" s="30">
        <f>IF(Riskregister!$E$13="",0,COUNTIF(BN$4:BN$53,"&lt;"&amp;AR1178)*IF(AS1178&lt;0.5,Riskregister!$K$13+(Riskregister!$L$13-Riskregister!$K$13)*SQRT(AS1178/2),Riskregister!$L$13-(Riskregister!$L$13-Riskregister!$K$13)*SQRT((1-AS1178)/2)))</f>
        <v>0</v>
      </c>
      <c r="AU1178" s="30">
        <f t="shared" ca="1" si="724"/>
        <v>0.88218487047707139</v>
      </c>
      <c r="AV1178" s="30">
        <f t="shared" ca="1" si="724"/>
        <v>0.76846523268542744</v>
      </c>
      <c r="AW1178" s="30">
        <f>IF(Riskregister!$E$14="",0,COUNTIF(BO$4:BO$53,"&lt;"&amp;AU1178)*IF(AV1178&lt;0.5,Riskregister!$K$14+(Riskregister!$L$14-Riskregister!$K$14)*SQRT(AV1178/2),Riskregister!$L$14-(Riskregister!$L$14-Riskregister!$K$14)*SQRT((1-AV1178)/2)))</f>
        <v>0</v>
      </c>
      <c r="AX1178" s="30">
        <f t="shared" ca="1" si="725"/>
        <v>0.58641321318538864</v>
      </c>
      <c r="AY1178" s="30">
        <f t="shared" ca="1" si="725"/>
        <v>0.66893019157216749</v>
      </c>
      <c r="AZ1178" s="30">
        <f>IF(Riskregister!$E$15="",0,COUNTIF(BP$4:BP$53,"&lt;"&amp;AX1178)*IF(AY1178&lt;0.5,Riskregister!$K$15+(Riskregister!$L$15-Riskregister!$K$15)*SQRT(AY1178/2),Riskregister!$L$15-(Riskregister!$L$15-Riskregister!$K$15)*SQRT((1-AY1178)/2)))</f>
        <v>0</v>
      </c>
      <c r="BA1178" s="30">
        <f t="shared" ca="1" si="726"/>
        <v>0.19392177210660455</v>
      </c>
      <c r="BB1178" s="30">
        <f t="shared" ca="1" si="726"/>
        <v>0.87831509274426345</v>
      </c>
      <c r="BC1178" s="30">
        <f>IF(Riskregister!$E$16="",0,COUNTIF(BQ$4:BQ$53,"&lt;"&amp;BA1178)*IF(BB1178&lt;0.5,Riskregister!$K$16+(Riskregister!$L$16-Riskregister!$K$16)*SQRT(BB1178/2),Riskregister!$L$16-(Riskregister!$L$16-Riskregister!$K$16)*SQRT((1-BB1178)/2)))</f>
        <v>0</v>
      </c>
      <c r="BD1178" s="30">
        <f t="shared" ca="1" si="714"/>
        <v>13536982.08952586</v>
      </c>
    </row>
    <row r="1179" spans="20:56" x14ac:dyDescent="0.35">
      <c r="T1179" s="30">
        <f t="shared" ca="1" si="715"/>
        <v>0.77224296143324156</v>
      </c>
      <c r="U1179" s="30">
        <f t="shared" ca="1" si="715"/>
        <v>0.91747651281385167</v>
      </c>
      <c r="V1179" s="30">
        <f ca="1">IF(Riskregister!$E$5="",0,COUNTIF(BF$4:BF$53,"&lt;"&amp;T1179)*IF(U1179&lt;0.5,Riskregister!$K$5+(Riskregister!$L$5-Riskregister!$K$5)*SQRT(U1179/2),Riskregister!$L$5-(Riskregister!$L$5-Riskregister!$K$5)*SQRT((1-U1179)/2)))</f>
        <v>2542957.7952311868</v>
      </c>
      <c r="W1179" s="30">
        <f t="shared" ca="1" si="716"/>
        <v>0.38795662917375573</v>
      </c>
      <c r="X1179" s="30">
        <f t="shared" ca="1" si="716"/>
        <v>0.90309962052560722</v>
      </c>
      <c r="Y1179" s="30">
        <f ca="1">IF(Riskregister!$E$6="",0,COUNTIF(BG$4:BG$53,"&lt;"&amp;W1179)*IF(X1179&lt;0.5,Riskregister!$K$6+(Riskregister!$L$6-Riskregister!$K$6)*SQRT(X1179/2),Riskregister!$L$6-(Riskregister!$L$6-Riskregister!$K$6)*SQRT((1-X1179)/2)))</f>
        <v>1603794.7315487636</v>
      </c>
      <c r="Z1179" s="30">
        <f t="shared" ca="1" si="717"/>
        <v>0.12989588534099483</v>
      </c>
      <c r="AA1179" s="30">
        <f t="shared" ca="1" si="717"/>
        <v>0.37857526892112503</v>
      </c>
      <c r="AB1179" s="30">
        <f ca="1">IF(Riskregister!$E$7="",0,COUNTIF(BH$4:BH$53,"&lt;"&amp;Z1179)*IF(AA1179&lt;0.5,Riskregister!$K$7+(Riskregister!$L$7-Riskregister!$K$7)*SQRT(AA1179/2),Riskregister!$L$7-(Riskregister!$L$7-Riskregister!$K$7)*SQRT((1-AA1179)/2)))</f>
        <v>809100.78274674912</v>
      </c>
      <c r="AC1179" s="30">
        <f t="shared" ca="1" si="718"/>
        <v>0.96109846742751492</v>
      </c>
      <c r="AD1179" s="30">
        <f t="shared" ca="1" si="718"/>
        <v>0.39145909556192815</v>
      </c>
      <c r="AE1179" s="30">
        <f ca="1">IF(Riskregister!$E$8="",0,COUNTIF(BI$4:BI$53,"&lt;"&amp;AC1179)*IF(AD1179&lt;0.5,Riskregister!$K$8+(Riskregister!$L$8-Riskregister!$K$8)*SQRT(AD1179/2),Riskregister!$L$8-(Riskregister!$L$8-Riskregister!$K$8)*SQRT((1-AD1179)/2)))</f>
        <v>14276055.689893898</v>
      </c>
      <c r="AF1179" s="30">
        <f t="shared" ca="1" si="719"/>
        <v>0.91966514711081415</v>
      </c>
      <c r="AG1179" s="30">
        <f t="shared" ca="1" si="719"/>
        <v>0.14246183452327632</v>
      </c>
      <c r="AH1179" s="30">
        <f>IF(Riskregister!$E$9="",0,COUNTIF(BJ$4:BJ$53,"&lt;"&amp;AF1179)*IF(AG1179&lt;0.5,Riskregister!$K$9+(Riskregister!$L$9-Riskregister!$K$9)*SQRT(AG1179/2),Riskregister!$L$9-(Riskregister!$L$9-Riskregister!$K$9)*SQRT((1-AG1179)/2)))</f>
        <v>0</v>
      </c>
      <c r="AI1179" s="30">
        <f t="shared" ca="1" si="720"/>
        <v>0.88398116415817296</v>
      </c>
      <c r="AJ1179" s="30">
        <f t="shared" ca="1" si="720"/>
        <v>0.73368634725321147</v>
      </c>
      <c r="AK1179" s="30">
        <f>IF(Riskregister!$E$10="",0,COUNTIF(BK$4:BK$53,"&lt;"&amp;AI1179)*IF(AJ1179&lt;0.5,Riskregister!$K$10+(Riskregister!$L$10-Riskregister!$K$10)*SQRT(AJ1179/2),Riskregister!$L$10-(Riskregister!$L$10-Riskregister!$K$10)*SQRT((1-AJ1179)/2)))</f>
        <v>0</v>
      </c>
      <c r="AL1179" s="30">
        <f t="shared" ca="1" si="721"/>
        <v>0.34989979813857752</v>
      </c>
      <c r="AM1179" s="30">
        <f t="shared" ca="1" si="721"/>
        <v>0.94699455782643449</v>
      </c>
      <c r="AN1179" s="30">
        <f>IF(Riskregister!$E$11="",0,COUNTIF(BL$4:BL$53,"&lt;"&amp;AL1179)*IF(AM1179&lt;0.5,Riskregister!$K$11+(Riskregister!$L$11-Riskregister!$K$11)*SQRT(AM1179/2),Riskregister!$L$11-(Riskregister!$L$11-Riskregister!$K$11)*SQRT((1-AM1179)/2)))</f>
        <v>0</v>
      </c>
      <c r="AO1179" s="30">
        <f t="shared" ca="1" si="722"/>
        <v>0.24105269009816754</v>
      </c>
      <c r="AP1179" s="30">
        <f t="shared" ca="1" si="722"/>
        <v>4.1539375808941736E-2</v>
      </c>
      <c r="AQ1179" s="30">
        <f>IF(Riskregister!$E$12="",0,COUNTIF(BM$4:BM$53,"&lt;"&amp;AO1179)*IF(AP1179&lt;0.5,Riskregister!$K$12+(Riskregister!$L$12-Riskregister!$K$12)*SQRT(AP1179/2),Riskregister!$L$12-(Riskregister!$L$12-Riskregister!$K$12)*SQRT((1-AP1179)/2)))</f>
        <v>0</v>
      </c>
      <c r="AR1179" s="30">
        <f t="shared" ca="1" si="723"/>
        <v>0.18512816558730472</v>
      </c>
      <c r="AS1179" s="30">
        <f t="shared" ca="1" si="723"/>
        <v>0.57360907341839951</v>
      </c>
      <c r="AT1179" s="30">
        <f>IF(Riskregister!$E$13="",0,COUNTIF(BN$4:BN$53,"&lt;"&amp;AR1179)*IF(AS1179&lt;0.5,Riskregister!$K$13+(Riskregister!$L$13-Riskregister!$K$13)*SQRT(AS1179/2),Riskregister!$L$13-(Riskregister!$L$13-Riskregister!$K$13)*SQRT((1-AS1179)/2)))</f>
        <v>0</v>
      </c>
      <c r="AU1179" s="30">
        <f t="shared" ca="1" si="724"/>
        <v>6.6521590334043701E-2</v>
      </c>
      <c r="AV1179" s="30">
        <f t="shared" ca="1" si="724"/>
        <v>0.54719345995603963</v>
      </c>
      <c r="AW1179" s="30">
        <f>IF(Riskregister!$E$14="",0,COUNTIF(BO$4:BO$53,"&lt;"&amp;AU1179)*IF(AV1179&lt;0.5,Riskregister!$K$14+(Riskregister!$L$14-Riskregister!$K$14)*SQRT(AV1179/2),Riskregister!$L$14-(Riskregister!$L$14-Riskregister!$K$14)*SQRT((1-AV1179)/2)))</f>
        <v>0</v>
      </c>
      <c r="AX1179" s="30">
        <f t="shared" ca="1" si="725"/>
        <v>0.54705009105526359</v>
      </c>
      <c r="AY1179" s="30">
        <f t="shared" ca="1" si="725"/>
        <v>0.28505438709317144</v>
      </c>
      <c r="AZ1179" s="30">
        <f>IF(Riskregister!$E$15="",0,COUNTIF(BP$4:BP$53,"&lt;"&amp;AX1179)*IF(AY1179&lt;0.5,Riskregister!$K$15+(Riskregister!$L$15-Riskregister!$K$15)*SQRT(AY1179/2),Riskregister!$L$15-(Riskregister!$L$15-Riskregister!$K$15)*SQRT((1-AY1179)/2)))</f>
        <v>0</v>
      </c>
      <c r="BA1179" s="30">
        <f t="shared" ca="1" si="726"/>
        <v>0.4662152464652296</v>
      </c>
      <c r="BB1179" s="30">
        <f t="shared" ca="1" si="726"/>
        <v>0.73901204237244589</v>
      </c>
      <c r="BC1179" s="30">
        <f>IF(Riskregister!$E$16="",0,COUNTIF(BQ$4:BQ$53,"&lt;"&amp;BA1179)*IF(BB1179&lt;0.5,Riskregister!$K$16+(Riskregister!$L$16-Riskregister!$K$16)*SQRT(BB1179/2),Riskregister!$L$16-(Riskregister!$L$16-Riskregister!$K$16)*SQRT((1-BB1179)/2)))</f>
        <v>0</v>
      </c>
      <c r="BD1179" s="30">
        <f t="shared" ca="1" si="714"/>
        <v>19231908.999420598</v>
      </c>
    </row>
    <row r="1180" spans="20:56" x14ac:dyDescent="0.35">
      <c r="T1180" s="30">
        <f t="shared" ca="1" si="715"/>
        <v>0.93281366884197392</v>
      </c>
      <c r="U1180" s="30">
        <f t="shared" ca="1" si="715"/>
        <v>9.9313568392821461E-2</v>
      </c>
      <c r="V1180" s="30">
        <f ca="1">IF(Riskregister!$E$5="",0,COUNTIF(BF$4:BF$53,"&lt;"&amp;T1180)*IF(U1180&lt;0.5,Riskregister!$K$5+(Riskregister!$L$5-Riskregister!$K$5)*SQRT(U1180/2),Riskregister!$L$5-(Riskregister!$L$5-Riskregister!$K$5)*SQRT((1-U1180)/2)))</f>
        <v>1751939.7703427875</v>
      </c>
      <c r="W1180" s="30">
        <f t="shared" ca="1" si="716"/>
        <v>0.82504738474361539</v>
      </c>
      <c r="X1180" s="30">
        <f t="shared" ca="1" si="716"/>
        <v>0.88849479334215342</v>
      </c>
      <c r="Y1180" s="30">
        <f ca="1">IF(Riskregister!$E$6="",0,COUNTIF(BG$4:BG$53,"&lt;"&amp;W1180)*IF(X1180&lt;0.5,Riskregister!$K$6+(Riskregister!$L$6-Riskregister!$K$6)*SQRT(X1180/2),Riskregister!$L$6-(Riskregister!$L$6-Riskregister!$K$6)*SQRT((1-X1180)/2)))</f>
        <v>4724952.5839909315</v>
      </c>
      <c r="Z1180" s="30">
        <f t="shared" ca="1" si="717"/>
        <v>0.84192082401555079</v>
      </c>
      <c r="AA1180" s="30">
        <f t="shared" ca="1" si="717"/>
        <v>0.65900037170633352</v>
      </c>
      <c r="AB1180" s="30">
        <f ca="1">IF(Riskregister!$E$7="",0,COUNTIF(BH$4:BH$53,"&lt;"&amp;Z1180)*IF(AA1180&lt;0.5,Riskregister!$K$7+(Riskregister!$L$7-Riskregister!$K$7)*SQRT(AA1180/2),Riskregister!$L$7-(Riskregister!$L$7-Riskregister!$K$7)*SQRT((1-AA1180)/2)))</f>
        <v>2299313.8711157283</v>
      </c>
      <c r="AC1180" s="30">
        <f t="shared" ca="1" si="718"/>
        <v>0.66470252982300049</v>
      </c>
      <c r="AD1180" s="30">
        <f t="shared" ca="1" si="718"/>
        <v>0.22253336544490843</v>
      </c>
      <c r="AE1180" s="30">
        <f ca="1">IF(Riskregister!$E$8="",0,COUNTIF(BI$4:BI$53,"&lt;"&amp;AC1180)*IF(AD1180&lt;0.5,Riskregister!$K$8+(Riskregister!$L$8-Riskregister!$K$8)*SQRT(AD1180/2),Riskregister!$L$8-(Riskregister!$L$8-Riskregister!$K$8)*SQRT((1-AD1180)/2)))</f>
        <v>5603289.1886477824</v>
      </c>
      <c r="AF1180" s="30">
        <f t="shared" ca="1" si="719"/>
        <v>0.27208143245356597</v>
      </c>
      <c r="AG1180" s="30">
        <f t="shared" ca="1" si="719"/>
        <v>0.86659554747508705</v>
      </c>
      <c r="AH1180" s="30">
        <f>IF(Riskregister!$E$9="",0,COUNTIF(BJ$4:BJ$53,"&lt;"&amp;AF1180)*IF(AG1180&lt;0.5,Riskregister!$K$9+(Riskregister!$L$9-Riskregister!$K$9)*SQRT(AG1180/2),Riskregister!$L$9-(Riskregister!$L$9-Riskregister!$K$9)*SQRT((1-AG1180)/2)))</f>
        <v>0</v>
      </c>
      <c r="AI1180" s="30">
        <f t="shared" ca="1" si="720"/>
        <v>0.97790633574317232</v>
      </c>
      <c r="AJ1180" s="30">
        <f t="shared" ca="1" si="720"/>
        <v>0.26041211936499997</v>
      </c>
      <c r="AK1180" s="30">
        <f>IF(Riskregister!$E$10="",0,COUNTIF(BK$4:BK$53,"&lt;"&amp;AI1180)*IF(AJ1180&lt;0.5,Riskregister!$K$10+(Riskregister!$L$10-Riskregister!$K$10)*SQRT(AJ1180/2),Riskregister!$L$10-(Riskregister!$L$10-Riskregister!$K$10)*SQRT((1-AJ1180)/2)))</f>
        <v>0</v>
      </c>
      <c r="AL1180" s="30">
        <f t="shared" ca="1" si="721"/>
        <v>0.96777634501618759</v>
      </c>
      <c r="AM1180" s="30">
        <f t="shared" ca="1" si="721"/>
        <v>0.39065963020553107</v>
      </c>
      <c r="AN1180" s="30">
        <f>IF(Riskregister!$E$11="",0,COUNTIF(BL$4:BL$53,"&lt;"&amp;AL1180)*IF(AM1180&lt;0.5,Riskregister!$K$11+(Riskregister!$L$11-Riskregister!$K$11)*SQRT(AM1180/2),Riskregister!$L$11-(Riskregister!$L$11-Riskregister!$K$11)*SQRT((1-AM1180)/2)))</f>
        <v>0</v>
      </c>
      <c r="AO1180" s="30">
        <f t="shared" ca="1" si="722"/>
        <v>0.29457586871134811</v>
      </c>
      <c r="AP1180" s="30">
        <f t="shared" ca="1" si="722"/>
        <v>0.62705919011527711</v>
      </c>
      <c r="AQ1180" s="30">
        <f>IF(Riskregister!$E$12="",0,COUNTIF(BM$4:BM$53,"&lt;"&amp;AO1180)*IF(AP1180&lt;0.5,Riskregister!$K$12+(Riskregister!$L$12-Riskregister!$K$12)*SQRT(AP1180/2),Riskregister!$L$12-(Riskregister!$L$12-Riskregister!$K$12)*SQRT((1-AP1180)/2)))</f>
        <v>0</v>
      </c>
      <c r="AR1180" s="30">
        <f t="shared" ca="1" si="723"/>
        <v>0.63931050117853061</v>
      </c>
      <c r="AS1180" s="30">
        <f t="shared" ca="1" si="723"/>
        <v>0.40790810222587759</v>
      </c>
      <c r="AT1180" s="30">
        <f>IF(Riskregister!$E$13="",0,COUNTIF(BN$4:BN$53,"&lt;"&amp;AR1180)*IF(AS1180&lt;0.5,Riskregister!$K$13+(Riskregister!$L$13-Riskregister!$K$13)*SQRT(AS1180/2),Riskregister!$L$13-(Riskregister!$L$13-Riskregister!$K$13)*SQRT((1-AS1180)/2)))</f>
        <v>0</v>
      </c>
      <c r="AU1180" s="30">
        <f t="shared" ca="1" si="724"/>
        <v>0.78811953136786872</v>
      </c>
      <c r="AV1180" s="30">
        <f t="shared" ca="1" si="724"/>
        <v>0.3942996600367531</v>
      </c>
      <c r="AW1180" s="30">
        <f>IF(Riskregister!$E$14="",0,COUNTIF(BO$4:BO$53,"&lt;"&amp;AU1180)*IF(AV1180&lt;0.5,Riskregister!$K$14+(Riskregister!$L$14-Riskregister!$K$14)*SQRT(AV1180/2),Riskregister!$L$14-(Riskregister!$L$14-Riskregister!$K$14)*SQRT((1-AV1180)/2)))</f>
        <v>0</v>
      </c>
      <c r="AX1180" s="30">
        <f t="shared" ca="1" si="725"/>
        <v>0.11178260636835524</v>
      </c>
      <c r="AY1180" s="30">
        <f t="shared" ca="1" si="725"/>
        <v>0.81248210892305828</v>
      </c>
      <c r="AZ1180" s="30">
        <f>IF(Riskregister!$E$15="",0,COUNTIF(BP$4:BP$53,"&lt;"&amp;AX1180)*IF(AY1180&lt;0.5,Riskregister!$K$15+(Riskregister!$L$15-Riskregister!$K$15)*SQRT(AY1180/2),Riskregister!$L$15-(Riskregister!$L$15-Riskregister!$K$15)*SQRT((1-AY1180)/2)))</f>
        <v>0</v>
      </c>
      <c r="BA1180" s="30">
        <f t="shared" ca="1" si="726"/>
        <v>0.72872982531846464</v>
      </c>
      <c r="BB1180" s="30">
        <f t="shared" ca="1" si="726"/>
        <v>0.89163342389674116</v>
      </c>
      <c r="BC1180" s="30">
        <f>IF(Riskregister!$E$16="",0,COUNTIF(BQ$4:BQ$53,"&lt;"&amp;BA1180)*IF(BB1180&lt;0.5,Riskregister!$K$16+(Riskregister!$L$16-Riskregister!$K$16)*SQRT(BB1180/2),Riskregister!$L$16-(Riskregister!$L$16-Riskregister!$K$16)*SQRT((1-BB1180)/2)))</f>
        <v>0</v>
      </c>
      <c r="BD1180" s="30">
        <f t="shared" ca="1" si="714"/>
        <v>14379495.414097229</v>
      </c>
    </row>
    <row r="1181" spans="20:56" x14ac:dyDescent="0.35">
      <c r="T1181" s="30">
        <f t="shared" ca="1" si="715"/>
        <v>0.67932672329093235</v>
      </c>
      <c r="U1181" s="30">
        <f t="shared" ca="1" si="715"/>
        <v>0.75181890568298315</v>
      </c>
      <c r="V1181" s="30">
        <f ca="1">IF(Riskregister!$E$5="",0,COUNTIF(BF$4:BF$53,"&lt;"&amp;T1181)*IF(U1181&lt;0.5,Riskregister!$K$5+(Riskregister!$L$5-Riskregister!$K$5)*SQRT(U1181/2),Riskregister!$L$5-(Riskregister!$L$5-Riskregister!$K$5)*SQRT((1-U1181)/2)))</f>
        <v>1765923.212226179</v>
      </c>
      <c r="W1181" s="30">
        <f t="shared" ca="1" si="716"/>
        <v>0.43957232772797039</v>
      </c>
      <c r="X1181" s="30">
        <f t="shared" ca="1" si="716"/>
        <v>4.8377199125633874E-2</v>
      </c>
      <c r="Y1181" s="30">
        <f ca="1">IF(Riskregister!$E$6="",0,COUNTIF(BG$4:BG$53,"&lt;"&amp;W1181)*IF(X1181&lt;0.5,Riskregister!$K$6+(Riskregister!$L$6-Riskregister!$K$6)*SQRT(X1181/2),Riskregister!$L$6-(Riskregister!$L$6-Riskregister!$K$6)*SQRT((1-X1181)/2)))</f>
        <v>959896.64254584303</v>
      </c>
      <c r="Z1181" s="30">
        <f t="shared" ca="1" si="717"/>
        <v>0.84360645365555842</v>
      </c>
      <c r="AA1181" s="30">
        <f t="shared" ca="1" si="717"/>
        <v>7.3114088476101569E-2</v>
      </c>
      <c r="AB1181" s="30">
        <f ca="1">IF(Riskregister!$E$7="",0,COUNTIF(BH$4:BH$53,"&lt;"&amp;Z1181)*IF(AA1181&lt;0.5,Riskregister!$K$7+(Riskregister!$L$7-Riskregister!$K$7)*SQRT(AA1181/2),Riskregister!$L$7-(Riskregister!$L$7-Riskregister!$K$7)*SQRT((1-AA1181)/2)))</f>
        <v>1052276.739922819</v>
      </c>
      <c r="AC1181" s="30">
        <f t="shared" ca="1" si="718"/>
        <v>0.44512269805886007</v>
      </c>
      <c r="AD1181" s="30">
        <f t="shared" ca="1" si="718"/>
        <v>0.4882534181771685</v>
      </c>
      <c r="AE1181" s="30">
        <f ca="1">IF(Riskregister!$E$8="",0,COUNTIF(BI$4:BI$53,"&lt;"&amp;AC1181)*IF(AD1181&lt;0.5,Riskregister!$K$8+(Riskregister!$L$8-Riskregister!$K$8)*SQRT(AD1181/2),Riskregister!$L$8-(Riskregister!$L$8-Riskregister!$K$8)*SQRT((1-AD1181)/2)))</f>
        <v>5244462.9415108161</v>
      </c>
      <c r="AF1181" s="30">
        <f t="shared" ca="1" si="719"/>
        <v>0.69545473174870265</v>
      </c>
      <c r="AG1181" s="30">
        <f t="shared" ca="1" si="719"/>
        <v>0.12411267646167889</v>
      </c>
      <c r="AH1181" s="30">
        <f>IF(Riskregister!$E$9="",0,COUNTIF(BJ$4:BJ$53,"&lt;"&amp;AF1181)*IF(AG1181&lt;0.5,Riskregister!$K$9+(Riskregister!$L$9-Riskregister!$K$9)*SQRT(AG1181/2),Riskregister!$L$9-(Riskregister!$L$9-Riskregister!$K$9)*SQRT((1-AG1181)/2)))</f>
        <v>0</v>
      </c>
      <c r="AI1181" s="30">
        <f t="shared" ca="1" si="720"/>
        <v>0.76988535669212188</v>
      </c>
      <c r="AJ1181" s="30">
        <f t="shared" ca="1" si="720"/>
        <v>0.33449946118427853</v>
      </c>
      <c r="AK1181" s="30">
        <f>IF(Riskregister!$E$10="",0,COUNTIF(BK$4:BK$53,"&lt;"&amp;AI1181)*IF(AJ1181&lt;0.5,Riskregister!$K$10+(Riskregister!$L$10-Riskregister!$K$10)*SQRT(AJ1181/2),Riskregister!$L$10-(Riskregister!$L$10-Riskregister!$K$10)*SQRT((1-AJ1181)/2)))</f>
        <v>0</v>
      </c>
      <c r="AL1181" s="30">
        <f t="shared" ca="1" si="721"/>
        <v>0.1727800578037636</v>
      </c>
      <c r="AM1181" s="30">
        <f t="shared" ca="1" si="721"/>
        <v>0.82015469964380339</v>
      </c>
      <c r="AN1181" s="30">
        <f>IF(Riskregister!$E$11="",0,COUNTIF(BL$4:BL$53,"&lt;"&amp;AL1181)*IF(AM1181&lt;0.5,Riskregister!$K$11+(Riskregister!$L$11-Riskregister!$K$11)*SQRT(AM1181/2),Riskregister!$L$11-(Riskregister!$L$11-Riskregister!$K$11)*SQRT((1-AM1181)/2)))</f>
        <v>0</v>
      </c>
      <c r="AO1181" s="30">
        <f t="shared" ca="1" si="722"/>
        <v>0.42404748718869767</v>
      </c>
      <c r="AP1181" s="30">
        <f t="shared" ca="1" si="722"/>
        <v>2.6011236160884965E-2</v>
      </c>
      <c r="AQ1181" s="30">
        <f>IF(Riskregister!$E$12="",0,COUNTIF(BM$4:BM$53,"&lt;"&amp;AO1181)*IF(AP1181&lt;0.5,Riskregister!$K$12+(Riskregister!$L$12-Riskregister!$K$12)*SQRT(AP1181/2),Riskregister!$L$12-(Riskregister!$L$12-Riskregister!$K$12)*SQRT((1-AP1181)/2)))</f>
        <v>0</v>
      </c>
      <c r="AR1181" s="30">
        <f t="shared" ca="1" si="723"/>
        <v>0.22989525702335711</v>
      </c>
      <c r="AS1181" s="30">
        <f t="shared" ca="1" si="723"/>
        <v>0.53992983275768036</v>
      </c>
      <c r="AT1181" s="30">
        <f>IF(Riskregister!$E$13="",0,COUNTIF(BN$4:BN$53,"&lt;"&amp;AR1181)*IF(AS1181&lt;0.5,Riskregister!$K$13+(Riskregister!$L$13-Riskregister!$K$13)*SQRT(AS1181/2),Riskregister!$L$13-(Riskregister!$L$13-Riskregister!$K$13)*SQRT((1-AS1181)/2)))</f>
        <v>0</v>
      </c>
      <c r="AU1181" s="30">
        <f t="shared" ca="1" si="724"/>
        <v>0.42572938239724045</v>
      </c>
      <c r="AV1181" s="30">
        <f t="shared" ca="1" si="724"/>
        <v>0.78101785756534892</v>
      </c>
      <c r="AW1181" s="30">
        <f>IF(Riskregister!$E$14="",0,COUNTIF(BO$4:BO$53,"&lt;"&amp;AU1181)*IF(AV1181&lt;0.5,Riskregister!$K$14+(Riskregister!$L$14-Riskregister!$K$14)*SQRT(AV1181/2),Riskregister!$L$14-(Riskregister!$L$14-Riskregister!$K$14)*SQRT((1-AV1181)/2)))</f>
        <v>0</v>
      </c>
      <c r="AX1181" s="30">
        <f t="shared" ca="1" si="725"/>
        <v>0.92225372390223082</v>
      </c>
      <c r="AY1181" s="30">
        <f t="shared" ca="1" si="725"/>
        <v>0.64555953684896239</v>
      </c>
      <c r="AZ1181" s="30">
        <f>IF(Riskregister!$E$15="",0,COUNTIF(BP$4:BP$53,"&lt;"&amp;AX1181)*IF(AY1181&lt;0.5,Riskregister!$K$15+(Riskregister!$L$15-Riskregister!$K$15)*SQRT(AY1181/2),Riskregister!$L$15-(Riskregister!$L$15-Riskregister!$K$15)*SQRT((1-AY1181)/2)))</f>
        <v>0</v>
      </c>
      <c r="BA1181" s="30">
        <f t="shared" ca="1" si="726"/>
        <v>0.51265499690116123</v>
      </c>
      <c r="BB1181" s="30">
        <f t="shared" ca="1" si="726"/>
        <v>0.33145681970920426</v>
      </c>
      <c r="BC1181" s="30">
        <f>IF(Riskregister!$E$16="",0,COUNTIF(BQ$4:BQ$53,"&lt;"&amp;BA1181)*IF(BB1181&lt;0.5,Riskregister!$K$16+(Riskregister!$L$16-Riskregister!$K$16)*SQRT(BB1181/2),Riskregister!$L$16-(Riskregister!$L$16-Riskregister!$K$16)*SQRT((1-BB1181)/2)))</f>
        <v>0</v>
      </c>
      <c r="BD1181" s="30">
        <f t="shared" ca="1" si="714"/>
        <v>9022559.5362056568</v>
      </c>
    </row>
    <row r="1182" spans="20:56" x14ac:dyDescent="0.35">
      <c r="T1182" s="30">
        <f t="shared" ca="1" si="715"/>
        <v>0.91207212473484078</v>
      </c>
      <c r="U1182" s="30">
        <f t="shared" ca="1" si="715"/>
        <v>0.71839522803496381</v>
      </c>
      <c r="V1182" s="30">
        <f ca="1">IF(Riskregister!$E$5="",0,COUNTIF(BF$4:BF$53,"&lt;"&amp;T1182)*IF(U1182&lt;0.5,Riskregister!$K$5+(Riskregister!$L$5-Riskregister!$K$5)*SQRT(U1182/2),Riskregister!$L$5-(Riskregister!$L$5-Riskregister!$K$5)*SQRT((1-U1182)/2)))</f>
        <v>2586861.6117170583</v>
      </c>
      <c r="W1182" s="30">
        <f t="shared" ca="1" si="716"/>
        <v>0.70956169212819364</v>
      </c>
      <c r="X1182" s="30">
        <f t="shared" ca="1" si="716"/>
        <v>0.22815738691400522</v>
      </c>
      <c r="Y1182" s="30">
        <f ca="1">IF(Riskregister!$E$6="",0,COUNTIF(BG$4:BG$53,"&lt;"&amp;W1182)*IF(X1182&lt;0.5,Riskregister!$K$6+(Riskregister!$L$6-Riskregister!$K$6)*SQRT(X1182/2),Riskregister!$L$6-(Riskregister!$L$6-Riskregister!$K$6)*SQRT((1-X1182)/2)))</f>
        <v>2423879.0259241965</v>
      </c>
      <c r="Z1182" s="30">
        <f t="shared" ca="1" si="717"/>
        <v>1.583960773075388E-2</v>
      </c>
      <c r="AA1182" s="30">
        <f t="shared" ca="1" si="717"/>
        <v>9.5493500143016385E-2</v>
      </c>
      <c r="AB1182" s="30">
        <f ca="1">IF(Riskregister!$E$7="",0,COUNTIF(BH$4:BH$53,"&lt;"&amp;Z1182)*IF(AA1182&lt;0.5,Riskregister!$K$7+(Riskregister!$L$7-Riskregister!$K$7)*SQRT(AA1182/2),Riskregister!$L$7-(Riskregister!$L$7-Riskregister!$K$7)*SQRT((1-AA1182)/2)))</f>
        <v>252957.20818267774</v>
      </c>
      <c r="AC1182" s="30">
        <f t="shared" ca="1" si="718"/>
        <v>0.14190810291116207</v>
      </c>
      <c r="AD1182" s="30">
        <f t="shared" ca="1" si="718"/>
        <v>0.55143745580207348</v>
      </c>
      <c r="AE1182" s="30">
        <f ca="1">IF(Riskregister!$E$8="",0,COUNTIF(BI$4:BI$53,"&lt;"&amp;AC1182)*IF(AD1182&lt;0.5,Riskregister!$K$8+(Riskregister!$L$8-Riskregister!$K$8)*SQRT(AD1182/2),Riskregister!$L$8-(Riskregister!$L$8-Riskregister!$K$8)*SQRT((1-AD1182)/2)))</f>
        <v>2774157.8446201314</v>
      </c>
      <c r="AF1182" s="30">
        <f t="shared" ca="1" si="719"/>
        <v>0.59853965471412529</v>
      </c>
      <c r="AG1182" s="30">
        <f t="shared" ca="1" si="719"/>
        <v>5.474081424739774E-2</v>
      </c>
      <c r="AH1182" s="30">
        <f>IF(Riskregister!$E$9="",0,COUNTIF(BJ$4:BJ$53,"&lt;"&amp;AF1182)*IF(AG1182&lt;0.5,Riskregister!$K$9+(Riskregister!$L$9-Riskregister!$K$9)*SQRT(AG1182/2),Riskregister!$L$9-(Riskregister!$L$9-Riskregister!$K$9)*SQRT((1-AG1182)/2)))</f>
        <v>0</v>
      </c>
      <c r="AI1182" s="30">
        <f t="shared" ca="1" si="720"/>
        <v>0.9018234887793557</v>
      </c>
      <c r="AJ1182" s="30">
        <f t="shared" ca="1" si="720"/>
        <v>0.95666704742545983</v>
      </c>
      <c r="AK1182" s="30">
        <f>IF(Riskregister!$E$10="",0,COUNTIF(BK$4:BK$53,"&lt;"&amp;AI1182)*IF(AJ1182&lt;0.5,Riskregister!$K$10+(Riskregister!$L$10-Riskregister!$K$10)*SQRT(AJ1182/2),Riskregister!$L$10-(Riskregister!$L$10-Riskregister!$K$10)*SQRT((1-AJ1182)/2)))</f>
        <v>0</v>
      </c>
      <c r="AL1182" s="30">
        <f t="shared" ca="1" si="721"/>
        <v>0.2033939434180807</v>
      </c>
      <c r="AM1182" s="30">
        <f t="shared" ca="1" si="721"/>
        <v>0.86154480795141863</v>
      </c>
      <c r="AN1182" s="30">
        <f>IF(Riskregister!$E$11="",0,COUNTIF(BL$4:BL$53,"&lt;"&amp;AL1182)*IF(AM1182&lt;0.5,Riskregister!$K$11+(Riskregister!$L$11-Riskregister!$K$11)*SQRT(AM1182/2),Riskregister!$L$11-(Riskregister!$L$11-Riskregister!$K$11)*SQRT((1-AM1182)/2)))</f>
        <v>0</v>
      </c>
      <c r="AO1182" s="30">
        <f t="shared" ca="1" si="722"/>
        <v>0.59661938618455401</v>
      </c>
      <c r="AP1182" s="30">
        <f t="shared" ca="1" si="722"/>
        <v>0.22343785975235808</v>
      </c>
      <c r="AQ1182" s="30">
        <f>IF(Riskregister!$E$12="",0,COUNTIF(BM$4:BM$53,"&lt;"&amp;AO1182)*IF(AP1182&lt;0.5,Riskregister!$K$12+(Riskregister!$L$12-Riskregister!$K$12)*SQRT(AP1182/2),Riskregister!$L$12-(Riskregister!$L$12-Riskregister!$K$12)*SQRT((1-AP1182)/2)))</f>
        <v>0</v>
      </c>
      <c r="AR1182" s="30">
        <f t="shared" ca="1" si="723"/>
        <v>0.3597958530219787</v>
      </c>
      <c r="AS1182" s="30">
        <f t="shared" ca="1" si="723"/>
        <v>0.51068019061341685</v>
      </c>
      <c r="AT1182" s="30">
        <f>IF(Riskregister!$E$13="",0,COUNTIF(BN$4:BN$53,"&lt;"&amp;AR1182)*IF(AS1182&lt;0.5,Riskregister!$K$13+(Riskregister!$L$13-Riskregister!$K$13)*SQRT(AS1182/2),Riskregister!$L$13-(Riskregister!$L$13-Riskregister!$K$13)*SQRT((1-AS1182)/2)))</f>
        <v>0</v>
      </c>
      <c r="AU1182" s="30">
        <f t="shared" ca="1" si="724"/>
        <v>0.40491016001647218</v>
      </c>
      <c r="AV1182" s="30">
        <f t="shared" ca="1" si="724"/>
        <v>0.83332863255390788</v>
      </c>
      <c r="AW1182" s="30">
        <f>IF(Riskregister!$E$14="",0,COUNTIF(BO$4:BO$53,"&lt;"&amp;AU1182)*IF(AV1182&lt;0.5,Riskregister!$K$14+(Riskregister!$L$14-Riskregister!$K$14)*SQRT(AV1182/2),Riskregister!$L$14-(Riskregister!$L$14-Riskregister!$K$14)*SQRT((1-AV1182)/2)))</f>
        <v>0</v>
      </c>
      <c r="AX1182" s="30">
        <f t="shared" ca="1" si="725"/>
        <v>0.68294416031286465</v>
      </c>
      <c r="AY1182" s="30">
        <f t="shared" ca="1" si="725"/>
        <v>0.24232684016129802</v>
      </c>
      <c r="AZ1182" s="30">
        <f>IF(Riskregister!$E$15="",0,COUNTIF(BP$4:BP$53,"&lt;"&amp;AX1182)*IF(AY1182&lt;0.5,Riskregister!$K$15+(Riskregister!$L$15-Riskregister!$K$15)*SQRT(AY1182/2),Riskregister!$L$15-(Riskregister!$L$15-Riskregister!$K$15)*SQRT((1-AY1182)/2)))</f>
        <v>0</v>
      </c>
      <c r="BA1182" s="30">
        <f t="shared" ca="1" si="726"/>
        <v>9.3398228765334657E-2</v>
      </c>
      <c r="BB1182" s="30">
        <f t="shared" ca="1" si="726"/>
        <v>0.28104370321848093</v>
      </c>
      <c r="BC1182" s="30">
        <f>IF(Riskregister!$E$16="",0,COUNTIF(BQ$4:BQ$53,"&lt;"&amp;BA1182)*IF(BB1182&lt;0.5,Riskregister!$K$16+(Riskregister!$L$16-Riskregister!$K$16)*SQRT(BB1182/2),Riskregister!$L$16-(Riskregister!$L$16-Riskregister!$K$16)*SQRT((1-BB1182)/2)))</f>
        <v>0</v>
      </c>
      <c r="BD1182" s="30">
        <f t="shared" ca="1" si="714"/>
        <v>8037855.6904440634</v>
      </c>
    </row>
    <row r="1183" spans="20:56" x14ac:dyDescent="0.35">
      <c r="T1183" s="30">
        <f t="shared" ca="1" si="715"/>
        <v>0.76685440026930618</v>
      </c>
      <c r="U1183" s="30">
        <f t="shared" ca="1" si="715"/>
        <v>0.34465361292318708</v>
      </c>
      <c r="V1183" s="30">
        <f ca="1">IF(Riskregister!$E$5="",0,COUNTIF(BF$4:BF$53,"&lt;"&amp;T1183)*IF(U1183&lt;0.5,Riskregister!$K$5+(Riskregister!$L$5-Riskregister!$K$5)*SQRT(U1183/2),Riskregister!$L$5-(Riskregister!$L$5-Riskregister!$K$5)*SQRT((1-U1183)/2)))</f>
        <v>1684025.9405989842</v>
      </c>
      <c r="W1183" s="30">
        <f t="shared" ca="1" si="716"/>
        <v>0.91227824951663317</v>
      </c>
      <c r="X1183" s="30">
        <f t="shared" ca="1" si="716"/>
        <v>0.16838032221568833</v>
      </c>
      <c r="Y1183" s="30">
        <f ca="1">IF(Riskregister!$E$6="",0,COUNTIF(BG$4:BG$53,"&lt;"&amp;W1183)*IF(X1183&lt;0.5,Riskregister!$K$6+(Riskregister!$L$6-Riskregister!$K$6)*SQRT(X1183/2),Riskregister!$L$6-(Riskregister!$L$6-Riskregister!$K$6)*SQRT((1-X1183)/2)))</f>
        <v>2889118.9415231105</v>
      </c>
      <c r="Z1183" s="30">
        <f t="shared" ca="1" si="717"/>
        <v>0.78305240299137102</v>
      </c>
      <c r="AA1183" s="30">
        <f t="shared" ca="1" si="717"/>
        <v>0.45847400435635899</v>
      </c>
      <c r="AB1183" s="30">
        <f ca="1">IF(Riskregister!$E$7="",0,COUNTIF(BH$4:BH$53,"&lt;"&amp;Z1183)*IF(AA1183&lt;0.5,Riskregister!$K$7+(Riskregister!$L$7-Riskregister!$K$7)*SQRT(AA1183/2),Riskregister!$L$7-(Riskregister!$L$7-Riskregister!$K$7)*SQRT((1-AA1183)/2)))</f>
        <v>1740603.6316066456</v>
      </c>
      <c r="AC1183" s="30">
        <f t="shared" ca="1" si="718"/>
        <v>0.57205378498483195</v>
      </c>
      <c r="AD1183" s="30">
        <f t="shared" ca="1" si="718"/>
        <v>0.62458931418057961</v>
      </c>
      <c r="AE1183" s="30">
        <f ca="1">IF(Riskregister!$E$8="",0,COUNTIF(BI$4:BI$53,"&lt;"&amp;AC1183)*IF(AD1183&lt;0.5,Riskregister!$K$8+(Riskregister!$L$8-Riskregister!$K$8)*SQRT(AD1183/2),Riskregister!$L$8-(Riskregister!$L$8-Riskregister!$K$8)*SQRT((1-AD1183)/2)))</f>
        <v>8891178.5732533075</v>
      </c>
      <c r="AF1183" s="30">
        <f t="shared" ca="1" si="719"/>
        <v>0.94064508404989344</v>
      </c>
      <c r="AG1183" s="30">
        <f t="shared" ca="1" si="719"/>
        <v>0.80802002530579475</v>
      </c>
      <c r="AH1183" s="30">
        <f>IF(Riskregister!$E$9="",0,COUNTIF(BJ$4:BJ$53,"&lt;"&amp;AF1183)*IF(AG1183&lt;0.5,Riskregister!$K$9+(Riskregister!$L$9-Riskregister!$K$9)*SQRT(AG1183/2),Riskregister!$L$9-(Riskregister!$L$9-Riskregister!$K$9)*SQRT((1-AG1183)/2)))</f>
        <v>0</v>
      </c>
      <c r="AI1183" s="30">
        <f t="shared" ca="1" si="720"/>
        <v>0.73191741680160272</v>
      </c>
      <c r="AJ1183" s="30">
        <f t="shared" ca="1" si="720"/>
        <v>0.20988965055354059</v>
      </c>
      <c r="AK1183" s="30">
        <f>IF(Riskregister!$E$10="",0,COUNTIF(BK$4:BK$53,"&lt;"&amp;AI1183)*IF(AJ1183&lt;0.5,Riskregister!$K$10+(Riskregister!$L$10-Riskregister!$K$10)*SQRT(AJ1183/2),Riskregister!$L$10-(Riskregister!$L$10-Riskregister!$K$10)*SQRT((1-AJ1183)/2)))</f>
        <v>0</v>
      </c>
      <c r="AL1183" s="30">
        <f t="shared" ca="1" si="721"/>
        <v>0.57450731090727947</v>
      </c>
      <c r="AM1183" s="30">
        <f t="shared" ca="1" si="721"/>
        <v>0.7583150511577178</v>
      </c>
      <c r="AN1183" s="30">
        <f>IF(Riskregister!$E$11="",0,COUNTIF(BL$4:BL$53,"&lt;"&amp;AL1183)*IF(AM1183&lt;0.5,Riskregister!$K$11+(Riskregister!$L$11-Riskregister!$K$11)*SQRT(AM1183/2),Riskregister!$L$11-(Riskregister!$L$11-Riskregister!$K$11)*SQRT((1-AM1183)/2)))</f>
        <v>0</v>
      </c>
      <c r="AO1183" s="30">
        <f t="shared" ca="1" si="722"/>
        <v>0.31906723020300842</v>
      </c>
      <c r="AP1183" s="30">
        <f t="shared" ca="1" si="722"/>
        <v>0.38980329875077024</v>
      </c>
      <c r="AQ1183" s="30">
        <f>IF(Riskregister!$E$12="",0,COUNTIF(BM$4:BM$53,"&lt;"&amp;AO1183)*IF(AP1183&lt;0.5,Riskregister!$K$12+(Riskregister!$L$12-Riskregister!$K$12)*SQRT(AP1183/2),Riskregister!$L$12-(Riskregister!$L$12-Riskregister!$K$12)*SQRT((1-AP1183)/2)))</f>
        <v>0</v>
      </c>
      <c r="AR1183" s="30">
        <f t="shared" ca="1" si="723"/>
        <v>0.18693460620808522</v>
      </c>
      <c r="AS1183" s="30">
        <f t="shared" ca="1" si="723"/>
        <v>0.28921557892551431</v>
      </c>
      <c r="AT1183" s="30">
        <f>IF(Riskregister!$E$13="",0,COUNTIF(BN$4:BN$53,"&lt;"&amp;AR1183)*IF(AS1183&lt;0.5,Riskregister!$K$13+(Riskregister!$L$13-Riskregister!$K$13)*SQRT(AS1183/2),Riskregister!$L$13-(Riskregister!$L$13-Riskregister!$K$13)*SQRT((1-AS1183)/2)))</f>
        <v>0</v>
      </c>
      <c r="AU1183" s="30">
        <f t="shared" ca="1" si="724"/>
        <v>0.22079961110012092</v>
      </c>
      <c r="AV1183" s="30">
        <f t="shared" ca="1" si="724"/>
        <v>0.81021880202529684</v>
      </c>
      <c r="AW1183" s="30">
        <f>IF(Riskregister!$E$14="",0,COUNTIF(BO$4:BO$53,"&lt;"&amp;AU1183)*IF(AV1183&lt;0.5,Riskregister!$K$14+(Riskregister!$L$14-Riskregister!$K$14)*SQRT(AV1183/2),Riskregister!$L$14-(Riskregister!$L$14-Riskregister!$K$14)*SQRT((1-AV1183)/2)))</f>
        <v>0</v>
      </c>
      <c r="AX1183" s="30">
        <f t="shared" ca="1" si="725"/>
        <v>0.22097048431085531</v>
      </c>
      <c r="AY1183" s="30">
        <f t="shared" ca="1" si="725"/>
        <v>0.83652984116306572</v>
      </c>
      <c r="AZ1183" s="30">
        <f>IF(Riskregister!$E$15="",0,COUNTIF(BP$4:BP$53,"&lt;"&amp;AX1183)*IF(AY1183&lt;0.5,Riskregister!$K$15+(Riskregister!$L$15-Riskregister!$K$15)*SQRT(AY1183/2),Riskregister!$L$15-(Riskregister!$L$15-Riskregister!$K$15)*SQRT((1-AY1183)/2)))</f>
        <v>0</v>
      </c>
      <c r="BA1183" s="30">
        <f t="shared" ca="1" si="726"/>
        <v>0.99441843898296356</v>
      </c>
      <c r="BB1183" s="30">
        <f t="shared" ca="1" si="726"/>
        <v>0.74193663004529298</v>
      </c>
      <c r="BC1183" s="30">
        <f>IF(Riskregister!$E$16="",0,COUNTIF(BQ$4:BQ$53,"&lt;"&amp;BA1183)*IF(BB1183&lt;0.5,Riskregister!$K$16+(Riskregister!$L$16-Riskregister!$K$16)*SQRT(BB1183/2),Riskregister!$L$16-(Riskregister!$L$16-Riskregister!$K$16)*SQRT((1-BB1183)/2)))</f>
        <v>0</v>
      </c>
      <c r="BD1183" s="30">
        <f t="shared" ca="1" si="714"/>
        <v>15204927.086982049</v>
      </c>
    </row>
    <row r="1184" spans="20:56" x14ac:dyDescent="0.35">
      <c r="T1184" s="30">
        <f t="shared" ref="T1184:U1203" ca="1" si="727">RAND()</f>
        <v>0.59073735906260127</v>
      </c>
      <c r="U1184" s="30">
        <f t="shared" ca="1" si="727"/>
        <v>0.55408945453907998</v>
      </c>
      <c r="V1184" s="30">
        <f ca="1">IF(Riskregister!$E$5="",0,COUNTIF(BF$4:BF$53,"&lt;"&amp;T1184)*IF(U1184&lt;0.5,Riskregister!$K$5+(Riskregister!$L$5-Riskregister!$K$5)*SQRT(U1184/2),Riskregister!$L$5-(Riskregister!$L$5-Riskregister!$K$5)*SQRT((1-U1184)/2)))</f>
        <v>1550073.4833841866</v>
      </c>
      <c r="W1184" s="30">
        <f t="shared" ref="W1184:X1203" ca="1" si="728">RAND()</f>
        <v>0.9207972010099128</v>
      </c>
      <c r="X1184" s="30">
        <f t="shared" ca="1" si="728"/>
        <v>0.76957703182762949</v>
      </c>
      <c r="Y1184" s="30">
        <f ca="1">IF(Riskregister!$E$6="",0,COUNTIF(BG$4:BG$53,"&lt;"&amp;W1184)*IF(X1184&lt;0.5,Riskregister!$K$6+(Riskregister!$L$6-Riskregister!$K$6)*SQRT(X1184/2),Riskregister!$L$6-(Riskregister!$L$6-Riskregister!$K$6)*SQRT((1-X1184)/2)))</f>
        <v>5556117.160126565</v>
      </c>
      <c r="Z1184" s="30">
        <f t="shared" ref="Z1184:AA1203" ca="1" si="729">RAND()</f>
        <v>0.77786324587270717</v>
      </c>
      <c r="AA1184" s="30">
        <f t="shared" ca="1" si="729"/>
        <v>0.54672799659545313</v>
      </c>
      <c r="AB1184" s="30">
        <f ca="1">IF(Riskregister!$E$7="",0,COUNTIF(BH$4:BH$53,"&lt;"&amp;Z1184)*IF(AA1184&lt;0.5,Riskregister!$K$7+(Riskregister!$L$7-Riskregister!$K$7)*SQRT(AA1184/2),Riskregister!$L$7-(Riskregister!$L$7-Riskregister!$K$7)*SQRT((1-AA1184)/2)))</f>
        <v>1867023.536087068</v>
      </c>
      <c r="AC1184" s="30">
        <f t="shared" ref="AC1184:AD1203" ca="1" si="730">RAND()</f>
        <v>0.7805108506378603</v>
      </c>
      <c r="AD1184" s="30">
        <f t="shared" ca="1" si="730"/>
        <v>0.22464036248098529</v>
      </c>
      <c r="AE1184" s="30">
        <f ca="1">IF(Riskregister!$E$8="",0,COUNTIF(BI$4:BI$53,"&lt;"&amp;AC1184)*IF(AD1184&lt;0.5,Riskregister!$K$8+(Riskregister!$L$8-Riskregister!$K$8)*SQRT(AD1184/2),Riskregister!$L$8-(Riskregister!$L$8-Riskregister!$K$8)*SQRT((1-AD1184)/2)))</f>
        <v>7500670.1911494881</v>
      </c>
      <c r="AF1184" s="30">
        <f t="shared" ref="AF1184:AG1203" ca="1" si="731">RAND()</f>
        <v>0.67748278054117184</v>
      </c>
      <c r="AG1184" s="30">
        <f t="shared" ca="1" si="731"/>
        <v>0.17608402640030907</v>
      </c>
      <c r="AH1184" s="30">
        <f>IF(Riskregister!$E$9="",0,COUNTIF(BJ$4:BJ$53,"&lt;"&amp;AF1184)*IF(AG1184&lt;0.5,Riskregister!$K$9+(Riskregister!$L$9-Riskregister!$K$9)*SQRT(AG1184/2),Riskregister!$L$9-(Riskregister!$L$9-Riskregister!$K$9)*SQRT((1-AG1184)/2)))</f>
        <v>0</v>
      </c>
      <c r="AI1184" s="30">
        <f t="shared" ref="AI1184:AJ1203" ca="1" si="732">RAND()</f>
        <v>0.92166830239005149</v>
      </c>
      <c r="AJ1184" s="30">
        <f t="shared" ca="1" si="732"/>
        <v>0.9235046704980443</v>
      </c>
      <c r="AK1184" s="30">
        <f>IF(Riskregister!$E$10="",0,COUNTIF(BK$4:BK$53,"&lt;"&amp;AI1184)*IF(AJ1184&lt;0.5,Riskregister!$K$10+(Riskregister!$L$10-Riskregister!$K$10)*SQRT(AJ1184/2),Riskregister!$L$10-(Riskregister!$L$10-Riskregister!$K$10)*SQRT((1-AJ1184)/2)))</f>
        <v>0</v>
      </c>
      <c r="AL1184" s="30">
        <f t="shared" ref="AL1184:AM1203" ca="1" si="733">RAND()</f>
        <v>0.48974597547677468</v>
      </c>
      <c r="AM1184" s="30">
        <f t="shared" ca="1" si="733"/>
        <v>0.99909108433689586</v>
      </c>
      <c r="AN1184" s="30">
        <f>IF(Riskregister!$E$11="",0,COUNTIF(BL$4:BL$53,"&lt;"&amp;AL1184)*IF(AM1184&lt;0.5,Riskregister!$K$11+(Riskregister!$L$11-Riskregister!$K$11)*SQRT(AM1184/2),Riskregister!$L$11-(Riskregister!$L$11-Riskregister!$K$11)*SQRT((1-AM1184)/2)))</f>
        <v>0</v>
      </c>
      <c r="AO1184" s="30">
        <f t="shared" ref="AO1184:AP1203" ca="1" si="734">RAND()</f>
        <v>0.12108904038963042</v>
      </c>
      <c r="AP1184" s="30">
        <f t="shared" ca="1" si="734"/>
        <v>0.76662848331810829</v>
      </c>
      <c r="AQ1184" s="30">
        <f>IF(Riskregister!$E$12="",0,COUNTIF(BM$4:BM$53,"&lt;"&amp;AO1184)*IF(AP1184&lt;0.5,Riskregister!$K$12+(Riskregister!$L$12-Riskregister!$K$12)*SQRT(AP1184/2),Riskregister!$L$12-(Riskregister!$L$12-Riskregister!$K$12)*SQRT((1-AP1184)/2)))</f>
        <v>0</v>
      </c>
      <c r="AR1184" s="30">
        <f t="shared" ref="AR1184:AS1203" ca="1" si="735">RAND()</f>
        <v>0.62217904633562993</v>
      </c>
      <c r="AS1184" s="30">
        <f t="shared" ca="1" si="735"/>
        <v>0.85106835067447373</v>
      </c>
      <c r="AT1184" s="30">
        <f>IF(Riskregister!$E$13="",0,COUNTIF(BN$4:BN$53,"&lt;"&amp;AR1184)*IF(AS1184&lt;0.5,Riskregister!$K$13+(Riskregister!$L$13-Riskregister!$K$13)*SQRT(AS1184/2),Riskregister!$L$13-(Riskregister!$L$13-Riskregister!$K$13)*SQRT((1-AS1184)/2)))</f>
        <v>0</v>
      </c>
      <c r="AU1184" s="30">
        <f t="shared" ref="AU1184:AV1203" ca="1" si="736">RAND()</f>
        <v>0.84308992968944974</v>
      </c>
      <c r="AV1184" s="30">
        <f t="shared" ca="1" si="736"/>
        <v>0.74755548913634906</v>
      </c>
      <c r="AW1184" s="30">
        <f>IF(Riskregister!$E$14="",0,COUNTIF(BO$4:BO$53,"&lt;"&amp;AU1184)*IF(AV1184&lt;0.5,Riskregister!$K$14+(Riskregister!$L$14-Riskregister!$K$14)*SQRT(AV1184/2),Riskregister!$L$14-(Riskregister!$L$14-Riskregister!$K$14)*SQRT((1-AV1184)/2)))</f>
        <v>0</v>
      </c>
      <c r="AX1184" s="30">
        <f t="shared" ref="AX1184:AY1203" ca="1" si="737">RAND()</f>
        <v>0.4370863032573421</v>
      </c>
      <c r="AY1184" s="30">
        <f t="shared" ca="1" si="737"/>
        <v>0.63468675947990749</v>
      </c>
      <c r="AZ1184" s="30">
        <f>IF(Riskregister!$E$15="",0,COUNTIF(BP$4:BP$53,"&lt;"&amp;AX1184)*IF(AY1184&lt;0.5,Riskregister!$K$15+(Riskregister!$L$15-Riskregister!$K$15)*SQRT(AY1184/2),Riskregister!$L$15-(Riskregister!$L$15-Riskregister!$K$15)*SQRT((1-AY1184)/2)))</f>
        <v>0</v>
      </c>
      <c r="BA1184" s="30">
        <f t="shared" ref="BA1184:BB1203" ca="1" si="738">RAND()</f>
        <v>0.22351540520259083</v>
      </c>
      <c r="BB1184" s="30">
        <f t="shared" ca="1" si="738"/>
        <v>0.64783744117143272</v>
      </c>
      <c r="BC1184" s="30">
        <f>IF(Riskregister!$E$16="",0,COUNTIF(BQ$4:BQ$53,"&lt;"&amp;BA1184)*IF(BB1184&lt;0.5,Riskregister!$K$16+(Riskregister!$L$16-Riskregister!$K$16)*SQRT(BB1184/2),Riskregister!$L$16-(Riskregister!$L$16-Riskregister!$K$16)*SQRT((1-BB1184)/2)))</f>
        <v>0</v>
      </c>
      <c r="BD1184" s="30">
        <f t="shared" ca="1" si="714"/>
        <v>16473884.370747307</v>
      </c>
    </row>
    <row r="1185" spans="20:56" x14ac:dyDescent="0.35">
      <c r="T1185" s="30">
        <f t="shared" ca="1" si="727"/>
        <v>0.42666761666578557</v>
      </c>
      <c r="U1185" s="30">
        <f t="shared" ca="1" si="727"/>
        <v>8.1093390835800583E-2</v>
      </c>
      <c r="V1185" s="30">
        <f ca="1">IF(Riskregister!$E$5="",0,COUNTIF(BF$4:BF$53,"&lt;"&amp;T1185)*IF(U1185&lt;0.5,Riskregister!$K$5+(Riskregister!$L$5-Riskregister!$K$5)*SQRT(U1185/2),Riskregister!$L$5-(Riskregister!$L$5-Riskregister!$K$5)*SQRT((1-U1185)/2)))</f>
        <v>721838.8353402128</v>
      </c>
      <c r="W1185" s="30">
        <f t="shared" ca="1" si="728"/>
        <v>0.51269450088903923</v>
      </c>
      <c r="X1185" s="30">
        <f t="shared" ca="1" si="728"/>
        <v>0.3869042450847191</v>
      </c>
      <c r="Y1185" s="30">
        <f ca="1">IF(Riskregister!$E$6="",0,COUNTIF(BG$4:BG$53,"&lt;"&amp;W1185)*IF(X1185&lt;0.5,Riskregister!$K$6+(Riskregister!$L$6-Riskregister!$K$6)*SQRT(X1185/2),Riskregister!$L$6-(Riskregister!$L$6-Riskregister!$K$6)*SQRT((1-X1185)/2)))</f>
        <v>1983394.9311997243</v>
      </c>
      <c r="Z1185" s="30">
        <f t="shared" ca="1" si="729"/>
        <v>0.50835096286954295</v>
      </c>
      <c r="AA1185" s="30">
        <f t="shared" ca="1" si="729"/>
        <v>0.90149815588510862</v>
      </c>
      <c r="AB1185" s="30">
        <f ca="1">IF(Riskregister!$E$7="",0,COUNTIF(BH$4:BH$53,"&lt;"&amp;Z1185)*IF(AA1185&lt;0.5,Riskregister!$K$7+(Riskregister!$L$7-Riskregister!$K$7)*SQRT(AA1185/2),Riskregister!$L$7-(Riskregister!$L$7-Riskregister!$K$7)*SQRT((1-AA1185)/2)))</f>
        <v>1933956.4759882018</v>
      </c>
      <c r="AC1185" s="30">
        <f t="shared" ca="1" si="730"/>
        <v>0.86187381110389294</v>
      </c>
      <c r="AD1185" s="30">
        <f t="shared" ca="1" si="730"/>
        <v>0.53242058002160531</v>
      </c>
      <c r="AE1185" s="30">
        <f ca="1">IF(Riskregister!$E$8="",0,COUNTIF(BI$4:BI$53,"&lt;"&amp;AC1185)*IF(AD1185&lt;0.5,Riskregister!$K$8+(Riskregister!$L$8-Riskregister!$K$8)*SQRT(AD1185/2),Riskregister!$L$8-(Riskregister!$L$8-Riskregister!$K$8)*SQRT((1-AD1185)/2)))</f>
        <v>13637325.695878886</v>
      </c>
      <c r="AF1185" s="30">
        <f t="shared" ca="1" si="731"/>
        <v>0.91246738034554109</v>
      </c>
      <c r="AG1185" s="30">
        <f t="shared" ca="1" si="731"/>
        <v>0.68029664831111691</v>
      </c>
      <c r="AH1185" s="30">
        <f>IF(Riskregister!$E$9="",0,COUNTIF(BJ$4:BJ$53,"&lt;"&amp;AF1185)*IF(AG1185&lt;0.5,Riskregister!$K$9+(Riskregister!$L$9-Riskregister!$K$9)*SQRT(AG1185/2),Riskregister!$L$9-(Riskregister!$L$9-Riskregister!$K$9)*SQRT((1-AG1185)/2)))</f>
        <v>0</v>
      </c>
      <c r="AI1185" s="30">
        <f t="shared" ca="1" si="732"/>
        <v>4.6021447853718755E-2</v>
      </c>
      <c r="AJ1185" s="30">
        <f t="shared" ca="1" si="732"/>
        <v>0.67791640369665396</v>
      </c>
      <c r="AK1185" s="30">
        <f>IF(Riskregister!$E$10="",0,COUNTIF(BK$4:BK$53,"&lt;"&amp;AI1185)*IF(AJ1185&lt;0.5,Riskregister!$K$10+(Riskregister!$L$10-Riskregister!$K$10)*SQRT(AJ1185/2),Riskregister!$L$10-(Riskregister!$L$10-Riskregister!$K$10)*SQRT((1-AJ1185)/2)))</f>
        <v>0</v>
      </c>
      <c r="AL1185" s="30">
        <f t="shared" ca="1" si="733"/>
        <v>0.91156542733189216</v>
      </c>
      <c r="AM1185" s="30">
        <f t="shared" ca="1" si="733"/>
        <v>0.96188988087191052</v>
      </c>
      <c r="AN1185" s="30">
        <f>IF(Riskregister!$E$11="",0,COUNTIF(BL$4:BL$53,"&lt;"&amp;AL1185)*IF(AM1185&lt;0.5,Riskregister!$K$11+(Riskregister!$L$11-Riskregister!$K$11)*SQRT(AM1185/2),Riskregister!$L$11-(Riskregister!$L$11-Riskregister!$K$11)*SQRT((1-AM1185)/2)))</f>
        <v>0</v>
      </c>
      <c r="AO1185" s="30">
        <f t="shared" ca="1" si="734"/>
        <v>0.77261883917454721</v>
      </c>
      <c r="AP1185" s="30">
        <f t="shared" ca="1" si="734"/>
        <v>1.5401895291644485E-2</v>
      </c>
      <c r="AQ1185" s="30">
        <f>IF(Riskregister!$E$12="",0,COUNTIF(BM$4:BM$53,"&lt;"&amp;AO1185)*IF(AP1185&lt;0.5,Riskregister!$K$12+(Riskregister!$L$12-Riskregister!$K$12)*SQRT(AP1185/2),Riskregister!$L$12-(Riskregister!$L$12-Riskregister!$K$12)*SQRT((1-AP1185)/2)))</f>
        <v>0</v>
      </c>
      <c r="AR1185" s="30">
        <f t="shared" ca="1" si="735"/>
        <v>0.92319128088233693</v>
      </c>
      <c r="AS1185" s="30">
        <f t="shared" ca="1" si="735"/>
        <v>0.79103642763080917</v>
      </c>
      <c r="AT1185" s="30">
        <f>IF(Riskregister!$E$13="",0,COUNTIF(BN$4:BN$53,"&lt;"&amp;AR1185)*IF(AS1185&lt;0.5,Riskregister!$K$13+(Riskregister!$L$13-Riskregister!$K$13)*SQRT(AS1185/2),Riskregister!$L$13-(Riskregister!$L$13-Riskregister!$K$13)*SQRT((1-AS1185)/2)))</f>
        <v>0</v>
      </c>
      <c r="AU1185" s="30">
        <f t="shared" ca="1" si="736"/>
        <v>0.24225901148124007</v>
      </c>
      <c r="AV1185" s="30">
        <f t="shared" ca="1" si="736"/>
        <v>0.81259145770532626</v>
      </c>
      <c r="AW1185" s="30">
        <f>IF(Riskregister!$E$14="",0,COUNTIF(BO$4:BO$53,"&lt;"&amp;AU1185)*IF(AV1185&lt;0.5,Riskregister!$K$14+(Riskregister!$L$14-Riskregister!$K$14)*SQRT(AV1185/2),Riskregister!$L$14-(Riskregister!$L$14-Riskregister!$K$14)*SQRT((1-AV1185)/2)))</f>
        <v>0</v>
      </c>
      <c r="AX1185" s="30">
        <f t="shared" ca="1" si="737"/>
        <v>0.98144806839333854</v>
      </c>
      <c r="AY1185" s="30">
        <f t="shared" ca="1" si="737"/>
        <v>0.73451972660108444</v>
      </c>
      <c r="AZ1185" s="30">
        <f>IF(Riskregister!$E$15="",0,COUNTIF(BP$4:BP$53,"&lt;"&amp;AX1185)*IF(AY1185&lt;0.5,Riskregister!$K$15+(Riskregister!$L$15-Riskregister!$K$15)*SQRT(AY1185/2),Riskregister!$L$15-(Riskregister!$L$15-Riskregister!$K$15)*SQRT((1-AY1185)/2)))</f>
        <v>0</v>
      </c>
      <c r="BA1185" s="30">
        <f t="shared" ca="1" si="738"/>
        <v>0.24253137573566264</v>
      </c>
      <c r="BB1185" s="30">
        <f t="shared" ca="1" si="738"/>
        <v>0.56847955882745871</v>
      </c>
      <c r="BC1185" s="30">
        <f>IF(Riskregister!$E$16="",0,COUNTIF(BQ$4:BQ$53,"&lt;"&amp;BA1185)*IF(BB1185&lt;0.5,Riskregister!$K$16+(Riskregister!$L$16-Riskregister!$K$16)*SQRT(BB1185/2),Riskregister!$L$16-(Riskregister!$L$16-Riskregister!$K$16)*SQRT((1-BB1185)/2)))</f>
        <v>0</v>
      </c>
      <c r="BD1185" s="30">
        <f t="shared" ca="1" si="714"/>
        <v>18276515.938407026</v>
      </c>
    </row>
    <row r="1186" spans="20:56" x14ac:dyDescent="0.35">
      <c r="T1186" s="30">
        <f t="shared" ca="1" si="727"/>
        <v>0.2242373003266882</v>
      </c>
      <c r="U1186" s="30">
        <f t="shared" ca="1" si="727"/>
        <v>0.34412241074648431</v>
      </c>
      <c r="V1186" s="30">
        <f ca="1">IF(Riskregister!$E$5="",0,COUNTIF(BF$4:BF$53,"&lt;"&amp;T1186)*IF(U1186&lt;0.5,Riskregister!$K$5+(Riskregister!$L$5-Riskregister!$K$5)*SQRT(U1186/2),Riskregister!$L$5-(Riskregister!$L$5-Riskregister!$K$5)*SQRT((1-U1186)/2)))</f>
        <v>673322.34911980038</v>
      </c>
      <c r="W1186" s="30">
        <f t="shared" ca="1" si="728"/>
        <v>0.6518906710463902</v>
      </c>
      <c r="X1186" s="30">
        <f t="shared" ca="1" si="728"/>
        <v>9.6435353842203586E-2</v>
      </c>
      <c r="Y1186" s="30">
        <f ca="1">IF(Riskregister!$E$6="",0,COUNTIF(BG$4:BG$53,"&lt;"&amp;W1186)*IF(X1186&lt;0.5,Riskregister!$K$6+(Riskregister!$L$6-Riskregister!$K$6)*SQRT(X1186/2),Riskregister!$L$6-(Riskregister!$L$6-Riskregister!$K$6)*SQRT((1-X1186)/2)))</f>
        <v>1190506.8582229246</v>
      </c>
      <c r="Z1186" s="30">
        <f t="shared" ca="1" si="729"/>
        <v>0.97166376525107967</v>
      </c>
      <c r="AA1186" s="30">
        <f t="shared" ca="1" si="729"/>
        <v>0.39714069936602492</v>
      </c>
      <c r="AB1186" s="30">
        <f ca="1">IF(Riskregister!$E$7="",0,COUNTIF(BH$4:BH$53,"&lt;"&amp;Z1186)*IF(AA1186&lt;0.5,Riskregister!$K$7+(Riskregister!$L$7-Riskregister!$K$7)*SQRT(AA1186/2),Riskregister!$L$7-(Riskregister!$L$7-Riskregister!$K$7)*SQRT((1-AA1186)/2)))</f>
        <v>2265607.4749710239</v>
      </c>
      <c r="AC1186" s="30">
        <f t="shared" ca="1" si="730"/>
        <v>0.72577778432825846</v>
      </c>
      <c r="AD1186" s="30">
        <f t="shared" ca="1" si="730"/>
        <v>0.18224049286060018</v>
      </c>
      <c r="AE1186" s="30">
        <f ca="1">IF(Riskregister!$E$8="",0,COUNTIF(BI$4:BI$53,"&lt;"&amp;AC1186)*IF(AD1186&lt;0.5,Riskregister!$K$8+(Riskregister!$L$8-Riskregister!$K$8)*SQRT(AD1186/2),Riskregister!$L$8-(Riskregister!$L$8-Riskregister!$K$8)*SQRT((1-AD1186)/2)))</f>
        <v>6874992.5020501362</v>
      </c>
      <c r="AF1186" s="30">
        <f t="shared" ca="1" si="731"/>
        <v>7.9468987454074935E-2</v>
      </c>
      <c r="AG1186" s="30">
        <f t="shared" ca="1" si="731"/>
        <v>0.46261738888004833</v>
      </c>
      <c r="AH1186" s="30">
        <f>IF(Riskregister!$E$9="",0,COUNTIF(BJ$4:BJ$53,"&lt;"&amp;AF1186)*IF(AG1186&lt;0.5,Riskregister!$K$9+(Riskregister!$L$9-Riskregister!$K$9)*SQRT(AG1186/2),Riskregister!$L$9-(Riskregister!$L$9-Riskregister!$K$9)*SQRT((1-AG1186)/2)))</f>
        <v>0</v>
      </c>
      <c r="AI1186" s="30">
        <f t="shared" ca="1" si="732"/>
        <v>0.92445071885112395</v>
      </c>
      <c r="AJ1186" s="30">
        <f t="shared" ca="1" si="732"/>
        <v>0.14468725020653883</v>
      </c>
      <c r="AK1186" s="30">
        <f>IF(Riskregister!$E$10="",0,COUNTIF(BK$4:BK$53,"&lt;"&amp;AI1186)*IF(AJ1186&lt;0.5,Riskregister!$K$10+(Riskregister!$L$10-Riskregister!$K$10)*SQRT(AJ1186/2),Riskregister!$L$10-(Riskregister!$L$10-Riskregister!$K$10)*SQRT((1-AJ1186)/2)))</f>
        <v>0</v>
      </c>
      <c r="AL1186" s="30">
        <f t="shared" ca="1" si="733"/>
        <v>0.57908599299538022</v>
      </c>
      <c r="AM1186" s="30">
        <f t="shared" ca="1" si="733"/>
        <v>0.75644409891929976</v>
      </c>
      <c r="AN1186" s="30">
        <f>IF(Riskregister!$E$11="",0,COUNTIF(BL$4:BL$53,"&lt;"&amp;AL1186)*IF(AM1186&lt;0.5,Riskregister!$K$11+(Riskregister!$L$11-Riskregister!$K$11)*SQRT(AM1186/2),Riskregister!$L$11-(Riskregister!$L$11-Riskregister!$K$11)*SQRT((1-AM1186)/2)))</f>
        <v>0</v>
      </c>
      <c r="AO1186" s="30">
        <f t="shared" ca="1" si="734"/>
        <v>0.68789685014698532</v>
      </c>
      <c r="AP1186" s="30">
        <f t="shared" ca="1" si="734"/>
        <v>0.45462545409656507</v>
      </c>
      <c r="AQ1186" s="30">
        <f>IF(Riskregister!$E$12="",0,COUNTIF(BM$4:BM$53,"&lt;"&amp;AO1186)*IF(AP1186&lt;0.5,Riskregister!$K$12+(Riskregister!$L$12-Riskregister!$K$12)*SQRT(AP1186/2),Riskregister!$L$12-(Riskregister!$L$12-Riskregister!$K$12)*SQRT((1-AP1186)/2)))</f>
        <v>0</v>
      </c>
      <c r="AR1186" s="30">
        <f t="shared" ca="1" si="735"/>
        <v>0.65975192927216331</v>
      </c>
      <c r="AS1186" s="30">
        <f t="shared" ca="1" si="735"/>
        <v>0.87392677700307508</v>
      </c>
      <c r="AT1186" s="30">
        <f>IF(Riskregister!$E$13="",0,COUNTIF(BN$4:BN$53,"&lt;"&amp;AR1186)*IF(AS1186&lt;0.5,Riskregister!$K$13+(Riskregister!$L$13-Riskregister!$K$13)*SQRT(AS1186/2),Riskregister!$L$13-(Riskregister!$L$13-Riskregister!$K$13)*SQRT((1-AS1186)/2)))</f>
        <v>0</v>
      </c>
      <c r="AU1186" s="30">
        <f t="shared" ca="1" si="736"/>
        <v>0.61297671706738932</v>
      </c>
      <c r="AV1186" s="30">
        <f t="shared" ca="1" si="736"/>
        <v>0.78792953836503299</v>
      </c>
      <c r="AW1186" s="30">
        <f>IF(Riskregister!$E$14="",0,COUNTIF(BO$4:BO$53,"&lt;"&amp;AU1186)*IF(AV1186&lt;0.5,Riskregister!$K$14+(Riskregister!$L$14-Riskregister!$K$14)*SQRT(AV1186/2),Riskregister!$L$14-(Riskregister!$L$14-Riskregister!$K$14)*SQRT((1-AV1186)/2)))</f>
        <v>0</v>
      </c>
      <c r="AX1186" s="30">
        <f t="shared" ca="1" si="737"/>
        <v>0.94306392017143725</v>
      </c>
      <c r="AY1186" s="30">
        <f t="shared" ca="1" si="737"/>
        <v>3.7084796954703569E-2</v>
      </c>
      <c r="AZ1186" s="30">
        <f>IF(Riskregister!$E$15="",0,COUNTIF(BP$4:BP$53,"&lt;"&amp;AX1186)*IF(AY1186&lt;0.5,Riskregister!$K$15+(Riskregister!$L$15-Riskregister!$K$15)*SQRT(AY1186/2),Riskregister!$L$15-(Riskregister!$L$15-Riskregister!$K$15)*SQRT((1-AY1186)/2)))</f>
        <v>0</v>
      </c>
      <c r="BA1186" s="30">
        <f t="shared" ca="1" si="738"/>
        <v>0.46424432966932105</v>
      </c>
      <c r="BB1186" s="30">
        <f t="shared" ca="1" si="738"/>
        <v>0.79192623756026792</v>
      </c>
      <c r="BC1186" s="30">
        <f>IF(Riskregister!$E$16="",0,COUNTIF(BQ$4:BQ$53,"&lt;"&amp;BA1186)*IF(BB1186&lt;0.5,Riskregister!$K$16+(Riskregister!$L$16-Riskregister!$K$16)*SQRT(BB1186/2),Riskregister!$L$16-(Riskregister!$L$16-Riskregister!$K$16)*SQRT((1-BB1186)/2)))</f>
        <v>0</v>
      </c>
      <c r="BD1186" s="30">
        <f t="shared" ca="1" si="714"/>
        <v>11004429.184363885</v>
      </c>
    </row>
    <row r="1187" spans="20:56" x14ac:dyDescent="0.35">
      <c r="T1187" s="30">
        <f t="shared" ca="1" si="727"/>
        <v>0.7115121841866775</v>
      </c>
      <c r="U1187" s="30">
        <f t="shared" ca="1" si="727"/>
        <v>0.45402973516369172</v>
      </c>
      <c r="V1187" s="30">
        <f ca="1">IF(Riskregister!$E$5="",0,COUNTIF(BF$4:BF$53,"&lt;"&amp;T1187)*IF(U1187&lt;0.5,Riskregister!$K$5+(Riskregister!$L$5-Riskregister!$K$5)*SQRT(U1187/2),Riskregister!$L$5-(Riskregister!$L$5-Riskregister!$K$5)*SQRT((1-U1187)/2)))</f>
        <v>1822036.7377721227</v>
      </c>
      <c r="W1187" s="30">
        <f t="shared" ca="1" si="728"/>
        <v>0.60760766076890838</v>
      </c>
      <c r="X1187" s="30">
        <f t="shared" ca="1" si="728"/>
        <v>0.74862792022816327</v>
      </c>
      <c r="Y1187" s="30">
        <f ca="1">IF(Riskregister!$E$6="",0,COUNTIF(BG$4:BG$53,"&lt;"&amp;W1187)*IF(X1187&lt;0.5,Riskregister!$K$6+(Riskregister!$L$6-Riskregister!$K$6)*SQRT(X1187/2),Riskregister!$L$6-(Riskregister!$L$6-Riskregister!$K$6)*SQRT((1-X1187)/2)))</f>
        <v>2723719.8282032656</v>
      </c>
      <c r="Z1187" s="30">
        <f t="shared" ca="1" si="729"/>
        <v>0.21854110807751004</v>
      </c>
      <c r="AA1187" s="30">
        <f t="shared" ca="1" si="729"/>
        <v>0.71479962750069148</v>
      </c>
      <c r="AB1187" s="30">
        <f ca="1">IF(Riskregister!$E$7="",0,COUNTIF(BH$4:BH$53,"&lt;"&amp;Z1187)*IF(AA1187&lt;0.5,Riskregister!$K$7+(Riskregister!$L$7-Riskregister!$K$7)*SQRT(AA1187/2),Riskregister!$L$7-(Riskregister!$L$7-Riskregister!$K$7)*SQRT((1-AA1187)/2)))</f>
        <v>1071325.842272083</v>
      </c>
      <c r="AC1187" s="30">
        <f t="shared" ca="1" si="730"/>
        <v>0.10779476206503724</v>
      </c>
      <c r="AD1187" s="30">
        <f t="shared" ca="1" si="730"/>
        <v>0.60626052016763055</v>
      </c>
      <c r="AE1187" s="30">
        <f ca="1">IF(Riskregister!$E$8="",0,COUNTIF(BI$4:BI$53,"&lt;"&amp;AC1187)*IF(AD1187&lt;0.5,Riskregister!$K$8+(Riskregister!$L$8-Riskregister!$K$8)*SQRT(AD1187/2),Riskregister!$L$8-(Riskregister!$L$8-Riskregister!$K$8)*SQRT((1-AD1187)/2)))</f>
        <v>2914609.7356253625</v>
      </c>
      <c r="AF1187" s="30">
        <f t="shared" ca="1" si="731"/>
        <v>3.5317031838218771E-2</v>
      </c>
      <c r="AG1187" s="30">
        <f t="shared" ca="1" si="731"/>
        <v>0.72335861078664043</v>
      </c>
      <c r="AH1187" s="30">
        <f>IF(Riskregister!$E$9="",0,COUNTIF(BJ$4:BJ$53,"&lt;"&amp;AF1187)*IF(AG1187&lt;0.5,Riskregister!$K$9+(Riskregister!$L$9-Riskregister!$K$9)*SQRT(AG1187/2),Riskregister!$L$9-(Riskregister!$L$9-Riskregister!$K$9)*SQRT((1-AG1187)/2)))</f>
        <v>0</v>
      </c>
      <c r="AI1187" s="30">
        <f t="shared" ca="1" si="732"/>
        <v>0.29201268141193926</v>
      </c>
      <c r="AJ1187" s="30">
        <f t="shared" ca="1" si="732"/>
        <v>0.45239717185054684</v>
      </c>
      <c r="AK1187" s="30">
        <f>IF(Riskregister!$E$10="",0,COUNTIF(BK$4:BK$53,"&lt;"&amp;AI1187)*IF(AJ1187&lt;0.5,Riskregister!$K$10+(Riskregister!$L$10-Riskregister!$K$10)*SQRT(AJ1187/2),Riskregister!$L$10-(Riskregister!$L$10-Riskregister!$K$10)*SQRT((1-AJ1187)/2)))</f>
        <v>0</v>
      </c>
      <c r="AL1187" s="30">
        <f t="shared" ca="1" si="733"/>
        <v>0.66841780999324329</v>
      </c>
      <c r="AM1187" s="30">
        <f t="shared" ca="1" si="733"/>
        <v>0.3228366364601678</v>
      </c>
      <c r="AN1187" s="30">
        <f>IF(Riskregister!$E$11="",0,COUNTIF(BL$4:BL$53,"&lt;"&amp;AL1187)*IF(AM1187&lt;0.5,Riskregister!$K$11+(Riskregister!$L$11-Riskregister!$K$11)*SQRT(AM1187/2),Riskregister!$L$11-(Riskregister!$L$11-Riskregister!$K$11)*SQRT((1-AM1187)/2)))</f>
        <v>0</v>
      </c>
      <c r="AO1187" s="30">
        <f t="shared" ca="1" si="734"/>
        <v>0.83791684854189197</v>
      </c>
      <c r="AP1187" s="30">
        <f t="shared" ca="1" si="734"/>
        <v>0.46529305932446563</v>
      </c>
      <c r="AQ1187" s="30">
        <f>IF(Riskregister!$E$12="",0,COUNTIF(BM$4:BM$53,"&lt;"&amp;AO1187)*IF(AP1187&lt;0.5,Riskregister!$K$12+(Riskregister!$L$12-Riskregister!$K$12)*SQRT(AP1187/2),Riskregister!$L$12-(Riskregister!$L$12-Riskregister!$K$12)*SQRT((1-AP1187)/2)))</f>
        <v>0</v>
      </c>
      <c r="AR1187" s="30">
        <f t="shared" ca="1" si="735"/>
        <v>0.37201545452026485</v>
      </c>
      <c r="AS1187" s="30">
        <f t="shared" ca="1" si="735"/>
        <v>0.56741182286814018</v>
      </c>
      <c r="AT1187" s="30">
        <f>IF(Riskregister!$E$13="",0,COUNTIF(BN$4:BN$53,"&lt;"&amp;AR1187)*IF(AS1187&lt;0.5,Riskregister!$K$13+(Riskregister!$L$13-Riskregister!$K$13)*SQRT(AS1187/2),Riskregister!$L$13-(Riskregister!$L$13-Riskregister!$K$13)*SQRT((1-AS1187)/2)))</f>
        <v>0</v>
      </c>
      <c r="AU1187" s="30">
        <f t="shared" ca="1" si="736"/>
        <v>0.58768874965582485</v>
      </c>
      <c r="AV1187" s="30">
        <f t="shared" ca="1" si="736"/>
        <v>0.34208487350897177</v>
      </c>
      <c r="AW1187" s="30">
        <f>IF(Riskregister!$E$14="",0,COUNTIF(BO$4:BO$53,"&lt;"&amp;AU1187)*IF(AV1187&lt;0.5,Riskregister!$K$14+(Riskregister!$L$14-Riskregister!$K$14)*SQRT(AV1187/2),Riskregister!$L$14-(Riskregister!$L$14-Riskregister!$K$14)*SQRT((1-AV1187)/2)))</f>
        <v>0</v>
      </c>
      <c r="AX1187" s="30">
        <f t="shared" ca="1" si="737"/>
        <v>0.92190428926711121</v>
      </c>
      <c r="AY1187" s="30">
        <f t="shared" ca="1" si="737"/>
        <v>0.76602213873686376</v>
      </c>
      <c r="AZ1187" s="30">
        <f>IF(Riskregister!$E$15="",0,COUNTIF(BP$4:BP$53,"&lt;"&amp;AX1187)*IF(AY1187&lt;0.5,Riskregister!$K$15+(Riskregister!$L$15-Riskregister!$K$15)*SQRT(AY1187/2),Riskregister!$L$15-(Riskregister!$L$15-Riskregister!$K$15)*SQRT((1-AY1187)/2)))</f>
        <v>0</v>
      </c>
      <c r="BA1187" s="30">
        <f t="shared" ca="1" si="738"/>
        <v>0.22249686117656675</v>
      </c>
      <c r="BB1187" s="30">
        <f t="shared" ca="1" si="738"/>
        <v>0.87582745368355308</v>
      </c>
      <c r="BC1187" s="30">
        <f>IF(Riskregister!$E$16="",0,COUNTIF(BQ$4:BQ$53,"&lt;"&amp;BA1187)*IF(BB1187&lt;0.5,Riskregister!$K$16+(Riskregister!$L$16-Riskregister!$K$16)*SQRT(BB1187/2),Riskregister!$L$16-(Riskregister!$L$16-Riskregister!$K$16)*SQRT((1-BB1187)/2)))</f>
        <v>0</v>
      </c>
      <c r="BD1187" s="30">
        <f t="shared" ca="1" si="714"/>
        <v>8531692.1438728347</v>
      </c>
    </row>
    <row r="1188" spans="20:56" x14ac:dyDescent="0.35">
      <c r="T1188" s="30">
        <f t="shared" ca="1" si="727"/>
        <v>0.65874426479107528</v>
      </c>
      <c r="U1188" s="30">
        <f t="shared" ca="1" si="727"/>
        <v>0.64414013369348422</v>
      </c>
      <c r="V1188" s="30">
        <f ca="1">IF(Riskregister!$E$5="",0,COUNTIF(BF$4:BF$53,"&lt;"&amp;T1188)*IF(U1188&lt;0.5,Riskregister!$K$5+(Riskregister!$L$5-Riskregister!$K$5)*SQRT(U1188/2),Riskregister!$L$5-(Riskregister!$L$5-Riskregister!$K$5)*SQRT((1-U1188)/2)))</f>
        <v>1640728.649680132</v>
      </c>
      <c r="W1188" s="30">
        <f t="shared" ca="1" si="728"/>
        <v>0.94607116884526854</v>
      </c>
      <c r="X1188" s="30">
        <f t="shared" ca="1" si="728"/>
        <v>0.83480105157320583</v>
      </c>
      <c r="Y1188" s="30">
        <f ca="1">IF(Riskregister!$E$6="",0,COUNTIF(BG$4:BG$53,"&lt;"&amp;W1188)*IF(X1188&lt;0.5,Riskregister!$K$6+(Riskregister!$L$6-Riskregister!$K$6)*SQRT(X1188/2),Riskregister!$L$6-(Riskregister!$L$6-Riskregister!$K$6)*SQRT((1-X1188)/2)))</f>
        <v>5930711.0537137389</v>
      </c>
      <c r="Z1188" s="30">
        <f t="shared" ca="1" si="729"/>
        <v>0.74792375815028889</v>
      </c>
      <c r="AA1188" s="30">
        <f t="shared" ca="1" si="729"/>
        <v>0.60738635986849021</v>
      </c>
      <c r="AB1188" s="30">
        <f ca="1">IF(Riskregister!$E$7="",0,COUNTIF(BH$4:BH$53,"&lt;"&amp;Z1188)*IF(AA1188&lt;0.5,Riskregister!$K$7+(Riskregister!$L$7-Riskregister!$K$7)*SQRT(AA1188/2),Riskregister!$L$7-(Riskregister!$L$7-Riskregister!$K$7)*SQRT((1-AA1188)/2)))</f>
        <v>1959417.2863869502</v>
      </c>
      <c r="AC1188" s="30">
        <f t="shared" ca="1" si="730"/>
        <v>0.1609165443393471</v>
      </c>
      <c r="AD1188" s="30">
        <f t="shared" ca="1" si="730"/>
        <v>0.57048963839033218</v>
      </c>
      <c r="AE1188" s="30">
        <f ca="1">IF(Riskregister!$E$8="",0,COUNTIF(BI$4:BI$53,"&lt;"&amp;AC1188)*IF(AD1188&lt;0.5,Riskregister!$K$8+(Riskregister!$L$8-Riskregister!$K$8)*SQRT(AD1188/2),Riskregister!$L$8-(Riskregister!$L$8-Riskregister!$K$8)*SQRT((1-AD1188)/2)))</f>
        <v>2821940.7850155267</v>
      </c>
      <c r="AF1188" s="30">
        <f t="shared" ca="1" si="731"/>
        <v>0.58610472532389057</v>
      </c>
      <c r="AG1188" s="30">
        <f t="shared" ca="1" si="731"/>
        <v>0.38838580695327973</v>
      </c>
      <c r="AH1188" s="30">
        <f>IF(Riskregister!$E$9="",0,COUNTIF(BJ$4:BJ$53,"&lt;"&amp;AF1188)*IF(AG1188&lt;0.5,Riskregister!$K$9+(Riskregister!$L$9-Riskregister!$K$9)*SQRT(AG1188/2),Riskregister!$L$9-(Riskregister!$L$9-Riskregister!$K$9)*SQRT((1-AG1188)/2)))</f>
        <v>0</v>
      </c>
      <c r="AI1188" s="30">
        <f t="shared" ca="1" si="732"/>
        <v>0.87323520684009759</v>
      </c>
      <c r="AJ1188" s="30">
        <f t="shared" ca="1" si="732"/>
        <v>0.6226338549612378</v>
      </c>
      <c r="AK1188" s="30">
        <f>IF(Riskregister!$E$10="",0,COUNTIF(BK$4:BK$53,"&lt;"&amp;AI1188)*IF(AJ1188&lt;0.5,Riskregister!$K$10+(Riskregister!$L$10-Riskregister!$K$10)*SQRT(AJ1188/2),Riskregister!$L$10-(Riskregister!$L$10-Riskregister!$K$10)*SQRT((1-AJ1188)/2)))</f>
        <v>0</v>
      </c>
      <c r="AL1188" s="30">
        <f t="shared" ca="1" si="733"/>
        <v>0.69453674398626852</v>
      </c>
      <c r="AM1188" s="30">
        <f t="shared" ca="1" si="733"/>
        <v>0.32610573172755397</v>
      </c>
      <c r="AN1188" s="30">
        <f>IF(Riskregister!$E$11="",0,COUNTIF(BL$4:BL$53,"&lt;"&amp;AL1188)*IF(AM1188&lt;0.5,Riskregister!$K$11+(Riskregister!$L$11-Riskregister!$K$11)*SQRT(AM1188/2),Riskregister!$L$11-(Riskregister!$L$11-Riskregister!$K$11)*SQRT((1-AM1188)/2)))</f>
        <v>0</v>
      </c>
      <c r="AO1188" s="30">
        <f t="shared" ca="1" si="734"/>
        <v>0.1862334084758579</v>
      </c>
      <c r="AP1188" s="30">
        <f t="shared" ca="1" si="734"/>
        <v>6.1257331478238308E-3</v>
      </c>
      <c r="AQ1188" s="30">
        <f>IF(Riskregister!$E$12="",0,COUNTIF(BM$4:BM$53,"&lt;"&amp;AO1188)*IF(AP1188&lt;0.5,Riskregister!$K$12+(Riskregister!$L$12-Riskregister!$K$12)*SQRT(AP1188/2),Riskregister!$L$12-(Riskregister!$L$12-Riskregister!$K$12)*SQRT((1-AP1188)/2)))</f>
        <v>0</v>
      </c>
      <c r="AR1188" s="30">
        <f t="shared" ca="1" si="735"/>
        <v>0.57813521455443051</v>
      </c>
      <c r="AS1188" s="30">
        <f t="shared" ca="1" si="735"/>
        <v>0.4111593606181746</v>
      </c>
      <c r="AT1188" s="30">
        <f>IF(Riskregister!$E$13="",0,COUNTIF(BN$4:BN$53,"&lt;"&amp;AR1188)*IF(AS1188&lt;0.5,Riskregister!$K$13+(Riskregister!$L$13-Riskregister!$K$13)*SQRT(AS1188/2),Riskregister!$L$13-(Riskregister!$L$13-Riskregister!$K$13)*SQRT((1-AS1188)/2)))</f>
        <v>0</v>
      </c>
      <c r="AU1188" s="30">
        <f t="shared" ca="1" si="736"/>
        <v>0.63681774364326504</v>
      </c>
      <c r="AV1188" s="30">
        <f t="shared" ca="1" si="736"/>
        <v>0.97864174568643425</v>
      </c>
      <c r="AW1188" s="30">
        <f>IF(Riskregister!$E$14="",0,COUNTIF(BO$4:BO$53,"&lt;"&amp;AU1188)*IF(AV1188&lt;0.5,Riskregister!$K$14+(Riskregister!$L$14-Riskregister!$K$14)*SQRT(AV1188/2),Riskregister!$L$14-(Riskregister!$L$14-Riskregister!$K$14)*SQRT((1-AV1188)/2)))</f>
        <v>0</v>
      </c>
      <c r="AX1188" s="30">
        <f t="shared" ca="1" si="737"/>
        <v>0.42289129242970169</v>
      </c>
      <c r="AY1188" s="30">
        <f t="shared" ca="1" si="737"/>
        <v>0.29496945734711622</v>
      </c>
      <c r="AZ1188" s="30">
        <f>IF(Riskregister!$E$15="",0,COUNTIF(BP$4:BP$53,"&lt;"&amp;AX1188)*IF(AY1188&lt;0.5,Riskregister!$K$15+(Riskregister!$L$15-Riskregister!$K$15)*SQRT(AY1188/2),Riskregister!$L$15-(Riskregister!$L$15-Riskregister!$K$15)*SQRT((1-AY1188)/2)))</f>
        <v>0</v>
      </c>
      <c r="BA1188" s="30">
        <f t="shared" ca="1" si="738"/>
        <v>0.61949149068706633</v>
      </c>
      <c r="BB1188" s="30">
        <f t="shared" ca="1" si="738"/>
        <v>0.93021143751932744</v>
      </c>
      <c r="BC1188" s="30">
        <f>IF(Riskregister!$E$16="",0,COUNTIF(BQ$4:BQ$53,"&lt;"&amp;BA1188)*IF(BB1188&lt;0.5,Riskregister!$K$16+(Riskregister!$L$16-Riskregister!$K$16)*SQRT(BB1188/2),Riskregister!$L$16-(Riskregister!$L$16-Riskregister!$K$16)*SQRT((1-BB1188)/2)))</f>
        <v>0</v>
      </c>
      <c r="BD1188" s="30">
        <f t="shared" ca="1" si="714"/>
        <v>12352797.774796348</v>
      </c>
    </row>
    <row r="1189" spans="20:56" x14ac:dyDescent="0.35">
      <c r="T1189" s="30">
        <f t="shared" ca="1" si="727"/>
        <v>0.65158064683699413</v>
      </c>
      <c r="U1189" s="30">
        <f t="shared" ca="1" si="727"/>
        <v>0.87031153441059683</v>
      </c>
      <c r="V1189" s="30">
        <f ca="1">IF(Riskregister!$E$5="",0,COUNTIF(BF$4:BF$53,"&lt;"&amp;T1189)*IF(U1189&lt;0.5,Riskregister!$K$5+(Riskregister!$L$5-Riskregister!$K$5)*SQRT(U1189/2),Riskregister!$L$5-(Riskregister!$L$5-Riskregister!$K$5)*SQRT((1-U1189)/2)))</f>
        <v>1941638.4459241447</v>
      </c>
      <c r="W1189" s="30">
        <f t="shared" ca="1" si="728"/>
        <v>0.78442409733341723</v>
      </c>
      <c r="X1189" s="30">
        <f t="shared" ca="1" si="728"/>
        <v>0.31839349478976708</v>
      </c>
      <c r="Y1189" s="30">
        <f ca="1">IF(Riskregister!$E$6="",0,COUNTIF(BG$4:BG$53,"&lt;"&amp;W1189)*IF(X1189&lt;0.5,Riskregister!$K$6+(Riskregister!$L$6-Riskregister!$K$6)*SQRT(X1189/2),Riskregister!$L$6-(Riskregister!$L$6-Riskregister!$K$6)*SQRT((1-X1189)/2)))</f>
        <v>2754571.2227807194</v>
      </c>
      <c r="Z1189" s="30">
        <f t="shared" ca="1" si="729"/>
        <v>2.9880571018853663E-2</v>
      </c>
      <c r="AA1189" s="30">
        <f t="shared" ca="1" si="729"/>
        <v>9.9703609073781951E-2</v>
      </c>
      <c r="AB1189" s="30">
        <f ca="1">IF(Riskregister!$E$7="",0,COUNTIF(BH$4:BH$53,"&lt;"&amp;Z1189)*IF(AA1189&lt;0.5,Riskregister!$K$7+(Riskregister!$L$7-Riskregister!$K$7)*SQRT(AA1189/2),Riskregister!$L$7-(Riskregister!$L$7-Riskregister!$K$7)*SQRT((1-AA1189)/2)))</f>
        <v>256292.62370014965</v>
      </c>
      <c r="AC1189" s="30">
        <f t="shared" ca="1" si="730"/>
        <v>0.37793191751621735</v>
      </c>
      <c r="AD1189" s="30">
        <f t="shared" ca="1" si="730"/>
        <v>0.65768942259038943</v>
      </c>
      <c r="AE1189" s="30">
        <f ca="1">IF(Riskregister!$E$8="",0,COUNTIF(BI$4:BI$53,"&lt;"&amp;AC1189)*IF(AD1189&lt;0.5,Riskregister!$K$8+(Riskregister!$L$8-Riskregister!$K$8)*SQRT(AD1189/2),Riskregister!$L$8-(Riskregister!$L$8-Riskregister!$K$8)*SQRT((1-AD1189)/2)))</f>
        <v>6111133.6729122978</v>
      </c>
      <c r="AF1189" s="30">
        <f t="shared" ca="1" si="731"/>
        <v>0.96193394474017357</v>
      </c>
      <c r="AG1189" s="30">
        <f t="shared" ca="1" si="731"/>
        <v>0.81809446350871562</v>
      </c>
      <c r="AH1189" s="30">
        <f>IF(Riskregister!$E$9="",0,COUNTIF(BJ$4:BJ$53,"&lt;"&amp;AF1189)*IF(AG1189&lt;0.5,Riskregister!$K$9+(Riskregister!$L$9-Riskregister!$K$9)*SQRT(AG1189/2),Riskregister!$L$9-(Riskregister!$L$9-Riskregister!$K$9)*SQRT((1-AG1189)/2)))</f>
        <v>0</v>
      </c>
      <c r="AI1189" s="30">
        <f t="shared" ca="1" si="732"/>
        <v>0.85425162057841064</v>
      </c>
      <c r="AJ1189" s="30">
        <f t="shared" ca="1" si="732"/>
        <v>0.23228353277652658</v>
      </c>
      <c r="AK1189" s="30">
        <f>IF(Riskregister!$E$10="",0,COUNTIF(BK$4:BK$53,"&lt;"&amp;AI1189)*IF(AJ1189&lt;0.5,Riskregister!$K$10+(Riskregister!$L$10-Riskregister!$K$10)*SQRT(AJ1189/2),Riskregister!$L$10-(Riskregister!$L$10-Riskregister!$K$10)*SQRT((1-AJ1189)/2)))</f>
        <v>0</v>
      </c>
      <c r="AL1189" s="30">
        <f t="shared" ca="1" si="733"/>
        <v>0.29402646546861866</v>
      </c>
      <c r="AM1189" s="30">
        <f t="shared" ca="1" si="733"/>
        <v>0.77834163723630345</v>
      </c>
      <c r="AN1189" s="30">
        <f>IF(Riskregister!$E$11="",0,COUNTIF(BL$4:BL$53,"&lt;"&amp;AL1189)*IF(AM1189&lt;0.5,Riskregister!$K$11+(Riskregister!$L$11-Riskregister!$K$11)*SQRT(AM1189/2),Riskregister!$L$11-(Riskregister!$L$11-Riskregister!$K$11)*SQRT((1-AM1189)/2)))</f>
        <v>0</v>
      </c>
      <c r="AO1189" s="30">
        <f t="shared" ca="1" si="734"/>
        <v>0.57145818718240804</v>
      </c>
      <c r="AP1189" s="30">
        <f t="shared" ca="1" si="734"/>
        <v>0.75523484548403907</v>
      </c>
      <c r="AQ1189" s="30">
        <f>IF(Riskregister!$E$12="",0,COUNTIF(BM$4:BM$53,"&lt;"&amp;AO1189)*IF(AP1189&lt;0.5,Riskregister!$K$12+(Riskregister!$L$12-Riskregister!$K$12)*SQRT(AP1189/2),Riskregister!$L$12-(Riskregister!$L$12-Riskregister!$K$12)*SQRT((1-AP1189)/2)))</f>
        <v>0</v>
      </c>
      <c r="AR1189" s="30">
        <f t="shared" ca="1" si="735"/>
        <v>6.2351196507066664E-3</v>
      </c>
      <c r="AS1189" s="30">
        <f t="shared" ca="1" si="735"/>
        <v>0.37399035594462793</v>
      </c>
      <c r="AT1189" s="30">
        <f>IF(Riskregister!$E$13="",0,COUNTIF(BN$4:BN$53,"&lt;"&amp;AR1189)*IF(AS1189&lt;0.5,Riskregister!$K$13+(Riskregister!$L$13-Riskregister!$K$13)*SQRT(AS1189/2),Riskregister!$L$13-(Riskregister!$L$13-Riskregister!$K$13)*SQRT((1-AS1189)/2)))</f>
        <v>0</v>
      </c>
      <c r="AU1189" s="30">
        <f t="shared" ca="1" si="736"/>
        <v>0.73979160294358948</v>
      </c>
      <c r="AV1189" s="30">
        <f t="shared" ca="1" si="736"/>
        <v>0.85784189771762631</v>
      </c>
      <c r="AW1189" s="30">
        <f>IF(Riskregister!$E$14="",0,COUNTIF(BO$4:BO$53,"&lt;"&amp;AU1189)*IF(AV1189&lt;0.5,Riskregister!$K$14+(Riskregister!$L$14-Riskregister!$K$14)*SQRT(AV1189/2),Riskregister!$L$14-(Riskregister!$L$14-Riskregister!$K$14)*SQRT((1-AV1189)/2)))</f>
        <v>0</v>
      </c>
      <c r="AX1189" s="30">
        <f t="shared" ca="1" si="737"/>
        <v>0.28024153488236092</v>
      </c>
      <c r="AY1189" s="30">
        <f t="shared" ca="1" si="737"/>
        <v>0.60525131748973415</v>
      </c>
      <c r="AZ1189" s="30">
        <f>IF(Riskregister!$E$15="",0,COUNTIF(BP$4:BP$53,"&lt;"&amp;AX1189)*IF(AY1189&lt;0.5,Riskregister!$K$15+(Riskregister!$L$15-Riskregister!$K$15)*SQRT(AY1189/2),Riskregister!$L$15-(Riskregister!$L$15-Riskregister!$K$15)*SQRT((1-AY1189)/2)))</f>
        <v>0</v>
      </c>
      <c r="BA1189" s="30">
        <f t="shared" ca="1" si="738"/>
        <v>0.6521275651213394</v>
      </c>
      <c r="BB1189" s="30">
        <f t="shared" ca="1" si="738"/>
        <v>0.7355501749856147</v>
      </c>
      <c r="BC1189" s="30">
        <f>IF(Riskregister!$E$16="",0,COUNTIF(BQ$4:BQ$53,"&lt;"&amp;BA1189)*IF(BB1189&lt;0.5,Riskregister!$K$16+(Riskregister!$L$16-Riskregister!$K$16)*SQRT(BB1189/2),Riskregister!$L$16-(Riskregister!$L$16-Riskregister!$K$16)*SQRT((1-BB1189)/2)))</f>
        <v>0</v>
      </c>
      <c r="BD1189" s="30">
        <f t="shared" ca="1" si="714"/>
        <v>11063635.965317311</v>
      </c>
    </row>
    <row r="1190" spans="20:56" x14ac:dyDescent="0.35">
      <c r="T1190" s="30">
        <f t="shared" ca="1" si="727"/>
        <v>0.95125200166019086</v>
      </c>
      <c r="U1190" s="30">
        <f t="shared" ca="1" si="727"/>
        <v>0.80547760837186466</v>
      </c>
      <c r="V1190" s="30">
        <f ca="1">IF(Riskregister!$E$5="",0,COUNTIF(BF$4:BF$53,"&lt;"&amp;T1190)*IF(U1190&lt;0.5,Riskregister!$K$5+(Riskregister!$L$5-Riskregister!$K$5)*SQRT(U1190/2),Riskregister!$L$5-(Riskregister!$L$5-Riskregister!$K$5)*SQRT((1-U1190)/2)))</f>
        <v>3217618.0908296988</v>
      </c>
      <c r="W1190" s="30">
        <f t="shared" ca="1" si="728"/>
        <v>0.66668604083102811</v>
      </c>
      <c r="X1190" s="30">
        <f t="shared" ca="1" si="728"/>
        <v>0.38684970843297284</v>
      </c>
      <c r="Y1190" s="30">
        <f ca="1">IF(Riskregister!$E$6="",0,COUNTIF(BG$4:BG$53,"&lt;"&amp;W1190)*IF(X1190&lt;0.5,Riskregister!$K$6+(Riskregister!$L$6-Riskregister!$K$6)*SQRT(X1190/2),Riskregister!$L$6-(Riskregister!$L$6-Riskregister!$K$6)*SQRT((1-X1190)/2)))</f>
        <v>1983283.3323968467</v>
      </c>
      <c r="Z1190" s="30">
        <f t="shared" ca="1" si="729"/>
        <v>0.85478921641805028</v>
      </c>
      <c r="AA1190" s="30">
        <f t="shared" ca="1" si="729"/>
        <v>0.32645547761064242</v>
      </c>
      <c r="AB1190" s="30">
        <f ca="1">IF(Riskregister!$E$7="",0,COUNTIF(BH$4:BH$53,"&lt;"&amp;Z1190)*IF(AA1190&lt;0.5,Riskregister!$K$7+(Riskregister!$L$7-Riskregister!$K$7)*SQRT(AA1190/2),Riskregister!$L$7-(Riskregister!$L$7-Riskregister!$K$7)*SQRT((1-AA1190)/2)))</f>
        <v>1722645.7630840561</v>
      </c>
      <c r="AC1190" s="30">
        <f t="shared" ca="1" si="730"/>
        <v>0.81696928913979039</v>
      </c>
      <c r="AD1190" s="30">
        <f t="shared" ca="1" si="730"/>
        <v>0.8951232909802409</v>
      </c>
      <c r="AE1190" s="30">
        <f ca="1">IF(Riskregister!$E$8="",0,COUNTIF(BI$4:BI$53,"&lt;"&amp;AC1190)*IF(AD1190&lt;0.5,Riskregister!$K$8+(Riskregister!$L$8-Riskregister!$K$8)*SQRT(AD1190/2),Riskregister!$L$8-(Riskregister!$L$8-Riskregister!$K$8)*SQRT((1-AD1190)/2)))</f>
        <v>15694908.593540454</v>
      </c>
      <c r="AF1190" s="30">
        <f t="shared" ca="1" si="731"/>
        <v>0.40261857313529181</v>
      </c>
      <c r="AG1190" s="30">
        <f t="shared" ca="1" si="731"/>
        <v>0.79977001110431456</v>
      </c>
      <c r="AH1190" s="30">
        <f>IF(Riskregister!$E$9="",0,COUNTIF(BJ$4:BJ$53,"&lt;"&amp;AF1190)*IF(AG1190&lt;0.5,Riskregister!$K$9+(Riskregister!$L$9-Riskregister!$K$9)*SQRT(AG1190/2),Riskregister!$L$9-(Riskregister!$L$9-Riskregister!$K$9)*SQRT((1-AG1190)/2)))</f>
        <v>0</v>
      </c>
      <c r="AI1190" s="30">
        <f t="shared" ca="1" si="732"/>
        <v>0.71185723310805804</v>
      </c>
      <c r="AJ1190" s="30">
        <f t="shared" ca="1" si="732"/>
        <v>0.75144697712224917</v>
      </c>
      <c r="AK1190" s="30">
        <f>IF(Riskregister!$E$10="",0,COUNTIF(BK$4:BK$53,"&lt;"&amp;AI1190)*IF(AJ1190&lt;0.5,Riskregister!$K$10+(Riskregister!$L$10-Riskregister!$K$10)*SQRT(AJ1190/2),Riskregister!$L$10-(Riskregister!$L$10-Riskregister!$K$10)*SQRT((1-AJ1190)/2)))</f>
        <v>0</v>
      </c>
      <c r="AL1190" s="30">
        <f t="shared" ca="1" si="733"/>
        <v>0.23698465668985969</v>
      </c>
      <c r="AM1190" s="30">
        <f t="shared" ca="1" si="733"/>
        <v>0.96591881366886501</v>
      </c>
      <c r="AN1190" s="30">
        <f>IF(Riskregister!$E$11="",0,COUNTIF(BL$4:BL$53,"&lt;"&amp;AL1190)*IF(AM1190&lt;0.5,Riskregister!$K$11+(Riskregister!$L$11-Riskregister!$K$11)*SQRT(AM1190/2),Riskregister!$L$11-(Riskregister!$L$11-Riskregister!$K$11)*SQRT((1-AM1190)/2)))</f>
        <v>0</v>
      </c>
      <c r="AO1190" s="30">
        <f t="shared" ca="1" si="734"/>
        <v>0.54899325218930517</v>
      </c>
      <c r="AP1190" s="30">
        <f t="shared" ca="1" si="734"/>
        <v>0.88973290517699577</v>
      </c>
      <c r="AQ1190" s="30">
        <f>IF(Riskregister!$E$12="",0,COUNTIF(BM$4:BM$53,"&lt;"&amp;AO1190)*IF(AP1190&lt;0.5,Riskregister!$K$12+(Riskregister!$L$12-Riskregister!$K$12)*SQRT(AP1190/2),Riskregister!$L$12-(Riskregister!$L$12-Riskregister!$K$12)*SQRT((1-AP1190)/2)))</f>
        <v>0</v>
      </c>
      <c r="AR1190" s="30">
        <f t="shared" ca="1" si="735"/>
        <v>0.77443828970945194</v>
      </c>
      <c r="AS1190" s="30">
        <f t="shared" ca="1" si="735"/>
        <v>0.38234629975070333</v>
      </c>
      <c r="AT1190" s="30">
        <f>IF(Riskregister!$E$13="",0,COUNTIF(BN$4:BN$53,"&lt;"&amp;AR1190)*IF(AS1190&lt;0.5,Riskregister!$K$13+(Riskregister!$L$13-Riskregister!$K$13)*SQRT(AS1190/2),Riskregister!$L$13-(Riskregister!$L$13-Riskregister!$K$13)*SQRT((1-AS1190)/2)))</f>
        <v>0</v>
      </c>
      <c r="AU1190" s="30">
        <f t="shared" ca="1" si="736"/>
        <v>0.73420214089425784</v>
      </c>
      <c r="AV1190" s="30">
        <f t="shared" ca="1" si="736"/>
        <v>0.66660941146276509</v>
      </c>
      <c r="AW1190" s="30">
        <f>IF(Riskregister!$E$14="",0,COUNTIF(BO$4:BO$53,"&lt;"&amp;AU1190)*IF(AV1190&lt;0.5,Riskregister!$K$14+(Riskregister!$L$14-Riskregister!$K$14)*SQRT(AV1190/2),Riskregister!$L$14-(Riskregister!$L$14-Riskregister!$K$14)*SQRT((1-AV1190)/2)))</f>
        <v>0</v>
      </c>
      <c r="AX1190" s="30">
        <f t="shared" ca="1" si="737"/>
        <v>0.22697932063365756</v>
      </c>
      <c r="AY1190" s="30">
        <f t="shared" ca="1" si="737"/>
        <v>0.10613089645842066</v>
      </c>
      <c r="AZ1190" s="30">
        <f>IF(Riskregister!$E$15="",0,COUNTIF(BP$4:BP$53,"&lt;"&amp;AX1190)*IF(AY1190&lt;0.5,Riskregister!$K$15+(Riskregister!$L$15-Riskregister!$K$15)*SQRT(AY1190/2),Riskregister!$L$15-(Riskregister!$L$15-Riskregister!$K$15)*SQRT((1-AY1190)/2)))</f>
        <v>0</v>
      </c>
      <c r="BA1190" s="30">
        <f t="shared" ca="1" si="738"/>
        <v>0.34310962807542689</v>
      </c>
      <c r="BB1190" s="30">
        <f t="shared" ca="1" si="738"/>
        <v>0.26219310179701205</v>
      </c>
      <c r="BC1190" s="30">
        <f>IF(Riskregister!$E$16="",0,COUNTIF(BQ$4:BQ$53,"&lt;"&amp;BA1190)*IF(BB1190&lt;0.5,Riskregister!$K$16+(Riskregister!$L$16-Riskregister!$K$16)*SQRT(BB1190/2),Riskregister!$L$16-(Riskregister!$L$16-Riskregister!$K$16)*SQRT((1-BB1190)/2)))</f>
        <v>0</v>
      </c>
      <c r="BD1190" s="30">
        <f t="shared" ca="1" si="714"/>
        <v>22618455.779851057</v>
      </c>
    </row>
    <row r="1191" spans="20:56" x14ac:dyDescent="0.35">
      <c r="T1191" s="30">
        <f t="shared" ca="1" si="727"/>
        <v>0.92014886505823956</v>
      </c>
      <c r="U1191" s="30">
        <f t="shared" ca="1" si="727"/>
        <v>0.94767288503939451</v>
      </c>
      <c r="V1191" s="30">
        <f ca="1">IF(Riskregister!$E$5="",0,COUNTIF(BF$4:BF$53,"&lt;"&amp;T1191)*IF(U1191&lt;0.5,Riskregister!$K$5+(Riskregister!$L$5-Riskregister!$K$5)*SQRT(U1191/2),Riskregister!$L$5-(Riskregister!$L$5-Riskregister!$K$5)*SQRT((1-U1191)/2)))</f>
        <v>3163270.868808357</v>
      </c>
      <c r="W1191" s="30">
        <f t="shared" ca="1" si="728"/>
        <v>0.21502281648318211</v>
      </c>
      <c r="X1191" s="30">
        <f t="shared" ca="1" si="728"/>
        <v>0.23339559377502772</v>
      </c>
      <c r="Y1191" s="30">
        <f ca="1">IF(Riskregister!$E$6="",0,COUNTIF(BG$4:BG$53,"&lt;"&amp;W1191)*IF(X1191&lt;0.5,Riskregister!$K$6+(Riskregister!$L$6-Riskregister!$K$6)*SQRT(X1191/2),Riskregister!$L$6-(Riskregister!$L$6-Riskregister!$K$6)*SQRT((1-X1191)/2)))</f>
        <v>814899.06644549791</v>
      </c>
      <c r="Z1191" s="30">
        <f t="shared" ca="1" si="729"/>
        <v>0.10766519204346259</v>
      </c>
      <c r="AA1191" s="30">
        <f t="shared" ca="1" si="729"/>
        <v>0.46515602485311502</v>
      </c>
      <c r="AB1191" s="30">
        <f ca="1">IF(Riskregister!$E$7="",0,COUNTIF(BH$4:BH$53,"&lt;"&amp;Z1191)*IF(AA1191&lt;0.5,Riskregister!$K$7+(Riskregister!$L$7-Riskregister!$K$7)*SQRT(AA1191/2),Riskregister!$L$7-(Riskregister!$L$7-Riskregister!$K$7)*SQRT((1-AA1191)/2)))</f>
        <v>656376.59770202613</v>
      </c>
      <c r="AC1191" s="30">
        <f t="shared" ca="1" si="730"/>
        <v>0.49658249800523746</v>
      </c>
      <c r="AD1191" s="30">
        <f t="shared" ca="1" si="730"/>
        <v>0.11682720329048901</v>
      </c>
      <c r="AE1191" s="30">
        <f ca="1">IF(Riskregister!$E$8="",0,COUNTIF(BI$4:BI$53,"&lt;"&amp;AC1191)*IF(AD1191&lt;0.5,Riskregister!$K$8+(Riskregister!$L$8-Riskregister!$K$8)*SQRT(AD1191/2),Riskregister!$L$8-(Riskregister!$L$8-Riskregister!$K$8)*SQRT((1-AD1191)/2)))</f>
        <v>4307815.7437119549</v>
      </c>
      <c r="AF1191" s="30">
        <f t="shared" ca="1" si="731"/>
        <v>4.3128515732495432E-2</v>
      </c>
      <c r="AG1191" s="30">
        <f t="shared" ca="1" si="731"/>
        <v>0.6252581331160989</v>
      </c>
      <c r="AH1191" s="30">
        <f>IF(Riskregister!$E$9="",0,COUNTIF(BJ$4:BJ$53,"&lt;"&amp;AF1191)*IF(AG1191&lt;0.5,Riskregister!$K$9+(Riskregister!$L$9-Riskregister!$K$9)*SQRT(AG1191/2),Riskregister!$L$9-(Riskregister!$L$9-Riskregister!$K$9)*SQRT((1-AG1191)/2)))</f>
        <v>0</v>
      </c>
      <c r="AI1191" s="30">
        <f t="shared" ca="1" si="732"/>
        <v>0.71543109371997682</v>
      </c>
      <c r="AJ1191" s="30">
        <f t="shared" ca="1" si="732"/>
        <v>0.8219431905134138</v>
      </c>
      <c r="AK1191" s="30">
        <f>IF(Riskregister!$E$10="",0,COUNTIF(BK$4:BK$53,"&lt;"&amp;AI1191)*IF(AJ1191&lt;0.5,Riskregister!$K$10+(Riskregister!$L$10-Riskregister!$K$10)*SQRT(AJ1191/2),Riskregister!$L$10-(Riskregister!$L$10-Riskregister!$K$10)*SQRT((1-AJ1191)/2)))</f>
        <v>0</v>
      </c>
      <c r="AL1191" s="30">
        <f t="shared" ca="1" si="733"/>
        <v>0.37234559477971496</v>
      </c>
      <c r="AM1191" s="30">
        <f t="shared" ca="1" si="733"/>
        <v>0.38197628689664709</v>
      </c>
      <c r="AN1191" s="30">
        <f>IF(Riskregister!$E$11="",0,COUNTIF(BL$4:BL$53,"&lt;"&amp;AL1191)*IF(AM1191&lt;0.5,Riskregister!$K$11+(Riskregister!$L$11-Riskregister!$K$11)*SQRT(AM1191/2),Riskregister!$L$11-(Riskregister!$L$11-Riskregister!$K$11)*SQRT((1-AM1191)/2)))</f>
        <v>0</v>
      </c>
      <c r="AO1191" s="30">
        <f t="shared" ca="1" si="734"/>
        <v>5.4556409175216869E-2</v>
      </c>
      <c r="AP1191" s="30">
        <f t="shared" ca="1" si="734"/>
        <v>0.59615617526120279</v>
      </c>
      <c r="AQ1191" s="30">
        <f>IF(Riskregister!$E$12="",0,COUNTIF(BM$4:BM$53,"&lt;"&amp;AO1191)*IF(AP1191&lt;0.5,Riskregister!$K$12+(Riskregister!$L$12-Riskregister!$K$12)*SQRT(AP1191/2),Riskregister!$L$12-(Riskregister!$L$12-Riskregister!$K$12)*SQRT((1-AP1191)/2)))</f>
        <v>0</v>
      </c>
      <c r="AR1191" s="30">
        <f t="shared" ca="1" si="735"/>
        <v>0.32825194218534581</v>
      </c>
      <c r="AS1191" s="30">
        <f t="shared" ca="1" si="735"/>
        <v>0.99909155346339151</v>
      </c>
      <c r="AT1191" s="30">
        <f>IF(Riskregister!$E$13="",0,COUNTIF(BN$4:BN$53,"&lt;"&amp;AR1191)*IF(AS1191&lt;0.5,Riskregister!$K$13+(Riskregister!$L$13-Riskregister!$K$13)*SQRT(AS1191/2),Riskregister!$L$13-(Riskregister!$L$13-Riskregister!$K$13)*SQRT((1-AS1191)/2)))</f>
        <v>0</v>
      </c>
      <c r="AU1191" s="30">
        <f t="shared" ca="1" si="736"/>
        <v>0.21162311573626902</v>
      </c>
      <c r="AV1191" s="30">
        <f t="shared" ca="1" si="736"/>
        <v>0.88746501489218343</v>
      </c>
      <c r="AW1191" s="30">
        <f>IF(Riskregister!$E$14="",0,COUNTIF(BO$4:BO$53,"&lt;"&amp;AU1191)*IF(AV1191&lt;0.5,Riskregister!$K$14+(Riskregister!$L$14-Riskregister!$K$14)*SQRT(AV1191/2),Riskregister!$L$14-(Riskregister!$L$14-Riskregister!$K$14)*SQRT((1-AV1191)/2)))</f>
        <v>0</v>
      </c>
      <c r="AX1191" s="30">
        <f t="shared" ca="1" si="737"/>
        <v>0.31894750524756998</v>
      </c>
      <c r="AY1191" s="30">
        <f t="shared" ca="1" si="737"/>
        <v>0.31197817131812877</v>
      </c>
      <c r="AZ1191" s="30">
        <f>IF(Riskregister!$E$15="",0,COUNTIF(BP$4:BP$53,"&lt;"&amp;AX1191)*IF(AY1191&lt;0.5,Riskregister!$K$15+(Riskregister!$L$15-Riskregister!$K$15)*SQRT(AY1191/2),Riskregister!$L$15-(Riskregister!$L$15-Riskregister!$K$15)*SQRT((1-AY1191)/2)))</f>
        <v>0</v>
      </c>
      <c r="BA1191" s="30">
        <f t="shared" ca="1" si="738"/>
        <v>0.22088496845918781</v>
      </c>
      <c r="BB1191" s="30">
        <f t="shared" ca="1" si="738"/>
        <v>0.95725692683561758</v>
      </c>
      <c r="BC1191" s="30">
        <f>IF(Riskregister!$E$16="",0,COUNTIF(BQ$4:BQ$53,"&lt;"&amp;BA1191)*IF(BB1191&lt;0.5,Riskregister!$K$16+(Riskregister!$L$16-Riskregister!$K$16)*SQRT(BB1191/2),Riskregister!$L$16-(Riskregister!$L$16-Riskregister!$K$16)*SQRT((1-BB1191)/2)))</f>
        <v>0</v>
      </c>
      <c r="BD1191" s="30">
        <f t="shared" ca="1" si="714"/>
        <v>8942362.2766678371</v>
      </c>
    </row>
    <row r="1192" spans="20:56" x14ac:dyDescent="0.35">
      <c r="T1192" s="30">
        <f t="shared" ca="1" si="727"/>
        <v>0.66859871146389882</v>
      </c>
      <c r="U1192" s="30">
        <f t="shared" ca="1" si="727"/>
        <v>0.10422263337649607</v>
      </c>
      <c r="V1192" s="30">
        <f ca="1">IF(Riskregister!$E$5="",0,COUNTIF(BF$4:BF$53,"&lt;"&amp;T1192)*IF(U1192&lt;0.5,Riskregister!$K$5+(Riskregister!$L$5-Riskregister!$K$5)*SQRT(U1192/2),Riskregister!$L$5-(Riskregister!$L$5-Riskregister!$K$5)*SQRT((1-U1192)/2)))</f>
        <v>1010902.2585359244</v>
      </c>
      <c r="W1192" s="30">
        <f t="shared" ca="1" si="728"/>
        <v>0.41550521946371077</v>
      </c>
      <c r="X1192" s="30">
        <f t="shared" ca="1" si="728"/>
        <v>0.89416257627055917</v>
      </c>
      <c r="Y1192" s="30">
        <f ca="1">IF(Riskregister!$E$6="",0,COUNTIF(BG$4:BG$53,"&lt;"&amp;W1192)*IF(X1192&lt;0.5,Riskregister!$K$6+(Riskregister!$L$6-Riskregister!$K$6)*SQRT(X1192/2),Riskregister!$L$6-(Riskregister!$L$6-Riskregister!$K$6)*SQRT((1-X1192)/2)))</f>
        <v>1585926.7861335459</v>
      </c>
      <c r="Z1192" s="30">
        <f t="shared" ca="1" si="729"/>
        <v>0.12818615829589097</v>
      </c>
      <c r="AA1192" s="30">
        <f t="shared" ca="1" si="729"/>
        <v>0.97372539667327473</v>
      </c>
      <c r="AB1192" s="30">
        <f ca="1">IF(Riskregister!$E$7="",0,COUNTIF(BH$4:BH$53,"&lt;"&amp;Z1192)*IF(AA1192&lt;0.5,Riskregister!$K$7+(Riskregister!$L$7-Riskregister!$K$7)*SQRT(AA1192/2),Riskregister!$L$7-(Riskregister!$L$7-Riskregister!$K$7)*SQRT((1-AA1192)/2)))</f>
        <v>1439534.7038759135</v>
      </c>
      <c r="AC1192" s="30">
        <f t="shared" ca="1" si="730"/>
        <v>3.9926113380847839E-2</v>
      </c>
      <c r="AD1192" s="30">
        <f t="shared" ca="1" si="730"/>
        <v>0.3631902715814207</v>
      </c>
      <c r="AE1192" s="30">
        <f ca="1">IF(Riskregister!$E$8="",0,COUNTIF(BI$4:BI$53,"&lt;"&amp;AC1192)*IF(AD1192&lt;0.5,Riskregister!$K$8+(Riskregister!$L$8-Riskregister!$K$8)*SQRT(AD1192/2),Riskregister!$L$8-(Riskregister!$L$8-Riskregister!$K$8)*SQRT((1-AD1192)/2)))</f>
        <v>0</v>
      </c>
      <c r="AF1192" s="30">
        <f t="shared" ca="1" si="731"/>
        <v>0.81385418991594072</v>
      </c>
      <c r="AG1192" s="30">
        <f t="shared" ca="1" si="731"/>
        <v>2.7818132867998391E-2</v>
      </c>
      <c r="AH1192" s="30">
        <f>IF(Riskregister!$E$9="",0,COUNTIF(BJ$4:BJ$53,"&lt;"&amp;AF1192)*IF(AG1192&lt;0.5,Riskregister!$K$9+(Riskregister!$L$9-Riskregister!$K$9)*SQRT(AG1192/2),Riskregister!$L$9-(Riskregister!$L$9-Riskregister!$K$9)*SQRT((1-AG1192)/2)))</f>
        <v>0</v>
      </c>
      <c r="AI1192" s="30">
        <f t="shared" ca="1" si="732"/>
        <v>0.58193650645630468</v>
      </c>
      <c r="AJ1192" s="30">
        <f t="shared" ca="1" si="732"/>
        <v>0.76411698960165908</v>
      </c>
      <c r="AK1192" s="30">
        <f>IF(Riskregister!$E$10="",0,COUNTIF(BK$4:BK$53,"&lt;"&amp;AI1192)*IF(AJ1192&lt;0.5,Riskregister!$K$10+(Riskregister!$L$10-Riskregister!$K$10)*SQRT(AJ1192/2),Riskregister!$L$10-(Riskregister!$L$10-Riskregister!$K$10)*SQRT((1-AJ1192)/2)))</f>
        <v>0</v>
      </c>
      <c r="AL1192" s="30">
        <f t="shared" ca="1" si="733"/>
        <v>0.30853788461383591</v>
      </c>
      <c r="AM1192" s="30">
        <f t="shared" ca="1" si="733"/>
        <v>0.48604124010348604</v>
      </c>
      <c r="AN1192" s="30">
        <f>IF(Riskregister!$E$11="",0,COUNTIF(BL$4:BL$53,"&lt;"&amp;AL1192)*IF(AM1192&lt;0.5,Riskregister!$K$11+(Riskregister!$L$11-Riskregister!$K$11)*SQRT(AM1192/2),Riskregister!$L$11-(Riskregister!$L$11-Riskregister!$K$11)*SQRT((1-AM1192)/2)))</f>
        <v>0</v>
      </c>
      <c r="AO1192" s="30">
        <f t="shared" ca="1" si="734"/>
        <v>0.7447175578269325</v>
      </c>
      <c r="AP1192" s="30">
        <f t="shared" ca="1" si="734"/>
        <v>0.70429209554988437</v>
      </c>
      <c r="AQ1192" s="30">
        <f>IF(Riskregister!$E$12="",0,COUNTIF(BM$4:BM$53,"&lt;"&amp;AO1192)*IF(AP1192&lt;0.5,Riskregister!$K$12+(Riskregister!$L$12-Riskregister!$K$12)*SQRT(AP1192/2),Riskregister!$L$12-(Riskregister!$L$12-Riskregister!$K$12)*SQRT((1-AP1192)/2)))</f>
        <v>0</v>
      </c>
      <c r="AR1192" s="30">
        <f t="shared" ca="1" si="735"/>
        <v>0.81707304331438546</v>
      </c>
      <c r="AS1192" s="30">
        <f t="shared" ca="1" si="735"/>
        <v>0.46101690385384697</v>
      </c>
      <c r="AT1192" s="30">
        <f>IF(Riskregister!$E$13="",0,COUNTIF(BN$4:BN$53,"&lt;"&amp;AR1192)*IF(AS1192&lt;0.5,Riskregister!$K$13+(Riskregister!$L$13-Riskregister!$K$13)*SQRT(AS1192/2),Riskregister!$L$13-(Riskregister!$L$13-Riskregister!$K$13)*SQRT((1-AS1192)/2)))</f>
        <v>0</v>
      </c>
      <c r="AU1192" s="30">
        <f t="shared" ca="1" si="736"/>
        <v>0.51009348906804897</v>
      </c>
      <c r="AV1192" s="30">
        <f t="shared" ca="1" si="736"/>
        <v>0.74276970703003176</v>
      </c>
      <c r="AW1192" s="30">
        <f>IF(Riskregister!$E$14="",0,COUNTIF(BO$4:BO$53,"&lt;"&amp;AU1192)*IF(AV1192&lt;0.5,Riskregister!$K$14+(Riskregister!$L$14-Riskregister!$K$14)*SQRT(AV1192/2),Riskregister!$L$14-(Riskregister!$L$14-Riskregister!$K$14)*SQRT((1-AV1192)/2)))</f>
        <v>0</v>
      </c>
      <c r="AX1192" s="30">
        <f t="shared" ca="1" si="737"/>
        <v>0.12745313603674624</v>
      </c>
      <c r="AY1192" s="30">
        <f t="shared" ca="1" si="737"/>
        <v>0.3429263100184673</v>
      </c>
      <c r="AZ1192" s="30">
        <f>IF(Riskregister!$E$15="",0,COUNTIF(BP$4:BP$53,"&lt;"&amp;AX1192)*IF(AY1192&lt;0.5,Riskregister!$K$15+(Riskregister!$L$15-Riskregister!$K$15)*SQRT(AY1192/2),Riskregister!$L$15-(Riskregister!$L$15-Riskregister!$K$15)*SQRT((1-AY1192)/2)))</f>
        <v>0</v>
      </c>
      <c r="BA1192" s="30">
        <f t="shared" ca="1" si="738"/>
        <v>0.45158535520328635</v>
      </c>
      <c r="BB1192" s="30">
        <f t="shared" ca="1" si="738"/>
        <v>0.3896020287454538</v>
      </c>
      <c r="BC1192" s="30">
        <f>IF(Riskregister!$E$16="",0,COUNTIF(BQ$4:BQ$53,"&lt;"&amp;BA1192)*IF(BB1192&lt;0.5,Riskregister!$K$16+(Riskregister!$L$16-Riskregister!$K$16)*SQRT(BB1192/2),Riskregister!$L$16-(Riskregister!$L$16-Riskregister!$K$16)*SQRT((1-BB1192)/2)))</f>
        <v>0</v>
      </c>
      <c r="BD1192" s="30">
        <f t="shared" ca="1" si="714"/>
        <v>4036363.748545384</v>
      </c>
    </row>
    <row r="1193" spans="20:56" x14ac:dyDescent="0.35">
      <c r="T1193" s="30">
        <f t="shared" ca="1" si="727"/>
        <v>0.53068741013098053</v>
      </c>
      <c r="U1193" s="30">
        <f t="shared" ca="1" si="727"/>
        <v>0.67231568608567038</v>
      </c>
      <c r="V1193" s="30">
        <f ca="1">IF(Riskregister!$E$5="",0,COUNTIF(BF$4:BF$53,"&lt;"&amp;T1193)*IF(U1193&lt;0.5,Riskregister!$K$5+(Riskregister!$L$5-Riskregister!$K$5)*SQRT(U1193/2),Riskregister!$L$5-(Riskregister!$L$5-Riskregister!$K$5)*SQRT((1-U1193)/2)))</f>
        <v>1671406.4311694661</v>
      </c>
      <c r="W1193" s="30">
        <f t="shared" ca="1" si="728"/>
        <v>0.10272102195188193</v>
      </c>
      <c r="X1193" s="30">
        <f t="shared" ca="1" si="728"/>
        <v>1.2345737022324554E-3</v>
      </c>
      <c r="Y1193" s="30">
        <f ca="1">IF(Riskregister!$E$6="",0,COUNTIF(BG$4:BG$53,"&lt;"&amp;W1193)*IF(X1193&lt;0.5,Riskregister!$K$6+(Riskregister!$L$6-Riskregister!$K$6)*SQRT(X1193/2),Riskregister!$L$6-(Riskregister!$L$6-Riskregister!$K$6)*SQRT((1-X1193)/2)))</f>
        <v>0</v>
      </c>
      <c r="Z1193" s="30">
        <f t="shared" ca="1" si="729"/>
        <v>0.3990497627426477</v>
      </c>
      <c r="AA1193" s="30">
        <f t="shared" ca="1" si="729"/>
        <v>0.78200375332995442</v>
      </c>
      <c r="AB1193" s="30">
        <f ca="1">IF(Riskregister!$E$7="",0,COUNTIF(BH$4:BH$53,"&lt;"&amp;Z1193)*IF(AA1193&lt;0.5,Riskregister!$K$7+(Riskregister!$L$7-Riskregister!$K$7)*SQRT(AA1193/2),Riskregister!$L$7-(Riskregister!$L$7-Riskregister!$K$7)*SQRT((1-AA1193)/2)))</f>
        <v>1706687.859685516</v>
      </c>
      <c r="AC1193" s="30">
        <f t="shared" ca="1" si="730"/>
        <v>0.66684273091744251</v>
      </c>
      <c r="AD1193" s="30">
        <f t="shared" ca="1" si="730"/>
        <v>0.81610322236955191</v>
      </c>
      <c r="AE1193" s="30">
        <f ca="1">IF(Riskregister!$E$8="",0,COUNTIF(BI$4:BI$53,"&lt;"&amp;AC1193)*IF(AD1193&lt;0.5,Riskregister!$K$8+(Riskregister!$L$8-Riskregister!$K$8)*SQRT(AD1193/2),Riskregister!$L$8-(Riskregister!$L$8-Riskregister!$K$8)*SQRT((1-AD1193)/2)))</f>
        <v>10724458.02495699</v>
      </c>
      <c r="AF1193" s="30">
        <f t="shared" ca="1" si="731"/>
        <v>0.23380803023689856</v>
      </c>
      <c r="AG1193" s="30">
        <f t="shared" ca="1" si="731"/>
        <v>0.74333304372416542</v>
      </c>
      <c r="AH1193" s="30">
        <f>IF(Riskregister!$E$9="",0,COUNTIF(BJ$4:BJ$53,"&lt;"&amp;AF1193)*IF(AG1193&lt;0.5,Riskregister!$K$9+(Riskregister!$L$9-Riskregister!$K$9)*SQRT(AG1193/2),Riskregister!$L$9-(Riskregister!$L$9-Riskregister!$K$9)*SQRT((1-AG1193)/2)))</f>
        <v>0</v>
      </c>
      <c r="AI1193" s="30">
        <f t="shared" ca="1" si="732"/>
        <v>7.5381634874740255E-2</v>
      </c>
      <c r="AJ1193" s="30">
        <f t="shared" ca="1" si="732"/>
        <v>0.79540173534870062</v>
      </c>
      <c r="AK1193" s="30">
        <f>IF(Riskregister!$E$10="",0,COUNTIF(BK$4:BK$53,"&lt;"&amp;AI1193)*IF(AJ1193&lt;0.5,Riskregister!$K$10+(Riskregister!$L$10-Riskregister!$K$10)*SQRT(AJ1193/2),Riskregister!$L$10-(Riskregister!$L$10-Riskregister!$K$10)*SQRT((1-AJ1193)/2)))</f>
        <v>0</v>
      </c>
      <c r="AL1193" s="30">
        <f t="shared" ca="1" si="733"/>
        <v>0.51048911164216504</v>
      </c>
      <c r="AM1193" s="30">
        <f t="shared" ca="1" si="733"/>
        <v>0.24800959099904618</v>
      </c>
      <c r="AN1193" s="30">
        <f>IF(Riskregister!$E$11="",0,COUNTIF(BL$4:BL$53,"&lt;"&amp;AL1193)*IF(AM1193&lt;0.5,Riskregister!$K$11+(Riskregister!$L$11-Riskregister!$K$11)*SQRT(AM1193/2),Riskregister!$L$11-(Riskregister!$L$11-Riskregister!$K$11)*SQRT((1-AM1193)/2)))</f>
        <v>0</v>
      </c>
      <c r="AO1193" s="30">
        <f t="shared" ca="1" si="734"/>
        <v>0.11320367023274858</v>
      </c>
      <c r="AP1193" s="30">
        <f t="shared" ca="1" si="734"/>
        <v>0.76237604435562301</v>
      </c>
      <c r="AQ1193" s="30">
        <f>IF(Riskregister!$E$12="",0,COUNTIF(BM$4:BM$53,"&lt;"&amp;AO1193)*IF(AP1193&lt;0.5,Riskregister!$K$12+(Riskregister!$L$12-Riskregister!$K$12)*SQRT(AP1193/2),Riskregister!$L$12-(Riskregister!$L$12-Riskregister!$K$12)*SQRT((1-AP1193)/2)))</f>
        <v>0</v>
      </c>
      <c r="AR1193" s="30">
        <f t="shared" ca="1" si="735"/>
        <v>0.98321422254293289</v>
      </c>
      <c r="AS1193" s="30">
        <f t="shared" ca="1" si="735"/>
        <v>7.2319874693909214E-2</v>
      </c>
      <c r="AT1193" s="30">
        <f>IF(Riskregister!$E$13="",0,COUNTIF(BN$4:BN$53,"&lt;"&amp;AR1193)*IF(AS1193&lt;0.5,Riskregister!$K$13+(Riskregister!$L$13-Riskregister!$K$13)*SQRT(AS1193/2),Riskregister!$L$13-(Riskregister!$L$13-Riskregister!$K$13)*SQRT((1-AS1193)/2)))</f>
        <v>0</v>
      </c>
      <c r="AU1193" s="30">
        <f t="shared" ca="1" si="736"/>
        <v>0.47403349806986617</v>
      </c>
      <c r="AV1193" s="30">
        <f t="shared" ca="1" si="736"/>
        <v>0.50176781635113843</v>
      </c>
      <c r="AW1193" s="30">
        <f>IF(Riskregister!$E$14="",0,COUNTIF(BO$4:BO$53,"&lt;"&amp;AU1193)*IF(AV1193&lt;0.5,Riskregister!$K$14+(Riskregister!$L$14-Riskregister!$K$14)*SQRT(AV1193/2),Riskregister!$L$14-(Riskregister!$L$14-Riskregister!$K$14)*SQRT((1-AV1193)/2)))</f>
        <v>0</v>
      </c>
      <c r="AX1193" s="30">
        <f t="shared" ca="1" si="737"/>
        <v>0.5634815857920038</v>
      </c>
      <c r="AY1193" s="30">
        <f t="shared" ca="1" si="737"/>
        <v>0.77877976302580787</v>
      </c>
      <c r="AZ1193" s="30">
        <f>IF(Riskregister!$E$15="",0,COUNTIF(BP$4:BP$53,"&lt;"&amp;AX1193)*IF(AY1193&lt;0.5,Riskregister!$K$15+(Riskregister!$L$15-Riskregister!$K$15)*SQRT(AY1193/2),Riskregister!$L$15-(Riskregister!$L$15-Riskregister!$K$15)*SQRT((1-AY1193)/2)))</f>
        <v>0</v>
      </c>
      <c r="BA1193" s="30">
        <f t="shared" ca="1" si="738"/>
        <v>0.96172303424657568</v>
      </c>
      <c r="BB1193" s="30">
        <f t="shared" ca="1" si="738"/>
        <v>0.26688471589575913</v>
      </c>
      <c r="BC1193" s="30">
        <f>IF(Riskregister!$E$16="",0,COUNTIF(BQ$4:BQ$53,"&lt;"&amp;BA1193)*IF(BB1193&lt;0.5,Riskregister!$K$16+(Riskregister!$L$16-Riskregister!$K$16)*SQRT(BB1193/2),Riskregister!$L$16-(Riskregister!$L$16-Riskregister!$K$16)*SQRT((1-BB1193)/2)))</f>
        <v>0</v>
      </c>
      <c r="BD1193" s="30">
        <f t="shared" ca="1" si="714"/>
        <v>14102552.315811973</v>
      </c>
    </row>
    <row r="1194" spans="20:56" x14ac:dyDescent="0.35">
      <c r="T1194" s="30">
        <f t="shared" ca="1" si="727"/>
        <v>0.16075699750120054</v>
      </c>
      <c r="U1194" s="30">
        <f t="shared" ca="1" si="727"/>
        <v>0.49627907148649231</v>
      </c>
      <c r="V1194" s="30">
        <f ca="1">IF(Riskregister!$E$5="",0,COUNTIF(BF$4:BF$53,"&lt;"&amp;T1194)*IF(U1194&lt;0.5,Riskregister!$K$5+(Riskregister!$L$5-Riskregister!$K$5)*SQRT(U1194/2),Riskregister!$L$5-(Riskregister!$L$5-Riskregister!$K$5)*SQRT((1-U1194)/2)))</f>
        <v>748322.45532878384</v>
      </c>
      <c r="W1194" s="30">
        <f t="shared" ca="1" si="728"/>
        <v>0.77981701389202651</v>
      </c>
      <c r="X1194" s="30">
        <f t="shared" ca="1" si="728"/>
        <v>0.93026239462721227</v>
      </c>
      <c r="Y1194" s="30">
        <f ca="1">IF(Riskregister!$E$6="",0,COUNTIF(BG$4:BG$53,"&lt;"&amp;W1194)*IF(X1194&lt;0.5,Riskregister!$K$6+(Riskregister!$L$6-Riskregister!$K$6)*SQRT(X1194/2),Riskregister!$L$6-(Riskregister!$L$6-Riskregister!$K$6)*SQRT((1-X1194)/2)))</f>
        <v>4991647.7369811451</v>
      </c>
      <c r="Z1194" s="30">
        <f t="shared" ca="1" si="729"/>
        <v>0.12364284859343311</v>
      </c>
      <c r="AA1194" s="30">
        <f t="shared" ca="1" si="729"/>
        <v>0.75964455877837156</v>
      </c>
      <c r="AB1194" s="30">
        <f ca="1">IF(Riskregister!$E$7="",0,COUNTIF(BH$4:BH$53,"&lt;"&amp;Z1194)*IF(AA1194&lt;0.5,Riskregister!$K$7+(Riskregister!$L$7-Riskregister!$K$7)*SQRT(AA1194/2),Riskregister!$L$7-(Riskregister!$L$7-Riskregister!$K$7)*SQRT((1-AA1194)/2)))</f>
        <v>836000.08657497913</v>
      </c>
      <c r="AC1194" s="30">
        <f t="shared" ca="1" si="730"/>
        <v>0.60125831274472596</v>
      </c>
      <c r="AD1194" s="30">
        <f t="shared" ca="1" si="730"/>
        <v>0.60436197035132977</v>
      </c>
      <c r="AE1194" s="30">
        <f ca="1">IF(Riskregister!$E$8="",0,COUNTIF(BI$4:BI$53,"&lt;"&amp;AC1194)*IF(AD1194&lt;0.5,Riskregister!$K$8+(Riskregister!$L$8-Riskregister!$K$8)*SQRT(AD1194/2),Riskregister!$L$8-(Riskregister!$L$8-Riskregister!$K$8)*SQRT((1-AD1194)/2)))</f>
        <v>8728764.2097250037</v>
      </c>
      <c r="AF1194" s="30">
        <f t="shared" ca="1" si="731"/>
        <v>0.38165279600088597</v>
      </c>
      <c r="AG1194" s="30">
        <f t="shared" ca="1" si="731"/>
        <v>0.40104004909114788</v>
      </c>
      <c r="AH1194" s="30">
        <f>IF(Riskregister!$E$9="",0,COUNTIF(BJ$4:BJ$53,"&lt;"&amp;AF1194)*IF(AG1194&lt;0.5,Riskregister!$K$9+(Riskregister!$L$9-Riskregister!$K$9)*SQRT(AG1194/2),Riskregister!$L$9-(Riskregister!$L$9-Riskregister!$K$9)*SQRT((1-AG1194)/2)))</f>
        <v>0</v>
      </c>
      <c r="AI1194" s="30">
        <f t="shared" ca="1" si="732"/>
        <v>0.81063145305122197</v>
      </c>
      <c r="AJ1194" s="30">
        <f t="shared" ca="1" si="732"/>
        <v>0.43595301300439293</v>
      </c>
      <c r="AK1194" s="30">
        <f>IF(Riskregister!$E$10="",0,COUNTIF(BK$4:BK$53,"&lt;"&amp;AI1194)*IF(AJ1194&lt;0.5,Riskregister!$K$10+(Riskregister!$L$10-Riskregister!$K$10)*SQRT(AJ1194/2),Riskregister!$L$10-(Riskregister!$L$10-Riskregister!$K$10)*SQRT((1-AJ1194)/2)))</f>
        <v>0</v>
      </c>
      <c r="AL1194" s="30">
        <f t="shared" ca="1" si="733"/>
        <v>0.58908058946413322</v>
      </c>
      <c r="AM1194" s="30">
        <f t="shared" ca="1" si="733"/>
        <v>0.8681623342489736</v>
      </c>
      <c r="AN1194" s="30">
        <f>IF(Riskregister!$E$11="",0,COUNTIF(BL$4:BL$53,"&lt;"&amp;AL1194)*IF(AM1194&lt;0.5,Riskregister!$K$11+(Riskregister!$L$11-Riskregister!$K$11)*SQRT(AM1194/2),Riskregister!$L$11-(Riskregister!$L$11-Riskregister!$K$11)*SQRT((1-AM1194)/2)))</f>
        <v>0</v>
      </c>
      <c r="AO1194" s="30">
        <f t="shared" ca="1" si="734"/>
        <v>0.32850433839636473</v>
      </c>
      <c r="AP1194" s="30">
        <f t="shared" ca="1" si="734"/>
        <v>0.73421589284987265</v>
      </c>
      <c r="AQ1194" s="30">
        <f>IF(Riskregister!$E$12="",0,COUNTIF(BM$4:BM$53,"&lt;"&amp;AO1194)*IF(AP1194&lt;0.5,Riskregister!$K$12+(Riskregister!$L$12-Riskregister!$K$12)*SQRT(AP1194/2),Riskregister!$L$12-(Riskregister!$L$12-Riskregister!$K$12)*SQRT((1-AP1194)/2)))</f>
        <v>0</v>
      </c>
      <c r="AR1194" s="30">
        <f t="shared" ca="1" si="735"/>
        <v>3.4507669819133779E-2</v>
      </c>
      <c r="AS1194" s="30">
        <f t="shared" ca="1" si="735"/>
        <v>1.8614845919286305E-2</v>
      </c>
      <c r="AT1194" s="30">
        <f>IF(Riskregister!$E$13="",0,COUNTIF(BN$4:BN$53,"&lt;"&amp;AR1194)*IF(AS1194&lt;0.5,Riskregister!$K$13+(Riskregister!$L$13-Riskregister!$K$13)*SQRT(AS1194/2),Riskregister!$L$13-(Riskregister!$L$13-Riskregister!$K$13)*SQRT((1-AS1194)/2)))</f>
        <v>0</v>
      </c>
      <c r="AU1194" s="30">
        <f t="shared" ca="1" si="736"/>
        <v>0.18136914685453143</v>
      </c>
      <c r="AV1194" s="30">
        <f t="shared" ca="1" si="736"/>
        <v>0.97993166029398981</v>
      </c>
      <c r="AW1194" s="30">
        <f>IF(Riskregister!$E$14="",0,COUNTIF(BO$4:BO$53,"&lt;"&amp;AU1194)*IF(AV1194&lt;0.5,Riskregister!$K$14+(Riskregister!$L$14-Riskregister!$K$14)*SQRT(AV1194/2),Riskregister!$L$14-(Riskregister!$L$14-Riskregister!$K$14)*SQRT((1-AV1194)/2)))</f>
        <v>0</v>
      </c>
      <c r="AX1194" s="30">
        <f t="shared" ca="1" si="737"/>
        <v>0.58331167528242245</v>
      </c>
      <c r="AY1194" s="30">
        <f t="shared" ca="1" si="737"/>
        <v>0.33489371185970995</v>
      </c>
      <c r="AZ1194" s="30">
        <f>IF(Riskregister!$E$15="",0,COUNTIF(BP$4:BP$53,"&lt;"&amp;AX1194)*IF(AY1194&lt;0.5,Riskregister!$K$15+(Riskregister!$L$15-Riskregister!$K$15)*SQRT(AY1194/2),Riskregister!$L$15-(Riskregister!$L$15-Riskregister!$K$15)*SQRT((1-AY1194)/2)))</f>
        <v>0</v>
      </c>
      <c r="BA1194" s="30">
        <f t="shared" ca="1" si="738"/>
        <v>0.98069329697994667</v>
      </c>
      <c r="BB1194" s="30">
        <f t="shared" ca="1" si="738"/>
        <v>0.51560177692475273</v>
      </c>
      <c r="BC1194" s="30">
        <f>IF(Riskregister!$E$16="",0,COUNTIF(BQ$4:BQ$53,"&lt;"&amp;BA1194)*IF(BB1194&lt;0.5,Riskregister!$K$16+(Riskregister!$L$16-Riskregister!$K$16)*SQRT(BB1194/2),Riskregister!$L$16-(Riskregister!$L$16-Riskregister!$K$16)*SQRT((1-BB1194)/2)))</f>
        <v>0</v>
      </c>
      <c r="BD1194" s="30">
        <f t="shared" ca="1" si="714"/>
        <v>15304734.488609912</v>
      </c>
    </row>
    <row r="1195" spans="20:56" x14ac:dyDescent="0.35">
      <c r="T1195" s="30">
        <f t="shared" ca="1" si="727"/>
        <v>0.55920990682389593</v>
      </c>
      <c r="U1195" s="30">
        <f t="shared" ca="1" si="727"/>
        <v>0.35614315540477282</v>
      </c>
      <c r="V1195" s="30">
        <f ca="1">IF(Riskregister!$E$5="",0,COUNTIF(BF$4:BF$53,"&lt;"&amp;T1195)*IF(U1195&lt;0.5,Riskregister!$K$5+(Riskregister!$L$5-Riskregister!$K$5)*SQRT(U1195/2),Riskregister!$L$5-(Riskregister!$L$5-Riskregister!$K$5)*SQRT((1-U1195)/2)))</f>
        <v>1359573.5064861937</v>
      </c>
      <c r="W1195" s="30">
        <f t="shared" ca="1" si="728"/>
        <v>0.5916430453791538</v>
      </c>
      <c r="X1195" s="30">
        <f t="shared" ca="1" si="728"/>
        <v>0.62049870617952607</v>
      </c>
      <c r="Y1195" s="30">
        <f ca="1">IF(Riskregister!$E$6="",0,COUNTIF(BG$4:BG$53,"&lt;"&amp;W1195)*IF(X1195&lt;0.5,Riskregister!$K$6+(Riskregister!$L$6-Riskregister!$K$6)*SQRT(X1195/2),Riskregister!$L$6-(Riskregister!$L$6-Riskregister!$K$6)*SQRT((1-X1195)/2)))</f>
        <v>2431826.4177851127</v>
      </c>
      <c r="Z1195" s="30">
        <f t="shared" ca="1" si="729"/>
        <v>3.3416903374999696E-2</v>
      </c>
      <c r="AA1195" s="30">
        <f t="shared" ca="1" si="729"/>
        <v>0.39470784265218262</v>
      </c>
      <c r="AB1195" s="30">
        <f ca="1">IF(Riskregister!$E$7="",0,COUNTIF(BH$4:BH$53,"&lt;"&amp;Z1195)*IF(AA1195&lt;0.5,Riskregister!$K$7+(Riskregister!$L$7-Riskregister!$K$7)*SQRT(AA1195/2),Riskregister!$L$7-(Riskregister!$L$7-Riskregister!$K$7)*SQRT((1-AA1195)/2)))</f>
        <v>410971.73738104361</v>
      </c>
      <c r="AC1195" s="30">
        <f t="shared" ca="1" si="730"/>
        <v>5.5426236441389332E-2</v>
      </c>
      <c r="AD1195" s="30">
        <f t="shared" ca="1" si="730"/>
        <v>0.94161029190253442</v>
      </c>
      <c r="AE1195" s="30">
        <f ca="1">IF(Riskregister!$E$8="",0,COUNTIF(BI$4:BI$53,"&lt;"&amp;AC1195)*IF(AD1195&lt;0.5,Riskregister!$K$8+(Riskregister!$L$8-Riskregister!$K$8)*SQRT(AD1195/2),Riskregister!$L$8-(Riskregister!$L$8-Riskregister!$K$8)*SQRT((1-AD1195)/2)))</f>
        <v>0</v>
      </c>
      <c r="AF1195" s="30">
        <f t="shared" ca="1" si="731"/>
        <v>0.74060370000214482</v>
      </c>
      <c r="AG1195" s="30">
        <f t="shared" ca="1" si="731"/>
        <v>0.23976111272646428</v>
      </c>
      <c r="AH1195" s="30">
        <f>IF(Riskregister!$E$9="",0,COUNTIF(BJ$4:BJ$53,"&lt;"&amp;AF1195)*IF(AG1195&lt;0.5,Riskregister!$K$9+(Riskregister!$L$9-Riskregister!$K$9)*SQRT(AG1195/2),Riskregister!$L$9-(Riskregister!$L$9-Riskregister!$K$9)*SQRT((1-AG1195)/2)))</f>
        <v>0</v>
      </c>
      <c r="AI1195" s="30">
        <f t="shared" ca="1" si="732"/>
        <v>0.80586333645155706</v>
      </c>
      <c r="AJ1195" s="30">
        <f t="shared" ca="1" si="732"/>
        <v>0.64318734138330225</v>
      </c>
      <c r="AK1195" s="30">
        <f>IF(Riskregister!$E$10="",0,COUNTIF(BK$4:BK$53,"&lt;"&amp;AI1195)*IF(AJ1195&lt;0.5,Riskregister!$K$10+(Riskregister!$L$10-Riskregister!$K$10)*SQRT(AJ1195/2),Riskregister!$L$10-(Riskregister!$L$10-Riskregister!$K$10)*SQRT((1-AJ1195)/2)))</f>
        <v>0</v>
      </c>
      <c r="AL1195" s="30">
        <f t="shared" ca="1" si="733"/>
        <v>0.67147089418791617</v>
      </c>
      <c r="AM1195" s="30">
        <f t="shared" ca="1" si="733"/>
        <v>0.61033647604290542</v>
      </c>
      <c r="AN1195" s="30">
        <f>IF(Riskregister!$E$11="",0,COUNTIF(BL$4:BL$53,"&lt;"&amp;AL1195)*IF(AM1195&lt;0.5,Riskregister!$K$11+(Riskregister!$L$11-Riskregister!$K$11)*SQRT(AM1195/2),Riskregister!$L$11-(Riskregister!$L$11-Riskregister!$K$11)*SQRT((1-AM1195)/2)))</f>
        <v>0</v>
      </c>
      <c r="AO1195" s="30">
        <f t="shared" ca="1" si="734"/>
        <v>0.13303524114492282</v>
      </c>
      <c r="AP1195" s="30">
        <f t="shared" ca="1" si="734"/>
        <v>0.55619944491828155</v>
      </c>
      <c r="AQ1195" s="30">
        <f>IF(Riskregister!$E$12="",0,COUNTIF(BM$4:BM$53,"&lt;"&amp;AO1195)*IF(AP1195&lt;0.5,Riskregister!$K$12+(Riskregister!$L$12-Riskregister!$K$12)*SQRT(AP1195/2),Riskregister!$L$12-(Riskregister!$L$12-Riskregister!$K$12)*SQRT((1-AP1195)/2)))</f>
        <v>0</v>
      </c>
      <c r="AR1195" s="30">
        <f t="shared" ca="1" si="735"/>
        <v>0.62691740538541374</v>
      </c>
      <c r="AS1195" s="30">
        <f t="shared" ca="1" si="735"/>
        <v>0.87045116997682193</v>
      </c>
      <c r="AT1195" s="30">
        <f>IF(Riskregister!$E$13="",0,COUNTIF(BN$4:BN$53,"&lt;"&amp;AR1195)*IF(AS1195&lt;0.5,Riskregister!$K$13+(Riskregister!$L$13-Riskregister!$K$13)*SQRT(AS1195/2),Riskregister!$L$13-(Riskregister!$L$13-Riskregister!$K$13)*SQRT((1-AS1195)/2)))</f>
        <v>0</v>
      </c>
      <c r="AU1195" s="30">
        <f t="shared" ca="1" si="736"/>
        <v>0.8132535555621665</v>
      </c>
      <c r="AV1195" s="30">
        <f t="shared" ca="1" si="736"/>
        <v>0.51272763024427748</v>
      </c>
      <c r="AW1195" s="30">
        <f>IF(Riskregister!$E$14="",0,COUNTIF(BO$4:BO$53,"&lt;"&amp;AU1195)*IF(AV1195&lt;0.5,Riskregister!$K$14+(Riskregister!$L$14-Riskregister!$K$14)*SQRT(AV1195/2),Riskregister!$L$14-(Riskregister!$L$14-Riskregister!$K$14)*SQRT((1-AV1195)/2)))</f>
        <v>0</v>
      </c>
      <c r="AX1195" s="30">
        <f t="shared" ca="1" si="737"/>
        <v>0.48933556990859783</v>
      </c>
      <c r="AY1195" s="30">
        <f t="shared" ca="1" si="737"/>
        <v>0.97902240039553412</v>
      </c>
      <c r="AZ1195" s="30">
        <f>IF(Riskregister!$E$15="",0,COUNTIF(BP$4:BP$53,"&lt;"&amp;AX1195)*IF(AY1195&lt;0.5,Riskregister!$K$15+(Riskregister!$L$15-Riskregister!$K$15)*SQRT(AY1195/2),Riskregister!$L$15-(Riskregister!$L$15-Riskregister!$K$15)*SQRT((1-AY1195)/2)))</f>
        <v>0</v>
      </c>
      <c r="BA1195" s="30">
        <f t="shared" ca="1" si="738"/>
        <v>0.35927642832418305</v>
      </c>
      <c r="BB1195" s="30">
        <f t="shared" ca="1" si="738"/>
        <v>0.55575294202370173</v>
      </c>
      <c r="BC1195" s="30">
        <f>IF(Riskregister!$E$16="",0,COUNTIF(BQ$4:BQ$53,"&lt;"&amp;BA1195)*IF(BB1195&lt;0.5,Riskregister!$K$16+(Riskregister!$L$16-Riskregister!$K$16)*SQRT(BB1195/2),Riskregister!$L$16-(Riskregister!$L$16-Riskregister!$K$16)*SQRT((1-BB1195)/2)))</f>
        <v>0</v>
      </c>
      <c r="BD1195" s="30">
        <f t="shared" ca="1" si="714"/>
        <v>4202371.6616523499</v>
      </c>
    </row>
    <row r="1196" spans="20:56" x14ac:dyDescent="0.35">
      <c r="T1196" s="30">
        <f t="shared" ca="1" si="727"/>
        <v>0.48355590899901968</v>
      </c>
      <c r="U1196" s="30">
        <f t="shared" ca="1" si="727"/>
        <v>0.96730596754036557</v>
      </c>
      <c r="V1196" s="30">
        <f ca="1">IF(Riskregister!$E$5="",0,COUNTIF(BF$4:BF$53,"&lt;"&amp;T1196)*IF(U1196&lt;0.5,Riskregister!$K$5+(Riskregister!$L$5-Riskregister!$K$5)*SQRT(U1196/2),Riskregister!$L$5-(Riskregister!$L$5-Riskregister!$K$5)*SQRT((1-U1196)/2)))</f>
        <v>1627395.1417866754</v>
      </c>
      <c r="W1196" s="30">
        <f t="shared" ca="1" si="728"/>
        <v>0.21593980515698386</v>
      </c>
      <c r="X1196" s="30">
        <f t="shared" ca="1" si="728"/>
        <v>0.61872364060930252</v>
      </c>
      <c r="Y1196" s="30">
        <f ca="1">IF(Riskregister!$E$6="",0,COUNTIF(BG$4:BG$53,"&lt;"&amp;W1196)*IF(X1196&lt;0.5,Riskregister!$K$6+(Riskregister!$L$6-Riskregister!$K$6)*SQRT(X1196/2),Riskregister!$L$6-(Riskregister!$L$6-Riskregister!$K$6)*SQRT((1-X1196)/2)))</f>
        <v>1214081.6186060221</v>
      </c>
      <c r="Z1196" s="30">
        <f t="shared" ca="1" si="729"/>
        <v>0.53543291650062008</v>
      </c>
      <c r="AA1196" s="30">
        <f t="shared" ca="1" si="729"/>
        <v>0.43205136840543112</v>
      </c>
      <c r="AB1196" s="30">
        <f ca="1">IF(Riskregister!$E$7="",0,COUNTIF(BH$4:BH$53,"&lt;"&amp;Z1196)*IF(AA1196&lt;0.5,Riskregister!$K$7+(Riskregister!$L$7-Riskregister!$K$7)*SQRT(AA1196/2),Riskregister!$L$7-(Riskregister!$L$7-Riskregister!$K$7)*SQRT((1-AA1196)/2)))</f>
        <v>1276049.8283048749</v>
      </c>
      <c r="AC1196" s="30">
        <f t="shared" ca="1" si="730"/>
        <v>0.36063123891306081</v>
      </c>
      <c r="AD1196" s="30">
        <f t="shared" ca="1" si="730"/>
        <v>0.71063195471523422</v>
      </c>
      <c r="AE1196" s="30">
        <f ca="1">IF(Riskregister!$E$8="",0,COUNTIF(BI$4:BI$53,"&lt;"&amp;AC1196)*IF(AD1196&lt;0.5,Riskregister!$K$8+(Riskregister!$L$8-Riskregister!$K$8)*SQRT(AD1196/2),Riskregister!$L$8-(Riskregister!$L$8-Riskregister!$K$8)*SQRT((1-AD1196)/2)))</f>
        <v>6424488.81407414</v>
      </c>
      <c r="AF1196" s="30">
        <f t="shared" ca="1" si="731"/>
        <v>0.31515240597085947</v>
      </c>
      <c r="AG1196" s="30">
        <f t="shared" ca="1" si="731"/>
        <v>0.61295153703852057</v>
      </c>
      <c r="AH1196" s="30">
        <f>IF(Riskregister!$E$9="",0,COUNTIF(BJ$4:BJ$53,"&lt;"&amp;AF1196)*IF(AG1196&lt;0.5,Riskregister!$K$9+(Riskregister!$L$9-Riskregister!$K$9)*SQRT(AG1196/2),Riskregister!$L$9-(Riskregister!$L$9-Riskregister!$K$9)*SQRT((1-AG1196)/2)))</f>
        <v>0</v>
      </c>
      <c r="AI1196" s="30">
        <f t="shared" ca="1" si="732"/>
        <v>0.13024265719985451</v>
      </c>
      <c r="AJ1196" s="30">
        <f t="shared" ca="1" si="732"/>
        <v>0.65148995013496436</v>
      </c>
      <c r="AK1196" s="30">
        <f>IF(Riskregister!$E$10="",0,COUNTIF(BK$4:BK$53,"&lt;"&amp;AI1196)*IF(AJ1196&lt;0.5,Riskregister!$K$10+(Riskregister!$L$10-Riskregister!$K$10)*SQRT(AJ1196/2),Riskregister!$L$10-(Riskregister!$L$10-Riskregister!$K$10)*SQRT((1-AJ1196)/2)))</f>
        <v>0</v>
      </c>
      <c r="AL1196" s="30">
        <f t="shared" ca="1" si="733"/>
        <v>0.61714662350711136</v>
      </c>
      <c r="AM1196" s="30">
        <f t="shared" ca="1" si="733"/>
        <v>0.33230988505768722</v>
      </c>
      <c r="AN1196" s="30">
        <f>IF(Riskregister!$E$11="",0,COUNTIF(BL$4:BL$53,"&lt;"&amp;AL1196)*IF(AM1196&lt;0.5,Riskregister!$K$11+(Riskregister!$L$11-Riskregister!$K$11)*SQRT(AM1196/2),Riskregister!$L$11-(Riskregister!$L$11-Riskregister!$K$11)*SQRT((1-AM1196)/2)))</f>
        <v>0</v>
      </c>
      <c r="AO1196" s="30">
        <f t="shared" ca="1" si="734"/>
        <v>5.7005893528106699E-2</v>
      </c>
      <c r="AP1196" s="30">
        <f t="shared" ca="1" si="734"/>
        <v>6.1211756956683128E-2</v>
      </c>
      <c r="AQ1196" s="30">
        <f>IF(Riskregister!$E$12="",0,COUNTIF(BM$4:BM$53,"&lt;"&amp;AO1196)*IF(AP1196&lt;0.5,Riskregister!$K$12+(Riskregister!$L$12-Riskregister!$K$12)*SQRT(AP1196/2),Riskregister!$L$12-(Riskregister!$L$12-Riskregister!$K$12)*SQRT((1-AP1196)/2)))</f>
        <v>0</v>
      </c>
      <c r="AR1196" s="30">
        <f t="shared" ca="1" si="735"/>
        <v>0.15303228797348889</v>
      </c>
      <c r="AS1196" s="30">
        <f t="shared" ca="1" si="735"/>
        <v>0.22573355587301902</v>
      </c>
      <c r="AT1196" s="30">
        <f>IF(Riskregister!$E$13="",0,COUNTIF(BN$4:BN$53,"&lt;"&amp;AR1196)*IF(AS1196&lt;0.5,Riskregister!$K$13+(Riskregister!$L$13-Riskregister!$K$13)*SQRT(AS1196/2),Riskregister!$L$13-(Riskregister!$L$13-Riskregister!$K$13)*SQRT((1-AS1196)/2)))</f>
        <v>0</v>
      </c>
      <c r="AU1196" s="30">
        <f t="shared" ca="1" si="736"/>
        <v>8.4675290180531437E-2</v>
      </c>
      <c r="AV1196" s="30">
        <f t="shared" ca="1" si="736"/>
        <v>0.98365113902724088</v>
      </c>
      <c r="AW1196" s="30">
        <f>IF(Riskregister!$E$14="",0,COUNTIF(BO$4:BO$53,"&lt;"&amp;AU1196)*IF(AV1196&lt;0.5,Riskregister!$K$14+(Riskregister!$L$14-Riskregister!$K$14)*SQRT(AV1196/2),Riskregister!$L$14-(Riskregister!$L$14-Riskregister!$K$14)*SQRT((1-AV1196)/2)))</f>
        <v>0</v>
      </c>
      <c r="AX1196" s="30">
        <f t="shared" ca="1" si="737"/>
        <v>0.47454416043471859</v>
      </c>
      <c r="AY1196" s="30">
        <f t="shared" ca="1" si="737"/>
        <v>0.45265540611019617</v>
      </c>
      <c r="AZ1196" s="30">
        <f>IF(Riskregister!$E$15="",0,COUNTIF(BP$4:BP$53,"&lt;"&amp;AX1196)*IF(AY1196&lt;0.5,Riskregister!$K$15+(Riskregister!$L$15-Riskregister!$K$15)*SQRT(AY1196/2),Riskregister!$L$15-(Riskregister!$L$15-Riskregister!$K$15)*SQRT((1-AY1196)/2)))</f>
        <v>0</v>
      </c>
      <c r="BA1196" s="30">
        <f t="shared" ca="1" si="738"/>
        <v>0.77627099815222866</v>
      </c>
      <c r="BB1196" s="30">
        <f t="shared" ca="1" si="738"/>
        <v>0.40826178161690108</v>
      </c>
      <c r="BC1196" s="30">
        <f>IF(Riskregister!$E$16="",0,COUNTIF(BQ$4:BQ$53,"&lt;"&amp;BA1196)*IF(BB1196&lt;0.5,Riskregister!$K$16+(Riskregister!$L$16-Riskregister!$K$16)*SQRT(BB1196/2),Riskregister!$L$16-(Riskregister!$L$16-Riskregister!$K$16)*SQRT((1-BB1196)/2)))</f>
        <v>0</v>
      </c>
      <c r="BD1196" s="30">
        <f t="shared" ca="1" si="714"/>
        <v>10542015.402771711</v>
      </c>
    </row>
    <row r="1197" spans="20:56" x14ac:dyDescent="0.35">
      <c r="T1197" s="30">
        <f t="shared" ca="1" si="727"/>
        <v>0.5935137883195436</v>
      </c>
      <c r="U1197" s="30">
        <f t="shared" ca="1" si="727"/>
        <v>5.0322736220998143E-2</v>
      </c>
      <c r="V1197" s="30">
        <f ca="1">IF(Riskregister!$E$5="",0,COUNTIF(BF$4:BF$53,"&lt;"&amp;T1197)*IF(U1197&lt;0.5,Riskregister!$K$5+(Riskregister!$L$5-Riskregister!$K$5)*SQRT(U1197/2),Riskregister!$L$5-(Riskregister!$L$5-Riskregister!$K$5)*SQRT((1-U1197)/2)))</f>
        <v>885522.03536332701</v>
      </c>
      <c r="W1197" s="30">
        <f t="shared" ca="1" si="728"/>
        <v>1.8267325000852042E-2</v>
      </c>
      <c r="X1197" s="30">
        <f t="shared" ca="1" si="728"/>
        <v>0.39151796353130219</v>
      </c>
      <c r="Y1197" s="30">
        <f ca="1">IF(Riskregister!$E$6="",0,COUNTIF(BG$4:BG$53,"&lt;"&amp;W1197)*IF(X1197&lt;0.5,Riskregister!$K$6+(Riskregister!$L$6-Riskregister!$K$6)*SQRT(X1197/2),Riskregister!$L$6-(Riskregister!$L$6-Riskregister!$K$6)*SQRT((1-X1197)/2)))</f>
        <v>0</v>
      </c>
      <c r="Z1197" s="30">
        <f t="shared" ca="1" si="729"/>
        <v>4.1952365367773581E-2</v>
      </c>
      <c r="AA1197" s="30">
        <f t="shared" ca="1" si="729"/>
        <v>3.378481661515953E-2</v>
      </c>
      <c r="AB1197" s="30">
        <f ca="1">IF(Riskregister!$E$7="",0,COUNTIF(BH$4:BH$53,"&lt;"&amp;Z1197)*IF(AA1197&lt;0.5,Riskregister!$K$7+(Riskregister!$L$7-Riskregister!$K$7)*SQRT(AA1197/2),Riskregister!$L$7-(Riskregister!$L$7-Riskregister!$K$7)*SQRT((1-AA1197)/2)))</f>
        <v>190979.55853220043</v>
      </c>
      <c r="AC1197" s="30">
        <f t="shared" ca="1" si="730"/>
        <v>0.49651235289536655</v>
      </c>
      <c r="AD1197" s="30">
        <f t="shared" ca="1" si="730"/>
        <v>0.73845969493279706</v>
      </c>
      <c r="AE1197" s="30">
        <f ca="1">IF(Riskregister!$E$8="",0,COUNTIF(BI$4:BI$53,"&lt;"&amp;AC1197)*IF(AD1197&lt;0.5,Riskregister!$K$8+(Riskregister!$L$8-Riskregister!$K$8)*SQRT(AD1197/2),Riskregister!$L$8-(Riskregister!$L$8-Riskregister!$K$8)*SQRT((1-AD1197)/2)))</f>
        <v>9901136.0064024739</v>
      </c>
      <c r="AF1197" s="30">
        <f t="shared" ca="1" si="731"/>
        <v>0.81952561126241685</v>
      </c>
      <c r="AG1197" s="30">
        <f t="shared" ca="1" si="731"/>
        <v>0.74347432037226613</v>
      </c>
      <c r="AH1197" s="30">
        <f>IF(Riskregister!$E$9="",0,COUNTIF(BJ$4:BJ$53,"&lt;"&amp;AF1197)*IF(AG1197&lt;0.5,Riskregister!$K$9+(Riskregister!$L$9-Riskregister!$K$9)*SQRT(AG1197/2),Riskregister!$L$9-(Riskregister!$L$9-Riskregister!$K$9)*SQRT((1-AG1197)/2)))</f>
        <v>0</v>
      </c>
      <c r="AI1197" s="30">
        <f t="shared" ca="1" si="732"/>
        <v>0.16720497585164662</v>
      </c>
      <c r="AJ1197" s="30">
        <f t="shared" ca="1" si="732"/>
        <v>0.45075417933185635</v>
      </c>
      <c r="AK1197" s="30">
        <f>IF(Riskregister!$E$10="",0,COUNTIF(BK$4:BK$53,"&lt;"&amp;AI1197)*IF(AJ1197&lt;0.5,Riskregister!$K$10+(Riskregister!$L$10-Riskregister!$K$10)*SQRT(AJ1197/2),Riskregister!$L$10-(Riskregister!$L$10-Riskregister!$K$10)*SQRT((1-AJ1197)/2)))</f>
        <v>0</v>
      </c>
      <c r="AL1197" s="30">
        <f t="shared" ca="1" si="733"/>
        <v>0.96494929049494049</v>
      </c>
      <c r="AM1197" s="30">
        <f t="shared" ca="1" si="733"/>
        <v>0.25317243699400038</v>
      </c>
      <c r="AN1197" s="30">
        <f>IF(Riskregister!$E$11="",0,COUNTIF(BL$4:BL$53,"&lt;"&amp;AL1197)*IF(AM1197&lt;0.5,Riskregister!$K$11+(Riskregister!$L$11-Riskregister!$K$11)*SQRT(AM1197/2),Riskregister!$L$11-(Riskregister!$L$11-Riskregister!$K$11)*SQRT((1-AM1197)/2)))</f>
        <v>0</v>
      </c>
      <c r="AO1197" s="30">
        <f t="shared" ca="1" si="734"/>
        <v>0.25642565687311991</v>
      </c>
      <c r="AP1197" s="30">
        <f t="shared" ca="1" si="734"/>
        <v>0.26293185002832387</v>
      </c>
      <c r="AQ1197" s="30">
        <f>IF(Riskregister!$E$12="",0,COUNTIF(BM$4:BM$53,"&lt;"&amp;AO1197)*IF(AP1197&lt;0.5,Riskregister!$K$12+(Riskregister!$L$12-Riskregister!$K$12)*SQRT(AP1197/2),Riskregister!$L$12-(Riskregister!$L$12-Riskregister!$K$12)*SQRT((1-AP1197)/2)))</f>
        <v>0</v>
      </c>
      <c r="AR1197" s="30">
        <f t="shared" ca="1" si="735"/>
        <v>0.64836289570314509</v>
      </c>
      <c r="AS1197" s="30">
        <f t="shared" ca="1" si="735"/>
        <v>0.26378304133192387</v>
      </c>
      <c r="AT1197" s="30">
        <f>IF(Riskregister!$E$13="",0,COUNTIF(BN$4:BN$53,"&lt;"&amp;AR1197)*IF(AS1197&lt;0.5,Riskregister!$K$13+(Riskregister!$L$13-Riskregister!$K$13)*SQRT(AS1197/2),Riskregister!$L$13-(Riskregister!$L$13-Riskregister!$K$13)*SQRT((1-AS1197)/2)))</f>
        <v>0</v>
      </c>
      <c r="AU1197" s="30">
        <f t="shared" ca="1" si="736"/>
        <v>0.94491919667987012</v>
      </c>
      <c r="AV1197" s="30">
        <f t="shared" ca="1" si="736"/>
        <v>0.40980215759517813</v>
      </c>
      <c r="AW1197" s="30">
        <f>IF(Riskregister!$E$14="",0,COUNTIF(BO$4:BO$53,"&lt;"&amp;AU1197)*IF(AV1197&lt;0.5,Riskregister!$K$14+(Riskregister!$L$14-Riskregister!$K$14)*SQRT(AV1197/2),Riskregister!$L$14-(Riskregister!$L$14-Riskregister!$K$14)*SQRT((1-AV1197)/2)))</f>
        <v>0</v>
      </c>
      <c r="AX1197" s="30">
        <f t="shared" ca="1" si="737"/>
        <v>0.29073935279890017</v>
      </c>
      <c r="AY1197" s="30">
        <f t="shared" ca="1" si="737"/>
        <v>0.26805193408973049</v>
      </c>
      <c r="AZ1197" s="30">
        <f>IF(Riskregister!$E$15="",0,COUNTIF(BP$4:BP$53,"&lt;"&amp;AX1197)*IF(AY1197&lt;0.5,Riskregister!$K$15+(Riskregister!$L$15-Riskregister!$K$15)*SQRT(AY1197/2),Riskregister!$L$15-(Riskregister!$L$15-Riskregister!$K$15)*SQRT((1-AY1197)/2)))</f>
        <v>0</v>
      </c>
      <c r="BA1197" s="30">
        <f t="shared" ca="1" si="738"/>
        <v>0.35414704641924255</v>
      </c>
      <c r="BB1197" s="30">
        <f t="shared" ca="1" si="738"/>
        <v>0.1585421094005437</v>
      </c>
      <c r="BC1197" s="30">
        <f>IF(Riskregister!$E$16="",0,COUNTIF(BQ$4:BQ$53,"&lt;"&amp;BA1197)*IF(BB1197&lt;0.5,Riskregister!$K$16+(Riskregister!$L$16-Riskregister!$K$16)*SQRT(BB1197/2),Riskregister!$L$16-(Riskregister!$L$16-Riskregister!$K$16)*SQRT((1-BB1197)/2)))</f>
        <v>0</v>
      </c>
      <c r="BD1197" s="30">
        <f t="shared" ca="1" si="714"/>
        <v>10977637.600298002</v>
      </c>
    </row>
    <row r="1198" spans="20:56" x14ac:dyDescent="0.35">
      <c r="T1198" s="30">
        <f t="shared" ca="1" si="727"/>
        <v>0.47193065771489995</v>
      </c>
      <c r="U1198" s="30">
        <f t="shared" ca="1" si="727"/>
        <v>0.42045091210331254</v>
      </c>
      <c r="V1198" s="30">
        <f ca="1">IF(Riskregister!$E$5="",0,COUNTIF(BF$4:BF$53,"&lt;"&amp;T1198)*IF(U1198&lt;0.5,Riskregister!$K$5+(Riskregister!$L$5-Riskregister!$K$5)*SQRT(U1198/2),Riskregister!$L$5-(Riskregister!$L$5-Riskregister!$K$5)*SQRT((1-U1198)/2)))</f>
        <v>1068979.7199053806</v>
      </c>
      <c r="W1198" s="30">
        <f t="shared" ca="1" si="728"/>
        <v>8.9629401089612037E-2</v>
      </c>
      <c r="X1198" s="30">
        <f t="shared" ca="1" si="728"/>
        <v>0.6155473814120318</v>
      </c>
      <c r="Y1198" s="30">
        <f ca="1">IF(Riskregister!$E$6="",0,COUNTIF(BG$4:BG$53,"&lt;"&amp;W1198)*IF(X1198&lt;0.5,Riskregister!$K$6+(Riskregister!$L$6-Riskregister!$K$6)*SQRT(X1198/2),Riskregister!$L$6-(Riskregister!$L$6-Riskregister!$K$6)*SQRT((1-X1198)/2)))</f>
        <v>0</v>
      </c>
      <c r="Z1198" s="30">
        <f t="shared" ca="1" si="729"/>
        <v>0.1727210472709807</v>
      </c>
      <c r="AA1198" s="30">
        <f t="shared" ca="1" si="729"/>
        <v>0.92200123584042382</v>
      </c>
      <c r="AB1198" s="30">
        <f ca="1">IF(Riskregister!$E$7="",0,COUNTIF(BH$4:BH$53,"&lt;"&amp;Z1198)*IF(AA1198&lt;0.5,Riskregister!$K$7+(Riskregister!$L$7-Riskregister!$K$7)*SQRT(AA1198/2),Riskregister!$L$7-(Riskregister!$L$7-Riskregister!$K$7)*SQRT((1-AA1198)/2)))</f>
        <v>1323524.34306727</v>
      </c>
      <c r="AC1198" s="30">
        <f t="shared" ca="1" si="730"/>
        <v>0.36072606756595516</v>
      </c>
      <c r="AD1198" s="30">
        <f t="shared" ca="1" si="730"/>
        <v>0.69933193970757979</v>
      </c>
      <c r="AE1198" s="30">
        <f ca="1">IF(Riskregister!$E$8="",0,COUNTIF(BI$4:BI$53,"&lt;"&amp;AC1198)*IF(AD1198&lt;0.5,Riskregister!$K$8+(Riskregister!$L$8-Riskregister!$K$8)*SQRT(AD1198/2),Riskregister!$L$8-(Riskregister!$L$8-Riskregister!$K$8)*SQRT((1-AD1198)/2)))</f>
        <v>6355344.3367419299</v>
      </c>
      <c r="AF1198" s="30">
        <f t="shared" ca="1" si="731"/>
        <v>0.98366497739275305</v>
      </c>
      <c r="AG1198" s="30">
        <f t="shared" ca="1" si="731"/>
        <v>0.87520527554135441</v>
      </c>
      <c r="AH1198" s="30">
        <f>IF(Riskregister!$E$9="",0,COUNTIF(BJ$4:BJ$53,"&lt;"&amp;AF1198)*IF(AG1198&lt;0.5,Riskregister!$K$9+(Riskregister!$L$9-Riskregister!$K$9)*SQRT(AG1198/2),Riskregister!$L$9-(Riskregister!$L$9-Riskregister!$K$9)*SQRT((1-AG1198)/2)))</f>
        <v>0</v>
      </c>
      <c r="AI1198" s="30">
        <f t="shared" ca="1" si="732"/>
        <v>0.82010336733696676</v>
      </c>
      <c r="AJ1198" s="30">
        <f t="shared" ca="1" si="732"/>
        <v>0.75967460518599517</v>
      </c>
      <c r="AK1198" s="30">
        <f>IF(Riskregister!$E$10="",0,COUNTIF(BK$4:BK$53,"&lt;"&amp;AI1198)*IF(AJ1198&lt;0.5,Riskregister!$K$10+(Riskregister!$L$10-Riskregister!$K$10)*SQRT(AJ1198/2),Riskregister!$L$10-(Riskregister!$L$10-Riskregister!$K$10)*SQRT((1-AJ1198)/2)))</f>
        <v>0</v>
      </c>
      <c r="AL1198" s="30">
        <f t="shared" ca="1" si="733"/>
        <v>2.3015569856763562E-2</v>
      </c>
      <c r="AM1198" s="30">
        <f t="shared" ca="1" si="733"/>
        <v>0.33839728990044193</v>
      </c>
      <c r="AN1198" s="30">
        <f>IF(Riskregister!$E$11="",0,COUNTIF(BL$4:BL$53,"&lt;"&amp;AL1198)*IF(AM1198&lt;0.5,Riskregister!$K$11+(Riskregister!$L$11-Riskregister!$K$11)*SQRT(AM1198/2),Riskregister!$L$11-(Riskregister!$L$11-Riskregister!$K$11)*SQRT((1-AM1198)/2)))</f>
        <v>0</v>
      </c>
      <c r="AO1198" s="30">
        <f t="shared" ca="1" si="734"/>
        <v>0.62988246089911926</v>
      </c>
      <c r="AP1198" s="30">
        <f t="shared" ca="1" si="734"/>
        <v>0.69746424174223187</v>
      </c>
      <c r="AQ1198" s="30">
        <f>IF(Riskregister!$E$12="",0,COUNTIF(BM$4:BM$53,"&lt;"&amp;AO1198)*IF(AP1198&lt;0.5,Riskregister!$K$12+(Riskregister!$L$12-Riskregister!$K$12)*SQRT(AP1198/2),Riskregister!$L$12-(Riskregister!$L$12-Riskregister!$K$12)*SQRT((1-AP1198)/2)))</f>
        <v>0</v>
      </c>
      <c r="AR1198" s="30">
        <f t="shared" ca="1" si="735"/>
        <v>4.2366558893084938E-2</v>
      </c>
      <c r="AS1198" s="30">
        <f t="shared" ca="1" si="735"/>
        <v>4.2464714481204369E-2</v>
      </c>
      <c r="AT1198" s="30">
        <f>IF(Riskregister!$E$13="",0,COUNTIF(BN$4:BN$53,"&lt;"&amp;AR1198)*IF(AS1198&lt;0.5,Riskregister!$K$13+(Riskregister!$L$13-Riskregister!$K$13)*SQRT(AS1198/2),Riskregister!$L$13-(Riskregister!$L$13-Riskregister!$K$13)*SQRT((1-AS1198)/2)))</f>
        <v>0</v>
      </c>
      <c r="AU1198" s="30">
        <f t="shared" ca="1" si="736"/>
        <v>0.93361202689651435</v>
      </c>
      <c r="AV1198" s="30">
        <f t="shared" ca="1" si="736"/>
        <v>0.68552981458466877</v>
      </c>
      <c r="AW1198" s="30">
        <f>IF(Riskregister!$E$14="",0,COUNTIF(BO$4:BO$53,"&lt;"&amp;AU1198)*IF(AV1198&lt;0.5,Riskregister!$K$14+(Riskregister!$L$14-Riskregister!$K$14)*SQRT(AV1198/2),Riskregister!$L$14-(Riskregister!$L$14-Riskregister!$K$14)*SQRT((1-AV1198)/2)))</f>
        <v>0</v>
      </c>
      <c r="AX1198" s="30">
        <f t="shared" ca="1" si="737"/>
        <v>9.8148832789710316E-2</v>
      </c>
      <c r="AY1198" s="30">
        <f t="shared" ca="1" si="737"/>
        <v>0.35073096530607017</v>
      </c>
      <c r="AZ1198" s="30">
        <f>IF(Riskregister!$E$15="",0,COUNTIF(BP$4:BP$53,"&lt;"&amp;AX1198)*IF(AY1198&lt;0.5,Riskregister!$K$15+(Riskregister!$L$15-Riskregister!$K$15)*SQRT(AY1198/2),Riskregister!$L$15-(Riskregister!$L$15-Riskregister!$K$15)*SQRT((1-AY1198)/2)))</f>
        <v>0</v>
      </c>
      <c r="BA1198" s="30">
        <f t="shared" ca="1" si="738"/>
        <v>0.3974368453516991</v>
      </c>
      <c r="BB1198" s="30">
        <f t="shared" ca="1" si="738"/>
        <v>0.48855353981130856</v>
      </c>
      <c r="BC1198" s="30">
        <f>IF(Riskregister!$E$16="",0,COUNTIF(BQ$4:BQ$53,"&lt;"&amp;BA1198)*IF(BB1198&lt;0.5,Riskregister!$K$16+(Riskregister!$L$16-Riskregister!$K$16)*SQRT(BB1198/2),Riskregister!$L$16-(Riskregister!$L$16-Riskregister!$K$16)*SQRT((1-BB1198)/2)))</f>
        <v>0</v>
      </c>
      <c r="BD1198" s="30">
        <f t="shared" ca="1" si="714"/>
        <v>8747848.3997145817</v>
      </c>
    </row>
    <row r="1199" spans="20:56" x14ac:dyDescent="0.35">
      <c r="T1199" s="30">
        <f t="shared" ca="1" si="727"/>
        <v>0.74085766898819372</v>
      </c>
      <c r="U1199" s="30">
        <f t="shared" ca="1" si="727"/>
        <v>0.89100793701744696</v>
      </c>
      <c r="V1199" s="30">
        <f ca="1">IF(Riskregister!$E$5="",0,COUNTIF(BF$4:BF$53,"&lt;"&amp;T1199)*IF(U1199&lt;0.5,Riskregister!$K$5+(Riskregister!$L$5-Riskregister!$K$5)*SQRT(U1199/2),Riskregister!$L$5-(Riskregister!$L$5-Riskregister!$K$5)*SQRT((1-U1199)/2)))</f>
        <v>2474751.3356279833</v>
      </c>
      <c r="W1199" s="30">
        <f t="shared" ca="1" si="728"/>
        <v>0.40027688337457568</v>
      </c>
      <c r="X1199" s="30">
        <f t="shared" ca="1" si="728"/>
        <v>0.62245954887072519</v>
      </c>
      <c r="Y1199" s="30">
        <f ca="1">IF(Riskregister!$E$6="",0,COUNTIF(BG$4:BG$53,"&lt;"&amp;W1199)*IF(X1199&lt;0.5,Riskregister!$K$6+(Riskregister!$L$6-Riskregister!$K$6)*SQRT(X1199/2),Riskregister!$L$6-(Riskregister!$L$6-Riskregister!$K$6)*SQRT((1-X1199)/2)))</f>
        <v>1217941.4786415116</v>
      </c>
      <c r="Z1199" s="30">
        <f t="shared" ca="1" si="729"/>
        <v>0.51493471425486292</v>
      </c>
      <c r="AA1199" s="30">
        <f t="shared" ca="1" si="729"/>
        <v>0.71097159934879073</v>
      </c>
      <c r="AB1199" s="30">
        <f ca="1">IF(Riskregister!$E$7="",0,COUNTIF(BH$4:BH$53,"&lt;"&amp;Z1199)*IF(AA1199&lt;0.5,Riskregister!$K$7+(Riskregister!$L$7-Riskregister!$K$7)*SQRT(AA1199/2),Riskregister!$L$7-(Riskregister!$L$7-Riskregister!$K$7)*SQRT((1-AA1199)/2)))</f>
        <v>1601684.5088338091</v>
      </c>
      <c r="AC1199" s="30">
        <f t="shared" ca="1" si="730"/>
        <v>0.7337836019732259</v>
      </c>
      <c r="AD1199" s="30">
        <f t="shared" ca="1" si="730"/>
        <v>0.57223465308757526</v>
      </c>
      <c r="AE1199" s="30">
        <f ca="1">IF(Riskregister!$E$8="",0,COUNTIF(BI$4:BI$53,"&lt;"&amp;AC1199)*IF(AD1199&lt;0.5,Riskregister!$K$8+(Riskregister!$L$8-Riskregister!$K$8)*SQRT(AD1199/2),Riskregister!$L$8-(Riskregister!$L$8-Riskregister!$K$8)*SQRT((1-AD1199)/2)))</f>
        <v>11305479.190526731</v>
      </c>
      <c r="AF1199" s="30">
        <f t="shared" ca="1" si="731"/>
        <v>0.67745377234811222</v>
      </c>
      <c r="AG1199" s="30">
        <f t="shared" ca="1" si="731"/>
        <v>0.12116031161809981</v>
      </c>
      <c r="AH1199" s="30">
        <f>IF(Riskregister!$E$9="",0,COUNTIF(BJ$4:BJ$53,"&lt;"&amp;AF1199)*IF(AG1199&lt;0.5,Riskregister!$K$9+(Riskregister!$L$9-Riskregister!$K$9)*SQRT(AG1199/2),Riskregister!$L$9-(Riskregister!$L$9-Riskregister!$K$9)*SQRT((1-AG1199)/2)))</f>
        <v>0</v>
      </c>
      <c r="AI1199" s="30">
        <f t="shared" ca="1" si="732"/>
        <v>0.12950350494915797</v>
      </c>
      <c r="AJ1199" s="30">
        <f t="shared" ca="1" si="732"/>
        <v>0.71233842766483435</v>
      </c>
      <c r="AK1199" s="30">
        <f>IF(Riskregister!$E$10="",0,COUNTIF(BK$4:BK$53,"&lt;"&amp;AI1199)*IF(AJ1199&lt;0.5,Riskregister!$K$10+(Riskregister!$L$10-Riskregister!$K$10)*SQRT(AJ1199/2),Riskregister!$L$10-(Riskregister!$L$10-Riskregister!$K$10)*SQRT((1-AJ1199)/2)))</f>
        <v>0</v>
      </c>
      <c r="AL1199" s="30">
        <f t="shared" ca="1" si="733"/>
        <v>0.85798163104508374</v>
      </c>
      <c r="AM1199" s="30">
        <f t="shared" ca="1" si="733"/>
        <v>0.41194821783790492</v>
      </c>
      <c r="AN1199" s="30">
        <f>IF(Riskregister!$E$11="",0,COUNTIF(BL$4:BL$53,"&lt;"&amp;AL1199)*IF(AM1199&lt;0.5,Riskregister!$K$11+(Riskregister!$L$11-Riskregister!$K$11)*SQRT(AM1199/2),Riskregister!$L$11-(Riskregister!$L$11-Riskregister!$K$11)*SQRT((1-AM1199)/2)))</f>
        <v>0</v>
      </c>
      <c r="AO1199" s="30">
        <f t="shared" ca="1" si="734"/>
        <v>0.12782299177906975</v>
      </c>
      <c r="AP1199" s="30">
        <f t="shared" ca="1" si="734"/>
        <v>0.23891926295607957</v>
      </c>
      <c r="AQ1199" s="30">
        <f>IF(Riskregister!$E$12="",0,COUNTIF(BM$4:BM$53,"&lt;"&amp;AO1199)*IF(AP1199&lt;0.5,Riskregister!$K$12+(Riskregister!$L$12-Riskregister!$K$12)*SQRT(AP1199/2),Riskregister!$L$12-(Riskregister!$L$12-Riskregister!$K$12)*SQRT((1-AP1199)/2)))</f>
        <v>0</v>
      </c>
      <c r="AR1199" s="30">
        <f t="shared" ca="1" si="735"/>
        <v>0.8669784374615811</v>
      </c>
      <c r="AS1199" s="30">
        <f t="shared" ca="1" si="735"/>
        <v>0.35211470080778307</v>
      </c>
      <c r="AT1199" s="30">
        <f>IF(Riskregister!$E$13="",0,COUNTIF(BN$4:BN$53,"&lt;"&amp;AR1199)*IF(AS1199&lt;0.5,Riskregister!$K$13+(Riskregister!$L$13-Riskregister!$K$13)*SQRT(AS1199/2),Riskregister!$L$13-(Riskregister!$L$13-Riskregister!$K$13)*SQRT((1-AS1199)/2)))</f>
        <v>0</v>
      </c>
      <c r="AU1199" s="30">
        <f t="shared" ca="1" si="736"/>
        <v>0.39786342839773736</v>
      </c>
      <c r="AV1199" s="30">
        <f t="shared" ca="1" si="736"/>
        <v>0.3896070315797141</v>
      </c>
      <c r="AW1199" s="30">
        <f>IF(Riskregister!$E$14="",0,COUNTIF(BO$4:BO$53,"&lt;"&amp;AU1199)*IF(AV1199&lt;0.5,Riskregister!$K$14+(Riskregister!$L$14-Riskregister!$K$14)*SQRT(AV1199/2),Riskregister!$L$14-(Riskregister!$L$14-Riskregister!$K$14)*SQRT((1-AV1199)/2)))</f>
        <v>0</v>
      </c>
      <c r="AX1199" s="30">
        <f t="shared" ca="1" si="737"/>
        <v>0.31946707437798227</v>
      </c>
      <c r="AY1199" s="30">
        <f t="shared" ca="1" si="737"/>
        <v>0.26307690717187626</v>
      </c>
      <c r="AZ1199" s="30">
        <f>IF(Riskregister!$E$15="",0,COUNTIF(BP$4:BP$53,"&lt;"&amp;AX1199)*IF(AY1199&lt;0.5,Riskregister!$K$15+(Riskregister!$L$15-Riskregister!$K$15)*SQRT(AY1199/2),Riskregister!$L$15-(Riskregister!$L$15-Riskregister!$K$15)*SQRT((1-AY1199)/2)))</f>
        <v>0</v>
      </c>
      <c r="BA1199" s="30">
        <f t="shared" ca="1" si="738"/>
        <v>0.3664974299195497</v>
      </c>
      <c r="BB1199" s="30">
        <f t="shared" ca="1" si="738"/>
        <v>0.38284918882455043</v>
      </c>
      <c r="BC1199" s="30">
        <f>IF(Riskregister!$E$16="",0,COUNTIF(BQ$4:BQ$53,"&lt;"&amp;BA1199)*IF(BB1199&lt;0.5,Riskregister!$K$16+(Riskregister!$L$16-Riskregister!$K$16)*SQRT(BB1199/2),Riskregister!$L$16-(Riskregister!$L$16-Riskregister!$K$16)*SQRT((1-BB1199)/2)))</f>
        <v>0</v>
      </c>
      <c r="BD1199" s="30">
        <f t="shared" ca="1" si="714"/>
        <v>16599856.513630036</v>
      </c>
    </row>
    <row r="1200" spans="20:56" x14ac:dyDescent="0.35">
      <c r="T1200" s="30">
        <f t="shared" ca="1" si="727"/>
        <v>0.66825911073572553</v>
      </c>
      <c r="U1200" s="30">
        <f t="shared" ca="1" si="727"/>
        <v>0.85250474673186749</v>
      </c>
      <c r="V1200" s="30">
        <f ca="1">IF(Riskregister!$E$5="",0,COUNTIF(BF$4:BF$53,"&lt;"&amp;T1200)*IF(U1200&lt;0.5,Riskregister!$K$5+(Riskregister!$L$5-Riskregister!$K$5)*SQRT(U1200/2),Riskregister!$L$5-(Riskregister!$L$5-Riskregister!$K$5)*SQRT((1-U1200)/2)))</f>
        <v>1911182.743456847</v>
      </c>
      <c r="W1200" s="30">
        <f t="shared" ca="1" si="728"/>
        <v>0.62792218233070374</v>
      </c>
      <c r="X1200" s="30">
        <f t="shared" ca="1" si="728"/>
        <v>0.62056019117179795</v>
      </c>
      <c r="Y1200" s="30">
        <f ca="1">IF(Riskregister!$E$6="",0,COUNTIF(BG$4:BG$53,"&lt;"&amp;W1200)*IF(X1200&lt;0.5,Riskregister!$K$6+(Riskregister!$L$6-Riskregister!$K$6)*SQRT(X1200/2),Riskregister!$L$6-(Riskregister!$L$6-Riskregister!$K$6)*SQRT((1-X1200)/2)))</f>
        <v>2431953.4569386183</v>
      </c>
      <c r="Z1200" s="30">
        <f t="shared" ca="1" si="729"/>
        <v>0.21243608006640347</v>
      </c>
      <c r="AA1200" s="30">
        <f t="shared" ca="1" si="729"/>
        <v>0.40813311146920461</v>
      </c>
      <c r="AB1200" s="30">
        <f ca="1">IF(Riskregister!$E$7="",0,COUNTIF(BH$4:BH$53,"&lt;"&amp;Z1200)*IF(AA1200&lt;0.5,Riskregister!$K$7+(Riskregister!$L$7-Riskregister!$K$7)*SQRT(AA1200/2),Riskregister!$L$7-(Riskregister!$L$7-Riskregister!$K$7)*SQRT((1-AA1200)/2)))</f>
        <v>832432.16967499407</v>
      </c>
      <c r="AC1200" s="30">
        <f t="shared" ca="1" si="730"/>
        <v>0.34970808099107853</v>
      </c>
      <c r="AD1200" s="30">
        <f t="shared" ca="1" si="730"/>
        <v>0.23381085296674931</v>
      </c>
      <c r="AE1200" s="30">
        <f ca="1">IF(Riskregister!$E$8="",0,COUNTIF(BI$4:BI$53,"&lt;"&amp;AC1200)*IF(AD1200&lt;0.5,Riskregister!$K$8+(Riskregister!$L$8-Riskregister!$K$8)*SQRT(AD1200/2),Riskregister!$L$8-(Riskregister!$L$8-Riskregister!$K$8)*SQRT((1-AD1200)/2)))</f>
        <v>3813994.941512974</v>
      </c>
      <c r="AF1200" s="30">
        <f t="shared" ca="1" si="731"/>
        <v>0.9729924024509049</v>
      </c>
      <c r="AG1200" s="30">
        <f t="shared" ca="1" si="731"/>
        <v>0.63319502955881912</v>
      </c>
      <c r="AH1200" s="30">
        <f>IF(Riskregister!$E$9="",0,COUNTIF(BJ$4:BJ$53,"&lt;"&amp;AF1200)*IF(AG1200&lt;0.5,Riskregister!$K$9+(Riskregister!$L$9-Riskregister!$K$9)*SQRT(AG1200/2),Riskregister!$L$9-(Riskregister!$L$9-Riskregister!$K$9)*SQRT((1-AG1200)/2)))</f>
        <v>0</v>
      </c>
      <c r="AI1200" s="30">
        <f t="shared" ca="1" si="732"/>
        <v>0.90832821908775307</v>
      </c>
      <c r="AJ1200" s="30">
        <f t="shared" ca="1" si="732"/>
        <v>0.10614664394005913</v>
      </c>
      <c r="AK1200" s="30">
        <f>IF(Riskregister!$E$10="",0,COUNTIF(BK$4:BK$53,"&lt;"&amp;AI1200)*IF(AJ1200&lt;0.5,Riskregister!$K$10+(Riskregister!$L$10-Riskregister!$K$10)*SQRT(AJ1200/2),Riskregister!$L$10-(Riskregister!$L$10-Riskregister!$K$10)*SQRT((1-AJ1200)/2)))</f>
        <v>0</v>
      </c>
      <c r="AL1200" s="30">
        <f t="shared" ca="1" si="733"/>
        <v>0.73241522401381309</v>
      </c>
      <c r="AM1200" s="30">
        <f t="shared" ca="1" si="733"/>
        <v>0.10590746182424815</v>
      </c>
      <c r="AN1200" s="30">
        <f>IF(Riskregister!$E$11="",0,COUNTIF(BL$4:BL$53,"&lt;"&amp;AL1200)*IF(AM1200&lt;0.5,Riskregister!$K$11+(Riskregister!$L$11-Riskregister!$K$11)*SQRT(AM1200/2),Riskregister!$L$11-(Riskregister!$L$11-Riskregister!$K$11)*SQRT((1-AM1200)/2)))</f>
        <v>0</v>
      </c>
      <c r="AO1200" s="30">
        <f t="shared" ca="1" si="734"/>
        <v>0.62259533578142112</v>
      </c>
      <c r="AP1200" s="30">
        <f t="shared" ca="1" si="734"/>
        <v>0.83348842278979896</v>
      </c>
      <c r="AQ1200" s="30">
        <f>IF(Riskregister!$E$12="",0,COUNTIF(BM$4:BM$53,"&lt;"&amp;AO1200)*IF(AP1200&lt;0.5,Riskregister!$K$12+(Riskregister!$L$12-Riskregister!$K$12)*SQRT(AP1200/2),Riskregister!$L$12-(Riskregister!$L$12-Riskregister!$K$12)*SQRT((1-AP1200)/2)))</f>
        <v>0</v>
      </c>
      <c r="AR1200" s="30">
        <f t="shared" ca="1" si="735"/>
        <v>5.2092106689291762E-2</v>
      </c>
      <c r="AS1200" s="30">
        <f t="shared" ca="1" si="735"/>
        <v>0.99547955758760487</v>
      </c>
      <c r="AT1200" s="30">
        <f>IF(Riskregister!$E$13="",0,COUNTIF(BN$4:BN$53,"&lt;"&amp;AR1200)*IF(AS1200&lt;0.5,Riskregister!$K$13+(Riskregister!$L$13-Riskregister!$K$13)*SQRT(AS1200/2),Riskregister!$L$13-(Riskregister!$L$13-Riskregister!$K$13)*SQRT((1-AS1200)/2)))</f>
        <v>0</v>
      </c>
      <c r="AU1200" s="30">
        <f t="shared" ca="1" si="736"/>
        <v>0.28488250187207842</v>
      </c>
      <c r="AV1200" s="30">
        <f t="shared" ca="1" si="736"/>
        <v>0.88448968682820661</v>
      </c>
      <c r="AW1200" s="30">
        <f>IF(Riskregister!$E$14="",0,COUNTIF(BO$4:BO$53,"&lt;"&amp;AU1200)*IF(AV1200&lt;0.5,Riskregister!$K$14+(Riskregister!$L$14-Riskregister!$K$14)*SQRT(AV1200/2),Riskregister!$L$14-(Riskregister!$L$14-Riskregister!$K$14)*SQRT((1-AV1200)/2)))</f>
        <v>0</v>
      </c>
      <c r="AX1200" s="30">
        <f t="shared" ca="1" si="737"/>
        <v>0.50606823908566045</v>
      </c>
      <c r="AY1200" s="30">
        <f t="shared" ca="1" si="737"/>
        <v>0.13431610259649251</v>
      </c>
      <c r="AZ1200" s="30">
        <f>IF(Riskregister!$E$15="",0,COUNTIF(BP$4:BP$53,"&lt;"&amp;AX1200)*IF(AY1200&lt;0.5,Riskregister!$K$15+(Riskregister!$L$15-Riskregister!$K$15)*SQRT(AY1200/2),Riskregister!$L$15-(Riskregister!$L$15-Riskregister!$K$15)*SQRT((1-AY1200)/2)))</f>
        <v>0</v>
      </c>
      <c r="BA1200" s="30">
        <f t="shared" ca="1" si="738"/>
        <v>8.8400916969077814E-2</v>
      </c>
      <c r="BB1200" s="30">
        <f t="shared" ca="1" si="738"/>
        <v>0.30225893450318331</v>
      </c>
      <c r="BC1200" s="30">
        <f>IF(Riskregister!$E$16="",0,COUNTIF(BQ$4:BQ$53,"&lt;"&amp;BA1200)*IF(BB1200&lt;0.5,Riskregister!$K$16+(Riskregister!$L$16-Riskregister!$K$16)*SQRT(BB1200/2),Riskregister!$L$16-(Riskregister!$L$16-Riskregister!$K$16)*SQRT((1-BB1200)/2)))</f>
        <v>0</v>
      </c>
      <c r="BD1200" s="30">
        <f t="shared" ca="1" si="714"/>
        <v>8989563.3115834333</v>
      </c>
    </row>
    <row r="1201" spans="20:56" x14ac:dyDescent="0.35">
      <c r="T1201" s="30">
        <f t="shared" ca="1" si="727"/>
        <v>0.49996434455649119</v>
      </c>
      <c r="U1201" s="30">
        <f t="shared" ca="1" si="727"/>
        <v>0.31242567739430127</v>
      </c>
      <c r="V1201" s="30">
        <f ca="1">IF(Riskregister!$E$5="",0,COUNTIF(BF$4:BF$53,"&lt;"&amp;T1201)*IF(U1201&lt;0.5,Riskregister!$K$5+(Riskregister!$L$5-Riskregister!$K$5)*SQRT(U1201/2),Riskregister!$L$5-(Riskregister!$L$5-Riskregister!$K$5)*SQRT((1-U1201)/2)))</f>
        <v>983570.89362666418</v>
      </c>
      <c r="W1201" s="30">
        <f t="shared" ca="1" si="728"/>
        <v>0.15334785397485051</v>
      </c>
      <c r="X1201" s="30">
        <f t="shared" ca="1" si="728"/>
        <v>5.7154135186959221E-2</v>
      </c>
      <c r="Y1201" s="30">
        <f ca="1">IF(Riskregister!$E$6="",0,COUNTIF(BG$4:BG$53,"&lt;"&amp;W1201)*IF(X1201&lt;0.5,Riskregister!$K$6+(Riskregister!$L$6-Riskregister!$K$6)*SQRT(X1201/2),Riskregister!$L$6-(Riskregister!$L$6-Riskregister!$K$6)*SQRT((1-X1201)/2)))</f>
        <v>504285.55503486184</v>
      </c>
      <c r="Z1201" s="30">
        <f t="shared" ca="1" si="729"/>
        <v>0.79620722171809255</v>
      </c>
      <c r="AA1201" s="30">
        <f t="shared" ca="1" si="729"/>
        <v>0.95797776313692817</v>
      </c>
      <c r="AB1201" s="30">
        <f ca="1">IF(Riskregister!$E$7="",0,COUNTIF(BH$4:BH$53,"&lt;"&amp;Z1201)*IF(AA1201&lt;0.5,Riskregister!$K$7+(Riskregister!$L$7-Riskregister!$K$7)*SQRT(AA1201/2),Riskregister!$L$7-(Riskregister!$L$7-Riskregister!$K$7)*SQRT((1-AA1201)/2)))</f>
        <v>2794134.0510670529</v>
      </c>
      <c r="AC1201" s="30">
        <f t="shared" ca="1" si="730"/>
        <v>0.95051027586327297</v>
      </c>
      <c r="AD1201" s="30">
        <f t="shared" ca="1" si="730"/>
        <v>0.60422524856738469</v>
      </c>
      <c r="AE1201" s="30">
        <f ca="1">IF(Riskregister!$E$8="",0,COUNTIF(BI$4:BI$53,"&lt;"&amp;AC1201)*IF(AD1201&lt;0.5,Riskregister!$K$8+(Riskregister!$L$8-Riskregister!$K$8)*SQRT(AD1201/2),Riskregister!$L$8-(Riskregister!$L$8-Riskregister!$K$8)*SQRT((1-AD1201)/2)))</f>
        <v>17455361.437465146</v>
      </c>
      <c r="AF1201" s="30">
        <f t="shared" ca="1" si="731"/>
        <v>0.92421143894112423</v>
      </c>
      <c r="AG1201" s="30">
        <f t="shared" ca="1" si="731"/>
        <v>0.84520723502153228</v>
      </c>
      <c r="AH1201" s="30">
        <f>IF(Riskregister!$E$9="",0,COUNTIF(BJ$4:BJ$53,"&lt;"&amp;AF1201)*IF(AG1201&lt;0.5,Riskregister!$K$9+(Riskregister!$L$9-Riskregister!$K$9)*SQRT(AG1201/2),Riskregister!$L$9-(Riskregister!$L$9-Riskregister!$K$9)*SQRT((1-AG1201)/2)))</f>
        <v>0</v>
      </c>
      <c r="AI1201" s="30">
        <f t="shared" ca="1" si="732"/>
        <v>0.33046971688857807</v>
      </c>
      <c r="AJ1201" s="30">
        <f t="shared" ca="1" si="732"/>
        <v>0.81669811770404965</v>
      </c>
      <c r="AK1201" s="30">
        <f>IF(Riskregister!$E$10="",0,COUNTIF(BK$4:BK$53,"&lt;"&amp;AI1201)*IF(AJ1201&lt;0.5,Riskregister!$K$10+(Riskregister!$L$10-Riskregister!$K$10)*SQRT(AJ1201/2),Riskregister!$L$10-(Riskregister!$L$10-Riskregister!$K$10)*SQRT((1-AJ1201)/2)))</f>
        <v>0</v>
      </c>
      <c r="AL1201" s="30">
        <f t="shared" ca="1" si="733"/>
        <v>0.95308174246011423</v>
      </c>
      <c r="AM1201" s="30">
        <f t="shared" ca="1" si="733"/>
        <v>0.93533488258336439</v>
      </c>
      <c r="AN1201" s="30">
        <f>IF(Riskregister!$E$11="",0,COUNTIF(BL$4:BL$53,"&lt;"&amp;AL1201)*IF(AM1201&lt;0.5,Riskregister!$K$11+(Riskregister!$L$11-Riskregister!$K$11)*SQRT(AM1201/2),Riskregister!$L$11-(Riskregister!$L$11-Riskregister!$K$11)*SQRT((1-AM1201)/2)))</f>
        <v>0</v>
      </c>
      <c r="AO1201" s="30">
        <f t="shared" ca="1" si="734"/>
        <v>0.44979355763176776</v>
      </c>
      <c r="AP1201" s="30">
        <f t="shared" ca="1" si="734"/>
        <v>0.57221193348906985</v>
      </c>
      <c r="AQ1201" s="30">
        <f>IF(Riskregister!$E$12="",0,COUNTIF(BM$4:BM$53,"&lt;"&amp;AO1201)*IF(AP1201&lt;0.5,Riskregister!$K$12+(Riskregister!$L$12-Riskregister!$K$12)*SQRT(AP1201/2),Riskregister!$L$12-(Riskregister!$L$12-Riskregister!$K$12)*SQRT((1-AP1201)/2)))</f>
        <v>0</v>
      </c>
      <c r="AR1201" s="30">
        <f t="shared" ca="1" si="735"/>
        <v>0.63280867926633877</v>
      </c>
      <c r="AS1201" s="30">
        <f t="shared" ca="1" si="735"/>
        <v>0.59300778314092828</v>
      </c>
      <c r="AT1201" s="30">
        <f>IF(Riskregister!$E$13="",0,COUNTIF(BN$4:BN$53,"&lt;"&amp;AR1201)*IF(AS1201&lt;0.5,Riskregister!$K$13+(Riskregister!$L$13-Riskregister!$K$13)*SQRT(AS1201/2),Riskregister!$L$13-(Riskregister!$L$13-Riskregister!$K$13)*SQRT((1-AS1201)/2)))</f>
        <v>0</v>
      </c>
      <c r="AU1201" s="30">
        <f t="shared" ca="1" si="736"/>
        <v>3.7480264803064989E-2</v>
      </c>
      <c r="AV1201" s="30">
        <f t="shared" ca="1" si="736"/>
        <v>0.59674696661103566</v>
      </c>
      <c r="AW1201" s="30">
        <f>IF(Riskregister!$E$14="",0,COUNTIF(BO$4:BO$53,"&lt;"&amp;AU1201)*IF(AV1201&lt;0.5,Riskregister!$K$14+(Riskregister!$L$14-Riskregister!$K$14)*SQRT(AV1201/2),Riskregister!$L$14-(Riskregister!$L$14-Riskregister!$K$14)*SQRT((1-AV1201)/2)))</f>
        <v>0</v>
      </c>
      <c r="AX1201" s="30">
        <f t="shared" ca="1" si="737"/>
        <v>0.21702115853604553</v>
      </c>
      <c r="AY1201" s="30">
        <f t="shared" ca="1" si="737"/>
        <v>0.17191205977532686</v>
      </c>
      <c r="AZ1201" s="30">
        <f>IF(Riskregister!$E$15="",0,COUNTIF(BP$4:BP$53,"&lt;"&amp;AX1201)*IF(AY1201&lt;0.5,Riskregister!$K$15+(Riskregister!$L$15-Riskregister!$K$15)*SQRT(AY1201/2),Riskregister!$L$15-(Riskregister!$L$15-Riskregister!$K$15)*SQRT((1-AY1201)/2)))</f>
        <v>0</v>
      </c>
      <c r="BA1201" s="30">
        <f t="shared" ca="1" si="738"/>
        <v>0.61279067004288368</v>
      </c>
      <c r="BB1201" s="30">
        <f t="shared" ca="1" si="738"/>
        <v>0.65628719548483527</v>
      </c>
      <c r="BC1201" s="30">
        <f>IF(Riskregister!$E$16="",0,COUNTIF(BQ$4:BQ$53,"&lt;"&amp;BA1201)*IF(BB1201&lt;0.5,Riskregister!$K$16+(Riskregister!$L$16-Riskregister!$K$16)*SQRT(BB1201/2),Riskregister!$L$16-(Riskregister!$L$16-Riskregister!$K$16)*SQRT((1-BB1201)/2)))</f>
        <v>0</v>
      </c>
      <c r="BD1201" s="30">
        <f t="shared" ca="1" si="714"/>
        <v>21737351.937193725</v>
      </c>
    </row>
    <row r="1202" spans="20:56" x14ac:dyDescent="0.35">
      <c r="T1202" s="30">
        <f t="shared" ca="1" si="727"/>
        <v>0.80061392641306184</v>
      </c>
      <c r="U1202" s="30">
        <f t="shared" ca="1" si="727"/>
        <v>0.72207060737654127</v>
      </c>
      <c r="V1202" s="30">
        <f ca="1">IF(Riskregister!$E$5="",0,COUNTIF(BF$4:BF$53,"&lt;"&amp;T1202)*IF(U1202&lt;0.5,Riskregister!$K$5+(Riskregister!$L$5-Riskregister!$K$5)*SQRT(U1202/2),Riskregister!$L$5-(Riskregister!$L$5-Riskregister!$K$5)*SQRT((1-U1202)/2)))</f>
        <v>2161245.7004115386</v>
      </c>
      <c r="W1202" s="30">
        <f t="shared" ca="1" si="728"/>
        <v>0.63579630256484765</v>
      </c>
      <c r="X1202" s="30">
        <f t="shared" ca="1" si="728"/>
        <v>0.851886861518658</v>
      </c>
      <c r="Y1202" s="30">
        <f ca="1">IF(Riskregister!$E$6="",0,COUNTIF(BG$4:BG$53,"&lt;"&amp;W1202)*IF(X1202&lt;0.5,Riskregister!$K$6+(Riskregister!$L$6-Riskregister!$K$6)*SQRT(X1202/2),Riskregister!$L$6-(Riskregister!$L$6-Riskregister!$K$6)*SQRT((1-X1202)/2)))</f>
        <v>3020319.8800837612</v>
      </c>
      <c r="Z1202" s="30">
        <f t="shared" ca="1" si="729"/>
        <v>0.38018732062854843</v>
      </c>
      <c r="AA1202" s="30">
        <f t="shared" ca="1" si="729"/>
        <v>0.501655228881839</v>
      </c>
      <c r="AB1202" s="30">
        <f ca="1">IF(Riskregister!$E$7="",0,COUNTIF(BH$4:BH$53,"&lt;"&amp;Z1202)*IF(AA1202&lt;0.5,Riskregister!$K$7+(Riskregister!$L$7-Riskregister!$K$7)*SQRT(AA1202/2),Riskregister!$L$7-(Riskregister!$L$7-Riskregister!$K$7)*SQRT((1-AA1202)/2)))</f>
        <v>1126449.5259146818</v>
      </c>
      <c r="AC1202" s="30">
        <f t="shared" ca="1" si="730"/>
        <v>0.7668588191828799</v>
      </c>
      <c r="AD1202" s="30">
        <f t="shared" ca="1" si="730"/>
        <v>0.3391832110869305</v>
      </c>
      <c r="AE1202" s="30">
        <f ca="1">IF(Riskregister!$E$8="",0,COUNTIF(BI$4:BI$53,"&lt;"&amp;AC1202)*IF(AD1202&lt;0.5,Riskregister!$K$8+(Riskregister!$L$8-Riskregister!$K$8)*SQRT(AD1202/2),Riskregister!$L$8-(Riskregister!$L$8-Riskregister!$K$8)*SQRT((1-AD1202)/2)))</f>
        <v>8942122.2583528329</v>
      </c>
      <c r="AF1202" s="30">
        <f t="shared" ca="1" si="731"/>
        <v>0.20439842086712623</v>
      </c>
      <c r="AG1202" s="30">
        <f t="shared" ca="1" si="731"/>
        <v>6.5570607259064939E-2</v>
      </c>
      <c r="AH1202" s="30">
        <f>IF(Riskregister!$E$9="",0,COUNTIF(BJ$4:BJ$53,"&lt;"&amp;AF1202)*IF(AG1202&lt;0.5,Riskregister!$K$9+(Riskregister!$L$9-Riskregister!$K$9)*SQRT(AG1202/2),Riskregister!$L$9-(Riskregister!$L$9-Riskregister!$K$9)*SQRT((1-AG1202)/2)))</f>
        <v>0</v>
      </c>
      <c r="AI1202" s="30">
        <f t="shared" ca="1" si="732"/>
        <v>0.87445818294728905</v>
      </c>
      <c r="AJ1202" s="30">
        <f t="shared" ca="1" si="732"/>
        <v>4.2656472277931345E-2</v>
      </c>
      <c r="AK1202" s="30">
        <f>IF(Riskregister!$E$10="",0,COUNTIF(BK$4:BK$53,"&lt;"&amp;AI1202)*IF(AJ1202&lt;0.5,Riskregister!$K$10+(Riskregister!$L$10-Riskregister!$K$10)*SQRT(AJ1202/2),Riskregister!$L$10-(Riskregister!$L$10-Riskregister!$K$10)*SQRT((1-AJ1202)/2)))</f>
        <v>0</v>
      </c>
      <c r="AL1202" s="30">
        <f t="shared" ca="1" si="733"/>
        <v>0.73978986710225991</v>
      </c>
      <c r="AM1202" s="30">
        <f t="shared" ca="1" si="733"/>
        <v>0.28250942378180477</v>
      </c>
      <c r="AN1202" s="30">
        <f>IF(Riskregister!$E$11="",0,COUNTIF(BL$4:BL$53,"&lt;"&amp;AL1202)*IF(AM1202&lt;0.5,Riskregister!$K$11+(Riskregister!$L$11-Riskregister!$K$11)*SQRT(AM1202/2),Riskregister!$L$11-(Riskregister!$L$11-Riskregister!$K$11)*SQRT((1-AM1202)/2)))</f>
        <v>0</v>
      </c>
      <c r="AO1202" s="30">
        <f t="shared" ca="1" si="734"/>
        <v>0.53701651521747829</v>
      </c>
      <c r="AP1202" s="30">
        <f t="shared" ca="1" si="734"/>
        <v>0.47778678964256316</v>
      </c>
      <c r="AQ1202" s="30">
        <f>IF(Riskregister!$E$12="",0,COUNTIF(BM$4:BM$53,"&lt;"&amp;AO1202)*IF(AP1202&lt;0.5,Riskregister!$K$12+(Riskregister!$L$12-Riskregister!$K$12)*SQRT(AP1202/2),Riskregister!$L$12-(Riskregister!$L$12-Riskregister!$K$12)*SQRT((1-AP1202)/2)))</f>
        <v>0</v>
      </c>
      <c r="AR1202" s="30">
        <f t="shared" ca="1" si="735"/>
        <v>0.49120904421417</v>
      </c>
      <c r="AS1202" s="30">
        <f t="shared" ca="1" si="735"/>
        <v>0.495564143459018</v>
      </c>
      <c r="AT1202" s="30">
        <f>IF(Riskregister!$E$13="",0,COUNTIF(BN$4:BN$53,"&lt;"&amp;AR1202)*IF(AS1202&lt;0.5,Riskregister!$K$13+(Riskregister!$L$13-Riskregister!$K$13)*SQRT(AS1202/2),Riskregister!$L$13-(Riskregister!$L$13-Riskregister!$K$13)*SQRT((1-AS1202)/2)))</f>
        <v>0</v>
      </c>
      <c r="AU1202" s="30">
        <f t="shared" ca="1" si="736"/>
        <v>0.75235552002022055</v>
      </c>
      <c r="AV1202" s="30">
        <f t="shared" ca="1" si="736"/>
        <v>5.8626866623448959E-2</v>
      </c>
      <c r="AW1202" s="30">
        <f>IF(Riskregister!$E$14="",0,COUNTIF(BO$4:BO$53,"&lt;"&amp;AU1202)*IF(AV1202&lt;0.5,Riskregister!$K$14+(Riskregister!$L$14-Riskregister!$K$14)*SQRT(AV1202/2),Riskregister!$L$14-(Riskregister!$L$14-Riskregister!$K$14)*SQRT((1-AV1202)/2)))</f>
        <v>0</v>
      </c>
      <c r="AX1202" s="30">
        <f t="shared" ca="1" si="737"/>
        <v>0.86954661663923749</v>
      </c>
      <c r="AY1202" s="30">
        <f t="shared" ca="1" si="737"/>
        <v>0.58395601296822852</v>
      </c>
      <c r="AZ1202" s="30">
        <f>IF(Riskregister!$E$15="",0,COUNTIF(BP$4:BP$53,"&lt;"&amp;AX1202)*IF(AY1202&lt;0.5,Riskregister!$K$15+(Riskregister!$L$15-Riskregister!$K$15)*SQRT(AY1202/2),Riskregister!$L$15-(Riskregister!$L$15-Riskregister!$K$15)*SQRT((1-AY1202)/2)))</f>
        <v>0</v>
      </c>
      <c r="BA1202" s="30">
        <f t="shared" ca="1" si="738"/>
        <v>0.33588870535708426</v>
      </c>
      <c r="BB1202" s="30">
        <f t="shared" ca="1" si="738"/>
        <v>0.5712366387815544</v>
      </c>
      <c r="BC1202" s="30">
        <f>IF(Riskregister!$E$16="",0,COUNTIF(BQ$4:BQ$53,"&lt;"&amp;BA1202)*IF(BB1202&lt;0.5,Riskregister!$K$16+(Riskregister!$L$16-Riskregister!$K$16)*SQRT(BB1202/2),Riskregister!$L$16-(Riskregister!$L$16-Riskregister!$K$16)*SQRT((1-BB1202)/2)))</f>
        <v>0</v>
      </c>
      <c r="BD1202" s="30">
        <f t="shared" ca="1" si="714"/>
        <v>15250137.364762815</v>
      </c>
    </row>
    <row r="1203" spans="20:56" x14ac:dyDescent="0.35">
      <c r="T1203" s="30">
        <f t="shared" ca="1" si="727"/>
        <v>0.69062410655558726</v>
      </c>
      <c r="U1203" s="30">
        <f t="shared" ca="1" si="727"/>
        <v>0.87265213738718483</v>
      </c>
      <c r="V1203" s="30">
        <f ca="1">IF(Riskregister!$E$5="",0,COUNTIF(BF$4:BF$53,"&lt;"&amp;T1203)*IF(U1203&lt;0.5,Riskregister!$K$5+(Riskregister!$L$5-Riskregister!$K$5)*SQRT(U1203/2),Riskregister!$L$5-(Riskregister!$L$5-Riskregister!$K$5)*SQRT((1-U1203)/2)))</f>
        <v>1945793.5079363566</v>
      </c>
      <c r="W1203" s="30">
        <f t="shared" ca="1" si="728"/>
        <v>0.63122640179068967</v>
      </c>
      <c r="X1203" s="30">
        <f t="shared" ca="1" si="728"/>
        <v>0.24633788978985571</v>
      </c>
      <c r="Y1203" s="30">
        <f ca="1">IF(Riskregister!$E$6="",0,COUNTIF(BG$4:BG$53,"&lt;"&amp;W1203)*IF(X1203&lt;0.5,Riskregister!$K$6+(Riskregister!$L$6-Riskregister!$K$6)*SQRT(X1203/2),Riskregister!$L$6-(Riskregister!$L$6-Riskregister!$K$6)*SQRT((1-X1203)/2)))</f>
        <v>1663435.6041517372</v>
      </c>
      <c r="Z1203" s="30">
        <f t="shared" ca="1" si="729"/>
        <v>0.19208903954293421</v>
      </c>
      <c r="AA1203" s="30">
        <f t="shared" ca="1" si="729"/>
        <v>0.22736281717615359</v>
      </c>
      <c r="AB1203" s="30">
        <f ca="1">IF(Riskregister!$E$7="",0,COUNTIF(BH$4:BH$53,"&lt;"&amp;Z1203)*IF(AA1203&lt;0.5,Riskregister!$K$7+(Riskregister!$L$7-Riskregister!$K$7)*SQRT(AA1203/2),Riskregister!$L$7-(Riskregister!$L$7-Riskregister!$K$7)*SQRT((1-AA1203)/2)))</f>
        <v>672033.43190141791</v>
      </c>
      <c r="AC1203" s="30">
        <f t="shared" ca="1" si="730"/>
        <v>0.40825696620766405</v>
      </c>
      <c r="AD1203" s="30">
        <f t="shared" ca="1" si="730"/>
        <v>0.80181532701753555</v>
      </c>
      <c r="AE1203" s="30">
        <f ca="1">IF(Riskregister!$E$8="",0,COUNTIF(BI$4:BI$53,"&lt;"&amp;AC1203)*IF(AD1203&lt;0.5,Riskregister!$K$8+(Riskregister!$L$8-Riskregister!$K$8)*SQRT(AD1203/2),Riskregister!$L$8-(Riskregister!$L$8-Riskregister!$K$8)*SQRT((1-AD1203)/2)))</f>
        <v>7040980.0858450988</v>
      </c>
      <c r="AF1203" s="30">
        <f t="shared" ca="1" si="731"/>
        <v>0.96477984284737361</v>
      </c>
      <c r="AG1203" s="30">
        <f t="shared" ca="1" si="731"/>
        <v>0.36775619792277536</v>
      </c>
      <c r="AH1203" s="30">
        <f>IF(Riskregister!$E$9="",0,COUNTIF(BJ$4:BJ$53,"&lt;"&amp;AF1203)*IF(AG1203&lt;0.5,Riskregister!$K$9+(Riskregister!$L$9-Riskregister!$K$9)*SQRT(AG1203/2),Riskregister!$L$9-(Riskregister!$L$9-Riskregister!$K$9)*SQRT((1-AG1203)/2)))</f>
        <v>0</v>
      </c>
      <c r="AI1203" s="30">
        <f t="shared" ca="1" si="732"/>
        <v>0.23175035600363991</v>
      </c>
      <c r="AJ1203" s="30">
        <f t="shared" ca="1" si="732"/>
        <v>0.91979282047580679</v>
      </c>
      <c r="AK1203" s="30">
        <f>IF(Riskregister!$E$10="",0,COUNTIF(BK$4:BK$53,"&lt;"&amp;AI1203)*IF(AJ1203&lt;0.5,Riskregister!$K$10+(Riskregister!$L$10-Riskregister!$K$10)*SQRT(AJ1203/2),Riskregister!$L$10-(Riskregister!$L$10-Riskregister!$K$10)*SQRT((1-AJ1203)/2)))</f>
        <v>0</v>
      </c>
      <c r="AL1203" s="30">
        <f t="shared" ca="1" si="733"/>
        <v>0.55459660361183261</v>
      </c>
      <c r="AM1203" s="30">
        <f t="shared" ca="1" si="733"/>
        <v>0.70096588092699863</v>
      </c>
      <c r="AN1203" s="30">
        <f>IF(Riskregister!$E$11="",0,COUNTIF(BL$4:BL$53,"&lt;"&amp;AL1203)*IF(AM1203&lt;0.5,Riskregister!$K$11+(Riskregister!$L$11-Riskregister!$K$11)*SQRT(AM1203/2),Riskregister!$L$11-(Riskregister!$L$11-Riskregister!$K$11)*SQRT((1-AM1203)/2)))</f>
        <v>0</v>
      </c>
      <c r="AO1203" s="30">
        <f t="shared" ca="1" si="734"/>
        <v>5.8897861076712243E-2</v>
      </c>
      <c r="AP1203" s="30">
        <f t="shared" ca="1" si="734"/>
        <v>0.268897349263168</v>
      </c>
      <c r="AQ1203" s="30">
        <f>IF(Riskregister!$E$12="",0,COUNTIF(BM$4:BM$53,"&lt;"&amp;AO1203)*IF(AP1203&lt;0.5,Riskregister!$K$12+(Riskregister!$L$12-Riskregister!$K$12)*SQRT(AP1203/2),Riskregister!$L$12-(Riskregister!$L$12-Riskregister!$K$12)*SQRT((1-AP1203)/2)))</f>
        <v>0</v>
      </c>
      <c r="AR1203" s="30">
        <f t="shared" ca="1" si="735"/>
        <v>0.32620918476007721</v>
      </c>
      <c r="AS1203" s="30">
        <f t="shared" ca="1" si="735"/>
        <v>0.35736369148168945</v>
      </c>
      <c r="AT1203" s="30">
        <f>IF(Riskregister!$E$13="",0,COUNTIF(BN$4:BN$53,"&lt;"&amp;AR1203)*IF(AS1203&lt;0.5,Riskregister!$K$13+(Riskregister!$L$13-Riskregister!$K$13)*SQRT(AS1203/2),Riskregister!$L$13-(Riskregister!$L$13-Riskregister!$K$13)*SQRT((1-AS1203)/2)))</f>
        <v>0</v>
      </c>
      <c r="AU1203" s="30">
        <f t="shared" ca="1" si="736"/>
        <v>0.9793970814100097</v>
      </c>
      <c r="AV1203" s="30">
        <f t="shared" ca="1" si="736"/>
        <v>0.17537451353908495</v>
      </c>
      <c r="AW1203" s="30">
        <f>IF(Riskregister!$E$14="",0,COUNTIF(BO$4:BO$53,"&lt;"&amp;AU1203)*IF(AV1203&lt;0.5,Riskregister!$K$14+(Riskregister!$L$14-Riskregister!$K$14)*SQRT(AV1203/2),Riskregister!$L$14-(Riskregister!$L$14-Riskregister!$K$14)*SQRT((1-AV1203)/2)))</f>
        <v>0</v>
      </c>
      <c r="AX1203" s="30">
        <f t="shared" ca="1" si="737"/>
        <v>0.63772178624400255</v>
      </c>
      <c r="AY1203" s="30">
        <f t="shared" ca="1" si="737"/>
        <v>0.28813426456963731</v>
      </c>
      <c r="AZ1203" s="30">
        <f>IF(Riskregister!$E$15="",0,COUNTIF(BP$4:BP$53,"&lt;"&amp;AX1203)*IF(AY1203&lt;0.5,Riskregister!$K$15+(Riskregister!$L$15-Riskregister!$K$15)*SQRT(AY1203/2),Riskregister!$L$15-(Riskregister!$L$15-Riskregister!$K$15)*SQRT((1-AY1203)/2)))</f>
        <v>0</v>
      </c>
      <c r="BA1203" s="30">
        <f t="shared" ca="1" si="738"/>
        <v>0.95134717012331105</v>
      </c>
      <c r="BB1203" s="30">
        <f t="shared" ca="1" si="738"/>
        <v>0.22398925565819716</v>
      </c>
      <c r="BC1203" s="30">
        <f>IF(Riskregister!$E$16="",0,COUNTIF(BQ$4:BQ$53,"&lt;"&amp;BA1203)*IF(BB1203&lt;0.5,Riskregister!$K$16+(Riskregister!$L$16-Riskregister!$K$16)*SQRT(BB1203/2),Riskregister!$L$16-(Riskregister!$L$16-Riskregister!$K$16)*SQRT((1-BB1203)/2)))</f>
        <v>0</v>
      </c>
      <c r="BD1203" s="30">
        <f t="shared" ca="1" si="714"/>
        <v>11322242.629834611</v>
      </c>
    </row>
    <row r="1204" spans="20:56" x14ac:dyDescent="0.35">
      <c r="T1204" s="30">
        <f t="shared" ref="T1204:U1223" ca="1" si="739">RAND()</f>
        <v>0.41333927060920583</v>
      </c>
      <c r="U1204" s="30">
        <f t="shared" ca="1" si="739"/>
        <v>0.37064724139004157</v>
      </c>
      <c r="V1204" s="30">
        <f ca="1">IF(Riskregister!$E$5="",0,COUNTIF(BF$4:BF$53,"&lt;"&amp;T1204)*IF(U1204&lt;0.5,Riskregister!$K$5+(Riskregister!$L$5-Riskregister!$K$5)*SQRT(U1204/2),Riskregister!$L$5-(Riskregister!$L$5-Riskregister!$K$5)*SQRT((1-U1204)/2)))</f>
        <v>1031164.6055264164</v>
      </c>
      <c r="W1204" s="30">
        <f t="shared" ref="W1204:X1223" ca="1" si="740">RAND()</f>
        <v>0.35628823400300602</v>
      </c>
      <c r="X1204" s="30">
        <f t="shared" ca="1" si="740"/>
        <v>0.95607707366019368</v>
      </c>
      <c r="Y1204" s="30">
        <f ca="1">IF(Riskregister!$E$6="",0,COUNTIF(BG$4:BG$53,"&lt;"&amp;W1204)*IF(X1204&lt;0.5,Riskregister!$K$6+(Riskregister!$L$6-Riskregister!$K$6)*SQRT(X1204/2),Riskregister!$L$6-(Riskregister!$L$6-Riskregister!$K$6)*SQRT((1-X1204)/2)))</f>
        <v>1733250.7906844215</v>
      </c>
      <c r="Z1204" s="30">
        <f t="shared" ref="Z1204:AA1223" ca="1" si="741">RAND()</f>
        <v>0.51452961521631602</v>
      </c>
      <c r="AA1204" s="30">
        <f t="shared" ca="1" si="741"/>
        <v>0.97407592043202684</v>
      </c>
      <c r="AB1204" s="30">
        <f ca="1">IF(Riskregister!$E$7="",0,COUNTIF(BH$4:BH$53,"&lt;"&amp;Z1204)*IF(AA1204&lt;0.5,Riskregister!$K$7+(Riskregister!$L$7-Riskregister!$K$7)*SQRT(AA1204/2),Riskregister!$L$7-(Riskregister!$L$7-Riskregister!$K$7)*SQRT((1-AA1204)/2)))</f>
        <v>2160912.9960717629</v>
      </c>
      <c r="AC1204" s="30">
        <f t="shared" ref="AC1204:AD1223" ca="1" si="742">RAND()</f>
        <v>0.76992054743743277</v>
      </c>
      <c r="AD1204" s="30">
        <f t="shared" ca="1" si="742"/>
        <v>0.69943653407453665</v>
      </c>
      <c r="AE1204" s="30">
        <f ca="1">IF(Riskregister!$E$8="",0,COUNTIF(BI$4:BI$53,"&lt;"&amp;AC1204)*IF(AD1204&lt;0.5,Riskregister!$K$8+(Riskregister!$L$8-Riskregister!$K$8)*SQRT(AD1204/2),Riskregister!$L$8-(Riskregister!$L$8-Riskregister!$K$8)*SQRT((1-AD1204)/2)))</f>
        <v>12711956.661877766</v>
      </c>
      <c r="AF1204" s="30">
        <f t="shared" ref="AF1204:AG1223" ca="1" si="743">RAND()</f>
        <v>0.59890597036333348</v>
      </c>
      <c r="AG1204" s="30">
        <f t="shared" ca="1" si="743"/>
        <v>0.85763626210044075</v>
      </c>
      <c r="AH1204" s="30">
        <f>IF(Riskregister!$E$9="",0,COUNTIF(BJ$4:BJ$53,"&lt;"&amp;AF1204)*IF(AG1204&lt;0.5,Riskregister!$K$9+(Riskregister!$L$9-Riskregister!$K$9)*SQRT(AG1204/2),Riskregister!$L$9-(Riskregister!$L$9-Riskregister!$K$9)*SQRT((1-AG1204)/2)))</f>
        <v>0</v>
      </c>
      <c r="AI1204" s="30">
        <f t="shared" ref="AI1204:AJ1223" ca="1" si="744">RAND()</f>
        <v>0.49811772701137702</v>
      </c>
      <c r="AJ1204" s="30">
        <f t="shared" ca="1" si="744"/>
        <v>0.96134136468666564</v>
      </c>
      <c r="AK1204" s="30">
        <f>IF(Riskregister!$E$10="",0,COUNTIF(BK$4:BK$53,"&lt;"&amp;AI1204)*IF(AJ1204&lt;0.5,Riskregister!$K$10+(Riskregister!$L$10-Riskregister!$K$10)*SQRT(AJ1204/2),Riskregister!$L$10-(Riskregister!$L$10-Riskregister!$K$10)*SQRT((1-AJ1204)/2)))</f>
        <v>0</v>
      </c>
      <c r="AL1204" s="30">
        <f t="shared" ref="AL1204:AM1223" ca="1" si="745">RAND()</f>
        <v>0.75782593194933634</v>
      </c>
      <c r="AM1204" s="30">
        <f t="shared" ca="1" si="745"/>
        <v>0.39175541722820062</v>
      </c>
      <c r="AN1204" s="30">
        <f>IF(Riskregister!$E$11="",0,COUNTIF(BL$4:BL$53,"&lt;"&amp;AL1204)*IF(AM1204&lt;0.5,Riskregister!$K$11+(Riskregister!$L$11-Riskregister!$K$11)*SQRT(AM1204/2),Riskregister!$L$11-(Riskregister!$L$11-Riskregister!$K$11)*SQRT((1-AM1204)/2)))</f>
        <v>0</v>
      </c>
      <c r="AO1204" s="30">
        <f t="shared" ref="AO1204:AP1223" ca="1" si="746">RAND()</f>
        <v>0.43450313256079587</v>
      </c>
      <c r="AP1204" s="30">
        <f t="shared" ca="1" si="746"/>
        <v>0.49515602560337613</v>
      </c>
      <c r="AQ1204" s="30">
        <f>IF(Riskregister!$E$12="",0,COUNTIF(BM$4:BM$53,"&lt;"&amp;AO1204)*IF(AP1204&lt;0.5,Riskregister!$K$12+(Riskregister!$L$12-Riskregister!$K$12)*SQRT(AP1204/2),Riskregister!$L$12-(Riskregister!$L$12-Riskregister!$K$12)*SQRT((1-AP1204)/2)))</f>
        <v>0</v>
      </c>
      <c r="AR1204" s="30">
        <f t="shared" ref="AR1204:AS1223" ca="1" si="747">RAND()</f>
        <v>0.20160590309814341</v>
      </c>
      <c r="AS1204" s="30">
        <f t="shared" ca="1" si="747"/>
        <v>0.16008406461944591</v>
      </c>
      <c r="AT1204" s="30">
        <f>IF(Riskregister!$E$13="",0,COUNTIF(BN$4:BN$53,"&lt;"&amp;AR1204)*IF(AS1204&lt;0.5,Riskregister!$K$13+(Riskregister!$L$13-Riskregister!$K$13)*SQRT(AS1204/2),Riskregister!$L$13-(Riskregister!$L$13-Riskregister!$K$13)*SQRT((1-AS1204)/2)))</f>
        <v>0</v>
      </c>
      <c r="AU1204" s="30">
        <f t="shared" ref="AU1204:AV1223" ca="1" si="748">RAND()</f>
        <v>0.7763465509497498</v>
      </c>
      <c r="AV1204" s="30">
        <f t="shared" ca="1" si="748"/>
        <v>0.45810806946080618</v>
      </c>
      <c r="AW1204" s="30">
        <f>IF(Riskregister!$E$14="",0,COUNTIF(BO$4:BO$53,"&lt;"&amp;AU1204)*IF(AV1204&lt;0.5,Riskregister!$K$14+(Riskregister!$L$14-Riskregister!$K$14)*SQRT(AV1204/2),Riskregister!$L$14-(Riskregister!$L$14-Riskregister!$K$14)*SQRT((1-AV1204)/2)))</f>
        <v>0</v>
      </c>
      <c r="AX1204" s="30">
        <f t="shared" ref="AX1204:AY1223" ca="1" si="749">RAND()</f>
        <v>0.25145447394436538</v>
      </c>
      <c r="AY1204" s="30">
        <f t="shared" ca="1" si="749"/>
        <v>0.30977087890714294</v>
      </c>
      <c r="AZ1204" s="30">
        <f>IF(Riskregister!$E$15="",0,COUNTIF(BP$4:BP$53,"&lt;"&amp;AX1204)*IF(AY1204&lt;0.5,Riskregister!$K$15+(Riskregister!$L$15-Riskregister!$K$15)*SQRT(AY1204/2),Riskregister!$L$15-(Riskregister!$L$15-Riskregister!$K$15)*SQRT((1-AY1204)/2)))</f>
        <v>0</v>
      </c>
      <c r="BA1204" s="30">
        <f t="shared" ref="BA1204:BB1223" ca="1" si="750">RAND()</f>
        <v>0.58428468792509902</v>
      </c>
      <c r="BB1204" s="30">
        <f t="shared" ca="1" si="750"/>
        <v>0.86690618829182831</v>
      </c>
      <c r="BC1204" s="30">
        <f>IF(Riskregister!$E$16="",0,COUNTIF(BQ$4:BQ$53,"&lt;"&amp;BA1204)*IF(BB1204&lt;0.5,Riskregister!$K$16+(Riskregister!$L$16-Riskregister!$K$16)*SQRT(BB1204/2),Riskregister!$L$16-(Riskregister!$L$16-Riskregister!$K$16)*SQRT((1-BB1204)/2)))</f>
        <v>0</v>
      </c>
      <c r="BD1204" s="30">
        <f t="shared" ca="1" si="714"/>
        <v>17637285.054160368</v>
      </c>
    </row>
    <row r="1205" spans="20:56" x14ac:dyDescent="0.35">
      <c r="T1205" s="30">
        <f t="shared" ca="1" si="739"/>
        <v>0.92676176442141645</v>
      </c>
      <c r="U1205" s="30">
        <f t="shared" ca="1" si="739"/>
        <v>0.44650740795994925</v>
      </c>
      <c r="V1205" s="30">
        <f ca="1">IF(Riskregister!$E$5="",0,COUNTIF(BF$4:BF$53,"&lt;"&amp;T1205)*IF(U1205&lt;0.5,Riskregister!$K$5+(Riskregister!$L$5-Riskregister!$K$5)*SQRT(U1205/2),Riskregister!$L$5-(Riskregister!$L$5-Riskregister!$K$5)*SQRT((1-U1205)/2)))</f>
        <v>2538366.5132423863</v>
      </c>
      <c r="W1205" s="30">
        <f t="shared" ca="1" si="740"/>
        <v>0.63209785264127771</v>
      </c>
      <c r="X1205" s="30">
        <f t="shared" ca="1" si="740"/>
        <v>4.0587678573890673E-2</v>
      </c>
      <c r="Y1205" s="30">
        <f ca="1">IF(Riskregister!$E$6="",0,COUNTIF(BG$4:BG$53,"&lt;"&amp;W1205)*IF(X1205&lt;0.5,Riskregister!$K$6+(Riskregister!$L$6-Riskregister!$K$6)*SQRT(X1205/2),Riskregister!$L$6-(Riskregister!$L$6-Riskregister!$K$6)*SQRT((1-X1205)/2)))</f>
        <v>912843.209137853</v>
      </c>
      <c r="Z1205" s="30">
        <f t="shared" ca="1" si="741"/>
        <v>0.90628949816654325</v>
      </c>
      <c r="AA1205" s="30">
        <f t="shared" ca="1" si="741"/>
        <v>0.85172112684588486</v>
      </c>
      <c r="AB1205" s="30">
        <f ca="1">IF(Riskregister!$E$7="",0,COUNTIF(BH$4:BH$53,"&lt;"&amp;Z1205)*IF(AA1205&lt;0.5,Riskregister!$K$7+(Riskregister!$L$7-Riskregister!$K$7)*SQRT(AA1205/2),Riskregister!$L$7-(Riskregister!$L$7-Riskregister!$K$7)*SQRT((1-AA1205)/2)))</f>
        <v>3047000.473206332</v>
      </c>
      <c r="AC1205" s="30">
        <f t="shared" ca="1" si="742"/>
        <v>0.25359493288187562</v>
      </c>
      <c r="AD1205" s="30">
        <f t="shared" ca="1" si="742"/>
        <v>0.23365189019071042</v>
      </c>
      <c r="AE1205" s="30">
        <f ca="1">IF(Riskregister!$E$8="",0,COUNTIF(BI$4:BI$53,"&lt;"&amp;AC1205)*IF(AD1205&lt;0.5,Riskregister!$K$8+(Riskregister!$L$8-Riskregister!$K$8)*SQRT(AD1205/2),Riskregister!$L$8-(Riskregister!$L$8-Riskregister!$K$8)*SQRT((1-AD1205)/2)))</f>
        <v>3812902.1940646726</v>
      </c>
      <c r="AF1205" s="30">
        <f t="shared" ca="1" si="743"/>
        <v>0.41314844238619763</v>
      </c>
      <c r="AG1205" s="30">
        <f t="shared" ca="1" si="743"/>
        <v>0.29203576160959865</v>
      </c>
      <c r="AH1205" s="30">
        <f>IF(Riskregister!$E$9="",0,COUNTIF(BJ$4:BJ$53,"&lt;"&amp;AF1205)*IF(AG1205&lt;0.5,Riskregister!$K$9+(Riskregister!$L$9-Riskregister!$K$9)*SQRT(AG1205/2),Riskregister!$L$9-(Riskregister!$L$9-Riskregister!$K$9)*SQRT((1-AG1205)/2)))</f>
        <v>0</v>
      </c>
      <c r="AI1205" s="30">
        <f t="shared" ca="1" si="744"/>
        <v>0.13123469743145488</v>
      </c>
      <c r="AJ1205" s="30">
        <f t="shared" ca="1" si="744"/>
        <v>0.14470206205267466</v>
      </c>
      <c r="AK1205" s="30">
        <f>IF(Riskregister!$E$10="",0,COUNTIF(BK$4:BK$53,"&lt;"&amp;AI1205)*IF(AJ1205&lt;0.5,Riskregister!$K$10+(Riskregister!$L$10-Riskregister!$K$10)*SQRT(AJ1205/2),Riskregister!$L$10-(Riskregister!$L$10-Riskregister!$K$10)*SQRT((1-AJ1205)/2)))</f>
        <v>0</v>
      </c>
      <c r="AL1205" s="30">
        <f t="shared" ca="1" si="745"/>
        <v>0.43089205160813615</v>
      </c>
      <c r="AM1205" s="30">
        <f t="shared" ca="1" si="745"/>
        <v>0.54102471934880492</v>
      </c>
      <c r="AN1205" s="30">
        <f>IF(Riskregister!$E$11="",0,COUNTIF(BL$4:BL$53,"&lt;"&amp;AL1205)*IF(AM1205&lt;0.5,Riskregister!$K$11+(Riskregister!$L$11-Riskregister!$K$11)*SQRT(AM1205/2),Riskregister!$L$11-(Riskregister!$L$11-Riskregister!$K$11)*SQRT((1-AM1205)/2)))</f>
        <v>0</v>
      </c>
      <c r="AO1205" s="30">
        <f t="shared" ca="1" si="746"/>
        <v>0.56367517758137042</v>
      </c>
      <c r="AP1205" s="30">
        <f t="shared" ca="1" si="746"/>
        <v>0.12161637101157052</v>
      </c>
      <c r="AQ1205" s="30">
        <f>IF(Riskregister!$E$12="",0,COUNTIF(BM$4:BM$53,"&lt;"&amp;AO1205)*IF(AP1205&lt;0.5,Riskregister!$K$12+(Riskregister!$L$12-Riskregister!$K$12)*SQRT(AP1205/2),Riskregister!$L$12-(Riskregister!$L$12-Riskregister!$K$12)*SQRT((1-AP1205)/2)))</f>
        <v>0</v>
      </c>
      <c r="AR1205" s="30">
        <f t="shared" ca="1" si="747"/>
        <v>0.22906208082913659</v>
      </c>
      <c r="AS1205" s="30">
        <f t="shared" ca="1" si="747"/>
        <v>0.8338749841163926</v>
      </c>
      <c r="AT1205" s="30">
        <f>IF(Riskregister!$E$13="",0,COUNTIF(BN$4:BN$53,"&lt;"&amp;AR1205)*IF(AS1205&lt;0.5,Riskregister!$K$13+(Riskregister!$L$13-Riskregister!$K$13)*SQRT(AS1205/2),Riskregister!$L$13-(Riskregister!$L$13-Riskregister!$K$13)*SQRT((1-AS1205)/2)))</f>
        <v>0</v>
      </c>
      <c r="AU1205" s="30">
        <f t="shared" ca="1" si="748"/>
        <v>0.95562866843190897</v>
      </c>
      <c r="AV1205" s="30">
        <f t="shared" ca="1" si="748"/>
        <v>0.8585664429717873</v>
      </c>
      <c r="AW1205" s="30">
        <f>IF(Riskregister!$E$14="",0,COUNTIF(BO$4:BO$53,"&lt;"&amp;AU1205)*IF(AV1205&lt;0.5,Riskregister!$K$14+(Riskregister!$L$14-Riskregister!$K$14)*SQRT(AV1205/2),Riskregister!$L$14-(Riskregister!$L$14-Riskregister!$K$14)*SQRT((1-AV1205)/2)))</f>
        <v>0</v>
      </c>
      <c r="AX1205" s="30">
        <f t="shared" ca="1" si="749"/>
        <v>4.9627097053110414E-2</v>
      </c>
      <c r="AY1205" s="30">
        <f t="shared" ca="1" si="749"/>
        <v>0.9488845198012541</v>
      </c>
      <c r="AZ1205" s="30">
        <f>IF(Riskregister!$E$15="",0,COUNTIF(BP$4:BP$53,"&lt;"&amp;AX1205)*IF(AY1205&lt;0.5,Riskregister!$K$15+(Riskregister!$L$15-Riskregister!$K$15)*SQRT(AY1205/2),Riskregister!$L$15-(Riskregister!$L$15-Riskregister!$K$15)*SQRT((1-AY1205)/2)))</f>
        <v>0</v>
      </c>
      <c r="BA1205" s="30">
        <f t="shared" ca="1" si="750"/>
        <v>0.28908643590850758</v>
      </c>
      <c r="BB1205" s="30">
        <f t="shared" ca="1" si="750"/>
        <v>0.39468267934910295</v>
      </c>
      <c r="BC1205" s="30">
        <f>IF(Riskregister!$E$16="",0,COUNTIF(BQ$4:BQ$53,"&lt;"&amp;BA1205)*IF(BB1205&lt;0.5,Riskregister!$K$16+(Riskregister!$L$16-Riskregister!$K$16)*SQRT(BB1205/2),Riskregister!$L$16-(Riskregister!$L$16-Riskregister!$K$16)*SQRT((1-BB1205)/2)))</f>
        <v>0</v>
      </c>
      <c r="BD1205" s="30">
        <f t="shared" ca="1" si="714"/>
        <v>10311112.389651245</v>
      </c>
    </row>
    <row r="1206" spans="20:56" x14ac:dyDescent="0.35">
      <c r="T1206" s="30">
        <f t="shared" ca="1" si="739"/>
        <v>0.17158678533536431</v>
      </c>
      <c r="U1206" s="30">
        <f t="shared" ca="1" si="739"/>
        <v>0.58539892398638649</v>
      </c>
      <c r="V1206" s="30">
        <f ca="1">IF(Riskregister!$E$5="",0,COUNTIF(BF$4:BF$53,"&lt;"&amp;T1206)*IF(U1206&lt;0.5,Riskregister!$K$5+(Riskregister!$L$5-Riskregister!$K$5)*SQRT(U1206/2),Riskregister!$L$5-(Riskregister!$L$5-Riskregister!$K$5)*SQRT((1-U1206)/2)))</f>
        <v>790227.58049679152</v>
      </c>
      <c r="W1206" s="30">
        <f t="shared" ca="1" si="740"/>
        <v>0.55310722022319203</v>
      </c>
      <c r="X1206" s="30">
        <f t="shared" ca="1" si="740"/>
        <v>0.73085520639580237</v>
      </c>
      <c r="Y1206" s="30">
        <f ca="1">IF(Riskregister!$E$6="",0,COUNTIF(BG$4:BG$53,"&lt;"&amp;W1206)*IF(X1206&lt;0.5,Riskregister!$K$6+(Riskregister!$L$6-Riskregister!$K$6)*SQRT(X1206/2),Riskregister!$L$6-(Riskregister!$L$6-Riskregister!$K$6)*SQRT((1-X1206)/2)))</f>
        <v>2679372.019622785</v>
      </c>
      <c r="Z1206" s="30">
        <f t="shared" ca="1" si="741"/>
        <v>0.80412968505340021</v>
      </c>
      <c r="AA1206" s="30">
        <f t="shared" ca="1" si="741"/>
        <v>0.46791180602082139</v>
      </c>
      <c r="AB1206" s="30">
        <f ca="1">IF(Riskregister!$E$7="",0,COUNTIF(BH$4:BH$53,"&lt;"&amp;Z1206)*IF(AA1206&lt;0.5,Riskregister!$K$7+(Riskregister!$L$7-Riskregister!$K$7)*SQRT(AA1206/2),Riskregister!$L$7-(Riskregister!$L$7-Riskregister!$K$7)*SQRT((1-AA1206)/2)))</f>
        <v>1754331.6726716612</v>
      </c>
      <c r="AC1206" s="30">
        <f t="shared" ca="1" si="742"/>
        <v>7.4925581424472587E-2</v>
      </c>
      <c r="AD1206" s="30">
        <f t="shared" ca="1" si="742"/>
        <v>0.67949840781402981</v>
      </c>
      <c r="AE1206" s="30">
        <f ca="1">IF(Riskregister!$E$8="",0,COUNTIF(BI$4:BI$53,"&lt;"&amp;AC1206)*IF(AD1206&lt;0.5,Riskregister!$K$8+(Riskregister!$L$8-Riskregister!$K$8)*SQRT(AD1206/2),Riskregister!$L$8-(Riskregister!$L$8-Riskregister!$K$8)*SQRT((1-AD1206)/2)))</f>
        <v>3118527.1498918617</v>
      </c>
      <c r="AF1206" s="30">
        <f t="shared" ca="1" si="743"/>
        <v>0.27849718367910237</v>
      </c>
      <c r="AG1206" s="30">
        <f t="shared" ca="1" si="743"/>
        <v>0.42453249122643899</v>
      </c>
      <c r="AH1206" s="30">
        <f>IF(Riskregister!$E$9="",0,COUNTIF(BJ$4:BJ$53,"&lt;"&amp;AF1206)*IF(AG1206&lt;0.5,Riskregister!$K$9+(Riskregister!$L$9-Riskregister!$K$9)*SQRT(AG1206/2),Riskregister!$L$9-(Riskregister!$L$9-Riskregister!$K$9)*SQRT((1-AG1206)/2)))</f>
        <v>0</v>
      </c>
      <c r="AI1206" s="30">
        <f t="shared" ca="1" si="744"/>
        <v>0.72645999121231086</v>
      </c>
      <c r="AJ1206" s="30">
        <f t="shared" ca="1" si="744"/>
        <v>0.34750497544772307</v>
      </c>
      <c r="AK1206" s="30">
        <f>IF(Riskregister!$E$10="",0,COUNTIF(BK$4:BK$53,"&lt;"&amp;AI1206)*IF(AJ1206&lt;0.5,Riskregister!$K$10+(Riskregister!$L$10-Riskregister!$K$10)*SQRT(AJ1206/2),Riskregister!$L$10-(Riskregister!$L$10-Riskregister!$K$10)*SQRT((1-AJ1206)/2)))</f>
        <v>0</v>
      </c>
      <c r="AL1206" s="30">
        <f t="shared" ca="1" si="745"/>
        <v>0.47660594545239432</v>
      </c>
      <c r="AM1206" s="30">
        <f t="shared" ca="1" si="745"/>
        <v>0.20822779414182013</v>
      </c>
      <c r="AN1206" s="30">
        <f>IF(Riskregister!$E$11="",0,COUNTIF(BL$4:BL$53,"&lt;"&amp;AL1206)*IF(AM1206&lt;0.5,Riskregister!$K$11+(Riskregister!$L$11-Riskregister!$K$11)*SQRT(AM1206/2),Riskregister!$L$11-(Riskregister!$L$11-Riskregister!$K$11)*SQRT((1-AM1206)/2)))</f>
        <v>0</v>
      </c>
      <c r="AO1206" s="30">
        <f t="shared" ca="1" si="746"/>
        <v>0.41549753817493162</v>
      </c>
      <c r="AP1206" s="30">
        <f t="shared" ca="1" si="746"/>
        <v>0.79743993904224109</v>
      </c>
      <c r="AQ1206" s="30">
        <f>IF(Riskregister!$E$12="",0,COUNTIF(BM$4:BM$53,"&lt;"&amp;AO1206)*IF(AP1206&lt;0.5,Riskregister!$K$12+(Riskregister!$L$12-Riskregister!$K$12)*SQRT(AP1206/2),Riskregister!$L$12-(Riskregister!$L$12-Riskregister!$K$12)*SQRT((1-AP1206)/2)))</f>
        <v>0</v>
      </c>
      <c r="AR1206" s="30">
        <f t="shared" ca="1" si="747"/>
        <v>0.1736908668706606</v>
      </c>
      <c r="AS1206" s="30">
        <f t="shared" ca="1" si="747"/>
        <v>0.1173449598033387</v>
      </c>
      <c r="AT1206" s="30">
        <f>IF(Riskregister!$E$13="",0,COUNTIF(BN$4:BN$53,"&lt;"&amp;AR1206)*IF(AS1206&lt;0.5,Riskregister!$K$13+(Riskregister!$L$13-Riskregister!$K$13)*SQRT(AS1206/2),Riskregister!$L$13-(Riskregister!$L$13-Riskregister!$K$13)*SQRT((1-AS1206)/2)))</f>
        <v>0</v>
      </c>
      <c r="AU1206" s="30">
        <f t="shared" ca="1" si="748"/>
        <v>0.25600999829312376</v>
      </c>
      <c r="AV1206" s="30">
        <f t="shared" ca="1" si="748"/>
        <v>0.27032404829079382</v>
      </c>
      <c r="AW1206" s="30">
        <f>IF(Riskregister!$E$14="",0,COUNTIF(BO$4:BO$53,"&lt;"&amp;AU1206)*IF(AV1206&lt;0.5,Riskregister!$K$14+(Riskregister!$L$14-Riskregister!$K$14)*SQRT(AV1206/2),Riskregister!$L$14-(Riskregister!$L$14-Riskregister!$K$14)*SQRT((1-AV1206)/2)))</f>
        <v>0</v>
      </c>
      <c r="AX1206" s="30">
        <f t="shared" ca="1" si="749"/>
        <v>0.60268692690027315</v>
      </c>
      <c r="AY1206" s="30">
        <f t="shared" ca="1" si="749"/>
        <v>0.72379468695143179</v>
      </c>
      <c r="AZ1206" s="30">
        <f>IF(Riskregister!$E$15="",0,COUNTIF(BP$4:BP$53,"&lt;"&amp;AX1206)*IF(AY1206&lt;0.5,Riskregister!$K$15+(Riskregister!$L$15-Riskregister!$K$15)*SQRT(AY1206/2),Riskregister!$L$15-(Riskregister!$L$15-Riskregister!$K$15)*SQRT((1-AY1206)/2)))</f>
        <v>0</v>
      </c>
      <c r="BA1206" s="30">
        <f t="shared" ca="1" si="750"/>
        <v>0.34773023688853155</v>
      </c>
      <c r="BB1206" s="30">
        <f t="shared" ca="1" si="750"/>
        <v>0.73816056277721109</v>
      </c>
      <c r="BC1206" s="30">
        <f>IF(Riskregister!$E$16="",0,COUNTIF(BQ$4:BQ$53,"&lt;"&amp;BA1206)*IF(BB1206&lt;0.5,Riskregister!$K$16+(Riskregister!$L$16-Riskregister!$K$16)*SQRT(BB1206/2),Riskregister!$L$16-(Riskregister!$L$16-Riskregister!$K$16)*SQRT((1-BB1206)/2)))</f>
        <v>0</v>
      </c>
      <c r="BD1206" s="30">
        <f t="shared" ca="1" si="714"/>
        <v>8342458.4226831002</v>
      </c>
    </row>
    <row r="1207" spans="20:56" x14ac:dyDescent="0.35">
      <c r="T1207" s="30">
        <f t="shared" ca="1" si="739"/>
        <v>0.64633231589659068</v>
      </c>
      <c r="U1207" s="30">
        <f t="shared" ca="1" si="739"/>
        <v>0.58545237400751293</v>
      </c>
      <c r="V1207" s="30">
        <f ca="1">IF(Riskregister!$E$5="",0,COUNTIF(BF$4:BF$53,"&lt;"&amp;T1207)*IF(U1207&lt;0.5,Riskregister!$K$5+(Riskregister!$L$5-Riskregister!$K$5)*SQRT(U1207/2),Riskregister!$L$5-(Riskregister!$L$5-Riskregister!$K$5)*SQRT((1-U1207)/2)))</f>
        <v>1580507.9902111131</v>
      </c>
      <c r="W1207" s="30">
        <f t="shared" ca="1" si="740"/>
        <v>5.3360148221723858E-3</v>
      </c>
      <c r="X1207" s="30">
        <f t="shared" ca="1" si="740"/>
        <v>0.39588680720321057</v>
      </c>
      <c r="Y1207" s="30">
        <f ca="1">IF(Riskregister!$E$6="",0,COUNTIF(BG$4:BG$53,"&lt;"&amp;W1207)*IF(X1207&lt;0.5,Riskregister!$K$6+(Riskregister!$L$6-Riskregister!$K$6)*SQRT(X1207/2),Riskregister!$L$6-(Riskregister!$L$6-Riskregister!$K$6)*SQRT((1-X1207)/2)))</f>
        <v>0</v>
      </c>
      <c r="Z1207" s="30">
        <f t="shared" ca="1" si="741"/>
        <v>0.78035353673092289</v>
      </c>
      <c r="AA1207" s="30">
        <f t="shared" ca="1" si="741"/>
        <v>0.81109499846411659</v>
      </c>
      <c r="AB1207" s="30">
        <f ca="1">IF(Riskregister!$E$7="",0,COUNTIF(BH$4:BH$53,"&lt;"&amp;Z1207)*IF(AA1207&lt;0.5,Riskregister!$K$7+(Riskregister!$L$7-Riskregister!$K$7)*SQRT(AA1207/2),Riskregister!$L$7-(Riskregister!$L$7-Riskregister!$K$7)*SQRT((1-AA1207)/2)))</f>
        <v>2339472.4838677943</v>
      </c>
      <c r="AC1207" s="30">
        <f t="shared" ca="1" si="742"/>
        <v>0.74066069025398251</v>
      </c>
      <c r="AD1207" s="30">
        <f t="shared" ca="1" si="742"/>
        <v>2.1487213718340836E-3</v>
      </c>
      <c r="AE1207" s="30">
        <f ca="1">IF(Riskregister!$E$8="",0,COUNTIF(BI$4:BI$53,"&lt;"&amp;AC1207)*IF(AD1207&lt;0.5,Riskregister!$K$8+(Riskregister!$L$8-Riskregister!$K$8)*SQRT(AD1207/2),Riskregister!$L$8-(Riskregister!$L$8-Riskregister!$K$8)*SQRT((1-AD1207)/2)))</f>
        <v>1816215.9043959505</v>
      </c>
      <c r="AF1207" s="30">
        <f t="shared" ca="1" si="743"/>
        <v>0.46349403687253521</v>
      </c>
      <c r="AG1207" s="30">
        <f t="shared" ca="1" si="743"/>
        <v>0.5949817231604303</v>
      </c>
      <c r="AH1207" s="30">
        <f>IF(Riskregister!$E$9="",0,COUNTIF(BJ$4:BJ$53,"&lt;"&amp;AF1207)*IF(AG1207&lt;0.5,Riskregister!$K$9+(Riskregister!$L$9-Riskregister!$K$9)*SQRT(AG1207/2),Riskregister!$L$9-(Riskregister!$L$9-Riskregister!$K$9)*SQRT((1-AG1207)/2)))</f>
        <v>0</v>
      </c>
      <c r="AI1207" s="30">
        <f t="shared" ca="1" si="744"/>
        <v>0.79252364228881123</v>
      </c>
      <c r="AJ1207" s="30">
        <f t="shared" ca="1" si="744"/>
        <v>0.46541253206468813</v>
      </c>
      <c r="AK1207" s="30">
        <f>IF(Riskregister!$E$10="",0,COUNTIF(BK$4:BK$53,"&lt;"&amp;AI1207)*IF(AJ1207&lt;0.5,Riskregister!$K$10+(Riskregister!$L$10-Riskregister!$K$10)*SQRT(AJ1207/2),Riskregister!$L$10-(Riskregister!$L$10-Riskregister!$K$10)*SQRT((1-AJ1207)/2)))</f>
        <v>0</v>
      </c>
      <c r="AL1207" s="30">
        <f t="shared" ca="1" si="745"/>
        <v>0.35094701924626814</v>
      </c>
      <c r="AM1207" s="30">
        <f t="shared" ca="1" si="745"/>
        <v>0.77710014303929908</v>
      </c>
      <c r="AN1207" s="30">
        <f>IF(Riskregister!$E$11="",0,COUNTIF(BL$4:BL$53,"&lt;"&amp;AL1207)*IF(AM1207&lt;0.5,Riskregister!$K$11+(Riskregister!$L$11-Riskregister!$K$11)*SQRT(AM1207/2),Riskregister!$L$11-(Riskregister!$L$11-Riskregister!$K$11)*SQRT((1-AM1207)/2)))</f>
        <v>0</v>
      </c>
      <c r="AO1207" s="30">
        <f t="shared" ca="1" si="746"/>
        <v>0.79279613207197175</v>
      </c>
      <c r="AP1207" s="30">
        <f t="shared" ca="1" si="746"/>
        <v>0.58259793550311623</v>
      </c>
      <c r="AQ1207" s="30">
        <f>IF(Riskregister!$E$12="",0,COUNTIF(BM$4:BM$53,"&lt;"&amp;AO1207)*IF(AP1207&lt;0.5,Riskregister!$K$12+(Riskregister!$L$12-Riskregister!$K$12)*SQRT(AP1207/2),Riskregister!$L$12-(Riskregister!$L$12-Riskregister!$K$12)*SQRT((1-AP1207)/2)))</f>
        <v>0</v>
      </c>
      <c r="AR1207" s="30">
        <f t="shared" ca="1" si="747"/>
        <v>0.49503128943398722</v>
      </c>
      <c r="AS1207" s="30">
        <f t="shared" ca="1" si="747"/>
        <v>0.3920904205300102</v>
      </c>
      <c r="AT1207" s="30">
        <f>IF(Riskregister!$E$13="",0,COUNTIF(BN$4:BN$53,"&lt;"&amp;AR1207)*IF(AS1207&lt;0.5,Riskregister!$K$13+(Riskregister!$L$13-Riskregister!$K$13)*SQRT(AS1207/2),Riskregister!$L$13-(Riskregister!$L$13-Riskregister!$K$13)*SQRT((1-AS1207)/2)))</f>
        <v>0</v>
      </c>
      <c r="AU1207" s="30">
        <f t="shared" ca="1" si="748"/>
        <v>0.80009952466784007</v>
      </c>
      <c r="AV1207" s="30">
        <f t="shared" ca="1" si="748"/>
        <v>0.75818838935334121</v>
      </c>
      <c r="AW1207" s="30">
        <f>IF(Riskregister!$E$14="",0,COUNTIF(BO$4:BO$53,"&lt;"&amp;AU1207)*IF(AV1207&lt;0.5,Riskregister!$K$14+(Riskregister!$L$14-Riskregister!$K$14)*SQRT(AV1207/2),Riskregister!$L$14-(Riskregister!$L$14-Riskregister!$K$14)*SQRT((1-AV1207)/2)))</f>
        <v>0</v>
      </c>
      <c r="AX1207" s="30">
        <f t="shared" ca="1" si="749"/>
        <v>1.4413858691452619E-2</v>
      </c>
      <c r="AY1207" s="30">
        <f t="shared" ca="1" si="749"/>
        <v>0.24683356601611695</v>
      </c>
      <c r="AZ1207" s="30">
        <f>IF(Riskregister!$E$15="",0,COUNTIF(BP$4:BP$53,"&lt;"&amp;AX1207)*IF(AY1207&lt;0.5,Riskregister!$K$15+(Riskregister!$L$15-Riskregister!$K$15)*SQRT(AY1207/2),Riskregister!$L$15-(Riskregister!$L$15-Riskregister!$K$15)*SQRT((1-AY1207)/2)))</f>
        <v>0</v>
      </c>
      <c r="BA1207" s="30">
        <f t="shared" ca="1" si="750"/>
        <v>0.93605856589067016</v>
      </c>
      <c r="BB1207" s="30">
        <f t="shared" ca="1" si="750"/>
        <v>0.79313617386255308</v>
      </c>
      <c r="BC1207" s="30">
        <f>IF(Riskregister!$E$16="",0,COUNTIF(BQ$4:BQ$53,"&lt;"&amp;BA1207)*IF(BB1207&lt;0.5,Riskregister!$K$16+(Riskregister!$L$16-Riskregister!$K$16)*SQRT(BB1207/2),Riskregister!$L$16-(Riskregister!$L$16-Riskregister!$K$16)*SQRT((1-BB1207)/2)))</f>
        <v>0</v>
      </c>
      <c r="BD1207" s="30">
        <f t="shared" ca="1" si="714"/>
        <v>5736196.3784748577</v>
      </c>
    </row>
    <row r="1208" spans="20:56" x14ac:dyDescent="0.35">
      <c r="T1208" s="30">
        <f t="shared" ca="1" si="739"/>
        <v>0.15214963896385858</v>
      </c>
      <c r="U1208" s="30">
        <f t="shared" ca="1" si="739"/>
        <v>0.490136886501777</v>
      </c>
      <c r="V1208" s="30">
        <f ca="1">IF(Riskregister!$E$5="",0,COUNTIF(BF$4:BF$53,"&lt;"&amp;T1208)*IF(U1208&lt;0.5,Riskregister!$K$5+(Riskregister!$L$5-Riskregister!$K$5)*SQRT(U1208/2),Riskregister!$L$5-(Riskregister!$L$5-Riskregister!$K$5)*SQRT((1-U1208)/2)))</f>
        <v>745539.49211402086</v>
      </c>
      <c r="W1208" s="30">
        <f t="shared" ca="1" si="740"/>
        <v>0.70060214268772047</v>
      </c>
      <c r="X1208" s="30">
        <f t="shared" ca="1" si="740"/>
        <v>9.2644961126214787E-2</v>
      </c>
      <c r="Y1208" s="30">
        <f ca="1">IF(Riskregister!$E$6="",0,COUNTIF(BG$4:BG$53,"&lt;"&amp;W1208)*IF(X1208&lt;0.5,Riskregister!$K$6+(Riskregister!$L$6-Riskregister!$K$6)*SQRT(X1208/2),Riskregister!$L$6-(Riskregister!$L$6-Riskregister!$K$6)*SQRT((1-X1208)/2)))</f>
        <v>1762223.5297997589</v>
      </c>
      <c r="Z1208" s="30">
        <f t="shared" ca="1" si="741"/>
        <v>0.54744319100258487</v>
      </c>
      <c r="AA1208" s="30">
        <f t="shared" ca="1" si="741"/>
        <v>0.22016635506026583</v>
      </c>
      <c r="AB1208" s="30">
        <f ca="1">IF(Riskregister!$E$7="",0,COUNTIF(BH$4:BH$53,"&lt;"&amp;Z1208)*IF(AA1208&lt;0.5,Riskregister!$K$7+(Riskregister!$L$7-Riskregister!$K$7)*SQRT(AA1208/2),Riskregister!$L$7-(Riskregister!$L$7-Riskregister!$K$7)*SQRT((1-AA1208)/2)))</f>
        <v>996754.48538770527</v>
      </c>
      <c r="AC1208" s="30">
        <f t="shared" ca="1" si="742"/>
        <v>0.7354067425022589</v>
      </c>
      <c r="AD1208" s="30">
        <f t="shared" ca="1" si="742"/>
        <v>0.1035321497019065</v>
      </c>
      <c r="AE1208" s="30">
        <f ca="1">IF(Riskregister!$E$8="",0,COUNTIF(BI$4:BI$53,"&lt;"&amp;AC1208)*IF(AD1208&lt;0.5,Riskregister!$K$8+(Riskregister!$L$8-Riskregister!$K$8)*SQRT(AD1208/2),Riskregister!$L$8-(Riskregister!$L$8-Riskregister!$K$8)*SQRT((1-AD1208)/2)))</f>
        <v>5477405.9306220766</v>
      </c>
      <c r="AF1208" s="30">
        <f t="shared" ca="1" si="743"/>
        <v>0.25206077947916172</v>
      </c>
      <c r="AG1208" s="30">
        <f t="shared" ca="1" si="743"/>
        <v>0.28301649277122876</v>
      </c>
      <c r="AH1208" s="30">
        <f>IF(Riskregister!$E$9="",0,COUNTIF(BJ$4:BJ$53,"&lt;"&amp;AF1208)*IF(AG1208&lt;0.5,Riskregister!$K$9+(Riskregister!$L$9-Riskregister!$K$9)*SQRT(AG1208/2),Riskregister!$L$9-(Riskregister!$L$9-Riskregister!$K$9)*SQRT((1-AG1208)/2)))</f>
        <v>0</v>
      </c>
      <c r="AI1208" s="30">
        <f t="shared" ca="1" si="744"/>
        <v>1.9918747768914447E-3</v>
      </c>
      <c r="AJ1208" s="30">
        <f t="shared" ca="1" si="744"/>
        <v>0.98289124526031024</v>
      </c>
      <c r="AK1208" s="30">
        <f>IF(Riskregister!$E$10="",0,COUNTIF(BK$4:BK$53,"&lt;"&amp;AI1208)*IF(AJ1208&lt;0.5,Riskregister!$K$10+(Riskregister!$L$10-Riskregister!$K$10)*SQRT(AJ1208/2),Riskregister!$L$10-(Riskregister!$L$10-Riskregister!$K$10)*SQRT((1-AJ1208)/2)))</f>
        <v>0</v>
      </c>
      <c r="AL1208" s="30">
        <f t="shared" ca="1" si="745"/>
        <v>0.64189235597424854</v>
      </c>
      <c r="AM1208" s="30">
        <f t="shared" ca="1" si="745"/>
        <v>2.6411643315593314E-2</v>
      </c>
      <c r="AN1208" s="30">
        <f>IF(Riskregister!$E$11="",0,COUNTIF(BL$4:BL$53,"&lt;"&amp;AL1208)*IF(AM1208&lt;0.5,Riskregister!$K$11+(Riskregister!$L$11-Riskregister!$K$11)*SQRT(AM1208/2),Riskregister!$L$11-(Riskregister!$L$11-Riskregister!$K$11)*SQRT((1-AM1208)/2)))</f>
        <v>0</v>
      </c>
      <c r="AO1208" s="30">
        <f t="shared" ca="1" si="746"/>
        <v>0.70298498544760457</v>
      </c>
      <c r="AP1208" s="30">
        <f t="shared" ca="1" si="746"/>
        <v>0.96520916982968719</v>
      </c>
      <c r="AQ1208" s="30">
        <f>IF(Riskregister!$E$12="",0,COUNTIF(BM$4:BM$53,"&lt;"&amp;AO1208)*IF(AP1208&lt;0.5,Riskregister!$K$12+(Riskregister!$L$12-Riskregister!$K$12)*SQRT(AP1208/2),Riskregister!$L$12-(Riskregister!$L$12-Riskregister!$K$12)*SQRT((1-AP1208)/2)))</f>
        <v>0</v>
      </c>
      <c r="AR1208" s="30">
        <f t="shared" ca="1" si="747"/>
        <v>0.31073912913220758</v>
      </c>
      <c r="AS1208" s="30">
        <f t="shared" ca="1" si="747"/>
        <v>0.32858461633655667</v>
      </c>
      <c r="AT1208" s="30">
        <f>IF(Riskregister!$E$13="",0,COUNTIF(BN$4:BN$53,"&lt;"&amp;AR1208)*IF(AS1208&lt;0.5,Riskregister!$K$13+(Riskregister!$L$13-Riskregister!$K$13)*SQRT(AS1208/2),Riskregister!$L$13-(Riskregister!$L$13-Riskregister!$K$13)*SQRT((1-AS1208)/2)))</f>
        <v>0</v>
      </c>
      <c r="AU1208" s="30">
        <f t="shared" ca="1" si="748"/>
        <v>8.9727228223201339E-2</v>
      </c>
      <c r="AV1208" s="30">
        <f t="shared" ca="1" si="748"/>
        <v>0.35863702132447073</v>
      </c>
      <c r="AW1208" s="30">
        <f>IF(Riskregister!$E$14="",0,COUNTIF(BO$4:BO$53,"&lt;"&amp;AU1208)*IF(AV1208&lt;0.5,Riskregister!$K$14+(Riskregister!$L$14-Riskregister!$K$14)*SQRT(AV1208/2),Riskregister!$L$14-(Riskregister!$L$14-Riskregister!$K$14)*SQRT((1-AV1208)/2)))</f>
        <v>0</v>
      </c>
      <c r="AX1208" s="30">
        <f t="shared" ca="1" si="749"/>
        <v>3.5134551789238744E-2</v>
      </c>
      <c r="AY1208" s="30">
        <f t="shared" ca="1" si="749"/>
        <v>0.35353661267455716</v>
      </c>
      <c r="AZ1208" s="30">
        <f>IF(Riskregister!$E$15="",0,COUNTIF(BP$4:BP$53,"&lt;"&amp;AX1208)*IF(AY1208&lt;0.5,Riskregister!$K$15+(Riskregister!$L$15-Riskregister!$K$15)*SQRT(AY1208/2),Riskregister!$L$15-(Riskregister!$L$15-Riskregister!$K$15)*SQRT((1-AY1208)/2)))</f>
        <v>0</v>
      </c>
      <c r="BA1208" s="30">
        <f t="shared" ca="1" si="750"/>
        <v>0.31395562710450808</v>
      </c>
      <c r="BB1208" s="30">
        <f t="shared" ca="1" si="750"/>
        <v>0.60112754480933639</v>
      </c>
      <c r="BC1208" s="30">
        <f>IF(Riskregister!$E$16="",0,COUNTIF(BQ$4:BQ$53,"&lt;"&amp;BA1208)*IF(BB1208&lt;0.5,Riskregister!$K$16+(Riskregister!$L$16-Riskregister!$K$16)*SQRT(BB1208/2),Riskregister!$L$16-(Riskregister!$L$16-Riskregister!$K$16)*SQRT((1-BB1208)/2)))</f>
        <v>0</v>
      </c>
      <c r="BD1208" s="30">
        <f t="shared" ca="1" si="714"/>
        <v>8981923.4379235618</v>
      </c>
    </row>
    <row r="1209" spans="20:56" x14ac:dyDescent="0.35">
      <c r="T1209" s="30">
        <f t="shared" ca="1" si="739"/>
        <v>0.92834518665570886</v>
      </c>
      <c r="U1209" s="30">
        <f t="shared" ca="1" si="739"/>
        <v>0.46885138795715187</v>
      </c>
      <c r="V1209" s="30">
        <f ca="1">IF(Riskregister!$E$5="",0,COUNTIF(BF$4:BF$53,"&lt;"&amp;T1209)*IF(U1209&lt;0.5,Riskregister!$K$5+(Riskregister!$L$5-Riskregister!$K$5)*SQRT(U1209/2),Riskregister!$L$5-(Riskregister!$L$5-Riskregister!$K$5)*SQRT((1-U1209)/2)))</f>
        <v>2575152.1066773701</v>
      </c>
      <c r="W1209" s="30">
        <f t="shared" ca="1" si="740"/>
        <v>0.52961398459805908</v>
      </c>
      <c r="X1209" s="30">
        <f t="shared" ca="1" si="740"/>
        <v>0.39972687452856437</v>
      </c>
      <c r="Y1209" s="30">
        <f ca="1">IF(Riskregister!$E$6="",0,COUNTIF(BG$4:BG$53,"&lt;"&amp;W1209)*IF(X1209&lt;0.5,Riskregister!$K$6+(Riskregister!$L$6-Riskregister!$K$6)*SQRT(X1209/2),Riskregister!$L$6-(Riskregister!$L$6-Riskregister!$K$6)*SQRT((1-X1209)/2)))</f>
        <v>2009419.1955314493</v>
      </c>
      <c r="Z1209" s="30">
        <f t="shared" ca="1" si="741"/>
        <v>0.59988263664270425</v>
      </c>
      <c r="AA1209" s="30">
        <f t="shared" ca="1" si="741"/>
        <v>0.73496437397253001</v>
      </c>
      <c r="AB1209" s="30">
        <f ca="1">IF(Riskregister!$E$7="",0,COUNTIF(BH$4:BH$53,"&lt;"&amp;Z1209)*IF(AA1209&lt;0.5,Riskregister!$K$7+(Riskregister!$L$7-Riskregister!$K$7)*SQRT(AA1209/2),Riskregister!$L$7-(Riskregister!$L$7-Riskregister!$K$7)*SQRT((1-AA1209)/2)))</f>
        <v>1908126.593840278</v>
      </c>
      <c r="AC1209" s="30">
        <f t="shared" ca="1" si="742"/>
        <v>4.2864046993756344E-2</v>
      </c>
      <c r="AD1209" s="30">
        <f t="shared" ca="1" si="742"/>
        <v>0.63261028570713507</v>
      </c>
      <c r="AE1209" s="30">
        <f ca="1">IF(Riskregister!$E$8="",0,COUNTIF(BI$4:BI$53,"&lt;"&amp;AC1209)*IF(AD1209&lt;0.5,Riskregister!$K$8+(Riskregister!$L$8-Riskregister!$K$8)*SQRT(AD1209/2),Riskregister!$L$8-(Riskregister!$L$8-Riskregister!$K$8)*SQRT((1-AD1209)/2)))</f>
        <v>0</v>
      </c>
      <c r="AF1209" s="30">
        <f t="shared" ca="1" si="743"/>
        <v>0.49132968784848186</v>
      </c>
      <c r="AG1209" s="30">
        <f t="shared" ca="1" si="743"/>
        <v>0.49625594340100077</v>
      </c>
      <c r="AH1209" s="30">
        <f>IF(Riskregister!$E$9="",0,COUNTIF(BJ$4:BJ$53,"&lt;"&amp;AF1209)*IF(AG1209&lt;0.5,Riskregister!$K$9+(Riskregister!$L$9-Riskregister!$K$9)*SQRT(AG1209/2),Riskregister!$L$9-(Riskregister!$L$9-Riskregister!$K$9)*SQRT((1-AG1209)/2)))</f>
        <v>0</v>
      </c>
      <c r="AI1209" s="30">
        <f t="shared" ca="1" si="744"/>
        <v>0.41943940866042195</v>
      </c>
      <c r="AJ1209" s="30">
        <f t="shared" ca="1" si="744"/>
        <v>0.43324969587487072</v>
      </c>
      <c r="AK1209" s="30">
        <f>IF(Riskregister!$E$10="",0,COUNTIF(BK$4:BK$53,"&lt;"&amp;AI1209)*IF(AJ1209&lt;0.5,Riskregister!$K$10+(Riskregister!$L$10-Riskregister!$K$10)*SQRT(AJ1209/2),Riskregister!$L$10-(Riskregister!$L$10-Riskregister!$K$10)*SQRT((1-AJ1209)/2)))</f>
        <v>0</v>
      </c>
      <c r="AL1209" s="30">
        <f t="shared" ca="1" si="745"/>
        <v>0.51880805730870461</v>
      </c>
      <c r="AM1209" s="30">
        <f t="shared" ca="1" si="745"/>
        <v>0.20825183185070806</v>
      </c>
      <c r="AN1209" s="30">
        <f>IF(Riskregister!$E$11="",0,COUNTIF(BL$4:BL$53,"&lt;"&amp;AL1209)*IF(AM1209&lt;0.5,Riskregister!$K$11+(Riskregister!$L$11-Riskregister!$K$11)*SQRT(AM1209/2),Riskregister!$L$11-(Riskregister!$L$11-Riskregister!$K$11)*SQRT((1-AM1209)/2)))</f>
        <v>0</v>
      </c>
      <c r="AO1209" s="30">
        <f t="shared" ca="1" si="746"/>
        <v>0.80125338555449011</v>
      </c>
      <c r="AP1209" s="30">
        <f t="shared" ca="1" si="746"/>
        <v>0.29409748981923167</v>
      </c>
      <c r="AQ1209" s="30">
        <f>IF(Riskregister!$E$12="",0,COUNTIF(BM$4:BM$53,"&lt;"&amp;AO1209)*IF(AP1209&lt;0.5,Riskregister!$K$12+(Riskregister!$L$12-Riskregister!$K$12)*SQRT(AP1209/2),Riskregister!$L$12-(Riskregister!$L$12-Riskregister!$K$12)*SQRT((1-AP1209)/2)))</f>
        <v>0</v>
      </c>
      <c r="AR1209" s="30">
        <f t="shared" ca="1" si="747"/>
        <v>0.33167853947675696</v>
      </c>
      <c r="AS1209" s="30">
        <f t="shared" ca="1" si="747"/>
        <v>0.61808896478524766</v>
      </c>
      <c r="AT1209" s="30">
        <f>IF(Riskregister!$E$13="",0,COUNTIF(BN$4:BN$53,"&lt;"&amp;AR1209)*IF(AS1209&lt;0.5,Riskregister!$K$13+(Riskregister!$L$13-Riskregister!$K$13)*SQRT(AS1209/2),Riskregister!$L$13-(Riskregister!$L$13-Riskregister!$K$13)*SQRT((1-AS1209)/2)))</f>
        <v>0</v>
      </c>
      <c r="AU1209" s="30">
        <f t="shared" ca="1" si="748"/>
        <v>0.3846997054518958</v>
      </c>
      <c r="AV1209" s="30">
        <f t="shared" ca="1" si="748"/>
        <v>0.7843276358726341</v>
      </c>
      <c r="AW1209" s="30">
        <f>IF(Riskregister!$E$14="",0,COUNTIF(BO$4:BO$53,"&lt;"&amp;AU1209)*IF(AV1209&lt;0.5,Riskregister!$K$14+(Riskregister!$L$14-Riskregister!$K$14)*SQRT(AV1209/2),Riskregister!$L$14-(Riskregister!$L$14-Riskregister!$K$14)*SQRT((1-AV1209)/2)))</f>
        <v>0</v>
      </c>
      <c r="AX1209" s="30">
        <f t="shared" ca="1" si="749"/>
        <v>2.3866926736097249E-2</v>
      </c>
      <c r="AY1209" s="30">
        <f t="shared" ca="1" si="749"/>
        <v>7.7567748025607619E-2</v>
      </c>
      <c r="AZ1209" s="30">
        <f>IF(Riskregister!$E$15="",0,COUNTIF(BP$4:BP$53,"&lt;"&amp;AX1209)*IF(AY1209&lt;0.5,Riskregister!$K$15+(Riskregister!$L$15-Riskregister!$K$15)*SQRT(AY1209/2),Riskregister!$L$15-(Riskregister!$L$15-Riskregister!$K$15)*SQRT((1-AY1209)/2)))</f>
        <v>0</v>
      </c>
      <c r="BA1209" s="30">
        <f t="shared" ca="1" si="750"/>
        <v>0.42476540257285911</v>
      </c>
      <c r="BB1209" s="30">
        <f t="shared" ca="1" si="750"/>
        <v>3.819773336836807E-2</v>
      </c>
      <c r="BC1209" s="30">
        <f>IF(Riskregister!$E$16="",0,COUNTIF(BQ$4:BQ$53,"&lt;"&amp;BA1209)*IF(BB1209&lt;0.5,Riskregister!$K$16+(Riskregister!$L$16-Riskregister!$K$16)*SQRT(BB1209/2),Riskregister!$L$16-(Riskregister!$L$16-Riskregister!$K$16)*SQRT((1-BB1209)/2)))</f>
        <v>0</v>
      </c>
      <c r="BD1209" s="30">
        <f t="shared" ca="1" si="714"/>
        <v>6492697.8960490972</v>
      </c>
    </row>
    <row r="1210" spans="20:56" x14ac:dyDescent="0.35">
      <c r="T1210" s="30">
        <f t="shared" ca="1" si="739"/>
        <v>0.52060324196022734</v>
      </c>
      <c r="U1210" s="30">
        <f t="shared" ca="1" si="739"/>
        <v>0.2548435998785884</v>
      </c>
      <c r="V1210" s="30">
        <f ca="1">IF(Riskregister!$E$5="",0,COUNTIF(BF$4:BF$53,"&lt;"&amp;T1210)*IF(U1210&lt;0.5,Riskregister!$K$5+(Riskregister!$L$5-Riskregister!$K$5)*SQRT(U1210/2),Riskregister!$L$5-(Riskregister!$L$5-Riskregister!$K$5)*SQRT((1-U1210)/2)))</f>
        <v>1242531.4247593759</v>
      </c>
      <c r="W1210" s="30">
        <f t="shared" ca="1" si="740"/>
        <v>0.53316234721009881</v>
      </c>
      <c r="X1210" s="30">
        <f t="shared" ca="1" si="740"/>
        <v>0.19609144869883399</v>
      </c>
      <c r="Y1210" s="30">
        <f ca="1">IF(Riskregister!$E$6="",0,COUNTIF(BG$4:BG$53,"&lt;"&amp;W1210)*IF(X1210&lt;0.5,Riskregister!$K$6+(Riskregister!$L$6-Riskregister!$K$6)*SQRT(X1210/2),Riskregister!$L$6-(Riskregister!$L$6-Riskregister!$K$6)*SQRT((1-X1210)/2)))</f>
        <v>1527241.139937877</v>
      </c>
      <c r="Z1210" s="30">
        <f t="shared" ca="1" si="741"/>
        <v>0.43339832719490068</v>
      </c>
      <c r="AA1210" s="30">
        <f t="shared" ca="1" si="741"/>
        <v>0.50659635135810743</v>
      </c>
      <c r="AB1210" s="30">
        <f ca="1">IF(Riskregister!$E$7="",0,COUNTIF(BH$4:BH$53,"&lt;"&amp;Z1210)*IF(AA1210&lt;0.5,Riskregister!$K$7+(Riskregister!$L$7-Riskregister!$K$7)*SQRT(AA1210/2),Riskregister!$L$7-(Riskregister!$L$7-Riskregister!$K$7)*SQRT((1-AA1210)/2)))</f>
        <v>1356949.1645871843</v>
      </c>
      <c r="AC1210" s="30">
        <f t="shared" ca="1" si="742"/>
        <v>0.23639758426404489</v>
      </c>
      <c r="AD1210" s="30">
        <f t="shared" ca="1" si="742"/>
        <v>0.89226840895300963</v>
      </c>
      <c r="AE1210" s="30">
        <f ca="1">IF(Riskregister!$E$8="",0,COUNTIF(BI$4:BI$53,"&lt;"&amp;AC1210)*IF(AD1210&lt;0.5,Riskregister!$K$8+(Riskregister!$L$8-Riskregister!$K$8)*SQRT(AD1210/2),Riskregister!$L$8-(Riskregister!$L$8-Riskregister!$K$8)*SQRT((1-AD1210)/2)))</f>
        <v>7818353.4446533192</v>
      </c>
      <c r="AF1210" s="30">
        <f t="shared" ca="1" si="743"/>
        <v>0.1244340880014192</v>
      </c>
      <c r="AG1210" s="30">
        <f t="shared" ca="1" si="743"/>
        <v>0.82278436200137473</v>
      </c>
      <c r="AH1210" s="30">
        <f>IF(Riskregister!$E$9="",0,COUNTIF(BJ$4:BJ$53,"&lt;"&amp;AF1210)*IF(AG1210&lt;0.5,Riskregister!$K$9+(Riskregister!$L$9-Riskregister!$K$9)*SQRT(AG1210/2),Riskregister!$L$9-(Riskregister!$L$9-Riskregister!$K$9)*SQRT((1-AG1210)/2)))</f>
        <v>0</v>
      </c>
      <c r="AI1210" s="30">
        <f t="shared" ca="1" si="744"/>
        <v>0.13179801461961915</v>
      </c>
      <c r="AJ1210" s="30">
        <f t="shared" ca="1" si="744"/>
        <v>0.1018813358756776</v>
      </c>
      <c r="AK1210" s="30">
        <f>IF(Riskregister!$E$10="",0,COUNTIF(BK$4:BK$53,"&lt;"&amp;AI1210)*IF(AJ1210&lt;0.5,Riskregister!$K$10+(Riskregister!$L$10-Riskregister!$K$10)*SQRT(AJ1210/2),Riskregister!$L$10-(Riskregister!$L$10-Riskregister!$K$10)*SQRT((1-AJ1210)/2)))</f>
        <v>0</v>
      </c>
      <c r="AL1210" s="30">
        <f t="shared" ca="1" si="745"/>
        <v>0.66626629257223113</v>
      </c>
      <c r="AM1210" s="30">
        <f t="shared" ca="1" si="745"/>
        <v>0.71165469707320184</v>
      </c>
      <c r="AN1210" s="30">
        <f>IF(Riskregister!$E$11="",0,COUNTIF(BL$4:BL$53,"&lt;"&amp;AL1210)*IF(AM1210&lt;0.5,Riskregister!$K$11+(Riskregister!$L$11-Riskregister!$K$11)*SQRT(AM1210/2),Riskregister!$L$11-(Riskregister!$L$11-Riskregister!$K$11)*SQRT((1-AM1210)/2)))</f>
        <v>0</v>
      </c>
      <c r="AO1210" s="30">
        <f t="shared" ca="1" si="746"/>
        <v>0.83815163747538013</v>
      </c>
      <c r="AP1210" s="30">
        <f t="shared" ca="1" si="746"/>
        <v>0.12041759906588878</v>
      </c>
      <c r="AQ1210" s="30">
        <f>IF(Riskregister!$E$12="",0,COUNTIF(BM$4:BM$53,"&lt;"&amp;AO1210)*IF(AP1210&lt;0.5,Riskregister!$K$12+(Riskregister!$L$12-Riskregister!$K$12)*SQRT(AP1210/2),Riskregister!$L$12-(Riskregister!$L$12-Riskregister!$K$12)*SQRT((1-AP1210)/2)))</f>
        <v>0</v>
      </c>
      <c r="AR1210" s="30">
        <f t="shared" ca="1" si="747"/>
        <v>0.57725616942379143</v>
      </c>
      <c r="AS1210" s="30">
        <f t="shared" ca="1" si="747"/>
        <v>0.89208398863375393</v>
      </c>
      <c r="AT1210" s="30">
        <f>IF(Riskregister!$E$13="",0,COUNTIF(BN$4:BN$53,"&lt;"&amp;AR1210)*IF(AS1210&lt;0.5,Riskregister!$K$13+(Riskregister!$L$13-Riskregister!$K$13)*SQRT(AS1210/2),Riskregister!$L$13-(Riskregister!$L$13-Riskregister!$K$13)*SQRT((1-AS1210)/2)))</f>
        <v>0</v>
      </c>
      <c r="AU1210" s="30">
        <f t="shared" ca="1" si="748"/>
        <v>0.92116752568809612</v>
      </c>
      <c r="AV1210" s="30">
        <f t="shared" ca="1" si="748"/>
        <v>2.5779429666884512E-2</v>
      </c>
      <c r="AW1210" s="30">
        <f>IF(Riskregister!$E$14="",0,COUNTIF(BO$4:BO$53,"&lt;"&amp;AU1210)*IF(AV1210&lt;0.5,Riskregister!$K$14+(Riskregister!$L$14-Riskregister!$K$14)*SQRT(AV1210/2),Riskregister!$L$14-(Riskregister!$L$14-Riskregister!$K$14)*SQRT((1-AV1210)/2)))</f>
        <v>0</v>
      </c>
      <c r="AX1210" s="30">
        <f t="shared" ca="1" si="749"/>
        <v>0.4137402022537251</v>
      </c>
      <c r="AY1210" s="30">
        <f t="shared" ca="1" si="749"/>
        <v>0.12725071702172386</v>
      </c>
      <c r="AZ1210" s="30">
        <f>IF(Riskregister!$E$15="",0,COUNTIF(BP$4:BP$53,"&lt;"&amp;AX1210)*IF(AY1210&lt;0.5,Riskregister!$K$15+(Riskregister!$L$15-Riskregister!$K$15)*SQRT(AY1210/2),Riskregister!$L$15-(Riskregister!$L$15-Riskregister!$K$15)*SQRT((1-AY1210)/2)))</f>
        <v>0</v>
      </c>
      <c r="BA1210" s="30">
        <f t="shared" ca="1" si="750"/>
        <v>0.8238758201352181</v>
      </c>
      <c r="BB1210" s="30">
        <f t="shared" ca="1" si="750"/>
        <v>0.35058015509831231</v>
      </c>
      <c r="BC1210" s="30">
        <f>IF(Riskregister!$E$16="",0,COUNTIF(BQ$4:BQ$53,"&lt;"&amp;BA1210)*IF(BB1210&lt;0.5,Riskregister!$K$16+(Riskregister!$L$16-Riskregister!$K$16)*SQRT(BB1210/2),Riskregister!$L$16-(Riskregister!$L$16-Riskregister!$K$16)*SQRT((1-BB1210)/2)))</f>
        <v>0</v>
      </c>
      <c r="BD1210" s="30">
        <f t="shared" ca="1" si="714"/>
        <v>11945075.173937757</v>
      </c>
    </row>
    <row r="1211" spans="20:56" x14ac:dyDescent="0.35">
      <c r="T1211" s="30">
        <f t="shared" ca="1" si="739"/>
        <v>0.2052655686286301</v>
      </c>
      <c r="U1211" s="30">
        <f t="shared" ca="1" si="739"/>
        <v>0.61002070630063032</v>
      </c>
      <c r="V1211" s="30">
        <f ca="1">IF(Riskregister!$E$5="",0,COUNTIF(BF$4:BF$53,"&lt;"&amp;T1211)*IF(U1211&lt;0.5,Riskregister!$K$5+(Riskregister!$L$5-Riskregister!$K$5)*SQRT(U1211/2),Riskregister!$L$5-(Riskregister!$L$5-Riskregister!$K$5)*SQRT((1-U1211)/2)))</f>
        <v>802581.31152618816</v>
      </c>
      <c r="W1211" s="30">
        <f t="shared" ca="1" si="740"/>
        <v>0.46121318332800643</v>
      </c>
      <c r="X1211" s="30">
        <f t="shared" ca="1" si="740"/>
        <v>0.19307050388827796</v>
      </c>
      <c r="Y1211" s="30">
        <f ca="1">IF(Riskregister!$E$6="",0,COUNTIF(BG$4:BG$53,"&lt;"&amp;W1211)*IF(X1211&lt;0.5,Riskregister!$K$6+(Riskregister!$L$6-Riskregister!$K$6)*SQRT(X1211/2),Riskregister!$L$6-(Riskregister!$L$6-Riskregister!$K$6)*SQRT((1-X1211)/2)))</f>
        <v>1518524.4142154616</v>
      </c>
      <c r="Z1211" s="30">
        <f t="shared" ca="1" si="741"/>
        <v>0.35590027017637593</v>
      </c>
      <c r="AA1211" s="30">
        <f t="shared" ca="1" si="741"/>
        <v>0.98313740654561321</v>
      </c>
      <c r="AB1211" s="30">
        <f ca="1">IF(Riskregister!$E$7="",0,COUNTIF(BH$4:BH$53,"&lt;"&amp;Z1211)*IF(AA1211&lt;0.5,Riskregister!$K$7+(Riskregister!$L$7-Riskregister!$K$7)*SQRT(AA1211/2),Riskregister!$L$7-(Riskregister!$L$7-Riskregister!$K$7)*SQRT((1-AA1211)/2)))</f>
        <v>1839311.3375902651</v>
      </c>
      <c r="AC1211" s="30">
        <f t="shared" ca="1" si="742"/>
        <v>0.73626848791321009</v>
      </c>
      <c r="AD1211" s="30">
        <f t="shared" ca="1" si="742"/>
        <v>0.41899380599344394</v>
      </c>
      <c r="AE1211" s="30">
        <f ca="1">IF(Riskregister!$E$8="",0,COUNTIF(BI$4:BI$53,"&lt;"&amp;AC1211)*IF(AD1211&lt;0.5,Riskregister!$K$8+(Riskregister!$L$8-Riskregister!$K$8)*SQRT(AD1211/2),Riskregister!$L$8-(Riskregister!$L$8-Riskregister!$K$8)*SQRT((1-AD1211)/2)))</f>
        <v>9804916.3502710126</v>
      </c>
      <c r="AF1211" s="30">
        <f t="shared" ca="1" si="743"/>
        <v>0.23677783765065996</v>
      </c>
      <c r="AG1211" s="30">
        <f t="shared" ca="1" si="743"/>
        <v>0.71536879164076672</v>
      </c>
      <c r="AH1211" s="30">
        <f>IF(Riskregister!$E$9="",0,COUNTIF(BJ$4:BJ$53,"&lt;"&amp;AF1211)*IF(AG1211&lt;0.5,Riskregister!$K$9+(Riskregister!$L$9-Riskregister!$K$9)*SQRT(AG1211/2),Riskregister!$L$9-(Riskregister!$L$9-Riskregister!$K$9)*SQRT((1-AG1211)/2)))</f>
        <v>0</v>
      </c>
      <c r="AI1211" s="30">
        <f t="shared" ca="1" si="744"/>
        <v>0.55297107403397983</v>
      </c>
      <c r="AJ1211" s="30">
        <f t="shared" ca="1" si="744"/>
        <v>9.2310211481746229E-2</v>
      </c>
      <c r="AK1211" s="30">
        <f>IF(Riskregister!$E$10="",0,COUNTIF(BK$4:BK$53,"&lt;"&amp;AI1211)*IF(AJ1211&lt;0.5,Riskregister!$K$10+(Riskregister!$L$10-Riskregister!$K$10)*SQRT(AJ1211/2),Riskregister!$L$10-(Riskregister!$L$10-Riskregister!$K$10)*SQRT((1-AJ1211)/2)))</f>
        <v>0</v>
      </c>
      <c r="AL1211" s="30">
        <f t="shared" ca="1" si="745"/>
        <v>0.93124536137880565</v>
      </c>
      <c r="AM1211" s="30">
        <f t="shared" ca="1" si="745"/>
        <v>0.74981319649625422</v>
      </c>
      <c r="AN1211" s="30">
        <f>IF(Riskregister!$E$11="",0,COUNTIF(BL$4:BL$53,"&lt;"&amp;AL1211)*IF(AM1211&lt;0.5,Riskregister!$K$11+(Riskregister!$L$11-Riskregister!$K$11)*SQRT(AM1211/2),Riskregister!$L$11-(Riskregister!$L$11-Riskregister!$K$11)*SQRT((1-AM1211)/2)))</f>
        <v>0</v>
      </c>
      <c r="AO1211" s="30">
        <f t="shared" ca="1" si="746"/>
        <v>0.58069144805750306</v>
      </c>
      <c r="AP1211" s="30">
        <f t="shared" ca="1" si="746"/>
        <v>0.89038614213136258</v>
      </c>
      <c r="AQ1211" s="30">
        <f>IF(Riskregister!$E$12="",0,COUNTIF(BM$4:BM$53,"&lt;"&amp;AO1211)*IF(AP1211&lt;0.5,Riskregister!$K$12+(Riskregister!$L$12-Riskregister!$K$12)*SQRT(AP1211/2),Riskregister!$L$12-(Riskregister!$L$12-Riskregister!$K$12)*SQRT((1-AP1211)/2)))</f>
        <v>0</v>
      </c>
      <c r="AR1211" s="30">
        <f t="shared" ca="1" si="747"/>
        <v>0.10089444690420191</v>
      </c>
      <c r="AS1211" s="30">
        <f t="shared" ca="1" si="747"/>
        <v>0.14289543953885031</v>
      </c>
      <c r="AT1211" s="30">
        <f>IF(Riskregister!$E$13="",0,COUNTIF(BN$4:BN$53,"&lt;"&amp;AR1211)*IF(AS1211&lt;0.5,Riskregister!$K$13+(Riskregister!$L$13-Riskregister!$K$13)*SQRT(AS1211/2),Riskregister!$L$13-(Riskregister!$L$13-Riskregister!$K$13)*SQRT((1-AS1211)/2)))</f>
        <v>0</v>
      </c>
      <c r="AU1211" s="30">
        <f t="shared" ca="1" si="748"/>
        <v>0.97159264349554519</v>
      </c>
      <c r="AV1211" s="30">
        <f t="shared" ca="1" si="748"/>
        <v>7.8936791278985119E-3</v>
      </c>
      <c r="AW1211" s="30">
        <f>IF(Riskregister!$E$14="",0,COUNTIF(BO$4:BO$53,"&lt;"&amp;AU1211)*IF(AV1211&lt;0.5,Riskregister!$K$14+(Riskregister!$L$14-Riskregister!$K$14)*SQRT(AV1211/2),Riskregister!$L$14-(Riskregister!$L$14-Riskregister!$K$14)*SQRT((1-AV1211)/2)))</f>
        <v>0</v>
      </c>
      <c r="AX1211" s="30">
        <f t="shared" ca="1" si="749"/>
        <v>0.83065845941064231</v>
      </c>
      <c r="AY1211" s="30">
        <f t="shared" ca="1" si="749"/>
        <v>2.8376111357848122E-2</v>
      </c>
      <c r="AZ1211" s="30">
        <f>IF(Riskregister!$E$15="",0,COUNTIF(BP$4:BP$53,"&lt;"&amp;AX1211)*IF(AY1211&lt;0.5,Riskregister!$K$15+(Riskregister!$L$15-Riskregister!$K$15)*SQRT(AY1211/2),Riskregister!$L$15-(Riskregister!$L$15-Riskregister!$K$15)*SQRT((1-AY1211)/2)))</f>
        <v>0</v>
      </c>
      <c r="BA1211" s="30">
        <f t="shared" ca="1" si="750"/>
        <v>0.27422305660994117</v>
      </c>
      <c r="BB1211" s="30">
        <f t="shared" ca="1" si="750"/>
        <v>8.2905841781178768E-2</v>
      </c>
      <c r="BC1211" s="30">
        <f>IF(Riskregister!$E$16="",0,COUNTIF(BQ$4:BQ$53,"&lt;"&amp;BA1211)*IF(BB1211&lt;0.5,Riskregister!$K$16+(Riskregister!$L$16-Riskregister!$K$16)*SQRT(BB1211/2),Riskregister!$L$16-(Riskregister!$L$16-Riskregister!$K$16)*SQRT((1-BB1211)/2)))</f>
        <v>0</v>
      </c>
      <c r="BD1211" s="30">
        <f t="shared" ca="1" si="714"/>
        <v>13965333.413602928</v>
      </c>
    </row>
    <row r="1212" spans="20:56" x14ac:dyDescent="0.35">
      <c r="T1212" s="30">
        <f t="shared" ca="1" si="739"/>
        <v>0.9001174492539411</v>
      </c>
      <c r="U1212" s="30">
        <f t="shared" ca="1" si="739"/>
        <v>0.66021150400102446</v>
      </c>
      <c r="V1212" s="30">
        <f ca="1">IF(Riskregister!$E$5="",0,COUNTIF(BF$4:BF$53,"&lt;"&amp;T1212)*IF(U1212&lt;0.5,Riskregister!$K$5+(Riskregister!$L$5-Riskregister!$K$5)*SQRT(U1212/2),Riskregister!$L$5-(Riskregister!$L$5-Riskregister!$K$5)*SQRT((1-U1212)/2)))</f>
        <v>2487107.7914208109</v>
      </c>
      <c r="W1212" s="30">
        <f t="shared" ca="1" si="740"/>
        <v>7.021281209932273E-2</v>
      </c>
      <c r="X1212" s="30">
        <f t="shared" ca="1" si="740"/>
        <v>0.78465504966164124</v>
      </c>
      <c r="Y1212" s="30">
        <f ca="1">IF(Riskregister!$E$6="",0,COUNTIF(BG$4:BG$53,"&lt;"&amp;W1212)*IF(X1212&lt;0.5,Riskregister!$K$6+(Riskregister!$L$6-Riskregister!$K$6)*SQRT(X1212/2),Riskregister!$L$6-(Riskregister!$L$6-Riskregister!$K$6)*SQRT((1-X1212)/2)))</f>
        <v>0</v>
      </c>
      <c r="Z1212" s="30">
        <f t="shared" ca="1" si="741"/>
        <v>0.77821310679821132</v>
      </c>
      <c r="AA1212" s="30">
        <f t="shared" ca="1" si="741"/>
        <v>0.74213212922957261</v>
      </c>
      <c r="AB1212" s="30">
        <f ca="1">IF(Riskregister!$E$7="",0,COUNTIF(BH$4:BH$53,"&lt;"&amp;Z1212)*IF(AA1212&lt;0.5,Riskregister!$K$7+(Riskregister!$L$7-Riskregister!$K$7)*SQRT(AA1212/2),Riskregister!$L$7-(Riskregister!$L$7-Riskregister!$K$7)*SQRT((1-AA1212)/2)))</f>
        <v>2194593.587935667</v>
      </c>
      <c r="AC1212" s="30">
        <f t="shared" ca="1" si="742"/>
        <v>0.89111675123188239</v>
      </c>
      <c r="AD1212" s="30">
        <f t="shared" ca="1" si="742"/>
        <v>5.0585571398697349E-2</v>
      </c>
      <c r="AE1212" s="30">
        <f ca="1">IF(Riskregister!$E$8="",0,COUNTIF(BI$4:BI$53,"&lt;"&amp;AC1212)*IF(AD1212&lt;0.5,Riskregister!$K$8+(Riskregister!$L$8-Riskregister!$K$8)*SQRT(AD1212/2),Riskregister!$L$8-(Riskregister!$L$8-Riskregister!$K$8)*SQRT((1-AD1212)/2)))</f>
        <v>5237370.8542858446</v>
      </c>
      <c r="AF1212" s="30">
        <f t="shared" ca="1" si="743"/>
        <v>0.48020177099890593</v>
      </c>
      <c r="AG1212" s="30">
        <f t="shared" ca="1" si="743"/>
        <v>0.39097881633669196</v>
      </c>
      <c r="AH1212" s="30">
        <f>IF(Riskregister!$E$9="",0,COUNTIF(BJ$4:BJ$53,"&lt;"&amp;AF1212)*IF(AG1212&lt;0.5,Riskregister!$K$9+(Riskregister!$L$9-Riskregister!$K$9)*SQRT(AG1212/2),Riskregister!$L$9-(Riskregister!$L$9-Riskregister!$K$9)*SQRT((1-AG1212)/2)))</f>
        <v>0</v>
      </c>
      <c r="AI1212" s="30">
        <f t="shared" ca="1" si="744"/>
        <v>0.14128832342713926</v>
      </c>
      <c r="AJ1212" s="30">
        <f t="shared" ca="1" si="744"/>
        <v>0.62987771753866395</v>
      </c>
      <c r="AK1212" s="30">
        <f>IF(Riskregister!$E$10="",0,COUNTIF(BK$4:BK$53,"&lt;"&amp;AI1212)*IF(AJ1212&lt;0.5,Riskregister!$K$10+(Riskregister!$L$10-Riskregister!$K$10)*SQRT(AJ1212/2),Riskregister!$L$10-(Riskregister!$L$10-Riskregister!$K$10)*SQRT((1-AJ1212)/2)))</f>
        <v>0</v>
      </c>
      <c r="AL1212" s="30">
        <f t="shared" ca="1" si="745"/>
        <v>9.7497677161629492E-2</v>
      </c>
      <c r="AM1212" s="30">
        <f t="shared" ca="1" si="745"/>
        <v>0.31623875994341333</v>
      </c>
      <c r="AN1212" s="30">
        <f>IF(Riskregister!$E$11="",0,COUNTIF(BL$4:BL$53,"&lt;"&amp;AL1212)*IF(AM1212&lt;0.5,Riskregister!$K$11+(Riskregister!$L$11-Riskregister!$K$11)*SQRT(AM1212/2),Riskregister!$L$11-(Riskregister!$L$11-Riskregister!$K$11)*SQRT((1-AM1212)/2)))</f>
        <v>0</v>
      </c>
      <c r="AO1212" s="30">
        <f t="shared" ca="1" si="746"/>
        <v>0.75737927750461542</v>
      </c>
      <c r="AP1212" s="30">
        <f t="shared" ca="1" si="746"/>
        <v>0.63781261260525834</v>
      </c>
      <c r="AQ1212" s="30">
        <f>IF(Riskregister!$E$12="",0,COUNTIF(BM$4:BM$53,"&lt;"&amp;AO1212)*IF(AP1212&lt;0.5,Riskregister!$K$12+(Riskregister!$L$12-Riskregister!$K$12)*SQRT(AP1212/2),Riskregister!$L$12-(Riskregister!$L$12-Riskregister!$K$12)*SQRT((1-AP1212)/2)))</f>
        <v>0</v>
      </c>
      <c r="AR1212" s="30">
        <f t="shared" ca="1" si="747"/>
        <v>0.61541563051958981</v>
      </c>
      <c r="AS1212" s="30">
        <f t="shared" ca="1" si="747"/>
        <v>0.79414256889121704</v>
      </c>
      <c r="AT1212" s="30">
        <f>IF(Riskregister!$E$13="",0,COUNTIF(BN$4:BN$53,"&lt;"&amp;AR1212)*IF(AS1212&lt;0.5,Riskregister!$K$13+(Riskregister!$L$13-Riskregister!$K$13)*SQRT(AS1212/2),Riskregister!$L$13-(Riskregister!$L$13-Riskregister!$K$13)*SQRT((1-AS1212)/2)))</f>
        <v>0</v>
      </c>
      <c r="AU1212" s="30">
        <f t="shared" ca="1" si="748"/>
        <v>0.82393181459923059</v>
      </c>
      <c r="AV1212" s="30">
        <f t="shared" ca="1" si="748"/>
        <v>1.5332457261799659E-2</v>
      </c>
      <c r="AW1212" s="30">
        <f>IF(Riskregister!$E$14="",0,COUNTIF(BO$4:BO$53,"&lt;"&amp;AU1212)*IF(AV1212&lt;0.5,Riskregister!$K$14+(Riskregister!$L$14-Riskregister!$K$14)*SQRT(AV1212/2),Riskregister!$L$14-(Riskregister!$L$14-Riskregister!$K$14)*SQRT((1-AV1212)/2)))</f>
        <v>0</v>
      </c>
      <c r="AX1212" s="30">
        <f t="shared" ca="1" si="749"/>
        <v>0.42382973619043174</v>
      </c>
      <c r="AY1212" s="30">
        <f t="shared" ca="1" si="749"/>
        <v>0.13958768959054724</v>
      </c>
      <c r="AZ1212" s="30">
        <f>IF(Riskregister!$E$15="",0,COUNTIF(BP$4:BP$53,"&lt;"&amp;AX1212)*IF(AY1212&lt;0.5,Riskregister!$K$15+(Riskregister!$L$15-Riskregister!$K$15)*SQRT(AY1212/2),Riskregister!$L$15-(Riskregister!$L$15-Riskregister!$K$15)*SQRT((1-AY1212)/2)))</f>
        <v>0</v>
      </c>
      <c r="BA1212" s="30">
        <f t="shared" ca="1" si="750"/>
        <v>0.5229074837588471</v>
      </c>
      <c r="BB1212" s="30">
        <f t="shared" ca="1" si="750"/>
        <v>0.17386176281261878</v>
      </c>
      <c r="BC1212" s="30">
        <f>IF(Riskregister!$E$16="",0,COUNTIF(BQ$4:BQ$53,"&lt;"&amp;BA1212)*IF(BB1212&lt;0.5,Riskregister!$K$16+(Riskregister!$L$16-Riskregister!$K$16)*SQRT(BB1212/2),Riskregister!$L$16-(Riskregister!$L$16-Riskregister!$K$16)*SQRT((1-BB1212)/2)))</f>
        <v>0</v>
      </c>
      <c r="BD1212" s="30">
        <f t="shared" ca="1" si="714"/>
        <v>9919072.2336423211</v>
      </c>
    </row>
    <row r="1213" spans="20:56" x14ac:dyDescent="0.35">
      <c r="T1213" s="30">
        <f t="shared" ca="1" si="739"/>
        <v>0.64404808544628944</v>
      </c>
      <c r="U1213" s="30">
        <f t="shared" ca="1" si="739"/>
        <v>0.59933006175892545</v>
      </c>
      <c r="V1213" s="30">
        <f ca="1">IF(Riskregister!$E$5="",0,COUNTIF(BF$4:BF$53,"&lt;"&amp;T1213)*IF(U1213&lt;0.5,Riskregister!$K$5+(Riskregister!$L$5-Riskregister!$K$5)*SQRT(U1213/2),Riskregister!$L$5-(Riskregister!$L$5-Riskregister!$K$5)*SQRT((1-U1213)/2)))</f>
        <v>1594341.6977709839</v>
      </c>
      <c r="W1213" s="30">
        <f t="shared" ca="1" si="740"/>
        <v>0.45536649976904053</v>
      </c>
      <c r="X1213" s="30">
        <f t="shared" ca="1" si="740"/>
        <v>8.7574794808319423E-3</v>
      </c>
      <c r="Y1213" s="30">
        <f ca="1">IF(Riskregister!$E$6="",0,COUNTIF(BG$4:BG$53,"&lt;"&amp;W1213)*IF(X1213&lt;0.5,Riskregister!$K$6+(Riskregister!$L$6-Riskregister!$K$6)*SQRT(X1213/2),Riskregister!$L$6-(Riskregister!$L$6-Riskregister!$K$6)*SQRT((1-X1213)/2)))</f>
        <v>638219.36746576882</v>
      </c>
      <c r="Z1213" s="30">
        <f t="shared" ca="1" si="741"/>
        <v>4.2985159023156694E-4</v>
      </c>
      <c r="AA1213" s="30">
        <f t="shared" ca="1" si="741"/>
        <v>0.126799023012379</v>
      </c>
      <c r="AB1213" s="30">
        <f ca="1">IF(Riskregister!$E$7="",0,COUNTIF(BH$4:BH$53,"&lt;"&amp;Z1213)*IF(AA1213&lt;0.5,Riskregister!$K$7+(Riskregister!$L$7-Riskregister!$K$7)*SQRT(AA1213/2),Riskregister!$L$7-(Riskregister!$L$7-Riskregister!$K$7)*SQRT((1-AA1213)/2)))</f>
        <v>0</v>
      </c>
      <c r="AC1213" s="30">
        <f t="shared" ca="1" si="742"/>
        <v>0.18694524417942493</v>
      </c>
      <c r="AD1213" s="30">
        <f t="shared" ca="1" si="742"/>
        <v>0.45820059236100474</v>
      </c>
      <c r="AE1213" s="30">
        <f ca="1">IF(Riskregister!$E$8="",0,COUNTIF(BI$4:BI$53,"&lt;"&amp;AC1213)*IF(AD1213&lt;0.5,Riskregister!$K$8+(Riskregister!$L$8-Riskregister!$K$8)*SQRT(AD1213/2),Riskregister!$L$8-(Riskregister!$L$8-Riskregister!$K$8)*SQRT((1-AD1213)/2)))</f>
        <v>2549627.8675877256</v>
      </c>
      <c r="AF1213" s="30">
        <f t="shared" ca="1" si="743"/>
        <v>0.86207588224553444</v>
      </c>
      <c r="AG1213" s="30">
        <f t="shared" ca="1" si="743"/>
        <v>0.89182211670135147</v>
      </c>
      <c r="AH1213" s="30">
        <f>IF(Riskregister!$E$9="",0,COUNTIF(BJ$4:BJ$53,"&lt;"&amp;AF1213)*IF(AG1213&lt;0.5,Riskregister!$K$9+(Riskregister!$L$9-Riskregister!$K$9)*SQRT(AG1213/2),Riskregister!$L$9-(Riskregister!$L$9-Riskregister!$K$9)*SQRT((1-AG1213)/2)))</f>
        <v>0</v>
      </c>
      <c r="AI1213" s="30">
        <f t="shared" ca="1" si="744"/>
        <v>0.98756194780911677</v>
      </c>
      <c r="AJ1213" s="30">
        <f t="shared" ca="1" si="744"/>
        <v>0.48416713940487011</v>
      </c>
      <c r="AK1213" s="30">
        <f>IF(Riskregister!$E$10="",0,COUNTIF(BK$4:BK$53,"&lt;"&amp;AI1213)*IF(AJ1213&lt;0.5,Riskregister!$K$10+(Riskregister!$L$10-Riskregister!$K$10)*SQRT(AJ1213/2),Riskregister!$L$10-(Riskregister!$L$10-Riskregister!$K$10)*SQRT((1-AJ1213)/2)))</f>
        <v>0</v>
      </c>
      <c r="AL1213" s="30">
        <f t="shared" ca="1" si="745"/>
        <v>0.73314575581526664</v>
      </c>
      <c r="AM1213" s="30">
        <f t="shared" ca="1" si="745"/>
        <v>0.38814914067792716</v>
      </c>
      <c r="AN1213" s="30">
        <f>IF(Riskregister!$E$11="",0,COUNTIF(BL$4:BL$53,"&lt;"&amp;AL1213)*IF(AM1213&lt;0.5,Riskregister!$K$11+(Riskregister!$L$11-Riskregister!$K$11)*SQRT(AM1213/2),Riskregister!$L$11-(Riskregister!$L$11-Riskregister!$K$11)*SQRT((1-AM1213)/2)))</f>
        <v>0</v>
      </c>
      <c r="AO1213" s="30">
        <f t="shared" ca="1" si="746"/>
        <v>0.83661757541554738</v>
      </c>
      <c r="AP1213" s="30">
        <f t="shared" ca="1" si="746"/>
        <v>0.30589444395310794</v>
      </c>
      <c r="AQ1213" s="30">
        <f>IF(Riskregister!$E$12="",0,COUNTIF(BM$4:BM$53,"&lt;"&amp;AO1213)*IF(AP1213&lt;0.5,Riskregister!$K$12+(Riskregister!$L$12-Riskregister!$K$12)*SQRT(AP1213/2),Riskregister!$L$12-(Riskregister!$L$12-Riskregister!$K$12)*SQRT((1-AP1213)/2)))</f>
        <v>0</v>
      </c>
      <c r="AR1213" s="30">
        <f t="shared" ca="1" si="747"/>
        <v>0.17663947038497885</v>
      </c>
      <c r="AS1213" s="30">
        <f t="shared" ca="1" si="747"/>
        <v>0.26030797997782851</v>
      </c>
      <c r="AT1213" s="30">
        <f>IF(Riskregister!$E$13="",0,COUNTIF(BN$4:BN$53,"&lt;"&amp;AR1213)*IF(AS1213&lt;0.5,Riskregister!$K$13+(Riskregister!$L$13-Riskregister!$K$13)*SQRT(AS1213/2),Riskregister!$L$13-(Riskregister!$L$13-Riskregister!$K$13)*SQRT((1-AS1213)/2)))</f>
        <v>0</v>
      </c>
      <c r="AU1213" s="30">
        <f t="shared" ca="1" si="748"/>
        <v>0.94004503636909686</v>
      </c>
      <c r="AV1213" s="30">
        <f t="shared" ca="1" si="748"/>
        <v>0.94370878249820411</v>
      </c>
      <c r="AW1213" s="30">
        <f>IF(Riskregister!$E$14="",0,COUNTIF(BO$4:BO$53,"&lt;"&amp;AU1213)*IF(AV1213&lt;0.5,Riskregister!$K$14+(Riskregister!$L$14-Riskregister!$K$14)*SQRT(AV1213/2),Riskregister!$L$14-(Riskregister!$L$14-Riskregister!$K$14)*SQRT((1-AV1213)/2)))</f>
        <v>0</v>
      </c>
      <c r="AX1213" s="30">
        <f t="shared" ca="1" si="749"/>
        <v>0.86992124633897339</v>
      </c>
      <c r="AY1213" s="30">
        <f t="shared" ca="1" si="749"/>
        <v>0.49795058504329204</v>
      </c>
      <c r="AZ1213" s="30">
        <f>IF(Riskregister!$E$15="",0,COUNTIF(BP$4:BP$53,"&lt;"&amp;AX1213)*IF(AY1213&lt;0.5,Riskregister!$K$15+(Riskregister!$L$15-Riskregister!$K$15)*SQRT(AY1213/2),Riskregister!$L$15-(Riskregister!$L$15-Riskregister!$K$15)*SQRT((1-AY1213)/2)))</f>
        <v>0</v>
      </c>
      <c r="BA1213" s="30">
        <f t="shared" ca="1" si="750"/>
        <v>0.74485578660885665</v>
      </c>
      <c r="BB1213" s="30">
        <f t="shared" ca="1" si="750"/>
        <v>0.12209511175308618</v>
      </c>
      <c r="BC1213" s="30">
        <f>IF(Riskregister!$E$16="",0,COUNTIF(BQ$4:BQ$53,"&lt;"&amp;BA1213)*IF(BB1213&lt;0.5,Riskregister!$K$16+(Riskregister!$L$16-Riskregister!$K$16)*SQRT(BB1213/2),Riskregister!$L$16-(Riskregister!$L$16-Riskregister!$K$16)*SQRT((1-BB1213)/2)))</f>
        <v>0</v>
      </c>
      <c r="BD1213" s="30">
        <f t="shared" ca="1" si="714"/>
        <v>4782188.9328244785</v>
      </c>
    </row>
    <row r="1214" spans="20:56" x14ac:dyDescent="0.35">
      <c r="T1214" s="30">
        <f t="shared" ca="1" si="739"/>
        <v>0.67644464473618127</v>
      </c>
      <c r="U1214" s="30">
        <f t="shared" ca="1" si="739"/>
        <v>0.94214607447113785</v>
      </c>
      <c r="V1214" s="30">
        <f ca="1">IF(Riskregister!$E$5="",0,COUNTIF(BF$4:BF$53,"&lt;"&amp;T1214)*IF(U1214&lt;0.5,Riskregister!$K$5+(Riskregister!$L$5-Riskregister!$K$5)*SQRT(U1214/2),Riskregister!$L$5-(Riskregister!$L$5-Riskregister!$K$5)*SQRT((1-U1214)/2)))</f>
        <v>2093857.2892313837</v>
      </c>
      <c r="W1214" s="30">
        <f t="shared" ca="1" si="740"/>
        <v>0.70405728648955757</v>
      </c>
      <c r="X1214" s="30">
        <f t="shared" ca="1" si="740"/>
        <v>0.36985487864287003</v>
      </c>
      <c r="Y1214" s="30">
        <f ca="1">IF(Riskregister!$E$6="",0,COUNTIF(BG$4:BG$53,"&lt;"&amp;W1214)*IF(X1214&lt;0.5,Riskregister!$K$6+(Riskregister!$L$6-Riskregister!$K$6)*SQRT(X1214/2),Riskregister!$L$6-(Riskregister!$L$6-Riskregister!$K$6)*SQRT((1-X1214)/2)))</f>
        <v>2922172.2870220132</v>
      </c>
      <c r="Z1214" s="30">
        <f t="shared" ca="1" si="741"/>
        <v>0.34876371603267209</v>
      </c>
      <c r="AA1214" s="30">
        <f t="shared" ca="1" si="741"/>
        <v>0.52911895378567009</v>
      </c>
      <c r="AB1214" s="30">
        <f ca="1">IF(Riskregister!$E$7="",0,COUNTIF(BH$4:BH$53,"&lt;"&amp;Z1214)*IF(AA1214&lt;0.5,Riskregister!$K$7+(Riskregister!$L$7-Riskregister!$K$7)*SQRT(AA1214/2),Riskregister!$L$7-(Riskregister!$L$7-Riskregister!$K$7)*SQRT((1-AA1214)/2)))</f>
        <v>1150861.2586769506</v>
      </c>
      <c r="AC1214" s="30">
        <f t="shared" ca="1" si="742"/>
        <v>0.73929531990866626</v>
      </c>
      <c r="AD1214" s="30">
        <f t="shared" ca="1" si="742"/>
        <v>0.68417297153384793</v>
      </c>
      <c r="AE1214" s="30">
        <f ca="1">IF(Riskregister!$E$8="",0,COUNTIF(BI$4:BI$53,"&lt;"&amp;AC1214)*IF(AD1214&lt;0.5,Riskregister!$K$8+(Riskregister!$L$8-Riskregister!$K$8)*SQRT(AD1214/2),Riskregister!$L$8-(Riskregister!$L$8-Riskregister!$K$8)*SQRT((1-AD1214)/2)))</f>
        <v>12529193.318620915</v>
      </c>
      <c r="AF1214" s="30">
        <f t="shared" ca="1" si="743"/>
        <v>0.43379831122953427</v>
      </c>
      <c r="AG1214" s="30">
        <f t="shared" ca="1" si="743"/>
        <v>0.59695959725592929</v>
      </c>
      <c r="AH1214" s="30">
        <f>IF(Riskregister!$E$9="",0,COUNTIF(BJ$4:BJ$53,"&lt;"&amp;AF1214)*IF(AG1214&lt;0.5,Riskregister!$K$9+(Riskregister!$L$9-Riskregister!$K$9)*SQRT(AG1214/2),Riskregister!$L$9-(Riskregister!$L$9-Riskregister!$K$9)*SQRT((1-AG1214)/2)))</f>
        <v>0</v>
      </c>
      <c r="AI1214" s="30">
        <f t="shared" ca="1" si="744"/>
        <v>6.5570250045504763E-2</v>
      </c>
      <c r="AJ1214" s="30">
        <f t="shared" ca="1" si="744"/>
        <v>0.29311172399343099</v>
      </c>
      <c r="AK1214" s="30">
        <f>IF(Riskregister!$E$10="",0,COUNTIF(BK$4:BK$53,"&lt;"&amp;AI1214)*IF(AJ1214&lt;0.5,Riskregister!$K$10+(Riskregister!$L$10-Riskregister!$K$10)*SQRT(AJ1214/2),Riskregister!$L$10-(Riskregister!$L$10-Riskregister!$K$10)*SQRT((1-AJ1214)/2)))</f>
        <v>0</v>
      </c>
      <c r="AL1214" s="30">
        <f t="shared" ca="1" si="745"/>
        <v>0.95852897699253803</v>
      </c>
      <c r="AM1214" s="30">
        <f t="shared" ca="1" si="745"/>
        <v>0.83571308577568115</v>
      </c>
      <c r="AN1214" s="30">
        <f>IF(Riskregister!$E$11="",0,COUNTIF(BL$4:BL$53,"&lt;"&amp;AL1214)*IF(AM1214&lt;0.5,Riskregister!$K$11+(Riskregister!$L$11-Riskregister!$K$11)*SQRT(AM1214/2),Riskregister!$L$11-(Riskregister!$L$11-Riskregister!$K$11)*SQRT((1-AM1214)/2)))</f>
        <v>0</v>
      </c>
      <c r="AO1214" s="30">
        <f t="shared" ca="1" si="746"/>
        <v>0.31244536057286643</v>
      </c>
      <c r="AP1214" s="30">
        <f t="shared" ca="1" si="746"/>
        <v>9.6719206639212407E-2</v>
      </c>
      <c r="AQ1214" s="30">
        <f>IF(Riskregister!$E$12="",0,COUNTIF(BM$4:BM$53,"&lt;"&amp;AO1214)*IF(AP1214&lt;0.5,Riskregister!$K$12+(Riskregister!$L$12-Riskregister!$K$12)*SQRT(AP1214/2),Riskregister!$L$12-(Riskregister!$L$12-Riskregister!$K$12)*SQRT((1-AP1214)/2)))</f>
        <v>0</v>
      </c>
      <c r="AR1214" s="30">
        <f t="shared" ca="1" si="747"/>
        <v>0.14483420745291509</v>
      </c>
      <c r="AS1214" s="30">
        <f t="shared" ca="1" si="747"/>
        <v>0.66630942559758533</v>
      </c>
      <c r="AT1214" s="30">
        <f>IF(Riskregister!$E$13="",0,COUNTIF(BN$4:BN$53,"&lt;"&amp;AR1214)*IF(AS1214&lt;0.5,Riskregister!$K$13+(Riskregister!$L$13-Riskregister!$K$13)*SQRT(AS1214/2),Riskregister!$L$13-(Riskregister!$L$13-Riskregister!$K$13)*SQRT((1-AS1214)/2)))</f>
        <v>0</v>
      </c>
      <c r="AU1214" s="30">
        <f t="shared" ca="1" si="748"/>
        <v>9.9477117507400625E-2</v>
      </c>
      <c r="AV1214" s="30">
        <f t="shared" ca="1" si="748"/>
        <v>9.0024128842531304E-2</v>
      </c>
      <c r="AW1214" s="30">
        <f>IF(Riskregister!$E$14="",0,COUNTIF(BO$4:BO$53,"&lt;"&amp;AU1214)*IF(AV1214&lt;0.5,Riskregister!$K$14+(Riskregister!$L$14-Riskregister!$K$14)*SQRT(AV1214/2),Riskregister!$L$14-(Riskregister!$L$14-Riskregister!$K$14)*SQRT((1-AV1214)/2)))</f>
        <v>0</v>
      </c>
      <c r="AX1214" s="30">
        <f t="shared" ca="1" si="749"/>
        <v>0.16573642745967498</v>
      </c>
      <c r="AY1214" s="30">
        <f t="shared" ca="1" si="749"/>
        <v>0.33903654424591712</v>
      </c>
      <c r="AZ1214" s="30">
        <f>IF(Riskregister!$E$15="",0,COUNTIF(BP$4:BP$53,"&lt;"&amp;AX1214)*IF(AY1214&lt;0.5,Riskregister!$K$15+(Riskregister!$L$15-Riskregister!$K$15)*SQRT(AY1214/2),Riskregister!$L$15-(Riskregister!$L$15-Riskregister!$K$15)*SQRT((1-AY1214)/2)))</f>
        <v>0</v>
      </c>
      <c r="BA1214" s="30">
        <f t="shared" ca="1" si="750"/>
        <v>0.66442194944234034</v>
      </c>
      <c r="BB1214" s="30">
        <f t="shared" ca="1" si="750"/>
        <v>0.93530686378719441</v>
      </c>
      <c r="BC1214" s="30">
        <f>IF(Riskregister!$E$16="",0,COUNTIF(BQ$4:BQ$53,"&lt;"&amp;BA1214)*IF(BB1214&lt;0.5,Riskregister!$K$16+(Riskregister!$L$16-Riskregister!$K$16)*SQRT(BB1214/2),Riskregister!$L$16-(Riskregister!$L$16-Riskregister!$K$16)*SQRT((1-BB1214)/2)))</f>
        <v>0</v>
      </c>
      <c r="BD1214" s="30">
        <f t="shared" ca="1" si="714"/>
        <v>18696084.153551262</v>
      </c>
    </row>
    <row r="1215" spans="20:56" x14ac:dyDescent="0.35">
      <c r="T1215" s="30">
        <f t="shared" ca="1" si="739"/>
        <v>0.31303250269760985</v>
      </c>
      <c r="U1215" s="30">
        <f t="shared" ca="1" si="739"/>
        <v>0.67828437910577555</v>
      </c>
      <c r="V1215" s="30">
        <f ca="1">IF(Riskregister!$E$5="",0,COUNTIF(BF$4:BF$53,"&lt;"&amp;T1215)*IF(U1215&lt;0.5,Riskregister!$K$5+(Riskregister!$L$5-Riskregister!$K$5)*SQRT(U1215/2),Riskregister!$L$5-(Riskregister!$L$5-Riskregister!$K$5)*SQRT((1-U1215)/2)))</f>
        <v>1258554.3798867129</v>
      </c>
      <c r="W1215" s="30">
        <f t="shared" ca="1" si="740"/>
        <v>0.65433853069726466</v>
      </c>
      <c r="X1215" s="30">
        <f t="shared" ca="1" si="740"/>
        <v>0.56581509726963264</v>
      </c>
      <c r="Y1215" s="30">
        <f ca="1">IF(Riskregister!$E$6="",0,COUNTIF(BG$4:BG$53,"&lt;"&amp;W1215)*IF(X1215&lt;0.5,Riskregister!$K$6+(Riskregister!$L$6-Riskregister!$K$6)*SQRT(X1215/2),Riskregister!$L$6-(Riskregister!$L$6-Riskregister!$K$6)*SQRT((1-X1215)/2)))</f>
        <v>2322645.4847907731</v>
      </c>
      <c r="Z1215" s="30">
        <f t="shared" ca="1" si="741"/>
        <v>0.19208128155838755</v>
      </c>
      <c r="AA1215" s="30">
        <f t="shared" ca="1" si="741"/>
        <v>3.7427259361672571E-2</v>
      </c>
      <c r="AB1215" s="30">
        <f ca="1">IF(Riskregister!$E$7="",0,COUNTIF(BH$4:BH$53,"&lt;"&amp;Z1215)*IF(AA1215&lt;0.5,Riskregister!$K$7+(Riskregister!$L$7-Riskregister!$K$7)*SQRT(AA1215/2),Riskregister!$L$7-(Riskregister!$L$7-Riskregister!$K$7)*SQRT((1-AA1215)/2)))</f>
        <v>391516.8769963606</v>
      </c>
      <c r="AC1215" s="30">
        <f t="shared" ca="1" si="742"/>
        <v>0.34646432800307347</v>
      </c>
      <c r="AD1215" s="30">
        <f t="shared" ca="1" si="742"/>
        <v>0.87005228875106189</v>
      </c>
      <c r="AE1215" s="30">
        <f ca="1">IF(Riskregister!$E$8="",0,COUNTIF(BI$4:BI$53,"&lt;"&amp;AC1215)*IF(AD1215&lt;0.5,Riskregister!$K$8+(Riskregister!$L$8-Riskregister!$K$8)*SQRT(AD1215/2),Riskregister!$L$8-(Riskregister!$L$8-Riskregister!$K$8)*SQRT((1-AD1215)/2)))</f>
        <v>7603942.8464708757</v>
      </c>
      <c r="AF1215" s="30">
        <f t="shared" ca="1" si="743"/>
        <v>0.87693442075861316</v>
      </c>
      <c r="AG1215" s="30">
        <f t="shared" ca="1" si="743"/>
        <v>6.3431513244271764E-2</v>
      </c>
      <c r="AH1215" s="30">
        <f>IF(Riskregister!$E$9="",0,COUNTIF(BJ$4:BJ$53,"&lt;"&amp;AF1215)*IF(AG1215&lt;0.5,Riskregister!$K$9+(Riskregister!$L$9-Riskregister!$K$9)*SQRT(AG1215/2),Riskregister!$L$9-(Riskregister!$L$9-Riskregister!$K$9)*SQRT((1-AG1215)/2)))</f>
        <v>0</v>
      </c>
      <c r="AI1215" s="30">
        <f t="shared" ca="1" si="744"/>
        <v>0.68821562225773791</v>
      </c>
      <c r="AJ1215" s="30">
        <f t="shared" ca="1" si="744"/>
        <v>0.48741782783441767</v>
      </c>
      <c r="AK1215" s="30">
        <f>IF(Riskregister!$E$10="",0,COUNTIF(BK$4:BK$53,"&lt;"&amp;AI1215)*IF(AJ1215&lt;0.5,Riskregister!$K$10+(Riskregister!$L$10-Riskregister!$K$10)*SQRT(AJ1215/2),Riskregister!$L$10-(Riskregister!$L$10-Riskregister!$K$10)*SQRT((1-AJ1215)/2)))</f>
        <v>0</v>
      </c>
      <c r="AL1215" s="30">
        <f t="shared" ca="1" si="745"/>
        <v>0.94243509713985729</v>
      </c>
      <c r="AM1215" s="30">
        <f t="shared" ca="1" si="745"/>
        <v>0.4368822738010627</v>
      </c>
      <c r="AN1215" s="30">
        <f>IF(Riskregister!$E$11="",0,COUNTIF(BL$4:BL$53,"&lt;"&amp;AL1215)*IF(AM1215&lt;0.5,Riskregister!$K$11+(Riskregister!$L$11-Riskregister!$K$11)*SQRT(AM1215/2),Riskregister!$L$11-(Riskregister!$L$11-Riskregister!$K$11)*SQRT((1-AM1215)/2)))</f>
        <v>0</v>
      </c>
      <c r="AO1215" s="30">
        <f t="shared" ca="1" si="746"/>
        <v>0.20887210733296502</v>
      </c>
      <c r="AP1215" s="30">
        <f t="shared" ca="1" si="746"/>
        <v>0.83320763615369475</v>
      </c>
      <c r="AQ1215" s="30">
        <f>IF(Riskregister!$E$12="",0,COUNTIF(BM$4:BM$53,"&lt;"&amp;AO1215)*IF(AP1215&lt;0.5,Riskregister!$K$12+(Riskregister!$L$12-Riskregister!$K$12)*SQRT(AP1215/2),Riskregister!$L$12-(Riskregister!$L$12-Riskregister!$K$12)*SQRT((1-AP1215)/2)))</f>
        <v>0</v>
      </c>
      <c r="AR1215" s="30">
        <f t="shared" ca="1" si="747"/>
        <v>0.98793154750513668</v>
      </c>
      <c r="AS1215" s="30">
        <f t="shared" ca="1" si="747"/>
        <v>0.71977649291486845</v>
      </c>
      <c r="AT1215" s="30">
        <f>IF(Riskregister!$E$13="",0,COUNTIF(BN$4:BN$53,"&lt;"&amp;AR1215)*IF(AS1215&lt;0.5,Riskregister!$K$13+(Riskregister!$L$13-Riskregister!$K$13)*SQRT(AS1215/2),Riskregister!$L$13-(Riskregister!$L$13-Riskregister!$K$13)*SQRT((1-AS1215)/2)))</f>
        <v>0</v>
      </c>
      <c r="AU1215" s="30">
        <f t="shared" ca="1" si="748"/>
        <v>0.7769202095972908</v>
      </c>
      <c r="AV1215" s="30">
        <f t="shared" ca="1" si="748"/>
        <v>0.16663691524693891</v>
      </c>
      <c r="AW1215" s="30">
        <f>IF(Riskregister!$E$14="",0,COUNTIF(BO$4:BO$53,"&lt;"&amp;AU1215)*IF(AV1215&lt;0.5,Riskregister!$K$14+(Riskregister!$L$14-Riskregister!$K$14)*SQRT(AV1215/2),Riskregister!$L$14-(Riskregister!$L$14-Riskregister!$K$14)*SQRT((1-AV1215)/2)))</f>
        <v>0</v>
      </c>
      <c r="AX1215" s="30">
        <f t="shared" ca="1" si="749"/>
        <v>0.61463780076673924</v>
      </c>
      <c r="AY1215" s="30">
        <f t="shared" ca="1" si="749"/>
        <v>0.98204700826006508</v>
      </c>
      <c r="AZ1215" s="30">
        <f>IF(Riskregister!$E$15="",0,COUNTIF(BP$4:BP$53,"&lt;"&amp;AX1215)*IF(AY1215&lt;0.5,Riskregister!$K$15+(Riskregister!$L$15-Riskregister!$K$15)*SQRT(AY1215/2),Riskregister!$L$15-(Riskregister!$L$15-Riskregister!$K$15)*SQRT((1-AY1215)/2)))</f>
        <v>0</v>
      </c>
      <c r="BA1215" s="30">
        <f t="shared" ca="1" si="750"/>
        <v>0.75953866343508258</v>
      </c>
      <c r="BB1215" s="30">
        <f t="shared" ca="1" si="750"/>
        <v>0.14267874951983217</v>
      </c>
      <c r="BC1215" s="30">
        <f>IF(Riskregister!$E$16="",0,COUNTIF(BQ$4:BQ$53,"&lt;"&amp;BA1215)*IF(BB1215&lt;0.5,Riskregister!$K$16+(Riskregister!$L$16-Riskregister!$K$16)*SQRT(BB1215/2),Riskregister!$L$16-(Riskregister!$L$16-Riskregister!$K$16)*SQRT((1-BB1215)/2)))</f>
        <v>0</v>
      </c>
      <c r="BD1215" s="30">
        <f t="shared" ca="1" si="714"/>
        <v>11576659.588144723</v>
      </c>
    </row>
    <row r="1216" spans="20:56" x14ac:dyDescent="0.35">
      <c r="T1216" s="30">
        <f t="shared" ca="1" si="739"/>
        <v>0.24255488030460448</v>
      </c>
      <c r="U1216" s="30">
        <f t="shared" ca="1" si="739"/>
        <v>0.56549920530653797</v>
      </c>
      <c r="V1216" s="30">
        <f ca="1">IF(Riskregister!$E$5="",0,COUNTIF(BF$4:BF$53,"&lt;"&amp;T1216)*IF(U1216&lt;0.5,Riskregister!$K$5+(Riskregister!$L$5-Riskregister!$K$5)*SQRT(U1216/2),Riskregister!$L$5-(Riskregister!$L$5-Riskregister!$K$5)*SQRT((1-U1216)/2)))</f>
        <v>780508.85366809927</v>
      </c>
      <c r="W1216" s="30">
        <f t="shared" ca="1" si="740"/>
        <v>0.54034252860962495</v>
      </c>
      <c r="X1216" s="30">
        <f t="shared" ca="1" si="740"/>
        <v>0.4752350946463938</v>
      </c>
      <c r="Y1216" s="30">
        <f ca="1">IF(Riskregister!$E$6="",0,COUNTIF(BG$4:BG$53,"&lt;"&amp;W1216)*IF(X1216&lt;0.5,Riskregister!$K$6+(Riskregister!$L$6-Riskregister!$K$6)*SQRT(X1216/2),Riskregister!$L$6-(Riskregister!$L$6-Riskregister!$K$6)*SQRT((1-X1216)/2)))</f>
        <v>2154857.0919902939</v>
      </c>
      <c r="Z1216" s="30">
        <f t="shared" ca="1" si="741"/>
        <v>0.44118298306331982</v>
      </c>
      <c r="AA1216" s="30">
        <f t="shared" ca="1" si="741"/>
        <v>0.44637343183123057</v>
      </c>
      <c r="AB1216" s="30">
        <f ca="1">IF(Riskregister!$E$7="",0,COUNTIF(BH$4:BH$53,"&lt;"&amp;Z1216)*IF(AA1216&lt;0.5,Riskregister!$K$7+(Riskregister!$L$7-Riskregister!$K$7)*SQRT(AA1216/2),Riskregister!$L$7-(Riskregister!$L$7-Riskregister!$K$7)*SQRT((1-AA1216)/2)))</f>
        <v>1292095.4677791162</v>
      </c>
      <c r="AC1216" s="30">
        <f t="shared" ca="1" si="742"/>
        <v>0.56069712769322455</v>
      </c>
      <c r="AD1216" s="30">
        <f t="shared" ca="1" si="742"/>
        <v>0.3744718039765218</v>
      </c>
      <c r="AE1216" s="30">
        <f ca="1">IF(Riskregister!$E$8="",0,COUNTIF(BI$4:BI$53,"&lt;"&amp;AC1216)*IF(AD1216&lt;0.5,Riskregister!$K$8+(Riskregister!$L$8-Riskregister!$K$8)*SQRT(AD1216/2),Riskregister!$L$8-(Riskregister!$L$8-Riskregister!$K$8)*SQRT((1-AD1216)/2)))</f>
        <v>7001177.7284624437</v>
      </c>
      <c r="AF1216" s="30">
        <f t="shared" ca="1" si="743"/>
        <v>0.74004187209177552</v>
      </c>
      <c r="AG1216" s="30">
        <f t="shared" ca="1" si="743"/>
        <v>0.26102143975350367</v>
      </c>
      <c r="AH1216" s="30">
        <f>IF(Riskregister!$E$9="",0,COUNTIF(BJ$4:BJ$53,"&lt;"&amp;AF1216)*IF(AG1216&lt;0.5,Riskregister!$K$9+(Riskregister!$L$9-Riskregister!$K$9)*SQRT(AG1216/2),Riskregister!$L$9-(Riskregister!$L$9-Riskregister!$K$9)*SQRT((1-AG1216)/2)))</f>
        <v>0</v>
      </c>
      <c r="AI1216" s="30">
        <f t="shared" ca="1" si="744"/>
        <v>2.4574969382831213E-3</v>
      </c>
      <c r="AJ1216" s="30">
        <f t="shared" ca="1" si="744"/>
        <v>0.81273413577885678</v>
      </c>
      <c r="AK1216" s="30">
        <f>IF(Riskregister!$E$10="",0,COUNTIF(BK$4:BK$53,"&lt;"&amp;AI1216)*IF(AJ1216&lt;0.5,Riskregister!$K$10+(Riskregister!$L$10-Riskregister!$K$10)*SQRT(AJ1216/2),Riskregister!$L$10-(Riskregister!$L$10-Riskregister!$K$10)*SQRT((1-AJ1216)/2)))</f>
        <v>0</v>
      </c>
      <c r="AL1216" s="30">
        <f t="shared" ca="1" si="745"/>
        <v>0.96468969385222592</v>
      </c>
      <c r="AM1216" s="30">
        <f t="shared" ca="1" si="745"/>
        <v>2.3607318410768574E-2</v>
      </c>
      <c r="AN1216" s="30">
        <f>IF(Riskregister!$E$11="",0,COUNTIF(BL$4:BL$53,"&lt;"&amp;AL1216)*IF(AM1216&lt;0.5,Riskregister!$K$11+(Riskregister!$L$11-Riskregister!$K$11)*SQRT(AM1216/2),Riskregister!$L$11-(Riskregister!$L$11-Riskregister!$K$11)*SQRT((1-AM1216)/2)))</f>
        <v>0</v>
      </c>
      <c r="AO1216" s="30">
        <f t="shared" ca="1" si="746"/>
        <v>0.21295467805368251</v>
      </c>
      <c r="AP1216" s="30">
        <f t="shared" ca="1" si="746"/>
        <v>0.83235547335913307</v>
      </c>
      <c r="AQ1216" s="30">
        <f>IF(Riskregister!$E$12="",0,COUNTIF(BM$4:BM$53,"&lt;"&amp;AO1216)*IF(AP1216&lt;0.5,Riskregister!$K$12+(Riskregister!$L$12-Riskregister!$K$12)*SQRT(AP1216/2),Riskregister!$L$12-(Riskregister!$L$12-Riskregister!$K$12)*SQRT((1-AP1216)/2)))</f>
        <v>0</v>
      </c>
      <c r="AR1216" s="30">
        <f t="shared" ca="1" si="747"/>
        <v>0.60938428261616151</v>
      </c>
      <c r="AS1216" s="30">
        <f t="shared" ca="1" si="747"/>
        <v>0.89259992845503133</v>
      </c>
      <c r="AT1216" s="30">
        <f>IF(Riskregister!$E$13="",0,COUNTIF(BN$4:BN$53,"&lt;"&amp;AR1216)*IF(AS1216&lt;0.5,Riskregister!$K$13+(Riskregister!$L$13-Riskregister!$K$13)*SQRT(AS1216/2),Riskregister!$L$13-(Riskregister!$L$13-Riskregister!$K$13)*SQRT((1-AS1216)/2)))</f>
        <v>0</v>
      </c>
      <c r="AU1216" s="30">
        <f t="shared" ca="1" si="748"/>
        <v>0.68667852180830902</v>
      </c>
      <c r="AV1216" s="30">
        <f t="shared" ca="1" si="748"/>
        <v>0.84881983550724027</v>
      </c>
      <c r="AW1216" s="30">
        <f>IF(Riskregister!$E$14="",0,COUNTIF(BO$4:BO$53,"&lt;"&amp;AU1216)*IF(AV1216&lt;0.5,Riskregister!$K$14+(Riskregister!$L$14-Riskregister!$K$14)*SQRT(AV1216/2),Riskregister!$L$14-(Riskregister!$L$14-Riskregister!$K$14)*SQRT((1-AV1216)/2)))</f>
        <v>0</v>
      </c>
      <c r="AX1216" s="30">
        <f t="shared" ca="1" si="749"/>
        <v>0.42513041141813857</v>
      </c>
      <c r="AY1216" s="30">
        <f t="shared" ca="1" si="749"/>
        <v>0.40364712205359854</v>
      </c>
      <c r="AZ1216" s="30">
        <f>IF(Riskregister!$E$15="",0,COUNTIF(BP$4:BP$53,"&lt;"&amp;AX1216)*IF(AY1216&lt;0.5,Riskregister!$K$15+(Riskregister!$L$15-Riskregister!$K$15)*SQRT(AY1216/2),Riskregister!$L$15-(Riskregister!$L$15-Riskregister!$K$15)*SQRT((1-AY1216)/2)))</f>
        <v>0</v>
      </c>
      <c r="BA1216" s="30">
        <f t="shared" ca="1" si="750"/>
        <v>0.8985103147760134</v>
      </c>
      <c r="BB1216" s="30">
        <f t="shared" ca="1" si="750"/>
        <v>0.92143970017436649</v>
      </c>
      <c r="BC1216" s="30">
        <f>IF(Riskregister!$E$16="",0,COUNTIF(BQ$4:BQ$53,"&lt;"&amp;BA1216)*IF(BB1216&lt;0.5,Riskregister!$K$16+(Riskregister!$L$16-Riskregister!$K$16)*SQRT(BB1216/2),Riskregister!$L$16-(Riskregister!$L$16-Riskregister!$K$16)*SQRT((1-BB1216)/2)))</f>
        <v>0</v>
      </c>
      <c r="BD1216" s="30">
        <f t="shared" ca="1" si="714"/>
        <v>11228639.141899955</v>
      </c>
    </row>
    <row r="1217" spans="20:56" x14ac:dyDescent="0.35">
      <c r="T1217" s="30">
        <f t="shared" ca="1" si="739"/>
        <v>9.4827933433905276E-4</v>
      </c>
      <c r="U1217" s="30">
        <f t="shared" ca="1" si="739"/>
        <v>0.63358090344231222</v>
      </c>
      <c r="V1217" s="30">
        <f ca="1">IF(Riskregister!$E$5="",0,COUNTIF(BF$4:BF$53,"&lt;"&amp;T1217)*IF(U1217&lt;0.5,Riskregister!$K$5+(Riskregister!$L$5-Riskregister!$K$5)*SQRT(U1217/2),Riskregister!$L$5-(Riskregister!$L$5-Riskregister!$K$5)*SQRT((1-U1217)/2)))</f>
        <v>0</v>
      </c>
      <c r="W1217" s="30">
        <f t="shared" ca="1" si="740"/>
        <v>0.80576716603508736</v>
      </c>
      <c r="X1217" s="30">
        <f t="shared" ca="1" si="740"/>
        <v>0.1451863905719919</v>
      </c>
      <c r="Y1217" s="30">
        <f ca="1">IF(Riskregister!$E$6="",0,COUNTIF(BG$4:BG$53,"&lt;"&amp;W1217)*IF(X1217&lt;0.5,Riskregister!$K$6+(Riskregister!$L$6-Riskregister!$K$6)*SQRT(X1217/2),Riskregister!$L$6-(Riskregister!$L$6-Riskregister!$K$6)*SQRT((1-X1217)/2)))</f>
        <v>2054928.7180269838</v>
      </c>
      <c r="Z1217" s="30">
        <f t="shared" ca="1" si="741"/>
        <v>0.68103538126265095</v>
      </c>
      <c r="AA1217" s="30">
        <f t="shared" ca="1" si="741"/>
        <v>0.6046203104815252</v>
      </c>
      <c r="AB1217" s="30">
        <f ca="1">IF(Riskregister!$E$7="",0,COUNTIF(BH$4:BH$53,"&lt;"&amp;Z1217)*IF(AA1217&lt;0.5,Riskregister!$K$7+(Riskregister!$L$7-Riskregister!$K$7)*SQRT(AA1217/2),Riskregister!$L$7-(Riskregister!$L$7-Riskregister!$K$7)*SQRT((1-AA1217)/2)))</f>
        <v>1710673.0090705901</v>
      </c>
      <c r="AC1217" s="30">
        <f t="shared" ca="1" si="742"/>
        <v>0.91688440702184471</v>
      </c>
      <c r="AD1217" s="30">
        <f t="shared" ca="1" si="742"/>
        <v>0.84916038906291513</v>
      </c>
      <c r="AE1217" s="30">
        <f ca="1">IF(Riskregister!$E$8="",0,COUNTIF(BI$4:BI$53,"&lt;"&amp;AC1217)*IF(AD1217&lt;0.5,Riskregister!$K$8+(Riskregister!$L$8-Riskregister!$K$8)*SQRT(AD1217/2),Riskregister!$L$8-(Riskregister!$L$8-Riskregister!$K$8)*SQRT((1-AD1217)/2)))</f>
        <v>18546273.357973509</v>
      </c>
      <c r="AF1217" s="30">
        <f t="shared" ca="1" si="743"/>
        <v>0.34518415884224407</v>
      </c>
      <c r="AG1217" s="30">
        <f t="shared" ca="1" si="743"/>
        <v>0.32453011381168873</v>
      </c>
      <c r="AH1217" s="30">
        <f>IF(Riskregister!$E$9="",0,COUNTIF(BJ$4:BJ$53,"&lt;"&amp;AF1217)*IF(AG1217&lt;0.5,Riskregister!$K$9+(Riskregister!$L$9-Riskregister!$K$9)*SQRT(AG1217/2),Riskregister!$L$9-(Riskregister!$L$9-Riskregister!$K$9)*SQRT((1-AG1217)/2)))</f>
        <v>0</v>
      </c>
      <c r="AI1217" s="30">
        <f t="shared" ca="1" si="744"/>
        <v>0.92666337792401521</v>
      </c>
      <c r="AJ1217" s="30">
        <f t="shared" ca="1" si="744"/>
        <v>0.3075655519816255</v>
      </c>
      <c r="AK1217" s="30">
        <f>IF(Riskregister!$E$10="",0,COUNTIF(BK$4:BK$53,"&lt;"&amp;AI1217)*IF(AJ1217&lt;0.5,Riskregister!$K$10+(Riskregister!$L$10-Riskregister!$K$10)*SQRT(AJ1217/2),Riskregister!$L$10-(Riskregister!$L$10-Riskregister!$K$10)*SQRT((1-AJ1217)/2)))</f>
        <v>0</v>
      </c>
      <c r="AL1217" s="30">
        <f t="shared" ca="1" si="745"/>
        <v>0.16302670507004591</v>
      </c>
      <c r="AM1217" s="30">
        <f t="shared" ca="1" si="745"/>
        <v>0.93728058647220713</v>
      </c>
      <c r="AN1217" s="30">
        <f>IF(Riskregister!$E$11="",0,COUNTIF(BL$4:BL$53,"&lt;"&amp;AL1217)*IF(AM1217&lt;0.5,Riskregister!$K$11+(Riskregister!$L$11-Riskregister!$K$11)*SQRT(AM1217/2),Riskregister!$L$11-(Riskregister!$L$11-Riskregister!$K$11)*SQRT((1-AM1217)/2)))</f>
        <v>0</v>
      </c>
      <c r="AO1217" s="30">
        <f t="shared" ca="1" si="746"/>
        <v>0.92455183854567269</v>
      </c>
      <c r="AP1217" s="30">
        <f t="shared" ca="1" si="746"/>
        <v>1.6868283085074154E-2</v>
      </c>
      <c r="AQ1217" s="30">
        <f>IF(Riskregister!$E$12="",0,COUNTIF(BM$4:BM$53,"&lt;"&amp;AO1217)*IF(AP1217&lt;0.5,Riskregister!$K$12+(Riskregister!$L$12-Riskregister!$K$12)*SQRT(AP1217/2),Riskregister!$L$12-(Riskregister!$L$12-Riskregister!$K$12)*SQRT((1-AP1217)/2)))</f>
        <v>0</v>
      </c>
      <c r="AR1217" s="30">
        <f t="shared" ca="1" si="747"/>
        <v>0.66686206883611632</v>
      </c>
      <c r="AS1217" s="30">
        <f t="shared" ca="1" si="747"/>
        <v>0.81024848233061852</v>
      </c>
      <c r="AT1217" s="30">
        <f>IF(Riskregister!$E$13="",0,COUNTIF(BN$4:BN$53,"&lt;"&amp;AR1217)*IF(AS1217&lt;0.5,Riskregister!$K$13+(Riskregister!$L$13-Riskregister!$K$13)*SQRT(AS1217/2),Riskregister!$L$13-(Riskregister!$L$13-Riskregister!$K$13)*SQRT((1-AS1217)/2)))</f>
        <v>0</v>
      </c>
      <c r="AU1217" s="30">
        <f t="shared" ca="1" si="748"/>
        <v>0.59840711557503734</v>
      </c>
      <c r="AV1217" s="30">
        <f t="shared" ca="1" si="748"/>
        <v>0.48938539618430399</v>
      </c>
      <c r="AW1217" s="30">
        <f>IF(Riskregister!$E$14="",0,COUNTIF(BO$4:BO$53,"&lt;"&amp;AU1217)*IF(AV1217&lt;0.5,Riskregister!$K$14+(Riskregister!$L$14-Riskregister!$K$14)*SQRT(AV1217/2),Riskregister!$L$14-(Riskregister!$L$14-Riskregister!$K$14)*SQRT((1-AV1217)/2)))</f>
        <v>0</v>
      </c>
      <c r="AX1217" s="30">
        <f t="shared" ca="1" si="749"/>
        <v>0.27182394965198753</v>
      </c>
      <c r="AY1217" s="30">
        <f t="shared" ca="1" si="749"/>
        <v>0.72163030081704982</v>
      </c>
      <c r="AZ1217" s="30">
        <f>IF(Riskregister!$E$15="",0,COUNTIF(BP$4:BP$53,"&lt;"&amp;AX1217)*IF(AY1217&lt;0.5,Riskregister!$K$15+(Riskregister!$L$15-Riskregister!$K$15)*SQRT(AY1217/2),Riskregister!$L$15-(Riskregister!$L$15-Riskregister!$K$15)*SQRT((1-AY1217)/2)))</f>
        <v>0</v>
      </c>
      <c r="BA1217" s="30">
        <f t="shared" ca="1" si="750"/>
        <v>0.63354745122176259</v>
      </c>
      <c r="BB1217" s="30">
        <f t="shared" ca="1" si="750"/>
        <v>0.23686010059505447</v>
      </c>
      <c r="BC1217" s="30">
        <f>IF(Riskregister!$E$16="",0,COUNTIF(BQ$4:BQ$53,"&lt;"&amp;BA1217)*IF(BB1217&lt;0.5,Riskregister!$K$16+(Riskregister!$L$16-Riskregister!$K$16)*SQRT(BB1217/2),Riskregister!$L$16-(Riskregister!$L$16-Riskregister!$K$16)*SQRT((1-BB1217)/2)))</f>
        <v>0</v>
      </c>
      <c r="BD1217" s="30">
        <f t="shared" ca="1" si="714"/>
        <v>22311875.085071083</v>
      </c>
    </row>
    <row r="1218" spans="20:56" x14ac:dyDescent="0.35">
      <c r="T1218" s="30">
        <f t="shared" ca="1" si="739"/>
        <v>0.63270656321513441</v>
      </c>
      <c r="U1218" s="30">
        <f t="shared" ca="1" si="739"/>
        <v>0.31291878769572945</v>
      </c>
      <c r="V1218" s="30">
        <f ca="1">IF(Riskregister!$E$5="",0,COUNTIF(BF$4:BF$53,"&lt;"&amp;T1218)*IF(U1218&lt;0.5,Riskregister!$K$5+(Riskregister!$L$5-Riskregister!$K$5)*SQRT(U1218/2),Riskregister!$L$5-(Riskregister!$L$5-Riskregister!$K$5)*SQRT((1-U1218)/2)))</f>
        <v>1311989.0701879361</v>
      </c>
      <c r="W1218" s="30">
        <f t="shared" ca="1" si="740"/>
        <v>6.6079674699037638E-2</v>
      </c>
      <c r="X1218" s="30">
        <f t="shared" ca="1" si="740"/>
        <v>0.62792498992034629</v>
      </c>
      <c r="Y1218" s="30">
        <f ca="1">IF(Riskregister!$E$6="",0,COUNTIF(BG$4:BG$53,"&lt;"&amp;W1218)*IF(X1218&lt;0.5,Riskregister!$K$6+(Riskregister!$L$6-Riskregister!$K$6)*SQRT(X1218/2),Riskregister!$L$6-(Riskregister!$L$6-Riskregister!$K$6)*SQRT((1-X1218)/2)))</f>
        <v>0</v>
      </c>
      <c r="Z1218" s="30">
        <f t="shared" ca="1" si="741"/>
        <v>0.36778868860264302</v>
      </c>
      <c r="AA1218" s="30">
        <f t="shared" ca="1" si="741"/>
        <v>0.76981284987715859</v>
      </c>
      <c r="AB1218" s="30">
        <f ca="1">IF(Riskregister!$E$7="",0,COUNTIF(BH$4:BH$53,"&lt;"&amp;Z1218)*IF(AA1218&lt;0.5,Riskregister!$K$7+(Riskregister!$L$7-Riskregister!$K$7)*SQRT(AA1218/2),Riskregister!$L$7-(Riskregister!$L$7-Riskregister!$K$7)*SQRT((1-AA1218)/2)))</f>
        <v>1406304.7299955972</v>
      </c>
      <c r="AC1218" s="30">
        <f t="shared" ca="1" si="742"/>
        <v>0.15227428296217593</v>
      </c>
      <c r="AD1218" s="30">
        <f t="shared" ca="1" si="742"/>
        <v>0.4973326050127117</v>
      </c>
      <c r="AE1218" s="30">
        <f ca="1">IF(Riskregister!$E$8="",0,COUNTIF(BI$4:BI$53,"&lt;"&amp;AC1218)*IF(AD1218&lt;0.5,Riskregister!$K$8+(Riskregister!$L$8-Riskregister!$K$8)*SQRT(AD1218/2),Riskregister!$L$8-(Riskregister!$L$8-Riskregister!$K$8)*SQRT((1-AD1218)/2)))</f>
        <v>2643723.2392851766</v>
      </c>
      <c r="AF1218" s="30">
        <f t="shared" ca="1" si="743"/>
        <v>0.74803446274028662</v>
      </c>
      <c r="AG1218" s="30">
        <f t="shared" ca="1" si="743"/>
        <v>0.68219763625023211</v>
      </c>
      <c r="AH1218" s="30">
        <f>IF(Riskregister!$E$9="",0,COUNTIF(BJ$4:BJ$53,"&lt;"&amp;AF1218)*IF(AG1218&lt;0.5,Riskregister!$K$9+(Riskregister!$L$9-Riskregister!$K$9)*SQRT(AG1218/2),Riskregister!$L$9-(Riskregister!$L$9-Riskregister!$K$9)*SQRT((1-AG1218)/2)))</f>
        <v>0</v>
      </c>
      <c r="AI1218" s="30">
        <f t="shared" ca="1" si="744"/>
        <v>0.98522435870981917</v>
      </c>
      <c r="AJ1218" s="30">
        <f t="shared" ca="1" si="744"/>
        <v>0.75916581956546092</v>
      </c>
      <c r="AK1218" s="30">
        <f>IF(Riskregister!$E$10="",0,COUNTIF(BK$4:BK$53,"&lt;"&amp;AI1218)*IF(AJ1218&lt;0.5,Riskregister!$K$10+(Riskregister!$L$10-Riskregister!$K$10)*SQRT(AJ1218/2),Riskregister!$L$10-(Riskregister!$L$10-Riskregister!$K$10)*SQRT((1-AJ1218)/2)))</f>
        <v>0</v>
      </c>
      <c r="AL1218" s="30">
        <f t="shared" ca="1" si="745"/>
        <v>0.42488239757055635</v>
      </c>
      <c r="AM1218" s="30">
        <f t="shared" ca="1" si="745"/>
        <v>0.76973403023226272</v>
      </c>
      <c r="AN1218" s="30">
        <f>IF(Riskregister!$E$11="",0,COUNTIF(BL$4:BL$53,"&lt;"&amp;AL1218)*IF(AM1218&lt;0.5,Riskregister!$K$11+(Riskregister!$L$11-Riskregister!$K$11)*SQRT(AM1218/2),Riskregister!$L$11-(Riskregister!$L$11-Riskregister!$K$11)*SQRT((1-AM1218)/2)))</f>
        <v>0</v>
      </c>
      <c r="AO1218" s="30">
        <f t="shared" ca="1" si="746"/>
        <v>0.49770192776100242</v>
      </c>
      <c r="AP1218" s="30">
        <f t="shared" ca="1" si="746"/>
        <v>0.43091388167435185</v>
      </c>
      <c r="AQ1218" s="30">
        <f>IF(Riskregister!$E$12="",0,COUNTIF(BM$4:BM$53,"&lt;"&amp;AO1218)*IF(AP1218&lt;0.5,Riskregister!$K$12+(Riskregister!$L$12-Riskregister!$K$12)*SQRT(AP1218/2),Riskregister!$L$12-(Riskregister!$L$12-Riskregister!$K$12)*SQRT((1-AP1218)/2)))</f>
        <v>0</v>
      </c>
      <c r="AR1218" s="30">
        <f t="shared" ca="1" si="747"/>
        <v>0.80142030123469399</v>
      </c>
      <c r="AS1218" s="30">
        <f t="shared" ca="1" si="747"/>
        <v>0.35981995616841189</v>
      </c>
      <c r="AT1218" s="30">
        <f>IF(Riskregister!$E$13="",0,COUNTIF(BN$4:BN$53,"&lt;"&amp;AR1218)*IF(AS1218&lt;0.5,Riskregister!$K$13+(Riskregister!$L$13-Riskregister!$K$13)*SQRT(AS1218/2),Riskregister!$L$13-(Riskregister!$L$13-Riskregister!$K$13)*SQRT((1-AS1218)/2)))</f>
        <v>0</v>
      </c>
      <c r="AU1218" s="30">
        <f t="shared" ca="1" si="748"/>
        <v>0.12888713695331855</v>
      </c>
      <c r="AV1218" s="30">
        <f t="shared" ca="1" si="748"/>
        <v>0.11179600490548069</v>
      </c>
      <c r="AW1218" s="30">
        <f>IF(Riskregister!$E$14="",0,COUNTIF(BO$4:BO$53,"&lt;"&amp;AU1218)*IF(AV1218&lt;0.5,Riskregister!$K$14+(Riskregister!$L$14-Riskregister!$K$14)*SQRT(AV1218/2),Riskregister!$L$14-(Riskregister!$L$14-Riskregister!$K$14)*SQRT((1-AV1218)/2)))</f>
        <v>0</v>
      </c>
      <c r="AX1218" s="30">
        <f t="shared" ca="1" si="749"/>
        <v>0.63507182523387162</v>
      </c>
      <c r="AY1218" s="30">
        <f t="shared" ca="1" si="749"/>
        <v>0.36720232900317562</v>
      </c>
      <c r="AZ1218" s="30">
        <f>IF(Riskregister!$E$15="",0,COUNTIF(BP$4:BP$53,"&lt;"&amp;AX1218)*IF(AY1218&lt;0.5,Riskregister!$K$15+(Riskregister!$L$15-Riskregister!$K$15)*SQRT(AY1218/2),Riskregister!$L$15-(Riskregister!$L$15-Riskregister!$K$15)*SQRT((1-AY1218)/2)))</f>
        <v>0</v>
      </c>
      <c r="BA1218" s="30">
        <f t="shared" ca="1" si="750"/>
        <v>0.62949971034836316</v>
      </c>
      <c r="BB1218" s="30">
        <f t="shared" ca="1" si="750"/>
        <v>3.7636786159561342E-2</v>
      </c>
      <c r="BC1218" s="30">
        <f>IF(Riskregister!$E$16="",0,COUNTIF(BQ$4:BQ$53,"&lt;"&amp;BA1218)*IF(BB1218&lt;0.5,Riskregister!$K$16+(Riskregister!$L$16-Riskregister!$K$16)*SQRT(BB1218/2),Riskregister!$L$16-(Riskregister!$L$16-Riskregister!$K$16)*SQRT((1-BB1218)/2)))</f>
        <v>0</v>
      </c>
      <c r="BD1218" s="30">
        <f t="shared" ca="1" si="714"/>
        <v>5362017.0394687094</v>
      </c>
    </row>
    <row r="1219" spans="20:56" x14ac:dyDescent="0.35">
      <c r="T1219" s="30">
        <f t="shared" ca="1" si="739"/>
        <v>0.82875396438414861</v>
      </c>
      <c r="U1219" s="30">
        <f t="shared" ca="1" si="739"/>
        <v>0.2188184113471634</v>
      </c>
      <c r="V1219" s="30">
        <f ca="1">IF(Riskregister!$E$5="",0,COUNTIF(BF$4:BF$53,"&lt;"&amp;T1219)*IF(U1219&lt;0.5,Riskregister!$K$5+(Riskregister!$L$5-Riskregister!$K$5)*SQRT(U1219/2),Riskregister!$L$5-(Riskregister!$L$5-Riskregister!$K$5)*SQRT((1-U1219)/2)))</f>
        <v>1494233.9039055579</v>
      </c>
      <c r="W1219" s="30">
        <f t="shared" ca="1" si="740"/>
        <v>0.54538058266594891</v>
      </c>
      <c r="X1219" s="30">
        <f t="shared" ca="1" si="740"/>
        <v>0.8474225339912923</v>
      </c>
      <c r="Y1219" s="30">
        <f ca="1">IF(Riskregister!$E$6="",0,COUNTIF(BG$4:BG$53,"&lt;"&amp;W1219)*IF(X1219&lt;0.5,Riskregister!$K$6+(Riskregister!$L$6-Riskregister!$K$6)*SQRT(X1219/2),Riskregister!$L$6-(Riskregister!$L$6-Riskregister!$K$6)*SQRT((1-X1219)/2)))</f>
        <v>3005665.0565647278</v>
      </c>
      <c r="Z1219" s="30">
        <f t="shared" ca="1" si="741"/>
        <v>0.33956453647014229</v>
      </c>
      <c r="AA1219" s="30">
        <f t="shared" ca="1" si="741"/>
        <v>5.201427930879654E-2</v>
      </c>
      <c r="AB1219" s="30">
        <f ca="1">IF(Riskregister!$E$7="",0,COUNTIF(BH$4:BH$53,"&lt;"&amp;Z1219)*IF(AA1219&lt;0.5,Riskregister!$K$7+(Riskregister!$L$7-Riskregister!$K$7)*SQRT(AA1219/2),Riskregister!$L$7-(Riskregister!$L$7-Riskregister!$K$7)*SQRT((1-AA1219)/2)))</f>
        <v>532217.76200585731</v>
      </c>
      <c r="AC1219" s="30">
        <f t="shared" ca="1" si="742"/>
        <v>0.57365319936397452</v>
      </c>
      <c r="AD1219" s="30">
        <f t="shared" ca="1" si="742"/>
        <v>6.764070758549745E-2</v>
      </c>
      <c r="AE1219" s="30">
        <f ca="1">IF(Riskregister!$E$8="",0,COUNTIF(BI$4:BI$53,"&lt;"&amp;AC1219)*IF(AD1219&lt;0.5,Riskregister!$K$8+(Riskregister!$L$8-Riskregister!$K$8)*SQRT(AD1219/2),Riskregister!$L$8-(Riskregister!$L$8-Riskregister!$K$8)*SQRT((1-AD1219)/2)))</f>
        <v>3493033.8481277819</v>
      </c>
      <c r="AF1219" s="30">
        <f t="shared" ca="1" si="743"/>
        <v>0.2725915772005425</v>
      </c>
      <c r="AG1219" s="30">
        <f t="shared" ca="1" si="743"/>
        <v>0.64815438231564859</v>
      </c>
      <c r="AH1219" s="30">
        <f>IF(Riskregister!$E$9="",0,COUNTIF(BJ$4:BJ$53,"&lt;"&amp;AF1219)*IF(AG1219&lt;0.5,Riskregister!$K$9+(Riskregister!$L$9-Riskregister!$K$9)*SQRT(AG1219/2),Riskregister!$L$9-(Riskregister!$L$9-Riskregister!$K$9)*SQRT((1-AG1219)/2)))</f>
        <v>0</v>
      </c>
      <c r="AI1219" s="30">
        <f t="shared" ca="1" si="744"/>
        <v>6.0345373571011107E-2</v>
      </c>
      <c r="AJ1219" s="30">
        <f t="shared" ca="1" si="744"/>
        <v>0.25316475174154696</v>
      </c>
      <c r="AK1219" s="30">
        <f>IF(Riskregister!$E$10="",0,COUNTIF(BK$4:BK$53,"&lt;"&amp;AI1219)*IF(AJ1219&lt;0.5,Riskregister!$K$10+(Riskregister!$L$10-Riskregister!$K$10)*SQRT(AJ1219/2),Riskregister!$L$10-(Riskregister!$L$10-Riskregister!$K$10)*SQRT((1-AJ1219)/2)))</f>
        <v>0</v>
      </c>
      <c r="AL1219" s="30">
        <f t="shared" ca="1" si="745"/>
        <v>0.42064468162037449</v>
      </c>
      <c r="AM1219" s="30">
        <f t="shared" ca="1" si="745"/>
        <v>0.9984373870446861</v>
      </c>
      <c r="AN1219" s="30">
        <f>IF(Riskregister!$E$11="",0,COUNTIF(BL$4:BL$53,"&lt;"&amp;AL1219)*IF(AM1219&lt;0.5,Riskregister!$K$11+(Riskregister!$L$11-Riskregister!$K$11)*SQRT(AM1219/2),Riskregister!$L$11-(Riskregister!$L$11-Riskregister!$K$11)*SQRT((1-AM1219)/2)))</f>
        <v>0</v>
      </c>
      <c r="AO1219" s="30">
        <f t="shared" ca="1" si="746"/>
        <v>0.64804742534113047</v>
      </c>
      <c r="AP1219" s="30">
        <f t="shared" ca="1" si="746"/>
        <v>0.25724861953223577</v>
      </c>
      <c r="AQ1219" s="30">
        <f>IF(Riskregister!$E$12="",0,COUNTIF(BM$4:BM$53,"&lt;"&amp;AO1219)*IF(AP1219&lt;0.5,Riskregister!$K$12+(Riskregister!$L$12-Riskregister!$K$12)*SQRT(AP1219/2),Riskregister!$L$12-(Riskregister!$L$12-Riskregister!$K$12)*SQRT((1-AP1219)/2)))</f>
        <v>0</v>
      </c>
      <c r="AR1219" s="30">
        <f t="shared" ca="1" si="747"/>
        <v>0.51979273759806754</v>
      </c>
      <c r="AS1219" s="30">
        <f t="shared" ca="1" si="747"/>
        <v>0.44620830868885131</v>
      </c>
      <c r="AT1219" s="30">
        <f>IF(Riskregister!$E$13="",0,COUNTIF(BN$4:BN$53,"&lt;"&amp;AR1219)*IF(AS1219&lt;0.5,Riskregister!$K$13+(Riskregister!$L$13-Riskregister!$K$13)*SQRT(AS1219/2),Riskregister!$L$13-(Riskregister!$L$13-Riskregister!$K$13)*SQRT((1-AS1219)/2)))</f>
        <v>0</v>
      </c>
      <c r="AU1219" s="30">
        <f t="shared" ca="1" si="748"/>
        <v>0.24711862993947831</v>
      </c>
      <c r="AV1219" s="30">
        <f t="shared" ca="1" si="748"/>
        <v>0.5271636544192041</v>
      </c>
      <c r="AW1219" s="30">
        <f>IF(Riskregister!$E$14="",0,COUNTIF(BO$4:BO$53,"&lt;"&amp;AU1219)*IF(AV1219&lt;0.5,Riskregister!$K$14+(Riskregister!$L$14-Riskregister!$K$14)*SQRT(AV1219/2),Riskregister!$L$14-(Riskregister!$L$14-Riskregister!$K$14)*SQRT((1-AV1219)/2)))</f>
        <v>0</v>
      </c>
      <c r="AX1219" s="30">
        <f t="shared" ca="1" si="749"/>
        <v>5.2301637325756656E-2</v>
      </c>
      <c r="AY1219" s="30">
        <f t="shared" ca="1" si="749"/>
        <v>0.26093226074422438</v>
      </c>
      <c r="AZ1219" s="30">
        <f>IF(Riskregister!$E$15="",0,COUNTIF(BP$4:BP$53,"&lt;"&amp;AX1219)*IF(AY1219&lt;0.5,Riskregister!$K$15+(Riskregister!$L$15-Riskregister!$K$15)*SQRT(AY1219/2),Riskregister!$L$15-(Riskregister!$L$15-Riskregister!$K$15)*SQRT((1-AY1219)/2)))</f>
        <v>0</v>
      </c>
      <c r="BA1219" s="30">
        <f t="shared" ca="1" si="750"/>
        <v>1.8246798505238915E-2</v>
      </c>
      <c r="BB1219" s="30">
        <f t="shared" ca="1" si="750"/>
        <v>0.62469367030945777</v>
      </c>
      <c r="BC1219" s="30">
        <f>IF(Riskregister!$E$16="",0,COUNTIF(BQ$4:BQ$53,"&lt;"&amp;BA1219)*IF(BB1219&lt;0.5,Riskregister!$K$16+(Riskregister!$L$16-Riskregister!$K$16)*SQRT(BB1219/2),Riskregister!$L$16-(Riskregister!$L$16-Riskregister!$K$16)*SQRT((1-BB1219)/2)))</f>
        <v>0</v>
      </c>
      <c r="BD1219" s="30">
        <f t="shared" ca="1" si="714"/>
        <v>8525150.5706039239</v>
      </c>
    </row>
    <row r="1220" spans="20:56" x14ac:dyDescent="0.35">
      <c r="T1220" s="30">
        <f t="shared" ca="1" si="739"/>
        <v>2.4959038145675794E-2</v>
      </c>
      <c r="U1220" s="30">
        <f t="shared" ca="1" si="739"/>
        <v>0.36903420329857717</v>
      </c>
      <c r="V1220" s="30">
        <f ca="1">IF(Riskregister!$E$5="",0,COUNTIF(BF$4:BF$53,"&lt;"&amp;T1220)*IF(U1220&lt;0.5,Riskregister!$K$5+(Riskregister!$L$5-Riskregister!$K$5)*SQRT(U1220/2),Riskregister!$L$5-(Riskregister!$L$5-Riskregister!$K$5)*SQRT((1-U1220)/2)))</f>
        <v>0</v>
      </c>
      <c r="W1220" s="30">
        <f t="shared" ca="1" si="740"/>
        <v>0.3739295683226157</v>
      </c>
      <c r="X1220" s="30">
        <f t="shared" ca="1" si="740"/>
        <v>0.34443764532577859</v>
      </c>
      <c r="Y1220" s="30">
        <f ca="1">IF(Riskregister!$E$6="",0,COUNTIF(BG$4:BG$53,"&lt;"&amp;W1220)*IF(X1220&lt;0.5,Riskregister!$K$6+(Riskregister!$L$6-Riskregister!$K$6)*SQRT(X1220/2),Riskregister!$L$6-(Riskregister!$L$6-Riskregister!$K$6)*SQRT((1-X1220)/2)))</f>
        <v>946986.60324517288</v>
      </c>
      <c r="Z1220" s="30">
        <f t="shared" ca="1" si="741"/>
        <v>0.12740753093313795</v>
      </c>
      <c r="AA1220" s="30">
        <f t="shared" ca="1" si="741"/>
        <v>0.12617284208212576</v>
      </c>
      <c r="AB1220" s="30">
        <f ca="1">IF(Riskregister!$E$7="",0,COUNTIF(BH$4:BH$53,"&lt;"&amp;Z1220)*IF(AA1220&lt;0.5,Riskregister!$K$7+(Riskregister!$L$7-Riskregister!$K$7)*SQRT(AA1220/2),Riskregister!$L$7-(Riskregister!$L$7-Riskregister!$K$7)*SQRT((1-AA1220)/2)))</f>
        <v>551638.14531487226</v>
      </c>
      <c r="AC1220" s="30">
        <f t="shared" ca="1" si="742"/>
        <v>0.44153593823785287</v>
      </c>
      <c r="AD1220" s="30">
        <f t="shared" ca="1" si="742"/>
        <v>0.58504540648114478</v>
      </c>
      <c r="AE1220" s="30">
        <f ca="1">IF(Riskregister!$E$8="",0,COUNTIF(BI$4:BI$53,"&lt;"&amp;AC1220)*IF(AD1220&lt;0.5,Riskregister!$K$8+(Riskregister!$L$8-Riskregister!$K$8)*SQRT(AD1220/2),Riskregister!$L$8-(Riskregister!$L$8-Riskregister!$K$8)*SQRT((1-AD1220)/2)))</f>
        <v>5718330.4726236723</v>
      </c>
      <c r="AF1220" s="30">
        <f t="shared" ca="1" si="743"/>
        <v>0.72335731731961295</v>
      </c>
      <c r="AG1220" s="30">
        <f t="shared" ca="1" si="743"/>
        <v>7.9939692324763501E-2</v>
      </c>
      <c r="AH1220" s="30">
        <f>IF(Riskregister!$E$9="",0,COUNTIF(BJ$4:BJ$53,"&lt;"&amp;AF1220)*IF(AG1220&lt;0.5,Riskregister!$K$9+(Riskregister!$L$9-Riskregister!$K$9)*SQRT(AG1220/2),Riskregister!$L$9-(Riskregister!$L$9-Riskregister!$K$9)*SQRT((1-AG1220)/2)))</f>
        <v>0</v>
      </c>
      <c r="AI1220" s="30">
        <f t="shared" ca="1" si="744"/>
        <v>0.24872761404880694</v>
      </c>
      <c r="AJ1220" s="30">
        <f t="shared" ca="1" si="744"/>
        <v>0.63985430243776276</v>
      </c>
      <c r="AK1220" s="30">
        <f>IF(Riskregister!$E$10="",0,COUNTIF(BK$4:BK$53,"&lt;"&amp;AI1220)*IF(AJ1220&lt;0.5,Riskregister!$K$10+(Riskregister!$L$10-Riskregister!$K$10)*SQRT(AJ1220/2),Riskregister!$L$10-(Riskregister!$L$10-Riskregister!$K$10)*SQRT((1-AJ1220)/2)))</f>
        <v>0</v>
      </c>
      <c r="AL1220" s="30">
        <f t="shared" ca="1" si="745"/>
        <v>0.67592172186002941</v>
      </c>
      <c r="AM1220" s="30">
        <f t="shared" ca="1" si="745"/>
        <v>0.1828223894066503</v>
      </c>
      <c r="AN1220" s="30">
        <f>IF(Riskregister!$E$11="",0,COUNTIF(BL$4:BL$53,"&lt;"&amp;AL1220)*IF(AM1220&lt;0.5,Riskregister!$K$11+(Riskregister!$L$11-Riskregister!$K$11)*SQRT(AM1220/2),Riskregister!$L$11-(Riskregister!$L$11-Riskregister!$K$11)*SQRT((1-AM1220)/2)))</f>
        <v>0</v>
      </c>
      <c r="AO1220" s="30">
        <f t="shared" ca="1" si="746"/>
        <v>0.58003853652625081</v>
      </c>
      <c r="AP1220" s="30">
        <f t="shared" ca="1" si="746"/>
        <v>0.56496112838549706</v>
      </c>
      <c r="AQ1220" s="30">
        <f>IF(Riskregister!$E$12="",0,COUNTIF(BM$4:BM$53,"&lt;"&amp;AO1220)*IF(AP1220&lt;0.5,Riskregister!$K$12+(Riskregister!$L$12-Riskregister!$K$12)*SQRT(AP1220/2),Riskregister!$L$12-(Riskregister!$L$12-Riskregister!$K$12)*SQRT((1-AP1220)/2)))</f>
        <v>0</v>
      </c>
      <c r="AR1220" s="30">
        <f t="shared" ca="1" si="747"/>
        <v>0.23444635100293965</v>
      </c>
      <c r="AS1220" s="30">
        <f t="shared" ca="1" si="747"/>
        <v>0.25630966076212658</v>
      </c>
      <c r="AT1220" s="30">
        <f>IF(Riskregister!$E$13="",0,COUNTIF(BN$4:BN$53,"&lt;"&amp;AR1220)*IF(AS1220&lt;0.5,Riskregister!$K$13+(Riskregister!$L$13-Riskregister!$K$13)*SQRT(AS1220/2),Riskregister!$L$13-(Riskregister!$L$13-Riskregister!$K$13)*SQRT((1-AS1220)/2)))</f>
        <v>0</v>
      </c>
      <c r="AU1220" s="30">
        <f t="shared" ca="1" si="748"/>
        <v>0.48466173550591085</v>
      </c>
      <c r="AV1220" s="30">
        <f t="shared" ca="1" si="748"/>
        <v>0.96738559286749748</v>
      </c>
      <c r="AW1220" s="30">
        <f>IF(Riskregister!$E$14="",0,COUNTIF(BO$4:BO$53,"&lt;"&amp;AU1220)*IF(AV1220&lt;0.5,Riskregister!$K$14+(Riskregister!$L$14-Riskregister!$K$14)*SQRT(AV1220/2),Riskregister!$L$14-(Riskregister!$L$14-Riskregister!$K$14)*SQRT((1-AV1220)/2)))</f>
        <v>0</v>
      </c>
      <c r="AX1220" s="30">
        <f t="shared" ca="1" si="749"/>
        <v>0.91784878519264168</v>
      </c>
      <c r="AY1220" s="30">
        <f t="shared" ca="1" si="749"/>
        <v>0.53835847923809699</v>
      </c>
      <c r="AZ1220" s="30">
        <f>IF(Riskregister!$E$15="",0,COUNTIF(BP$4:BP$53,"&lt;"&amp;AX1220)*IF(AY1220&lt;0.5,Riskregister!$K$15+(Riskregister!$L$15-Riskregister!$K$15)*SQRT(AY1220/2),Riskregister!$L$15-(Riskregister!$L$15-Riskregister!$K$15)*SQRT((1-AY1220)/2)))</f>
        <v>0</v>
      </c>
      <c r="BA1220" s="30">
        <f t="shared" ca="1" si="750"/>
        <v>0.58057019712294922</v>
      </c>
      <c r="BB1220" s="30">
        <f t="shared" ca="1" si="750"/>
        <v>0.8930347302351519</v>
      </c>
      <c r="BC1220" s="30">
        <f>IF(Riskregister!$E$16="",0,COUNTIF(BQ$4:BQ$53,"&lt;"&amp;BA1220)*IF(BB1220&lt;0.5,Riskregister!$K$16+(Riskregister!$L$16-Riskregister!$K$16)*SQRT(BB1220/2),Riskregister!$L$16-(Riskregister!$L$16-Riskregister!$K$16)*SQRT((1-BB1220)/2)))</f>
        <v>0</v>
      </c>
      <c r="BD1220" s="30">
        <f t="shared" ref="BD1220:BD1283" ca="1" si="751">V1220+Y1220+AB1220+AE1220+AH1220+AK1220+AN1220+AQ1220+AT1220+AW1220+AZ1220+BC1220</f>
        <v>7216955.2211837173</v>
      </c>
    </row>
    <row r="1221" spans="20:56" x14ac:dyDescent="0.35">
      <c r="T1221" s="30">
        <f t="shared" ca="1" si="739"/>
        <v>0.946709499155579</v>
      </c>
      <c r="U1221" s="30">
        <f t="shared" ca="1" si="739"/>
        <v>0.2946564124479808</v>
      </c>
      <c r="V1221" s="30">
        <f ca="1">IF(Riskregister!$E$5="",0,COUNTIF(BF$4:BF$53,"&lt;"&amp;T1221)*IF(U1221&lt;0.5,Riskregister!$K$5+(Riskregister!$L$5-Riskregister!$K$5)*SQRT(U1221/2),Riskregister!$L$5-(Riskregister!$L$5-Riskregister!$K$5)*SQRT((1-U1221)/2)))</f>
        <v>2259075.7322258786</v>
      </c>
      <c r="W1221" s="30">
        <f t="shared" ca="1" si="740"/>
        <v>0.33012424895549697</v>
      </c>
      <c r="X1221" s="30">
        <f t="shared" ca="1" si="740"/>
        <v>0.47610982033351557</v>
      </c>
      <c r="Y1221" s="30">
        <f ca="1">IF(Riskregister!$E$6="",0,COUNTIF(BG$4:BG$53,"&lt;"&amp;W1221)*IF(X1221&lt;0.5,Riskregister!$K$6+(Riskregister!$L$6-Riskregister!$K$6)*SQRT(X1221/2),Riskregister!$L$6-(Riskregister!$L$6-Riskregister!$K$6)*SQRT((1-X1221)/2)))</f>
        <v>1078235.6796101462</v>
      </c>
      <c r="Z1221" s="30">
        <f t="shared" ca="1" si="741"/>
        <v>0.49844118677683458</v>
      </c>
      <c r="AA1221" s="30">
        <f t="shared" ca="1" si="741"/>
        <v>1.5325817040916512E-2</v>
      </c>
      <c r="AB1221" s="30">
        <f ca="1">IF(Riskregister!$E$7="",0,COUNTIF(BH$4:BH$53,"&lt;"&amp;Z1221)*IF(AA1221&lt;0.5,Riskregister!$K$7+(Riskregister!$L$7-Riskregister!$K$7)*SQRT(AA1221/2),Riskregister!$L$7-(Riskregister!$L$7-Riskregister!$K$7)*SQRT((1-AA1221)/2)))</f>
        <v>483829.88488061703</v>
      </c>
      <c r="AC1221" s="30">
        <f t="shared" ca="1" si="742"/>
        <v>2.7558553976776201E-2</v>
      </c>
      <c r="AD1221" s="30">
        <f t="shared" ca="1" si="742"/>
        <v>0.63472371789777382</v>
      </c>
      <c r="AE1221" s="30">
        <f ca="1">IF(Riskregister!$E$8="",0,COUNTIF(BI$4:BI$53,"&lt;"&amp;AC1221)*IF(AD1221&lt;0.5,Riskregister!$K$8+(Riskregister!$L$8-Riskregister!$K$8)*SQRT(AD1221/2),Riskregister!$L$8-(Riskregister!$L$8-Riskregister!$K$8)*SQRT((1-AD1221)/2)))</f>
        <v>0</v>
      </c>
      <c r="AF1221" s="30">
        <f t="shared" ca="1" si="743"/>
        <v>0.91280877452147435</v>
      </c>
      <c r="AG1221" s="30">
        <f t="shared" ca="1" si="743"/>
        <v>0.29322731475457087</v>
      </c>
      <c r="AH1221" s="30">
        <f>IF(Riskregister!$E$9="",0,COUNTIF(BJ$4:BJ$53,"&lt;"&amp;AF1221)*IF(AG1221&lt;0.5,Riskregister!$K$9+(Riskregister!$L$9-Riskregister!$K$9)*SQRT(AG1221/2),Riskregister!$L$9-(Riskregister!$L$9-Riskregister!$K$9)*SQRT((1-AG1221)/2)))</f>
        <v>0</v>
      </c>
      <c r="AI1221" s="30">
        <f t="shared" ca="1" si="744"/>
        <v>0.62616871274261199</v>
      </c>
      <c r="AJ1221" s="30">
        <f t="shared" ca="1" si="744"/>
        <v>0.21066684202084029</v>
      </c>
      <c r="AK1221" s="30">
        <f>IF(Riskregister!$E$10="",0,COUNTIF(BK$4:BK$53,"&lt;"&amp;AI1221)*IF(AJ1221&lt;0.5,Riskregister!$K$10+(Riskregister!$L$10-Riskregister!$K$10)*SQRT(AJ1221/2),Riskregister!$L$10-(Riskregister!$L$10-Riskregister!$K$10)*SQRT((1-AJ1221)/2)))</f>
        <v>0</v>
      </c>
      <c r="AL1221" s="30">
        <f t="shared" ca="1" si="745"/>
        <v>0.62953438902740111</v>
      </c>
      <c r="AM1221" s="30">
        <f t="shared" ca="1" si="745"/>
        <v>0.66326393072678169</v>
      </c>
      <c r="AN1221" s="30">
        <f>IF(Riskregister!$E$11="",0,COUNTIF(BL$4:BL$53,"&lt;"&amp;AL1221)*IF(AM1221&lt;0.5,Riskregister!$K$11+(Riskregister!$L$11-Riskregister!$K$11)*SQRT(AM1221/2),Riskregister!$L$11-(Riskregister!$L$11-Riskregister!$K$11)*SQRT((1-AM1221)/2)))</f>
        <v>0</v>
      </c>
      <c r="AO1221" s="30">
        <f t="shared" ca="1" si="746"/>
        <v>0.27993823861784894</v>
      </c>
      <c r="AP1221" s="30">
        <f t="shared" ca="1" si="746"/>
        <v>0.11685164044095842</v>
      </c>
      <c r="AQ1221" s="30">
        <f>IF(Riskregister!$E$12="",0,COUNTIF(BM$4:BM$53,"&lt;"&amp;AO1221)*IF(AP1221&lt;0.5,Riskregister!$K$12+(Riskregister!$L$12-Riskregister!$K$12)*SQRT(AP1221/2),Riskregister!$L$12-(Riskregister!$L$12-Riskregister!$K$12)*SQRT((1-AP1221)/2)))</f>
        <v>0</v>
      </c>
      <c r="AR1221" s="30">
        <f t="shared" ca="1" si="747"/>
        <v>0.2455351492509974</v>
      </c>
      <c r="AS1221" s="30">
        <f t="shared" ca="1" si="747"/>
        <v>0.37871777832666842</v>
      </c>
      <c r="AT1221" s="30">
        <f>IF(Riskregister!$E$13="",0,COUNTIF(BN$4:BN$53,"&lt;"&amp;AR1221)*IF(AS1221&lt;0.5,Riskregister!$K$13+(Riskregister!$L$13-Riskregister!$K$13)*SQRT(AS1221/2),Riskregister!$L$13-(Riskregister!$L$13-Riskregister!$K$13)*SQRT((1-AS1221)/2)))</f>
        <v>0</v>
      </c>
      <c r="AU1221" s="30">
        <f t="shared" ca="1" si="748"/>
        <v>0.36536215807202777</v>
      </c>
      <c r="AV1221" s="30">
        <f t="shared" ca="1" si="748"/>
        <v>0.23356167447725562</v>
      </c>
      <c r="AW1221" s="30">
        <f>IF(Riskregister!$E$14="",0,COUNTIF(BO$4:BO$53,"&lt;"&amp;AU1221)*IF(AV1221&lt;0.5,Riskregister!$K$14+(Riskregister!$L$14-Riskregister!$K$14)*SQRT(AV1221/2),Riskregister!$L$14-(Riskregister!$L$14-Riskregister!$K$14)*SQRT((1-AV1221)/2)))</f>
        <v>0</v>
      </c>
      <c r="AX1221" s="30">
        <f t="shared" ca="1" si="749"/>
        <v>0.95557475067916153</v>
      </c>
      <c r="AY1221" s="30">
        <f t="shared" ca="1" si="749"/>
        <v>0.4853313678013299</v>
      </c>
      <c r="AZ1221" s="30">
        <f>IF(Riskregister!$E$15="",0,COUNTIF(BP$4:BP$53,"&lt;"&amp;AX1221)*IF(AY1221&lt;0.5,Riskregister!$K$15+(Riskregister!$L$15-Riskregister!$K$15)*SQRT(AY1221/2),Riskregister!$L$15-(Riskregister!$L$15-Riskregister!$K$15)*SQRT((1-AY1221)/2)))</f>
        <v>0</v>
      </c>
      <c r="BA1221" s="30">
        <f t="shared" ca="1" si="750"/>
        <v>0.61999343608158186</v>
      </c>
      <c r="BB1221" s="30">
        <f t="shared" ca="1" si="750"/>
        <v>0.28614052229990272</v>
      </c>
      <c r="BC1221" s="30">
        <f>IF(Riskregister!$E$16="",0,COUNTIF(BQ$4:BQ$53,"&lt;"&amp;BA1221)*IF(BB1221&lt;0.5,Riskregister!$K$16+(Riskregister!$L$16-Riskregister!$K$16)*SQRT(BB1221/2),Riskregister!$L$16-(Riskregister!$L$16-Riskregister!$K$16)*SQRT((1-BB1221)/2)))</f>
        <v>0</v>
      </c>
      <c r="BD1221" s="30">
        <f t="shared" ca="1" si="751"/>
        <v>3821141.2967166416</v>
      </c>
    </row>
    <row r="1222" spans="20:56" x14ac:dyDescent="0.35">
      <c r="T1222" s="30">
        <f t="shared" ca="1" si="739"/>
        <v>0.77613779610930389</v>
      </c>
      <c r="U1222" s="30">
        <f t="shared" ca="1" si="739"/>
        <v>0.39585942670691043</v>
      </c>
      <c r="V1222" s="30">
        <f ca="1">IF(Riskregister!$E$5="",0,COUNTIF(BF$4:BF$53,"&lt;"&amp;T1222)*IF(U1222&lt;0.5,Riskregister!$K$5+(Riskregister!$L$5-Riskregister!$K$5)*SQRT(U1222/2),Riskregister!$L$5-(Riskregister!$L$5-Riskregister!$K$5)*SQRT((1-U1222)/2)))</f>
        <v>1751009.0778069233</v>
      </c>
      <c r="W1222" s="30">
        <f t="shared" ca="1" si="740"/>
        <v>0.46343671435141487</v>
      </c>
      <c r="X1222" s="30">
        <f t="shared" ca="1" si="740"/>
        <v>0.56659142452302447</v>
      </c>
      <c r="Y1222" s="30">
        <f ca="1">IF(Riskregister!$E$6="",0,COUNTIF(BG$4:BG$53,"&lt;"&amp;W1222)*IF(X1222&lt;0.5,Riskregister!$K$6+(Riskregister!$L$6-Riskregister!$K$6)*SQRT(X1222/2),Riskregister!$L$6-(Riskregister!$L$6-Riskregister!$K$6)*SQRT((1-X1222)/2)))</f>
        <v>2324145.7196131875</v>
      </c>
      <c r="Z1222" s="30">
        <f t="shared" ca="1" si="741"/>
        <v>0.82625569247788599</v>
      </c>
      <c r="AA1222" s="30">
        <f t="shared" ca="1" si="741"/>
        <v>0.37302350614686708</v>
      </c>
      <c r="AB1222" s="30">
        <f ca="1">IF(Riskregister!$E$7="",0,COUNTIF(BH$4:BH$53,"&lt;"&amp;Z1222)*IF(AA1222&lt;0.5,Riskregister!$K$7+(Riskregister!$L$7-Riskregister!$K$7)*SQRT(AA1222/2),Riskregister!$L$7-(Riskregister!$L$7-Riskregister!$K$7)*SQRT((1-AA1222)/2)))</f>
        <v>1810390.704860609</v>
      </c>
      <c r="AC1222" s="30">
        <f t="shared" ca="1" si="742"/>
        <v>0.39858736202612755</v>
      </c>
      <c r="AD1222" s="30">
        <f t="shared" ca="1" si="742"/>
        <v>0.42985524278509857</v>
      </c>
      <c r="AE1222" s="30">
        <f ca="1">IF(Riskregister!$E$8="",0,COUNTIF(BI$4:BI$53,"&lt;"&amp;AC1222)*IF(AD1222&lt;0.5,Riskregister!$K$8+(Riskregister!$L$8-Riskregister!$K$8)*SQRT(AD1222/2),Riskregister!$L$8-(Riskregister!$L$8-Riskregister!$K$8)*SQRT((1-AD1222)/2)))</f>
        <v>4957866.9812473226</v>
      </c>
      <c r="AF1222" s="30">
        <f t="shared" ca="1" si="743"/>
        <v>0.7105029231153327</v>
      </c>
      <c r="AG1222" s="30">
        <f t="shared" ca="1" si="743"/>
        <v>0.9454858610223974</v>
      </c>
      <c r="AH1222" s="30">
        <f>IF(Riskregister!$E$9="",0,COUNTIF(BJ$4:BJ$53,"&lt;"&amp;AF1222)*IF(AG1222&lt;0.5,Riskregister!$K$9+(Riskregister!$L$9-Riskregister!$K$9)*SQRT(AG1222/2),Riskregister!$L$9-(Riskregister!$L$9-Riskregister!$K$9)*SQRT((1-AG1222)/2)))</f>
        <v>0</v>
      </c>
      <c r="AI1222" s="30">
        <f t="shared" ca="1" si="744"/>
        <v>0.53781539328214145</v>
      </c>
      <c r="AJ1222" s="30">
        <f t="shared" ca="1" si="744"/>
        <v>0.74482354519762706</v>
      </c>
      <c r="AK1222" s="30">
        <f>IF(Riskregister!$E$10="",0,COUNTIF(BK$4:BK$53,"&lt;"&amp;AI1222)*IF(AJ1222&lt;0.5,Riskregister!$K$10+(Riskregister!$L$10-Riskregister!$K$10)*SQRT(AJ1222/2),Riskregister!$L$10-(Riskregister!$L$10-Riskregister!$K$10)*SQRT((1-AJ1222)/2)))</f>
        <v>0</v>
      </c>
      <c r="AL1222" s="30">
        <f t="shared" ca="1" si="745"/>
        <v>0.7037205394082906</v>
      </c>
      <c r="AM1222" s="30">
        <f t="shared" ca="1" si="745"/>
        <v>0.44609609402446104</v>
      </c>
      <c r="AN1222" s="30">
        <f>IF(Riskregister!$E$11="",0,COUNTIF(BL$4:BL$53,"&lt;"&amp;AL1222)*IF(AM1222&lt;0.5,Riskregister!$K$11+(Riskregister!$L$11-Riskregister!$K$11)*SQRT(AM1222/2),Riskregister!$L$11-(Riskregister!$L$11-Riskregister!$K$11)*SQRT((1-AM1222)/2)))</f>
        <v>0</v>
      </c>
      <c r="AO1222" s="30">
        <f t="shared" ca="1" si="746"/>
        <v>0.63911419678612402</v>
      </c>
      <c r="AP1222" s="30">
        <f t="shared" ca="1" si="746"/>
        <v>0.58639876600574825</v>
      </c>
      <c r="AQ1222" s="30">
        <f>IF(Riskregister!$E$12="",0,COUNTIF(BM$4:BM$53,"&lt;"&amp;AO1222)*IF(AP1222&lt;0.5,Riskregister!$K$12+(Riskregister!$L$12-Riskregister!$K$12)*SQRT(AP1222/2),Riskregister!$L$12-(Riskregister!$L$12-Riskregister!$K$12)*SQRT((1-AP1222)/2)))</f>
        <v>0</v>
      </c>
      <c r="AR1222" s="30">
        <f t="shared" ca="1" si="747"/>
        <v>0.31892488733801205</v>
      </c>
      <c r="AS1222" s="30">
        <f t="shared" ca="1" si="747"/>
        <v>0.75540814205825202</v>
      </c>
      <c r="AT1222" s="30">
        <f>IF(Riskregister!$E$13="",0,COUNTIF(BN$4:BN$53,"&lt;"&amp;AR1222)*IF(AS1222&lt;0.5,Riskregister!$K$13+(Riskregister!$L$13-Riskregister!$K$13)*SQRT(AS1222/2),Riskregister!$L$13-(Riskregister!$L$13-Riskregister!$K$13)*SQRT((1-AS1222)/2)))</f>
        <v>0</v>
      </c>
      <c r="AU1222" s="30">
        <f t="shared" ca="1" si="748"/>
        <v>0.30554421169182555</v>
      </c>
      <c r="AV1222" s="30">
        <f t="shared" ca="1" si="748"/>
        <v>0.53651533242367377</v>
      </c>
      <c r="AW1222" s="30">
        <f>IF(Riskregister!$E$14="",0,COUNTIF(BO$4:BO$53,"&lt;"&amp;AU1222)*IF(AV1222&lt;0.5,Riskregister!$K$14+(Riskregister!$L$14-Riskregister!$K$14)*SQRT(AV1222/2),Riskregister!$L$14-(Riskregister!$L$14-Riskregister!$K$14)*SQRT((1-AV1222)/2)))</f>
        <v>0</v>
      </c>
      <c r="AX1222" s="30">
        <f t="shared" ca="1" si="749"/>
        <v>0.53730138760846358</v>
      </c>
      <c r="AY1222" s="30">
        <f t="shared" ca="1" si="749"/>
        <v>0.38703718359564243</v>
      </c>
      <c r="AZ1222" s="30">
        <f>IF(Riskregister!$E$15="",0,COUNTIF(BP$4:BP$53,"&lt;"&amp;AX1222)*IF(AY1222&lt;0.5,Riskregister!$K$15+(Riskregister!$L$15-Riskregister!$K$15)*SQRT(AY1222/2),Riskregister!$L$15-(Riskregister!$L$15-Riskregister!$K$15)*SQRT((1-AY1222)/2)))</f>
        <v>0</v>
      </c>
      <c r="BA1222" s="30">
        <f t="shared" ca="1" si="750"/>
        <v>0.3324245190947922</v>
      </c>
      <c r="BB1222" s="30">
        <f t="shared" ca="1" si="750"/>
        <v>0.33872721834789554</v>
      </c>
      <c r="BC1222" s="30">
        <f>IF(Riskregister!$E$16="",0,COUNTIF(BQ$4:BQ$53,"&lt;"&amp;BA1222)*IF(BB1222&lt;0.5,Riskregister!$K$16+(Riskregister!$L$16-Riskregister!$K$16)*SQRT(BB1222/2),Riskregister!$L$16-(Riskregister!$L$16-Riskregister!$K$16)*SQRT((1-BB1222)/2)))</f>
        <v>0</v>
      </c>
      <c r="BD1222" s="30">
        <f t="shared" ca="1" si="751"/>
        <v>10843412.483528042</v>
      </c>
    </row>
    <row r="1223" spans="20:56" x14ac:dyDescent="0.35">
      <c r="T1223" s="30">
        <f t="shared" ca="1" si="739"/>
        <v>0.24234112474382807</v>
      </c>
      <c r="U1223" s="30">
        <f t="shared" ca="1" si="739"/>
        <v>0.55113145381789752</v>
      </c>
      <c r="V1223" s="30">
        <f ca="1">IF(Riskregister!$E$5="",0,COUNTIF(BF$4:BF$53,"&lt;"&amp;T1223)*IF(U1223&lt;0.5,Riskregister!$K$5+(Riskregister!$L$5-Riskregister!$K$5)*SQRT(U1223/2),Riskregister!$L$5-(Riskregister!$L$5-Riskregister!$K$5)*SQRT((1-U1223)/2)))</f>
        <v>773629.54933092336</v>
      </c>
      <c r="W1223" s="30">
        <f t="shared" ca="1" si="740"/>
        <v>0.93327050618595464</v>
      </c>
      <c r="X1223" s="30">
        <f t="shared" ca="1" si="740"/>
        <v>8.1575559106343731E-2</v>
      </c>
      <c r="Y1223" s="30">
        <f ca="1">IF(Riskregister!$E$6="",0,COUNTIF(BG$4:BG$53,"&lt;"&amp;W1223)*IF(X1223&lt;0.5,Riskregister!$K$6+(Riskregister!$L$6-Riskregister!$K$6)*SQRT(X1223/2),Riskregister!$L$6-(Riskregister!$L$6-Riskregister!$K$6)*SQRT((1-X1223)/2)))</f>
        <v>2254110.8939955127</v>
      </c>
      <c r="Z1223" s="30">
        <f t="shared" ca="1" si="741"/>
        <v>0.52752161497741834</v>
      </c>
      <c r="AA1223" s="30">
        <f t="shared" ca="1" si="741"/>
        <v>0.70563341716282579</v>
      </c>
      <c r="AB1223" s="30">
        <f ca="1">IF(Riskregister!$E$7="",0,COUNTIF(BH$4:BH$53,"&lt;"&amp;Z1223)*IF(AA1223&lt;0.5,Riskregister!$K$7+(Riskregister!$L$7-Riskregister!$K$7)*SQRT(AA1223/2),Riskregister!$L$7-(Riskregister!$L$7-Riskregister!$K$7)*SQRT((1-AA1223)/2)))</f>
        <v>1594346.0326194819</v>
      </c>
      <c r="AC1223" s="30">
        <f t="shared" ca="1" si="742"/>
        <v>0.70407786432167363</v>
      </c>
      <c r="AD1223" s="30">
        <f t="shared" ca="1" si="742"/>
        <v>0.58048646582672259</v>
      </c>
      <c r="AE1223" s="30">
        <f ca="1">IF(Riskregister!$E$8="",0,COUNTIF(BI$4:BI$53,"&lt;"&amp;AC1223)*IF(AD1223&lt;0.5,Riskregister!$K$8+(Riskregister!$L$8-Riskregister!$K$8)*SQRT(AD1223/2),Riskregister!$L$8-(Riskregister!$L$8-Riskregister!$K$8)*SQRT((1-AD1223)/2)))</f>
        <v>11389748.449719859</v>
      </c>
      <c r="AF1223" s="30">
        <f t="shared" ca="1" si="743"/>
        <v>0.94115876910876417</v>
      </c>
      <c r="AG1223" s="30">
        <f t="shared" ca="1" si="743"/>
        <v>0.47611283864413778</v>
      </c>
      <c r="AH1223" s="30">
        <f>IF(Riskregister!$E$9="",0,COUNTIF(BJ$4:BJ$53,"&lt;"&amp;AF1223)*IF(AG1223&lt;0.5,Riskregister!$K$9+(Riskregister!$L$9-Riskregister!$K$9)*SQRT(AG1223/2),Riskregister!$L$9-(Riskregister!$L$9-Riskregister!$K$9)*SQRT((1-AG1223)/2)))</f>
        <v>0</v>
      </c>
      <c r="AI1223" s="30">
        <f t="shared" ca="1" si="744"/>
        <v>0.18155665227394113</v>
      </c>
      <c r="AJ1223" s="30">
        <f t="shared" ca="1" si="744"/>
        <v>0.70800864357157867</v>
      </c>
      <c r="AK1223" s="30">
        <f>IF(Riskregister!$E$10="",0,COUNTIF(BK$4:BK$53,"&lt;"&amp;AI1223)*IF(AJ1223&lt;0.5,Riskregister!$K$10+(Riskregister!$L$10-Riskregister!$K$10)*SQRT(AJ1223/2),Riskregister!$L$10-(Riskregister!$L$10-Riskregister!$K$10)*SQRT((1-AJ1223)/2)))</f>
        <v>0</v>
      </c>
      <c r="AL1223" s="30">
        <f t="shared" ca="1" si="745"/>
        <v>5.7462459098815644E-2</v>
      </c>
      <c r="AM1223" s="30">
        <f t="shared" ca="1" si="745"/>
        <v>0.77838124464939085</v>
      </c>
      <c r="AN1223" s="30">
        <f>IF(Riskregister!$E$11="",0,COUNTIF(BL$4:BL$53,"&lt;"&amp;AL1223)*IF(AM1223&lt;0.5,Riskregister!$K$11+(Riskregister!$L$11-Riskregister!$K$11)*SQRT(AM1223/2),Riskregister!$L$11-(Riskregister!$L$11-Riskregister!$K$11)*SQRT((1-AM1223)/2)))</f>
        <v>0</v>
      </c>
      <c r="AO1223" s="30">
        <f t="shared" ca="1" si="746"/>
        <v>0.30809573066913643</v>
      </c>
      <c r="AP1223" s="30">
        <f t="shared" ca="1" si="746"/>
        <v>0.45928208458298925</v>
      </c>
      <c r="AQ1223" s="30">
        <f>IF(Riskregister!$E$12="",0,COUNTIF(BM$4:BM$53,"&lt;"&amp;AO1223)*IF(AP1223&lt;0.5,Riskregister!$K$12+(Riskregister!$L$12-Riskregister!$K$12)*SQRT(AP1223/2),Riskregister!$L$12-(Riskregister!$L$12-Riskregister!$K$12)*SQRT((1-AP1223)/2)))</f>
        <v>0</v>
      </c>
      <c r="AR1223" s="30">
        <f t="shared" ca="1" si="747"/>
        <v>0.36982917657953307</v>
      </c>
      <c r="AS1223" s="30">
        <f t="shared" ca="1" si="747"/>
        <v>9.40706941727667E-2</v>
      </c>
      <c r="AT1223" s="30">
        <f>IF(Riskregister!$E$13="",0,COUNTIF(BN$4:BN$53,"&lt;"&amp;AR1223)*IF(AS1223&lt;0.5,Riskregister!$K$13+(Riskregister!$L$13-Riskregister!$K$13)*SQRT(AS1223/2),Riskregister!$L$13-(Riskregister!$L$13-Riskregister!$K$13)*SQRT((1-AS1223)/2)))</f>
        <v>0</v>
      </c>
      <c r="AU1223" s="30">
        <f t="shared" ca="1" si="748"/>
        <v>0.31663044749764635</v>
      </c>
      <c r="AV1223" s="30">
        <f t="shared" ca="1" si="748"/>
        <v>5.3391866112524999E-2</v>
      </c>
      <c r="AW1223" s="30">
        <f>IF(Riskregister!$E$14="",0,COUNTIF(BO$4:BO$53,"&lt;"&amp;AU1223)*IF(AV1223&lt;0.5,Riskregister!$K$14+(Riskregister!$L$14-Riskregister!$K$14)*SQRT(AV1223/2),Riskregister!$L$14-(Riskregister!$L$14-Riskregister!$K$14)*SQRT((1-AV1223)/2)))</f>
        <v>0</v>
      </c>
      <c r="AX1223" s="30">
        <f t="shared" ca="1" si="749"/>
        <v>0.52128287425437669</v>
      </c>
      <c r="AY1223" s="30">
        <f t="shared" ca="1" si="749"/>
        <v>0.64970991589856142</v>
      </c>
      <c r="AZ1223" s="30">
        <f>IF(Riskregister!$E$15="",0,COUNTIF(BP$4:BP$53,"&lt;"&amp;AX1223)*IF(AY1223&lt;0.5,Riskregister!$K$15+(Riskregister!$L$15-Riskregister!$K$15)*SQRT(AY1223/2),Riskregister!$L$15-(Riskregister!$L$15-Riskregister!$K$15)*SQRT((1-AY1223)/2)))</f>
        <v>0</v>
      </c>
      <c r="BA1223" s="30">
        <f t="shared" ca="1" si="750"/>
        <v>0.50793884682050172</v>
      </c>
      <c r="BB1223" s="30">
        <f t="shared" ca="1" si="750"/>
        <v>0.66695575901666915</v>
      </c>
      <c r="BC1223" s="30">
        <f>IF(Riskregister!$E$16="",0,COUNTIF(BQ$4:BQ$53,"&lt;"&amp;BA1223)*IF(BB1223&lt;0.5,Riskregister!$K$16+(Riskregister!$L$16-Riskregister!$K$16)*SQRT(BB1223/2),Riskregister!$L$16-(Riskregister!$L$16-Riskregister!$K$16)*SQRT((1-BB1223)/2)))</f>
        <v>0</v>
      </c>
      <c r="BD1223" s="30">
        <f t="shared" ca="1" si="751"/>
        <v>16011834.925665777</v>
      </c>
    </row>
    <row r="1224" spans="20:56" x14ac:dyDescent="0.35">
      <c r="T1224" s="30">
        <f t="shared" ref="T1224:U1243" ca="1" si="752">RAND()</f>
        <v>0.49046225616554551</v>
      </c>
      <c r="U1224" s="30">
        <f t="shared" ca="1" si="752"/>
        <v>0.11916593757924909</v>
      </c>
      <c r="V1224" s="30">
        <f ca="1">IF(Riskregister!$E$5="",0,COUNTIF(BF$4:BF$53,"&lt;"&amp;T1224)*IF(U1224&lt;0.5,Riskregister!$K$5+(Riskregister!$L$5-Riskregister!$K$5)*SQRT(U1224/2),Riskregister!$L$5-(Riskregister!$L$5-Riskregister!$K$5)*SQRT((1-U1224)/2)))</f>
        <v>779529.90853500809</v>
      </c>
      <c r="W1224" s="30">
        <f t="shared" ref="W1224:X1243" ca="1" si="753">RAND()</f>
        <v>0.98647911886017658</v>
      </c>
      <c r="X1224" s="30">
        <f t="shared" ca="1" si="753"/>
        <v>0.46404628343944632</v>
      </c>
      <c r="Y1224" s="30">
        <f ca="1">IF(Riskregister!$E$6="",0,COUNTIF(BG$4:BG$53,"&lt;"&amp;W1224)*IF(X1224&lt;0.5,Riskregister!$K$6+(Riskregister!$L$6-Riskregister!$K$6)*SQRT(X1224/2),Riskregister!$L$6-(Riskregister!$L$6-Riskregister!$K$6)*SQRT((1-X1224)/2)))</f>
        <v>6402228.2966233324</v>
      </c>
      <c r="Z1224" s="30">
        <f t="shared" ref="Z1224:AA1243" ca="1" si="754">RAND()</f>
        <v>0.20747129289889787</v>
      </c>
      <c r="AA1224" s="30">
        <f t="shared" ca="1" si="754"/>
        <v>0.33873913313537407</v>
      </c>
      <c r="AB1224" s="30">
        <f ca="1">IF(Riskregister!$E$7="",0,COUNTIF(BH$4:BH$53,"&lt;"&amp;Z1224)*IF(AA1224&lt;0.5,Riskregister!$K$7+(Riskregister!$L$7-Riskregister!$K$7)*SQRT(AA1224/2),Riskregister!$L$7-(Riskregister!$L$7-Riskregister!$K$7)*SQRT((1-AA1224)/2)))</f>
        <v>776163.47547607229</v>
      </c>
      <c r="AC1224" s="30">
        <f t="shared" ref="AC1224:AD1243" ca="1" si="755">RAND()</f>
        <v>0.57335130098335574</v>
      </c>
      <c r="AD1224" s="30">
        <f t="shared" ca="1" si="755"/>
        <v>0.80370483484277544</v>
      </c>
      <c r="AE1224" s="30">
        <f ca="1">IF(Riskregister!$E$8="",0,COUNTIF(BI$4:BI$53,"&lt;"&amp;AC1224)*IF(AD1224&lt;0.5,Riskregister!$K$8+(Riskregister!$L$8-Riskregister!$K$8)*SQRT(AD1224/2),Riskregister!$L$8-(Riskregister!$L$8-Riskregister!$K$8)*SQRT((1-AD1224)/2)))</f>
        <v>10582679.444227088</v>
      </c>
      <c r="AF1224" s="30">
        <f t="shared" ref="AF1224:AG1243" ca="1" si="756">RAND()</f>
        <v>0.63243264590480519</v>
      </c>
      <c r="AG1224" s="30">
        <f t="shared" ca="1" si="756"/>
        <v>0.49700446351927485</v>
      </c>
      <c r="AH1224" s="30">
        <f>IF(Riskregister!$E$9="",0,COUNTIF(BJ$4:BJ$53,"&lt;"&amp;AF1224)*IF(AG1224&lt;0.5,Riskregister!$K$9+(Riskregister!$L$9-Riskregister!$K$9)*SQRT(AG1224/2),Riskregister!$L$9-(Riskregister!$L$9-Riskregister!$K$9)*SQRT((1-AG1224)/2)))</f>
        <v>0</v>
      </c>
      <c r="AI1224" s="30">
        <f t="shared" ref="AI1224:AJ1243" ca="1" si="757">RAND()</f>
        <v>0.86600290559113702</v>
      </c>
      <c r="AJ1224" s="30">
        <f t="shared" ca="1" si="757"/>
        <v>0.9419213620895156</v>
      </c>
      <c r="AK1224" s="30">
        <f>IF(Riskregister!$E$10="",0,COUNTIF(BK$4:BK$53,"&lt;"&amp;AI1224)*IF(AJ1224&lt;0.5,Riskregister!$K$10+(Riskregister!$L$10-Riskregister!$K$10)*SQRT(AJ1224/2),Riskregister!$L$10-(Riskregister!$L$10-Riskregister!$K$10)*SQRT((1-AJ1224)/2)))</f>
        <v>0</v>
      </c>
      <c r="AL1224" s="30">
        <f t="shared" ref="AL1224:AM1243" ca="1" si="758">RAND()</f>
        <v>0.11172396361784853</v>
      </c>
      <c r="AM1224" s="30">
        <f t="shared" ca="1" si="758"/>
        <v>0.96592999304691129</v>
      </c>
      <c r="AN1224" s="30">
        <f>IF(Riskregister!$E$11="",0,COUNTIF(BL$4:BL$53,"&lt;"&amp;AL1224)*IF(AM1224&lt;0.5,Riskregister!$K$11+(Riskregister!$L$11-Riskregister!$K$11)*SQRT(AM1224/2),Riskregister!$L$11-(Riskregister!$L$11-Riskregister!$K$11)*SQRT((1-AM1224)/2)))</f>
        <v>0</v>
      </c>
      <c r="AO1224" s="30">
        <f t="shared" ref="AO1224:AP1243" ca="1" si="759">RAND()</f>
        <v>0.97000426001783069</v>
      </c>
      <c r="AP1224" s="30">
        <f t="shared" ca="1" si="759"/>
        <v>0.39583218223471528</v>
      </c>
      <c r="AQ1224" s="30">
        <f>IF(Riskregister!$E$12="",0,COUNTIF(BM$4:BM$53,"&lt;"&amp;AO1224)*IF(AP1224&lt;0.5,Riskregister!$K$12+(Riskregister!$L$12-Riskregister!$K$12)*SQRT(AP1224/2),Riskregister!$L$12-(Riskregister!$L$12-Riskregister!$K$12)*SQRT((1-AP1224)/2)))</f>
        <v>0</v>
      </c>
      <c r="AR1224" s="30">
        <f t="shared" ref="AR1224:AS1243" ca="1" si="760">RAND()</f>
        <v>4.7418253470253191E-2</v>
      </c>
      <c r="AS1224" s="30">
        <f t="shared" ca="1" si="760"/>
        <v>0.52513863529080385</v>
      </c>
      <c r="AT1224" s="30">
        <f>IF(Riskregister!$E$13="",0,COUNTIF(BN$4:BN$53,"&lt;"&amp;AR1224)*IF(AS1224&lt;0.5,Riskregister!$K$13+(Riskregister!$L$13-Riskregister!$K$13)*SQRT(AS1224/2),Riskregister!$L$13-(Riskregister!$L$13-Riskregister!$K$13)*SQRT((1-AS1224)/2)))</f>
        <v>0</v>
      </c>
      <c r="AU1224" s="30">
        <f t="shared" ref="AU1224:AV1243" ca="1" si="761">RAND()</f>
        <v>9.525426490982758E-2</v>
      </c>
      <c r="AV1224" s="30">
        <f t="shared" ca="1" si="761"/>
        <v>0.35668709130345333</v>
      </c>
      <c r="AW1224" s="30">
        <f>IF(Riskregister!$E$14="",0,COUNTIF(BO$4:BO$53,"&lt;"&amp;AU1224)*IF(AV1224&lt;0.5,Riskregister!$K$14+(Riskregister!$L$14-Riskregister!$K$14)*SQRT(AV1224/2),Riskregister!$L$14-(Riskregister!$L$14-Riskregister!$K$14)*SQRT((1-AV1224)/2)))</f>
        <v>0</v>
      </c>
      <c r="AX1224" s="30">
        <f t="shared" ref="AX1224:AY1243" ca="1" si="762">RAND()</f>
        <v>0.8928522262957993</v>
      </c>
      <c r="AY1224" s="30">
        <f t="shared" ca="1" si="762"/>
        <v>0.24335897754968738</v>
      </c>
      <c r="AZ1224" s="30">
        <f>IF(Riskregister!$E$15="",0,COUNTIF(BP$4:BP$53,"&lt;"&amp;AX1224)*IF(AY1224&lt;0.5,Riskregister!$K$15+(Riskregister!$L$15-Riskregister!$K$15)*SQRT(AY1224/2),Riskregister!$L$15-(Riskregister!$L$15-Riskregister!$K$15)*SQRT((1-AY1224)/2)))</f>
        <v>0</v>
      </c>
      <c r="BA1224" s="30">
        <f t="shared" ref="BA1224:BB1243" ca="1" si="763">RAND()</f>
        <v>0.36354613218607068</v>
      </c>
      <c r="BB1224" s="30">
        <f t="shared" ca="1" si="763"/>
        <v>0.90353596026395999</v>
      </c>
      <c r="BC1224" s="30">
        <f>IF(Riskregister!$E$16="",0,COUNTIF(BQ$4:BQ$53,"&lt;"&amp;BA1224)*IF(BB1224&lt;0.5,Riskregister!$K$16+(Riskregister!$L$16-Riskregister!$K$16)*SQRT(BB1224/2),Riskregister!$L$16-(Riskregister!$L$16-Riskregister!$K$16)*SQRT((1-BB1224)/2)))</f>
        <v>0</v>
      </c>
      <c r="BD1224" s="30">
        <f t="shared" ca="1" si="751"/>
        <v>18540601.124861501</v>
      </c>
    </row>
    <row r="1225" spans="20:56" x14ac:dyDescent="0.35">
      <c r="T1225" s="30">
        <f t="shared" ca="1" si="752"/>
        <v>0.75647732893748854</v>
      </c>
      <c r="U1225" s="30">
        <f t="shared" ca="1" si="752"/>
        <v>0.21509575420584459</v>
      </c>
      <c r="V1225" s="30">
        <f ca="1">IF(Riskregister!$E$5="",0,COUNTIF(BF$4:BF$53,"&lt;"&amp;T1225)*IF(U1225&lt;0.5,Riskregister!$K$5+(Riskregister!$L$5-Riskregister!$K$5)*SQRT(U1225/2),Riskregister!$L$5-(Riskregister!$L$5-Riskregister!$K$5)*SQRT((1-U1225)/2)))</f>
        <v>1487876.0924664414</v>
      </c>
      <c r="W1225" s="30">
        <f t="shared" ca="1" si="753"/>
        <v>0.29010985649833787</v>
      </c>
      <c r="X1225" s="30">
        <f t="shared" ca="1" si="753"/>
        <v>0.67201147136492723</v>
      </c>
      <c r="Y1225" s="30">
        <f ca="1">IF(Riskregister!$E$6="",0,COUNTIF(BG$4:BG$53,"&lt;"&amp;W1225)*IF(X1225&lt;0.5,Riskregister!$K$6+(Riskregister!$L$6-Riskregister!$K$6)*SQRT(X1225/2),Riskregister!$L$6-(Riskregister!$L$6-Riskregister!$K$6)*SQRT((1-X1225)/2)))</f>
        <v>1271068.3047165407</v>
      </c>
      <c r="Z1225" s="30">
        <f t="shared" ca="1" si="754"/>
        <v>0.34547134109591038</v>
      </c>
      <c r="AA1225" s="30">
        <f t="shared" ca="1" si="754"/>
        <v>0.95508364111777955</v>
      </c>
      <c r="AB1225" s="30">
        <f ca="1">IF(Riskregister!$E$7="",0,COUNTIF(BH$4:BH$53,"&lt;"&amp;Z1225)*IF(AA1225&lt;0.5,Riskregister!$K$7+(Riskregister!$L$7-Riskregister!$K$7)*SQRT(AA1225/2),Riskregister!$L$7-(Riskregister!$L$7-Riskregister!$K$7)*SQRT((1-AA1225)/2)))</f>
        <v>1737744.0667241253</v>
      </c>
      <c r="AC1225" s="30">
        <f t="shared" ca="1" si="755"/>
        <v>0.48728289439543426</v>
      </c>
      <c r="AD1225" s="30">
        <f t="shared" ca="1" si="755"/>
        <v>0.40675196919822598</v>
      </c>
      <c r="AE1225" s="30">
        <f ca="1">IF(Riskregister!$E$8="",0,COUNTIF(BI$4:BI$53,"&lt;"&amp;AC1225)*IF(AD1225&lt;0.5,Riskregister!$K$8+(Riskregister!$L$8-Riskregister!$K$8)*SQRT(AD1225/2),Riskregister!$L$8-(Riskregister!$L$8-Riskregister!$K$8)*SQRT((1-AD1225)/2)))</f>
        <v>7258708.9490044797</v>
      </c>
      <c r="AF1225" s="30">
        <f t="shared" ca="1" si="756"/>
        <v>0.55955400565398483</v>
      </c>
      <c r="AG1225" s="30">
        <f t="shared" ca="1" si="756"/>
        <v>7.205835104778302E-2</v>
      </c>
      <c r="AH1225" s="30">
        <f>IF(Riskregister!$E$9="",0,COUNTIF(BJ$4:BJ$53,"&lt;"&amp;AF1225)*IF(AG1225&lt;0.5,Riskregister!$K$9+(Riskregister!$L$9-Riskregister!$K$9)*SQRT(AG1225/2),Riskregister!$L$9-(Riskregister!$L$9-Riskregister!$K$9)*SQRT((1-AG1225)/2)))</f>
        <v>0</v>
      </c>
      <c r="AI1225" s="30">
        <f t="shared" ca="1" si="757"/>
        <v>0.96568661528242261</v>
      </c>
      <c r="AJ1225" s="30">
        <f t="shared" ca="1" si="757"/>
        <v>0.41704101952701433</v>
      </c>
      <c r="AK1225" s="30">
        <f>IF(Riskregister!$E$10="",0,COUNTIF(BK$4:BK$53,"&lt;"&amp;AI1225)*IF(AJ1225&lt;0.5,Riskregister!$K$10+(Riskregister!$L$10-Riskregister!$K$10)*SQRT(AJ1225/2),Riskregister!$L$10-(Riskregister!$L$10-Riskregister!$K$10)*SQRT((1-AJ1225)/2)))</f>
        <v>0</v>
      </c>
      <c r="AL1225" s="30">
        <f t="shared" ca="1" si="758"/>
        <v>0.98894209947162026</v>
      </c>
      <c r="AM1225" s="30">
        <f t="shared" ca="1" si="758"/>
        <v>0.5546422725137693</v>
      </c>
      <c r="AN1225" s="30">
        <f>IF(Riskregister!$E$11="",0,COUNTIF(BL$4:BL$53,"&lt;"&amp;AL1225)*IF(AM1225&lt;0.5,Riskregister!$K$11+(Riskregister!$L$11-Riskregister!$K$11)*SQRT(AM1225/2),Riskregister!$L$11-(Riskregister!$L$11-Riskregister!$K$11)*SQRT((1-AM1225)/2)))</f>
        <v>0</v>
      </c>
      <c r="AO1225" s="30">
        <f t="shared" ca="1" si="759"/>
        <v>4.0140753029643927E-2</v>
      </c>
      <c r="AP1225" s="30">
        <f t="shared" ca="1" si="759"/>
        <v>0.97770070794378294</v>
      </c>
      <c r="AQ1225" s="30">
        <f>IF(Riskregister!$E$12="",0,COUNTIF(BM$4:BM$53,"&lt;"&amp;AO1225)*IF(AP1225&lt;0.5,Riskregister!$K$12+(Riskregister!$L$12-Riskregister!$K$12)*SQRT(AP1225/2),Riskregister!$L$12-(Riskregister!$L$12-Riskregister!$K$12)*SQRT((1-AP1225)/2)))</f>
        <v>0</v>
      </c>
      <c r="AR1225" s="30">
        <f t="shared" ca="1" si="760"/>
        <v>0.73192331228270446</v>
      </c>
      <c r="AS1225" s="30">
        <f t="shared" ca="1" si="760"/>
        <v>0.40662773752285342</v>
      </c>
      <c r="AT1225" s="30">
        <f>IF(Riskregister!$E$13="",0,COUNTIF(BN$4:BN$53,"&lt;"&amp;AR1225)*IF(AS1225&lt;0.5,Riskregister!$K$13+(Riskregister!$L$13-Riskregister!$K$13)*SQRT(AS1225/2),Riskregister!$L$13-(Riskregister!$L$13-Riskregister!$K$13)*SQRT((1-AS1225)/2)))</f>
        <v>0</v>
      </c>
      <c r="AU1225" s="30">
        <f t="shared" ca="1" si="761"/>
        <v>0.12804431301153907</v>
      </c>
      <c r="AV1225" s="30">
        <f t="shared" ca="1" si="761"/>
        <v>0.15739496406211406</v>
      </c>
      <c r="AW1225" s="30">
        <f>IF(Riskregister!$E$14="",0,COUNTIF(BO$4:BO$53,"&lt;"&amp;AU1225)*IF(AV1225&lt;0.5,Riskregister!$K$14+(Riskregister!$L$14-Riskregister!$K$14)*SQRT(AV1225/2),Riskregister!$L$14-(Riskregister!$L$14-Riskregister!$K$14)*SQRT((1-AV1225)/2)))</f>
        <v>0</v>
      </c>
      <c r="AX1225" s="30">
        <f t="shared" ca="1" si="762"/>
        <v>0.71296687574145334</v>
      </c>
      <c r="AY1225" s="30">
        <f t="shared" ca="1" si="762"/>
        <v>0.74859690993251959</v>
      </c>
      <c r="AZ1225" s="30">
        <f>IF(Riskregister!$E$15="",0,COUNTIF(BP$4:BP$53,"&lt;"&amp;AX1225)*IF(AY1225&lt;0.5,Riskregister!$K$15+(Riskregister!$L$15-Riskregister!$K$15)*SQRT(AY1225/2),Riskregister!$L$15-(Riskregister!$L$15-Riskregister!$K$15)*SQRT((1-AY1225)/2)))</f>
        <v>0</v>
      </c>
      <c r="BA1225" s="30">
        <f t="shared" ca="1" si="763"/>
        <v>0.10669667500578395</v>
      </c>
      <c r="BB1225" s="30">
        <f t="shared" ca="1" si="763"/>
        <v>0.89318095299820643</v>
      </c>
      <c r="BC1225" s="30">
        <f>IF(Riskregister!$E$16="",0,COUNTIF(BQ$4:BQ$53,"&lt;"&amp;BA1225)*IF(BB1225&lt;0.5,Riskregister!$K$16+(Riskregister!$L$16-Riskregister!$K$16)*SQRT(BB1225/2),Riskregister!$L$16-(Riskregister!$L$16-Riskregister!$K$16)*SQRT((1-BB1225)/2)))</f>
        <v>0</v>
      </c>
      <c r="BD1225" s="30">
        <f t="shared" ca="1" si="751"/>
        <v>11755397.412911586</v>
      </c>
    </row>
    <row r="1226" spans="20:56" x14ac:dyDescent="0.35">
      <c r="T1226" s="30">
        <f t="shared" ca="1" si="752"/>
        <v>0.15840421225607493</v>
      </c>
      <c r="U1226" s="30">
        <f t="shared" ca="1" si="752"/>
        <v>0.94399250452522809</v>
      </c>
      <c r="V1226" s="30">
        <f ca="1">IF(Riskregister!$E$5="",0,COUNTIF(BF$4:BF$53,"&lt;"&amp;T1226)*IF(U1226&lt;0.5,Riskregister!$K$5+(Riskregister!$L$5-Riskregister!$K$5)*SQRT(U1226/2),Riskregister!$L$5-(Riskregister!$L$5-Riskregister!$K$5)*SQRT((1-U1226)/2)))</f>
        <v>1049391.1169044713</v>
      </c>
      <c r="W1226" s="30">
        <f t="shared" ca="1" si="753"/>
        <v>0.39404839980874995</v>
      </c>
      <c r="X1226" s="30">
        <f t="shared" ca="1" si="753"/>
        <v>0.4613982532924582</v>
      </c>
      <c r="Y1226" s="30">
        <f ca="1">IF(Riskregister!$E$6="",0,COUNTIF(BG$4:BG$53,"&lt;"&amp;W1226)*IF(X1226&lt;0.5,Riskregister!$K$6+(Riskregister!$L$6-Riskregister!$K$6)*SQRT(X1226/2),Riskregister!$L$6-(Riskregister!$L$6-Riskregister!$K$6)*SQRT((1-X1226)/2)))</f>
        <v>1064560.6805388401</v>
      </c>
      <c r="Z1226" s="30">
        <f t="shared" ca="1" si="754"/>
        <v>7.550092679007625E-2</v>
      </c>
      <c r="AA1226" s="30">
        <f t="shared" ca="1" si="754"/>
        <v>0.9698366432674338</v>
      </c>
      <c r="AB1226" s="30">
        <f ca="1">IF(Riskregister!$E$7="",0,COUNTIF(BH$4:BH$53,"&lt;"&amp;Z1226)*IF(AA1226&lt;0.5,Riskregister!$K$7+(Riskregister!$L$7-Riskregister!$K$7)*SQRT(AA1226/2),Riskregister!$L$7-(Riskregister!$L$7-Riskregister!$K$7)*SQRT((1-AA1226)/2)))</f>
        <v>1071052.1407745474</v>
      </c>
      <c r="AC1226" s="30">
        <f t="shared" ca="1" si="755"/>
        <v>0.75709461332054362</v>
      </c>
      <c r="AD1226" s="30">
        <f t="shared" ca="1" si="755"/>
        <v>0.30228769805958799</v>
      </c>
      <c r="AE1226" s="30">
        <f ca="1">IF(Riskregister!$E$8="",0,COUNTIF(BI$4:BI$53,"&lt;"&amp;AC1226)*IF(AD1226&lt;0.5,Riskregister!$K$8+(Riskregister!$L$8-Riskregister!$K$8)*SQRT(AD1226/2),Riskregister!$L$8-(Riskregister!$L$8-Riskregister!$K$8)*SQRT((1-AD1226)/2)))</f>
        <v>8508917.9774499051</v>
      </c>
      <c r="AF1226" s="30">
        <f t="shared" ca="1" si="756"/>
        <v>0.61941822779544975</v>
      </c>
      <c r="AG1226" s="30">
        <f t="shared" ca="1" si="756"/>
        <v>0.72900232176988278</v>
      </c>
      <c r="AH1226" s="30">
        <f>IF(Riskregister!$E$9="",0,COUNTIF(BJ$4:BJ$53,"&lt;"&amp;AF1226)*IF(AG1226&lt;0.5,Riskregister!$K$9+(Riskregister!$L$9-Riskregister!$K$9)*SQRT(AG1226/2),Riskregister!$L$9-(Riskregister!$L$9-Riskregister!$K$9)*SQRT((1-AG1226)/2)))</f>
        <v>0</v>
      </c>
      <c r="AI1226" s="30">
        <f t="shared" ca="1" si="757"/>
        <v>0.94890605365694902</v>
      </c>
      <c r="AJ1226" s="30">
        <f t="shared" ca="1" si="757"/>
        <v>0.61323339886877515</v>
      </c>
      <c r="AK1226" s="30">
        <f>IF(Riskregister!$E$10="",0,COUNTIF(BK$4:BK$53,"&lt;"&amp;AI1226)*IF(AJ1226&lt;0.5,Riskregister!$K$10+(Riskregister!$L$10-Riskregister!$K$10)*SQRT(AJ1226/2),Riskregister!$L$10-(Riskregister!$L$10-Riskregister!$K$10)*SQRT((1-AJ1226)/2)))</f>
        <v>0</v>
      </c>
      <c r="AL1226" s="30">
        <f t="shared" ca="1" si="758"/>
        <v>0.33858737913105796</v>
      </c>
      <c r="AM1226" s="30">
        <f t="shared" ca="1" si="758"/>
        <v>0.2483508415931861</v>
      </c>
      <c r="AN1226" s="30">
        <f>IF(Riskregister!$E$11="",0,COUNTIF(BL$4:BL$53,"&lt;"&amp;AL1226)*IF(AM1226&lt;0.5,Riskregister!$K$11+(Riskregister!$L$11-Riskregister!$K$11)*SQRT(AM1226/2),Riskregister!$L$11-(Riskregister!$L$11-Riskregister!$K$11)*SQRT((1-AM1226)/2)))</f>
        <v>0</v>
      </c>
      <c r="AO1226" s="30">
        <f t="shared" ca="1" si="759"/>
        <v>0.45246746812145144</v>
      </c>
      <c r="AP1226" s="30">
        <f t="shared" ca="1" si="759"/>
        <v>0.48699742965081749</v>
      </c>
      <c r="AQ1226" s="30">
        <f>IF(Riskregister!$E$12="",0,COUNTIF(BM$4:BM$53,"&lt;"&amp;AO1226)*IF(AP1226&lt;0.5,Riskregister!$K$12+(Riskregister!$L$12-Riskregister!$K$12)*SQRT(AP1226/2),Riskregister!$L$12-(Riskregister!$L$12-Riskregister!$K$12)*SQRT((1-AP1226)/2)))</f>
        <v>0</v>
      </c>
      <c r="AR1226" s="30">
        <f t="shared" ca="1" si="760"/>
        <v>0.96818227229275278</v>
      </c>
      <c r="AS1226" s="30">
        <f t="shared" ca="1" si="760"/>
        <v>7.6186284834350304E-2</v>
      </c>
      <c r="AT1226" s="30">
        <f>IF(Riskregister!$E$13="",0,COUNTIF(BN$4:BN$53,"&lt;"&amp;AR1226)*IF(AS1226&lt;0.5,Riskregister!$K$13+(Riskregister!$L$13-Riskregister!$K$13)*SQRT(AS1226/2),Riskregister!$L$13-(Riskregister!$L$13-Riskregister!$K$13)*SQRT((1-AS1226)/2)))</f>
        <v>0</v>
      </c>
      <c r="AU1226" s="30">
        <f t="shared" ca="1" si="761"/>
        <v>0.45042740801046843</v>
      </c>
      <c r="AV1226" s="30">
        <f t="shared" ca="1" si="761"/>
        <v>0.48726995571774079</v>
      </c>
      <c r="AW1226" s="30">
        <f>IF(Riskregister!$E$14="",0,COUNTIF(BO$4:BO$53,"&lt;"&amp;AU1226)*IF(AV1226&lt;0.5,Riskregister!$K$14+(Riskregister!$L$14-Riskregister!$K$14)*SQRT(AV1226/2),Riskregister!$L$14-(Riskregister!$L$14-Riskregister!$K$14)*SQRT((1-AV1226)/2)))</f>
        <v>0</v>
      </c>
      <c r="AX1226" s="30">
        <f t="shared" ca="1" si="762"/>
        <v>0.48489177854921217</v>
      </c>
      <c r="AY1226" s="30">
        <f t="shared" ca="1" si="762"/>
        <v>0.74367724983811312</v>
      </c>
      <c r="AZ1226" s="30">
        <f>IF(Riskregister!$E$15="",0,COUNTIF(BP$4:BP$53,"&lt;"&amp;AX1226)*IF(AY1226&lt;0.5,Riskregister!$K$15+(Riskregister!$L$15-Riskregister!$K$15)*SQRT(AY1226/2),Riskregister!$L$15-(Riskregister!$L$15-Riskregister!$K$15)*SQRT((1-AY1226)/2)))</f>
        <v>0</v>
      </c>
      <c r="BA1226" s="30">
        <f t="shared" ca="1" si="763"/>
        <v>0.1651294728965389</v>
      </c>
      <c r="BB1226" s="30">
        <f t="shared" ca="1" si="763"/>
        <v>0.42268607185580076</v>
      </c>
      <c r="BC1226" s="30">
        <f>IF(Riskregister!$E$16="",0,COUNTIF(BQ$4:BQ$53,"&lt;"&amp;BA1226)*IF(BB1226&lt;0.5,Riskregister!$K$16+(Riskregister!$L$16-Riskregister!$K$16)*SQRT(BB1226/2),Riskregister!$L$16-(Riskregister!$L$16-Riskregister!$K$16)*SQRT((1-BB1226)/2)))</f>
        <v>0</v>
      </c>
      <c r="BD1226" s="30">
        <f t="shared" ca="1" si="751"/>
        <v>11693921.915667765</v>
      </c>
    </row>
    <row r="1227" spans="20:56" x14ac:dyDescent="0.35">
      <c r="T1227" s="30">
        <f t="shared" ca="1" si="752"/>
        <v>0.87778057432612178</v>
      </c>
      <c r="U1227" s="30">
        <f t="shared" ca="1" si="752"/>
        <v>0.24219821552204279</v>
      </c>
      <c r="V1227" s="30">
        <f ca="1">IF(Riskregister!$E$5="",0,COUNTIF(BF$4:BF$53,"&lt;"&amp;T1227)*IF(U1227&lt;0.5,Riskregister!$K$5+(Riskregister!$L$5-Riskregister!$K$5)*SQRT(U1227/2),Riskregister!$L$5-(Riskregister!$L$5-Riskregister!$K$5)*SQRT((1-U1227)/2)))</f>
        <v>1839581.0212950483</v>
      </c>
      <c r="W1227" s="30">
        <f t="shared" ca="1" si="753"/>
        <v>0.27446840014267637</v>
      </c>
      <c r="X1227" s="30">
        <f t="shared" ca="1" si="753"/>
        <v>0.6968505961164837</v>
      </c>
      <c r="Y1227" s="30">
        <f ca="1">IF(Riskregister!$E$6="",0,COUNTIF(BG$4:BG$53,"&lt;"&amp;W1227)*IF(X1227&lt;0.5,Riskregister!$K$6+(Riskregister!$L$6-Riskregister!$K$6)*SQRT(X1227/2),Riskregister!$L$6-(Riskregister!$L$6-Riskregister!$K$6)*SQRT((1-X1227)/2)))</f>
        <v>1299213.2747466627</v>
      </c>
      <c r="Z1227" s="30">
        <f t="shared" ca="1" si="754"/>
        <v>0.44531776736363204</v>
      </c>
      <c r="AA1227" s="30">
        <f t="shared" ca="1" si="754"/>
        <v>0.67103394381925985</v>
      </c>
      <c r="AB1227" s="30">
        <f ca="1">IF(Riskregister!$E$7="",0,COUNTIF(BH$4:BH$53,"&lt;"&amp;Z1227)*IF(AA1227&lt;0.5,Riskregister!$K$7+(Riskregister!$L$7-Riskregister!$K$7)*SQRT(AA1227/2),Riskregister!$L$7-(Riskregister!$L$7-Riskregister!$K$7)*SQRT((1-AA1227)/2)))</f>
        <v>1548313.3475987006</v>
      </c>
      <c r="AC1227" s="30">
        <f t="shared" ca="1" si="755"/>
        <v>0.33217385429127999</v>
      </c>
      <c r="AD1227" s="30">
        <f t="shared" ca="1" si="755"/>
        <v>0.17639675571206626</v>
      </c>
      <c r="AE1227" s="30">
        <f ca="1">IF(Riskregister!$E$8="",0,COUNTIF(BI$4:BI$53,"&lt;"&amp;AC1227)*IF(AD1227&lt;0.5,Riskregister!$K$8+(Riskregister!$L$8-Riskregister!$K$8)*SQRT(AD1227/2),Riskregister!$L$8-(Riskregister!$L$8-Riskregister!$K$8)*SQRT((1-AD1227)/2)))</f>
        <v>3391631.9004050456</v>
      </c>
      <c r="AF1227" s="30">
        <f t="shared" ca="1" si="756"/>
        <v>0.32686464644047464</v>
      </c>
      <c r="AG1227" s="30">
        <f t="shared" ca="1" si="756"/>
        <v>0.41995683358921587</v>
      </c>
      <c r="AH1227" s="30">
        <f>IF(Riskregister!$E$9="",0,COUNTIF(BJ$4:BJ$53,"&lt;"&amp;AF1227)*IF(AG1227&lt;0.5,Riskregister!$K$9+(Riskregister!$L$9-Riskregister!$K$9)*SQRT(AG1227/2),Riskregister!$L$9-(Riskregister!$L$9-Riskregister!$K$9)*SQRT((1-AG1227)/2)))</f>
        <v>0</v>
      </c>
      <c r="AI1227" s="30">
        <f t="shared" ca="1" si="757"/>
        <v>6.9580172893914938E-3</v>
      </c>
      <c r="AJ1227" s="30">
        <f t="shared" ca="1" si="757"/>
        <v>0.22551500605700081</v>
      </c>
      <c r="AK1227" s="30">
        <f>IF(Riskregister!$E$10="",0,COUNTIF(BK$4:BK$53,"&lt;"&amp;AI1227)*IF(AJ1227&lt;0.5,Riskregister!$K$10+(Riskregister!$L$10-Riskregister!$K$10)*SQRT(AJ1227/2),Riskregister!$L$10-(Riskregister!$L$10-Riskregister!$K$10)*SQRT((1-AJ1227)/2)))</f>
        <v>0</v>
      </c>
      <c r="AL1227" s="30">
        <f t="shared" ca="1" si="758"/>
        <v>0.65790416871896351</v>
      </c>
      <c r="AM1227" s="30">
        <f t="shared" ca="1" si="758"/>
        <v>0.8287470785625255</v>
      </c>
      <c r="AN1227" s="30">
        <f>IF(Riskregister!$E$11="",0,COUNTIF(BL$4:BL$53,"&lt;"&amp;AL1227)*IF(AM1227&lt;0.5,Riskregister!$K$11+(Riskregister!$L$11-Riskregister!$K$11)*SQRT(AM1227/2),Riskregister!$L$11-(Riskregister!$L$11-Riskregister!$K$11)*SQRT((1-AM1227)/2)))</f>
        <v>0</v>
      </c>
      <c r="AO1227" s="30">
        <f t="shared" ca="1" si="759"/>
        <v>0.57106826408524136</v>
      </c>
      <c r="AP1227" s="30">
        <f t="shared" ca="1" si="759"/>
        <v>0.94685240182139629</v>
      </c>
      <c r="AQ1227" s="30">
        <f>IF(Riskregister!$E$12="",0,COUNTIF(BM$4:BM$53,"&lt;"&amp;AO1227)*IF(AP1227&lt;0.5,Riskregister!$K$12+(Riskregister!$L$12-Riskregister!$K$12)*SQRT(AP1227/2),Riskregister!$L$12-(Riskregister!$L$12-Riskregister!$K$12)*SQRT((1-AP1227)/2)))</f>
        <v>0</v>
      </c>
      <c r="AR1227" s="30">
        <f t="shared" ca="1" si="760"/>
        <v>0.66136881199806985</v>
      </c>
      <c r="AS1227" s="30">
        <f t="shared" ca="1" si="760"/>
        <v>0.3409919289001998</v>
      </c>
      <c r="AT1227" s="30">
        <f>IF(Riskregister!$E$13="",0,COUNTIF(BN$4:BN$53,"&lt;"&amp;AR1227)*IF(AS1227&lt;0.5,Riskregister!$K$13+(Riskregister!$L$13-Riskregister!$K$13)*SQRT(AS1227/2),Riskregister!$L$13-(Riskregister!$L$13-Riskregister!$K$13)*SQRT((1-AS1227)/2)))</f>
        <v>0</v>
      </c>
      <c r="AU1227" s="30">
        <f t="shared" ca="1" si="761"/>
        <v>0.59164166330638712</v>
      </c>
      <c r="AV1227" s="30">
        <f t="shared" ca="1" si="761"/>
        <v>9.0994385189054894E-2</v>
      </c>
      <c r="AW1227" s="30">
        <f>IF(Riskregister!$E$14="",0,COUNTIF(BO$4:BO$53,"&lt;"&amp;AU1227)*IF(AV1227&lt;0.5,Riskregister!$K$14+(Riskregister!$L$14-Riskregister!$K$14)*SQRT(AV1227/2),Riskregister!$L$14-(Riskregister!$L$14-Riskregister!$K$14)*SQRT((1-AV1227)/2)))</f>
        <v>0</v>
      </c>
      <c r="AX1227" s="30">
        <f t="shared" ca="1" si="762"/>
        <v>0.90041458454348955</v>
      </c>
      <c r="AY1227" s="30">
        <f t="shared" ca="1" si="762"/>
        <v>0.14144518649079729</v>
      </c>
      <c r="AZ1227" s="30">
        <f>IF(Riskregister!$E$15="",0,COUNTIF(BP$4:BP$53,"&lt;"&amp;AX1227)*IF(AY1227&lt;0.5,Riskregister!$K$15+(Riskregister!$L$15-Riskregister!$K$15)*SQRT(AY1227/2),Riskregister!$L$15-(Riskregister!$L$15-Riskregister!$K$15)*SQRT((1-AY1227)/2)))</f>
        <v>0</v>
      </c>
      <c r="BA1227" s="30">
        <f t="shared" ca="1" si="763"/>
        <v>8.1109160393069812E-2</v>
      </c>
      <c r="BB1227" s="30">
        <f t="shared" ca="1" si="763"/>
        <v>0.71889597126134486</v>
      </c>
      <c r="BC1227" s="30">
        <f>IF(Riskregister!$E$16="",0,COUNTIF(BQ$4:BQ$53,"&lt;"&amp;BA1227)*IF(BB1227&lt;0.5,Riskregister!$K$16+(Riskregister!$L$16-Riskregister!$K$16)*SQRT(BB1227/2),Riskregister!$L$16-(Riskregister!$L$16-Riskregister!$K$16)*SQRT((1-BB1227)/2)))</f>
        <v>0</v>
      </c>
      <c r="BD1227" s="30">
        <f t="shared" ca="1" si="751"/>
        <v>8078739.5440454576</v>
      </c>
    </row>
    <row r="1228" spans="20:56" x14ac:dyDescent="0.35">
      <c r="T1228" s="30">
        <f t="shared" ca="1" si="752"/>
        <v>0.20751285995645474</v>
      </c>
      <c r="U1228" s="30">
        <f t="shared" ca="1" si="752"/>
        <v>0.95853934952810393</v>
      </c>
      <c r="V1228" s="30">
        <f ca="1">IF(Riskregister!$E$5="",0,COUNTIF(BF$4:BF$53,"&lt;"&amp;T1228)*IF(U1228&lt;0.5,Riskregister!$K$5+(Riskregister!$L$5-Riskregister!$K$5)*SQRT(U1228/2),Riskregister!$L$5-(Riskregister!$L$5-Riskregister!$K$5)*SQRT((1-U1228)/2)))</f>
        <v>1070417.7348511075</v>
      </c>
      <c r="W1228" s="30">
        <f t="shared" ca="1" si="753"/>
        <v>0.54430718727345284</v>
      </c>
      <c r="X1228" s="30">
        <f t="shared" ca="1" si="753"/>
        <v>0.57356726920009615</v>
      </c>
      <c r="Y1228" s="30">
        <f ca="1">IF(Riskregister!$E$6="",0,COUNTIF(BG$4:BG$53,"&lt;"&amp;W1228)*IF(X1228&lt;0.5,Riskregister!$K$6+(Riskregister!$L$6-Riskregister!$K$6)*SQRT(X1228/2),Riskregister!$L$6-(Riskregister!$L$6-Riskregister!$K$6)*SQRT((1-X1228)/2)))</f>
        <v>2337687.1246412797</v>
      </c>
      <c r="Z1228" s="30">
        <f t="shared" ca="1" si="754"/>
        <v>0.36303255173951987</v>
      </c>
      <c r="AA1228" s="30">
        <f t="shared" ca="1" si="754"/>
        <v>0.6615846767464405</v>
      </c>
      <c r="AB1228" s="30">
        <f ca="1">IF(Riskregister!$E$7="",0,COUNTIF(BH$4:BH$53,"&lt;"&amp;Z1228)*IF(AA1228&lt;0.5,Riskregister!$K$7+(Riskregister!$L$7-Riskregister!$K$7)*SQRT(AA1228/2),Riskregister!$L$7-(Riskregister!$L$7-Riskregister!$K$7)*SQRT((1-AA1228)/2)))</f>
        <v>1280139.9693468092</v>
      </c>
      <c r="AC1228" s="30">
        <f t="shared" ca="1" si="755"/>
        <v>5.0242380158692423E-2</v>
      </c>
      <c r="AD1228" s="30">
        <f t="shared" ca="1" si="755"/>
        <v>0.60401020580567744</v>
      </c>
      <c r="AE1228" s="30">
        <f ca="1">IF(Riskregister!$E$8="",0,COUNTIF(BI$4:BI$53,"&lt;"&amp;AC1228)*IF(AD1228&lt;0.5,Riskregister!$K$8+(Riskregister!$L$8-Riskregister!$K$8)*SQRT(AD1228/2),Riskregister!$L$8-(Riskregister!$L$8-Riskregister!$K$8)*SQRT((1-AD1228)/2)))</f>
        <v>0</v>
      </c>
      <c r="AF1228" s="30">
        <f t="shared" ca="1" si="756"/>
        <v>4.6008345498034675E-2</v>
      </c>
      <c r="AG1228" s="30">
        <f t="shared" ca="1" si="756"/>
        <v>0.70715118613057737</v>
      </c>
      <c r="AH1228" s="30">
        <f>IF(Riskregister!$E$9="",0,COUNTIF(BJ$4:BJ$53,"&lt;"&amp;AF1228)*IF(AG1228&lt;0.5,Riskregister!$K$9+(Riskregister!$L$9-Riskregister!$K$9)*SQRT(AG1228/2),Riskregister!$L$9-(Riskregister!$L$9-Riskregister!$K$9)*SQRT((1-AG1228)/2)))</f>
        <v>0</v>
      </c>
      <c r="AI1228" s="30">
        <f t="shared" ca="1" si="757"/>
        <v>0.33394376420042049</v>
      </c>
      <c r="AJ1228" s="30">
        <f t="shared" ca="1" si="757"/>
        <v>0.44589296002416179</v>
      </c>
      <c r="AK1228" s="30">
        <f>IF(Riskregister!$E$10="",0,COUNTIF(BK$4:BK$53,"&lt;"&amp;AI1228)*IF(AJ1228&lt;0.5,Riskregister!$K$10+(Riskregister!$L$10-Riskregister!$K$10)*SQRT(AJ1228/2),Riskregister!$L$10-(Riskregister!$L$10-Riskregister!$K$10)*SQRT((1-AJ1228)/2)))</f>
        <v>0</v>
      </c>
      <c r="AL1228" s="30">
        <f t="shared" ca="1" si="758"/>
        <v>0.24119866097776665</v>
      </c>
      <c r="AM1228" s="30">
        <f t="shared" ca="1" si="758"/>
        <v>4.8031074121439921E-2</v>
      </c>
      <c r="AN1228" s="30">
        <f>IF(Riskregister!$E$11="",0,COUNTIF(BL$4:BL$53,"&lt;"&amp;AL1228)*IF(AM1228&lt;0.5,Riskregister!$K$11+(Riskregister!$L$11-Riskregister!$K$11)*SQRT(AM1228/2),Riskregister!$L$11-(Riskregister!$L$11-Riskregister!$K$11)*SQRT((1-AM1228)/2)))</f>
        <v>0</v>
      </c>
      <c r="AO1228" s="30">
        <f t="shared" ca="1" si="759"/>
        <v>0.37192284929005792</v>
      </c>
      <c r="AP1228" s="30">
        <f t="shared" ca="1" si="759"/>
        <v>0.74989588167119103</v>
      </c>
      <c r="AQ1228" s="30">
        <f>IF(Riskregister!$E$12="",0,COUNTIF(BM$4:BM$53,"&lt;"&amp;AO1228)*IF(AP1228&lt;0.5,Riskregister!$K$12+(Riskregister!$L$12-Riskregister!$K$12)*SQRT(AP1228/2),Riskregister!$L$12-(Riskregister!$L$12-Riskregister!$K$12)*SQRT((1-AP1228)/2)))</f>
        <v>0</v>
      </c>
      <c r="AR1228" s="30">
        <f t="shared" ca="1" si="760"/>
        <v>0.48208996782295321</v>
      </c>
      <c r="AS1228" s="30">
        <f t="shared" ca="1" si="760"/>
        <v>0.52958414738409421</v>
      </c>
      <c r="AT1228" s="30">
        <f>IF(Riskregister!$E$13="",0,COUNTIF(BN$4:BN$53,"&lt;"&amp;AR1228)*IF(AS1228&lt;0.5,Riskregister!$K$13+(Riskregister!$L$13-Riskregister!$K$13)*SQRT(AS1228/2),Riskregister!$L$13-(Riskregister!$L$13-Riskregister!$K$13)*SQRT((1-AS1228)/2)))</f>
        <v>0</v>
      </c>
      <c r="AU1228" s="30">
        <f t="shared" ca="1" si="761"/>
        <v>0.21199191280036123</v>
      </c>
      <c r="AV1228" s="30">
        <f t="shared" ca="1" si="761"/>
        <v>0.13599687980534336</v>
      </c>
      <c r="AW1228" s="30">
        <f>IF(Riskregister!$E$14="",0,COUNTIF(BO$4:BO$53,"&lt;"&amp;AU1228)*IF(AV1228&lt;0.5,Riskregister!$K$14+(Riskregister!$L$14-Riskregister!$K$14)*SQRT(AV1228/2),Riskregister!$L$14-(Riskregister!$L$14-Riskregister!$K$14)*SQRT((1-AV1228)/2)))</f>
        <v>0</v>
      </c>
      <c r="AX1228" s="30">
        <f t="shared" ca="1" si="762"/>
        <v>0.49413343970839585</v>
      </c>
      <c r="AY1228" s="30">
        <f t="shared" ca="1" si="762"/>
        <v>4.0523689041880306E-3</v>
      </c>
      <c r="AZ1228" s="30">
        <f>IF(Riskregister!$E$15="",0,COUNTIF(BP$4:BP$53,"&lt;"&amp;AX1228)*IF(AY1228&lt;0.5,Riskregister!$K$15+(Riskregister!$L$15-Riskregister!$K$15)*SQRT(AY1228/2),Riskregister!$L$15-(Riskregister!$L$15-Riskregister!$K$15)*SQRT((1-AY1228)/2)))</f>
        <v>0</v>
      </c>
      <c r="BA1228" s="30">
        <f t="shared" ca="1" si="763"/>
        <v>0.93552300363668017</v>
      </c>
      <c r="BB1228" s="30">
        <f t="shared" ca="1" si="763"/>
        <v>2.0842572197625642E-2</v>
      </c>
      <c r="BC1228" s="30">
        <f>IF(Riskregister!$E$16="",0,COUNTIF(BQ$4:BQ$53,"&lt;"&amp;BA1228)*IF(BB1228&lt;0.5,Riskregister!$K$16+(Riskregister!$L$16-Riskregister!$K$16)*SQRT(BB1228/2),Riskregister!$L$16-(Riskregister!$L$16-Riskregister!$K$16)*SQRT((1-BB1228)/2)))</f>
        <v>0</v>
      </c>
      <c r="BD1228" s="30">
        <f t="shared" ca="1" si="751"/>
        <v>4688244.8288391959</v>
      </c>
    </row>
    <row r="1229" spans="20:56" x14ac:dyDescent="0.35">
      <c r="T1229" s="30">
        <f t="shared" ca="1" si="752"/>
        <v>0.30153517772222471</v>
      </c>
      <c r="U1229" s="30">
        <f t="shared" ca="1" si="752"/>
        <v>0.81148058547326418</v>
      </c>
      <c r="V1229" s="30">
        <f ca="1">IF(Riskregister!$E$5="",0,COUNTIF(BF$4:BF$53,"&lt;"&amp;T1229)*IF(U1229&lt;0.5,Riskregister!$K$5+(Riskregister!$L$5-Riskregister!$K$5)*SQRT(U1229/2),Riskregister!$L$5-(Riskregister!$L$5-Riskregister!$K$5)*SQRT((1-U1229)/2)))</f>
        <v>923684.30576000945</v>
      </c>
      <c r="W1229" s="30">
        <f t="shared" ca="1" si="753"/>
        <v>0.38461972758716612</v>
      </c>
      <c r="X1229" s="30">
        <f t="shared" ca="1" si="753"/>
        <v>0.44993522209580383</v>
      </c>
      <c r="Y1229" s="30">
        <f ca="1">IF(Riskregister!$E$6="",0,COUNTIF(BG$4:BG$53,"&lt;"&amp;W1229)*IF(X1229&lt;0.5,Riskregister!$K$6+(Riskregister!$L$6-Riskregister!$K$6)*SQRT(X1229/2),Riskregister!$L$6-(Riskregister!$L$6-Riskregister!$K$6)*SQRT((1-X1229)/2)))</f>
        <v>1053753.5123179301</v>
      </c>
      <c r="Z1229" s="30">
        <f t="shared" ca="1" si="754"/>
        <v>0.76211410987964334</v>
      </c>
      <c r="AA1229" s="30">
        <f t="shared" ca="1" si="754"/>
        <v>0.61542962105965915</v>
      </c>
      <c r="AB1229" s="30">
        <f ca="1">IF(Riskregister!$E$7="",0,COUNTIF(BH$4:BH$53,"&lt;"&amp;Z1229)*IF(AA1229&lt;0.5,Riskregister!$K$7+(Riskregister!$L$7-Riskregister!$K$7)*SQRT(AA1229/2),Riskregister!$L$7-(Riskregister!$L$7-Riskregister!$K$7)*SQRT((1-AA1229)/2)))</f>
        <v>1972190.6151824151</v>
      </c>
      <c r="AC1229" s="30">
        <f t="shared" ca="1" si="755"/>
        <v>0.7195395182170683</v>
      </c>
      <c r="AD1229" s="30">
        <f t="shared" ca="1" si="755"/>
        <v>0.86176457477094015</v>
      </c>
      <c r="AE1229" s="30">
        <f ca="1">IF(Riskregister!$E$8="",0,COUNTIF(BI$4:BI$53,"&lt;"&amp;AC1229)*IF(AD1229&lt;0.5,Riskregister!$K$8+(Riskregister!$L$8-Riskregister!$K$8)*SQRT(AD1229/2),Riskregister!$L$8-(Riskregister!$L$8-Riskregister!$K$8)*SQRT((1-AD1229)/2)))</f>
        <v>15057433.425184902</v>
      </c>
      <c r="AF1229" s="30">
        <f t="shared" ca="1" si="756"/>
        <v>0.52774397553859387</v>
      </c>
      <c r="AG1229" s="30">
        <f t="shared" ca="1" si="756"/>
        <v>0.97522739820392224</v>
      </c>
      <c r="AH1229" s="30">
        <f>IF(Riskregister!$E$9="",0,COUNTIF(BJ$4:BJ$53,"&lt;"&amp;AF1229)*IF(AG1229&lt;0.5,Riskregister!$K$9+(Riskregister!$L$9-Riskregister!$K$9)*SQRT(AG1229/2),Riskregister!$L$9-(Riskregister!$L$9-Riskregister!$K$9)*SQRT((1-AG1229)/2)))</f>
        <v>0</v>
      </c>
      <c r="AI1229" s="30">
        <f t="shared" ca="1" si="757"/>
        <v>0.61904003420656606</v>
      </c>
      <c r="AJ1229" s="30">
        <f t="shared" ca="1" si="757"/>
        <v>0.56476318792248659</v>
      </c>
      <c r="AK1229" s="30">
        <f>IF(Riskregister!$E$10="",0,COUNTIF(BK$4:BK$53,"&lt;"&amp;AI1229)*IF(AJ1229&lt;0.5,Riskregister!$K$10+(Riskregister!$L$10-Riskregister!$K$10)*SQRT(AJ1229/2),Riskregister!$L$10-(Riskregister!$L$10-Riskregister!$K$10)*SQRT((1-AJ1229)/2)))</f>
        <v>0</v>
      </c>
      <c r="AL1229" s="30">
        <f t="shared" ca="1" si="758"/>
        <v>0.82221853245653898</v>
      </c>
      <c r="AM1229" s="30">
        <f t="shared" ca="1" si="758"/>
        <v>0.57377904662112755</v>
      </c>
      <c r="AN1229" s="30">
        <f>IF(Riskregister!$E$11="",0,COUNTIF(BL$4:BL$53,"&lt;"&amp;AL1229)*IF(AM1229&lt;0.5,Riskregister!$K$11+(Riskregister!$L$11-Riskregister!$K$11)*SQRT(AM1229/2),Riskregister!$L$11-(Riskregister!$L$11-Riskregister!$K$11)*SQRT((1-AM1229)/2)))</f>
        <v>0</v>
      </c>
      <c r="AO1229" s="30">
        <f t="shared" ca="1" si="759"/>
        <v>0.82812204294558245</v>
      </c>
      <c r="AP1229" s="30">
        <f t="shared" ca="1" si="759"/>
        <v>0.77538281911872398</v>
      </c>
      <c r="AQ1229" s="30">
        <f>IF(Riskregister!$E$12="",0,COUNTIF(BM$4:BM$53,"&lt;"&amp;AO1229)*IF(AP1229&lt;0.5,Riskregister!$K$12+(Riskregister!$L$12-Riskregister!$K$12)*SQRT(AP1229/2),Riskregister!$L$12-(Riskregister!$L$12-Riskregister!$K$12)*SQRT((1-AP1229)/2)))</f>
        <v>0</v>
      </c>
      <c r="AR1229" s="30">
        <f t="shared" ca="1" si="760"/>
        <v>7.2326381113627214E-2</v>
      </c>
      <c r="AS1229" s="30">
        <f t="shared" ca="1" si="760"/>
        <v>0.92139939063996612</v>
      </c>
      <c r="AT1229" s="30">
        <f>IF(Riskregister!$E$13="",0,COUNTIF(BN$4:BN$53,"&lt;"&amp;AR1229)*IF(AS1229&lt;0.5,Riskregister!$K$13+(Riskregister!$L$13-Riskregister!$K$13)*SQRT(AS1229/2),Riskregister!$L$13-(Riskregister!$L$13-Riskregister!$K$13)*SQRT((1-AS1229)/2)))</f>
        <v>0</v>
      </c>
      <c r="AU1229" s="30">
        <f t="shared" ca="1" si="761"/>
        <v>0.72088991393178425</v>
      </c>
      <c r="AV1229" s="30">
        <f t="shared" ca="1" si="761"/>
        <v>0.42919064101483395</v>
      </c>
      <c r="AW1229" s="30">
        <f>IF(Riskregister!$E$14="",0,COUNTIF(BO$4:BO$53,"&lt;"&amp;AU1229)*IF(AV1229&lt;0.5,Riskregister!$K$14+(Riskregister!$L$14-Riskregister!$K$14)*SQRT(AV1229/2),Riskregister!$L$14-(Riskregister!$L$14-Riskregister!$K$14)*SQRT((1-AV1229)/2)))</f>
        <v>0</v>
      </c>
      <c r="AX1229" s="30">
        <f t="shared" ca="1" si="762"/>
        <v>0.96675969407941331</v>
      </c>
      <c r="AY1229" s="30">
        <f t="shared" ca="1" si="762"/>
        <v>3.4362725304130204E-2</v>
      </c>
      <c r="AZ1229" s="30">
        <f>IF(Riskregister!$E$15="",0,COUNTIF(BP$4:BP$53,"&lt;"&amp;AX1229)*IF(AY1229&lt;0.5,Riskregister!$K$15+(Riskregister!$L$15-Riskregister!$K$15)*SQRT(AY1229/2),Riskregister!$L$15-(Riskregister!$L$15-Riskregister!$K$15)*SQRT((1-AY1229)/2)))</f>
        <v>0</v>
      </c>
      <c r="BA1229" s="30">
        <f t="shared" ca="1" si="763"/>
        <v>0.74340530298660923</v>
      </c>
      <c r="BB1229" s="30">
        <f t="shared" ca="1" si="763"/>
        <v>0.89771493971170335</v>
      </c>
      <c r="BC1229" s="30">
        <f>IF(Riskregister!$E$16="",0,COUNTIF(BQ$4:BQ$53,"&lt;"&amp;BA1229)*IF(BB1229&lt;0.5,Riskregister!$K$16+(Riskregister!$L$16-Riskregister!$K$16)*SQRT(BB1229/2),Riskregister!$L$16-(Riskregister!$L$16-Riskregister!$K$16)*SQRT((1-BB1229)/2)))</f>
        <v>0</v>
      </c>
      <c r="BD1229" s="30">
        <f t="shared" ca="1" si="751"/>
        <v>19007061.858445257</v>
      </c>
    </row>
    <row r="1230" spans="20:56" x14ac:dyDescent="0.35">
      <c r="T1230" s="30">
        <f t="shared" ca="1" si="752"/>
        <v>0.36313112253457824</v>
      </c>
      <c r="U1230" s="30">
        <f t="shared" ca="1" si="752"/>
        <v>0.98302285309695236</v>
      </c>
      <c r="V1230" s="30">
        <f ca="1">IF(Riskregister!$E$5="",0,COUNTIF(BF$4:BF$53,"&lt;"&amp;T1230)*IF(U1230&lt;0.5,Riskregister!$K$5+(Riskregister!$L$5-Riskregister!$K$5)*SQRT(U1230/2),Riskregister!$L$5-(Riskregister!$L$5-Riskregister!$K$5)*SQRT((1-U1230)/2)))</f>
        <v>1675619.8363266787</v>
      </c>
      <c r="W1230" s="30">
        <f t="shared" ca="1" si="753"/>
        <v>0.84100240403901061</v>
      </c>
      <c r="X1230" s="30">
        <f t="shared" ca="1" si="753"/>
        <v>0.49747854441340722</v>
      </c>
      <c r="Y1230" s="30">
        <f ca="1">IF(Riskregister!$E$6="",0,COUNTIF(BG$4:BG$53,"&lt;"&amp;W1230)*IF(X1230&lt;0.5,Riskregister!$K$6+(Riskregister!$L$6-Riskregister!$K$6)*SQRT(X1230/2),Riskregister!$L$6-(Riskregister!$L$6-Riskregister!$K$6)*SQRT((1-X1230)/2)))</f>
        <v>3293183.4652595571</v>
      </c>
      <c r="Z1230" s="30">
        <f t="shared" ca="1" si="754"/>
        <v>0.29534069798308804</v>
      </c>
      <c r="AA1230" s="30">
        <f t="shared" ca="1" si="754"/>
        <v>0.6891913972056668</v>
      </c>
      <c r="AB1230" s="30">
        <f ca="1">IF(Riskregister!$E$7="",0,COUNTIF(BH$4:BH$53,"&lt;"&amp;Z1230)*IF(AA1230&lt;0.5,Riskregister!$K$7+(Riskregister!$L$7-Riskregister!$K$7)*SQRT(AA1230/2),Riskregister!$L$7-(Riskregister!$L$7-Riskregister!$K$7)*SQRT((1-AA1230)/2)))</f>
        <v>1310126.3354578444</v>
      </c>
      <c r="AC1230" s="30">
        <f t="shared" ca="1" si="755"/>
        <v>0.60928259831403364</v>
      </c>
      <c r="AD1230" s="30">
        <f t="shared" ca="1" si="755"/>
        <v>0.37306111161018973</v>
      </c>
      <c r="AE1230" s="30">
        <f ca="1">IF(Riskregister!$E$8="",0,COUNTIF(BI$4:BI$53,"&lt;"&amp;AC1230)*IF(AD1230&lt;0.5,Riskregister!$K$8+(Riskregister!$L$8-Riskregister!$K$8)*SQRT(AD1230/2),Riskregister!$L$8-(Riskregister!$L$8-Riskregister!$K$8)*SQRT((1-AD1230)/2)))</f>
        <v>6989674.8517150655</v>
      </c>
      <c r="AF1230" s="30">
        <f t="shared" ca="1" si="756"/>
        <v>0.76659925763423287</v>
      </c>
      <c r="AG1230" s="30">
        <f t="shared" ca="1" si="756"/>
        <v>0.20035612668782476</v>
      </c>
      <c r="AH1230" s="30">
        <f>IF(Riskregister!$E$9="",0,COUNTIF(BJ$4:BJ$53,"&lt;"&amp;AF1230)*IF(AG1230&lt;0.5,Riskregister!$K$9+(Riskregister!$L$9-Riskregister!$K$9)*SQRT(AG1230/2),Riskregister!$L$9-(Riskregister!$L$9-Riskregister!$K$9)*SQRT((1-AG1230)/2)))</f>
        <v>0</v>
      </c>
      <c r="AI1230" s="30">
        <f t="shared" ca="1" si="757"/>
        <v>8.7593248912741895E-2</v>
      </c>
      <c r="AJ1230" s="30">
        <f t="shared" ca="1" si="757"/>
        <v>0.17544793088413102</v>
      </c>
      <c r="AK1230" s="30">
        <f>IF(Riskregister!$E$10="",0,COUNTIF(BK$4:BK$53,"&lt;"&amp;AI1230)*IF(AJ1230&lt;0.5,Riskregister!$K$10+(Riskregister!$L$10-Riskregister!$K$10)*SQRT(AJ1230/2),Riskregister!$L$10-(Riskregister!$L$10-Riskregister!$K$10)*SQRT((1-AJ1230)/2)))</f>
        <v>0</v>
      </c>
      <c r="AL1230" s="30">
        <f t="shared" ca="1" si="758"/>
        <v>0.86805726963104091</v>
      </c>
      <c r="AM1230" s="30">
        <f t="shared" ca="1" si="758"/>
        <v>0.72789037043564764</v>
      </c>
      <c r="AN1230" s="30">
        <f>IF(Riskregister!$E$11="",0,COUNTIF(BL$4:BL$53,"&lt;"&amp;AL1230)*IF(AM1230&lt;0.5,Riskregister!$K$11+(Riskregister!$L$11-Riskregister!$K$11)*SQRT(AM1230/2),Riskregister!$L$11-(Riskregister!$L$11-Riskregister!$K$11)*SQRT((1-AM1230)/2)))</f>
        <v>0</v>
      </c>
      <c r="AO1230" s="30">
        <f t="shared" ca="1" si="759"/>
        <v>0.37126851253303583</v>
      </c>
      <c r="AP1230" s="30">
        <f t="shared" ca="1" si="759"/>
        <v>0.10692099556631629</v>
      </c>
      <c r="AQ1230" s="30">
        <f>IF(Riskregister!$E$12="",0,COUNTIF(BM$4:BM$53,"&lt;"&amp;AO1230)*IF(AP1230&lt;0.5,Riskregister!$K$12+(Riskregister!$L$12-Riskregister!$K$12)*SQRT(AP1230/2),Riskregister!$L$12-(Riskregister!$L$12-Riskregister!$K$12)*SQRT((1-AP1230)/2)))</f>
        <v>0</v>
      </c>
      <c r="AR1230" s="30">
        <f t="shared" ca="1" si="760"/>
        <v>0.26535750517890555</v>
      </c>
      <c r="AS1230" s="30">
        <f t="shared" ca="1" si="760"/>
        <v>0.63816487939554556</v>
      </c>
      <c r="AT1230" s="30">
        <f>IF(Riskregister!$E$13="",0,COUNTIF(BN$4:BN$53,"&lt;"&amp;AR1230)*IF(AS1230&lt;0.5,Riskregister!$K$13+(Riskregister!$L$13-Riskregister!$K$13)*SQRT(AS1230/2),Riskregister!$L$13-(Riskregister!$L$13-Riskregister!$K$13)*SQRT((1-AS1230)/2)))</f>
        <v>0</v>
      </c>
      <c r="AU1230" s="30">
        <f t="shared" ca="1" si="761"/>
        <v>0.96927837253162497</v>
      </c>
      <c r="AV1230" s="30">
        <f t="shared" ca="1" si="761"/>
        <v>0.27484255485809006</v>
      </c>
      <c r="AW1230" s="30">
        <f>IF(Riskregister!$E$14="",0,COUNTIF(BO$4:BO$53,"&lt;"&amp;AU1230)*IF(AV1230&lt;0.5,Riskregister!$K$14+(Riskregister!$L$14-Riskregister!$K$14)*SQRT(AV1230/2),Riskregister!$L$14-(Riskregister!$L$14-Riskregister!$K$14)*SQRT((1-AV1230)/2)))</f>
        <v>0</v>
      </c>
      <c r="AX1230" s="30">
        <f t="shared" ca="1" si="762"/>
        <v>0.9421638172420147</v>
      </c>
      <c r="AY1230" s="30">
        <f t="shared" ca="1" si="762"/>
        <v>0.79737124758001288</v>
      </c>
      <c r="AZ1230" s="30">
        <f>IF(Riskregister!$E$15="",0,COUNTIF(BP$4:BP$53,"&lt;"&amp;AX1230)*IF(AY1230&lt;0.5,Riskregister!$K$15+(Riskregister!$L$15-Riskregister!$K$15)*SQRT(AY1230/2),Riskregister!$L$15-(Riskregister!$L$15-Riskregister!$K$15)*SQRT((1-AY1230)/2)))</f>
        <v>0</v>
      </c>
      <c r="BA1230" s="30">
        <f t="shared" ca="1" si="763"/>
        <v>0.56522690641402074</v>
      </c>
      <c r="BB1230" s="30">
        <f t="shared" ca="1" si="763"/>
        <v>0.57253656108193929</v>
      </c>
      <c r="BC1230" s="30">
        <f>IF(Riskregister!$E$16="",0,COUNTIF(BQ$4:BQ$53,"&lt;"&amp;BA1230)*IF(BB1230&lt;0.5,Riskregister!$K$16+(Riskregister!$L$16-Riskregister!$K$16)*SQRT(BB1230/2),Riskregister!$L$16-(Riskregister!$L$16-Riskregister!$K$16)*SQRT((1-BB1230)/2)))</f>
        <v>0</v>
      </c>
      <c r="BD1230" s="30">
        <f t="shared" ca="1" si="751"/>
        <v>13268604.488759145</v>
      </c>
    </row>
    <row r="1231" spans="20:56" x14ac:dyDescent="0.35">
      <c r="T1231" s="30">
        <f t="shared" ca="1" si="752"/>
        <v>0.22645194294646054</v>
      </c>
      <c r="U1231" s="30">
        <f t="shared" ca="1" si="752"/>
        <v>0.10071650521707032</v>
      </c>
      <c r="V1231" s="30">
        <f ca="1">IF(Riskregister!$E$5="",0,COUNTIF(BF$4:BF$53,"&lt;"&amp;T1231)*IF(U1231&lt;0.5,Riskregister!$K$5+(Riskregister!$L$5-Riskregister!$K$5)*SQRT(U1231/2),Riskregister!$L$5-(Riskregister!$L$5-Riskregister!$K$5)*SQRT((1-U1231)/2)))</f>
        <v>501965.800602264</v>
      </c>
      <c r="W1231" s="30">
        <f t="shared" ca="1" si="753"/>
        <v>0.86210410402271898</v>
      </c>
      <c r="X1231" s="30">
        <f t="shared" ca="1" si="753"/>
        <v>0.50356546532191837</v>
      </c>
      <c r="Y1231" s="30">
        <f ca="1">IF(Riskregister!$E$6="",0,COUNTIF(BG$4:BG$53,"&lt;"&amp;W1231)*IF(X1231&lt;0.5,Riskregister!$K$6+(Riskregister!$L$6-Riskregister!$K$6)*SQRT(X1231/2),Riskregister!$L$6-(Riskregister!$L$6-Riskregister!$K$6)*SQRT((1-X1231)/2)))</f>
        <v>3309643.9797665379</v>
      </c>
      <c r="Z1231" s="30">
        <f t="shared" ca="1" si="754"/>
        <v>0.86692434970378196</v>
      </c>
      <c r="AA1231" s="30">
        <f t="shared" ca="1" si="754"/>
        <v>0.37072365994362522</v>
      </c>
      <c r="AB1231" s="30">
        <f ca="1">IF(Riskregister!$E$7="",0,COUNTIF(BH$4:BH$53,"&lt;"&amp;Z1231)*IF(AA1231&lt;0.5,Riskregister!$K$7+(Riskregister!$L$7-Riskregister!$K$7)*SQRT(AA1231/2),Riskregister!$L$7-(Riskregister!$L$7-Riskregister!$K$7)*SQRT((1-AA1231)/2)))</f>
        <v>1806190.5315608536</v>
      </c>
      <c r="AC1231" s="30">
        <f t="shared" ca="1" si="755"/>
        <v>0.89825332785704681</v>
      </c>
      <c r="AD1231" s="30">
        <f t="shared" ca="1" si="755"/>
        <v>0.64160162364547724</v>
      </c>
      <c r="AE1231" s="30">
        <f ca="1">IF(Riskregister!$E$8="",0,COUNTIF(BI$4:BI$53,"&lt;"&amp;AC1231)*IF(AD1231&lt;0.5,Riskregister!$K$8+(Riskregister!$L$8-Riskregister!$K$8)*SQRT(AD1231/2),Riskregister!$L$8-(Riskregister!$L$8-Riskregister!$K$8)*SQRT((1-AD1231)/2)))</f>
        <v>15051997.603996437</v>
      </c>
      <c r="AF1231" s="30">
        <f t="shared" ca="1" si="756"/>
        <v>0.50264283875763138</v>
      </c>
      <c r="AG1231" s="30">
        <f t="shared" ca="1" si="756"/>
        <v>0.89035213259682311</v>
      </c>
      <c r="AH1231" s="30">
        <f>IF(Riskregister!$E$9="",0,COUNTIF(BJ$4:BJ$53,"&lt;"&amp;AF1231)*IF(AG1231&lt;0.5,Riskregister!$K$9+(Riskregister!$L$9-Riskregister!$K$9)*SQRT(AG1231/2),Riskregister!$L$9-(Riskregister!$L$9-Riskregister!$K$9)*SQRT((1-AG1231)/2)))</f>
        <v>0</v>
      </c>
      <c r="AI1231" s="30">
        <f t="shared" ca="1" si="757"/>
        <v>0.97220280167617201</v>
      </c>
      <c r="AJ1231" s="30">
        <f t="shared" ca="1" si="757"/>
        <v>0.77055761763768238</v>
      </c>
      <c r="AK1231" s="30">
        <f>IF(Riskregister!$E$10="",0,COUNTIF(BK$4:BK$53,"&lt;"&amp;AI1231)*IF(AJ1231&lt;0.5,Riskregister!$K$10+(Riskregister!$L$10-Riskregister!$K$10)*SQRT(AJ1231/2),Riskregister!$L$10-(Riskregister!$L$10-Riskregister!$K$10)*SQRT((1-AJ1231)/2)))</f>
        <v>0</v>
      </c>
      <c r="AL1231" s="30">
        <f t="shared" ca="1" si="758"/>
        <v>0.61136623362795528</v>
      </c>
      <c r="AM1231" s="30">
        <f t="shared" ca="1" si="758"/>
        <v>0.85385627374490136</v>
      </c>
      <c r="AN1231" s="30">
        <f>IF(Riskregister!$E$11="",0,COUNTIF(BL$4:BL$53,"&lt;"&amp;AL1231)*IF(AM1231&lt;0.5,Riskregister!$K$11+(Riskregister!$L$11-Riskregister!$K$11)*SQRT(AM1231/2),Riskregister!$L$11-(Riskregister!$L$11-Riskregister!$K$11)*SQRT((1-AM1231)/2)))</f>
        <v>0</v>
      </c>
      <c r="AO1231" s="30">
        <f t="shared" ca="1" si="759"/>
        <v>0.7126904798650523</v>
      </c>
      <c r="AP1231" s="30">
        <f t="shared" ca="1" si="759"/>
        <v>0.40925075219502138</v>
      </c>
      <c r="AQ1231" s="30">
        <f>IF(Riskregister!$E$12="",0,COUNTIF(BM$4:BM$53,"&lt;"&amp;AO1231)*IF(AP1231&lt;0.5,Riskregister!$K$12+(Riskregister!$L$12-Riskregister!$K$12)*SQRT(AP1231/2),Riskregister!$L$12-(Riskregister!$L$12-Riskregister!$K$12)*SQRT((1-AP1231)/2)))</f>
        <v>0</v>
      </c>
      <c r="AR1231" s="30">
        <f t="shared" ca="1" si="760"/>
        <v>0.77275130622947275</v>
      </c>
      <c r="AS1231" s="30">
        <f t="shared" ca="1" si="760"/>
        <v>0.31380027254898424</v>
      </c>
      <c r="AT1231" s="30">
        <f>IF(Riskregister!$E$13="",0,COUNTIF(BN$4:BN$53,"&lt;"&amp;AR1231)*IF(AS1231&lt;0.5,Riskregister!$K$13+(Riskregister!$L$13-Riskregister!$K$13)*SQRT(AS1231/2),Riskregister!$L$13-(Riskregister!$L$13-Riskregister!$K$13)*SQRT((1-AS1231)/2)))</f>
        <v>0</v>
      </c>
      <c r="AU1231" s="30">
        <f t="shared" ca="1" si="761"/>
        <v>0.18670165475107448</v>
      </c>
      <c r="AV1231" s="30">
        <f t="shared" ca="1" si="761"/>
        <v>0.72749899874489465</v>
      </c>
      <c r="AW1231" s="30">
        <f>IF(Riskregister!$E$14="",0,COUNTIF(BO$4:BO$53,"&lt;"&amp;AU1231)*IF(AV1231&lt;0.5,Riskregister!$K$14+(Riskregister!$L$14-Riskregister!$K$14)*SQRT(AV1231/2),Riskregister!$L$14-(Riskregister!$L$14-Riskregister!$K$14)*SQRT((1-AV1231)/2)))</f>
        <v>0</v>
      </c>
      <c r="AX1231" s="30">
        <f t="shared" ca="1" si="762"/>
        <v>0.74132683884643835</v>
      </c>
      <c r="AY1231" s="30">
        <f t="shared" ca="1" si="762"/>
        <v>8.1047309322577865E-2</v>
      </c>
      <c r="AZ1231" s="30">
        <f>IF(Riskregister!$E$15="",0,COUNTIF(BP$4:BP$53,"&lt;"&amp;AX1231)*IF(AY1231&lt;0.5,Riskregister!$K$15+(Riskregister!$L$15-Riskregister!$K$15)*SQRT(AY1231/2),Riskregister!$L$15-(Riskregister!$L$15-Riskregister!$K$15)*SQRT((1-AY1231)/2)))</f>
        <v>0</v>
      </c>
      <c r="BA1231" s="30">
        <f t="shared" ca="1" si="763"/>
        <v>0.62983640465532098</v>
      </c>
      <c r="BB1231" s="30">
        <f t="shared" ca="1" si="763"/>
        <v>0.83740674084638389</v>
      </c>
      <c r="BC1231" s="30">
        <f>IF(Riskregister!$E$16="",0,COUNTIF(BQ$4:BQ$53,"&lt;"&amp;BA1231)*IF(BB1231&lt;0.5,Riskregister!$K$16+(Riskregister!$L$16-Riskregister!$K$16)*SQRT(BB1231/2),Riskregister!$L$16-(Riskregister!$L$16-Riskregister!$K$16)*SQRT((1-BB1231)/2)))</f>
        <v>0</v>
      </c>
      <c r="BD1231" s="30">
        <f t="shared" ca="1" si="751"/>
        <v>20669797.915926091</v>
      </c>
    </row>
    <row r="1232" spans="20:56" x14ac:dyDescent="0.35">
      <c r="T1232" s="30">
        <f t="shared" ca="1" si="752"/>
        <v>0.71262123125456345</v>
      </c>
      <c r="U1232" s="30">
        <f t="shared" ca="1" si="752"/>
        <v>0.4724058510069673</v>
      </c>
      <c r="V1232" s="30">
        <f ca="1">IF(Riskregister!$E$5="",0,COUNTIF(BF$4:BF$53,"&lt;"&amp;T1232)*IF(U1232&lt;0.5,Riskregister!$K$5+(Riskregister!$L$5-Riskregister!$K$5)*SQRT(U1232/2),Riskregister!$L$5-(Riskregister!$L$5-Riskregister!$K$5)*SQRT((1-U1232)/2)))</f>
        <v>1843516.0311405526</v>
      </c>
      <c r="W1232" s="30">
        <f t="shared" ca="1" si="753"/>
        <v>0.77352974348792536</v>
      </c>
      <c r="X1232" s="30">
        <f t="shared" ca="1" si="753"/>
        <v>0.43152924545746763</v>
      </c>
      <c r="Y1232" s="30">
        <f ca="1">IF(Riskregister!$E$6="",0,COUNTIF(BG$4:BG$53,"&lt;"&amp;W1232)*IF(X1232&lt;0.5,Riskregister!$K$6+(Riskregister!$L$6-Riskregister!$K$6)*SQRT(X1232/2),Riskregister!$L$6-(Riskregister!$L$6-Riskregister!$K$6)*SQRT((1-X1232)/2)))</f>
        <v>3108325.4172395333</v>
      </c>
      <c r="Z1232" s="30">
        <f t="shared" ca="1" si="754"/>
        <v>0.15410883485658322</v>
      </c>
      <c r="AA1232" s="30">
        <f t="shared" ca="1" si="754"/>
        <v>0.19073319527991506</v>
      </c>
      <c r="AB1232" s="30">
        <f ca="1">IF(Riskregister!$E$7="",0,COUNTIF(BH$4:BH$53,"&lt;"&amp;Z1232)*IF(AA1232&lt;0.5,Riskregister!$K$7+(Riskregister!$L$7-Riskregister!$K$7)*SQRT(AA1232/2),Riskregister!$L$7-(Riskregister!$L$7-Riskregister!$K$7)*SQRT((1-AA1232)/2)))</f>
        <v>632340.75840049679</v>
      </c>
      <c r="AC1232" s="30">
        <f t="shared" ca="1" si="755"/>
        <v>0.29103130130953003</v>
      </c>
      <c r="AD1232" s="30">
        <f t="shared" ca="1" si="755"/>
        <v>0.19926215782025025</v>
      </c>
      <c r="AE1232" s="30">
        <f ca="1">IF(Riskregister!$E$8="",0,COUNTIF(BI$4:BI$53,"&lt;"&amp;AC1232)*IF(AD1232&lt;0.5,Riskregister!$K$8+(Riskregister!$L$8-Riskregister!$K$8)*SQRT(AD1232/2),Riskregister!$L$8-(Riskregister!$L$8-Riskregister!$K$8)*SQRT((1-AD1232)/2)))</f>
        <v>3567052.7687418466</v>
      </c>
      <c r="AF1232" s="30">
        <f t="shared" ca="1" si="756"/>
        <v>0.27692328975011082</v>
      </c>
      <c r="AG1232" s="30">
        <f t="shared" ca="1" si="756"/>
        <v>0.72249592374487015</v>
      </c>
      <c r="AH1232" s="30">
        <f>IF(Riskregister!$E$9="",0,COUNTIF(BJ$4:BJ$53,"&lt;"&amp;AF1232)*IF(AG1232&lt;0.5,Riskregister!$K$9+(Riskregister!$L$9-Riskregister!$K$9)*SQRT(AG1232/2),Riskregister!$L$9-(Riskregister!$L$9-Riskregister!$K$9)*SQRT((1-AG1232)/2)))</f>
        <v>0</v>
      </c>
      <c r="AI1232" s="30">
        <f t="shared" ca="1" si="757"/>
        <v>0.62772589918160804</v>
      </c>
      <c r="AJ1232" s="30">
        <f t="shared" ca="1" si="757"/>
        <v>9.3878446805697457E-2</v>
      </c>
      <c r="AK1232" s="30">
        <f>IF(Riskregister!$E$10="",0,COUNTIF(BK$4:BK$53,"&lt;"&amp;AI1232)*IF(AJ1232&lt;0.5,Riskregister!$K$10+(Riskregister!$L$10-Riskregister!$K$10)*SQRT(AJ1232/2),Riskregister!$L$10-(Riskregister!$L$10-Riskregister!$K$10)*SQRT((1-AJ1232)/2)))</f>
        <v>0</v>
      </c>
      <c r="AL1232" s="30">
        <f t="shared" ca="1" si="758"/>
        <v>0.95233318049821791</v>
      </c>
      <c r="AM1232" s="30">
        <f t="shared" ca="1" si="758"/>
        <v>0.66049900002509687</v>
      </c>
      <c r="AN1232" s="30">
        <f>IF(Riskregister!$E$11="",0,COUNTIF(BL$4:BL$53,"&lt;"&amp;AL1232)*IF(AM1232&lt;0.5,Riskregister!$K$11+(Riskregister!$L$11-Riskregister!$K$11)*SQRT(AM1232/2),Riskregister!$L$11-(Riskregister!$L$11-Riskregister!$K$11)*SQRT((1-AM1232)/2)))</f>
        <v>0</v>
      </c>
      <c r="AO1232" s="30">
        <f t="shared" ca="1" si="759"/>
        <v>0.80023198527920947</v>
      </c>
      <c r="AP1232" s="30">
        <f t="shared" ca="1" si="759"/>
        <v>0.88969157127257992</v>
      </c>
      <c r="AQ1232" s="30">
        <f>IF(Riskregister!$E$12="",0,COUNTIF(BM$4:BM$53,"&lt;"&amp;AO1232)*IF(AP1232&lt;0.5,Riskregister!$K$12+(Riskregister!$L$12-Riskregister!$K$12)*SQRT(AP1232/2),Riskregister!$L$12-(Riskregister!$L$12-Riskregister!$K$12)*SQRT((1-AP1232)/2)))</f>
        <v>0</v>
      </c>
      <c r="AR1232" s="30">
        <f t="shared" ca="1" si="760"/>
        <v>0.13032357696909525</v>
      </c>
      <c r="AS1232" s="30">
        <f t="shared" ca="1" si="760"/>
        <v>0.42040947494035197</v>
      </c>
      <c r="AT1232" s="30">
        <f>IF(Riskregister!$E$13="",0,COUNTIF(BN$4:BN$53,"&lt;"&amp;AR1232)*IF(AS1232&lt;0.5,Riskregister!$K$13+(Riskregister!$L$13-Riskregister!$K$13)*SQRT(AS1232/2),Riskregister!$L$13-(Riskregister!$L$13-Riskregister!$K$13)*SQRT((1-AS1232)/2)))</f>
        <v>0</v>
      </c>
      <c r="AU1232" s="30">
        <f t="shared" ca="1" si="761"/>
        <v>0.85421585885989104</v>
      </c>
      <c r="AV1232" s="30">
        <f t="shared" ca="1" si="761"/>
        <v>0.17371705977212082</v>
      </c>
      <c r="AW1232" s="30">
        <f>IF(Riskregister!$E$14="",0,COUNTIF(BO$4:BO$53,"&lt;"&amp;AU1232)*IF(AV1232&lt;0.5,Riskregister!$K$14+(Riskregister!$L$14-Riskregister!$K$14)*SQRT(AV1232/2),Riskregister!$L$14-(Riskregister!$L$14-Riskregister!$K$14)*SQRT((1-AV1232)/2)))</f>
        <v>0</v>
      </c>
      <c r="AX1232" s="30">
        <f t="shared" ca="1" si="762"/>
        <v>0.32401423813378782</v>
      </c>
      <c r="AY1232" s="30">
        <f t="shared" ca="1" si="762"/>
        <v>0.25572489787673669</v>
      </c>
      <c r="AZ1232" s="30">
        <f>IF(Riskregister!$E$15="",0,COUNTIF(BP$4:BP$53,"&lt;"&amp;AX1232)*IF(AY1232&lt;0.5,Riskregister!$K$15+(Riskregister!$L$15-Riskregister!$K$15)*SQRT(AY1232/2),Riskregister!$L$15-(Riskregister!$L$15-Riskregister!$K$15)*SQRT((1-AY1232)/2)))</f>
        <v>0</v>
      </c>
      <c r="BA1232" s="30">
        <f t="shared" ca="1" si="763"/>
        <v>0.30178061570848935</v>
      </c>
      <c r="BB1232" s="30">
        <f t="shared" ca="1" si="763"/>
        <v>0.18501730934331817</v>
      </c>
      <c r="BC1232" s="30">
        <f>IF(Riskregister!$E$16="",0,COUNTIF(BQ$4:BQ$53,"&lt;"&amp;BA1232)*IF(BB1232&lt;0.5,Riskregister!$K$16+(Riskregister!$L$16-Riskregister!$K$16)*SQRT(BB1232/2),Riskregister!$L$16-(Riskregister!$L$16-Riskregister!$K$16)*SQRT((1-BB1232)/2)))</f>
        <v>0</v>
      </c>
      <c r="BD1232" s="30">
        <f t="shared" ca="1" si="751"/>
        <v>9151234.9755224288</v>
      </c>
    </row>
    <row r="1233" spans="20:56" x14ac:dyDescent="0.35">
      <c r="T1233" s="30">
        <f t="shared" ca="1" si="752"/>
        <v>5.3991931794031278E-2</v>
      </c>
      <c r="U1233" s="30">
        <f t="shared" ca="1" si="752"/>
        <v>0.81576520949718334</v>
      </c>
      <c r="V1233" s="30">
        <f ca="1">IF(Riskregister!$E$5="",0,COUNTIF(BF$4:BF$53,"&lt;"&amp;T1233)*IF(U1233&lt;0.5,Riskregister!$K$5+(Riskregister!$L$5-Riskregister!$K$5)*SQRT(U1233/2),Riskregister!$L$5-(Riskregister!$L$5-Riskregister!$K$5)*SQRT((1-U1233)/2)))</f>
        <v>463421.18561647204</v>
      </c>
      <c r="W1233" s="30">
        <f t="shared" ca="1" si="753"/>
        <v>5.9827584106631582E-2</v>
      </c>
      <c r="X1233" s="30">
        <f t="shared" ca="1" si="753"/>
        <v>0.61367079816890691</v>
      </c>
      <c r="Y1233" s="30">
        <f ca="1">IF(Riskregister!$E$6="",0,COUNTIF(BG$4:BG$53,"&lt;"&amp;W1233)*IF(X1233&lt;0.5,Riskregister!$K$6+(Riskregister!$L$6-Riskregister!$K$6)*SQRT(X1233/2),Riskregister!$L$6-(Riskregister!$L$6-Riskregister!$K$6)*SQRT((1-X1233)/2)))</f>
        <v>0</v>
      </c>
      <c r="Z1233" s="30">
        <f t="shared" ca="1" si="754"/>
        <v>0.59826925221963734</v>
      </c>
      <c r="AA1233" s="30">
        <f t="shared" ca="1" si="754"/>
        <v>0.78692476824789948</v>
      </c>
      <c r="AB1233" s="30">
        <f ca="1">IF(Riskregister!$E$7="",0,COUNTIF(BH$4:BH$53,"&lt;"&amp;Z1233)*IF(AA1233&lt;0.5,Riskregister!$K$7+(Riskregister!$L$7-Riskregister!$K$7)*SQRT(AA1233/2),Riskregister!$L$7-(Riskregister!$L$7-Riskregister!$K$7)*SQRT((1-AA1233)/2)))</f>
        <v>2000317.5384591762</v>
      </c>
      <c r="AC1233" s="30">
        <f t="shared" ca="1" si="755"/>
        <v>0.61568268662336889</v>
      </c>
      <c r="AD1233" s="30">
        <f t="shared" ca="1" si="755"/>
        <v>0.68350760002526856</v>
      </c>
      <c r="AE1233" s="30">
        <f ca="1">IF(Riskregister!$E$8="",0,COUNTIF(BI$4:BI$53,"&lt;"&amp;AC1233)*IF(AD1233&lt;0.5,Riskregister!$K$8+(Riskregister!$L$8-Riskregister!$K$8)*SQRT(AD1233/2),Riskregister!$L$8-(Riskregister!$L$8-Riskregister!$K$8)*SQRT((1-AD1233)/2)))</f>
        <v>9390995.8977115937</v>
      </c>
      <c r="AF1233" s="30">
        <f t="shared" ca="1" si="756"/>
        <v>0.57996571077804204</v>
      </c>
      <c r="AG1233" s="30">
        <f t="shared" ca="1" si="756"/>
        <v>0.70631459384051098</v>
      </c>
      <c r="AH1233" s="30">
        <f>IF(Riskregister!$E$9="",0,COUNTIF(BJ$4:BJ$53,"&lt;"&amp;AF1233)*IF(AG1233&lt;0.5,Riskregister!$K$9+(Riskregister!$L$9-Riskregister!$K$9)*SQRT(AG1233/2),Riskregister!$L$9-(Riskregister!$L$9-Riskregister!$K$9)*SQRT((1-AG1233)/2)))</f>
        <v>0</v>
      </c>
      <c r="AI1233" s="30">
        <f t="shared" ca="1" si="757"/>
        <v>0.6497941465901228</v>
      </c>
      <c r="AJ1233" s="30">
        <f t="shared" ca="1" si="757"/>
        <v>2.9917134836435433E-2</v>
      </c>
      <c r="AK1233" s="30">
        <f>IF(Riskregister!$E$10="",0,COUNTIF(BK$4:BK$53,"&lt;"&amp;AI1233)*IF(AJ1233&lt;0.5,Riskregister!$K$10+(Riskregister!$L$10-Riskregister!$K$10)*SQRT(AJ1233/2),Riskregister!$L$10-(Riskregister!$L$10-Riskregister!$K$10)*SQRT((1-AJ1233)/2)))</f>
        <v>0</v>
      </c>
      <c r="AL1233" s="30">
        <f t="shared" ca="1" si="758"/>
        <v>0.46845469834923326</v>
      </c>
      <c r="AM1233" s="30">
        <f t="shared" ca="1" si="758"/>
        <v>0.63485313059681225</v>
      </c>
      <c r="AN1233" s="30">
        <f>IF(Riskregister!$E$11="",0,COUNTIF(BL$4:BL$53,"&lt;"&amp;AL1233)*IF(AM1233&lt;0.5,Riskregister!$K$11+(Riskregister!$L$11-Riskregister!$K$11)*SQRT(AM1233/2),Riskregister!$L$11-(Riskregister!$L$11-Riskregister!$K$11)*SQRT((1-AM1233)/2)))</f>
        <v>0</v>
      </c>
      <c r="AO1233" s="30">
        <f t="shared" ca="1" si="759"/>
        <v>0.10476016961722323</v>
      </c>
      <c r="AP1233" s="30">
        <f t="shared" ca="1" si="759"/>
        <v>0.30146184610306359</v>
      </c>
      <c r="AQ1233" s="30">
        <f>IF(Riskregister!$E$12="",0,COUNTIF(BM$4:BM$53,"&lt;"&amp;AO1233)*IF(AP1233&lt;0.5,Riskregister!$K$12+(Riskregister!$L$12-Riskregister!$K$12)*SQRT(AP1233/2),Riskregister!$L$12-(Riskregister!$L$12-Riskregister!$K$12)*SQRT((1-AP1233)/2)))</f>
        <v>0</v>
      </c>
      <c r="AR1233" s="30">
        <f t="shared" ca="1" si="760"/>
        <v>0.32524472081471467</v>
      </c>
      <c r="AS1233" s="30">
        <f t="shared" ca="1" si="760"/>
        <v>0.82755835708798531</v>
      </c>
      <c r="AT1233" s="30">
        <f>IF(Riskregister!$E$13="",0,COUNTIF(BN$4:BN$53,"&lt;"&amp;AR1233)*IF(AS1233&lt;0.5,Riskregister!$K$13+(Riskregister!$L$13-Riskregister!$K$13)*SQRT(AS1233/2),Riskregister!$L$13-(Riskregister!$L$13-Riskregister!$K$13)*SQRT((1-AS1233)/2)))</f>
        <v>0</v>
      </c>
      <c r="AU1233" s="30">
        <f t="shared" ca="1" si="761"/>
        <v>0.46443580312894428</v>
      </c>
      <c r="AV1233" s="30">
        <f t="shared" ca="1" si="761"/>
        <v>0.83646047380005928</v>
      </c>
      <c r="AW1233" s="30">
        <f>IF(Riskregister!$E$14="",0,COUNTIF(BO$4:BO$53,"&lt;"&amp;AU1233)*IF(AV1233&lt;0.5,Riskregister!$K$14+(Riskregister!$L$14-Riskregister!$K$14)*SQRT(AV1233/2),Riskregister!$L$14-(Riskregister!$L$14-Riskregister!$K$14)*SQRT((1-AV1233)/2)))</f>
        <v>0</v>
      </c>
      <c r="AX1233" s="30">
        <f t="shared" ca="1" si="762"/>
        <v>0.42357989619727687</v>
      </c>
      <c r="AY1233" s="30">
        <f t="shared" ca="1" si="762"/>
        <v>0.26834373360610031</v>
      </c>
      <c r="AZ1233" s="30">
        <f>IF(Riskregister!$E$15="",0,COUNTIF(BP$4:BP$53,"&lt;"&amp;AX1233)*IF(AY1233&lt;0.5,Riskregister!$K$15+(Riskregister!$L$15-Riskregister!$K$15)*SQRT(AY1233/2),Riskregister!$L$15-(Riskregister!$L$15-Riskregister!$K$15)*SQRT((1-AY1233)/2)))</f>
        <v>0</v>
      </c>
      <c r="BA1233" s="30">
        <f t="shared" ca="1" si="763"/>
        <v>0.28576063136647445</v>
      </c>
      <c r="BB1233" s="30">
        <f t="shared" ca="1" si="763"/>
        <v>7.6899454763901476E-2</v>
      </c>
      <c r="BC1233" s="30">
        <f>IF(Riskregister!$E$16="",0,COUNTIF(BQ$4:BQ$53,"&lt;"&amp;BA1233)*IF(BB1233&lt;0.5,Riskregister!$K$16+(Riskregister!$L$16-Riskregister!$K$16)*SQRT(BB1233/2),Riskregister!$L$16-(Riskregister!$L$16-Riskregister!$K$16)*SQRT((1-BB1233)/2)))</f>
        <v>0</v>
      </c>
      <c r="BD1233" s="30">
        <f t="shared" ca="1" si="751"/>
        <v>11854734.621787243</v>
      </c>
    </row>
    <row r="1234" spans="20:56" x14ac:dyDescent="0.35">
      <c r="T1234" s="30">
        <f t="shared" ca="1" si="752"/>
        <v>0.24188026709758814</v>
      </c>
      <c r="U1234" s="30">
        <f t="shared" ca="1" si="752"/>
        <v>0.63523804901711267</v>
      </c>
      <c r="V1234" s="30">
        <f ca="1">IF(Riskregister!$E$5="",0,COUNTIF(BF$4:BF$53,"&lt;"&amp;T1234)*IF(U1234&lt;0.5,Riskregister!$K$5+(Riskregister!$L$5-Riskregister!$K$5)*SQRT(U1234/2),Riskregister!$L$5-(Riskregister!$L$5-Riskregister!$K$5)*SQRT((1-U1234)/2)))</f>
        <v>815645.22879497206</v>
      </c>
      <c r="W1234" s="30">
        <f t="shared" ca="1" si="753"/>
        <v>0.56494962014193972</v>
      </c>
      <c r="X1234" s="30">
        <f t="shared" ca="1" si="753"/>
        <v>0.39986994988249913</v>
      </c>
      <c r="Y1234" s="30">
        <f ca="1">IF(Riskregister!$E$6="",0,COUNTIF(BG$4:BG$53,"&lt;"&amp;W1234)*IF(X1234&lt;0.5,Riskregister!$K$6+(Riskregister!$L$6-Riskregister!$K$6)*SQRT(X1234/2),Riskregister!$L$6-(Riskregister!$L$6-Riskregister!$K$6)*SQRT((1-X1234)/2)))</f>
        <v>2009707.2017104833</v>
      </c>
      <c r="Z1234" s="30">
        <f t="shared" ca="1" si="754"/>
        <v>0.93394016066900631</v>
      </c>
      <c r="AA1234" s="30">
        <f t="shared" ca="1" si="754"/>
        <v>0.17953331997601152</v>
      </c>
      <c r="AB1234" s="30">
        <f ca="1">IF(Riskregister!$E$7="",0,COUNTIF(BH$4:BH$53,"&lt;"&amp;Z1234)*IF(AA1234&lt;0.5,Riskregister!$K$7+(Riskregister!$L$7-Riskregister!$K$7)*SQRT(AA1234/2),Riskregister!$L$7-(Riskregister!$L$7-Riskregister!$K$7)*SQRT((1-AA1234)/2)))</f>
        <v>1548637.9665323349</v>
      </c>
      <c r="AC1234" s="30">
        <f t="shared" ca="1" si="755"/>
        <v>0.62093425957218762</v>
      </c>
      <c r="AD1234" s="30">
        <f t="shared" ca="1" si="755"/>
        <v>0.82681962658281327</v>
      </c>
      <c r="AE1234" s="30">
        <f ca="1">IF(Riskregister!$E$8="",0,COUNTIF(BI$4:BI$53,"&lt;"&amp;AC1234)*IF(AD1234&lt;0.5,Riskregister!$K$8+(Riskregister!$L$8-Riskregister!$K$8)*SQRT(AD1234/2),Riskregister!$L$8-(Riskregister!$L$8-Riskregister!$K$8)*SQRT((1-AD1234)/2)))</f>
        <v>10850904.313041762</v>
      </c>
      <c r="AF1234" s="30">
        <f t="shared" ca="1" si="756"/>
        <v>0.61969275709612659</v>
      </c>
      <c r="AG1234" s="30">
        <f t="shared" ca="1" si="756"/>
        <v>0.14081406184133727</v>
      </c>
      <c r="AH1234" s="30">
        <f>IF(Riskregister!$E$9="",0,COUNTIF(BJ$4:BJ$53,"&lt;"&amp;AF1234)*IF(AG1234&lt;0.5,Riskregister!$K$9+(Riskregister!$L$9-Riskregister!$K$9)*SQRT(AG1234/2),Riskregister!$L$9-(Riskregister!$L$9-Riskregister!$K$9)*SQRT((1-AG1234)/2)))</f>
        <v>0</v>
      </c>
      <c r="AI1234" s="30">
        <f t="shared" ca="1" si="757"/>
        <v>0.60255961889226028</v>
      </c>
      <c r="AJ1234" s="30">
        <f t="shared" ca="1" si="757"/>
        <v>0.2267430625057455</v>
      </c>
      <c r="AK1234" s="30">
        <f>IF(Riskregister!$E$10="",0,COUNTIF(BK$4:BK$53,"&lt;"&amp;AI1234)*IF(AJ1234&lt;0.5,Riskregister!$K$10+(Riskregister!$L$10-Riskregister!$K$10)*SQRT(AJ1234/2),Riskregister!$L$10-(Riskregister!$L$10-Riskregister!$K$10)*SQRT((1-AJ1234)/2)))</f>
        <v>0</v>
      </c>
      <c r="AL1234" s="30">
        <f t="shared" ca="1" si="758"/>
        <v>0.15286632490770224</v>
      </c>
      <c r="AM1234" s="30">
        <f t="shared" ca="1" si="758"/>
        <v>0.7262665392617389</v>
      </c>
      <c r="AN1234" s="30">
        <f>IF(Riskregister!$E$11="",0,COUNTIF(BL$4:BL$53,"&lt;"&amp;AL1234)*IF(AM1234&lt;0.5,Riskregister!$K$11+(Riskregister!$L$11-Riskregister!$K$11)*SQRT(AM1234/2),Riskregister!$L$11-(Riskregister!$L$11-Riskregister!$K$11)*SQRT((1-AM1234)/2)))</f>
        <v>0</v>
      </c>
      <c r="AO1234" s="30">
        <f t="shared" ca="1" si="759"/>
        <v>0.12209103614783223</v>
      </c>
      <c r="AP1234" s="30">
        <f t="shared" ca="1" si="759"/>
        <v>0.43542110236111109</v>
      </c>
      <c r="AQ1234" s="30">
        <f>IF(Riskregister!$E$12="",0,COUNTIF(BM$4:BM$53,"&lt;"&amp;AO1234)*IF(AP1234&lt;0.5,Riskregister!$K$12+(Riskregister!$L$12-Riskregister!$K$12)*SQRT(AP1234/2),Riskregister!$L$12-(Riskregister!$L$12-Riskregister!$K$12)*SQRT((1-AP1234)/2)))</f>
        <v>0</v>
      </c>
      <c r="AR1234" s="30">
        <f t="shared" ca="1" si="760"/>
        <v>0.25191310282915191</v>
      </c>
      <c r="AS1234" s="30">
        <f t="shared" ca="1" si="760"/>
        <v>0.52749237656984949</v>
      </c>
      <c r="AT1234" s="30">
        <f>IF(Riskregister!$E$13="",0,COUNTIF(BN$4:BN$53,"&lt;"&amp;AR1234)*IF(AS1234&lt;0.5,Riskregister!$K$13+(Riskregister!$L$13-Riskregister!$K$13)*SQRT(AS1234/2),Riskregister!$L$13-(Riskregister!$L$13-Riskregister!$K$13)*SQRT((1-AS1234)/2)))</f>
        <v>0</v>
      </c>
      <c r="AU1234" s="30">
        <f t="shared" ca="1" si="761"/>
        <v>0.68108924566000628</v>
      </c>
      <c r="AV1234" s="30">
        <f t="shared" ca="1" si="761"/>
        <v>0.32843098597691545</v>
      </c>
      <c r="AW1234" s="30">
        <f>IF(Riskregister!$E$14="",0,COUNTIF(BO$4:BO$53,"&lt;"&amp;AU1234)*IF(AV1234&lt;0.5,Riskregister!$K$14+(Riskregister!$L$14-Riskregister!$K$14)*SQRT(AV1234/2),Riskregister!$L$14-(Riskregister!$L$14-Riskregister!$K$14)*SQRT((1-AV1234)/2)))</f>
        <v>0</v>
      </c>
      <c r="AX1234" s="30">
        <f t="shared" ca="1" si="762"/>
        <v>0.48455788251730969</v>
      </c>
      <c r="AY1234" s="30">
        <f t="shared" ca="1" si="762"/>
        <v>0.36779989775406641</v>
      </c>
      <c r="AZ1234" s="30">
        <f>IF(Riskregister!$E$15="",0,COUNTIF(BP$4:BP$53,"&lt;"&amp;AX1234)*IF(AY1234&lt;0.5,Riskregister!$K$15+(Riskregister!$L$15-Riskregister!$K$15)*SQRT(AY1234/2),Riskregister!$L$15-(Riskregister!$L$15-Riskregister!$K$15)*SQRT((1-AY1234)/2)))</f>
        <v>0</v>
      </c>
      <c r="BA1234" s="30">
        <f t="shared" ca="1" si="763"/>
        <v>0.57633210894310705</v>
      </c>
      <c r="BB1234" s="30">
        <f t="shared" ca="1" si="763"/>
        <v>0.37926861713640481</v>
      </c>
      <c r="BC1234" s="30">
        <f>IF(Riskregister!$E$16="",0,COUNTIF(BQ$4:BQ$53,"&lt;"&amp;BA1234)*IF(BB1234&lt;0.5,Riskregister!$K$16+(Riskregister!$L$16-Riskregister!$K$16)*SQRT(BB1234/2),Riskregister!$L$16-(Riskregister!$L$16-Riskregister!$K$16)*SQRT((1-BB1234)/2)))</f>
        <v>0</v>
      </c>
      <c r="BD1234" s="30">
        <f t="shared" ca="1" si="751"/>
        <v>15224894.710079551</v>
      </c>
    </row>
    <row r="1235" spans="20:56" x14ac:dyDescent="0.35">
      <c r="T1235" s="30">
        <f t="shared" ca="1" si="752"/>
        <v>0.465078565185571</v>
      </c>
      <c r="U1235" s="30">
        <f t="shared" ca="1" si="752"/>
        <v>0.81112503539558967</v>
      </c>
      <c r="V1235" s="30">
        <f ca="1">IF(Riskregister!$E$5="",0,COUNTIF(BF$4:BF$53,"&lt;"&amp;T1235)*IF(U1235&lt;0.5,Riskregister!$K$5+(Riskregister!$L$5-Riskregister!$K$5)*SQRT(U1235/2),Riskregister!$L$5-(Riskregister!$L$5-Riskregister!$K$5)*SQRT((1-U1235)/2)))</f>
        <v>1385135.7914982676</v>
      </c>
      <c r="W1235" s="30">
        <f t="shared" ca="1" si="753"/>
        <v>0.79917061573227699</v>
      </c>
      <c r="X1235" s="30">
        <f t="shared" ca="1" si="753"/>
        <v>0.41115642751778381</v>
      </c>
      <c r="Y1235" s="30">
        <f ca="1">IF(Riskregister!$E$6="",0,COUNTIF(BG$4:BG$53,"&lt;"&amp;W1235)*IF(X1235&lt;0.5,Riskregister!$K$6+(Riskregister!$L$6-Riskregister!$K$6)*SQRT(X1235/2),Riskregister!$L$6-(Riskregister!$L$6-Riskregister!$K$6)*SQRT((1-X1235)/2)))</f>
        <v>3048399.6228576102</v>
      </c>
      <c r="Z1235" s="30">
        <f t="shared" ca="1" si="754"/>
        <v>6.6950358358848328E-2</v>
      </c>
      <c r="AA1235" s="30">
        <f t="shared" ca="1" si="754"/>
        <v>0.91468423520456643</v>
      </c>
      <c r="AB1235" s="30">
        <f ca="1">IF(Riskregister!$E$7="",0,COUNTIF(BH$4:BH$53,"&lt;"&amp;Z1235)*IF(AA1235&lt;0.5,Riskregister!$K$7+(Riskregister!$L$7-Riskregister!$K$7)*SQRT(AA1235/2),Riskregister!$L$7-(Riskregister!$L$7-Riskregister!$K$7)*SQRT((1-AA1235)/2)))</f>
        <v>983135.26025772945</v>
      </c>
      <c r="AC1235" s="30">
        <f t="shared" ca="1" si="755"/>
        <v>0.59590129462049657</v>
      </c>
      <c r="AD1235" s="30">
        <f t="shared" ca="1" si="755"/>
        <v>0.55454773341081198</v>
      </c>
      <c r="AE1235" s="30">
        <f ca="1">IF(Riskregister!$E$8="",0,COUNTIF(BI$4:BI$53,"&lt;"&amp;AC1235)*IF(AD1235&lt;0.5,Riskregister!$K$8+(Riskregister!$L$8-Riskregister!$K$8)*SQRT(AD1235/2),Riskregister!$L$8-(Riskregister!$L$8-Riskregister!$K$8)*SQRT((1-AD1235)/2)))</f>
        <v>8345664.3787453715</v>
      </c>
      <c r="AF1235" s="30">
        <f t="shared" ca="1" si="756"/>
        <v>0.33782480231509682</v>
      </c>
      <c r="AG1235" s="30">
        <f t="shared" ca="1" si="756"/>
        <v>0.97720489968658553</v>
      </c>
      <c r="AH1235" s="30">
        <f>IF(Riskregister!$E$9="",0,COUNTIF(BJ$4:BJ$53,"&lt;"&amp;AF1235)*IF(AG1235&lt;0.5,Riskregister!$K$9+(Riskregister!$L$9-Riskregister!$K$9)*SQRT(AG1235/2),Riskregister!$L$9-(Riskregister!$L$9-Riskregister!$K$9)*SQRT((1-AG1235)/2)))</f>
        <v>0</v>
      </c>
      <c r="AI1235" s="30">
        <f t="shared" ca="1" si="757"/>
        <v>0.62759432237473867</v>
      </c>
      <c r="AJ1235" s="30">
        <f t="shared" ca="1" si="757"/>
        <v>0.14773332947430751</v>
      </c>
      <c r="AK1235" s="30">
        <f>IF(Riskregister!$E$10="",0,COUNTIF(BK$4:BK$53,"&lt;"&amp;AI1235)*IF(AJ1235&lt;0.5,Riskregister!$K$10+(Riskregister!$L$10-Riskregister!$K$10)*SQRT(AJ1235/2),Riskregister!$L$10-(Riskregister!$L$10-Riskregister!$K$10)*SQRT((1-AJ1235)/2)))</f>
        <v>0</v>
      </c>
      <c r="AL1235" s="30">
        <f t="shared" ca="1" si="758"/>
        <v>0.29389073044354697</v>
      </c>
      <c r="AM1235" s="30">
        <f t="shared" ca="1" si="758"/>
        <v>3.5184508554298666E-2</v>
      </c>
      <c r="AN1235" s="30">
        <f>IF(Riskregister!$E$11="",0,COUNTIF(BL$4:BL$53,"&lt;"&amp;AL1235)*IF(AM1235&lt;0.5,Riskregister!$K$11+(Riskregister!$L$11-Riskregister!$K$11)*SQRT(AM1235/2),Riskregister!$L$11-(Riskregister!$L$11-Riskregister!$K$11)*SQRT((1-AM1235)/2)))</f>
        <v>0</v>
      </c>
      <c r="AO1235" s="30">
        <f t="shared" ca="1" si="759"/>
        <v>0.4510718741193287</v>
      </c>
      <c r="AP1235" s="30">
        <f t="shared" ca="1" si="759"/>
        <v>0.22915511565442737</v>
      </c>
      <c r="AQ1235" s="30">
        <f>IF(Riskregister!$E$12="",0,COUNTIF(BM$4:BM$53,"&lt;"&amp;AO1235)*IF(AP1235&lt;0.5,Riskregister!$K$12+(Riskregister!$L$12-Riskregister!$K$12)*SQRT(AP1235/2),Riskregister!$L$12-(Riskregister!$L$12-Riskregister!$K$12)*SQRT((1-AP1235)/2)))</f>
        <v>0</v>
      </c>
      <c r="AR1235" s="30">
        <f t="shared" ca="1" si="760"/>
        <v>9.3502178483571563E-2</v>
      </c>
      <c r="AS1235" s="30">
        <f t="shared" ca="1" si="760"/>
        <v>0.22941081479838332</v>
      </c>
      <c r="AT1235" s="30">
        <f>IF(Riskregister!$E$13="",0,COUNTIF(BN$4:BN$53,"&lt;"&amp;AR1235)*IF(AS1235&lt;0.5,Riskregister!$K$13+(Riskregister!$L$13-Riskregister!$K$13)*SQRT(AS1235/2),Riskregister!$L$13-(Riskregister!$L$13-Riskregister!$K$13)*SQRT((1-AS1235)/2)))</f>
        <v>0</v>
      </c>
      <c r="AU1235" s="30">
        <f t="shared" ca="1" si="761"/>
        <v>0.59465466721529192</v>
      </c>
      <c r="AV1235" s="30">
        <f t="shared" ca="1" si="761"/>
        <v>0.11544976560828257</v>
      </c>
      <c r="AW1235" s="30">
        <f>IF(Riskregister!$E$14="",0,COUNTIF(BO$4:BO$53,"&lt;"&amp;AU1235)*IF(AV1235&lt;0.5,Riskregister!$K$14+(Riskregister!$L$14-Riskregister!$K$14)*SQRT(AV1235/2),Riskregister!$L$14-(Riskregister!$L$14-Riskregister!$K$14)*SQRT((1-AV1235)/2)))</f>
        <v>0</v>
      </c>
      <c r="AX1235" s="30">
        <f t="shared" ca="1" si="762"/>
        <v>0.10288893402774835</v>
      </c>
      <c r="AY1235" s="30">
        <f t="shared" ca="1" si="762"/>
        <v>0.32824283947007282</v>
      </c>
      <c r="AZ1235" s="30">
        <f>IF(Riskregister!$E$15="",0,COUNTIF(BP$4:BP$53,"&lt;"&amp;AX1235)*IF(AY1235&lt;0.5,Riskregister!$K$15+(Riskregister!$L$15-Riskregister!$K$15)*SQRT(AY1235/2),Riskregister!$L$15-(Riskregister!$L$15-Riskregister!$K$15)*SQRT((1-AY1235)/2)))</f>
        <v>0</v>
      </c>
      <c r="BA1235" s="30">
        <f t="shared" ca="1" si="763"/>
        <v>6.3139027129881065E-2</v>
      </c>
      <c r="BB1235" s="30">
        <f t="shared" ca="1" si="763"/>
        <v>0.37713096978176952</v>
      </c>
      <c r="BC1235" s="30">
        <f>IF(Riskregister!$E$16="",0,COUNTIF(BQ$4:BQ$53,"&lt;"&amp;BA1235)*IF(BB1235&lt;0.5,Riskregister!$K$16+(Riskregister!$L$16-Riskregister!$K$16)*SQRT(BB1235/2),Riskregister!$L$16-(Riskregister!$L$16-Riskregister!$K$16)*SQRT((1-BB1235)/2)))</f>
        <v>0</v>
      </c>
      <c r="BD1235" s="30">
        <f t="shared" ca="1" si="751"/>
        <v>13762335.05335898</v>
      </c>
    </row>
    <row r="1236" spans="20:56" x14ac:dyDescent="0.35">
      <c r="T1236" s="30">
        <f t="shared" ca="1" si="752"/>
        <v>0.59505375512377201</v>
      </c>
      <c r="U1236" s="30">
        <f t="shared" ca="1" si="752"/>
        <v>0.50933678016496475</v>
      </c>
      <c r="V1236" s="30">
        <f ca="1">IF(Riskregister!$E$5="",0,COUNTIF(BF$4:BF$53,"&lt;"&amp;T1236)*IF(U1236&lt;0.5,Riskregister!$K$5+(Riskregister!$L$5-Riskregister!$K$5)*SQRT(U1236/2),Riskregister!$L$5-(Riskregister!$L$5-Riskregister!$K$5)*SQRT((1-U1236)/2)))</f>
        <v>1508442.701710789</v>
      </c>
      <c r="W1236" s="30">
        <f t="shared" ca="1" si="753"/>
        <v>0.17459658409118028</v>
      </c>
      <c r="X1236" s="30">
        <f t="shared" ca="1" si="753"/>
        <v>0.79269042831589642</v>
      </c>
      <c r="Y1236" s="30">
        <f ca="1">IF(Riskregister!$E$6="",0,COUNTIF(BG$4:BG$53,"&lt;"&amp;W1236)*IF(X1236&lt;0.5,Riskregister!$K$6+(Riskregister!$L$6-Riskregister!$K$6)*SQRT(X1236/2),Riskregister!$L$6-(Riskregister!$L$6-Riskregister!$K$6)*SQRT((1-X1236)/2)))</f>
        <v>1420481.6602313195</v>
      </c>
      <c r="Z1236" s="30">
        <f t="shared" ca="1" si="754"/>
        <v>0.98956340147300725</v>
      </c>
      <c r="AA1236" s="30">
        <f t="shared" ca="1" si="754"/>
        <v>0.3014442589419386</v>
      </c>
      <c r="AB1236" s="30">
        <f ca="1">IF(Riskregister!$E$7="",0,COUNTIF(BH$4:BH$53,"&lt;"&amp;Z1236)*IF(AA1236&lt;0.5,Riskregister!$K$7+(Riskregister!$L$7-Riskregister!$K$7)*SQRT(AA1236/2),Riskregister!$L$7-(Riskregister!$L$7-Riskregister!$K$7)*SQRT((1-AA1236)/2)))</f>
        <v>2416444.1359331864</v>
      </c>
      <c r="AC1236" s="30">
        <f t="shared" ca="1" si="755"/>
        <v>0.15029959977774399</v>
      </c>
      <c r="AD1236" s="30">
        <f t="shared" ca="1" si="755"/>
        <v>0.64472201800594808</v>
      </c>
      <c r="AE1236" s="30">
        <f ca="1">IF(Riskregister!$E$8="",0,COUNTIF(BI$4:BI$53,"&lt;"&amp;AC1236)*IF(AD1236&lt;0.5,Riskregister!$K$8+(Riskregister!$L$8-Riskregister!$K$8)*SQRT(AD1236/2),Riskregister!$L$8-(Riskregister!$L$8-Riskregister!$K$8)*SQRT((1-AD1236)/2)))</f>
        <v>3019079.6807735292</v>
      </c>
      <c r="AF1236" s="30">
        <f t="shared" ca="1" si="756"/>
        <v>0.75175238999791705</v>
      </c>
      <c r="AG1236" s="30">
        <f t="shared" ca="1" si="756"/>
        <v>1.9157103344407123E-3</v>
      </c>
      <c r="AH1236" s="30">
        <f>IF(Riskregister!$E$9="",0,COUNTIF(BJ$4:BJ$53,"&lt;"&amp;AF1236)*IF(AG1236&lt;0.5,Riskregister!$K$9+(Riskregister!$L$9-Riskregister!$K$9)*SQRT(AG1236/2),Riskregister!$L$9-(Riskregister!$L$9-Riskregister!$K$9)*SQRT((1-AG1236)/2)))</f>
        <v>0</v>
      </c>
      <c r="AI1236" s="30">
        <f t="shared" ca="1" si="757"/>
        <v>0.69827010076746121</v>
      </c>
      <c r="AJ1236" s="30">
        <f t="shared" ca="1" si="757"/>
        <v>0.65608793797534448</v>
      </c>
      <c r="AK1236" s="30">
        <f>IF(Riskregister!$E$10="",0,COUNTIF(BK$4:BK$53,"&lt;"&amp;AI1236)*IF(AJ1236&lt;0.5,Riskregister!$K$10+(Riskregister!$L$10-Riskregister!$K$10)*SQRT(AJ1236/2),Riskregister!$L$10-(Riskregister!$L$10-Riskregister!$K$10)*SQRT((1-AJ1236)/2)))</f>
        <v>0</v>
      </c>
      <c r="AL1236" s="30">
        <f t="shared" ca="1" si="758"/>
        <v>0.4731262056635045</v>
      </c>
      <c r="AM1236" s="30">
        <f t="shared" ca="1" si="758"/>
        <v>0.63161701119860703</v>
      </c>
      <c r="AN1236" s="30">
        <f>IF(Riskregister!$E$11="",0,COUNTIF(BL$4:BL$53,"&lt;"&amp;AL1236)*IF(AM1236&lt;0.5,Riskregister!$K$11+(Riskregister!$L$11-Riskregister!$K$11)*SQRT(AM1236/2),Riskregister!$L$11-(Riskregister!$L$11-Riskregister!$K$11)*SQRT((1-AM1236)/2)))</f>
        <v>0</v>
      </c>
      <c r="AO1236" s="30">
        <f t="shared" ca="1" si="759"/>
        <v>0.59759962248479626</v>
      </c>
      <c r="AP1236" s="30">
        <f t="shared" ca="1" si="759"/>
        <v>0.48325835237007697</v>
      </c>
      <c r="AQ1236" s="30">
        <f>IF(Riskregister!$E$12="",0,COUNTIF(BM$4:BM$53,"&lt;"&amp;AO1236)*IF(AP1236&lt;0.5,Riskregister!$K$12+(Riskregister!$L$12-Riskregister!$K$12)*SQRT(AP1236/2),Riskregister!$L$12-(Riskregister!$L$12-Riskregister!$K$12)*SQRT((1-AP1236)/2)))</f>
        <v>0</v>
      </c>
      <c r="AR1236" s="30">
        <f t="shared" ca="1" si="760"/>
        <v>0.49741195160108465</v>
      </c>
      <c r="AS1236" s="30">
        <f t="shared" ca="1" si="760"/>
        <v>0.10574316538619821</v>
      </c>
      <c r="AT1236" s="30">
        <f>IF(Riskregister!$E$13="",0,COUNTIF(BN$4:BN$53,"&lt;"&amp;AR1236)*IF(AS1236&lt;0.5,Riskregister!$K$13+(Riskregister!$L$13-Riskregister!$K$13)*SQRT(AS1236/2),Riskregister!$L$13-(Riskregister!$L$13-Riskregister!$K$13)*SQRT((1-AS1236)/2)))</f>
        <v>0</v>
      </c>
      <c r="AU1236" s="30">
        <f t="shared" ca="1" si="761"/>
        <v>0.16472260895324276</v>
      </c>
      <c r="AV1236" s="30">
        <f t="shared" ca="1" si="761"/>
        <v>0.18899723720617423</v>
      </c>
      <c r="AW1236" s="30">
        <f>IF(Riskregister!$E$14="",0,COUNTIF(BO$4:BO$53,"&lt;"&amp;AU1236)*IF(AV1236&lt;0.5,Riskregister!$K$14+(Riskregister!$L$14-Riskregister!$K$14)*SQRT(AV1236/2),Riskregister!$L$14-(Riskregister!$L$14-Riskregister!$K$14)*SQRT((1-AV1236)/2)))</f>
        <v>0</v>
      </c>
      <c r="AX1236" s="30">
        <f t="shared" ca="1" si="762"/>
        <v>0.31785538671629399</v>
      </c>
      <c r="AY1236" s="30">
        <f t="shared" ca="1" si="762"/>
        <v>0.50036209235186924</v>
      </c>
      <c r="AZ1236" s="30">
        <f>IF(Riskregister!$E$15="",0,COUNTIF(BP$4:BP$53,"&lt;"&amp;AX1236)*IF(AY1236&lt;0.5,Riskregister!$K$15+(Riskregister!$L$15-Riskregister!$K$15)*SQRT(AY1236/2),Riskregister!$L$15-(Riskregister!$L$15-Riskregister!$K$15)*SQRT((1-AY1236)/2)))</f>
        <v>0</v>
      </c>
      <c r="BA1236" s="30">
        <f t="shared" ca="1" si="763"/>
        <v>0.10027806203944756</v>
      </c>
      <c r="BB1236" s="30">
        <f t="shared" ca="1" si="763"/>
        <v>0.46913849597211743</v>
      </c>
      <c r="BC1236" s="30">
        <f>IF(Riskregister!$E$16="",0,COUNTIF(BQ$4:BQ$53,"&lt;"&amp;BA1236)*IF(BB1236&lt;0.5,Riskregister!$K$16+(Riskregister!$L$16-Riskregister!$K$16)*SQRT(BB1236/2),Riskregister!$L$16-(Riskregister!$L$16-Riskregister!$K$16)*SQRT((1-BB1236)/2)))</f>
        <v>0</v>
      </c>
      <c r="BD1236" s="30">
        <f t="shared" ca="1" si="751"/>
        <v>8364448.1786488248</v>
      </c>
    </row>
    <row r="1237" spans="20:56" x14ac:dyDescent="0.35">
      <c r="T1237" s="30">
        <f t="shared" ca="1" si="752"/>
        <v>0.97405016043866988</v>
      </c>
      <c r="U1237" s="30">
        <f t="shared" ca="1" si="752"/>
        <v>0.34677523368472374</v>
      </c>
      <c r="V1237" s="30">
        <f ca="1">IF(Riskregister!$E$5="",0,COUNTIF(BF$4:BF$53,"&lt;"&amp;T1237)*IF(U1237&lt;0.5,Riskregister!$K$5+(Riskregister!$L$5-Riskregister!$K$5)*SQRT(U1237/2),Riskregister!$L$5-(Riskregister!$L$5-Riskregister!$K$5)*SQRT((1-U1237)/2)))</f>
        <v>2699034.1938318186</v>
      </c>
      <c r="W1237" s="30">
        <f t="shared" ca="1" si="753"/>
        <v>0.59026708083847634</v>
      </c>
      <c r="X1237" s="30">
        <f t="shared" ca="1" si="753"/>
        <v>0.54093104355022881</v>
      </c>
      <c r="Y1237" s="30">
        <f ca="1">IF(Riskregister!$E$6="",0,COUNTIF(BG$4:BG$53,"&lt;"&amp;W1237)*IF(X1237&lt;0.5,Riskregister!$K$6+(Riskregister!$L$6-Riskregister!$K$6)*SQRT(X1237/2),Riskregister!$L$6-(Riskregister!$L$6-Riskregister!$K$6)*SQRT((1-X1237)/2)))</f>
        <v>2275248.7606050204</v>
      </c>
      <c r="Z1237" s="30">
        <f t="shared" ca="1" si="754"/>
        <v>0.36459834032703797</v>
      </c>
      <c r="AA1237" s="30">
        <f t="shared" ca="1" si="754"/>
        <v>0.39855353691393236</v>
      </c>
      <c r="AB1237" s="30">
        <f ca="1">IF(Riskregister!$E$7="",0,COUNTIF(BH$4:BH$53,"&lt;"&amp;Z1237)*IF(AA1237&lt;0.5,Riskregister!$K$7+(Riskregister!$L$7-Riskregister!$K$7)*SQRT(AA1237/2),Riskregister!$L$7-(Riskregister!$L$7-Riskregister!$K$7)*SQRT((1-AA1237)/2)))</f>
        <v>1031207.4650177498</v>
      </c>
      <c r="AC1237" s="30">
        <f t="shared" ca="1" si="755"/>
        <v>7.3137159760142678E-3</v>
      </c>
      <c r="AD1237" s="30">
        <f t="shared" ca="1" si="755"/>
        <v>0.92093296676999359</v>
      </c>
      <c r="AE1237" s="30">
        <f ca="1">IF(Riskregister!$E$8="",0,COUNTIF(BI$4:BI$53,"&lt;"&amp;AC1237)*IF(AD1237&lt;0.5,Riskregister!$K$8+(Riskregister!$L$8-Riskregister!$K$8)*SQRT(AD1237/2),Riskregister!$L$8-(Riskregister!$L$8-Riskregister!$K$8)*SQRT((1-AD1237)/2)))</f>
        <v>0</v>
      </c>
      <c r="AF1237" s="30">
        <f t="shared" ca="1" si="756"/>
        <v>0.60146677132740112</v>
      </c>
      <c r="AG1237" s="30">
        <f t="shared" ca="1" si="756"/>
        <v>0.28798759939797536</v>
      </c>
      <c r="AH1237" s="30">
        <f>IF(Riskregister!$E$9="",0,COUNTIF(BJ$4:BJ$53,"&lt;"&amp;AF1237)*IF(AG1237&lt;0.5,Riskregister!$K$9+(Riskregister!$L$9-Riskregister!$K$9)*SQRT(AG1237/2),Riskregister!$L$9-(Riskregister!$L$9-Riskregister!$K$9)*SQRT((1-AG1237)/2)))</f>
        <v>0</v>
      </c>
      <c r="AI1237" s="30">
        <f t="shared" ca="1" si="757"/>
        <v>0.38251281839581963</v>
      </c>
      <c r="AJ1237" s="30">
        <f t="shared" ca="1" si="757"/>
        <v>0.22030323011371833</v>
      </c>
      <c r="AK1237" s="30">
        <f>IF(Riskregister!$E$10="",0,COUNTIF(BK$4:BK$53,"&lt;"&amp;AI1237)*IF(AJ1237&lt;0.5,Riskregister!$K$10+(Riskregister!$L$10-Riskregister!$K$10)*SQRT(AJ1237/2),Riskregister!$L$10-(Riskregister!$L$10-Riskregister!$K$10)*SQRT((1-AJ1237)/2)))</f>
        <v>0</v>
      </c>
      <c r="AL1237" s="30">
        <f t="shared" ca="1" si="758"/>
        <v>0.63225993309133877</v>
      </c>
      <c r="AM1237" s="30">
        <f t="shared" ca="1" si="758"/>
        <v>0.70625673104556508</v>
      </c>
      <c r="AN1237" s="30">
        <f>IF(Riskregister!$E$11="",0,COUNTIF(BL$4:BL$53,"&lt;"&amp;AL1237)*IF(AM1237&lt;0.5,Riskregister!$K$11+(Riskregister!$L$11-Riskregister!$K$11)*SQRT(AM1237/2),Riskregister!$L$11-(Riskregister!$L$11-Riskregister!$K$11)*SQRT((1-AM1237)/2)))</f>
        <v>0</v>
      </c>
      <c r="AO1237" s="30">
        <f t="shared" ca="1" si="759"/>
        <v>0.83349374310566449</v>
      </c>
      <c r="AP1237" s="30">
        <f t="shared" ca="1" si="759"/>
        <v>0.41983203119968138</v>
      </c>
      <c r="AQ1237" s="30">
        <f>IF(Riskregister!$E$12="",0,COUNTIF(BM$4:BM$53,"&lt;"&amp;AO1237)*IF(AP1237&lt;0.5,Riskregister!$K$12+(Riskregister!$L$12-Riskregister!$K$12)*SQRT(AP1237/2),Riskregister!$L$12-(Riskregister!$L$12-Riskregister!$K$12)*SQRT((1-AP1237)/2)))</f>
        <v>0</v>
      </c>
      <c r="AR1237" s="30">
        <f t="shared" ca="1" si="760"/>
        <v>0.5282754872133959</v>
      </c>
      <c r="AS1237" s="30">
        <f t="shared" ca="1" si="760"/>
        <v>0.78094784758441149</v>
      </c>
      <c r="AT1237" s="30">
        <f>IF(Riskregister!$E$13="",0,COUNTIF(BN$4:BN$53,"&lt;"&amp;AR1237)*IF(AS1237&lt;0.5,Riskregister!$K$13+(Riskregister!$L$13-Riskregister!$K$13)*SQRT(AS1237/2),Riskregister!$L$13-(Riskregister!$L$13-Riskregister!$K$13)*SQRT((1-AS1237)/2)))</f>
        <v>0</v>
      </c>
      <c r="AU1237" s="30">
        <f t="shared" ca="1" si="761"/>
        <v>0.18186874864040237</v>
      </c>
      <c r="AV1237" s="30">
        <f t="shared" ca="1" si="761"/>
        <v>0.62725208070128291</v>
      </c>
      <c r="AW1237" s="30">
        <f>IF(Riskregister!$E$14="",0,COUNTIF(BO$4:BO$53,"&lt;"&amp;AU1237)*IF(AV1237&lt;0.5,Riskregister!$K$14+(Riskregister!$L$14-Riskregister!$K$14)*SQRT(AV1237/2),Riskregister!$L$14-(Riskregister!$L$14-Riskregister!$K$14)*SQRT((1-AV1237)/2)))</f>
        <v>0</v>
      </c>
      <c r="AX1237" s="30">
        <f t="shared" ca="1" si="762"/>
        <v>9.7944028452371712E-2</v>
      </c>
      <c r="AY1237" s="30">
        <f t="shared" ca="1" si="762"/>
        <v>0.31864605397907209</v>
      </c>
      <c r="AZ1237" s="30">
        <f>IF(Riskregister!$E$15="",0,COUNTIF(BP$4:BP$53,"&lt;"&amp;AX1237)*IF(AY1237&lt;0.5,Riskregister!$K$15+(Riskregister!$L$15-Riskregister!$K$15)*SQRT(AY1237/2),Riskregister!$L$15-(Riskregister!$L$15-Riskregister!$K$15)*SQRT((1-AY1237)/2)))</f>
        <v>0</v>
      </c>
      <c r="BA1237" s="30">
        <f t="shared" ca="1" si="763"/>
        <v>0.9501548820337582</v>
      </c>
      <c r="BB1237" s="30">
        <f t="shared" ca="1" si="763"/>
        <v>0.51893050427635834</v>
      </c>
      <c r="BC1237" s="30">
        <f>IF(Riskregister!$E$16="",0,COUNTIF(BQ$4:BQ$53,"&lt;"&amp;BA1237)*IF(BB1237&lt;0.5,Riskregister!$K$16+(Riskregister!$L$16-Riskregister!$K$16)*SQRT(BB1237/2),Riskregister!$L$16-(Riskregister!$L$16-Riskregister!$K$16)*SQRT((1-BB1237)/2)))</f>
        <v>0</v>
      </c>
      <c r="BD1237" s="30">
        <f t="shared" ca="1" si="751"/>
        <v>6005490.4194545886</v>
      </c>
    </row>
    <row r="1238" spans="20:56" x14ac:dyDescent="0.35">
      <c r="T1238" s="30">
        <f t="shared" ca="1" si="752"/>
        <v>0.95762111766696678</v>
      </c>
      <c r="U1238" s="30">
        <f t="shared" ca="1" si="752"/>
        <v>0.95579308044773714</v>
      </c>
      <c r="V1238" s="30">
        <f ca="1">IF(Riskregister!$E$5="",0,COUNTIF(BF$4:BF$53,"&lt;"&amp;T1238)*IF(U1238&lt;0.5,Riskregister!$K$5+(Riskregister!$L$5-Riskregister!$K$5)*SQRT(U1238/2),Riskregister!$L$5-(Riskregister!$L$5-Riskregister!$K$5)*SQRT((1-U1238)/2)))</f>
        <v>3731682.1809618343</v>
      </c>
      <c r="W1238" s="30">
        <f t="shared" ca="1" si="753"/>
        <v>0.60770283094960198</v>
      </c>
      <c r="X1238" s="30">
        <f t="shared" ca="1" si="753"/>
        <v>8.0797420226621175E-2</v>
      </c>
      <c r="Y1238" s="30">
        <f ca="1">IF(Riskregister!$E$6="",0,COUNTIF(BG$4:BG$53,"&lt;"&amp;W1238)*IF(X1238&lt;0.5,Riskregister!$K$6+(Riskregister!$L$6-Riskregister!$K$6)*SQRT(X1238/2),Riskregister!$L$6-(Riskregister!$L$6-Riskregister!$K$6)*SQRT((1-X1238)/2)))</f>
        <v>1123579.493261456</v>
      </c>
      <c r="Z1238" s="30">
        <f t="shared" ca="1" si="754"/>
        <v>0.41323686158031214</v>
      </c>
      <c r="AA1238" s="30">
        <f t="shared" ca="1" si="754"/>
        <v>0.55479715615992864</v>
      </c>
      <c r="AB1238" s="30">
        <f ca="1">IF(Riskregister!$E$7="",0,COUNTIF(BH$4:BH$53,"&lt;"&amp;Z1238)*IF(AA1238&lt;0.5,Riskregister!$K$7+(Riskregister!$L$7-Riskregister!$K$7)*SQRT(AA1238/2),Riskregister!$L$7-(Riskregister!$L$7-Riskregister!$K$7)*SQRT((1-AA1238)/2)))</f>
        <v>1409206.2421132452</v>
      </c>
      <c r="AC1238" s="30">
        <f t="shared" ca="1" si="755"/>
        <v>6.4094209001382185E-2</v>
      </c>
      <c r="AD1238" s="30">
        <f t="shared" ca="1" si="755"/>
        <v>0.32023722203290839</v>
      </c>
      <c r="AE1238" s="30">
        <f ca="1">IF(Riskregister!$E$8="",0,COUNTIF(BI$4:BI$53,"&lt;"&amp;AC1238)*IF(AD1238&lt;0.5,Riskregister!$K$8+(Riskregister!$L$8-Riskregister!$K$8)*SQRT(AD1238/2),Riskregister!$L$8-(Riskregister!$L$8-Riskregister!$K$8)*SQRT((1-AD1238)/2)))</f>
        <v>2180696.7106244089</v>
      </c>
      <c r="AF1238" s="30">
        <f t="shared" ca="1" si="756"/>
        <v>0.10247367695123333</v>
      </c>
      <c r="AG1238" s="30">
        <f t="shared" ca="1" si="756"/>
        <v>0.95038724515599271</v>
      </c>
      <c r="AH1238" s="30">
        <f>IF(Riskregister!$E$9="",0,COUNTIF(BJ$4:BJ$53,"&lt;"&amp;AF1238)*IF(AG1238&lt;0.5,Riskregister!$K$9+(Riskregister!$L$9-Riskregister!$K$9)*SQRT(AG1238/2),Riskregister!$L$9-(Riskregister!$L$9-Riskregister!$K$9)*SQRT((1-AG1238)/2)))</f>
        <v>0</v>
      </c>
      <c r="AI1238" s="30">
        <f t="shared" ca="1" si="757"/>
        <v>0.75714134447026626</v>
      </c>
      <c r="AJ1238" s="30">
        <f t="shared" ca="1" si="757"/>
        <v>0.9258681845399126</v>
      </c>
      <c r="AK1238" s="30">
        <f>IF(Riskregister!$E$10="",0,COUNTIF(BK$4:BK$53,"&lt;"&amp;AI1238)*IF(AJ1238&lt;0.5,Riskregister!$K$10+(Riskregister!$L$10-Riskregister!$K$10)*SQRT(AJ1238/2),Riskregister!$L$10-(Riskregister!$L$10-Riskregister!$K$10)*SQRT((1-AJ1238)/2)))</f>
        <v>0</v>
      </c>
      <c r="AL1238" s="30">
        <f t="shared" ca="1" si="758"/>
        <v>0.43501539970373582</v>
      </c>
      <c r="AM1238" s="30">
        <f t="shared" ca="1" si="758"/>
        <v>0.42885671529190306</v>
      </c>
      <c r="AN1238" s="30">
        <f>IF(Riskregister!$E$11="",0,COUNTIF(BL$4:BL$53,"&lt;"&amp;AL1238)*IF(AM1238&lt;0.5,Riskregister!$K$11+(Riskregister!$L$11-Riskregister!$K$11)*SQRT(AM1238/2),Riskregister!$L$11-(Riskregister!$L$11-Riskregister!$K$11)*SQRT((1-AM1238)/2)))</f>
        <v>0</v>
      </c>
      <c r="AO1238" s="30">
        <f t="shared" ca="1" si="759"/>
        <v>0.25593821881307099</v>
      </c>
      <c r="AP1238" s="30">
        <f t="shared" ca="1" si="759"/>
        <v>9.1194535577990843E-3</v>
      </c>
      <c r="AQ1238" s="30">
        <f>IF(Riskregister!$E$12="",0,COUNTIF(BM$4:BM$53,"&lt;"&amp;AO1238)*IF(AP1238&lt;0.5,Riskregister!$K$12+(Riskregister!$L$12-Riskregister!$K$12)*SQRT(AP1238/2),Riskregister!$L$12-(Riskregister!$L$12-Riskregister!$K$12)*SQRT((1-AP1238)/2)))</f>
        <v>0</v>
      </c>
      <c r="AR1238" s="30">
        <f t="shared" ca="1" si="760"/>
        <v>0.69071288463927927</v>
      </c>
      <c r="AS1238" s="30">
        <f t="shared" ca="1" si="760"/>
        <v>0.33028738003700397</v>
      </c>
      <c r="AT1238" s="30">
        <f>IF(Riskregister!$E$13="",0,COUNTIF(BN$4:BN$53,"&lt;"&amp;AR1238)*IF(AS1238&lt;0.5,Riskregister!$K$13+(Riskregister!$L$13-Riskregister!$K$13)*SQRT(AS1238/2),Riskregister!$L$13-(Riskregister!$L$13-Riskregister!$K$13)*SQRT((1-AS1238)/2)))</f>
        <v>0</v>
      </c>
      <c r="AU1238" s="30">
        <f t="shared" ca="1" si="761"/>
        <v>0.31858444010912768</v>
      </c>
      <c r="AV1238" s="30">
        <f t="shared" ca="1" si="761"/>
        <v>2.9567428866275502E-2</v>
      </c>
      <c r="AW1238" s="30">
        <f>IF(Riskregister!$E$14="",0,COUNTIF(BO$4:BO$53,"&lt;"&amp;AU1238)*IF(AV1238&lt;0.5,Riskregister!$K$14+(Riskregister!$L$14-Riskregister!$K$14)*SQRT(AV1238/2),Riskregister!$L$14-(Riskregister!$L$14-Riskregister!$K$14)*SQRT((1-AV1238)/2)))</f>
        <v>0</v>
      </c>
      <c r="AX1238" s="30">
        <f t="shared" ca="1" si="762"/>
        <v>8.0642920617284064E-2</v>
      </c>
      <c r="AY1238" s="30">
        <f t="shared" ca="1" si="762"/>
        <v>0.64856332601814115</v>
      </c>
      <c r="AZ1238" s="30">
        <f>IF(Riskregister!$E$15="",0,COUNTIF(BP$4:BP$53,"&lt;"&amp;AX1238)*IF(AY1238&lt;0.5,Riskregister!$K$15+(Riskregister!$L$15-Riskregister!$K$15)*SQRT(AY1238/2),Riskregister!$L$15-(Riskregister!$L$15-Riskregister!$K$15)*SQRT((1-AY1238)/2)))</f>
        <v>0</v>
      </c>
      <c r="BA1238" s="30">
        <f t="shared" ca="1" si="763"/>
        <v>0.89902869313979727</v>
      </c>
      <c r="BB1238" s="30">
        <f t="shared" ca="1" si="763"/>
        <v>0.76897464083048606</v>
      </c>
      <c r="BC1238" s="30">
        <f>IF(Riskregister!$E$16="",0,COUNTIF(BQ$4:BQ$53,"&lt;"&amp;BA1238)*IF(BB1238&lt;0.5,Riskregister!$K$16+(Riskregister!$L$16-Riskregister!$K$16)*SQRT(BB1238/2),Riskregister!$L$16-(Riskregister!$L$16-Riskregister!$K$16)*SQRT((1-BB1238)/2)))</f>
        <v>0</v>
      </c>
      <c r="BD1238" s="30">
        <f t="shared" ca="1" si="751"/>
        <v>8445164.6269609444</v>
      </c>
    </row>
    <row r="1239" spans="20:56" x14ac:dyDescent="0.35">
      <c r="T1239" s="30">
        <f t="shared" ca="1" si="752"/>
        <v>0.63838707192867317</v>
      </c>
      <c r="U1239" s="30">
        <f t="shared" ca="1" si="752"/>
        <v>0.15428642668799952</v>
      </c>
      <c r="V1239" s="30">
        <f ca="1">IF(Riskregister!$E$5="",0,COUNTIF(BF$4:BF$53,"&lt;"&amp;T1239)*IF(U1239&lt;0.5,Riskregister!$K$5+(Riskregister!$L$5-Riskregister!$K$5)*SQRT(U1239/2),Riskregister!$L$5-(Riskregister!$L$5-Riskregister!$K$5)*SQRT((1-U1239)/2)))</f>
        <v>1099944.0080994663</v>
      </c>
      <c r="W1239" s="30">
        <f t="shared" ca="1" si="753"/>
        <v>0.43644028166934157</v>
      </c>
      <c r="X1239" s="30">
        <f t="shared" ca="1" si="753"/>
        <v>0.78619165885577436</v>
      </c>
      <c r="Y1239" s="30">
        <f ca="1">IF(Riskregister!$E$6="",0,COUNTIF(BG$4:BG$53,"&lt;"&amp;W1239)*IF(X1239&lt;0.5,Riskregister!$K$6+(Riskregister!$L$6-Riskregister!$K$6)*SQRT(X1239/2),Riskregister!$L$6-(Riskregister!$L$6-Riskregister!$K$6)*SQRT((1-X1239)/2)))</f>
        <v>2822936.6836849507</v>
      </c>
      <c r="Z1239" s="30">
        <f t="shared" ca="1" si="754"/>
        <v>0.49089229177048554</v>
      </c>
      <c r="AA1239" s="30">
        <f t="shared" ca="1" si="754"/>
        <v>0.82780931573010053</v>
      </c>
      <c r="AB1239" s="30">
        <f ca="1">IF(Riskregister!$E$7="",0,COUNTIF(BH$4:BH$53,"&lt;"&amp;Z1239)*IF(AA1239&lt;0.5,Riskregister!$K$7+(Riskregister!$L$7-Riskregister!$K$7)*SQRT(AA1239/2),Riskregister!$L$7-(Riskregister!$L$7-Riskregister!$K$7)*SQRT((1-AA1239)/2)))</f>
        <v>1783817.8363380451</v>
      </c>
      <c r="AC1239" s="30">
        <f t="shared" ca="1" si="755"/>
        <v>0.22421936675822651</v>
      </c>
      <c r="AD1239" s="30">
        <f t="shared" ca="1" si="755"/>
        <v>0.35049505419281912</v>
      </c>
      <c r="AE1239" s="30">
        <f ca="1">IF(Riskregister!$E$8="",0,COUNTIF(BI$4:BI$53,"&lt;"&amp;AC1239)*IF(AD1239&lt;0.5,Riskregister!$K$8+(Riskregister!$L$8-Riskregister!$K$8)*SQRT(AD1239/2),Riskregister!$L$8-(Riskregister!$L$8-Riskregister!$K$8)*SQRT((1-AD1239)/2)))</f>
        <v>2267541.0729028471</v>
      </c>
      <c r="AF1239" s="30">
        <f t="shared" ca="1" si="756"/>
        <v>0.47725571619146823</v>
      </c>
      <c r="AG1239" s="30">
        <f t="shared" ca="1" si="756"/>
        <v>0.30372488605395243</v>
      </c>
      <c r="AH1239" s="30">
        <f>IF(Riskregister!$E$9="",0,COUNTIF(BJ$4:BJ$53,"&lt;"&amp;AF1239)*IF(AG1239&lt;0.5,Riskregister!$K$9+(Riskregister!$L$9-Riskregister!$K$9)*SQRT(AG1239/2),Riskregister!$L$9-(Riskregister!$L$9-Riskregister!$K$9)*SQRT((1-AG1239)/2)))</f>
        <v>0</v>
      </c>
      <c r="AI1239" s="30">
        <f t="shared" ca="1" si="757"/>
        <v>8.2651684650707824E-2</v>
      </c>
      <c r="AJ1239" s="30">
        <f t="shared" ca="1" si="757"/>
        <v>0.60142943763094214</v>
      </c>
      <c r="AK1239" s="30">
        <f>IF(Riskregister!$E$10="",0,COUNTIF(BK$4:BK$53,"&lt;"&amp;AI1239)*IF(AJ1239&lt;0.5,Riskregister!$K$10+(Riskregister!$L$10-Riskregister!$K$10)*SQRT(AJ1239/2),Riskregister!$L$10-(Riskregister!$L$10-Riskregister!$K$10)*SQRT((1-AJ1239)/2)))</f>
        <v>0</v>
      </c>
      <c r="AL1239" s="30">
        <f t="shared" ca="1" si="758"/>
        <v>0.38137122541711277</v>
      </c>
      <c r="AM1239" s="30">
        <f t="shared" ca="1" si="758"/>
        <v>0.4146479991155696</v>
      </c>
      <c r="AN1239" s="30">
        <f>IF(Riskregister!$E$11="",0,COUNTIF(BL$4:BL$53,"&lt;"&amp;AL1239)*IF(AM1239&lt;0.5,Riskregister!$K$11+(Riskregister!$L$11-Riskregister!$K$11)*SQRT(AM1239/2),Riskregister!$L$11-(Riskregister!$L$11-Riskregister!$K$11)*SQRT((1-AM1239)/2)))</f>
        <v>0</v>
      </c>
      <c r="AO1239" s="30">
        <f t="shared" ca="1" si="759"/>
        <v>0.25884106654308614</v>
      </c>
      <c r="AP1239" s="30">
        <f t="shared" ca="1" si="759"/>
        <v>0.137366630040474</v>
      </c>
      <c r="AQ1239" s="30">
        <f>IF(Riskregister!$E$12="",0,COUNTIF(BM$4:BM$53,"&lt;"&amp;AO1239)*IF(AP1239&lt;0.5,Riskregister!$K$12+(Riskregister!$L$12-Riskregister!$K$12)*SQRT(AP1239/2),Riskregister!$L$12-(Riskregister!$L$12-Riskregister!$K$12)*SQRT((1-AP1239)/2)))</f>
        <v>0</v>
      </c>
      <c r="AR1239" s="30">
        <f t="shared" ca="1" si="760"/>
        <v>0.63956902848848984</v>
      </c>
      <c r="AS1239" s="30">
        <f t="shared" ca="1" si="760"/>
        <v>0.61719290004626914</v>
      </c>
      <c r="AT1239" s="30">
        <f>IF(Riskregister!$E$13="",0,COUNTIF(BN$4:BN$53,"&lt;"&amp;AR1239)*IF(AS1239&lt;0.5,Riskregister!$K$13+(Riskregister!$L$13-Riskregister!$K$13)*SQRT(AS1239/2),Riskregister!$L$13-(Riskregister!$L$13-Riskregister!$K$13)*SQRT((1-AS1239)/2)))</f>
        <v>0</v>
      </c>
      <c r="AU1239" s="30">
        <f t="shared" ca="1" si="761"/>
        <v>0.2931931945953351</v>
      </c>
      <c r="AV1239" s="30">
        <f t="shared" ca="1" si="761"/>
        <v>0.52777736140345577</v>
      </c>
      <c r="AW1239" s="30">
        <f>IF(Riskregister!$E$14="",0,COUNTIF(BO$4:BO$53,"&lt;"&amp;AU1239)*IF(AV1239&lt;0.5,Riskregister!$K$14+(Riskregister!$L$14-Riskregister!$K$14)*SQRT(AV1239/2),Riskregister!$L$14-(Riskregister!$L$14-Riskregister!$K$14)*SQRT((1-AV1239)/2)))</f>
        <v>0</v>
      </c>
      <c r="AX1239" s="30">
        <f t="shared" ca="1" si="762"/>
        <v>0.97317742611724078</v>
      </c>
      <c r="AY1239" s="30">
        <f t="shared" ca="1" si="762"/>
        <v>0.25933765978779566</v>
      </c>
      <c r="AZ1239" s="30">
        <f>IF(Riskregister!$E$15="",0,COUNTIF(BP$4:BP$53,"&lt;"&amp;AX1239)*IF(AY1239&lt;0.5,Riskregister!$K$15+(Riskregister!$L$15-Riskregister!$K$15)*SQRT(AY1239/2),Riskregister!$L$15-(Riskregister!$L$15-Riskregister!$K$15)*SQRT((1-AY1239)/2)))</f>
        <v>0</v>
      </c>
      <c r="BA1239" s="30">
        <f t="shared" ca="1" si="763"/>
        <v>0.1989201744983613</v>
      </c>
      <c r="BB1239" s="30">
        <f t="shared" ca="1" si="763"/>
        <v>0.98966526668275334</v>
      </c>
      <c r="BC1239" s="30">
        <f>IF(Riskregister!$E$16="",0,COUNTIF(BQ$4:BQ$53,"&lt;"&amp;BA1239)*IF(BB1239&lt;0.5,Riskregister!$K$16+(Riskregister!$L$16-Riskregister!$K$16)*SQRT(BB1239/2),Riskregister!$L$16-(Riskregister!$L$16-Riskregister!$K$16)*SQRT((1-BB1239)/2)))</f>
        <v>0</v>
      </c>
      <c r="BD1239" s="30">
        <f t="shared" ca="1" si="751"/>
        <v>7974239.6010253094</v>
      </c>
    </row>
    <row r="1240" spans="20:56" x14ac:dyDescent="0.35">
      <c r="T1240" s="30">
        <f t="shared" ca="1" si="752"/>
        <v>7.7991144735941376E-2</v>
      </c>
      <c r="U1240" s="30">
        <f t="shared" ca="1" si="752"/>
        <v>0.17203593782456406</v>
      </c>
      <c r="V1240" s="30">
        <f ca="1">IF(Riskregister!$E$5="",0,COUNTIF(BF$4:BF$53,"&lt;"&amp;T1240)*IF(U1240&lt;0.5,Riskregister!$K$5+(Riskregister!$L$5-Riskregister!$K$5)*SQRT(U1240/2),Riskregister!$L$5-(Riskregister!$L$5-Riskregister!$K$5)*SQRT((1-U1240)/2)))</f>
        <v>281979.69050099002</v>
      </c>
      <c r="W1240" s="30">
        <f t="shared" ca="1" si="753"/>
        <v>0.34253041644792592</v>
      </c>
      <c r="X1240" s="30">
        <f t="shared" ca="1" si="753"/>
        <v>0.55694744000915253</v>
      </c>
      <c r="Y1240" s="30">
        <f ca="1">IF(Riskregister!$E$6="",0,COUNTIF(BG$4:BG$53,"&lt;"&amp;W1240)*IF(X1240&lt;0.5,Riskregister!$K$6+(Riskregister!$L$6-Riskregister!$K$6)*SQRT(X1240/2),Riskregister!$L$6-(Riskregister!$L$6-Riskregister!$K$6)*SQRT((1-X1240)/2)))</f>
        <v>1152801.5892453687</v>
      </c>
      <c r="Z1240" s="30">
        <f t="shared" ca="1" si="754"/>
        <v>0.13781290305830718</v>
      </c>
      <c r="AA1240" s="30">
        <f t="shared" ca="1" si="754"/>
        <v>0.7398018434305994</v>
      </c>
      <c r="AB1240" s="30">
        <f ca="1">IF(Riskregister!$E$7="",0,COUNTIF(BH$4:BH$53,"&lt;"&amp;Z1240)*IF(AA1240&lt;0.5,Riskregister!$K$7+(Riskregister!$L$7-Riskregister!$K$7)*SQRT(AA1240/2),Riskregister!$L$7-(Riskregister!$L$7-Riskregister!$K$7)*SQRT((1-AA1240)/2)))</f>
        <v>1095030.502467711</v>
      </c>
      <c r="AC1240" s="30">
        <f t="shared" ca="1" si="755"/>
        <v>0.58099396535255754</v>
      </c>
      <c r="AD1240" s="30">
        <f t="shared" ca="1" si="755"/>
        <v>0.7210304859124641</v>
      </c>
      <c r="AE1240" s="30">
        <f ca="1">IF(Riskregister!$E$8="",0,COUNTIF(BI$4:BI$53,"&lt;"&amp;AC1240)*IF(AD1240&lt;0.5,Riskregister!$K$8+(Riskregister!$L$8-Riskregister!$K$8)*SQRT(AD1240/2),Riskregister!$L$8-(Riskregister!$L$8-Riskregister!$K$8)*SQRT((1-AD1240)/2)))</f>
        <v>9733980.1986821685</v>
      </c>
      <c r="AF1240" s="30">
        <f t="shared" ca="1" si="756"/>
        <v>0.59032877243006521</v>
      </c>
      <c r="AG1240" s="30">
        <f t="shared" ca="1" si="756"/>
        <v>0.54210675540234787</v>
      </c>
      <c r="AH1240" s="30">
        <f>IF(Riskregister!$E$9="",0,COUNTIF(BJ$4:BJ$53,"&lt;"&amp;AF1240)*IF(AG1240&lt;0.5,Riskregister!$K$9+(Riskregister!$L$9-Riskregister!$K$9)*SQRT(AG1240/2),Riskregister!$L$9-(Riskregister!$L$9-Riskregister!$K$9)*SQRT((1-AG1240)/2)))</f>
        <v>0</v>
      </c>
      <c r="AI1240" s="30">
        <f t="shared" ca="1" si="757"/>
        <v>0.27097205341412189</v>
      </c>
      <c r="AJ1240" s="30">
        <f t="shared" ca="1" si="757"/>
        <v>1.2056805520747171E-2</v>
      </c>
      <c r="AK1240" s="30">
        <f>IF(Riskregister!$E$10="",0,COUNTIF(BK$4:BK$53,"&lt;"&amp;AI1240)*IF(AJ1240&lt;0.5,Riskregister!$K$10+(Riskregister!$L$10-Riskregister!$K$10)*SQRT(AJ1240/2),Riskregister!$L$10-(Riskregister!$L$10-Riskregister!$K$10)*SQRT((1-AJ1240)/2)))</f>
        <v>0</v>
      </c>
      <c r="AL1240" s="30">
        <f t="shared" ca="1" si="758"/>
        <v>0.19244641827430298</v>
      </c>
      <c r="AM1240" s="30">
        <f t="shared" ca="1" si="758"/>
        <v>0.93878366458675711</v>
      </c>
      <c r="AN1240" s="30">
        <f>IF(Riskregister!$E$11="",0,COUNTIF(BL$4:BL$53,"&lt;"&amp;AL1240)*IF(AM1240&lt;0.5,Riskregister!$K$11+(Riskregister!$L$11-Riskregister!$K$11)*SQRT(AM1240/2),Riskregister!$L$11-(Riskregister!$L$11-Riskregister!$K$11)*SQRT((1-AM1240)/2)))</f>
        <v>0</v>
      </c>
      <c r="AO1240" s="30">
        <f t="shared" ca="1" si="759"/>
        <v>0.90595741597966339</v>
      </c>
      <c r="AP1240" s="30">
        <f t="shared" ca="1" si="759"/>
        <v>0.74119765601834076</v>
      </c>
      <c r="AQ1240" s="30">
        <f>IF(Riskregister!$E$12="",0,COUNTIF(BM$4:BM$53,"&lt;"&amp;AO1240)*IF(AP1240&lt;0.5,Riskregister!$K$12+(Riskregister!$L$12-Riskregister!$K$12)*SQRT(AP1240/2),Riskregister!$L$12-(Riskregister!$L$12-Riskregister!$K$12)*SQRT((1-AP1240)/2)))</f>
        <v>0</v>
      </c>
      <c r="AR1240" s="30">
        <f t="shared" ca="1" si="760"/>
        <v>0.11726054979991474</v>
      </c>
      <c r="AS1240" s="30">
        <f t="shared" ca="1" si="760"/>
        <v>0.17206905488312352</v>
      </c>
      <c r="AT1240" s="30">
        <f>IF(Riskregister!$E$13="",0,COUNTIF(BN$4:BN$53,"&lt;"&amp;AR1240)*IF(AS1240&lt;0.5,Riskregister!$K$13+(Riskregister!$L$13-Riskregister!$K$13)*SQRT(AS1240/2),Riskregister!$L$13-(Riskregister!$L$13-Riskregister!$K$13)*SQRT((1-AS1240)/2)))</f>
        <v>0</v>
      </c>
      <c r="AU1240" s="30">
        <f t="shared" ca="1" si="761"/>
        <v>0.41316068471909495</v>
      </c>
      <c r="AV1240" s="30">
        <f t="shared" ca="1" si="761"/>
        <v>0.88571696062522554</v>
      </c>
      <c r="AW1240" s="30">
        <f>IF(Riskregister!$E$14="",0,COUNTIF(BO$4:BO$53,"&lt;"&amp;AU1240)*IF(AV1240&lt;0.5,Riskregister!$K$14+(Riskregister!$L$14-Riskregister!$K$14)*SQRT(AV1240/2),Riskregister!$L$14-(Riskregister!$L$14-Riskregister!$K$14)*SQRT((1-AV1240)/2)))</f>
        <v>0</v>
      </c>
      <c r="AX1240" s="30">
        <f t="shared" ca="1" si="762"/>
        <v>0.69894349258749855</v>
      </c>
      <c r="AY1240" s="30">
        <f t="shared" ca="1" si="762"/>
        <v>0.4372346457078452</v>
      </c>
      <c r="AZ1240" s="30">
        <f>IF(Riskregister!$E$15="",0,COUNTIF(BP$4:BP$53,"&lt;"&amp;AX1240)*IF(AY1240&lt;0.5,Riskregister!$K$15+(Riskregister!$L$15-Riskregister!$K$15)*SQRT(AY1240/2),Riskregister!$L$15-(Riskregister!$L$15-Riskregister!$K$15)*SQRT((1-AY1240)/2)))</f>
        <v>0</v>
      </c>
      <c r="BA1240" s="30">
        <f t="shared" ca="1" si="763"/>
        <v>0.22144625402769491</v>
      </c>
      <c r="BB1240" s="30">
        <f t="shared" ca="1" si="763"/>
        <v>1.3468588479369492E-2</v>
      </c>
      <c r="BC1240" s="30">
        <f>IF(Riskregister!$E$16="",0,COUNTIF(BQ$4:BQ$53,"&lt;"&amp;BA1240)*IF(BB1240&lt;0.5,Riskregister!$K$16+(Riskregister!$L$16-Riskregister!$K$16)*SQRT(BB1240/2),Riskregister!$L$16-(Riskregister!$L$16-Riskregister!$K$16)*SQRT((1-BB1240)/2)))</f>
        <v>0</v>
      </c>
      <c r="BD1240" s="30">
        <f t="shared" ca="1" si="751"/>
        <v>12263791.980896238</v>
      </c>
    </row>
    <row r="1241" spans="20:56" x14ac:dyDescent="0.35">
      <c r="T1241" s="30">
        <f t="shared" ca="1" si="752"/>
        <v>0.91218198659466765</v>
      </c>
      <c r="U1241" s="30">
        <f t="shared" ca="1" si="752"/>
        <v>0.32315734949314323</v>
      </c>
      <c r="V1241" s="30">
        <f ca="1">IF(Riskregister!$E$5="",0,COUNTIF(BF$4:BF$53,"&lt;"&amp;T1241)*IF(U1241&lt;0.5,Riskregister!$K$5+(Riskregister!$L$5-Riskregister!$K$5)*SQRT(U1241/2),Riskregister!$L$5-(Riskregister!$L$5-Riskregister!$K$5)*SQRT((1-U1241)/2)))</f>
        <v>1985314.9491748959</v>
      </c>
      <c r="W1241" s="30">
        <f t="shared" ca="1" si="753"/>
        <v>4.8136761219998769E-2</v>
      </c>
      <c r="X1241" s="30">
        <f t="shared" ca="1" si="753"/>
        <v>5.4056462903350533E-2</v>
      </c>
      <c r="Y1241" s="30">
        <f ca="1">IF(Riskregister!$E$6="",0,COUNTIF(BG$4:BG$53,"&lt;"&amp;W1241)*IF(X1241&lt;0.5,Riskregister!$K$6+(Riskregister!$L$6-Riskregister!$K$6)*SQRT(X1241/2),Riskregister!$L$6-(Riskregister!$L$6-Riskregister!$K$6)*SQRT((1-X1241)/2)))</f>
        <v>0</v>
      </c>
      <c r="Z1241" s="30">
        <f t="shared" ca="1" si="754"/>
        <v>0.63914532686547976</v>
      </c>
      <c r="AA1241" s="30">
        <f t="shared" ca="1" si="754"/>
        <v>0.65438651243511448</v>
      </c>
      <c r="AB1241" s="30">
        <f ca="1">IF(Riskregister!$E$7="",0,COUNTIF(BH$4:BH$53,"&lt;"&amp;Z1241)*IF(AA1241&lt;0.5,Riskregister!$K$7+(Riskregister!$L$7-Riskregister!$K$7)*SQRT(AA1241/2),Riskregister!$L$7-(Riskregister!$L$7-Riskregister!$K$7)*SQRT((1-AA1241)/2)))</f>
        <v>1781534.2521448685</v>
      </c>
      <c r="AC1241" s="30">
        <f t="shared" ca="1" si="755"/>
        <v>0.31518649657097297</v>
      </c>
      <c r="AD1241" s="30">
        <f t="shared" ca="1" si="755"/>
        <v>1.9610651976247451E-2</v>
      </c>
      <c r="AE1241" s="30">
        <f ca="1">IF(Riskregister!$E$8="",0,COUNTIF(BI$4:BI$53,"&lt;"&amp;AC1241)*IF(AD1241&lt;0.5,Riskregister!$K$8+(Riskregister!$L$8-Riskregister!$K$8)*SQRT(AD1241/2),Riskregister!$L$8-(Riskregister!$L$8-Riskregister!$K$8)*SQRT((1-AD1241)/2)))</f>
        <v>1530805.3525365076</v>
      </c>
      <c r="AF1241" s="30">
        <f t="shared" ca="1" si="756"/>
        <v>0.51617857221129748</v>
      </c>
      <c r="AG1241" s="30">
        <f t="shared" ca="1" si="756"/>
        <v>0.52148671291342996</v>
      </c>
      <c r="AH1241" s="30">
        <f>IF(Riskregister!$E$9="",0,COUNTIF(BJ$4:BJ$53,"&lt;"&amp;AF1241)*IF(AG1241&lt;0.5,Riskregister!$K$9+(Riskregister!$L$9-Riskregister!$K$9)*SQRT(AG1241/2),Riskregister!$L$9-(Riskregister!$L$9-Riskregister!$K$9)*SQRT((1-AG1241)/2)))</f>
        <v>0</v>
      </c>
      <c r="AI1241" s="30">
        <f t="shared" ca="1" si="757"/>
        <v>0.56919639606653871</v>
      </c>
      <c r="AJ1241" s="30">
        <f t="shared" ca="1" si="757"/>
        <v>0.1753594775707028</v>
      </c>
      <c r="AK1241" s="30">
        <f>IF(Riskregister!$E$10="",0,COUNTIF(BK$4:BK$53,"&lt;"&amp;AI1241)*IF(AJ1241&lt;0.5,Riskregister!$K$10+(Riskregister!$L$10-Riskregister!$K$10)*SQRT(AJ1241/2),Riskregister!$L$10-(Riskregister!$L$10-Riskregister!$K$10)*SQRT((1-AJ1241)/2)))</f>
        <v>0</v>
      </c>
      <c r="AL1241" s="30">
        <f t="shared" ca="1" si="758"/>
        <v>0.48694616777494382</v>
      </c>
      <c r="AM1241" s="30">
        <f t="shared" ca="1" si="758"/>
        <v>0.33632798056479407</v>
      </c>
      <c r="AN1241" s="30">
        <f>IF(Riskregister!$E$11="",0,COUNTIF(BL$4:BL$53,"&lt;"&amp;AL1241)*IF(AM1241&lt;0.5,Riskregister!$K$11+(Riskregister!$L$11-Riskregister!$K$11)*SQRT(AM1241/2),Riskregister!$L$11-(Riskregister!$L$11-Riskregister!$K$11)*SQRT((1-AM1241)/2)))</f>
        <v>0</v>
      </c>
      <c r="AO1241" s="30">
        <f t="shared" ca="1" si="759"/>
        <v>0.9177834950340179</v>
      </c>
      <c r="AP1241" s="30">
        <f t="shared" ca="1" si="759"/>
        <v>0.45145421223051407</v>
      </c>
      <c r="AQ1241" s="30">
        <f>IF(Riskregister!$E$12="",0,COUNTIF(BM$4:BM$53,"&lt;"&amp;AO1241)*IF(AP1241&lt;0.5,Riskregister!$K$12+(Riskregister!$L$12-Riskregister!$K$12)*SQRT(AP1241/2),Riskregister!$L$12-(Riskregister!$L$12-Riskregister!$K$12)*SQRT((1-AP1241)/2)))</f>
        <v>0</v>
      </c>
      <c r="AR1241" s="30">
        <f t="shared" ca="1" si="760"/>
        <v>0.73309211328403767</v>
      </c>
      <c r="AS1241" s="30">
        <f t="shared" ca="1" si="760"/>
        <v>0.8636130205828364</v>
      </c>
      <c r="AT1241" s="30">
        <f>IF(Riskregister!$E$13="",0,COUNTIF(BN$4:BN$53,"&lt;"&amp;AR1241)*IF(AS1241&lt;0.5,Riskregister!$K$13+(Riskregister!$L$13-Riskregister!$K$13)*SQRT(AS1241/2),Riskregister!$L$13-(Riskregister!$L$13-Riskregister!$K$13)*SQRT((1-AS1241)/2)))</f>
        <v>0</v>
      </c>
      <c r="AU1241" s="30">
        <f t="shared" ca="1" si="761"/>
        <v>0.85832925452812092</v>
      </c>
      <c r="AV1241" s="30">
        <f t="shared" ca="1" si="761"/>
        <v>0.5502855680944958</v>
      </c>
      <c r="AW1241" s="30">
        <f>IF(Riskregister!$E$14="",0,COUNTIF(BO$4:BO$53,"&lt;"&amp;AU1241)*IF(AV1241&lt;0.5,Riskregister!$K$14+(Riskregister!$L$14-Riskregister!$K$14)*SQRT(AV1241/2),Riskregister!$L$14-(Riskregister!$L$14-Riskregister!$K$14)*SQRT((1-AV1241)/2)))</f>
        <v>0</v>
      </c>
      <c r="AX1241" s="30">
        <f t="shared" ca="1" si="762"/>
        <v>0.91050802564752242</v>
      </c>
      <c r="AY1241" s="30">
        <f t="shared" ca="1" si="762"/>
        <v>0.93854931923691887</v>
      </c>
      <c r="AZ1241" s="30">
        <f>IF(Riskregister!$E$15="",0,COUNTIF(BP$4:BP$53,"&lt;"&amp;AX1241)*IF(AY1241&lt;0.5,Riskregister!$K$15+(Riskregister!$L$15-Riskregister!$K$15)*SQRT(AY1241/2),Riskregister!$L$15-(Riskregister!$L$15-Riskregister!$K$15)*SQRT((1-AY1241)/2)))</f>
        <v>0</v>
      </c>
      <c r="BA1241" s="30">
        <f t="shared" ca="1" si="763"/>
        <v>0.18968033097199255</v>
      </c>
      <c r="BB1241" s="30">
        <f t="shared" ca="1" si="763"/>
        <v>0.50414706949113908</v>
      </c>
      <c r="BC1241" s="30">
        <f>IF(Riskregister!$E$16="",0,COUNTIF(BQ$4:BQ$53,"&lt;"&amp;BA1241)*IF(BB1241&lt;0.5,Riskregister!$K$16+(Riskregister!$L$16-Riskregister!$K$16)*SQRT(BB1241/2),Riskregister!$L$16-(Riskregister!$L$16-Riskregister!$K$16)*SQRT((1-BB1241)/2)))</f>
        <v>0</v>
      </c>
      <c r="BD1241" s="30">
        <f t="shared" ca="1" si="751"/>
        <v>5297654.5538562723</v>
      </c>
    </row>
    <row r="1242" spans="20:56" x14ac:dyDescent="0.35">
      <c r="T1242" s="30">
        <f t="shared" ca="1" si="752"/>
        <v>0.75433860586689061</v>
      </c>
      <c r="U1242" s="30">
        <f t="shared" ca="1" si="752"/>
        <v>0.89606346675604009</v>
      </c>
      <c r="V1242" s="30">
        <f ca="1">IF(Riskregister!$E$5="",0,COUNTIF(BF$4:BF$53,"&lt;"&amp;T1242)*IF(U1242&lt;0.5,Riskregister!$K$5+(Riskregister!$L$5-Riskregister!$K$5)*SQRT(U1242/2),Riskregister!$L$5-(Riskregister!$L$5-Riskregister!$K$5)*SQRT((1-U1242)/2)))</f>
        <v>2487077.6376743028</v>
      </c>
      <c r="W1242" s="30">
        <f t="shared" ca="1" si="753"/>
        <v>0.17759690285378571</v>
      </c>
      <c r="X1242" s="30">
        <f t="shared" ca="1" si="753"/>
        <v>0.70107671833821117</v>
      </c>
      <c r="Y1242" s="30">
        <f ca="1">IF(Riskregister!$E$6="",0,COUNTIF(BG$4:BG$53,"&lt;"&amp;W1242)*IF(X1242&lt;0.5,Riskregister!$K$6+(Riskregister!$L$6-Riskregister!$K$6)*SQRT(X1242/2),Riskregister!$L$6-(Riskregister!$L$6-Riskregister!$K$6)*SQRT((1-X1242)/2)))</f>
        <v>1304115.1558683738</v>
      </c>
      <c r="Z1242" s="30">
        <f t="shared" ca="1" si="754"/>
        <v>0.69722806753557098</v>
      </c>
      <c r="AA1242" s="30">
        <f t="shared" ca="1" si="754"/>
        <v>3.7951555092108236E-2</v>
      </c>
      <c r="AB1242" s="30">
        <f ca="1">IF(Riskregister!$E$7="",0,COUNTIF(BH$4:BH$53,"&lt;"&amp;Z1242)*IF(AA1242&lt;0.5,Riskregister!$K$7+(Riskregister!$L$7-Riskregister!$K$7)*SQRT(AA1242/2),Riskregister!$L$7-(Riskregister!$L$7-Riskregister!$K$7)*SQRT((1-AA1242)/2)))</f>
        <v>687493.85878885235</v>
      </c>
      <c r="AC1242" s="30">
        <f t="shared" ca="1" si="755"/>
        <v>0.72728076787194351</v>
      </c>
      <c r="AD1242" s="30">
        <f t="shared" ca="1" si="755"/>
        <v>2.9399329616637937E-2</v>
      </c>
      <c r="AE1242" s="30">
        <f ca="1">IF(Riskregister!$E$8="",0,COUNTIF(BI$4:BI$53,"&lt;"&amp;AC1242)*IF(AD1242&lt;0.5,Riskregister!$K$8+(Riskregister!$L$8-Riskregister!$K$8)*SQRT(AD1242/2),Riskregister!$L$8-(Riskregister!$L$8-Riskregister!$K$8)*SQRT((1-AD1242)/2)))</f>
        <v>3479352.8752372363</v>
      </c>
      <c r="AF1242" s="30">
        <f t="shared" ca="1" si="756"/>
        <v>0.87691942370123177</v>
      </c>
      <c r="AG1242" s="30">
        <f t="shared" ca="1" si="756"/>
        <v>0.95225124740637368</v>
      </c>
      <c r="AH1242" s="30">
        <f>IF(Riskregister!$E$9="",0,COUNTIF(BJ$4:BJ$53,"&lt;"&amp;AF1242)*IF(AG1242&lt;0.5,Riskregister!$K$9+(Riskregister!$L$9-Riskregister!$K$9)*SQRT(AG1242/2),Riskregister!$L$9-(Riskregister!$L$9-Riskregister!$K$9)*SQRT((1-AG1242)/2)))</f>
        <v>0</v>
      </c>
      <c r="AI1242" s="30">
        <f t="shared" ca="1" si="757"/>
        <v>0.60104616057197724</v>
      </c>
      <c r="AJ1242" s="30">
        <f t="shared" ca="1" si="757"/>
        <v>0.72795326865561771</v>
      </c>
      <c r="AK1242" s="30">
        <f>IF(Riskregister!$E$10="",0,COUNTIF(BK$4:BK$53,"&lt;"&amp;AI1242)*IF(AJ1242&lt;0.5,Riskregister!$K$10+(Riskregister!$L$10-Riskregister!$K$10)*SQRT(AJ1242/2),Riskregister!$L$10-(Riskregister!$L$10-Riskregister!$K$10)*SQRT((1-AJ1242)/2)))</f>
        <v>0</v>
      </c>
      <c r="AL1242" s="30">
        <f t="shared" ca="1" si="758"/>
        <v>0.80935594718720716</v>
      </c>
      <c r="AM1242" s="30">
        <f t="shared" ca="1" si="758"/>
        <v>0.27102821635853602</v>
      </c>
      <c r="AN1242" s="30">
        <f>IF(Riskregister!$E$11="",0,COUNTIF(BL$4:BL$53,"&lt;"&amp;AL1242)*IF(AM1242&lt;0.5,Riskregister!$K$11+(Riskregister!$L$11-Riskregister!$K$11)*SQRT(AM1242/2),Riskregister!$L$11-(Riskregister!$L$11-Riskregister!$K$11)*SQRT((1-AM1242)/2)))</f>
        <v>0</v>
      </c>
      <c r="AO1242" s="30">
        <f t="shared" ca="1" si="759"/>
        <v>0.24138317744345039</v>
      </c>
      <c r="AP1242" s="30">
        <f t="shared" ca="1" si="759"/>
        <v>0.98316235754393744</v>
      </c>
      <c r="AQ1242" s="30">
        <f>IF(Riskregister!$E$12="",0,COUNTIF(BM$4:BM$53,"&lt;"&amp;AO1242)*IF(AP1242&lt;0.5,Riskregister!$K$12+(Riskregister!$L$12-Riskregister!$K$12)*SQRT(AP1242/2),Riskregister!$L$12-(Riskregister!$L$12-Riskregister!$K$12)*SQRT((1-AP1242)/2)))</f>
        <v>0</v>
      </c>
      <c r="AR1242" s="30">
        <f t="shared" ca="1" si="760"/>
        <v>0.95091987425239621</v>
      </c>
      <c r="AS1242" s="30">
        <f t="shared" ca="1" si="760"/>
        <v>0.79488986183463139</v>
      </c>
      <c r="AT1242" s="30">
        <f>IF(Riskregister!$E$13="",0,COUNTIF(BN$4:BN$53,"&lt;"&amp;AR1242)*IF(AS1242&lt;0.5,Riskregister!$K$13+(Riskregister!$L$13-Riskregister!$K$13)*SQRT(AS1242/2),Riskregister!$L$13-(Riskregister!$L$13-Riskregister!$K$13)*SQRT((1-AS1242)/2)))</f>
        <v>0</v>
      </c>
      <c r="AU1242" s="30">
        <f t="shared" ca="1" si="761"/>
        <v>0.92946554269434767</v>
      </c>
      <c r="AV1242" s="30">
        <f t="shared" ca="1" si="761"/>
        <v>8.1540004998247428E-2</v>
      </c>
      <c r="AW1242" s="30">
        <f>IF(Riskregister!$E$14="",0,COUNTIF(BO$4:BO$53,"&lt;"&amp;AU1242)*IF(AV1242&lt;0.5,Riskregister!$K$14+(Riskregister!$L$14-Riskregister!$K$14)*SQRT(AV1242/2),Riskregister!$L$14-(Riskregister!$L$14-Riskregister!$K$14)*SQRT((1-AV1242)/2)))</f>
        <v>0</v>
      </c>
      <c r="AX1242" s="30">
        <f t="shared" ca="1" si="762"/>
        <v>0.15616388617676757</v>
      </c>
      <c r="AY1242" s="30">
        <f t="shared" ca="1" si="762"/>
        <v>0.27832008613988135</v>
      </c>
      <c r="AZ1242" s="30">
        <f>IF(Riskregister!$E$15="",0,COUNTIF(BP$4:BP$53,"&lt;"&amp;AX1242)*IF(AY1242&lt;0.5,Riskregister!$K$15+(Riskregister!$L$15-Riskregister!$K$15)*SQRT(AY1242/2),Riskregister!$L$15-(Riskregister!$L$15-Riskregister!$K$15)*SQRT((1-AY1242)/2)))</f>
        <v>0</v>
      </c>
      <c r="BA1242" s="30">
        <f t="shared" ca="1" si="763"/>
        <v>0.6687053041098735</v>
      </c>
      <c r="BB1242" s="30">
        <f t="shared" ca="1" si="763"/>
        <v>0.33327468189189691</v>
      </c>
      <c r="BC1242" s="30">
        <f>IF(Riskregister!$E$16="",0,COUNTIF(BQ$4:BQ$53,"&lt;"&amp;BA1242)*IF(BB1242&lt;0.5,Riskregister!$K$16+(Riskregister!$L$16-Riskregister!$K$16)*SQRT(BB1242/2),Riskregister!$L$16-(Riskregister!$L$16-Riskregister!$K$16)*SQRT((1-BB1242)/2)))</f>
        <v>0</v>
      </c>
      <c r="BD1242" s="30">
        <f t="shared" ca="1" si="751"/>
        <v>7958039.527568765</v>
      </c>
    </row>
    <row r="1243" spans="20:56" x14ac:dyDescent="0.35">
      <c r="T1243" s="30">
        <f t="shared" ca="1" si="752"/>
        <v>0.61152362082853273</v>
      </c>
      <c r="U1243" s="30">
        <f t="shared" ca="1" si="752"/>
        <v>0.54132645911861788</v>
      </c>
      <c r="V1243" s="30">
        <f ca="1">IF(Riskregister!$E$5="",0,COUNTIF(BF$4:BF$53,"&lt;"&amp;T1243)*IF(U1243&lt;0.5,Riskregister!$K$5+(Riskregister!$L$5-Riskregister!$K$5)*SQRT(U1243/2),Riskregister!$L$5-(Riskregister!$L$5-Riskregister!$K$5)*SQRT((1-U1243)/2)))</f>
        <v>1537995.8606666443</v>
      </c>
      <c r="W1243" s="30">
        <f t="shared" ca="1" si="753"/>
        <v>0.40940686833555107</v>
      </c>
      <c r="X1243" s="30">
        <f t="shared" ca="1" si="753"/>
        <v>0.70413957755947021</v>
      </c>
      <c r="Y1243" s="30">
        <f ca="1">IF(Riskregister!$E$6="",0,COUNTIF(BG$4:BG$53,"&lt;"&amp;W1243)*IF(X1243&lt;0.5,Riskregister!$K$6+(Riskregister!$L$6-Riskregister!$K$6)*SQRT(X1243/2),Riskregister!$L$6-(Riskregister!$L$6-Riskregister!$K$6)*SQRT((1-X1243)/2)))</f>
        <v>1307689.4595965925</v>
      </c>
      <c r="Z1243" s="30">
        <f t="shared" ca="1" si="754"/>
        <v>0.28304532403581106</v>
      </c>
      <c r="AA1243" s="30">
        <f t="shared" ca="1" si="754"/>
        <v>0.57298631521895393</v>
      </c>
      <c r="AB1243" s="30">
        <f ca="1">IF(Riskregister!$E$7="",0,COUNTIF(BH$4:BH$53,"&lt;"&amp;Z1243)*IF(AA1243&lt;0.5,Riskregister!$K$7+(Riskregister!$L$7-Riskregister!$K$7)*SQRT(AA1243/2),Riskregister!$L$7-(Riskregister!$L$7-Riskregister!$K$7)*SQRT((1-AA1243)/2)))</f>
        <v>1191380.989080162</v>
      </c>
      <c r="AC1243" s="30">
        <f t="shared" ca="1" si="755"/>
        <v>3.0159933667334382E-2</v>
      </c>
      <c r="AD1243" s="30">
        <f t="shared" ca="1" si="755"/>
        <v>8.2616345642002487E-2</v>
      </c>
      <c r="AE1243" s="30">
        <f ca="1">IF(Riskregister!$E$8="",0,COUNTIF(BI$4:BI$53,"&lt;"&amp;AC1243)*IF(AD1243&lt;0.5,Riskregister!$K$8+(Riskregister!$L$8-Riskregister!$K$8)*SQRT(AD1243/2),Riskregister!$L$8-(Riskregister!$L$8-Riskregister!$K$8)*SQRT((1-AD1243)/2)))</f>
        <v>0</v>
      </c>
      <c r="AF1243" s="30">
        <f t="shared" ca="1" si="756"/>
        <v>0.42474911845663943</v>
      </c>
      <c r="AG1243" s="30">
        <f t="shared" ca="1" si="756"/>
        <v>0.84560847857173438</v>
      </c>
      <c r="AH1243" s="30">
        <f>IF(Riskregister!$E$9="",0,COUNTIF(BJ$4:BJ$53,"&lt;"&amp;AF1243)*IF(AG1243&lt;0.5,Riskregister!$K$9+(Riskregister!$L$9-Riskregister!$K$9)*SQRT(AG1243/2),Riskregister!$L$9-(Riskregister!$L$9-Riskregister!$K$9)*SQRT((1-AG1243)/2)))</f>
        <v>0</v>
      </c>
      <c r="AI1243" s="30">
        <f t="shared" ca="1" si="757"/>
        <v>2.5057722679484806E-2</v>
      </c>
      <c r="AJ1243" s="30">
        <f t="shared" ca="1" si="757"/>
        <v>0.11095135663930489</v>
      </c>
      <c r="AK1243" s="30">
        <f>IF(Riskregister!$E$10="",0,COUNTIF(BK$4:BK$53,"&lt;"&amp;AI1243)*IF(AJ1243&lt;0.5,Riskregister!$K$10+(Riskregister!$L$10-Riskregister!$K$10)*SQRT(AJ1243/2),Riskregister!$L$10-(Riskregister!$L$10-Riskregister!$K$10)*SQRT((1-AJ1243)/2)))</f>
        <v>0</v>
      </c>
      <c r="AL1243" s="30">
        <f t="shared" ca="1" si="758"/>
        <v>0.92493774010422458</v>
      </c>
      <c r="AM1243" s="30">
        <f t="shared" ca="1" si="758"/>
        <v>0.12452346496912037</v>
      </c>
      <c r="AN1243" s="30">
        <f>IF(Riskregister!$E$11="",0,COUNTIF(BL$4:BL$53,"&lt;"&amp;AL1243)*IF(AM1243&lt;0.5,Riskregister!$K$11+(Riskregister!$L$11-Riskregister!$K$11)*SQRT(AM1243/2),Riskregister!$L$11-(Riskregister!$L$11-Riskregister!$K$11)*SQRT((1-AM1243)/2)))</f>
        <v>0</v>
      </c>
      <c r="AO1243" s="30">
        <f t="shared" ca="1" si="759"/>
        <v>0.85280948275553048</v>
      </c>
      <c r="AP1243" s="30">
        <f t="shared" ca="1" si="759"/>
        <v>0.2598691058131396</v>
      </c>
      <c r="AQ1243" s="30">
        <f>IF(Riskregister!$E$12="",0,COUNTIF(BM$4:BM$53,"&lt;"&amp;AO1243)*IF(AP1243&lt;0.5,Riskregister!$K$12+(Riskregister!$L$12-Riskregister!$K$12)*SQRT(AP1243/2),Riskregister!$L$12-(Riskregister!$L$12-Riskregister!$K$12)*SQRT((1-AP1243)/2)))</f>
        <v>0</v>
      </c>
      <c r="AR1243" s="30">
        <f t="shared" ca="1" si="760"/>
        <v>0.98552802698076825</v>
      </c>
      <c r="AS1243" s="30">
        <f t="shared" ca="1" si="760"/>
        <v>0.53975157439162491</v>
      </c>
      <c r="AT1243" s="30">
        <f>IF(Riskregister!$E$13="",0,COUNTIF(BN$4:BN$53,"&lt;"&amp;AR1243)*IF(AS1243&lt;0.5,Riskregister!$K$13+(Riskregister!$L$13-Riskregister!$K$13)*SQRT(AS1243/2),Riskregister!$L$13-(Riskregister!$L$13-Riskregister!$K$13)*SQRT((1-AS1243)/2)))</f>
        <v>0</v>
      </c>
      <c r="AU1243" s="30">
        <f t="shared" ca="1" si="761"/>
        <v>7.6408266815365944E-2</v>
      </c>
      <c r="AV1243" s="30">
        <f t="shared" ca="1" si="761"/>
        <v>0.41372844830806577</v>
      </c>
      <c r="AW1243" s="30">
        <f>IF(Riskregister!$E$14="",0,COUNTIF(BO$4:BO$53,"&lt;"&amp;AU1243)*IF(AV1243&lt;0.5,Riskregister!$K$14+(Riskregister!$L$14-Riskregister!$K$14)*SQRT(AV1243/2),Riskregister!$L$14-(Riskregister!$L$14-Riskregister!$K$14)*SQRT((1-AV1243)/2)))</f>
        <v>0</v>
      </c>
      <c r="AX1243" s="30">
        <f t="shared" ca="1" si="762"/>
        <v>0.87054566154489843</v>
      </c>
      <c r="AY1243" s="30">
        <f t="shared" ca="1" si="762"/>
        <v>5.560577895576857E-2</v>
      </c>
      <c r="AZ1243" s="30">
        <f>IF(Riskregister!$E$15="",0,COUNTIF(BP$4:BP$53,"&lt;"&amp;AX1243)*IF(AY1243&lt;0.5,Riskregister!$K$15+(Riskregister!$L$15-Riskregister!$K$15)*SQRT(AY1243/2),Riskregister!$L$15-(Riskregister!$L$15-Riskregister!$K$15)*SQRT((1-AY1243)/2)))</f>
        <v>0</v>
      </c>
      <c r="BA1243" s="30">
        <f t="shared" ca="1" si="763"/>
        <v>0.5984436982895629</v>
      </c>
      <c r="BB1243" s="30">
        <f t="shared" ca="1" si="763"/>
        <v>0.90628587846580733</v>
      </c>
      <c r="BC1243" s="30">
        <f>IF(Riskregister!$E$16="",0,COUNTIF(BQ$4:BQ$53,"&lt;"&amp;BA1243)*IF(BB1243&lt;0.5,Riskregister!$K$16+(Riskregister!$L$16-Riskregister!$K$16)*SQRT(BB1243/2),Riskregister!$L$16-(Riskregister!$L$16-Riskregister!$K$16)*SQRT((1-BB1243)/2)))</f>
        <v>0</v>
      </c>
      <c r="BD1243" s="30">
        <f t="shared" ca="1" si="751"/>
        <v>4037066.3093433985</v>
      </c>
    </row>
    <row r="1244" spans="20:56" x14ac:dyDescent="0.35">
      <c r="T1244" s="30">
        <f t="shared" ref="T1244:U1263" ca="1" si="764">RAND()</f>
        <v>0.33022214369512926</v>
      </c>
      <c r="U1244" s="30">
        <f t="shared" ca="1" si="764"/>
        <v>0.6156421227206943</v>
      </c>
      <c r="V1244" s="30">
        <f ca="1">IF(Riskregister!$E$5="",0,COUNTIF(BF$4:BF$53,"&lt;"&amp;T1244)*IF(U1244&lt;0.5,Riskregister!$K$5+(Riskregister!$L$5-Riskregister!$K$5)*SQRT(U1244/2),Riskregister!$L$5-(Riskregister!$L$5-Riskregister!$K$5)*SQRT((1-U1244)/2)))</f>
        <v>1208184.0525376429</v>
      </c>
      <c r="W1244" s="30">
        <f t="shared" ref="W1244:X1263" ca="1" si="765">RAND()</f>
        <v>0.37057604987898229</v>
      </c>
      <c r="X1244" s="30">
        <f t="shared" ca="1" si="765"/>
        <v>0.46851267409146558</v>
      </c>
      <c r="Y1244" s="30">
        <f ca="1">IF(Riskregister!$E$6="",0,COUNTIF(BG$4:BG$53,"&lt;"&amp;W1244)*IF(X1244&lt;0.5,Riskregister!$K$6+(Riskregister!$L$6-Riskregister!$K$6)*SQRT(X1244/2),Riskregister!$L$6-(Riskregister!$L$6-Riskregister!$K$6)*SQRT((1-X1244)/2)))</f>
        <v>1071200.6267377073</v>
      </c>
      <c r="Z1244" s="30">
        <f t="shared" ref="Z1244:AA1263" ca="1" si="766">RAND()</f>
        <v>0.35178470052776944</v>
      </c>
      <c r="AA1244" s="30">
        <f t="shared" ca="1" si="766"/>
        <v>8.674321354623038E-2</v>
      </c>
      <c r="AB1244" s="30">
        <f ca="1">IF(Riskregister!$E$7="",0,COUNTIF(BH$4:BH$53,"&lt;"&amp;Z1244)*IF(AA1244&lt;0.5,Riskregister!$K$7+(Riskregister!$L$7-Riskregister!$K$7)*SQRT(AA1244/2),Riskregister!$L$7-(Riskregister!$L$7-Riskregister!$K$7)*SQRT((1-AA1244)/2)))</f>
        <v>614452.3915995959</v>
      </c>
      <c r="AC1244" s="30">
        <f t="shared" ref="AC1244:AD1263" ca="1" si="767">RAND()</f>
        <v>0.24420467936919354</v>
      </c>
      <c r="AD1244" s="30">
        <f t="shared" ca="1" si="767"/>
        <v>0.63852848482190139</v>
      </c>
      <c r="AE1244" s="30">
        <f ca="1">IF(Riskregister!$E$8="",0,COUNTIF(BI$4:BI$53,"&lt;"&amp;AC1244)*IF(AD1244&lt;0.5,Riskregister!$K$8+(Riskregister!$L$8-Riskregister!$K$8)*SQRT(AD1244/2),Riskregister!$L$8-(Riskregister!$L$8-Riskregister!$K$8)*SQRT((1-AD1244)/2)))</f>
        <v>6003775.3390770936</v>
      </c>
      <c r="AF1244" s="30">
        <f t="shared" ref="AF1244:AG1263" ca="1" si="768">RAND()</f>
        <v>0.1931449221296665</v>
      </c>
      <c r="AG1244" s="30">
        <f t="shared" ca="1" si="768"/>
        <v>0.2928254639825062</v>
      </c>
      <c r="AH1244" s="30">
        <f>IF(Riskregister!$E$9="",0,COUNTIF(BJ$4:BJ$53,"&lt;"&amp;AF1244)*IF(AG1244&lt;0.5,Riskregister!$K$9+(Riskregister!$L$9-Riskregister!$K$9)*SQRT(AG1244/2),Riskregister!$L$9-(Riskregister!$L$9-Riskregister!$K$9)*SQRT((1-AG1244)/2)))</f>
        <v>0</v>
      </c>
      <c r="AI1244" s="30">
        <f t="shared" ref="AI1244:AJ1263" ca="1" si="769">RAND()</f>
        <v>0.78111198111823688</v>
      </c>
      <c r="AJ1244" s="30">
        <f t="shared" ca="1" si="769"/>
        <v>0.80063856375140741</v>
      </c>
      <c r="AK1244" s="30">
        <f>IF(Riskregister!$E$10="",0,COUNTIF(BK$4:BK$53,"&lt;"&amp;AI1244)*IF(AJ1244&lt;0.5,Riskregister!$K$10+(Riskregister!$L$10-Riskregister!$K$10)*SQRT(AJ1244/2),Riskregister!$L$10-(Riskregister!$L$10-Riskregister!$K$10)*SQRT((1-AJ1244)/2)))</f>
        <v>0</v>
      </c>
      <c r="AL1244" s="30">
        <f t="shared" ref="AL1244:AM1263" ca="1" si="770">RAND()</f>
        <v>0.18978361887419815</v>
      </c>
      <c r="AM1244" s="30">
        <f t="shared" ca="1" si="770"/>
        <v>0.44723649254190523</v>
      </c>
      <c r="AN1244" s="30">
        <f>IF(Riskregister!$E$11="",0,COUNTIF(BL$4:BL$53,"&lt;"&amp;AL1244)*IF(AM1244&lt;0.5,Riskregister!$K$11+(Riskregister!$L$11-Riskregister!$K$11)*SQRT(AM1244/2),Riskregister!$L$11-(Riskregister!$L$11-Riskregister!$K$11)*SQRT((1-AM1244)/2)))</f>
        <v>0</v>
      </c>
      <c r="AO1244" s="30">
        <f t="shared" ref="AO1244:AP1263" ca="1" si="771">RAND()</f>
        <v>0.12139570031888713</v>
      </c>
      <c r="AP1244" s="30">
        <f t="shared" ca="1" si="771"/>
        <v>0.40874590949462597</v>
      </c>
      <c r="AQ1244" s="30">
        <f>IF(Riskregister!$E$12="",0,COUNTIF(BM$4:BM$53,"&lt;"&amp;AO1244)*IF(AP1244&lt;0.5,Riskregister!$K$12+(Riskregister!$L$12-Riskregister!$K$12)*SQRT(AP1244/2),Riskregister!$L$12-(Riskregister!$L$12-Riskregister!$K$12)*SQRT((1-AP1244)/2)))</f>
        <v>0</v>
      </c>
      <c r="AR1244" s="30">
        <f t="shared" ref="AR1244:AS1263" ca="1" si="772">RAND()</f>
        <v>0.69590364573651808</v>
      </c>
      <c r="AS1244" s="30">
        <f t="shared" ca="1" si="772"/>
        <v>0.21369021697916102</v>
      </c>
      <c r="AT1244" s="30">
        <f>IF(Riskregister!$E$13="",0,COUNTIF(BN$4:BN$53,"&lt;"&amp;AR1244)*IF(AS1244&lt;0.5,Riskregister!$K$13+(Riskregister!$L$13-Riskregister!$K$13)*SQRT(AS1244/2),Riskregister!$L$13-(Riskregister!$L$13-Riskregister!$K$13)*SQRT((1-AS1244)/2)))</f>
        <v>0</v>
      </c>
      <c r="AU1244" s="30">
        <f t="shared" ref="AU1244:AV1263" ca="1" si="773">RAND()</f>
        <v>0.94937114030658987</v>
      </c>
      <c r="AV1244" s="30">
        <f t="shared" ca="1" si="773"/>
        <v>0.10399743079572343</v>
      </c>
      <c r="AW1244" s="30">
        <f>IF(Riskregister!$E$14="",0,COUNTIF(BO$4:BO$53,"&lt;"&amp;AU1244)*IF(AV1244&lt;0.5,Riskregister!$K$14+(Riskregister!$L$14-Riskregister!$K$14)*SQRT(AV1244/2),Riskregister!$L$14-(Riskregister!$L$14-Riskregister!$K$14)*SQRT((1-AV1244)/2)))</f>
        <v>0</v>
      </c>
      <c r="AX1244" s="30">
        <f t="shared" ref="AX1244:AY1263" ca="1" si="774">RAND()</f>
        <v>0.78162363110475486</v>
      </c>
      <c r="AY1244" s="30">
        <f t="shared" ca="1" si="774"/>
        <v>0.43445381800894267</v>
      </c>
      <c r="AZ1244" s="30">
        <f>IF(Riskregister!$E$15="",0,COUNTIF(BP$4:BP$53,"&lt;"&amp;AX1244)*IF(AY1244&lt;0.5,Riskregister!$K$15+(Riskregister!$L$15-Riskregister!$K$15)*SQRT(AY1244/2),Riskregister!$L$15-(Riskregister!$L$15-Riskregister!$K$15)*SQRT((1-AY1244)/2)))</f>
        <v>0</v>
      </c>
      <c r="BA1244" s="30">
        <f t="shared" ref="BA1244:BB1263" ca="1" si="775">RAND()</f>
        <v>0.17553270109237074</v>
      </c>
      <c r="BB1244" s="30">
        <f t="shared" ca="1" si="775"/>
        <v>0.63123943545667593</v>
      </c>
      <c r="BC1244" s="30">
        <f>IF(Riskregister!$E$16="",0,COUNTIF(BQ$4:BQ$53,"&lt;"&amp;BA1244)*IF(BB1244&lt;0.5,Riskregister!$K$16+(Riskregister!$L$16-Riskregister!$K$16)*SQRT(BB1244/2),Riskregister!$L$16-(Riskregister!$L$16-Riskregister!$K$16)*SQRT((1-BB1244)/2)))</f>
        <v>0</v>
      </c>
      <c r="BD1244" s="30">
        <f t="shared" ca="1" si="751"/>
        <v>8897612.4099520408</v>
      </c>
    </row>
    <row r="1245" spans="20:56" x14ac:dyDescent="0.35">
      <c r="T1245" s="30">
        <f t="shared" ca="1" si="764"/>
        <v>0.876469352794635</v>
      </c>
      <c r="U1245" s="30">
        <f t="shared" ca="1" si="764"/>
        <v>0.8015368651973086</v>
      </c>
      <c r="V1245" s="30">
        <f ca="1">IF(Riskregister!$E$5="",0,COUNTIF(BF$4:BF$53,"&lt;"&amp;T1245)*IF(U1245&lt;0.5,Riskregister!$K$5+(Riskregister!$L$5-Riskregister!$K$5)*SQRT(U1245/2),Riskregister!$L$5-(Riskregister!$L$5-Riskregister!$K$5)*SQRT((1-U1245)/2)))</f>
        <v>2749471.8544599419</v>
      </c>
      <c r="W1245" s="30">
        <f t="shared" ca="1" si="765"/>
        <v>5.7293086458036213E-2</v>
      </c>
      <c r="X1245" s="30">
        <f t="shared" ca="1" si="765"/>
        <v>0.80081557765699807</v>
      </c>
      <c r="Y1245" s="30">
        <f ca="1">IF(Riskregister!$E$6="",0,COUNTIF(BG$4:BG$53,"&lt;"&amp;W1245)*IF(X1245&lt;0.5,Riskregister!$K$6+(Riskregister!$L$6-Riskregister!$K$6)*SQRT(X1245/2),Riskregister!$L$6-(Riskregister!$L$6-Riskregister!$K$6)*SQRT((1-X1245)/2)))</f>
        <v>0</v>
      </c>
      <c r="Z1245" s="30">
        <f t="shared" ca="1" si="766"/>
        <v>5.9562341041313527E-2</v>
      </c>
      <c r="AA1245" s="30">
        <f t="shared" ca="1" si="766"/>
        <v>0.91747602323072852</v>
      </c>
      <c r="AB1245" s="30">
        <f ca="1">IF(Riskregister!$E$7="",0,COUNTIF(BH$4:BH$53,"&lt;"&amp;Z1245)*IF(AA1245&lt;0.5,Riskregister!$K$7+(Riskregister!$L$7-Riskregister!$K$7)*SQRT(AA1245/2),Riskregister!$L$7-(Riskregister!$L$7-Riskregister!$K$7)*SQRT((1-AA1245)/2)))</f>
        <v>986713.00509862101</v>
      </c>
      <c r="AC1245" s="30">
        <f t="shared" ca="1" si="767"/>
        <v>0.77759161176244029</v>
      </c>
      <c r="AD1245" s="30">
        <f t="shared" ca="1" si="767"/>
        <v>0.63940763765011699</v>
      </c>
      <c r="AE1245" s="30">
        <f ca="1">IF(Riskregister!$E$8="",0,COUNTIF(BI$4:BI$53,"&lt;"&amp;AC1245)*IF(AD1245&lt;0.5,Riskregister!$K$8+(Riskregister!$L$8-Riskregister!$K$8)*SQRT(AD1245/2),Riskregister!$L$8-(Riskregister!$L$8-Riskregister!$K$8)*SQRT((1-AD1245)/2)))</f>
        <v>12017276.01163166</v>
      </c>
      <c r="AF1245" s="30">
        <f t="shared" ca="1" si="768"/>
        <v>0.67820912676647749</v>
      </c>
      <c r="AG1245" s="30">
        <f t="shared" ca="1" si="768"/>
        <v>0.14363355532893762</v>
      </c>
      <c r="AH1245" s="30">
        <f>IF(Riskregister!$E$9="",0,COUNTIF(BJ$4:BJ$53,"&lt;"&amp;AF1245)*IF(AG1245&lt;0.5,Riskregister!$K$9+(Riskregister!$L$9-Riskregister!$K$9)*SQRT(AG1245/2),Riskregister!$L$9-(Riskregister!$L$9-Riskregister!$K$9)*SQRT((1-AG1245)/2)))</f>
        <v>0</v>
      </c>
      <c r="AI1245" s="30">
        <f t="shared" ca="1" si="769"/>
        <v>0.46067107986343447</v>
      </c>
      <c r="AJ1245" s="30">
        <f t="shared" ca="1" si="769"/>
        <v>0.6490587969679561</v>
      </c>
      <c r="AK1245" s="30">
        <f>IF(Riskregister!$E$10="",0,COUNTIF(BK$4:BK$53,"&lt;"&amp;AI1245)*IF(AJ1245&lt;0.5,Riskregister!$K$10+(Riskregister!$L$10-Riskregister!$K$10)*SQRT(AJ1245/2),Riskregister!$L$10-(Riskregister!$L$10-Riskregister!$K$10)*SQRT((1-AJ1245)/2)))</f>
        <v>0</v>
      </c>
      <c r="AL1245" s="30">
        <f t="shared" ca="1" si="770"/>
        <v>0.92662254654633236</v>
      </c>
      <c r="AM1245" s="30">
        <f t="shared" ca="1" si="770"/>
        <v>0.46996763537605801</v>
      </c>
      <c r="AN1245" s="30">
        <f>IF(Riskregister!$E$11="",0,COUNTIF(BL$4:BL$53,"&lt;"&amp;AL1245)*IF(AM1245&lt;0.5,Riskregister!$K$11+(Riskregister!$L$11-Riskregister!$K$11)*SQRT(AM1245/2),Riskregister!$L$11-(Riskregister!$L$11-Riskregister!$K$11)*SQRT((1-AM1245)/2)))</f>
        <v>0</v>
      </c>
      <c r="AO1245" s="30">
        <f t="shared" ca="1" si="771"/>
        <v>0.32379863121516606</v>
      </c>
      <c r="AP1245" s="30">
        <f t="shared" ca="1" si="771"/>
        <v>0.12547491012973699</v>
      </c>
      <c r="AQ1245" s="30">
        <f>IF(Riskregister!$E$12="",0,COUNTIF(BM$4:BM$53,"&lt;"&amp;AO1245)*IF(AP1245&lt;0.5,Riskregister!$K$12+(Riskregister!$L$12-Riskregister!$K$12)*SQRT(AP1245/2),Riskregister!$L$12-(Riskregister!$L$12-Riskregister!$K$12)*SQRT((1-AP1245)/2)))</f>
        <v>0</v>
      </c>
      <c r="AR1245" s="30">
        <f t="shared" ca="1" si="772"/>
        <v>0.58952020221880763</v>
      </c>
      <c r="AS1245" s="30">
        <f t="shared" ca="1" si="772"/>
        <v>0.71934036286647607</v>
      </c>
      <c r="AT1245" s="30">
        <f>IF(Riskregister!$E$13="",0,COUNTIF(BN$4:BN$53,"&lt;"&amp;AR1245)*IF(AS1245&lt;0.5,Riskregister!$K$13+(Riskregister!$L$13-Riskregister!$K$13)*SQRT(AS1245/2),Riskregister!$L$13-(Riskregister!$L$13-Riskregister!$K$13)*SQRT((1-AS1245)/2)))</f>
        <v>0</v>
      </c>
      <c r="AU1245" s="30">
        <f t="shared" ca="1" si="773"/>
        <v>0.47847420199157964</v>
      </c>
      <c r="AV1245" s="30">
        <f t="shared" ca="1" si="773"/>
        <v>0.76737230440260396</v>
      </c>
      <c r="AW1245" s="30">
        <f>IF(Riskregister!$E$14="",0,COUNTIF(BO$4:BO$53,"&lt;"&amp;AU1245)*IF(AV1245&lt;0.5,Riskregister!$K$14+(Riskregister!$L$14-Riskregister!$K$14)*SQRT(AV1245/2),Riskregister!$L$14-(Riskregister!$L$14-Riskregister!$K$14)*SQRT((1-AV1245)/2)))</f>
        <v>0</v>
      </c>
      <c r="AX1245" s="30">
        <f t="shared" ca="1" si="774"/>
        <v>0.52174956672567041</v>
      </c>
      <c r="AY1245" s="30">
        <f t="shared" ca="1" si="774"/>
        <v>0.47705623893567684</v>
      </c>
      <c r="AZ1245" s="30">
        <f>IF(Riskregister!$E$15="",0,COUNTIF(BP$4:BP$53,"&lt;"&amp;AX1245)*IF(AY1245&lt;0.5,Riskregister!$K$15+(Riskregister!$L$15-Riskregister!$K$15)*SQRT(AY1245/2),Riskregister!$L$15-(Riskregister!$L$15-Riskregister!$K$15)*SQRT((1-AY1245)/2)))</f>
        <v>0</v>
      </c>
      <c r="BA1245" s="30">
        <f t="shared" ca="1" si="775"/>
        <v>0.83800421665781244</v>
      </c>
      <c r="BB1245" s="30">
        <f t="shared" ca="1" si="775"/>
        <v>8.8585994063243079E-2</v>
      </c>
      <c r="BC1245" s="30">
        <f>IF(Riskregister!$E$16="",0,COUNTIF(BQ$4:BQ$53,"&lt;"&amp;BA1245)*IF(BB1245&lt;0.5,Riskregister!$K$16+(Riskregister!$L$16-Riskregister!$K$16)*SQRT(BB1245/2),Riskregister!$L$16-(Riskregister!$L$16-Riskregister!$K$16)*SQRT((1-BB1245)/2)))</f>
        <v>0</v>
      </c>
      <c r="BD1245" s="30">
        <f t="shared" ca="1" si="751"/>
        <v>15753460.871190224</v>
      </c>
    </row>
    <row r="1246" spans="20:56" x14ac:dyDescent="0.35">
      <c r="T1246" s="30">
        <f t="shared" ca="1" si="764"/>
        <v>0.47983983565198074</v>
      </c>
      <c r="U1246" s="30">
        <f t="shared" ca="1" si="764"/>
        <v>0.5433749164629027</v>
      </c>
      <c r="V1246" s="30">
        <f ca="1">IF(Riskregister!$E$5="",0,COUNTIF(BF$4:BF$53,"&lt;"&amp;T1246)*IF(U1246&lt;0.5,Riskregister!$K$5+(Riskregister!$L$5-Riskregister!$K$5)*SQRT(U1246/2),Riskregister!$L$5-(Riskregister!$L$5-Riskregister!$K$5)*SQRT((1-U1246)/2)))</f>
        <v>1154942.1674197111</v>
      </c>
      <c r="W1246" s="30">
        <f t="shared" ca="1" si="765"/>
        <v>2.94838327398661E-3</v>
      </c>
      <c r="X1246" s="30">
        <f t="shared" ca="1" si="765"/>
        <v>0.23589969454248216</v>
      </c>
      <c r="Y1246" s="30">
        <f ca="1">IF(Riskregister!$E$6="",0,COUNTIF(BG$4:BG$53,"&lt;"&amp;W1246)*IF(X1246&lt;0.5,Riskregister!$K$6+(Riskregister!$L$6-Riskregister!$K$6)*SQRT(X1246/2),Riskregister!$L$6-(Riskregister!$L$6-Riskregister!$K$6)*SQRT((1-X1246)/2)))</f>
        <v>0</v>
      </c>
      <c r="Z1246" s="30">
        <f t="shared" ca="1" si="766"/>
        <v>0.59184893978295061</v>
      </c>
      <c r="AA1246" s="30">
        <f t="shared" ca="1" si="766"/>
        <v>0.92195689189570684</v>
      </c>
      <c r="AB1246" s="30">
        <f ca="1">IF(Riskregister!$E$7="",0,COUNTIF(BH$4:BH$53,"&lt;"&amp;Z1246)*IF(AA1246&lt;0.5,Riskregister!$K$7+(Riskregister!$L$7-Riskregister!$K$7)*SQRT(AA1246/2),Riskregister!$L$7-(Riskregister!$L$7-Riskregister!$K$7)*SQRT((1-AA1246)/2)))</f>
        <v>2316030.0854412438</v>
      </c>
      <c r="AC1246" s="30">
        <f t="shared" ca="1" si="767"/>
        <v>6.8089280633735205E-3</v>
      </c>
      <c r="AD1246" s="30">
        <f t="shared" ca="1" si="767"/>
        <v>0.38314370122513386</v>
      </c>
      <c r="AE1246" s="30">
        <f ca="1">IF(Riskregister!$E$8="",0,COUNTIF(BI$4:BI$53,"&lt;"&amp;AC1246)*IF(AD1246&lt;0.5,Riskregister!$K$8+(Riskregister!$L$8-Riskregister!$K$8)*SQRT(AD1246/2),Riskregister!$L$8-(Riskregister!$L$8-Riskregister!$K$8)*SQRT((1-AD1246)/2)))</f>
        <v>0</v>
      </c>
      <c r="AF1246" s="30">
        <f t="shared" ca="1" si="768"/>
        <v>0.35821269908747333</v>
      </c>
      <c r="AG1246" s="30">
        <f t="shared" ca="1" si="768"/>
        <v>0.4857603976380136</v>
      </c>
      <c r="AH1246" s="30">
        <f>IF(Riskregister!$E$9="",0,COUNTIF(BJ$4:BJ$53,"&lt;"&amp;AF1246)*IF(AG1246&lt;0.5,Riskregister!$K$9+(Riskregister!$L$9-Riskregister!$K$9)*SQRT(AG1246/2),Riskregister!$L$9-(Riskregister!$L$9-Riskregister!$K$9)*SQRT((1-AG1246)/2)))</f>
        <v>0</v>
      </c>
      <c r="AI1246" s="30">
        <f t="shared" ca="1" si="769"/>
        <v>0.60983422434267409</v>
      </c>
      <c r="AJ1246" s="30">
        <f t="shared" ca="1" si="769"/>
        <v>0.92501108106817886</v>
      </c>
      <c r="AK1246" s="30">
        <f>IF(Riskregister!$E$10="",0,COUNTIF(BK$4:BK$53,"&lt;"&amp;AI1246)*IF(AJ1246&lt;0.5,Riskregister!$K$10+(Riskregister!$L$10-Riskregister!$K$10)*SQRT(AJ1246/2),Riskregister!$L$10-(Riskregister!$L$10-Riskregister!$K$10)*SQRT((1-AJ1246)/2)))</f>
        <v>0</v>
      </c>
      <c r="AL1246" s="30">
        <f t="shared" ca="1" si="770"/>
        <v>0.48922059399766404</v>
      </c>
      <c r="AM1246" s="30">
        <f t="shared" ca="1" si="770"/>
        <v>0.38651705400682002</v>
      </c>
      <c r="AN1246" s="30">
        <f>IF(Riskregister!$E$11="",0,COUNTIF(BL$4:BL$53,"&lt;"&amp;AL1246)*IF(AM1246&lt;0.5,Riskregister!$K$11+(Riskregister!$L$11-Riskregister!$K$11)*SQRT(AM1246/2),Riskregister!$L$11-(Riskregister!$L$11-Riskregister!$K$11)*SQRT((1-AM1246)/2)))</f>
        <v>0</v>
      </c>
      <c r="AO1246" s="30">
        <f t="shared" ca="1" si="771"/>
        <v>0.39812559902580391</v>
      </c>
      <c r="AP1246" s="30">
        <f t="shared" ca="1" si="771"/>
        <v>0.24290263394048084</v>
      </c>
      <c r="AQ1246" s="30">
        <f>IF(Riskregister!$E$12="",0,COUNTIF(BM$4:BM$53,"&lt;"&amp;AO1246)*IF(AP1246&lt;0.5,Riskregister!$K$12+(Riskregister!$L$12-Riskregister!$K$12)*SQRT(AP1246/2),Riskregister!$L$12-(Riskregister!$L$12-Riskregister!$K$12)*SQRT((1-AP1246)/2)))</f>
        <v>0</v>
      </c>
      <c r="AR1246" s="30">
        <f t="shared" ca="1" si="772"/>
        <v>0.69036114800634651</v>
      </c>
      <c r="AS1246" s="30">
        <f t="shared" ca="1" si="772"/>
        <v>0.46351814340594633</v>
      </c>
      <c r="AT1246" s="30">
        <f>IF(Riskregister!$E$13="",0,COUNTIF(BN$4:BN$53,"&lt;"&amp;AR1246)*IF(AS1246&lt;0.5,Riskregister!$K$13+(Riskregister!$L$13-Riskregister!$K$13)*SQRT(AS1246/2),Riskregister!$L$13-(Riskregister!$L$13-Riskregister!$K$13)*SQRT((1-AS1246)/2)))</f>
        <v>0</v>
      </c>
      <c r="AU1246" s="30">
        <f t="shared" ca="1" si="773"/>
        <v>0.47460380213900999</v>
      </c>
      <c r="AV1246" s="30">
        <f t="shared" ca="1" si="773"/>
        <v>0.12498087099142219</v>
      </c>
      <c r="AW1246" s="30">
        <f>IF(Riskregister!$E$14="",0,COUNTIF(BO$4:BO$53,"&lt;"&amp;AU1246)*IF(AV1246&lt;0.5,Riskregister!$K$14+(Riskregister!$L$14-Riskregister!$K$14)*SQRT(AV1246/2),Riskregister!$L$14-(Riskregister!$L$14-Riskregister!$K$14)*SQRT((1-AV1246)/2)))</f>
        <v>0</v>
      </c>
      <c r="AX1246" s="30">
        <f t="shared" ca="1" si="774"/>
        <v>0.76423140707651616</v>
      </c>
      <c r="AY1246" s="30">
        <f t="shared" ca="1" si="774"/>
        <v>0.94611752698117357</v>
      </c>
      <c r="AZ1246" s="30">
        <f>IF(Riskregister!$E$15="",0,COUNTIF(BP$4:BP$53,"&lt;"&amp;AX1246)*IF(AY1246&lt;0.5,Riskregister!$K$15+(Riskregister!$L$15-Riskregister!$K$15)*SQRT(AY1246/2),Riskregister!$L$15-(Riskregister!$L$15-Riskregister!$K$15)*SQRT((1-AY1246)/2)))</f>
        <v>0</v>
      </c>
      <c r="BA1246" s="30">
        <f t="shared" ca="1" si="775"/>
        <v>6.6566433378494771E-2</v>
      </c>
      <c r="BB1246" s="30">
        <f t="shared" ca="1" si="775"/>
        <v>0.23897337571954902</v>
      </c>
      <c r="BC1246" s="30">
        <f>IF(Riskregister!$E$16="",0,COUNTIF(BQ$4:BQ$53,"&lt;"&amp;BA1246)*IF(BB1246&lt;0.5,Riskregister!$K$16+(Riskregister!$L$16-Riskregister!$K$16)*SQRT(BB1246/2),Riskregister!$L$16-(Riskregister!$L$16-Riskregister!$K$16)*SQRT((1-BB1246)/2)))</f>
        <v>0</v>
      </c>
      <c r="BD1246" s="30">
        <f t="shared" ca="1" si="751"/>
        <v>3470972.252860955</v>
      </c>
    </row>
    <row r="1247" spans="20:56" x14ac:dyDescent="0.35">
      <c r="T1247" s="30">
        <f t="shared" ca="1" si="764"/>
        <v>0.70649363216146011</v>
      </c>
      <c r="U1247" s="30">
        <f t="shared" ca="1" si="764"/>
        <v>2.4796147372825983E-2</v>
      </c>
      <c r="V1247" s="30">
        <f ca="1">IF(Riskregister!$E$5="",0,COUNTIF(BF$4:BF$53,"&lt;"&amp;T1247)*IF(U1247&lt;0.5,Riskregister!$K$5+(Riskregister!$L$5-Riskregister!$K$5)*SQRT(U1247/2),Riskregister!$L$5-(Riskregister!$L$5-Riskregister!$K$5)*SQRT((1-U1247)/2)))</f>
        <v>1000529.9344139653</v>
      </c>
      <c r="W1247" s="30">
        <f t="shared" ca="1" si="765"/>
        <v>0.59956420349160644</v>
      </c>
      <c r="X1247" s="30">
        <f t="shared" ca="1" si="765"/>
        <v>0.93620334854296317</v>
      </c>
      <c r="Y1247" s="30">
        <f ca="1">IF(Riskregister!$E$6="",0,COUNTIF(BG$4:BG$53,"&lt;"&amp;W1247)*IF(X1247&lt;0.5,Riskregister!$K$6+(Riskregister!$L$6-Riskregister!$K$6)*SQRT(X1247/2),Riskregister!$L$6-(Riskregister!$L$6-Riskregister!$K$6)*SQRT((1-X1247)/2)))</f>
        <v>3357036.3140568524</v>
      </c>
      <c r="Z1247" s="30">
        <f t="shared" ca="1" si="766"/>
        <v>0.2402403686535064</v>
      </c>
      <c r="AA1247" s="30">
        <f t="shared" ca="1" si="766"/>
        <v>0.88694417517222779</v>
      </c>
      <c r="AB1247" s="30">
        <f ca="1">IF(Riskregister!$E$7="",0,COUNTIF(BH$4:BH$53,"&lt;"&amp;Z1247)*IF(AA1247&lt;0.5,Riskregister!$K$7+(Riskregister!$L$7-Riskregister!$K$7)*SQRT(AA1247/2),Riskregister!$L$7-(Riskregister!$L$7-Riskregister!$K$7)*SQRT((1-AA1247)/2)))</f>
        <v>1267141.609192112</v>
      </c>
      <c r="AC1247" s="30">
        <f t="shared" ca="1" si="767"/>
        <v>0.49233725826709929</v>
      </c>
      <c r="AD1247" s="30">
        <f t="shared" ca="1" si="767"/>
        <v>0.96960045294494446</v>
      </c>
      <c r="AE1247" s="30">
        <f ca="1">IF(Riskregister!$E$8="",0,COUNTIF(BI$4:BI$53,"&lt;"&amp;AC1247)*IF(AD1247&lt;0.5,Riskregister!$K$8+(Riskregister!$L$8-Riskregister!$K$8)*SQRT(AD1247/2),Riskregister!$L$8-(Riskregister!$L$8-Riskregister!$K$8)*SQRT((1-AD1247)/2)))</f>
        <v>13261648.201597905</v>
      </c>
      <c r="AF1247" s="30">
        <f t="shared" ca="1" si="768"/>
        <v>0.33350774853517895</v>
      </c>
      <c r="AG1247" s="30">
        <f t="shared" ca="1" si="768"/>
        <v>0.62390169706451826</v>
      </c>
      <c r="AH1247" s="30">
        <f>IF(Riskregister!$E$9="",0,COUNTIF(BJ$4:BJ$53,"&lt;"&amp;AF1247)*IF(AG1247&lt;0.5,Riskregister!$K$9+(Riskregister!$L$9-Riskregister!$K$9)*SQRT(AG1247/2),Riskregister!$L$9-(Riskregister!$L$9-Riskregister!$K$9)*SQRT((1-AG1247)/2)))</f>
        <v>0</v>
      </c>
      <c r="AI1247" s="30">
        <f t="shared" ca="1" si="769"/>
        <v>0.3431624686105349</v>
      </c>
      <c r="AJ1247" s="30">
        <f t="shared" ca="1" si="769"/>
        <v>0.78635082165286008</v>
      </c>
      <c r="AK1247" s="30">
        <f>IF(Riskregister!$E$10="",0,COUNTIF(BK$4:BK$53,"&lt;"&amp;AI1247)*IF(AJ1247&lt;0.5,Riskregister!$K$10+(Riskregister!$L$10-Riskregister!$K$10)*SQRT(AJ1247/2),Riskregister!$L$10-(Riskregister!$L$10-Riskregister!$K$10)*SQRT((1-AJ1247)/2)))</f>
        <v>0</v>
      </c>
      <c r="AL1247" s="30">
        <f t="shared" ca="1" si="770"/>
        <v>0.52199924686130206</v>
      </c>
      <c r="AM1247" s="30">
        <f t="shared" ca="1" si="770"/>
        <v>0.94157868165022207</v>
      </c>
      <c r="AN1247" s="30">
        <f>IF(Riskregister!$E$11="",0,COUNTIF(BL$4:BL$53,"&lt;"&amp;AL1247)*IF(AM1247&lt;0.5,Riskregister!$K$11+(Riskregister!$L$11-Riskregister!$K$11)*SQRT(AM1247/2),Riskregister!$L$11-(Riskregister!$L$11-Riskregister!$K$11)*SQRT((1-AM1247)/2)))</f>
        <v>0</v>
      </c>
      <c r="AO1247" s="30">
        <f t="shared" ca="1" si="771"/>
        <v>0.49645046252392466</v>
      </c>
      <c r="AP1247" s="30">
        <f t="shared" ca="1" si="771"/>
        <v>0.33000894548584214</v>
      </c>
      <c r="AQ1247" s="30">
        <f>IF(Riskregister!$E$12="",0,COUNTIF(BM$4:BM$53,"&lt;"&amp;AO1247)*IF(AP1247&lt;0.5,Riskregister!$K$12+(Riskregister!$L$12-Riskregister!$K$12)*SQRT(AP1247/2),Riskregister!$L$12-(Riskregister!$L$12-Riskregister!$K$12)*SQRT((1-AP1247)/2)))</f>
        <v>0</v>
      </c>
      <c r="AR1247" s="30">
        <f t="shared" ca="1" si="772"/>
        <v>0.67296261196102625</v>
      </c>
      <c r="AS1247" s="30">
        <f t="shared" ca="1" si="772"/>
        <v>0.56466760547078587</v>
      </c>
      <c r="AT1247" s="30">
        <f>IF(Riskregister!$E$13="",0,COUNTIF(BN$4:BN$53,"&lt;"&amp;AR1247)*IF(AS1247&lt;0.5,Riskregister!$K$13+(Riskregister!$L$13-Riskregister!$K$13)*SQRT(AS1247/2),Riskregister!$L$13-(Riskregister!$L$13-Riskregister!$K$13)*SQRT((1-AS1247)/2)))</f>
        <v>0</v>
      </c>
      <c r="AU1247" s="30">
        <f t="shared" ca="1" si="773"/>
        <v>0.7288044305166127</v>
      </c>
      <c r="AV1247" s="30">
        <f t="shared" ca="1" si="773"/>
        <v>0.3217488404972938</v>
      </c>
      <c r="AW1247" s="30">
        <f>IF(Riskregister!$E$14="",0,COUNTIF(BO$4:BO$53,"&lt;"&amp;AU1247)*IF(AV1247&lt;0.5,Riskregister!$K$14+(Riskregister!$L$14-Riskregister!$K$14)*SQRT(AV1247/2),Riskregister!$L$14-(Riskregister!$L$14-Riskregister!$K$14)*SQRT((1-AV1247)/2)))</f>
        <v>0</v>
      </c>
      <c r="AX1247" s="30">
        <f t="shared" ca="1" si="774"/>
        <v>0.31871847126827213</v>
      </c>
      <c r="AY1247" s="30">
        <f t="shared" ca="1" si="774"/>
        <v>0.30671844947827753</v>
      </c>
      <c r="AZ1247" s="30">
        <f>IF(Riskregister!$E$15="",0,COUNTIF(BP$4:BP$53,"&lt;"&amp;AX1247)*IF(AY1247&lt;0.5,Riskregister!$K$15+(Riskregister!$L$15-Riskregister!$K$15)*SQRT(AY1247/2),Riskregister!$L$15-(Riskregister!$L$15-Riskregister!$K$15)*SQRT((1-AY1247)/2)))</f>
        <v>0</v>
      </c>
      <c r="BA1247" s="30">
        <f t="shared" ca="1" si="775"/>
        <v>8.8690266464933942E-2</v>
      </c>
      <c r="BB1247" s="30">
        <f t="shared" ca="1" si="775"/>
        <v>0.98471958898149659</v>
      </c>
      <c r="BC1247" s="30">
        <f>IF(Riskregister!$E$16="",0,COUNTIF(BQ$4:BQ$53,"&lt;"&amp;BA1247)*IF(BB1247&lt;0.5,Riskregister!$K$16+(Riskregister!$L$16-Riskregister!$K$16)*SQRT(BB1247/2),Riskregister!$L$16-(Riskregister!$L$16-Riskregister!$K$16)*SQRT((1-BB1247)/2)))</f>
        <v>0</v>
      </c>
      <c r="BD1247" s="30">
        <f t="shared" ca="1" si="751"/>
        <v>18886356.059260834</v>
      </c>
    </row>
    <row r="1248" spans="20:56" x14ac:dyDescent="0.35">
      <c r="T1248" s="30">
        <f t="shared" ca="1" si="764"/>
        <v>0.94096369229717491</v>
      </c>
      <c r="U1248" s="30">
        <f t="shared" ca="1" si="764"/>
        <v>2.8024361979695489E-2</v>
      </c>
      <c r="V1248" s="30">
        <f ca="1">IF(Riskregister!$E$5="",0,COUNTIF(BF$4:BF$53,"&lt;"&amp;T1248)*IF(U1248&lt;0.5,Riskregister!$K$5+(Riskregister!$L$5-Riskregister!$K$5)*SQRT(U1248/2),Riskregister!$L$5-(Riskregister!$L$5-Riskregister!$K$5)*SQRT((1-U1248)/2)))</f>
        <v>1422875.1344240645</v>
      </c>
      <c r="W1248" s="30">
        <f t="shared" ca="1" si="765"/>
        <v>5.0642253743100607E-2</v>
      </c>
      <c r="X1248" s="30">
        <f t="shared" ca="1" si="765"/>
        <v>0.53685213797516596</v>
      </c>
      <c r="Y1248" s="30">
        <f ca="1">IF(Riskregister!$E$6="",0,COUNTIF(BG$4:BG$53,"&lt;"&amp;W1248)*IF(X1248&lt;0.5,Riskregister!$K$6+(Riskregister!$L$6-Riskregister!$K$6)*SQRT(X1248/2),Riskregister!$L$6-(Riskregister!$L$6-Riskregister!$K$6)*SQRT((1-X1248)/2)))</f>
        <v>0</v>
      </c>
      <c r="Z1248" s="30">
        <f t="shared" ca="1" si="766"/>
        <v>0.28362320582056488</v>
      </c>
      <c r="AA1248" s="30">
        <f t="shared" ca="1" si="766"/>
        <v>0.59333046369757281</v>
      </c>
      <c r="AB1248" s="30">
        <f ca="1">IF(Riskregister!$E$7="",0,COUNTIF(BH$4:BH$53,"&lt;"&amp;Z1248)*IF(AA1248&lt;0.5,Riskregister!$K$7+(Riskregister!$L$7-Riskregister!$K$7)*SQRT(AA1248/2),Riskregister!$L$7-(Riskregister!$L$7-Riskregister!$K$7)*SQRT((1-AA1248)/2)))</f>
        <v>1210878.5090601754</v>
      </c>
      <c r="AC1248" s="30">
        <f t="shared" ca="1" si="767"/>
        <v>0.84045336854549291</v>
      </c>
      <c r="AD1248" s="30">
        <f t="shared" ca="1" si="767"/>
        <v>0.33744007867842918</v>
      </c>
      <c r="AE1248" s="30">
        <f ca="1">IF(Riskregister!$E$8="",0,COUNTIF(BI$4:BI$53,"&lt;"&amp;AC1248)*IF(AD1248&lt;0.5,Riskregister!$K$8+(Riskregister!$L$8-Riskregister!$K$8)*SQRT(AD1248/2),Riskregister!$L$8-(Riskregister!$L$8-Riskregister!$K$8)*SQRT((1-AD1248)/2)))</f>
        <v>8922202.4516359325</v>
      </c>
      <c r="AF1248" s="30">
        <f t="shared" ca="1" si="768"/>
        <v>0.81667608281872506</v>
      </c>
      <c r="AG1248" s="30">
        <f t="shared" ca="1" si="768"/>
        <v>0.41110648764743851</v>
      </c>
      <c r="AH1248" s="30">
        <f>IF(Riskregister!$E$9="",0,COUNTIF(BJ$4:BJ$53,"&lt;"&amp;AF1248)*IF(AG1248&lt;0.5,Riskregister!$K$9+(Riskregister!$L$9-Riskregister!$K$9)*SQRT(AG1248/2),Riskregister!$L$9-(Riskregister!$L$9-Riskregister!$K$9)*SQRT((1-AG1248)/2)))</f>
        <v>0</v>
      </c>
      <c r="AI1248" s="30">
        <f t="shared" ca="1" si="769"/>
        <v>5.8012821640208712E-2</v>
      </c>
      <c r="AJ1248" s="30">
        <f t="shared" ca="1" si="769"/>
        <v>0.75619943932287925</v>
      </c>
      <c r="AK1248" s="30">
        <f>IF(Riskregister!$E$10="",0,COUNTIF(BK$4:BK$53,"&lt;"&amp;AI1248)*IF(AJ1248&lt;0.5,Riskregister!$K$10+(Riskregister!$L$10-Riskregister!$K$10)*SQRT(AJ1248/2),Riskregister!$L$10-(Riskregister!$L$10-Riskregister!$K$10)*SQRT((1-AJ1248)/2)))</f>
        <v>0</v>
      </c>
      <c r="AL1248" s="30">
        <f t="shared" ca="1" si="770"/>
        <v>0.18482699022434412</v>
      </c>
      <c r="AM1248" s="30">
        <f t="shared" ca="1" si="770"/>
        <v>0.17809005961965596</v>
      </c>
      <c r="AN1248" s="30">
        <f>IF(Riskregister!$E$11="",0,COUNTIF(BL$4:BL$53,"&lt;"&amp;AL1248)*IF(AM1248&lt;0.5,Riskregister!$K$11+(Riskregister!$L$11-Riskregister!$K$11)*SQRT(AM1248/2),Riskregister!$L$11-(Riskregister!$L$11-Riskregister!$K$11)*SQRT((1-AM1248)/2)))</f>
        <v>0</v>
      </c>
      <c r="AO1248" s="30">
        <f t="shared" ca="1" si="771"/>
        <v>0.45581095470930066</v>
      </c>
      <c r="AP1248" s="30">
        <f t="shared" ca="1" si="771"/>
        <v>0.14213425545371761</v>
      </c>
      <c r="AQ1248" s="30">
        <f>IF(Riskregister!$E$12="",0,COUNTIF(BM$4:BM$53,"&lt;"&amp;AO1248)*IF(AP1248&lt;0.5,Riskregister!$K$12+(Riskregister!$L$12-Riskregister!$K$12)*SQRT(AP1248/2),Riskregister!$L$12-(Riskregister!$L$12-Riskregister!$K$12)*SQRT((1-AP1248)/2)))</f>
        <v>0</v>
      </c>
      <c r="AR1248" s="30">
        <f t="shared" ca="1" si="772"/>
        <v>0.4301493254514428</v>
      </c>
      <c r="AS1248" s="30">
        <f t="shared" ca="1" si="772"/>
        <v>0.97632754375741826</v>
      </c>
      <c r="AT1248" s="30">
        <f>IF(Riskregister!$E$13="",0,COUNTIF(BN$4:BN$53,"&lt;"&amp;AR1248)*IF(AS1248&lt;0.5,Riskregister!$K$13+(Riskregister!$L$13-Riskregister!$K$13)*SQRT(AS1248/2),Riskregister!$L$13-(Riskregister!$L$13-Riskregister!$K$13)*SQRT((1-AS1248)/2)))</f>
        <v>0</v>
      </c>
      <c r="AU1248" s="30">
        <f t="shared" ca="1" si="773"/>
        <v>0.40322605315501725</v>
      </c>
      <c r="AV1248" s="30">
        <f t="shared" ca="1" si="773"/>
        <v>0.78608088728053271</v>
      </c>
      <c r="AW1248" s="30">
        <f>IF(Riskregister!$E$14="",0,COUNTIF(BO$4:BO$53,"&lt;"&amp;AU1248)*IF(AV1248&lt;0.5,Riskregister!$K$14+(Riskregister!$L$14-Riskregister!$K$14)*SQRT(AV1248/2),Riskregister!$L$14-(Riskregister!$L$14-Riskregister!$K$14)*SQRT((1-AV1248)/2)))</f>
        <v>0</v>
      </c>
      <c r="AX1248" s="30">
        <f t="shared" ca="1" si="774"/>
        <v>0.59415819934708747</v>
      </c>
      <c r="AY1248" s="30">
        <f t="shared" ca="1" si="774"/>
        <v>0.13021844022701778</v>
      </c>
      <c r="AZ1248" s="30">
        <f>IF(Riskregister!$E$15="",0,COUNTIF(BP$4:BP$53,"&lt;"&amp;AX1248)*IF(AY1248&lt;0.5,Riskregister!$K$15+(Riskregister!$L$15-Riskregister!$K$15)*SQRT(AY1248/2),Riskregister!$L$15-(Riskregister!$L$15-Riskregister!$K$15)*SQRT((1-AY1248)/2)))</f>
        <v>0</v>
      </c>
      <c r="BA1248" s="30">
        <f t="shared" ca="1" si="775"/>
        <v>0.6133376573998025</v>
      </c>
      <c r="BB1248" s="30">
        <f t="shared" ca="1" si="775"/>
        <v>0.28436591133388589</v>
      </c>
      <c r="BC1248" s="30">
        <f>IF(Riskregister!$E$16="",0,COUNTIF(BQ$4:BQ$53,"&lt;"&amp;BA1248)*IF(BB1248&lt;0.5,Riskregister!$K$16+(Riskregister!$L$16-Riskregister!$K$16)*SQRT(BB1248/2),Riskregister!$L$16-(Riskregister!$L$16-Riskregister!$K$16)*SQRT((1-BB1248)/2)))</f>
        <v>0</v>
      </c>
      <c r="BD1248" s="30">
        <f t="shared" ca="1" si="751"/>
        <v>11555956.095120173</v>
      </c>
    </row>
    <row r="1249" spans="20:56" x14ac:dyDescent="0.35">
      <c r="T1249" s="30">
        <f t="shared" ca="1" si="764"/>
        <v>0.84032479820633221</v>
      </c>
      <c r="U1249" s="30">
        <f t="shared" ca="1" si="764"/>
        <v>0.55608943946028</v>
      </c>
      <c r="V1249" s="30">
        <f ca="1">IF(Riskregister!$E$5="",0,COUNTIF(BF$4:BF$53,"&lt;"&amp;T1249)*IF(U1249&lt;0.5,Riskregister!$K$5+(Riskregister!$L$5-Riskregister!$K$5)*SQRT(U1249/2),Riskregister!$L$5-(Riskregister!$L$5-Riskregister!$K$5)*SQRT((1-U1249)/2)))</f>
        <v>1939977.0727167423</v>
      </c>
      <c r="W1249" s="30">
        <f t="shared" ca="1" si="765"/>
        <v>0.90824760599980758</v>
      </c>
      <c r="X1249" s="30">
        <f t="shared" ca="1" si="765"/>
        <v>0.78018141598541135</v>
      </c>
      <c r="Y1249" s="30">
        <f ca="1">IF(Riskregister!$E$6="",0,COUNTIF(BG$4:BG$53,"&lt;"&amp;W1249)*IF(X1249&lt;0.5,Riskregister!$K$6+(Riskregister!$L$6-Riskregister!$K$6)*SQRT(X1249/2),Riskregister!$L$6-(Riskregister!$L$6-Riskregister!$K$6)*SQRT((1-X1249)/2)))</f>
        <v>5613014.9356022067</v>
      </c>
      <c r="Z1249" s="30">
        <f t="shared" ca="1" si="766"/>
        <v>0.89268824623772747</v>
      </c>
      <c r="AA1249" s="30">
        <f t="shared" ca="1" si="766"/>
        <v>0.22358494966775011</v>
      </c>
      <c r="AB1249" s="30">
        <f ca="1">IF(Riskregister!$E$7="",0,COUNTIF(BH$4:BH$53,"&lt;"&amp;Z1249)*IF(AA1249&lt;0.5,Riskregister!$K$7+(Riskregister!$L$7-Riskregister!$K$7)*SQRT(AA1249/2),Riskregister!$L$7-(Riskregister!$L$7-Riskregister!$K$7)*SQRT((1-AA1249)/2)))</f>
        <v>1503214.5230384576</v>
      </c>
      <c r="AC1249" s="30">
        <f t="shared" ca="1" si="767"/>
        <v>1.3423300944430117E-2</v>
      </c>
      <c r="AD1249" s="30">
        <f t="shared" ca="1" si="767"/>
        <v>0.82497365742109796</v>
      </c>
      <c r="AE1249" s="30">
        <f ca="1">IF(Riskregister!$E$8="",0,COUNTIF(BI$4:BI$53,"&lt;"&amp;AC1249)*IF(AD1249&lt;0.5,Riskregister!$K$8+(Riskregister!$L$8-Riskregister!$K$8)*SQRT(AD1249/2),Riskregister!$L$8-(Riskregister!$L$8-Riskregister!$K$8)*SQRT((1-AD1249)/2)))</f>
        <v>0</v>
      </c>
      <c r="AF1249" s="30">
        <f t="shared" ca="1" si="768"/>
        <v>5.770119215687286E-2</v>
      </c>
      <c r="AG1249" s="30">
        <f t="shared" ca="1" si="768"/>
        <v>0.25504225177161344</v>
      </c>
      <c r="AH1249" s="30">
        <f>IF(Riskregister!$E$9="",0,COUNTIF(BJ$4:BJ$53,"&lt;"&amp;AF1249)*IF(AG1249&lt;0.5,Riskregister!$K$9+(Riskregister!$L$9-Riskregister!$K$9)*SQRT(AG1249/2),Riskregister!$L$9-(Riskregister!$L$9-Riskregister!$K$9)*SQRT((1-AG1249)/2)))</f>
        <v>0</v>
      </c>
      <c r="AI1249" s="30">
        <f t="shared" ca="1" si="769"/>
        <v>0.78301531240725963</v>
      </c>
      <c r="AJ1249" s="30">
        <f t="shared" ca="1" si="769"/>
        <v>0.17612436792336428</v>
      </c>
      <c r="AK1249" s="30">
        <f>IF(Riskregister!$E$10="",0,COUNTIF(BK$4:BK$53,"&lt;"&amp;AI1249)*IF(AJ1249&lt;0.5,Riskregister!$K$10+(Riskregister!$L$10-Riskregister!$K$10)*SQRT(AJ1249/2),Riskregister!$L$10-(Riskregister!$L$10-Riskregister!$K$10)*SQRT((1-AJ1249)/2)))</f>
        <v>0</v>
      </c>
      <c r="AL1249" s="30">
        <f t="shared" ca="1" si="770"/>
        <v>0.46894632325194507</v>
      </c>
      <c r="AM1249" s="30">
        <f t="shared" ca="1" si="770"/>
        <v>0.51993927897853598</v>
      </c>
      <c r="AN1249" s="30">
        <f>IF(Riskregister!$E$11="",0,COUNTIF(BL$4:BL$53,"&lt;"&amp;AL1249)*IF(AM1249&lt;0.5,Riskregister!$K$11+(Riskregister!$L$11-Riskregister!$K$11)*SQRT(AM1249/2),Riskregister!$L$11-(Riskregister!$L$11-Riskregister!$K$11)*SQRT((1-AM1249)/2)))</f>
        <v>0</v>
      </c>
      <c r="AO1249" s="30">
        <f t="shared" ca="1" si="771"/>
        <v>0.85100464583154745</v>
      </c>
      <c r="AP1249" s="30">
        <f t="shared" ca="1" si="771"/>
        <v>0.49005496674715499</v>
      </c>
      <c r="AQ1249" s="30">
        <f>IF(Riskregister!$E$12="",0,COUNTIF(BM$4:BM$53,"&lt;"&amp;AO1249)*IF(AP1249&lt;0.5,Riskregister!$K$12+(Riskregister!$L$12-Riskregister!$K$12)*SQRT(AP1249/2),Riskregister!$L$12-(Riskregister!$L$12-Riskregister!$K$12)*SQRT((1-AP1249)/2)))</f>
        <v>0</v>
      </c>
      <c r="AR1249" s="30">
        <f t="shared" ca="1" si="772"/>
        <v>0.85257883052836447</v>
      </c>
      <c r="AS1249" s="30">
        <f t="shared" ca="1" si="772"/>
        <v>0.69029822637908889</v>
      </c>
      <c r="AT1249" s="30">
        <f>IF(Riskregister!$E$13="",0,COUNTIF(BN$4:BN$53,"&lt;"&amp;AR1249)*IF(AS1249&lt;0.5,Riskregister!$K$13+(Riskregister!$L$13-Riskregister!$K$13)*SQRT(AS1249/2),Riskregister!$L$13-(Riskregister!$L$13-Riskregister!$K$13)*SQRT((1-AS1249)/2)))</f>
        <v>0</v>
      </c>
      <c r="AU1249" s="30">
        <f t="shared" ca="1" si="773"/>
        <v>0.90686339382003012</v>
      </c>
      <c r="AV1249" s="30">
        <f t="shared" ca="1" si="773"/>
        <v>0.80028291666167384</v>
      </c>
      <c r="AW1249" s="30">
        <f>IF(Riskregister!$E$14="",0,COUNTIF(BO$4:BO$53,"&lt;"&amp;AU1249)*IF(AV1249&lt;0.5,Riskregister!$K$14+(Riskregister!$L$14-Riskregister!$K$14)*SQRT(AV1249/2),Riskregister!$L$14-(Riskregister!$L$14-Riskregister!$K$14)*SQRT((1-AV1249)/2)))</f>
        <v>0</v>
      </c>
      <c r="AX1249" s="30">
        <f t="shared" ca="1" si="774"/>
        <v>0.99958522411471162</v>
      </c>
      <c r="AY1249" s="30">
        <f t="shared" ca="1" si="774"/>
        <v>0.34456651797823989</v>
      </c>
      <c r="AZ1249" s="30">
        <f>IF(Riskregister!$E$15="",0,COUNTIF(BP$4:BP$53,"&lt;"&amp;AX1249)*IF(AY1249&lt;0.5,Riskregister!$K$15+(Riskregister!$L$15-Riskregister!$K$15)*SQRT(AY1249/2),Riskregister!$L$15-(Riskregister!$L$15-Riskregister!$K$15)*SQRT((1-AY1249)/2)))</f>
        <v>0</v>
      </c>
      <c r="BA1249" s="30">
        <f t="shared" ca="1" si="775"/>
        <v>3.1504781220508593E-2</v>
      </c>
      <c r="BB1249" s="30">
        <f t="shared" ca="1" si="775"/>
        <v>0.81374494496238059</v>
      </c>
      <c r="BC1249" s="30">
        <f>IF(Riskregister!$E$16="",0,COUNTIF(BQ$4:BQ$53,"&lt;"&amp;BA1249)*IF(BB1249&lt;0.5,Riskregister!$K$16+(Riskregister!$L$16-Riskregister!$K$16)*SQRT(BB1249/2),Riskregister!$L$16-(Riskregister!$L$16-Riskregister!$K$16)*SQRT((1-BB1249)/2)))</f>
        <v>0</v>
      </c>
      <c r="BD1249" s="30">
        <f t="shared" ca="1" si="751"/>
        <v>9056206.5313574076</v>
      </c>
    </row>
    <row r="1250" spans="20:56" x14ac:dyDescent="0.35">
      <c r="T1250" s="30">
        <f t="shared" ca="1" si="764"/>
        <v>0.62240869236322371</v>
      </c>
      <c r="U1250" s="30">
        <f t="shared" ca="1" si="764"/>
        <v>0.92419899831788366</v>
      </c>
      <c r="V1250" s="30">
        <f ca="1">IF(Riskregister!$E$5="",0,COUNTIF(BF$4:BF$53,"&lt;"&amp;T1250)*IF(U1250&lt;0.5,Riskregister!$K$5+(Riskregister!$L$5-Riskregister!$K$5)*SQRT(U1250/2),Riskregister!$L$5-(Riskregister!$L$5-Riskregister!$K$5)*SQRT((1-U1250)/2)))</f>
        <v>2049575.0826139378</v>
      </c>
      <c r="W1250" s="30">
        <f t="shared" ca="1" si="765"/>
        <v>0.68227854604779592</v>
      </c>
      <c r="X1250" s="30">
        <f t="shared" ca="1" si="765"/>
        <v>0.98814899383469701</v>
      </c>
      <c r="Y1250" s="30">
        <f ca="1">IF(Riskregister!$E$6="",0,COUNTIF(BG$4:BG$53,"&lt;"&amp;W1250)*IF(X1250&lt;0.5,Riskregister!$K$6+(Riskregister!$L$6-Riskregister!$K$6)*SQRT(X1250/2),Riskregister!$L$6-(Riskregister!$L$6-Riskregister!$K$6)*SQRT((1-X1250)/2)))</f>
        <v>3722881.7581768329</v>
      </c>
      <c r="Z1250" s="30">
        <f t="shared" ca="1" si="766"/>
        <v>0.63287484062092103</v>
      </c>
      <c r="AA1250" s="30">
        <f t="shared" ca="1" si="766"/>
        <v>0.58802148269825694</v>
      </c>
      <c r="AB1250" s="30">
        <f ca="1">IF(Riskregister!$E$7="",0,COUNTIF(BH$4:BH$53,"&lt;"&amp;Z1250)*IF(AA1250&lt;0.5,Riskregister!$K$7+(Riskregister!$L$7-Riskregister!$K$7)*SQRT(AA1250/2),Riskregister!$L$7-(Riskregister!$L$7-Riskregister!$K$7)*SQRT((1-AA1250)/2)))</f>
        <v>1688042.0308969154</v>
      </c>
      <c r="AC1250" s="30">
        <f t="shared" ca="1" si="767"/>
        <v>0.8170845168742763</v>
      </c>
      <c r="AD1250" s="30">
        <f t="shared" ca="1" si="767"/>
        <v>0.69028754846147311</v>
      </c>
      <c r="AE1250" s="30">
        <f ca="1">IF(Riskregister!$E$8="",0,COUNTIF(BI$4:BI$53,"&lt;"&amp;AC1250)*IF(AD1250&lt;0.5,Riskregister!$K$8+(Riskregister!$L$8-Riskregister!$K$8)*SQRT(AD1250/2),Riskregister!$L$8-(Riskregister!$L$8-Riskregister!$K$8)*SQRT((1-AD1250)/2)))</f>
        <v>12601866.151799601</v>
      </c>
      <c r="AF1250" s="30">
        <f t="shared" ca="1" si="768"/>
        <v>0.97438098134517437</v>
      </c>
      <c r="AG1250" s="30">
        <f t="shared" ca="1" si="768"/>
        <v>0.78861280467698625</v>
      </c>
      <c r="AH1250" s="30">
        <f>IF(Riskregister!$E$9="",0,COUNTIF(BJ$4:BJ$53,"&lt;"&amp;AF1250)*IF(AG1250&lt;0.5,Riskregister!$K$9+(Riskregister!$L$9-Riskregister!$K$9)*SQRT(AG1250/2),Riskregister!$L$9-(Riskregister!$L$9-Riskregister!$K$9)*SQRT((1-AG1250)/2)))</f>
        <v>0</v>
      </c>
      <c r="AI1250" s="30">
        <f t="shared" ca="1" si="769"/>
        <v>0.47498994254892168</v>
      </c>
      <c r="AJ1250" s="30">
        <f t="shared" ca="1" si="769"/>
        <v>0.89422006453120417</v>
      </c>
      <c r="AK1250" s="30">
        <f>IF(Riskregister!$E$10="",0,COUNTIF(BK$4:BK$53,"&lt;"&amp;AI1250)*IF(AJ1250&lt;0.5,Riskregister!$K$10+(Riskregister!$L$10-Riskregister!$K$10)*SQRT(AJ1250/2),Riskregister!$L$10-(Riskregister!$L$10-Riskregister!$K$10)*SQRT((1-AJ1250)/2)))</f>
        <v>0</v>
      </c>
      <c r="AL1250" s="30">
        <f t="shared" ca="1" si="770"/>
        <v>0.72500556913311143</v>
      </c>
      <c r="AM1250" s="30">
        <f t="shared" ca="1" si="770"/>
        <v>0.78886679454469488</v>
      </c>
      <c r="AN1250" s="30">
        <f>IF(Riskregister!$E$11="",0,COUNTIF(BL$4:BL$53,"&lt;"&amp;AL1250)*IF(AM1250&lt;0.5,Riskregister!$K$11+(Riskregister!$L$11-Riskregister!$K$11)*SQRT(AM1250/2),Riskregister!$L$11-(Riskregister!$L$11-Riskregister!$K$11)*SQRT((1-AM1250)/2)))</f>
        <v>0</v>
      </c>
      <c r="AO1250" s="30">
        <f t="shared" ca="1" si="771"/>
        <v>0.36907842673576186</v>
      </c>
      <c r="AP1250" s="30">
        <f t="shared" ca="1" si="771"/>
        <v>0.80287642631949396</v>
      </c>
      <c r="AQ1250" s="30">
        <f>IF(Riskregister!$E$12="",0,COUNTIF(BM$4:BM$53,"&lt;"&amp;AO1250)*IF(AP1250&lt;0.5,Riskregister!$K$12+(Riskregister!$L$12-Riskregister!$K$12)*SQRT(AP1250/2),Riskregister!$L$12-(Riskregister!$L$12-Riskregister!$K$12)*SQRT((1-AP1250)/2)))</f>
        <v>0</v>
      </c>
      <c r="AR1250" s="30">
        <f t="shared" ca="1" si="772"/>
        <v>0.80926796469403983</v>
      </c>
      <c r="AS1250" s="30">
        <f t="shared" ca="1" si="772"/>
        <v>0.63918456745779717</v>
      </c>
      <c r="AT1250" s="30">
        <f>IF(Riskregister!$E$13="",0,COUNTIF(BN$4:BN$53,"&lt;"&amp;AR1250)*IF(AS1250&lt;0.5,Riskregister!$K$13+(Riskregister!$L$13-Riskregister!$K$13)*SQRT(AS1250/2),Riskregister!$L$13-(Riskregister!$L$13-Riskregister!$K$13)*SQRT((1-AS1250)/2)))</f>
        <v>0</v>
      </c>
      <c r="AU1250" s="30">
        <f t="shared" ca="1" si="773"/>
        <v>0.2305639758841358</v>
      </c>
      <c r="AV1250" s="30">
        <f t="shared" ca="1" si="773"/>
        <v>0.13981424193164127</v>
      </c>
      <c r="AW1250" s="30">
        <f>IF(Riskregister!$E$14="",0,COUNTIF(BO$4:BO$53,"&lt;"&amp;AU1250)*IF(AV1250&lt;0.5,Riskregister!$K$14+(Riskregister!$L$14-Riskregister!$K$14)*SQRT(AV1250/2),Riskregister!$L$14-(Riskregister!$L$14-Riskregister!$K$14)*SQRT((1-AV1250)/2)))</f>
        <v>0</v>
      </c>
      <c r="AX1250" s="30">
        <f t="shared" ca="1" si="774"/>
        <v>0.25403151250952949</v>
      </c>
      <c r="AY1250" s="30">
        <f t="shared" ca="1" si="774"/>
        <v>7.5724035469871942E-2</v>
      </c>
      <c r="AZ1250" s="30">
        <f>IF(Riskregister!$E$15="",0,COUNTIF(BP$4:BP$53,"&lt;"&amp;AX1250)*IF(AY1250&lt;0.5,Riskregister!$K$15+(Riskregister!$L$15-Riskregister!$K$15)*SQRT(AY1250/2),Riskregister!$L$15-(Riskregister!$L$15-Riskregister!$K$15)*SQRT((1-AY1250)/2)))</f>
        <v>0</v>
      </c>
      <c r="BA1250" s="30">
        <f t="shared" ca="1" si="775"/>
        <v>0.55833037218092441</v>
      </c>
      <c r="BB1250" s="30">
        <f t="shared" ca="1" si="775"/>
        <v>0.46453774231127742</v>
      </c>
      <c r="BC1250" s="30">
        <f>IF(Riskregister!$E$16="",0,COUNTIF(BQ$4:BQ$53,"&lt;"&amp;BA1250)*IF(BB1250&lt;0.5,Riskregister!$K$16+(Riskregister!$L$16-Riskregister!$K$16)*SQRT(BB1250/2),Riskregister!$L$16-(Riskregister!$L$16-Riskregister!$K$16)*SQRT((1-BB1250)/2)))</f>
        <v>0</v>
      </c>
      <c r="BD1250" s="30">
        <f t="shared" ca="1" si="751"/>
        <v>20062365.023487285</v>
      </c>
    </row>
    <row r="1251" spans="20:56" x14ac:dyDescent="0.35">
      <c r="T1251" s="30">
        <f t="shared" ca="1" si="764"/>
        <v>0.82454982345248817</v>
      </c>
      <c r="U1251" s="30">
        <f t="shared" ca="1" si="764"/>
        <v>0.48945279160980026</v>
      </c>
      <c r="V1251" s="30">
        <f ca="1">IF(Riskregister!$E$5="",0,COUNTIF(BF$4:BF$53,"&lt;"&amp;T1251)*IF(U1251&lt;0.5,Riskregister!$K$5+(Riskregister!$L$5-Riskregister!$K$5)*SQRT(U1251/2),Riskregister!$L$5-(Riskregister!$L$5-Riskregister!$K$5)*SQRT((1-U1251)/2)))</f>
        <v>1863071.1472149058</v>
      </c>
      <c r="W1251" s="30">
        <f t="shared" ca="1" si="765"/>
        <v>0.37325638654567905</v>
      </c>
      <c r="X1251" s="30">
        <f t="shared" ca="1" si="765"/>
        <v>0.46025153734930779</v>
      </c>
      <c r="Y1251" s="30">
        <f ca="1">IF(Riskregister!$E$6="",0,COUNTIF(BG$4:BG$53,"&lt;"&amp;W1251)*IF(X1251&lt;0.5,Riskregister!$K$6+(Riskregister!$L$6-Riskregister!$K$6)*SQRT(X1251/2),Riskregister!$L$6-(Riskregister!$L$6-Riskregister!$K$6)*SQRT((1-X1251)/2)))</f>
        <v>1063485.6631733261</v>
      </c>
      <c r="Z1251" s="30">
        <f t="shared" ca="1" si="766"/>
        <v>0.10917462527124344</v>
      </c>
      <c r="AA1251" s="30">
        <f t="shared" ca="1" si="766"/>
        <v>0.80047806209391104</v>
      </c>
      <c r="AB1251" s="30">
        <f ca="1">IF(Riskregister!$E$7="",0,COUNTIF(BH$4:BH$53,"&lt;"&amp;Z1251)*IF(AA1251&lt;0.5,Riskregister!$K$7+(Riskregister!$L$7-Riskregister!$K$7)*SQRT(AA1251/2),Riskregister!$L$7-(Riskregister!$L$7-Riskregister!$K$7)*SQRT((1-AA1251)/2)))</f>
        <v>868357.9214413052</v>
      </c>
      <c r="AC1251" s="30">
        <f t="shared" ca="1" si="767"/>
        <v>0.33620356659969741</v>
      </c>
      <c r="AD1251" s="30">
        <f t="shared" ca="1" si="767"/>
        <v>0.10809864188282481</v>
      </c>
      <c r="AE1251" s="30">
        <f ca="1">IF(Riskregister!$E$8="",0,COUNTIF(BI$4:BI$53,"&lt;"&amp;AC1251)*IF(AD1251&lt;0.5,Riskregister!$K$8+(Riskregister!$L$8-Riskregister!$K$8)*SQRT(AD1251/2),Riskregister!$L$8-(Riskregister!$L$8-Riskregister!$K$8)*SQRT((1-AD1251)/2)))</f>
        <v>2785359.9242191664</v>
      </c>
      <c r="AF1251" s="30">
        <f t="shared" ca="1" si="768"/>
        <v>0.57552737995344772</v>
      </c>
      <c r="AG1251" s="30">
        <f t="shared" ca="1" si="768"/>
        <v>0.92236890308110731</v>
      </c>
      <c r="AH1251" s="30">
        <f>IF(Riskregister!$E$9="",0,COUNTIF(BJ$4:BJ$53,"&lt;"&amp;AF1251)*IF(AG1251&lt;0.5,Riskregister!$K$9+(Riskregister!$L$9-Riskregister!$K$9)*SQRT(AG1251/2),Riskregister!$L$9-(Riskregister!$L$9-Riskregister!$K$9)*SQRT((1-AG1251)/2)))</f>
        <v>0</v>
      </c>
      <c r="AI1251" s="30">
        <f t="shared" ca="1" si="769"/>
        <v>0.66449249026140622</v>
      </c>
      <c r="AJ1251" s="30">
        <f t="shared" ca="1" si="769"/>
        <v>0.3911804773294606</v>
      </c>
      <c r="AK1251" s="30">
        <f>IF(Riskregister!$E$10="",0,COUNTIF(BK$4:BK$53,"&lt;"&amp;AI1251)*IF(AJ1251&lt;0.5,Riskregister!$K$10+(Riskregister!$L$10-Riskregister!$K$10)*SQRT(AJ1251/2),Riskregister!$L$10-(Riskregister!$L$10-Riskregister!$K$10)*SQRT((1-AJ1251)/2)))</f>
        <v>0</v>
      </c>
      <c r="AL1251" s="30">
        <f t="shared" ca="1" si="770"/>
        <v>6.3083563883210347E-2</v>
      </c>
      <c r="AM1251" s="30">
        <f t="shared" ca="1" si="770"/>
        <v>0.42918175213212273</v>
      </c>
      <c r="AN1251" s="30">
        <f>IF(Riskregister!$E$11="",0,COUNTIF(BL$4:BL$53,"&lt;"&amp;AL1251)*IF(AM1251&lt;0.5,Riskregister!$K$11+(Riskregister!$L$11-Riskregister!$K$11)*SQRT(AM1251/2),Riskregister!$L$11-(Riskregister!$L$11-Riskregister!$K$11)*SQRT((1-AM1251)/2)))</f>
        <v>0</v>
      </c>
      <c r="AO1251" s="30">
        <f t="shared" ca="1" si="771"/>
        <v>0.9635200495335593</v>
      </c>
      <c r="AP1251" s="30">
        <f t="shared" ca="1" si="771"/>
        <v>0.19998063039114222</v>
      </c>
      <c r="AQ1251" s="30">
        <f>IF(Riskregister!$E$12="",0,COUNTIF(BM$4:BM$53,"&lt;"&amp;AO1251)*IF(AP1251&lt;0.5,Riskregister!$K$12+(Riskregister!$L$12-Riskregister!$K$12)*SQRT(AP1251/2),Riskregister!$L$12-(Riskregister!$L$12-Riskregister!$K$12)*SQRT((1-AP1251)/2)))</f>
        <v>0</v>
      </c>
      <c r="AR1251" s="30">
        <f t="shared" ca="1" si="772"/>
        <v>0.47215485636326537</v>
      </c>
      <c r="AS1251" s="30">
        <f t="shared" ca="1" si="772"/>
        <v>0.17858724495382683</v>
      </c>
      <c r="AT1251" s="30">
        <f>IF(Riskregister!$E$13="",0,COUNTIF(BN$4:BN$53,"&lt;"&amp;AR1251)*IF(AS1251&lt;0.5,Riskregister!$K$13+(Riskregister!$L$13-Riskregister!$K$13)*SQRT(AS1251/2),Riskregister!$L$13-(Riskregister!$L$13-Riskregister!$K$13)*SQRT((1-AS1251)/2)))</f>
        <v>0</v>
      </c>
      <c r="AU1251" s="30">
        <f t="shared" ca="1" si="773"/>
        <v>0.32919452566548513</v>
      </c>
      <c r="AV1251" s="30">
        <f t="shared" ca="1" si="773"/>
        <v>0.16170246504220387</v>
      </c>
      <c r="AW1251" s="30">
        <f>IF(Riskregister!$E$14="",0,COUNTIF(BO$4:BO$53,"&lt;"&amp;AU1251)*IF(AV1251&lt;0.5,Riskregister!$K$14+(Riskregister!$L$14-Riskregister!$K$14)*SQRT(AV1251/2),Riskregister!$L$14-(Riskregister!$L$14-Riskregister!$K$14)*SQRT((1-AV1251)/2)))</f>
        <v>0</v>
      </c>
      <c r="AX1251" s="30">
        <f t="shared" ca="1" si="774"/>
        <v>0.92836991664256729</v>
      </c>
      <c r="AY1251" s="30">
        <f t="shared" ca="1" si="774"/>
        <v>0.75656004296708423</v>
      </c>
      <c r="AZ1251" s="30">
        <f>IF(Riskregister!$E$15="",0,COUNTIF(BP$4:BP$53,"&lt;"&amp;AX1251)*IF(AY1251&lt;0.5,Riskregister!$K$15+(Riskregister!$L$15-Riskregister!$K$15)*SQRT(AY1251/2),Riskregister!$L$15-(Riskregister!$L$15-Riskregister!$K$15)*SQRT((1-AY1251)/2)))</f>
        <v>0</v>
      </c>
      <c r="BA1251" s="30">
        <f t="shared" ca="1" si="775"/>
        <v>0.74473947369074744</v>
      </c>
      <c r="BB1251" s="30">
        <f t="shared" ca="1" si="775"/>
        <v>0.17140602826686868</v>
      </c>
      <c r="BC1251" s="30">
        <f>IF(Riskregister!$E$16="",0,COUNTIF(BQ$4:BQ$53,"&lt;"&amp;BA1251)*IF(BB1251&lt;0.5,Riskregister!$K$16+(Riskregister!$L$16-Riskregister!$K$16)*SQRT(BB1251/2),Riskregister!$L$16-(Riskregister!$L$16-Riskregister!$K$16)*SQRT((1-BB1251)/2)))</f>
        <v>0</v>
      </c>
      <c r="BD1251" s="30">
        <f t="shared" ca="1" si="751"/>
        <v>6580274.6560487039</v>
      </c>
    </row>
    <row r="1252" spans="20:56" x14ac:dyDescent="0.35">
      <c r="T1252" s="30">
        <f t="shared" ca="1" si="764"/>
        <v>0.85455216183644322</v>
      </c>
      <c r="U1252" s="30">
        <f t="shared" ca="1" si="764"/>
        <v>0.66491594975741608</v>
      </c>
      <c r="V1252" s="30">
        <f ca="1">IF(Riskregister!$E$5="",0,COUNTIF(BF$4:BF$53,"&lt;"&amp;T1252)*IF(U1252&lt;0.5,Riskregister!$K$5+(Riskregister!$L$5-Riskregister!$K$5)*SQRT(U1252/2),Riskregister!$L$5-(Riskregister!$L$5-Riskregister!$K$5)*SQRT((1-U1252)/2)))</f>
        <v>2494838.7614767617</v>
      </c>
      <c r="W1252" s="30">
        <f t="shared" ca="1" si="765"/>
        <v>0.45494459747455895</v>
      </c>
      <c r="X1252" s="30">
        <f t="shared" ca="1" si="765"/>
        <v>0.46775924131854663</v>
      </c>
      <c r="Y1252" s="30">
        <f ca="1">IF(Riskregister!$E$6="",0,COUNTIF(BG$4:BG$53,"&lt;"&amp;W1252)*IF(X1252&lt;0.5,Riskregister!$K$6+(Riskregister!$L$6-Riskregister!$K$6)*SQRT(X1252/2),Riskregister!$L$6-(Riskregister!$L$6-Riskregister!$K$6)*SQRT((1-X1252)/2)))</f>
        <v>2140999.6794210449</v>
      </c>
      <c r="Z1252" s="30">
        <f t="shared" ca="1" si="766"/>
        <v>0.94207198068949138</v>
      </c>
      <c r="AA1252" s="30">
        <f t="shared" ca="1" si="766"/>
        <v>0.24744151142666171</v>
      </c>
      <c r="AB1252" s="30">
        <f ca="1">IF(Riskregister!$E$7="",0,COUNTIF(BH$4:BH$53,"&lt;"&amp;Z1252)*IF(AA1252&lt;0.5,Riskregister!$K$7+(Riskregister!$L$7-Riskregister!$K$7)*SQRT(AA1252/2),Riskregister!$L$7-(Riskregister!$L$7-Riskregister!$K$7)*SQRT((1-AA1252)/2)))</f>
        <v>1731088.6472908047</v>
      </c>
      <c r="AC1252" s="30">
        <f t="shared" ca="1" si="767"/>
        <v>0.87933719364238383</v>
      </c>
      <c r="AD1252" s="30">
        <f t="shared" ca="1" si="767"/>
        <v>0.2252195108836984</v>
      </c>
      <c r="AE1252" s="30">
        <f ca="1">IF(Riskregister!$E$8="",0,COUNTIF(BI$4:BI$53,"&lt;"&amp;AC1252)*IF(AD1252&lt;0.5,Riskregister!$K$8+(Riskregister!$L$8-Riskregister!$K$8)*SQRT(AD1252/2),Riskregister!$L$8-(Riskregister!$L$8-Riskregister!$K$8)*SQRT((1-AD1252)/2)))</f>
        <v>9385983.6065491047</v>
      </c>
      <c r="AF1252" s="30">
        <f t="shared" ca="1" si="768"/>
        <v>0.96416632245891376</v>
      </c>
      <c r="AG1252" s="30">
        <f t="shared" ca="1" si="768"/>
        <v>0.3219240706463592</v>
      </c>
      <c r="AH1252" s="30">
        <f>IF(Riskregister!$E$9="",0,COUNTIF(BJ$4:BJ$53,"&lt;"&amp;AF1252)*IF(AG1252&lt;0.5,Riskregister!$K$9+(Riskregister!$L$9-Riskregister!$K$9)*SQRT(AG1252/2),Riskregister!$L$9-(Riskregister!$L$9-Riskregister!$K$9)*SQRT((1-AG1252)/2)))</f>
        <v>0</v>
      </c>
      <c r="AI1252" s="30">
        <f t="shared" ca="1" si="769"/>
        <v>0.97386779728783912</v>
      </c>
      <c r="AJ1252" s="30">
        <f t="shared" ca="1" si="769"/>
        <v>0.43418910225618479</v>
      </c>
      <c r="AK1252" s="30">
        <f>IF(Riskregister!$E$10="",0,COUNTIF(BK$4:BK$53,"&lt;"&amp;AI1252)*IF(AJ1252&lt;0.5,Riskregister!$K$10+(Riskregister!$L$10-Riskregister!$K$10)*SQRT(AJ1252/2),Riskregister!$L$10-(Riskregister!$L$10-Riskregister!$K$10)*SQRT((1-AJ1252)/2)))</f>
        <v>0</v>
      </c>
      <c r="AL1252" s="30">
        <f t="shared" ca="1" si="770"/>
        <v>0.41367028312015752</v>
      </c>
      <c r="AM1252" s="30">
        <f t="shared" ca="1" si="770"/>
        <v>0.40888658853593418</v>
      </c>
      <c r="AN1252" s="30">
        <f>IF(Riskregister!$E$11="",0,COUNTIF(BL$4:BL$53,"&lt;"&amp;AL1252)*IF(AM1252&lt;0.5,Riskregister!$K$11+(Riskregister!$L$11-Riskregister!$K$11)*SQRT(AM1252/2),Riskregister!$L$11-(Riskregister!$L$11-Riskregister!$K$11)*SQRT((1-AM1252)/2)))</f>
        <v>0</v>
      </c>
      <c r="AO1252" s="30">
        <f t="shared" ca="1" si="771"/>
        <v>0.36906763677797516</v>
      </c>
      <c r="AP1252" s="30">
        <f t="shared" ca="1" si="771"/>
        <v>0.48316123081609996</v>
      </c>
      <c r="AQ1252" s="30">
        <f>IF(Riskregister!$E$12="",0,COUNTIF(BM$4:BM$53,"&lt;"&amp;AO1252)*IF(AP1252&lt;0.5,Riskregister!$K$12+(Riskregister!$L$12-Riskregister!$K$12)*SQRT(AP1252/2),Riskregister!$L$12-(Riskregister!$L$12-Riskregister!$K$12)*SQRT((1-AP1252)/2)))</f>
        <v>0</v>
      </c>
      <c r="AR1252" s="30">
        <f t="shared" ca="1" si="772"/>
        <v>0.94260083388638694</v>
      </c>
      <c r="AS1252" s="30">
        <f t="shared" ca="1" si="772"/>
        <v>0.71083296496727977</v>
      </c>
      <c r="AT1252" s="30">
        <f>IF(Riskregister!$E$13="",0,COUNTIF(BN$4:BN$53,"&lt;"&amp;AR1252)*IF(AS1252&lt;0.5,Riskregister!$K$13+(Riskregister!$L$13-Riskregister!$K$13)*SQRT(AS1252/2),Riskregister!$L$13-(Riskregister!$L$13-Riskregister!$K$13)*SQRT((1-AS1252)/2)))</f>
        <v>0</v>
      </c>
      <c r="AU1252" s="30">
        <f t="shared" ca="1" si="773"/>
        <v>0.37587073187420872</v>
      </c>
      <c r="AV1252" s="30">
        <f t="shared" ca="1" si="773"/>
        <v>0.28936375293431726</v>
      </c>
      <c r="AW1252" s="30">
        <f>IF(Riskregister!$E$14="",0,COUNTIF(BO$4:BO$53,"&lt;"&amp;AU1252)*IF(AV1252&lt;0.5,Riskregister!$K$14+(Riskregister!$L$14-Riskregister!$K$14)*SQRT(AV1252/2),Riskregister!$L$14-(Riskregister!$L$14-Riskregister!$K$14)*SQRT((1-AV1252)/2)))</f>
        <v>0</v>
      </c>
      <c r="AX1252" s="30">
        <f t="shared" ca="1" si="774"/>
        <v>0.13804388869087969</v>
      </c>
      <c r="AY1252" s="30">
        <f t="shared" ca="1" si="774"/>
        <v>0.33584023611501335</v>
      </c>
      <c r="AZ1252" s="30">
        <f>IF(Riskregister!$E$15="",0,COUNTIF(BP$4:BP$53,"&lt;"&amp;AX1252)*IF(AY1252&lt;0.5,Riskregister!$K$15+(Riskregister!$L$15-Riskregister!$K$15)*SQRT(AY1252/2),Riskregister!$L$15-(Riskregister!$L$15-Riskregister!$K$15)*SQRT((1-AY1252)/2)))</f>
        <v>0</v>
      </c>
      <c r="BA1252" s="30">
        <f t="shared" ca="1" si="775"/>
        <v>0.18551477573782271</v>
      </c>
      <c r="BB1252" s="30">
        <f t="shared" ca="1" si="775"/>
        <v>0.54049700943040924</v>
      </c>
      <c r="BC1252" s="30">
        <f>IF(Riskregister!$E$16="",0,COUNTIF(BQ$4:BQ$53,"&lt;"&amp;BA1252)*IF(BB1252&lt;0.5,Riskregister!$K$16+(Riskregister!$L$16-Riskregister!$K$16)*SQRT(BB1252/2),Riskregister!$L$16-(Riskregister!$L$16-Riskregister!$K$16)*SQRT((1-BB1252)/2)))</f>
        <v>0</v>
      </c>
      <c r="BD1252" s="30">
        <f t="shared" ca="1" si="751"/>
        <v>15752910.694737716</v>
      </c>
    </row>
    <row r="1253" spans="20:56" x14ac:dyDescent="0.35">
      <c r="T1253" s="30">
        <f t="shared" ca="1" si="764"/>
        <v>0.50352896093831623</v>
      </c>
      <c r="U1253" s="30">
        <f t="shared" ca="1" si="764"/>
        <v>0.71584930675524427</v>
      </c>
      <c r="V1253" s="30">
        <f ca="1">IF(Riskregister!$E$5="",0,COUNTIF(BF$4:BF$53,"&lt;"&amp;T1253)*IF(U1253&lt;0.5,Riskregister!$K$5+(Riskregister!$L$5-Riskregister!$K$5)*SQRT(U1253/2),Riskregister!$L$5-(Riskregister!$L$5-Riskregister!$K$5)*SQRT((1-U1253)/2)))</f>
        <v>1291146.0728074473</v>
      </c>
      <c r="W1253" s="30">
        <f t="shared" ca="1" si="765"/>
        <v>8.7539806510377072E-2</v>
      </c>
      <c r="X1253" s="30">
        <f t="shared" ca="1" si="765"/>
        <v>0.38427107977542763</v>
      </c>
      <c r="Y1253" s="30">
        <f ca="1">IF(Riskregister!$E$6="",0,COUNTIF(BG$4:BG$53,"&lt;"&amp;W1253)*IF(X1253&lt;0.5,Riskregister!$K$6+(Riskregister!$L$6-Riskregister!$K$6)*SQRT(X1253/2),Riskregister!$L$6-(Riskregister!$L$6-Riskregister!$K$6)*SQRT((1-X1253)/2)))</f>
        <v>0</v>
      </c>
      <c r="Z1253" s="30">
        <f t="shared" ca="1" si="766"/>
        <v>0.72877052274814691</v>
      </c>
      <c r="AA1253" s="30">
        <f t="shared" ca="1" si="766"/>
        <v>0.54524075099444536</v>
      </c>
      <c r="AB1253" s="30">
        <f ca="1">IF(Riskregister!$E$7="",0,COUNTIF(BH$4:BH$53,"&lt;"&amp;Z1253)*IF(AA1253&lt;0.5,Riskregister!$K$7+(Riskregister!$L$7-Riskregister!$K$7)*SQRT(AA1253/2),Riskregister!$L$7-(Riskregister!$L$7-Riskregister!$K$7)*SQRT((1-AA1253)/2)))</f>
        <v>1864838.4906305252</v>
      </c>
      <c r="AC1253" s="30">
        <f t="shared" ca="1" si="767"/>
        <v>0.19277304073669288</v>
      </c>
      <c r="AD1253" s="30">
        <f t="shared" ca="1" si="767"/>
        <v>0.60687996782251197</v>
      </c>
      <c r="AE1253" s="30">
        <f ca="1">IF(Riskregister!$E$8="",0,COUNTIF(BI$4:BI$53,"&lt;"&amp;AC1253)*IF(AD1253&lt;0.5,Riskregister!$K$8+(Riskregister!$L$8-Riskregister!$K$8)*SQRT(AD1253/2),Riskregister!$L$8-(Riskregister!$L$8-Riskregister!$K$8)*SQRT((1-AD1253)/2)))</f>
        <v>2916250.793545357</v>
      </c>
      <c r="AF1253" s="30">
        <f t="shared" ca="1" si="768"/>
        <v>0.75462602579216687</v>
      </c>
      <c r="AG1253" s="30">
        <f t="shared" ca="1" si="768"/>
        <v>3.0692716946407406E-2</v>
      </c>
      <c r="AH1253" s="30">
        <f>IF(Riskregister!$E$9="",0,COUNTIF(BJ$4:BJ$53,"&lt;"&amp;AF1253)*IF(AG1253&lt;0.5,Riskregister!$K$9+(Riskregister!$L$9-Riskregister!$K$9)*SQRT(AG1253/2),Riskregister!$L$9-(Riskregister!$L$9-Riskregister!$K$9)*SQRT((1-AG1253)/2)))</f>
        <v>0</v>
      </c>
      <c r="AI1253" s="30">
        <f t="shared" ca="1" si="769"/>
        <v>0.36242947833438344</v>
      </c>
      <c r="AJ1253" s="30">
        <f t="shared" ca="1" si="769"/>
        <v>0.62137486354304527</v>
      </c>
      <c r="AK1253" s="30">
        <f>IF(Riskregister!$E$10="",0,COUNTIF(BK$4:BK$53,"&lt;"&amp;AI1253)*IF(AJ1253&lt;0.5,Riskregister!$K$10+(Riskregister!$L$10-Riskregister!$K$10)*SQRT(AJ1253/2),Riskregister!$L$10-(Riskregister!$L$10-Riskregister!$K$10)*SQRT((1-AJ1253)/2)))</f>
        <v>0</v>
      </c>
      <c r="AL1253" s="30">
        <f t="shared" ca="1" si="770"/>
        <v>0.60973526126549205</v>
      </c>
      <c r="AM1253" s="30">
        <f t="shared" ca="1" si="770"/>
        <v>0.73922606216134235</v>
      </c>
      <c r="AN1253" s="30">
        <f>IF(Riskregister!$E$11="",0,COUNTIF(BL$4:BL$53,"&lt;"&amp;AL1253)*IF(AM1253&lt;0.5,Riskregister!$K$11+(Riskregister!$L$11-Riskregister!$K$11)*SQRT(AM1253/2),Riskregister!$L$11-(Riskregister!$L$11-Riskregister!$K$11)*SQRT((1-AM1253)/2)))</f>
        <v>0</v>
      </c>
      <c r="AO1253" s="30">
        <f t="shared" ca="1" si="771"/>
        <v>0.82701937987595231</v>
      </c>
      <c r="AP1253" s="30">
        <f t="shared" ca="1" si="771"/>
        <v>0.86530856475818274</v>
      </c>
      <c r="AQ1253" s="30">
        <f>IF(Riskregister!$E$12="",0,COUNTIF(BM$4:BM$53,"&lt;"&amp;AO1253)*IF(AP1253&lt;0.5,Riskregister!$K$12+(Riskregister!$L$12-Riskregister!$K$12)*SQRT(AP1253/2),Riskregister!$L$12-(Riskregister!$L$12-Riskregister!$K$12)*SQRT((1-AP1253)/2)))</f>
        <v>0</v>
      </c>
      <c r="AR1253" s="30">
        <f t="shared" ca="1" si="772"/>
        <v>0.17547987556810796</v>
      </c>
      <c r="AS1253" s="30">
        <f t="shared" ca="1" si="772"/>
        <v>0.58103545854924388</v>
      </c>
      <c r="AT1253" s="30">
        <f>IF(Riskregister!$E$13="",0,COUNTIF(BN$4:BN$53,"&lt;"&amp;AR1253)*IF(AS1253&lt;0.5,Riskregister!$K$13+(Riskregister!$L$13-Riskregister!$K$13)*SQRT(AS1253/2),Riskregister!$L$13-(Riskregister!$L$13-Riskregister!$K$13)*SQRT((1-AS1253)/2)))</f>
        <v>0</v>
      </c>
      <c r="AU1253" s="30">
        <f t="shared" ca="1" si="773"/>
        <v>0.59416646925280592</v>
      </c>
      <c r="AV1253" s="30">
        <f t="shared" ca="1" si="773"/>
        <v>0.63893518850264397</v>
      </c>
      <c r="AW1253" s="30">
        <f>IF(Riskregister!$E$14="",0,COUNTIF(BO$4:BO$53,"&lt;"&amp;AU1253)*IF(AV1253&lt;0.5,Riskregister!$K$14+(Riskregister!$L$14-Riskregister!$K$14)*SQRT(AV1253/2),Riskregister!$L$14-(Riskregister!$L$14-Riskregister!$K$14)*SQRT((1-AV1253)/2)))</f>
        <v>0</v>
      </c>
      <c r="AX1253" s="30">
        <f t="shared" ca="1" si="774"/>
        <v>1.0417646058595076E-2</v>
      </c>
      <c r="AY1253" s="30">
        <f t="shared" ca="1" si="774"/>
        <v>0.49120025131266998</v>
      </c>
      <c r="AZ1253" s="30">
        <f>IF(Riskregister!$E$15="",0,COUNTIF(BP$4:BP$53,"&lt;"&amp;AX1253)*IF(AY1253&lt;0.5,Riskregister!$K$15+(Riskregister!$L$15-Riskregister!$K$15)*SQRT(AY1253/2),Riskregister!$L$15-(Riskregister!$L$15-Riskregister!$K$15)*SQRT((1-AY1253)/2)))</f>
        <v>0</v>
      </c>
      <c r="BA1253" s="30">
        <f t="shared" ca="1" si="775"/>
        <v>0.20281612507503965</v>
      </c>
      <c r="BB1253" s="30">
        <f t="shared" ca="1" si="775"/>
        <v>0.10551512819964481</v>
      </c>
      <c r="BC1253" s="30">
        <f>IF(Riskregister!$E$16="",0,COUNTIF(BQ$4:BQ$53,"&lt;"&amp;BA1253)*IF(BB1253&lt;0.5,Riskregister!$K$16+(Riskregister!$L$16-Riskregister!$K$16)*SQRT(BB1253/2),Riskregister!$L$16-(Riskregister!$L$16-Riskregister!$K$16)*SQRT((1-BB1253)/2)))</f>
        <v>0</v>
      </c>
      <c r="BD1253" s="30">
        <f t="shared" ca="1" si="751"/>
        <v>6072235.3569833292</v>
      </c>
    </row>
    <row r="1254" spans="20:56" x14ac:dyDescent="0.35">
      <c r="T1254" s="30">
        <f t="shared" ca="1" si="764"/>
        <v>5.3791050200188262E-2</v>
      </c>
      <c r="U1254" s="30">
        <f t="shared" ca="1" si="764"/>
        <v>0.91998681410854888</v>
      </c>
      <c r="V1254" s="30">
        <f ca="1">IF(Riskregister!$E$5="",0,COUNTIF(BF$4:BF$53,"&lt;"&amp;T1254)*IF(U1254&lt;0.5,Riskregister!$K$5+(Riskregister!$L$5-Riskregister!$K$5)*SQRT(U1254/2),Riskregister!$L$5-(Riskregister!$L$5-Riskregister!$K$5)*SQRT((1-U1254)/2)))</f>
        <v>509992.58324166044</v>
      </c>
      <c r="W1254" s="30">
        <f t="shared" ca="1" si="765"/>
        <v>0.11853197436938068</v>
      </c>
      <c r="X1254" s="30">
        <f t="shared" ca="1" si="765"/>
        <v>0.44026384425329401</v>
      </c>
      <c r="Y1254" s="30">
        <f ca="1">IF(Riskregister!$E$6="",0,COUNTIF(BG$4:BG$53,"&lt;"&amp;W1254)*IF(X1254&lt;0.5,Riskregister!$K$6+(Riskregister!$L$6-Riskregister!$K$6)*SQRT(X1254/2),Riskregister!$L$6-(Riskregister!$L$6-Riskregister!$K$6)*SQRT((1-X1254)/2)))</f>
        <v>0</v>
      </c>
      <c r="Z1254" s="30">
        <f t="shared" ca="1" si="766"/>
        <v>0.16723611080770617</v>
      </c>
      <c r="AA1254" s="30">
        <f t="shared" ca="1" si="766"/>
        <v>0.45577920237713232</v>
      </c>
      <c r="AB1254" s="30">
        <f ca="1">IF(Riskregister!$E$7="",0,COUNTIF(BH$4:BH$53,"&lt;"&amp;Z1254)*IF(AA1254&lt;0.5,Riskregister!$K$7+(Riskregister!$L$7-Riskregister!$K$7)*SQRT(AA1254/2),Riskregister!$L$7-(Riskregister!$L$7-Riskregister!$K$7)*SQRT((1-AA1254)/2)))</f>
        <v>868328.97462970263</v>
      </c>
      <c r="AC1254" s="30">
        <f t="shared" ca="1" si="767"/>
        <v>0.24862626461969428</v>
      </c>
      <c r="AD1254" s="30">
        <f t="shared" ca="1" si="767"/>
        <v>0.10648823495808857</v>
      </c>
      <c r="AE1254" s="30">
        <f ca="1">IF(Riskregister!$E$8="",0,COUNTIF(BI$4:BI$53,"&lt;"&amp;AC1254)*IF(AD1254&lt;0.5,Riskregister!$K$8+(Riskregister!$L$8-Riskregister!$K$8)*SQRT(AD1254/2),Riskregister!$L$8-(Riskregister!$L$8-Riskregister!$K$8)*SQRT((1-AD1254)/2)))</f>
        <v>2769020.5670874477</v>
      </c>
      <c r="AF1254" s="30">
        <f t="shared" ca="1" si="768"/>
        <v>0.54084794616668774</v>
      </c>
      <c r="AG1254" s="30">
        <f t="shared" ca="1" si="768"/>
        <v>0.66309937237971239</v>
      </c>
      <c r="AH1254" s="30">
        <f>IF(Riskregister!$E$9="",0,COUNTIF(BJ$4:BJ$53,"&lt;"&amp;AF1254)*IF(AG1254&lt;0.5,Riskregister!$K$9+(Riskregister!$L$9-Riskregister!$K$9)*SQRT(AG1254/2),Riskregister!$L$9-(Riskregister!$L$9-Riskregister!$K$9)*SQRT((1-AG1254)/2)))</f>
        <v>0</v>
      </c>
      <c r="AI1254" s="30">
        <f t="shared" ca="1" si="769"/>
        <v>0.46416532128765653</v>
      </c>
      <c r="AJ1254" s="30">
        <f t="shared" ca="1" si="769"/>
        <v>3.6808661082460281E-2</v>
      </c>
      <c r="AK1254" s="30">
        <f>IF(Riskregister!$E$10="",0,COUNTIF(BK$4:BK$53,"&lt;"&amp;AI1254)*IF(AJ1254&lt;0.5,Riskregister!$K$10+(Riskregister!$L$10-Riskregister!$K$10)*SQRT(AJ1254/2),Riskregister!$L$10-(Riskregister!$L$10-Riskregister!$K$10)*SQRT((1-AJ1254)/2)))</f>
        <v>0</v>
      </c>
      <c r="AL1254" s="30">
        <f t="shared" ca="1" si="770"/>
        <v>0.34635293583543214</v>
      </c>
      <c r="AM1254" s="30">
        <f t="shared" ca="1" si="770"/>
        <v>0.76355150674481675</v>
      </c>
      <c r="AN1254" s="30">
        <f>IF(Riskregister!$E$11="",0,COUNTIF(BL$4:BL$53,"&lt;"&amp;AL1254)*IF(AM1254&lt;0.5,Riskregister!$K$11+(Riskregister!$L$11-Riskregister!$K$11)*SQRT(AM1254/2),Riskregister!$L$11-(Riskregister!$L$11-Riskregister!$K$11)*SQRT((1-AM1254)/2)))</f>
        <v>0</v>
      </c>
      <c r="AO1254" s="30">
        <f t="shared" ca="1" si="771"/>
        <v>0.15341499218173271</v>
      </c>
      <c r="AP1254" s="30">
        <f t="shared" ca="1" si="771"/>
        <v>0.88833429208253167</v>
      </c>
      <c r="AQ1254" s="30">
        <f>IF(Riskregister!$E$12="",0,COUNTIF(BM$4:BM$53,"&lt;"&amp;AO1254)*IF(AP1254&lt;0.5,Riskregister!$K$12+(Riskregister!$L$12-Riskregister!$K$12)*SQRT(AP1254/2),Riskregister!$L$12-(Riskregister!$L$12-Riskregister!$K$12)*SQRT((1-AP1254)/2)))</f>
        <v>0</v>
      </c>
      <c r="AR1254" s="30">
        <f t="shared" ca="1" si="772"/>
        <v>0.4211014459622705</v>
      </c>
      <c r="AS1254" s="30">
        <f t="shared" ca="1" si="772"/>
        <v>0.11370694862852426</v>
      </c>
      <c r="AT1254" s="30">
        <f>IF(Riskregister!$E$13="",0,COUNTIF(BN$4:BN$53,"&lt;"&amp;AR1254)*IF(AS1254&lt;0.5,Riskregister!$K$13+(Riskregister!$L$13-Riskregister!$K$13)*SQRT(AS1254/2),Riskregister!$L$13-(Riskregister!$L$13-Riskregister!$K$13)*SQRT((1-AS1254)/2)))</f>
        <v>0</v>
      </c>
      <c r="AU1254" s="30">
        <f t="shared" ca="1" si="773"/>
        <v>0.59717072106244073</v>
      </c>
      <c r="AV1254" s="30">
        <f t="shared" ca="1" si="773"/>
        <v>1.8099844674208221E-2</v>
      </c>
      <c r="AW1254" s="30">
        <f>IF(Riskregister!$E$14="",0,COUNTIF(BO$4:BO$53,"&lt;"&amp;AU1254)*IF(AV1254&lt;0.5,Riskregister!$K$14+(Riskregister!$L$14-Riskregister!$K$14)*SQRT(AV1254/2),Riskregister!$L$14-(Riskregister!$L$14-Riskregister!$K$14)*SQRT((1-AV1254)/2)))</f>
        <v>0</v>
      </c>
      <c r="AX1254" s="30">
        <f t="shared" ca="1" si="774"/>
        <v>0.13814552681353109</v>
      </c>
      <c r="AY1254" s="30">
        <f t="shared" ca="1" si="774"/>
        <v>0.47269610926018235</v>
      </c>
      <c r="AZ1254" s="30">
        <f>IF(Riskregister!$E$15="",0,COUNTIF(BP$4:BP$53,"&lt;"&amp;AX1254)*IF(AY1254&lt;0.5,Riskregister!$K$15+(Riskregister!$L$15-Riskregister!$K$15)*SQRT(AY1254/2),Riskregister!$L$15-(Riskregister!$L$15-Riskregister!$K$15)*SQRT((1-AY1254)/2)))</f>
        <v>0</v>
      </c>
      <c r="BA1254" s="30">
        <f t="shared" ca="1" si="775"/>
        <v>8.8239835712663472E-2</v>
      </c>
      <c r="BB1254" s="30">
        <f t="shared" ca="1" si="775"/>
        <v>0.75569933319938742</v>
      </c>
      <c r="BC1254" s="30">
        <f>IF(Riskregister!$E$16="",0,COUNTIF(BQ$4:BQ$53,"&lt;"&amp;BA1254)*IF(BB1254&lt;0.5,Riskregister!$K$16+(Riskregister!$L$16-Riskregister!$K$16)*SQRT(BB1254/2),Riskregister!$L$16-(Riskregister!$L$16-Riskregister!$K$16)*SQRT((1-BB1254)/2)))</f>
        <v>0</v>
      </c>
      <c r="BD1254" s="30">
        <f t="shared" ca="1" si="751"/>
        <v>4147342.1249588109</v>
      </c>
    </row>
    <row r="1255" spans="20:56" x14ac:dyDescent="0.35">
      <c r="T1255" s="30">
        <f t="shared" ca="1" si="764"/>
        <v>0.15353001162258895</v>
      </c>
      <c r="U1255" s="30">
        <f t="shared" ca="1" si="764"/>
        <v>0.51081653679898686</v>
      </c>
      <c r="V1255" s="30">
        <f ca="1">IF(Riskregister!$E$5="",0,COUNTIF(BF$4:BF$53,"&lt;"&amp;T1255)*IF(U1255&lt;0.5,Riskregister!$K$5+(Riskregister!$L$5-Riskregister!$K$5)*SQRT(U1255/2),Riskregister!$L$5-(Riskregister!$L$5-Riskregister!$K$5)*SQRT((1-U1255)/2)))</f>
        <v>754894.05463821278</v>
      </c>
      <c r="W1255" s="30">
        <f t="shared" ca="1" si="765"/>
        <v>0.25886128561071398</v>
      </c>
      <c r="X1255" s="30">
        <f t="shared" ca="1" si="765"/>
        <v>0.23480989722703471</v>
      </c>
      <c r="Y1255" s="30">
        <f ca="1">IF(Riskregister!$E$6="",0,COUNTIF(BG$4:BG$53,"&lt;"&amp;W1255)*IF(X1255&lt;0.5,Riskregister!$K$6+(Riskregister!$L$6-Riskregister!$K$6)*SQRT(X1255/2),Riskregister!$L$6-(Riskregister!$L$6-Riskregister!$K$6)*SQRT((1-X1255)/2)))</f>
        <v>816759.29949032492</v>
      </c>
      <c r="Z1255" s="30">
        <f t="shared" ca="1" si="766"/>
        <v>0.72316979844257656</v>
      </c>
      <c r="AA1255" s="30">
        <f t="shared" ca="1" si="766"/>
        <v>0.56215028409442069</v>
      </c>
      <c r="AB1255" s="30">
        <f ca="1">IF(Riskregister!$E$7="",0,COUNTIF(BH$4:BH$53,"&lt;"&amp;Z1255)*IF(AA1255&lt;0.5,Riskregister!$K$7+(Riskregister!$L$7-Riskregister!$K$7)*SQRT(AA1255/2),Riskregister!$L$7-(Riskregister!$L$7-Riskregister!$K$7)*SQRT((1-AA1255)/2)))</f>
        <v>1889896.6123431819</v>
      </c>
      <c r="AC1255" s="30">
        <f t="shared" ca="1" si="767"/>
        <v>0.54385077818037142</v>
      </c>
      <c r="AD1255" s="30">
        <f t="shared" ca="1" si="767"/>
        <v>0.17435342270408716</v>
      </c>
      <c r="AE1255" s="30">
        <f ca="1">IF(Riskregister!$E$8="",0,COUNTIF(BI$4:BI$53,"&lt;"&amp;AC1255)*IF(AD1255&lt;0.5,Riskregister!$K$8+(Riskregister!$L$8-Riskregister!$K$8)*SQRT(AD1255/2),Riskregister!$L$8-(Riskregister!$L$8-Riskregister!$K$8)*SQRT((1-AD1255)/2)))</f>
        <v>5063124.0653984575</v>
      </c>
      <c r="AF1255" s="30">
        <f t="shared" ca="1" si="768"/>
        <v>7.5929419702192025E-4</v>
      </c>
      <c r="AG1255" s="30">
        <f t="shared" ca="1" si="768"/>
        <v>0.81195405914163299</v>
      </c>
      <c r="AH1255" s="30">
        <f>IF(Riskregister!$E$9="",0,COUNTIF(BJ$4:BJ$53,"&lt;"&amp;AF1255)*IF(AG1255&lt;0.5,Riskregister!$K$9+(Riskregister!$L$9-Riskregister!$K$9)*SQRT(AG1255/2),Riskregister!$L$9-(Riskregister!$L$9-Riskregister!$K$9)*SQRT((1-AG1255)/2)))</f>
        <v>0</v>
      </c>
      <c r="AI1255" s="30">
        <f t="shared" ca="1" si="769"/>
        <v>0.27407137835659945</v>
      </c>
      <c r="AJ1255" s="30">
        <f t="shared" ca="1" si="769"/>
        <v>0.99613603150285612</v>
      </c>
      <c r="AK1255" s="30">
        <f>IF(Riskregister!$E$10="",0,COUNTIF(BK$4:BK$53,"&lt;"&amp;AI1255)*IF(AJ1255&lt;0.5,Riskregister!$K$10+(Riskregister!$L$10-Riskregister!$K$10)*SQRT(AJ1255/2),Riskregister!$L$10-(Riskregister!$L$10-Riskregister!$K$10)*SQRT((1-AJ1255)/2)))</f>
        <v>0</v>
      </c>
      <c r="AL1255" s="30">
        <f t="shared" ca="1" si="770"/>
        <v>9.9412810639614824E-2</v>
      </c>
      <c r="AM1255" s="30">
        <f t="shared" ca="1" si="770"/>
        <v>0.66258846288313322</v>
      </c>
      <c r="AN1255" s="30">
        <f>IF(Riskregister!$E$11="",0,COUNTIF(BL$4:BL$53,"&lt;"&amp;AL1255)*IF(AM1255&lt;0.5,Riskregister!$K$11+(Riskregister!$L$11-Riskregister!$K$11)*SQRT(AM1255/2),Riskregister!$L$11-(Riskregister!$L$11-Riskregister!$K$11)*SQRT((1-AM1255)/2)))</f>
        <v>0</v>
      </c>
      <c r="AO1255" s="30">
        <f t="shared" ca="1" si="771"/>
        <v>0.75024173066909083</v>
      </c>
      <c r="AP1255" s="30">
        <f t="shared" ca="1" si="771"/>
        <v>8.2843819645213923E-2</v>
      </c>
      <c r="AQ1255" s="30">
        <f>IF(Riskregister!$E$12="",0,COUNTIF(BM$4:BM$53,"&lt;"&amp;AO1255)*IF(AP1255&lt;0.5,Riskregister!$K$12+(Riskregister!$L$12-Riskregister!$K$12)*SQRT(AP1255/2),Riskregister!$L$12-(Riskregister!$L$12-Riskregister!$K$12)*SQRT((1-AP1255)/2)))</f>
        <v>0</v>
      </c>
      <c r="AR1255" s="30">
        <f t="shared" ca="1" si="772"/>
        <v>0.57306678733643679</v>
      </c>
      <c r="AS1255" s="30">
        <f t="shared" ca="1" si="772"/>
        <v>5.5267480411722469E-2</v>
      </c>
      <c r="AT1255" s="30">
        <f>IF(Riskregister!$E$13="",0,COUNTIF(BN$4:BN$53,"&lt;"&amp;AR1255)*IF(AS1255&lt;0.5,Riskregister!$K$13+(Riskregister!$L$13-Riskregister!$K$13)*SQRT(AS1255/2),Riskregister!$L$13-(Riskregister!$L$13-Riskregister!$K$13)*SQRT((1-AS1255)/2)))</f>
        <v>0</v>
      </c>
      <c r="AU1255" s="30">
        <f t="shared" ca="1" si="773"/>
        <v>0.1329667185455583</v>
      </c>
      <c r="AV1255" s="30">
        <f t="shared" ca="1" si="773"/>
        <v>0.34799524193210751</v>
      </c>
      <c r="AW1255" s="30">
        <f>IF(Riskregister!$E$14="",0,COUNTIF(BO$4:BO$53,"&lt;"&amp;AU1255)*IF(AV1255&lt;0.5,Riskregister!$K$14+(Riskregister!$L$14-Riskregister!$K$14)*SQRT(AV1255/2),Riskregister!$L$14-(Riskregister!$L$14-Riskregister!$K$14)*SQRT((1-AV1255)/2)))</f>
        <v>0</v>
      </c>
      <c r="AX1255" s="30">
        <f t="shared" ca="1" si="774"/>
        <v>0.30762213887697809</v>
      </c>
      <c r="AY1255" s="30">
        <f t="shared" ca="1" si="774"/>
        <v>0.74899128858549791</v>
      </c>
      <c r="AZ1255" s="30">
        <f>IF(Riskregister!$E$15="",0,COUNTIF(BP$4:BP$53,"&lt;"&amp;AX1255)*IF(AY1255&lt;0.5,Riskregister!$K$15+(Riskregister!$L$15-Riskregister!$K$15)*SQRT(AY1255/2),Riskregister!$L$15-(Riskregister!$L$15-Riskregister!$K$15)*SQRT((1-AY1255)/2)))</f>
        <v>0</v>
      </c>
      <c r="BA1255" s="30">
        <f t="shared" ca="1" si="775"/>
        <v>8.4033833093837607E-2</v>
      </c>
      <c r="BB1255" s="30">
        <f t="shared" ca="1" si="775"/>
        <v>0.52089441557121885</v>
      </c>
      <c r="BC1255" s="30">
        <f>IF(Riskregister!$E$16="",0,COUNTIF(BQ$4:BQ$53,"&lt;"&amp;BA1255)*IF(BB1255&lt;0.5,Riskregister!$K$16+(Riskregister!$L$16-Riskregister!$K$16)*SQRT(BB1255/2),Riskregister!$L$16-(Riskregister!$L$16-Riskregister!$K$16)*SQRT((1-BB1255)/2)))</f>
        <v>0</v>
      </c>
      <c r="BD1255" s="30">
        <f t="shared" ca="1" si="751"/>
        <v>8524674.031870177</v>
      </c>
    </row>
    <row r="1256" spans="20:56" x14ac:dyDescent="0.35">
      <c r="T1256" s="30">
        <f t="shared" ca="1" si="764"/>
        <v>0.73397115460546303</v>
      </c>
      <c r="U1256" s="30">
        <f t="shared" ca="1" si="764"/>
        <v>0.16779131744753095</v>
      </c>
      <c r="V1256" s="30">
        <f ca="1">IF(Riskregister!$E$5="",0,COUNTIF(BF$4:BF$53,"&lt;"&amp;T1256)*IF(U1256&lt;0.5,Riskregister!$K$5+(Riskregister!$L$5-Riskregister!$K$5)*SQRT(U1256/2),Riskregister!$L$5-(Riskregister!$L$5-Riskregister!$K$5)*SQRT((1-U1256)/2)))</f>
        <v>1401706.8146713385</v>
      </c>
      <c r="W1256" s="30">
        <f t="shared" ca="1" si="765"/>
        <v>0.90252708126501202</v>
      </c>
      <c r="X1256" s="30">
        <f t="shared" ca="1" si="765"/>
        <v>2.443893542013198E-2</v>
      </c>
      <c r="Y1256" s="30">
        <f ca="1">IF(Riskregister!$E$6="",0,COUNTIF(BG$4:BG$53,"&lt;"&amp;W1256)*IF(X1256&lt;0.5,Riskregister!$K$6+(Riskregister!$L$6-Riskregister!$K$6)*SQRT(X1256/2),Riskregister!$L$6-(Riskregister!$L$6-Riskregister!$K$6)*SQRT((1-X1256)/2)))</f>
        <v>1595900.2488313601</v>
      </c>
      <c r="Z1256" s="30">
        <f t="shared" ca="1" si="766"/>
        <v>0.13647336765560536</v>
      </c>
      <c r="AA1256" s="30">
        <f t="shared" ca="1" si="766"/>
        <v>0.34277712229374546</v>
      </c>
      <c r="AB1256" s="30">
        <f ca="1">IF(Riskregister!$E$7="",0,COUNTIF(BH$4:BH$53,"&lt;"&amp;Z1256)*IF(AA1256&lt;0.5,Riskregister!$K$7+(Riskregister!$L$7-Riskregister!$K$7)*SQRT(AA1256/2),Riskregister!$L$7-(Riskregister!$L$7-Riskregister!$K$7)*SQRT((1-AA1256)/2)))</f>
        <v>779587.42209253518</v>
      </c>
      <c r="AC1256" s="30">
        <f t="shared" ca="1" si="767"/>
        <v>0.44733915435129401</v>
      </c>
      <c r="AD1256" s="30">
        <f t="shared" ca="1" si="767"/>
        <v>0.76233732638679119</v>
      </c>
      <c r="AE1256" s="30">
        <f ca="1">IF(Riskregister!$E$8="",0,COUNTIF(BI$4:BI$53,"&lt;"&amp;AC1256)*IF(AD1256&lt;0.5,Riskregister!$K$8+(Riskregister!$L$8-Riskregister!$K$8)*SQRT(AD1256/2),Riskregister!$L$8-(Riskregister!$L$8-Riskregister!$K$8)*SQRT((1-AD1256)/2)))</f>
        <v>6759639.3842302728</v>
      </c>
      <c r="AF1256" s="30">
        <f t="shared" ca="1" si="768"/>
        <v>0.28938374479253604</v>
      </c>
      <c r="AG1256" s="30">
        <f t="shared" ca="1" si="768"/>
        <v>0.3731865823973729</v>
      </c>
      <c r="AH1256" s="30">
        <f>IF(Riskregister!$E$9="",0,COUNTIF(BJ$4:BJ$53,"&lt;"&amp;AF1256)*IF(AG1256&lt;0.5,Riskregister!$K$9+(Riskregister!$L$9-Riskregister!$K$9)*SQRT(AG1256/2),Riskregister!$L$9-(Riskregister!$L$9-Riskregister!$K$9)*SQRT((1-AG1256)/2)))</f>
        <v>0</v>
      </c>
      <c r="AI1256" s="30">
        <f t="shared" ca="1" si="769"/>
        <v>0.81341445834235826</v>
      </c>
      <c r="AJ1256" s="30">
        <f t="shared" ca="1" si="769"/>
        <v>0.42879836750624956</v>
      </c>
      <c r="AK1256" s="30">
        <f>IF(Riskregister!$E$10="",0,COUNTIF(BK$4:BK$53,"&lt;"&amp;AI1256)*IF(AJ1256&lt;0.5,Riskregister!$K$10+(Riskregister!$L$10-Riskregister!$K$10)*SQRT(AJ1256/2),Riskregister!$L$10-(Riskregister!$L$10-Riskregister!$K$10)*SQRT((1-AJ1256)/2)))</f>
        <v>0</v>
      </c>
      <c r="AL1256" s="30">
        <f t="shared" ca="1" si="770"/>
        <v>4.4098323831383568E-2</v>
      </c>
      <c r="AM1256" s="30">
        <f t="shared" ca="1" si="770"/>
        <v>0.76811335140405046</v>
      </c>
      <c r="AN1256" s="30">
        <f>IF(Riskregister!$E$11="",0,COUNTIF(BL$4:BL$53,"&lt;"&amp;AL1256)*IF(AM1256&lt;0.5,Riskregister!$K$11+(Riskregister!$L$11-Riskregister!$K$11)*SQRT(AM1256/2),Riskregister!$L$11-(Riskregister!$L$11-Riskregister!$K$11)*SQRT((1-AM1256)/2)))</f>
        <v>0</v>
      </c>
      <c r="AO1256" s="30">
        <f t="shared" ca="1" si="771"/>
        <v>5.8847783069102322E-2</v>
      </c>
      <c r="AP1256" s="30">
        <f t="shared" ca="1" si="771"/>
        <v>0.3623567608056768</v>
      </c>
      <c r="AQ1256" s="30">
        <f>IF(Riskregister!$E$12="",0,COUNTIF(BM$4:BM$53,"&lt;"&amp;AO1256)*IF(AP1256&lt;0.5,Riskregister!$K$12+(Riskregister!$L$12-Riskregister!$K$12)*SQRT(AP1256/2),Riskregister!$L$12-(Riskregister!$L$12-Riskregister!$K$12)*SQRT((1-AP1256)/2)))</f>
        <v>0</v>
      </c>
      <c r="AR1256" s="30">
        <f t="shared" ca="1" si="772"/>
        <v>2.7312694672595228E-2</v>
      </c>
      <c r="AS1256" s="30">
        <f t="shared" ca="1" si="772"/>
        <v>0.40776311704967194</v>
      </c>
      <c r="AT1256" s="30">
        <f>IF(Riskregister!$E$13="",0,COUNTIF(BN$4:BN$53,"&lt;"&amp;AR1256)*IF(AS1256&lt;0.5,Riskregister!$K$13+(Riskregister!$L$13-Riskregister!$K$13)*SQRT(AS1256/2),Riskregister!$L$13-(Riskregister!$L$13-Riskregister!$K$13)*SQRT((1-AS1256)/2)))</f>
        <v>0</v>
      </c>
      <c r="AU1256" s="30">
        <f t="shared" ca="1" si="773"/>
        <v>3.643986514288966E-2</v>
      </c>
      <c r="AV1256" s="30">
        <f t="shared" ca="1" si="773"/>
        <v>0.28896959256484789</v>
      </c>
      <c r="AW1256" s="30">
        <f>IF(Riskregister!$E$14="",0,COUNTIF(BO$4:BO$53,"&lt;"&amp;AU1256)*IF(AV1256&lt;0.5,Riskregister!$K$14+(Riskregister!$L$14-Riskregister!$K$14)*SQRT(AV1256/2),Riskregister!$L$14-(Riskregister!$L$14-Riskregister!$K$14)*SQRT((1-AV1256)/2)))</f>
        <v>0</v>
      </c>
      <c r="AX1256" s="30">
        <f t="shared" ca="1" si="774"/>
        <v>0.48947859026579621</v>
      </c>
      <c r="AY1256" s="30">
        <f t="shared" ca="1" si="774"/>
        <v>0.60976308024251491</v>
      </c>
      <c r="AZ1256" s="30">
        <f>IF(Riskregister!$E$15="",0,COUNTIF(BP$4:BP$53,"&lt;"&amp;AX1256)*IF(AY1256&lt;0.5,Riskregister!$K$15+(Riskregister!$L$15-Riskregister!$K$15)*SQRT(AY1256/2),Riskregister!$L$15-(Riskregister!$L$15-Riskregister!$K$15)*SQRT((1-AY1256)/2)))</f>
        <v>0</v>
      </c>
      <c r="BA1256" s="30">
        <f t="shared" ca="1" si="775"/>
        <v>0.36972188995679112</v>
      </c>
      <c r="BB1256" s="30">
        <f t="shared" ca="1" si="775"/>
        <v>0.19400896689762559</v>
      </c>
      <c r="BC1256" s="30">
        <f>IF(Riskregister!$E$16="",0,COUNTIF(BQ$4:BQ$53,"&lt;"&amp;BA1256)*IF(BB1256&lt;0.5,Riskregister!$K$16+(Riskregister!$L$16-Riskregister!$K$16)*SQRT(BB1256/2),Riskregister!$L$16-(Riskregister!$L$16-Riskregister!$K$16)*SQRT((1-BB1256)/2)))</f>
        <v>0</v>
      </c>
      <c r="BD1256" s="30">
        <f t="shared" ca="1" si="751"/>
        <v>10536833.869825507</v>
      </c>
    </row>
    <row r="1257" spans="20:56" x14ac:dyDescent="0.35">
      <c r="T1257" s="30">
        <f t="shared" ca="1" si="764"/>
        <v>0.17677937603951599</v>
      </c>
      <c r="U1257" s="30">
        <f t="shared" ca="1" si="764"/>
        <v>0.86075784630322583</v>
      </c>
      <c r="V1257" s="30">
        <f ca="1">IF(Riskregister!$E$5="",0,COUNTIF(BF$4:BF$53,"&lt;"&amp;T1257)*IF(U1257&lt;0.5,Riskregister!$K$5+(Riskregister!$L$5-Riskregister!$K$5)*SQRT(U1257/2),Riskregister!$L$5-(Riskregister!$L$5-Riskregister!$K$5)*SQRT((1-U1257)/2)))</f>
        <v>962527.74425800063</v>
      </c>
      <c r="W1257" s="30">
        <f t="shared" ca="1" si="765"/>
        <v>0.7954706844066517</v>
      </c>
      <c r="X1257" s="30">
        <f t="shared" ca="1" si="765"/>
        <v>0.41942481843366353</v>
      </c>
      <c r="Y1257" s="30">
        <f ca="1">IF(Riskregister!$E$6="",0,COUNTIF(BG$4:BG$53,"&lt;"&amp;W1257)*IF(X1257&lt;0.5,Riskregister!$K$6+(Riskregister!$L$6-Riskregister!$K$6)*SQRT(X1257/2),Riskregister!$L$6-(Riskregister!$L$6-Riskregister!$K$6)*SQRT((1-X1257)/2)))</f>
        <v>3072895.8434925671</v>
      </c>
      <c r="Z1257" s="30">
        <f t="shared" ca="1" si="766"/>
        <v>0.36684103696578318</v>
      </c>
      <c r="AA1257" s="30">
        <f t="shared" ca="1" si="766"/>
        <v>0.93567393056255843</v>
      </c>
      <c r="AB1257" s="30">
        <f ca="1">IF(Riskregister!$E$7="",0,COUNTIF(BH$4:BH$53,"&lt;"&amp;Z1257)*IF(AA1257&lt;0.5,Riskregister!$K$7+(Riskregister!$L$7-Riskregister!$K$7)*SQRT(AA1257/2),Riskregister!$L$7-(Riskregister!$L$7-Riskregister!$K$7)*SQRT((1-AA1257)/2)))</f>
        <v>1686154.0285011097</v>
      </c>
      <c r="AC1257" s="30">
        <f t="shared" ca="1" si="767"/>
        <v>0.87149499275822329</v>
      </c>
      <c r="AD1257" s="30">
        <f t="shared" ca="1" si="767"/>
        <v>1.6276603727023997E-2</v>
      </c>
      <c r="AE1257" s="30">
        <f ca="1">IF(Riskregister!$E$8="",0,COUNTIF(BI$4:BI$53,"&lt;"&amp;AC1257)*IF(AD1257&lt;0.5,Riskregister!$K$8+(Riskregister!$L$8-Riskregister!$K$8)*SQRT(AD1257/2),Riskregister!$L$8-(Riskregister!$L$8-Riskregister!$K$8)*SQRT((1-AD1257)/2)))</f>
        <v>3619994.623607452</v>
      </c>
      <c r="AF1257" s="30">
        <f t="shared" ca="1" si="768"/>
        <v>0.70429483343425148</v>
      </c>
      <c r="AG1257" s="30">
        <f t="shared" ca="1" si="768"/>
        <v>0.62926783905330319</v>
      </c>
      <c r="AH1257" s="30">
        <f>IF(Riskregister!$E$9="",0,COUNTIF(BJ$4:BJ$53,"&lt;"&amp;AF1257)*IF(AG1257&lt;0.5,Riskregister!$K$9+(Riskregister!$L$9-Riskregister!$K$9)*SQRT(AG1257/2),Riskregister!$L$9-(Riskregister!$L$9-Riskregister!$K$9)*SQRT((1-AG1257)/2)))</f>
        <v>0</v>
      </c>
      <c r="AI1257" s="30">
        <f t="shared" ca="1" si="769"/>
        <v>0.42236913253984365</v>
      </c>
      <c r="AJ1257" s="30">
        <f t="shared" ca="1" si="769"/>
        <v>0.19477646472936816</v>
      </c>
      <c r="AK1257" s="30">
        <f>IF(Riskregister!$E$10="",0,COUNTIF(BK$4:BK$53,"&lt;"&amp;AI1257)*IF(AJ1257&lt;0.5,Riskregister!$K$10+(Riskregister!$L$10-Riskregister!$K$10)*SQRT(AJ1257/2),Riskregister!$L$10-(Riskregister!$L$10-Riskregister!$K$10)*SQRT((1-AJ1257)/2)))</f>
        <v>0</v>
      </c>
      <c r="AL1257" s="30">
        <f t="shared" ca="1" si="770"/>
        <v>2.9650909681708026E-2</v>
      </c>
      <c r="AM1257" s="30">
        <f t="shared" ca="1" si="770"/>
        <v>0.77064164996771745</v>
      </c>
      <c r="AN1257" s="30">
        <f>IF(Riskregister!$E$11="",0,COUNTIF(BL$4:BL$53,"&lt;"&amp;AL1257)*IF(AM1257&lt;0.5,Riskregister!$K$11+(Riskregister!$L$11-Riskregister!$K$11)*SQRT(AM1257/2),Riskregister!$L$11-(Riskregister!$L$11-Riskregister!$K$11)*SQRT((1-AM1257)/2)))</f>
        <v>0</v>
      </c>
      <c r="AO1257" s="30">
        <f t="shared" ca="1" si="771"/>
        <v>8.5909047113170711E-2</v>
      </c>
      <c r="AP1257" s="30">
        <f t="shared" ca="1" si="771"/>
        <v>0.56509108320291879</v>
      </c>
      <c r="AQ1257" s="30">
        <f>IF(Riskregister!$E$12="",0,COUNTIF(BM$4:BM$53,"&lt;"&amp;AO1257)*IF(AP1257&lt;0.5,Riskregister!$K$12+(Riskregister!$L$12-Riskregister!$K$12)*SQRT(AP1257/2),Riskregister!$L$12-(Riskregister!$L$12-Riskregister!$K$12)*SQRT((1-AP1257)/2)))</f>
        <v>0</v>
      </c>
      <c r="AR1257" s="30">
        <f t="shared" ca="1" si="772"/>
        <v>0.90924752377960361</v>
      </c>
      <c r="AS1257" s="30">
        <f t="shared" ca="1" si="772"/>
        <v>7.8220798039891903E-3</v>
      </c>
      <c r="AT1257" s="30">
        <f>IF(Riskregister!$E$13="",0,COUNTIF(BN$4:BN$53,"&lt;"&amp;AR1257)*IF(AS1257&lt;0.5,Riskregister!$K$13+(Riskregister!$L$13-Riskregister!$K$13)*SQRT(AS1257/2),Riskregister!$L$13-(Riskregister!$L$13-Riskregister!$K$13)*SQRT((1-AS1257)/2)))</f>
        <v>0</v>
      </c>
      <c r="AU1257" s="30">
        <f t="shared" ca="1" si="773"/>
        <v>0.99732588974170333</v>
      </c>
      <c r="AV1257" s="30">
        <f t="shared" ca="1" si="773"/>
        <v>0.24983313956635977</v>
      </c>
      <c r="AW1257" s="30">
        <f>IF(Riskregister!$E$14="",0,COUNTIF(BO$4:BO$53,"&lt;"&amp;AU1257)*IF(AV1257&lt;0.5,Riskregister!$K$14+(Riskregister!$L$14-Riskregister!$K$14)*SQRT(AV1257/2),Riskregister!$L$14-(Riskregister!$L$14-Riskregister!$K$14)*SQRT((1-AV1257)/2)))</f>
        <v>0</v>
      </c>
      <c r="AX1257" s="30">
        <f t="shared" ca="1" si="774"/>
        <v>0.30006927662688765</v>
      </c>
      <c r="AY1257" s="30">
        <f t="shared" ca="1" si="774"/>
        <v>8.2024695859060248E-2</v>
      </c>
      <c r="AZ1257" s="30">
        <f>IF(Riskregister!$E$15="",0,COUNTIF(BP$4:BP$53,"&lt;"&amp;AX1257)*IF(AY1257&lt;0.5,Riskregister!$K$15+(Riskregister!$L$15-Riskregister!$K$15)*SQRT(AY1257/2),Riskregister!$L$15-(Riskregister!$L$15-Riskregister!$K$15)*SQRT((1-AY1257)/2)))</f>
        <v>0</v>
      </c>
      <c r="BA1257" s="30">
        <f t="shared" ca="1" si="775"/>
        <v>0.88099346091121844</v>
      </c>
      <c r="BB1257" s="30">
        <f t="shared" ca="1" si="775"/>
        <v>0.58001222194429891</v>
      </c>
      <c r="BC1257" s="30">
        <f>IF(Riskregister!$E$16="",0,COUNTIF(BQ$4:BQ$53,"&lt;"&amp;BA1257)*IF(BB1257&lt;0.5,Riskregister!$K$16+(Riskregister!$L$16-Riskregister!$K$16)*SQRT(BB1257/2),Riskregister!$L$16-(Riskregister!$L$16-Riskregister!$K$16)*SQRT((1-BB1257)/2)))</f>
        <v>0</v>
      </c>
      <c r="BD1257" s="30">
        <f t="shared" ca="1" si="751"/>
        <v>9341572.2398591302</v>
      </c>
    </row>
    <row r="1258" spans="20:56" x14ac:dyDescent="0.35">
      <c r="T1258" s="30">
        <f t="shared" ca="1" si="764"/>
        <v>0.36742386941945671</v>
      </c>
      <c r="U1258" s="30">
        <f t="shared" ca="1" si="764"/>
        <v>0.44613718381410705</v>
      </c>
      <c r="V1258" s="30">
        <f ca="1">IF(Riskregister!$E$5="",0,COUNTIF(BF$4:BF$53,"&lt;"&amp;T1258)*IF(U1258&lt;0.5,Riskregister!$K$5+(Riskregister!$L$5-Riskregister!$K$5)*SQRT(U1258/2),Riskregister!$L$5-(Riskregister!$L$5-Riskregister!$K$5)*SQRT((1-U1258)/2)))</f>
        <v>1087606.8606520833</v>
      </c>
      <c r="W1258" s="30">
        <f t="shared" ca="1" si="765"/>
        <v>0.16257306811210037</v>
      </c>
      <c r="X1258" s="30">
        <f t="shared" ca="1" si="765"/>
        <v>0.62015926964904267</v>
      </c>
      <c r="Y1258" s="30">
        <f ca="1">IF(Riskregister!$E$6="",0,COUNTIF(BG$4:BG$53,"&lt;"&amp;W1258)*IF(X1258&lt;0.5,Riskregister!$K$6+(Riskregister!$L$6-Riskregister!$K$6)*SQRT(X1258/2),Riskregister!$L$6-(Riskregister!$L$6-Riskregister!$K$6)*SQRT((1-X1258)/2)))</f>
        <v>1215562.6327305979</v>
      </c>
      <c r="Z1258" s="30">
        <f t="shared" ca="1" si="766"/>
        <v>0.86656607356809412</v>
      </c>
      <c r="AA1258" s="30">
        <f t="shared" ca="1" si="766"/>
        <v>0.44719363479528274</v>
      </c>
      <c r="AB1258" s="30">
        <f ca="1">IF(Riskregister!$E$7="",0,COUNTIF(BH$4:BH$53,"&lt;"&amp;Z1258)*IF(AA1258&lt;0.5,Riskregister!$K$7+(Riskregister!$L$7-Riskregister!$K$7)*SQRT(AA1258/2),Riskregister!$L$7-(Riskregister!$L$7-Riskregister!$K$7)*SQRT((1-AA1258)/2)))</f>
        <v>1939509.7920551233</v>
      </c>
      <c r="AC1258" s="30">
        <f t="shared" ca="1" si="767"/>
        <v>0.21926870743721194</v>
      </c>
      <c r="AD1258" s="30">
        <f t="shared" ca="1" si="767"/>
        <v>0.30539706689688251</v>
      </c>
      <c r="AE1258" s="30">
        <f ca="1">IF(Riskregister!$E$8="",0,COUNTIF(BI$4:BI$53,"&lt;"&amp;AC1258)*IF(AD1258&lt;0.5,Riskregister!$K$8+(Riskregister!$L$8-Riskregister!$K$8)*SQRT(AD1258/2),Riskregister!$L$8-(Riskregister!$L$8-Riskregister!$K$8)*SQRT((1-AD1258)/2)))</f>
        <v>2136603.0066065085</v>
      </c>
      <c r="AF1258" s="30">
        <f t="shared" ca="1" si="768"/>
        <v>0.58162893425329265</v>
      </c>
      <c r="AG1258" s="30">
        <f t="shared" ca="1" si="768"/>
        <v>0.78407150705769768</v>
      </c>
      <c r="AH1258" s="30">
        <f>IF(Riskregister!$E$9="",0,COUNTIF(BJ$4:BJ$53,"&lt;"&amp;AF1258)*IF(AG1258&lt;0.5,Riskregister!$K$9+(Riskregister!$L$9-Riskregister!$K$9)*SQRT(AG1258/2),Riskregister!$L$9-(Riskregister!$L$9-Riskregister!$K$9)*SQRT((1-AG1258)/2)))</f>
        <v>0</v>
      </c>
      <c r="AI1258" s="30">
        <f t="shared" ca="1" si="769"/>
        <v>0.45806356834368478</v>
      </c>
      <c r="AJ1258" s="30">
        <f t="shared" ca="1" si="769"/>
        <v>0.52423201511671058</v>
      </c>
      <c r="AK1258" s="30">
        <f>IF(Riskregister!$E$10="",0,COUNTIF(BK$4:BK$53,"&lt;"&amp;AI1258)*IF(AJ1258&lt;0.5,Riskregister!$K$10+(Riskregister!$L$10-Riskregister!$K$10)*SQRT(AJ1258/2),Riskregister!$L$10-(Riskregister!$L$10-Riskregister!$K$10)*SQRT((1-AJ1258)/2)))</f>
        <v>0</v>
      </c>
      <c r="AL1258" s="30">
        <f t="shared" ca="1" si="770"/>
        <v>0.64365291918996748</v>
      </c>
      <c r="AM1258" s="30">
        <f t="shared" ca="1" si="770"/>
        <v>0.42790346719649341</v>
      </c>
      <c r="AN1258" s="30">
        <f>IF(Riskregister!$E$11="",0,COUNTIF(BL$4:BL$53,"&lt;"&amp;AL1258)*IF(AM1258&lt;0.5,Riskregister!$K$11+(Riskregister!$L$11-Riskregister!$K$11)*SQRT(AM1258/2),Riskregister!$L$11-(Riskregister!$L$11-Riskregister!$K$11)*SQRT((1-AM1258)/2)))</f>
        <v>0</v>
      </c>
      <c r="AO1258" s="30">
        <f t="shared" ca="1" si="771"/>
        <v>0.85934171203273135</v>
      </c>
      <c r="AP1258" s="30">
        <f t="shared" ca="1" si="771"/>
        <v>0.51672269213350397</v>
      </c>
      <c r="AQ1258" s="30">
        <f>IF(Riskregister!$E$12="",0,COUNTIF(BM$4:BM$53,"&lt;"&amp;AO1258)*IF(AP1258&lt;0.5,Riskregister!$K$12+(Riskregister!$L$12-Riskregister!$K$12)*SQRT(AP1258/2),Riskregister!$L$12-(Riskregister!$L$12-Riskregister!$K$12)*SQRT((1-AP1258)/2)))</f>
        <v>0</v>
      </c>
      <c r="AR1258" s="30">
        <f t="shared" ca="1" si="772"/>
        <v>7.0655228822649185E-2</v>
      </c>
      <c r="AS1258" s="30">
        <f t="shared" ca="1" si="772"/>
        <v>1.6744647093881904E-2</v>
      </c>
      <c r="AT1258" s="30">
        <f>IF(Riskregister!$E$13="",0,COUNTIF(BN$4:BN$53,"&lt;"&amp;AR1258)*IF(AS1258&lt;0.5,Riskregister!$K$13+(Riskregister!$L$13-Riskregister!$K$13)*SQRT(AS1258/2),Riskregister!$L$13-(Riskregister!$L$13-Riskregister!$K$13)*SQRT((1-AS1258)/2)))</f>
        <v>0</v>
      </c>
      <c r="AU1258" s="30">
        <f t="shared" ca="1" si="773"/>
        <v>0.6240479075166443</v>
      </c>
      <c r="AV1258" s="30">
        <f t="shared" ca="1" si="773"/>
        <v>0.91073459242110621</v>
      </c>
      <c r="AW1258" s="30">
        <f>IF(Riskregister!$E$14="",0,COUNTIF(BO$4:BO$53,"&lt;"&amp;AU1258)*IF(AV1258&lt;0.5,Riskregister!$K$14+(Riskregister!$L$14-Riskregister!$K$14)*SQRT(AV1258/2),Riskregister!$L$14-(Riskregister!$L$14-Riskregister!$K$14)*SQRT((1-AV1258)/2)))</f>
        <v>0</v>
      </c>
      <c r="AX1258" s="30">
        <f t="shared" ca="1" si="774"/>
        <v>0.26242751809780651</v>
      </c>
      <c r="AY1258" s="30">
        <f t="shared" ca="1" si="774"/>
        <v>0.43655037702912891</v>
      </c>
      <c r="AZ1258" s="30">
        <f>IF(Riskregister!$E$15="",0,COUNTIF(BP$4:BP$53,"&lt;"&amp;AX1258)*IF(AY1258&lt;0.5,Riskregister!$K$15+(Riskregister!$L$15-Riskregister!$K$15)*SQRT(AY1258/2),Riskregister!$L$15-(Riskregister!$L$15-Riskregister!$K$15)*SQRT((1-AY1258)/2)))</f>
        <v>0</v>
      </c>
      <c r="BA1258" s="30">
        <f t="shared" ca="1" si="775"/>
        <v>0.1859486851200074</v>
      </c>
      <c r="BB1258" s="30">
        <f t="shared" ca="1" si="775"/>
        <v>1.6978055700299421E-2</v>
      </c>
      <c r="BC1258" s="30">
        <f>IF(Riskregister!$E$16="",0,COUNTIF(BQ$4:BQ$53,"&lt;"&amp;BA1258)*IF(BB1258&lt;0.5,Riskregister!$K$16+(Riskregister!$L$16-Riskregister!$K$16)*SQRT(BB1258/2),Riskregister!$L$16-(Riskregister!$L$16-Riskregister!$K$16)*SQRT((1-BB1258)/2)))</f>
        <v>0</v>
      </c>
      <c r="BD1258" s="30">
        <f t="shared" ca="1" si="751"/>
        <v>6379282.2920443136</v>
      </c>
    </row>
    <row r="1259" spans="20:56" x14ac:dyDescent="0.35">
      <c r="T1259" s="30">
        <f t="shared" ca="1" si="764"/>
        <v>0.87124961982259375</v>
      </c>
      <c r="U1259" s="30">
        <f t="shared" ca="1" si="764"/>
        <v>0.24979241763113003</v>
      </c>
      <c r="V1259" s="30">
        <f ca="1">IF(Riskregister!$E$5="",0,COUNTIF(BF$4:BF$53,"&lt;"&amp;T1259)*IF(U1259&lt;0.5,Riskregister!$K$5+(Riskregister!$L$5-Riskregister!$K$5)*SQRT(U1259/2),Riskregister!$L$5-(Riskregister!$L$5-Riskregister!$K$5)*SQRT((1-U1259)/2)))</f>
        <v>1854197.7584680596</v>
      </c>
      <c r="W1259" s="30">
        <f t="shared" ca="1" si="765"/>
        <v>0.38053111899140446</v>
      </c>
      <c r="X1259" s="30">
        <f t="shared" ca="1" si="765"/>
        <v>0.52339953245361737</v>
      </c>
      <c r="Y1259" s="30">
        <f ca="1">IF(Riskregister!$E$6="",0,COUNTIF(BG$4:BG$53,"&lt;"&amp;W1259)*IF(X1259&lt;0.5,Riskregister!$K$6+(Riskregister!$L$6-Riskregister!$K$6)*SQRT(X1259/2),Riskregister!$L$6-(Riskregister!$L$6-Riskregister!$K$6)*SQRT((1-X1259)/2)))</f>
        <v>1121311.9111851237</v>
      </c>
      <c r="Z1259" s="30">
        <f t="shared" ca="1" si="766"/>
        <v>0.19793515504586623</v>
      </c>
      <c r="AA1259" s="30">
        <f t="shared" ca="1" si="766"/>
        <v>0.18826407650646992</v>
      </c>
      <c r="AB1259" s="30">
        <f ca="1">IF(Riskregister!$E$7="",0,COUNTIF(BH$4:BH$53,"&lt;"&amp;Z1259)*IF(AA1259&lt;0.5,Riskregister!$K$7+(Riskregister!$L$7-Riskregister!$K$7)*SQRT(AA1259/2),Riskregister!$L$7-(Riskregister!$L$7-Riskregister!$K$7)*SQRT((1-AA1259)/2)))</f>
        <v>629533.22918761545</v>
      </c>
      <c r="AC1259" s="30">
        <f t="shared" ca="1" si="767"/>
        <v>8.2030350109680072E-2</v>
      </c>
      <c r="AD1259" s="30">
        <f t="shared" ca="1" si="767"/>
        <v>0.52512657748226665</v>
      </c>
      <c r="AE1259" s="30">
        <f ca="1">IF(Riskregister!$E$8="",0,COUNTIF(BI$4:BI$53,"&lt;"&amp;AC1259)*IF(AD1259&lt;0.5,Riskregister!$K$8+(Riskregister!$L$8-Riskregister!$K$8)*SQRT(AD1259/2),Riskregister!$L$8-(Riskregister!$L$8-Riskregister!$K$8)*SQRT((1-AD1259)/2)))</f>
        <v>2709808.5338320807</v>
      </c>
      <c r="AF1259" s="30">
        <f t="shared" ca="1" si="768"/>
        <v>0.94994164042989415</v>
      </c>
      <c r="AG1259" s="30">
        <f t="shared" ca="1" si="768"/>
        <v>0.13550657378269237</v>
      </c>
      <c r="AH1259" s="30">
        <f>IF(Riskregister!$E$9="",0,COUNTIF(BJ$4:BJ$53,"&lt;"&amp;AF1259)*IF(AG1259&lt;0.5,Riskregister!$K$9+(Riskregister!$L$9-Riskregister!$K$9)*SQRT(AG1259/2),Riskregister!$L$9-(Riskregister!$L$9-Riskregister!$K$9)*SQRT((1-AG1259)/2)))</f>
        <v>0</v>
      </c>
      <c r="AI1259" s="30">
        <f t="shared" ca="1" si="769"/>
        <v>0.54650397265335116</v>
      </c>
      <c r="AJ1259" s="30">
        <f t="shared" ca="1" si="769"/>
        <v>0.36659204667413214</v>
      </c>
      <c r="AK1259" s="30">
        <f>IF(Riskregister!$E$10="",0,COUNTIF(BK$4:BK$53,"&lt;"&amp;AI1259)*IF(AJ1259&lt;0.5,Riskregister!$K$10+(Riskregister!$L$10-Riskregister!$K$10)*SQRT(AJ1259/2),Riskregister!$L$10-(Riskregister!$L$10-Riskregister!$K$10)*SQRT((1-AJ1259)/2)))</f>
        <v>0</v>
      </c>
      <c r="AL1259" s="30">
        <f t="shared" ca="1" si="770"/>
        <v>0.95286310188367096</v>
      </c>
      <c r="AM1259" s="30">
        <f t="shared" ca="1" si="770"/>
        <v>0.75985961870522667</v>
      </c>
      <c r="AN1259" s="30">
        <f>IF(Riskregister!$E$11="",0,COUNTIF(BL$4:BL$53,"&lt;"&amp;AL1259)*IF(AM1259&lt;0.5,Riskregister!$K$11+(Riskregister!$L$11-Riskregister!$K$11)*SQRT(AM1259/2),Riskregister!$L$11-(Riskregister!$L$11-Riskregister!$K$11)*SQRT((1-AM1259)/2)))</f>
        <v>0</v>
      </c>
      <c r="AO1259" s="30">
        <f t="shared" ca="1" si="771"/>
        <v>0.66014727585707444</v>
      </c>
      <c r="AP1259" s="30">
        <f t="shared" ca="1" si="771"/>
        <v>0.86561077538356168</v>
      </c>
      <c r="AQ1259" s="30">
        <f>IF(Riskregister!$E$12="",0,COUNTIF(BM$4:BM$53,"&lt;"&amp;AO1259)*IF(AP1259&lt;0.5,Riskregister!$K$12+(Riskregister!$L$12-Riskregister!$K$12)*SQRT(AP1259/2),Riskregister!$L$12-(Riskregister!$L$12-Riskregister!$K$12)*SQRT((1-AP1259)/2)))</f>
        <v>0</v>
      </c>
      <c r="AR1259" s="30">
        <f t="shared" ca="1" si="772"/>
        <v>0.53889672096583685</v>
      </c>
      <c r="AS1259" s="30">
        <f t="shared" ca="1" si="772"/>
        <v>4.5710819475309972E-2</v>
      </c>
      <c r="AT1259" s="30">
        <f>IF(Riskregister!$E$13="",0,COUNTIF(BN$4:BN$53,"&lt;"&amp;AR1259)*IF(AS1259&lt;0.5,Riskregister!$K$13+(Riskregister!$L$13-Riskregister!$K$13)*SQRT(AS1259/2),Riskregister!$L$13-(Riskregister!$L$13-Riskregister!$K$13)*SQRT((1-AS1259)/2)))</f>
        <v>0</v>
      </c>
      <c r="AU1259" s="30">
        <f t="shared" ca="1" si="773"/>
        <v>0.3726627200264514</v>
      </c>
      <c r="AV1259" s="30">
        <f t="shared" ca="1" si="773"/>
        <v>0.31516153630655275</v>
      </c>
      <c r="AW1259" s="30">
        <f>IF(Riskregister!$E$14="",0,COUNTIF(BO$4:BO$53,"&lt;"&amp;AU1259)*IF(AV1259&lt;0.5,Riskregister!$K$14+(Riskregister!$L$14-Riskregister!$K$14)*SQRT(AV1259/2),Riskregister!$L$14-(Riskregister!$L$14-Riskregister!$K$14)*SQRT((1-AV1259)/2)))</f>
        <v>0</v>
      </c>
      <c r="AX1259" s="30">
        <f t="shared" ca="1" si="774"/>
        <v>0.34147031998489974</v>
      </c>
      <c r="AY1259" s="30">
        <f t="shared" ca="1" si="774"/>
        <v>0.8323712518914187</v>
      </c>
      <c r="AZ1259" s="30">
        <f>IF(Riskregister!$E$15="",0,COUNTIF(BP$4:BP$53,"&lt;"&amp;AX1259)*IF(AY1259&lt;0.5,Riskregister!$K$15+(Riskregister!$L$15-Riskregister!$K$15)*SQRT(AY1259/2),Riskregister!$L$15-(Riskregister!$L$15-Riskregister!$K$15)*SQRT((1-AY1259)/2)))</f>
        <v>0</v>
      </c>
      <c r="BA1259" s="30">
        <f t="shared" ca="1" si="775"/>
        <v>0.48539291894159231</v>
      </c>
      <c r="BB1259" s="30">
        <f t="shared" ca="1" si="775"/>
        <v>0.39774294454128589</v>
      </c>
      <c r="BC1259" s="30">
        <f>IF(Riskregister!$E$16="",0,COUNTIF(BQ$4:BQ$53,"&lt;"&amp;BA1259)*IF(BB1259&lt;0.5,Riskregister!$K$16+(Riskregister!$L$16-Riskregister!$K$16)*SQRT(BB1259/2),Riskregister!$L$16-(Riskregister!$L$16-Riskregister!$K$16)*SQRT((1-BB1259)/2)))</f>
        <v>0</v>
      </c>
      <c r="BD1259" s="30">
        <f t="shared" ca="1" si="751"/>
        <v>6314851.4326728797</v>
      </c>
    </row>
    <row r="1260" spans="20:56" x14ac:dyDescent="0.35">
      <c r="T1260" s="30">
        <f t="shared" ca="1" si="764"/>
        <v>0.27331926948463059</v>
      </c>
      <c r="U1260" s="30">
        <f t="shared" ca="1" si="764"/>
        <v>9.165958021684395E-2</v>
      </c>
      <c r="V1260" s="30">
        <f ca="1">IF(Riskregister!$E$5="",0,COUNTIF(BF$4:BF$53,"&lt;"&amp;T1260)*IF(U1260&lt;0.5,Riskregister!$K$5+(Riskregister!$L$5-Riskregister!$K$5)*SQRT(U1260/2),Riskregister!$L$5-(Riskregister!$L$5-Riskregister!$K$5)*SQRT((1-U1260)/2)))</f>
        <v>492671.04086453107</v>
      </c>
      <c r="W1260" s="30">
        <f t="shared" ca="1" si="765"/>
        <v>1.2143497731385344E-2</v>
      </c>
      <c r="X1260" s="30">
        <f t="shared" ca="1" si="765"/>
        <v>0.98071502053642823</v>
      </c>
      <c r="Y1260" s="30">
        <f ca="1">IF(Riskregister!$E$6="",0,COUNTIF(BG$4:BG$53,"&lt;"&amp;W1260)*IF(X1260&lt;0.5,Riskregister!$K$6+(Riskregister!$L$6-Riskregister!$K$6)*SQRT(X1260/2),Riskregister!$L$6-(Riskregister!$L$6-Riskregister!$K$6)*SQRT((1-X1260)/2)))</f>
        <v>0</v>
      </c>
      <c r="Z1260" s="30">
        <f t="shared" ca="1" si="766"/>
        <v>0.85664739929631428</v>
      </c>
      <c r="AA1260" s="30">
        <f t="shared" ca="1" si="766"/>
        <v>0.6896030290516707</v>
      </c>
      <c r="AB1260" s="30">
        <f ca="1">IF(Riskregister!$E$7="",0,COUNTIF(BH$4:BH$53,"&lt;"&amp;Z1260)*IF(AA1260&lt;0.5,Riskregister!$K$7+(Riskregister!$L$7-Riskregister!$K$7)*SQRT(AA1260/2),Riskregister!$L$7-(Riskregister!$L$7-Riskregister!$K$7)*SQRT((1-AA1260)/2)))</f>
        <v>2359049.9719499587</v>
      </c>
      <c r="AC1260" s="30">
        <f t="shared" ca="1" si="767"/>
        <v>0.52629176043239068</v>
      </c>
      <c r="AD1260" s="30">
        <f t="shared" ca="1" si="767"/>
        <v>0.22652141310198592</v>
      </c>
      <c r="AE1260" s="30">
        <f ca="1">IF(Riskregister!$E$8="",0,COUNTIF(BI$4:BI$53,"&lt;"&amp;AC1260)*IF(AD1260&lt;0.5,Riskregister!$K$8+(Riskregister!$L$8-Riskregister!$K$8)*SQRT(AD1260/2),Riskregister!$L$8-(Riskregister!$L$8-Riskregister!$K$8)*SQRT((1-AD1260)/2)))</f>
        <v>5645246.1547745774</v>
      </c>
      <c r="AF1260" s="30">
        <f t="shared" ca="1" si="768"/>
        <v>7.6349677663216431E-2</v>
      </c>
      <c r="AG1260" s="30">
        <f t="shared" ca="1" si="768"/>
        <v>2.0093833231192293E-2</v>
      </c>
      <c r="AH1260" s="30">
        <f>IF(Riskregister!$E$9="",0,COUNTIF(BJ$4:BJ$53,"&lt;"&amp;AF1260)*IF(AG1260&lt;0.5,Riskregister!$K$9+(Riskregister!$L$9-Riskregister!$K$9)*SQRT(AG1260/2),Riskregister!$L$9-(Riskregister!$L$9-Riskregister!$K$9)*SQRT((1-AG1260)/2)))</f>
        <v>0</v>
      </c>
      <c r="AI1260" s="30">
        <f t="shared" ca="1" si="769"/>
        <v>0.26850226960244739</v>
      </c>
      <c r="AJ1260" s="30">
        <f t="shared" ca="1" si="769"/>
        <v>0.44631015303786781</v>
      </c>
      <c r="AK1260" s="30">
        <f>IF(Riskregister!$E$10="",0,COUNTIF(BK$4:BK$53,"&lt;"&amp;AI1260)*IF(AJ1260&lt;0.5,Riskregister!$K$10+(Riskregister!$L$10-Riskregister!$K$10)*SQRT(AJ1260/2),Riskregister!$L$10-(Riskregister!$L$10-Riskregister!$K$10)*SQRT((1-AJ1260)/2)))</f>
        <v>0</v>
      </c>
      <c r="AL1260" s="30">
        <f t="shared" ca="1" si="770"/>
        <v>0.3390682279455548</v>
      </c>
      <c r="AM1260" s="30">
        <f t="shared" ca="1" si="770"/>
        <v>0.33587606965058558</v>
      </c>
      <c r="AN1260" s="30">
        <f>IF(Riskregister!$E$11="",0,COUNTIF(BL$4:BL$53,"&lt;"&amp;AL1260)*IF(AM1260&lt;0.5,Riskregister!$K$11+(Riskregister!$L$11-Riskregister!$K$11)*SQRT(AM1260/2),Riskregister!$L$11-(Riskregister!$L$11-Riskregister!$K$11)*SQRT((1-AM1260)/2)))</f>
        <v>0</v>
      </c>
      <c r="AO1260" s="30">
        <f t="shared" ca="1" si="771"/>
        <v>0.9667196656830499</v>
      </c>
      <c r="AP1260" s="30">
        <f t="shared" ca="1" si="771"/>
        <v>0.59958793438500646</v>
      </c>
      <c r="AQ1260" s="30">
        <f>IF(Riskregister!$E$12="",0,COUNTIF(BM$4:BM$53,"&lt;"&amp;AO1260)*IF(AP1260&lt;0.5,Riskregister!$K$12+(Riskregister!$L$12-Riskregister!$K$12)*SQRT(AP1260/2),Riskregister!$L$12-(Riskregister!$L$12-Riskregister!$K$12)*SQRT((1-AP1260)/2)))</f>
        <v>0</v>
      </c>
      <c r="AR1260" s="30">
        <f t="shared" ca="1" si="772"/>
        <v>0.32663806163752229</v>
      </c>
      <c r="AS1260" s="30">
        <f t="shared" ca="1" si="772"/>
        <v>0.80291282117569551</v>
      </c>
      <c r="AT1260" s="30">
        <f>IF(Riskregister!$E$13="",0,COUNTIF(BN$4:BN$53,"&lt;"&amp;AR1260)*IF(AS1260&lt;0.5,Riskregister!$K$13+(Riskregister!$L$13-Riskregister!$K$13)*SQRT(AS1260/2),Riskregister!$L$13-(Riskregister!$L$13-Riskregister!$K$13)*SQRT((1-AS1260)/2)))</f>
        <v>0</v>
      </c>
      <c r="AU1260" s="30">
        <f t="shared" ca="1" si="773"/>
        <v>0.8264991340287613</v>
      </c>
      <c r="AV1260" s="30">
        <f t="shared" ca="1" si="773"/>
        <v>1.4750931903817488E-4</v>
      </c>
      <c r="AW1260" s="30">
        <f>IF(Riskregister!$E$14="",0,COUNTIF(BO$4:BO$53,"&lt;"&amp;AU1260)*IF(AV1260&lt;0.5,Riskregister!$K$14+(Riskregister!$L$14-Riskregister!$K$14)*SQRT(AV1260/2),Riskregister!$L$14-(Riskregister!$L$14-Riskregister!$K$14)*SQRT((1-AV1260)/2)))</f>
        <v>0</v>
      </c>
      <c r="AX1260" s="30">
        <f t="shared" ca="1" si="774"/>
        <v>0.60586074080933294</v>
      </c>
      <c r="AY1260" s="30">
        <f t="shared" ca="1" si="774"/>
        <v>2.0210791098528302E-3</v>
      </c>
      <c r="AZ1260" s="30">
        <f>IF(Riskregister!$E$15="",0,COUNTIF(BP$4:BP$53,"&lt;"&amp;AX1260)*IF(AY1260&lt;0.5,Riskregister!$K$15+(Riskregister!$L$15-Riskregister!$K$15)*SQRT(AY1260/2),Riskregister!$L$15-(Riskregister!$L$15-Riskregister!$K$15)*SQRT((1-AY1260)/2)))</f>
        <v>0</v>
      </c>
      <c r="BA1260" s="30">
        <f t="shared" ca="1" si="775"/>
        <v>0.16965026864471766</v>
      </c>
      <c r="BB1260" s="30">
        <f t="shared" ca="1" si="775"/>
        <v>0.38532803162295159</v>
      </c>
      <c r="BC1260" s="30">
        <f>IF(Riskregister!$E$16="",0,COUNTIF(BQ$4:BQ$53,"&lt;"&amp;BA1260)*IF(BB1260&lt;0.5,Riskregister!$K$16+(Riskregister!$L$16-Riskregister!$K$16)*SQRT(BB1260/2),Riskregister!$L$16-(Riskregister!$L$16-Riskregister!$K$16)*SQRT((1-BB1260)/2)))</f>
        <v>0</v>
      </c>
      <c r="BD1260" s="30">
        <f t="shared" ca="1" si="751"/>
        <v>8496967.1675890666</v>
      </c>
    </row>
    <row r="1261" spans="20:56" x14ac:dyDescent="0.35">
      <c r="T1261" s="30">
        <f t="shared" ca="1" si="764"/>
        <v>0.1363577880426643</v>
      </c>
      <c r="U1261" s="30">
        <f t="shared" ca="1" si="764"/>
        <v>0.12097649240949815</v>
      </c>
      <c r="V1261" s="30">
        <f ca="1">IF(Riskregister!$E$5="",0,COUNTIF(BF$4:BF$53,"&lt;"&amp;T1261)*IF(U1261&lt;0.5,Riskregister!$K$5+(Riskregister!$L$5-Riskregister!$K$5)*SQRT(U1261/2),Riskregister!$L$5-(Riskregister!$L$5-Riskregister!$K$5)*SQRT((1-U1261)/2)))</f>
        <v>521349.22504008625</v>
      </c>
      <c r="W1261" s="30">
        <f t="shared" ca="1" si="765"/>
        <v>5.7846200735350961E-2</v>
      </c>
      <c r="X1261" s="30">
        <f t="shared" ca="1" si="765"/>
        <v>0.33454023730493532</v>
      </c>
      <c r="Y1261" s="30">
        <f ca="1">IF(Riskregister!$E$6="",0,COUNTIF(BG$4:BG$53,"&lt;"&amp;W1261)*IF(X1261&lt;0.5,Riskregister!$K$6+(Riskregister!$L$6-Riskregister!$K$6)*SQRT(X1261/2),Riskregister!$L$6-(Riskregister!$L$6-Riskregister!$K$6)*SQRT((1-X1261)/2)))</f>
        <v>0</v>
      </c>
      <c r="Z1261" s="30">
        <f t="shared" ca="1" si="766"/>
        <v>0.88409727530315396</v>
      </c>
      <c r="AA1261" s="30">
        <f t="shared" ca="1" si="766"/>
        <v>0.32309934822238895</v>
      </c>
      <c r="AB1261" s="30">
        <f ca="1">IF(Riskregister!$E$7="",0,COUNTIF(BH$4:BH$53,"&lt;"&amp;Z1261)*IF(AA1261&lt;0.5,Riskregister!$K$7+(Riskregister!$L$7-Riskregister!$K$7)*SQRT(AA1261/2),Riskregister!$L$7-(Riskregister!$L$7-Riskregister!$K$7)*SQRT((1-AA1261)/2)))</f>
        <v>1716087.1381418924</v>
      </c>
      <c r="AC1261" s="30">
        <f t="shared" ca="1" si="767"/>
        <v>0.4844394073950562</v>
      </c>
      <c r="AD1261" s="30">
        <f t="shared" ca="1" si="767"/>
        <v>0.17560196480927825</v>
      </c>
      <c r="AE1261" s="30">
        <f ca="1">IF(Riskregister!$E$8="",0,COUNTIF(BI$4:BI$53,"&lt;"&amp;AC1261)*IF(AD1261&lt;0.5,Riskregister!$K$8+(Riskregister!$L$8-Riskregister!$K$8)*SQRT(AD1261/2),Riskregister!$L$8-(Riskregister!$L$8-Riskregister!$K$8)*SQRT((1-AD1261)/2)))</f>
        <v>5078003.5078810435</v>
      </c>
      <c r="AF1261" s="30">
        <f t="shared" ca="1" si="768"/>
        <v>0.36450441261782562</v>
      </c>
      <c r="AG1261" s="30">
        <f t="shared" ca="1" si="768"/>
        <v>7.7198441532429385E-2</v>
      </c>
      <c r="AH1261" s="30">
        <f>IF(Riskregister!$E$9="",0,COUNTIF(BJ$4:BJ$53,"&lt;"&amp;AF1261)*IF(AG1261&lt;0.5,Riskregister!$K$9+(Riskregister!$L$9-Riskregister!$K$9)*SQRT(AG1261/2),Riskregister!$L$9-(Riskregister!$L$9-Riskregister!$K$9)*SQRT((1-AG1261)/2)))</f>
        <v>0</v>
      </c>
      <c r="AI1261" s="30">
        <f t="shared" ca="1" si="769"/>
        <v>0.18444202638953078</v>
      </c>
      <c r="AJ1261" s="30">
        <f t="shared" ca="1" si="769"/>
        <v>0.86156791846837322</v>
      </c>
      <c r="AK1261" s="30">
        <f>IF(Riskregister!$E$10="",0,COUNTIF(BK$4:BK$53,"&lt;"&amp;AI1261)*IF(AJ1261&lt;0.5,Riskregister!$K$10+(Riskregister!$L$10-Riskregister!$K$10)*SQRT(AJ1261/2),Riskregister!$L$10-(Riskregister!$L$10-Riskregister!$K$10)*SQRT((1-AJ1261)/2)))</f>
        <v>0</v>
      </c>
      <c r="AL1261" s="30">
        <f t="shared" ca="1" si="770"/>
        <v>0.11178936585758437</v>
      </c>
      <c r="AM1261" s="30">
        <f t="shared" ca="1" si="770"/>
        <v>8.1043920650961443E-2</v>
      </c>
      <c r="AN1261" s="30">
        <f>IF(Riskregister!$E$11="",0,COUNTIF(BL$4:BL$53,"&lt;"&amp;AL1261)*IF(AM1261&lt;0.5,Riskregister!$K$11+(Riskregister!$L$11-Riskregister!$K$11)*SQRT(AM1261/2),Riskregister!$L$11-(Riskregister!$L$11-Riskregister!$K$11)*SQRT((1-AM1261)/2)))</f>
        <v>0</v>
      </c>
      <c r="AO1261" s="30">
        <f t="shared" ca="1" si="771"/>
        <v>0.35303554496018463</v>
      </c>
      <c r="AP1261" s="30">
        <f t="shared" ca="1" si="771"/>
        <v>0.24326006301212544</v>
      </c>
      <c r="AQ1261" s="30">
        <f>IF(Riskregister!$E$12="",0,COUNTIF(BM$4:BM$53,"&lt;"&amp;AO1261)*IF(AP1261&lt;0.5,Riskregister!$K$12+(Riskregister!$L$12-Riskregister!$K$12)*SQRT(AP1261/2),Riskregister!$L$12-(Riskregister!$L$12-Riskregister!$K$12)*SQRT((1-AP1261)/2)))</f>
        <v>0</v>
      </c>
      <c r="AR1261" s="30">
        <f t="shared" ca="1" si="772"/>
        <v>0.87159827711613191</v>
      </c>
      <c r="AS1261" s="30">
        <f t="shared" ca="1" si="772"/>
        <v>0.82204995914237744</v>
      </c>
      <c r="AT1261" s="30">
        <f>IF(Riskregister!$E$13="",0,COUNTIF(BN$4:BN$53,"&lt;"&amp;AR1261)*IF(AS1261&lt;0.5,Riskregister!$K$13+(Riskregister!$L$13-Riskregister!$K$13)*SQRT(AS1261/2),Riskregister!$L$13-(Riskregister!$L$13-Riskregister!$K$13)*SQRT((1-AS1261)/2)))</f>
        <v>0</v>
      </c>
      <c r="AU1261" s="30">
        <f t="shared" ca="1" si="773"/>
        <v>0.97685802992033921</v>
      </c>
      <c r="AV1261" s="30">
        <f t="shared" ca="1" si="773"/>
        <v>0.82525779097930452</v>
      </c>
      <c r="AW1261" s="30">
        <f>IF(Riskregister!$E$14="",0,COUNTIF(BO$4:BO$53,"&lt;"&amp;AU1261)*IF(AV1261&lt;0.5,Riskregister!$K$14+(Riskregister!$L$14-Riskregister!$K$14)*SQRT(AV1261/2),Riskregister!$L$14-(Riskregister!$L$14-Riskregister!$K$14)*SQRT((1-AV1261)/2)))</f>
        <v>0</v>
      </c>
      <c r="AX1261" s="30">
        <f t="shared" ca="1" si="774"/>
        <v>0.99971127576477592</v>
      </c>
      <c r="AY1261" s="30">
        <f t="shared" ca="1" si="774"/>
        <v>0.12516782312722674</v>
      </c>
      <c r="AZ1261" s="30">
        <f>IF(Riskregister!$E$15="",0,COUNTIF(BP$4:BP$53,"&lt;"&amp;AX1261)*IF(AY1261&lt;0.5,Riskregister!$K$15+(Riskregister!$L$15-Riskregister!$K$15)*SQRT(AY1261/2),Riskregister!$L$15-(Riskregister!$L$15-Riskregister!$K$15)*SQRT((1-AY1261)/2)))</f>
        <v>0</v>
      </c>
      <c r="BA1261" s="30">
        <f t="shared" ca="1" si="775"/>
        <v>0.10889857920368495</v>
      </c>
      <c r="BB1261" s="30">
        <f t="shared" ca="1" si="775"/>
        <v>0.96442031603053735</v>
      </c>
      <c r="BC1261" s="30">
        <f>IF(Riskregister!$E$16="",0,COUNTIF(BQ$4:BQ$53,"&lt;"&amp;BA1261)*IF(BB1261&lt;0.5,Riskregister!$K$16+(Riskregister!$L$16-Riskregister!$K$16)*SQRT(BB1261/2),Riskregister!$L$16-(Riskregister!$L$16-Riskregister!$K$16)*SQRT((1-BB1261)/2)))</f>
        <v>0</v>
      </c>
      <c r="BD1261" s="30">
        <f t="shared" ca="1" si="751"/>
        <v>7315439.8710630219</v>
      </c>
    </row>
    <row r="1262" spans="20:56" x14ac:dyDescent="0.35">
      <c r="T1262" s="30">
        <f t="shared" ca="1" si="764"/>
        <v>0.60847936900768274</v>
      </c>
      <c r="U1262" s="30">
        <f t="shared" ca="1" si="764"/>
        <v>0.21064415701883632</v>
      </c>
      <c r="V1262" s="30">
        <f ca="1">IF(Riskregister!$E$5="",0,COUNTIF(BF$4:BF$53,"&lt;"&amp;T1262)*IF(U1262&lt;0.5,Riskregister!$K$5+(Riskregister!$L$5-Riskregister!$K$5)*SQRT(U1262/2),Riskregister!$L$5-(Riskregister!$L$5-Riskregister!$K$5)*SQRT((1-U1262)/2)))</f>
        <v>1184160.5381832249</v>
      </c>
      <c r="W1262" s="30">
        <f t="shared" ca="1" si="765"/>
        <v>0.48026714446468355</v>
      </c>
      <c r="X1262" s="30">
        <f t="shared" ca="1" si="765"/>
        <v>0.98668090661795793</v>
      </c>
      <c r="Y1262" s="30">
        <f ca="1">IF(Riskregister!$E$6="",0,COUNTIF(BG$4:BG$53,"&lt;"&amp;W1262)*IF(X1262&lt;0.5,Riskregister!$K$6+(Riskregister!$L$6-Riskregister!$K$6)*SQRT(X1262/2),Riskregister!$L$6-(Riskregister!$L$6-Riskregister!$K$6)*SQRT((1-X1262)/2)))</f>
        <v>3706218.2355631436</v>
      </c>
      <c r="Z1262" s="30">
        <f t="shared" ca="1" si="766"/>
        <v>0.45137798553748676</v>
      </c>
      <c r="AA1262" s="30">
        <f t="shared" ca="1" si="766"/>
        <v>0.9218897820089953</v>
      </c>
      <c r="AB1262" s="30">
        <f ca="1">IF(Riskregister!$E$7="",0,COUNTIF(BH$4:BH$53,"&lt;"&amp;Z1262)*IF(AA1262&lt;0.5,Riskregister!$K$7+(Riskregister!$L$7-Riskregister!$K$7)*SQRT(AA1262/2),Riskregister!$L$7-(Riskregister!$L$7-Riskregister!$K$7)*SQRT((1-AA1262)/2)))</f>
        <v>1984990.3246065639</v>
      </c>
      <c r="AC1262" s="30">
        <f t="shared" ca="1" si="767"/>
        <v>0.80917015085587585</v>
      </c>
      <c r="AD1262" s="30">
        <f t="shared" ca="1" si="767"/>
        <v>0.45186632024225504</v>
      </c>
      <c r="AE1262" s="30">
        <f ca="1">IF(Riskregister!$E$8="",0,COUNTIF(BI$4:BI$53,"&lt;"&amp;AC1262)*IF(AD1262&lt;0.5,Riskregister!$K$8+(Riskregister!$L$8-Riskregister!$K$8)*SQRT(AD1262/2),Riskregister!$L$8-(Riskregister!$L$8-Riskregister!$K$8)*SQRT((1-AD1262)/2)))</f>
        <v>10136096.245744633</v>
      </c>
      <c r="AF1262" s="30">
        <f t="shared" ca="1" si="768"/>
        <v>0.64764025005560666</v>
      </c>
      <c r="AG1262" s="30">
        <f t="shared" ca="1" si="768"/>
        <v>0.33479854684946242</v>
      </c>
      <c r="AH1262" s="30">
        <f>IF(Riskregister!$E$9="",0,COUNTIF(BJ$4:BJ$53,"&lt;"&amp;AF1262)*IF(AG1262&lt;0.5,Riskregister!$K$9+(Riskregister!$L$9-Riskregister!$K$9)*SQRT(AG1262/2),Riskregister!$L$9-(Riskregister!$L$9-Riskregister!$K$9)*SQRT((1-AG1262)/2)))</f>
        <v>0</v>
      </c>
      <c r="AI1262" s="30">
        <f t="shared" ca="1" si="769"/>
        <v>0.28366778073800958</v>
      </c>
      <c r="AJ1262" s="30">
        <f t="shared" ca="1" si="769"/>
        <v>0.65713949297019836</v>
      </c>
      <c r="AK1262" s="30">
        <f>IF(Riskregister!$E$10="",0,COUNTIF(BK$4:BK$53,"&lt;"&amp;AI1262)*IF(AJ1262&lt;0.5,Riskregister!$K$10+(Riskregister!$L$10-Riskregister!$K$10)*SQRT(AJ1262/2),Riskregister!$L$10-(Riskregister!$L$10-Riskregister!$K$10)*SQRT((1-AJ1262)/2)))</f>
        <v>0</v>
      </c>
      <c r="AL1262" s="30">
        <f t="shared" ca="1" si="770"/>
        <v>0.49447038905045215</v>
      </c>
      <c r="AM1262" s="30">
        <f t="shared" ca="1" si="770"/>
        <v>0.26835375895031111</v>
      </c>
      <c r="AN1262" s="30">
        <f>IF(Riskregister!$E$11="",0,COUNTIF(BL$4:BL$53,"&lt;"&amp;AL1262)*IF(AM1262&lt;0.5,Riskregister!$K$11+(Riskregister!$L$11-Riskregister!$K$11)*SQRT(AM1262/2),Riskregister!$L$11-(Riskregister!$L$11-Riskregister!$K$11)*SQRT((1-AM1262)/2)))</f>
        <v>0</v>
      </c>
      <c r="AO1262" s="30">
        <f t="shared" ca="1" si="771"/>
        <v>0.84801937617488088</v>
      </c>
      <c r="AP1262" s="30">
        <f t="shared" ca="1" si="771"/>
        <v>0.48298990075019277</v>
      </c>
      <c r="AQ1262" s="30">
        <f>IF(Riskregister!$E$12="",0,COUNTIF(BM$4:BM$53,"&lt;"&amp;AO1262)*IF(AP1262&lt;0.5,Riskregister!$K$12+(Riskregister!$L$12-Riskregister!$K$12)*SQRT(AP1262/2),Riskregister!$L$12-(Riskregister!$L$12-Riskregister!$K$12)*SQRT((1-AP1262)/2)))</f>
        <v>0</v>
      </c>
      <c r="AR1262" s="30">
        <f t="shared" ca="1" si="772"/>
        <v>9.5551709683576735E-3</v>
      </c>
      <c r="AS1262" s="30">
        <f t="shared" ca="1" si="772"/>
        <v>0.67408799696018351</v>
      </c>
      <c r="AT1262" s="30">
        <f>IF(Riskregister!$E$13="",0,COUNTIF(BN$4:BN$53,"&lt;"&amp;AR1262)*IF(AS1262&lt;0.5,Riskregister!$K$13+(Riskregister!$L$13-Riskregister!$K$13)*SQRT(AS1262/2),Riskregister!$L$13-(Riskregister!$L$13-Riskregister!$K$13)*SQRT((1-AS1262)/2)))</f>
        <v>0</v>
      </c>
      <c r="AU1262" s="30">
        <f t="shared" ca="1" si="773"/>
        <v>0.44498754601258905</v>
      </c>
      <c r="AV1262" s="30">
        <f t="shared" ca="1" si="773"/>
        <v>0.93377901872905811</v>
      </c>
      <c r="AW1262" s="30">
        <f>IF(Riskregister!$E$14="",0,COUNTIF(BO$4:BO$53,"&lt;"&amp;AU1262)*IF(AV1262&lt;0.5,Riskregister!$K$14+(Riskregister!$L$14-Riskregister!$K$14)*SQRT(AV1262/2),Riskregister!$L$14-(Riskregister!$L$14-Riskregister!$K$14)*SQRT((1-AV1262)/2)))</f>
        <v>0</v>
      </c>
      <c r="AX1262" s="30">
        <f t="shared" ca="1" si="774"/>
        <v>0.18257169851311739</v>
      </c>
      <c r="AY1262" s="30">
        <f t="shared" ca="1" si="774"/>
        <v>0.61275082744676523</v>
      </c>
      <c r="AZ1262" s="30">
        <f>IF(Riskregister!$E$15="",0,COUNTIF(BP$4:BP$53,"&lt;"&amp;AX1262)*IF(AY1262&lt;0.5,Riskregister!$K$15+(Riskregister!$L$15-Riskregister!$K$15)*SQRT(AY1262/2),Riskregister!$L$15-(Riskregister!$L$15-Riskregister!$K$15)*SQRT((1-AY1262)/2)))</f>
        <v>0</v>
      </c>
      <c r="BA1262" s="30">
        <f t="shared" ca="1" si="775"/>
        <v>0.49500389728770056</v>
      </c>
      <c r="BB1262" s="30">
        <f t="shared" ca="1" si="775"/>
        <v>5.7675411610627059E-3</v>
      </c>
      <c r="BC1262" s="30">
        <f>IF(Riskregister!$E$16="",0,COUNTIF(BQ$4:BQ$53,"&lt;"&amp;BA1262)*IF(BB1262&lt;0.5,Riskregister!$K$16+(Riskregister!$L$16-Riskregister!$K$16)*SQRT(BB1262/2),Riskregister!$L$16-(Riskregister!$L$16-Riskregister!$K$16)*SQRT((1-BB1262)/2)))</f>
        <v>0</v>
      </c>
      <c r="BD1262" s="30">
        <f t="shared" ca="1" si="751"/>
        <v>17011465.344097566</v>
      </c>
    </row>
    <row r="1263" spans="20:56" x14ac:dyDescent="0.35">
      <c r="T1263" s="30">
        <f t="shared" ca="1" si="764"/>
        <v>0.2061421058022691</v>
      </c>
      <c r="U1263" s="30">
        <f t="shared" ca="1" si="764"/>
        <v>1.0955635312870138E-2</v>
      </c>
      <c r="V1263" s="30">
        <f ca="1">IF(Riskregister!$E$5="",0,COUNTIF(BF$4:BF$53,"&lt;"&amp;T1263)*IF(U1263&lt;0.5,Riskregister!$K$5+(Riskregister!$L$5-Riskregister!$K$5)*SQRT(U1263/2),Riskregister!$L$5-(Riskregister!$L$5-Riskregister!$K$5)*SQRT((1-U1263)/2)))</f>
        <v>366611.05239907571</v>
      </c>
      <c r="W1263" s="30">
        <f t="shared" ca="1" si="765"/>
        <v>0.77322026182353731</v>
      </c>
      <c r="X1263" s="30">
        <f t="shared" ca="1" si="765"/>
        <v>0.2768965456339777</v>
      </c>
      <c r="Y1263" s="30">
        <f ca="1">IF(Riskregister!$E$6="",0,COUNTIF(BG$4:BG$53,"&lt;"&amp;W1263)*IF(X1263&lt;0.5,Riskregister!$K$6+(Riskregister!$L$6-Riskregister!$K$6)*SQRT(X1263/2),Riskregister!$L$6-(Riskregister!$L$6-Riskregister!$K$6)*SQRT((1-X1263)/2)))</f>
        <v>2609266.442098557</v>
      </c>
      <c r="Z1263" s="30">
        <f t="shared" ca="1" si="766"/>
        <v>8.2397074140244109E-2</v>
      </c>
      <c r="AA1263" s="30">
        <f t="shared" ca="1" si="766"/>
        <v>0.78138970445361478</v>
      </c>
      <c r="AB1263" s="30">
        <f ca="1">IF(Riskregister!$E$7="",0,COUNTIF(BH$4:BH$53,"&lt;"&amp;Z1263)*IF(AA1263&lt;0.5,Riskregister!$K$7+(Riskregister!$L$7-Riskregister!$K$7)*SQRT(AA1263/2),Riskregister!$L$7-(Riskregister!$L$7-Riskregister!$K$7)*SQRT((1-AA1263)/2)))</f>
        <v>852856.04510528361</v>
      </c>
      <c r="AC1263" s="30">
        <f t="shared" ca="1" si="767"/>
        <v>0.37117240127109796</v>
      </c>
      <c r="AD1263" s="30">
        <f t="shared" ca="1" si="767"/>
        <v>0.7054392876068476</v>
      </c>
      <c r="AE1263" s="30">
        <f ca="1">IF(Riskregister!$E$8="",0,COUNTIF(BI$4:BI$53,"&lt;"&amp;AC1263)*IF(AD1263&lt;0.5,Riskregister!$K$8+(Riskregister!$L$8-Riskregister!$K$8)*SQRT(AD1263/2),Riskregister!$L$8-(Riskregister!$L$8-Riskregister!$K$8)*SQRT((1-AD1263)/2)))</f>
        <v>6392550.4475419931</v>
      </c>
      <c r="AF1263" s="30">
        <f t="shared" ca="1" si="768"/>
        <v>0.36711343870068547</v>
      </c>
      <c r="AG1263" s="30">
        <f t="shared" ca="1" si="768"/>
        <v>0.27124085985310176</v>
      </c>
      <c r="AH1263" s="30">
        <f>IF(Riskregister!$E$9="",0,COUNTIF(BJ$4:BJ$53,"&lt;"&amp;AF1263)*IF(AG1263&lt;0.5,Riskregister!$K$9+(Riskregister!$L$9-Riskregister!$K$9)*SQRT(AG1263/2),Riskregister!$L$9-(Riskregister!$L$9-Riskregister!$K$9)*SQRT((1-AG1263)/2)))</f>
        <v>0</v>
      </c>
      <c r="AI1263" s="30">
        <f t="shared" ca="1" si="769"/>
        <v>0.87329772550106843</v>
      </c>
      <c r="AJ1263" s="30">
        <f t="shared" ca="1" si="769"/>
        <v>0.40025267434662715</v>
      </c>
      <c r="AK1263" s="30">
        <f>IF(Riskregister!$E$10="",0,COUNTIF(BK$4:BK$53,"&lt;"&amp;AI1263)*IF(AJ1263&lt;0.5,Riskregister!$K$10+(Riskregister!$L$10-Riskregister!$K$10)*SQRT(AJ1263/2),Riskregister!$L$10-(Riskregister!$L$10-Riskregister!$K$10)*SQRT((1-AJ1263)/2)))</f>
        <v>0</v>
      </c>
      <c r="AL1263" s="30">
        <f t="shared" ca="1" si="770"/>
        <v>0.40789146286238254</v>
      </c>
      <c r="AM1263" s="30">
        <f t="shared" ca="1" si="770"/>
        <v>0.12993918694237083</v>
      </c>
      <c r="AN1263" s="30">
        <f>IF(Riskregister!$E$11="",0,COUNTIF(BL$4:BL$53,"&lt;"&amp;AL1263)*IF(AM1263&lt;0.5,Riskregister!$K$11+(Riskregister!$L$11-Riskregister!$K$11)*SQRT(AM1263/2),Riskregister!$L$11-(Riskregister!$L$11-Riskregister!$K$11)*SQRT((1-AM1263)/2)))</f>
        <v>0</v>
      </c>
      <c r="AO1263" s="30">
        <f t="shared" ca="1" si="771"/>
        <v>0.50080400475159703</v>
      </c>
      <c r="AP1263" s="30">
        <f t="shared" ca="1" si="771"/>
        <v>0.98018977422332987</v>
      </c>
      <c r="AQ1263" s="30">
        <f>IF(Riskregister!$E$12="",0,COUNTIF(BM$4:BM$53,"&lt;"&amp;AO1263)*IF(AP1263&lt;0.5,Riskregister!$K$12+(Riskregister!$L$12-Riskregister!$K$12)*SQRT(AP1263/2),Riskregister!$L$12-(Riskregister!$L$12-Riskregister!$K$12)*SQRT((1-AP1263)/2)))</f>
        <v>0</v>
      </c>
      <c r="AR1263" s="30">
        <f t="shared" ca="1" si="772"/>
        <v>0.20075679356712084</v>
      </c>
      <c r="AS1263" s="30">
        <f t="shared" ca="1" si="772"/>
        <v>0.58580231595690502</v>
      </c>
      <c r="AT1263" s="30">
        <f>IF(Riskregister!$E$13="",0,COUNTIF(BN$4:BN$53,"&lt;"&amp;AR1263)*IF(AS1263&lt;0.5,Riskregister!$K$13+(Riskregister!$L$13-Riskregister!$K$13)*SQRT(AS1263/2),Riskregister!$L$13-(Riskregister!$L$13-Riskregister!$K$13)*SQRT((1-AS1263)/2)))</f>
        <v>0</v>
      </c>
      <c r="AU1263" s="30">
        <f t="shared" ca="1" si="773"/>
        <v>0.39264868340161507</v>
      </c>
      <c r="AV1263" s="30">
        <f t="shared" ca="1" si="773"/>
        <v>0.94709739542707438</v>
      </c>
      <c r="AW1263" s="30">
        <f>IF(Riskregister!$E$14="",0,COUNTIF(BO$4:BO$53,"&lt;"&amp;AU1263)*IF(AV1263&lt;0.5,Riskregister!$K$14+(Riskregister!$L$14-Riskregister!$K$14)*SQRT(AV1263/2),Riskregister!$L$14-(Riskregister!$L$14-Riskregister!$K$14)*SQRT((1-AV1263)/2)))</f>
        <v>0</v>
      </c>
      <c r="AX1263" s="30">
        <f t="shared" ca="1" si="774"/>
        <v>0.40355485882872921</v>
      </c>
      <c r="AY1263" s="30">
        <f t="shared" ca="1" si="774"/>
        <v>0.1063174692451514</v>
      </c>
      <c r="AZ1263" s="30">
        <f>IF(Riskregister!$E$15="",0,COUNTIF(BP$4:BP$53,"&lt;"&amp;AX1263)*IF(AY1263&lt;0.5,Riskregister!$K$15+(Riskregister!$L$15-Riskregister!$K$15)*SQRT(AY1263/2),Riskregister!$L$15-(Riskregister!$L$15-Riskregister!$K$15)*SQRT((1-AY1263)/2)))</f>
        <v>0</v>
      </c>
      <c r="BA1263" s="30">
        <f t="shared" ca="1" si="775"/>
        <v>0.49171868688237286</v>
      </c>
      <c r="BB1263" s="30">
        <f t="shared" ca="1" si="775"/>
        <v>0.67170387382767471</v>
      </c>
      <c r="BC1263" s="30">
        <f>IF(Riskregister!$E$16="",0,COUNTIF(BQ$4:BQ$53,"&lt;"&amp;BA1263)*IF(BB1263&lt;0.5,Riskregister!$K$16+(Riskregister!$L$16-Riskregister!$K$16)*SQRT(BB1263/2),Riskregister!$L$16-(Riskregister!$L$16-Riskregister!$K$16)*SQRT((1-BB1263)/2)))</f>
        <v>0</v>
      </c>
      <c r="BD1263" s="30">
        <f t="shared" ca="1" si="751"/>
        <v>10221283.98714491</v>
      </c>
    </row>
    <row r="1264" spans="20:56" x14ac:dyDescent="0.35">
      <c r="T1264" s="30">
        <f t="shared" ref="T1264:U1283" ca="1" si="776">RAND()</f>
        <v>0.33384627056015315</v>
      </c>
      <c r="U1264" s="30">
        <f t="shared" ca="1" si="776"/>
        <v>0.76700581183855288</v>
      </c>
      <c r="V1264" s="30">
        <f ca="1">IF(Riskregister!$E$5="",0,COUNTIF(BF$4:BF$53,"&lt;"&amp;T1264)*IF(U1264&lt;0.5,Riskregister!$K$5+(Riskregister!$L$5-Riskregister!$K$5)*SQRT(U1264/2),Riskregister!$L$5-(Riskregister!$L$5-Riskregister!$K$5)*SQRT((1-U1264)/2)))</f>
        <v>1339222.4463343308</v>
      </c>
      <c r="W1264" s="30">
        <f t="shared" ref="W1264:X1283" ca="1" si="777">RAND()</f>
        <v>0.57908064923373626</v>
      </c>
      <c r="X1264" s="30">
        <f t="shared" ca="1" si="777"/>
        <v>0.67127894810842459</v>
      </c>
      <c r="Y1264" s="30">
        <f ca="1">IF(Riskregister!$E$6="",0,COUNTIF(BG$4:BG$53,"&lt;"&amp;W1264)*IF(X1264&lt;0.5,Riskregister!$K$6+(Riskregister!$L$6-Riskregister!$K$6)*SQRT(X1264/2),Riskregister!$L$6-(Riskregister!$L$6-Riskregister!$K$6)*SQRT((1-X1264)/2)))</f>
        <v>2540509.5354003133</v>
      </c>
      <c r="Z1264" s="30">
        <f t="shared" ref="Z1264:AA1283" ca="1" si="778">RAND()</f>
        <v>0.45274827014604935</v>
      </c>
      <c r="AA1264" s="30">
        <f t="shared" ca="1" si="778"/>
        <v>0.24490255564494712</v>
      </c>
      <c r="AB1264" s="30">
        <f ca="1">IF(Riskregister!$E$7="",0,COUNTIF(BH$4:BH$53,"&lt;"&amp;Z1264)*IF(AA1264&lt;0.5,Riskregister!$K$7+(Riskregister!$L$7-Riskregister!$K$7)*SQRT(AA1264/2),Riskregister!$L$7-(Riskregister!$L$7-Riskregister!$K$7)*SQRT((1-AA1264)/2)))</f>
        <v>1034853.8189307506</v>
      </c>
      <c r="AC1264" s="30">
        <f t="shared" ref="AC1264:AD1283" ca="1" si="779">RAND()</f>
        <v>0.72438852749463034</v>
      </c>
      <c r="AD1264" s="30">
        <f t="shared" ca="1" si="779"/>
        <v>0.21120752043043223</v>
      </c>
      <c r="AE1264" s="30">
        <f ca="1">IF(Riskregister!$E$8="",0,COUNTIF(BI$4:BI$53,"&lt;"&amp;AC1264)*IF(AD1264&lt;0.5,Riskregister!$K$8+(Riskregister!$L$8-Riskregister!$K$8)*SQRT(AD1264/2),Riskregister!$L$8-(Riskregister!$L$8-Riskregister!$K$8)*SQRT((1-AD1264)/2)))</f>
        <v>7309385.6491848659</v>
      </c>
      <c r="AF1264" s="30">
        <f t="shared" ref="AF1264:AG1283" ca="1" si="780">RAND()</f>
        <v>0.5257139461485657</v>
      </c>
      <c r="AG1264" s="30">
        <f t="shared" ca="1" si="780"/>
        <v>0.40570542285388189</v>
      </c>
      <c r="AH1264" s="30">
        <f>IF(Riskregister!$E$9="",0,COUNTIF(BJ$4:BJ$53,"&lt;"&amp;AF1264)*IF(AG1264&lt;0.5,Riskregister!$K$9+(Riskregister!$L$9-Riskregister!$K$9)*SQRT(AG1264/2),Riskregister!$L$9-(Riskregister!$L$9-Riskregister!$K$9)*SQRT((1-AG1264)/2)))</f>
        <v>0</v>
      </c>
      <c r="AI1264" s="30">
        <f t="shared" ref="AI1264:AJ1283" ca="1" si="781">RAND()</f>
        <v>0.16164512336857073</v>
      </c>
      <c r="AJ1264" s="30">
        <f t="shared" ca="1" si="781"/>
        <v>0.98202247460556724</v>
      </c>
      <c r="AK1264" s="30">
        <f>IF(Riskregister!$E$10="",0,COUNTIF(BK$4:BK$53,"&lt;"&amp;AI1264)*IF(AJ1264&lt;0.5,Riskregister!$K$10+(Riskregister!$L$10-Riskregister!$K$10)*SQRT(AJ1264/2),Riskregister!$L$10-(Riskregister!$L$10-Riskregister!$K$10)*SQRT((1-AJ1264)/2)))</f>
        <v>0</v>
      </c>
      <c r="AL1264" s="30">
        <f t="shared" ref="AL1264:AM1283" ca="1" si="782">RAND()</f>
        <v>0.32478845019259006</v>
      </c>
      <c r="AM1264" s="30">
        <f t="shared" ca="1" si="782"/>
        <v>1.5443993675219203E-2</v>
      </c>
      <c r="AN1264" s="30">
        <f>IF(Riskregister!$E$11="",0,COUNTIF(BL$4:BL$53,"&lt;"&amp;AL1264)*IF(AM1264&lt;0.5,Riskregister!$K$11+(Riskregister!$L$11-Riskregister!$K$11)*SQRT(AM1264/2),Riskregister!$L$11-(Riskregister!$L$11-Riskregister!$K$11)*SQRT((1-AM1264)/2)))</f>
        <v>0</v>
      </c>
      <c r="AO1264" s="30">
        <f t="shared" ref="AO1264:AP1283" ca="1" si="783">RAND()</f>
        <v>0.44232520812331066</v>
      </c>
      <c r="AP1264" s="30">
        <f t="shared" ca="1" si="783"/>
        <v>0.99254372961342952</v>
      </c>
      <c r="AQ1264" s="30">
        <f>IF(Riskregister!$E$12="",0,COUNTIF(BM$4:BM$53,"&lt;"&amp;AO1264)*IF(AP1264&lt;0.5,Riskregister!$K$12+(Riskregister!$L$12-Riskregister!$K$12)*SQRT(AP1264/2),Riskregister!$L$12-(Riskregister!$L$12-Riskregister!$K$12)*SQRT((1-AP1264)/2)))</f>
        <v>0</v>
      </c>
      <c r="AR1264" s="30">
        <f t="shared" ref="AR1264:AS1283" ca="1" si="784">RAND()</f>
        <v>0.95576685324089494</v>
      </c>
      <c r="AS1264" s="30">
        <f t="shared" ca="1" si="784"/>
        <v>0.77158654908609736</v>
      </c>
      <c r="AT1264" s="30">
        <f>IF(Riskregister!$E$13="",0,COUNTIF(BN$4:BN$53,"&lt;"&amp;AR1264)*IF(AS1264&lt;0.5,Riskregister!$K$13+(Riskregister!$L$13-Riskregister!$K$13)*SQRT(AS1264/2),Riskregister!$L$13-(Riskregister!$L$13-Riskregister!$K$13)*SQRT((1-AS1264)/2)))</f>
        <v>0</v>
      </c>
      <c r="AU1264" s="30">
        <f t="shared" ref="AU1264:AV1283" ca="1" si="785">RAND()</f>
        <v>0.12013377120865909</v>
      </c>
      <c r="AV1264" s="30">
        <f t="shared" ca="1" si="785"/>
        <v>0.37980751678093128</v>
      </c>
      <c r="AW1264" s="30">
        <f>IF(Riskregister!$E$14="",0,COUNTIF(BO$4:BO$53,"&lt;"&amp;AU1264)*IF(AV1264&lt;0.5,Riskregister!$K$14+(Riskregister!$L$14-Riskregister!$K$14)*SQRT(AV1264/2),Riskregister!$L$14-(Riskregister!$L$14-Riskregister!$K$14)*SQRT((1-AV1264)/2)))</f>
        <v>0</v>
      </c>
      <c r="AX1264" s="30">
        <f t="shared" ref="AX1264:AY1283" ca="1" si="786">RAND()</f>
        <v>0.65388803650381222</v>
      </c>
      <c r="AY1264" s="30">
        <f t="shared" ca="1" si="786"/>
        <v>0.47439551105924627</v>
      </c>
      <c r="AZ1264" s="30">
        <f>IF(Riskregister!$E$15="",0,COUNTIF(BP$4:BP$53,"&lt;"&amp;AX1264)*IF(AY1264&lt;0.5,Riskregister!$K$15+(Riskregister!$L$15-Riskregister!$K$15)*SQRT(AY1264/2),Riskregister!$L$15-(Riskregister!$L$15-Riskregister!$K$15)*SQRT((1-AY1264)/2)))</f>
        <v>0</v>
      </c>
      <c r="BA1264" s="30">
        <f t="shared" ref="BA1264:BB1283" ca="1" si="787">RAND()</f>
        <v>0.87637023481325571</v>
      </c>
      <c r="BB1264" s="30">
        <f t="shared" ca="1" si="787"/>
        <v>0.11956899722319558</v>
      </c>
      <c r="BC1264" s="30">
        <f>IF(Riskregister!$E$16="",0,COUNTIF(BQ$4:BQ$53,"&lt;"&amp;BA1264)*IF(BB1264&lt;0.5,Riskregister!$K$16+(Riskregister!$L$16-Riskregister!$K$16)*SQRT(BB1264/2),Riskregister!$L$16-(Riskregister!$L$16-Riskregister!$K$16)*SQRT((1-BB1264)/2)))</f>
        <v>0</v>
      </c>
      <c r="BD1264" s="30">
        <f t="shared" ca="1" si="751"/>
        <v>12223971.449850261</v>
      </c>
    </row>
    <row r="1265" spans="20:56" x14ac:dyDescent="0.35">
      <c r="T1265" s="30">
        <f t="shared" ca="1" si="776"/>
        <v>0.4062946322014942</v>
      </c>
      <c r="U1265" s="30">
        <f t="shared" ca="1" si="776"/>
        <v>0.73583665557531031</v>
      </c>
      <c r="V1265" s="30">
        <f ca="1">IF(Riskregister!$E$5="",0,COUNTIF(BF$4:BF$53,"&lt;"&amp;T1265)*IF(U1265&lt;0.5,Riskregister!$K$5+(Riskregister!$L$5-Riskregister!$K$5)*SQRT(U1265/2),Riskregister!$L$5-(Riskregister!$L$5-Riskregister!$K$5)*SQRT((1-U1265)/2)))</f>
        <v>1309368.9292278783</v>
      </c>
      <c r="W1265" s="30">
        <f t="shared" ca="1" si="777"/>
        <v>5.7635947058479187E-2</v>
      </c>
      <c r="X1265" s="30">
        <f t="shared" ca="1" si="777"/>
        <v>0.11686149732340001</v>
      </c>
      <c r="Y1265" s="30">
        <f ca="1">IF(Riskregister!$E$6="",0,COUNTIF(BG$4:BG$53,"&lt;"&amp;W1265)*IF(X1265&lt;0.5,Riskregister!$K$6+(Riskregister!$L$6-Riskregister!$K$6)*SQRT(X1265/2),Riskregister!$L$6-(Riskregister!$L$6-Riskregister!$K$6)*SQRT((1-X1265)/2)))</f>
        <v>0</v>
      </c>
      <c r="Z1265" s="30">
        <f t="shared" ca="1" si="778"/>
        <v>0.20663219307993141</v>
      </c>
      <c r="AA1265" s="30">
        <f t="shared" ca="1" si="778"/>
        <v>0.18955925232091919</v>
      </c>
      <c r="AB1265" s="30">
        <f ca="1">IF(Riskregister!$E$7="",0,COUNTIF(BH$4:BH$53,"&lt;"&amp;Z1265)*IF(AA1265&lt;0.5,Riskregister!$K$7+(Riskregister!$L$7-Riskregister!$K$7)*SQRT(AA1265/2),Riskregister!$L$7-(Riskregister!$L$7-Riskregister!$K$7)*SQRT((1-AA1265)/2)))</f>
        <v>631008.1986163382</v>
      </c>
      <c r="AC1265" s="30">
        <f t="shared" ca="1" si="779"/>
        <v>0.16931531006382694</v>
      </c>
      <c r="AD1265" s="30">
        <f t="shared" ca="1" si="779"/>
        <v>0.19622880652160279</v>
      </c>
      <c r="AE1265" s="30">
        <f ca="1">IF(Riskregister!$E$8="",0,COUNTIF(BI$4:BI$53,"&lt;"&amp;AC1265)*IF(AD1265&lt;0.5,Riskregister!$K$8+(Riskregister!$L$8-Riskregister!$K$8)*SQRT(AD1265/2),Riskregister!$L$8-(Riskregister!$L$8-Riskregister!$K$8)*SQRT((1-AD1265)/2)))</f>
        <v>1772191.2810606856</v>
      </c>
      <c r="AF1265" s="30">
        <f t="shared" ca="1" si="780"/>
        <v>0.73974157484389236</v>
      </c>
      <c r="AG1265" s="30">
        <f t="shared" ca="1" si="780"/>
        <v>0.65882409629343197</v>
      </c>
      <c r="AH1265" s="30">
        <f>IF(Riskregister!$E$9="",0,COUNTIF(BJ$4:BJ$53,"&lt;"&amp;AF1265)*IF(AG1265&lt;0.5,Riskregister!$K$9+(Riskregister!$L$9-Riskregister!$K$9)*SQRT(AG1265/2),Riskregister!$L$9-(Riskregister!$L$9-Riskregister!$K$9)*SQRT((1-AG1265)/2)))</f>
        <v>0</v>
      </c>
      <c r="AI1265" s="30">
        <f t="shared" ca="1" si="781"/>
        <v>0.65087934844883177</v>
      </c>
      <c r="AJ1265" s="30">
        <f t="shared" ca="1" si="781"/>
        <v>0.85676062198838021</v>
      </c>
      <c r="AK1265" s="30">
        <f>IF(Riskregister!$E$10="",0,COUNTIF(BK$4:BK$53,"&lt;"&amp;AI1265)*IF(AJ1265&lt;0.5,Riskregister!$K$10+(Riskregister!$L$10-Riskregister!$K$10)*SQRT(AJ1265/2),Riskregister!$L$10-(Riskregister!$L$10-Riskregister!$K$10)*SQRT((1-AJ1265)/2)))</f>
        <v>0</v>
      </c>
      <c r="AL1265" s="30">
        <f t="shared" ca="1" si="782"/>
        <v>7.2592721201487076E-2</v>
      </c>
      <c r="AM1265" s="30">
        <f t="shared" ca="1" si="782"/>
        <v>2.9392747671222574E-2</v>
      </c>
      <c r="AN1265" s="30">
        <f>IF(Riskregister!$E$11="",0,COUNTIF(BL$4:BL$53,"&lt;"&amp;AL1265)*IF(AM1265&lt;0.5,Riskregister!$K$11+(Riskregister!$L$11-Riskregister!$K$11)*SQRT(AM1265/2),Riskregister!$L$11-(Riskregister!$L$11-Riskregister!$K$11)*SQRT((1-AM1265)/2)))</f>
        <v>0</v>
      </c>
      <c r="AO1265" s="30">
        <f t="shared" ca="1" si="783"/>
        <v>0.18352646286820884</v>
      </c>
      <c r="AP1265" s="30">
        <f t="shared" ca="1" si="783"/>
        <v>0.76765483136950863</v>
      </c>
      <c r="AQ1265" s="30">
        <f>IF(Riskregister!$E$12="",0,COUNTIF(BM$4:BM$53,"&lt;"&amp;AO1265)*IF(AP1265&lt;0.5,Riskregister!$K$12+(Riskregister!$L$12-Riskregister!$K$12)*SQRT(AP1265/2),Riskregister!$L$12-(Riskregister!$L$12-Riskregister!$K$12)*SQRT((1-AP1265)/2)))</f>
        <v>0</v>
      </c>
      <c r="AR1265" s="30">
        <f t="shared" ca="1" si="784"/>
        <v>0.47674963765823941</v>
      </c>
      <c r="AS1265" s="30">
        <f t="shared" ca="1" si="784"/>
        <v>0.51258477564431482</v>
      </c>
      <c r="AT1265" s="30">
        <f>IF(Riskregister!$E$13="",0,COUNTIF(BN$4:BN$53,"&lt;"&amp;AR1265)*IF(AS1265&lt;0.5,Riskregister!$K$13+(Riskregister!$L$13-Riskregister!$K$13)*SQRT(AS1265/2),Riskregister!$L$13-(Riskregister!$L$13-Riskregister!$K$13)*SQRT((1-AS1265)/2)))</f>
        <v>0</v>
      </c>
      <c r="AU1265" s="30">
        <f t="shared" ca="1" si="785"/>
        <v>0.36774456223615359</v>
      </c>
      <c r="AV1265" s="30">
        <f t="shared" ca="1" si="785"/>
        <v>0.13930066392230422</v>
      </c>
      <c r="AW1265" s="30">
        <f>IF(Riskregister!$E$14="",0,COUNTIF(BO$4:BO$53,"&lt;"&amp;AU1265)*IF(AV1265&lt;0.5,Riskregister!$K$14+(Riskregister!$L$14-Riskregister!$K$14)*SQRT(AV1265/2),Riskregister!$L$14-(Riskregister!$L$14-Riskregister!$K$14)*SQRT((1-AV1265)/2)))</f>
        <v>0</v>
      </c>
      <c r="AX1265" s="30">
        <f t="shared" ca="1" si="786"/>
        <v>0.76362181197075907</v>
      </c>
      <c r="AY1265" s="30">
        <f t="shared" ca="1" si="786"/>
        <v>0.48804939847096818</v>
      </c>
      <c r="AZ1265" s="30">
        <f>IF(Riskregister!$E$15="",0,COUNTIF(BP$4:BP$53,"&lt;"&amp;AX1265)*IF(AY1265&lt;0.5,Riskregister!$K$15+(Riskregister!$L$15-Riskregister!$K$15)*SQRT(AY1265/2),Riskregister!$L$15-(Riskregister!$L$15-Riskregister!$K$15)*SQRT((1-AY1265)/2)))</f>
        <v>0</v>
      </c>
      <c r="BA1265" s="30">
        <f t="shared" ca="1" si="787"/>
        <v>0.33523843019464084</v>
      </c>
      <c r="BB1265" s="30">
        <f t="shared" ca="1" si="787"/>
        <v>7.8937426976839808E-2</v>
      </c>
      <c r="BC1265" s="30">
        <f>IF(Riskregister!$E$16="",0,COUNTIF(BQ$4:BQ$53,"&lt;"&amp;BA1265)*IF(BB1265&lt;0.5,Riskregister!$K$16+(Riskregister!$L$16-Riskregister!$K$16)*SQRT(BB1265/2),Riskregister!$L$16-(Riskregister!$L$16-Riskregister!$K$16)*SQRT((1-BB1265)/2)))</f>
        <v>0</v>
      </c>
      <c r="BD1265" s="30">
        <f t="shared" ca="1" si="751"/>
        <v>3712568.4089049022</v>
      </c>
    </row>
    <row r="1266" spans="20:56" x14ac:dyDescent="0.35">
      <c r="T1266" s="30">
        <f t="shared" ca="1" si="776"/>
        <v>0.24579438728282776</v>
      </c>
      <c r="U1266" s="30">
        <f t="shared" ca="1" si="776"/>
        <v>0.1925246148884171</v>
      </c>
      <c r="V1266" s="30">
        <f ca="1">IF(Riskregister!$E$5="",0,COUNTIF(BF$4:BF$53,"&lt;"&amp;T1266)*IF(U1266&lt;0.5,Riskregister!$K$5+(Riskregister!$L$5-Riskregister!$K$5)*SQRT(U1266/2),Riskregister!$L$5-(Riskregister!$L$5-Riskregister!$K$5)*SQRT((1-U1266)/2)))</f>
        <v>579235.50818226708</v>
      </c>
      <c r="W1266" s="30">
        <f t="shared" ca="1" si="777"/>
        <v>0.98704497195110064</v>
      </c>
      <c r="X1266" s="30">
        <f t="shared" ca="1" si="777"/>
        <v>0.90983280357439866</v>
      </c>
      <c r="Y1266" s="30">
        <f ca="1">IF(Riskregister!$E$6="",0,COUNTIF(BG$4:BG$53,"&lt;"&amp;W1266)*IF(X1266&lt;0.5,Riskregister!$K$6+(Riskregister!$L$6-Riskregister!$K$6)*SQRT(X1266/2),Riskregister!$L$6-(Riskregister!$L$6-Riskregister!$K$6)*SQRT((1-X1266)/2)))</f>
        <v>9706846.9533105586</v>
      </c>
      <c r="Z1266" s="30">
        <f t="shared" ca="1" si="778"/>
        <v>0.89317591296136378</v>
      </c>
      <c r="AA1266" s="30">
        <f t="shared" ca="1" si="778"/>
        <v>1.9571642632670194E-2</v>
      </c>
      <c r="AB1266" s="30">
        <f ca="1">IF(Riskregister!$E$7="",0,COUNTIF(BH$4:BH$53,"&lt;"&amp;Z1266)*IF(AA1266&lt;0.5,Riskregister!$K$7+(Riskregister!$L$7-Riskregister!$K$7)*SQRT(AA1266/2),Riskregister!$L$7-(Riskregister!$L$7-Riskregister!$K$7)*SQRT((1-AA1266)/2)))</f>
        <v>761608.42737534398</v>
      </c>
      <c r="AC1266" s="30">
        <f t="shared" ca="1" si="779"/>
        <v>0.8002298379114211</v>
      </c>
      <c r="AD1266" s="30">
        <f t="shared" ca="1" si="779"/>
        <v>0.93024257762666063</v>
      </c>
      <c r="AE1266" s="30">
        <f ca="1">IF(Riskregister!$E$8="",0,COUNTIF(BI$4:BI$53,"&lt;"&amp;AC1266)*IF(AD1266&lt;0.5,Riskregister!$K$8+(Riskregister!$L$8-Riskregister!$K$8)*SQRT(AD1266/2),Riskregister!$L$8-(Riskregister!$L$8-Riskregister!$K$8)*SQRT((1-AD1266)/2)))</f>
        <v>16488941.515466236</v>
      </c>
      <c r="AF1266" s="30">
        <f t="shared" ca="1" si="780"/>
        <v>0.95874213510928152</v>
      </c>
      <c r="AG1266" s="30">
        <f t="shared" ca="1" si="780"/>
        <v>0.68342783672396434</v>
      </c>
      <c r="AH1266" s="30">
        <f>IF(Riskregister!$E$9="",0,COUNTIF(BJ$4:BJ$53,"&lt;"&amp;AF1266)*IF(AG1266&lt;0.5,Riskregister!$K$9+(Riskregister!$L$9-Riskregister!$K$9)*SQRT(AG1266/2),Riskregister!$L$9-(Riskregister!$L$9-Riskregister!$K$9)*SQRT((1-AG1266)/2)))</f>
        <v>0</v>
      </c>
      <c r="AI1266" s="30">
        <f t="shared" ca="1" si="781"/>
        <v>0.59951919822848654</v>
      </c>
      <c r="AJ1266" s="30">
        <f t="shared" ca="1" si="781"/>
        <v>0.31723906916381928</v>
      </c>
      <c r="AK1266" s="30">
        <f>IF(Riskregister!$E$10="",0,COUNTIF(BK$4:BK$53,"&lt;"&amp;AI1266)*IF(AJ1266&lt;0.5,Riskregister!$K$10+(Riskregister!$L$10-Riskregister!$K$10)*SQRT(AJ1266/2),Riskregister!$L$10-(Riskregister!$L$10-Riskregister!$K$10)*SQRT((1-AJ1266)/2)))</f>
        <v>0</v>
      </c>
      <c r="AL1266" s="30">
        <f t="shared" ca="1" si="782"/>
        <v>0.54328698401232878</v>
      </c>
      <c r="AM1266" s="30">
        <f t="shared" ca="1" si="782"/>
        <v>0.78991634401558797</v>
      </c>
      <c r="AN1266" s="30">
        <f>IF(Riskregister!$E$11="",0,COUNTIF(BL$4:BL$53,"&lt;"&amp;AL1266)*IF(AM1266&lt;0.5,Riskregister!$K$11+(Riskregister!$L$11-Riskregister!$K$11)*SQRT(AM1266/2),Riskregister!$L$11-(Riskregister!$L$11-Riskregister!$K$11)*SQRT((1-AM1266)/2)))</f>
        <v>0</v>
      </c>
      <c r="AO1266" s="30">
        <f t="shared" ca="1" si="783"/>
        <v>0.78018057818405584</v>
      </c>
      <c r="AP1266" s="30">
        <f t="shared" ca="1" si="783"/>
        <v>0.73824129323480991</v>
      </c>
      <c r="AQ1266" s="30">
        <f>IF(Riskregister!$E$12="",0,COUNTIF(BM$4:BM$53,"&lt;"&amp;AO1266)*IF(AP1266&lt;0.5,Riskregister!$K$12+(Riskregister!$L$12-Riskregister!$K$12)*SQRT(AP1266/2),Riskregister!$L$12-(Riskregister!$L$12-Riskregister!$K$12)*SQRT((1-AP1266)/2)))</f>
        <v>0</v>
      </c>
      <c r="AR1266" s="30">
        <f t="shared" ca="1" si="784"/>
        <v>0.13200119043992453</v>
      </c>
      <c r="AS1266" s="30">
        <f t="shared" ca="1" si="784"/>
        <v>0.17932043205512838</v>
      </c>
      <c r="AT1266" s="30">
        <f>IF(Riskregister!$E$13="",0,COUNTIF(BN$4:BN$53,"&lt;"&amp;AR1266)*IF(AS1266&lt;0.5,Riskregister!$K$13+(Riskregister!$L$13-Riskregister!$K$13)*SQRT(AS1266/2),Riskregister!$L$13-(Riskregister!$L$13-Riskregister!$K$13)*SQRT((1-AS1266)/2)))</f>
        <v>0</v>
      </c>
      <c r="AU1266" s="30">
        <f t="shared" ca="1" si="785"/>
        <v>0.23466253622201683</v>
      </c>
      <c r="AV1266" s="30">
        <f t="shared" ca="1" si="785"/>
        <v>0.51046559319690255</v>
      </c>
      <c r="AW1266" s="30">
        <f>IF(Riskregister!$E$14="",0,COUNTIF(BO$4:BO$53,"&lt;"&amp;AU1266)*IF(AV1266&lt;0.5,Riskregister!$K$14+(Riskregister!$L$14-Riskregister!$K$14)*SQRT(AV1266/2),Riskregister!$L$14-(Riskregister!$L$14-Riskregister!$K$14)*SQRT((1-AV1266)/2)))</f>
        <v>0</v>
      </c>
      <c r="AX1266" s="30">
        <f t="shared" ca="1" si="786"/>
        <v>0.92128855606722282</v>
      </c>
      <c r="AY1266" s="30">
        <f t="shared" ca="1" si="786"/>
        <v>0.7549614976103538</v>
      </c>
      <c r="AZ1266" s="30">
        <f>IF(Riskregister!$E$15="",0,COUNTIF(BP$4:BP$53,"&lt;"&amp;AX1266)*IF(AY1266&lt;0.5,Riskregister!$K$15+(Riskregister!$L$15-Riskregister!$K$15)*SQRT(AY1266/2),Riskregister!$L$15-(Riskregister!$L$15-Riskregister!$K$15)*SQRT((1-AY1266)/2)))</f>
        <v>0</v>
      </c>
      <c r="BA1266" s="30">
        <f t="shared" ca="1" si="787"/>
        <v>0.92109163567082675</v>
      </c>
      <c r="BB1266" s="30">
        <f t="shared" ca="1" si="787"/>
        <v>1.4544434237249937E-2</v>
      </c>
      <c r="BC1266" s="30">
        <f>IF(Riskregister!$E$16="",0,COUNTIF(BQ$4:BQ$53,"&lt;"&amp;BA1266)*IF(BB1266&lt;0.5,Riskregister!$K$16+(Riskregister!$L$16-Riskregister!$K$16)*SQRT(BB1266/2),Riskregister!$L$16-(Riskregister!$L$16-Riskregister!$K$16)*SQRT((1-BB1266)/2)))</f>
        <v>0</v>
      </c>
      <c r="BD1266" s="30">
        <f t="shared" ca="1" si="751"/>
        <v>27536632.404334404</v>
      </c>
    </row>
    <row r="1267" spans="20:56" x14ac:dyDescent="0.35">
      <c r="T1267" s="30">
        <f t="shared" ca="1" si="776"/>
        <v>0.43951985384526004</v>
      </c>
      <c r="U1267" s="30">
        <f t="shared" ca="1" si="776"/>
        <v>2.6999423200130379E-2</v>
      </c>
      <c r="V1267" s="30">
        <f ca="1">IF(Riskregister!$E$5="",0,COUNTIF(BF$4:BF$53,"&lt;"&amp;T1267)*IF(U1267&lt;0.5,Riskregister!$K$5+(Riskregister!$L$5-Riskregister!$K$5)*SQRT(U1267/2),Riskregister!$L$5-(Riskregister!$L$5-Riskregister!$K$5)*SQRT((1-U1267)/2)))</f>
        <v>606854.15006023529</v>
      </c>
      <c r="W1267" s="30">
        <f t="shared" ca="1" si="777"/>
        <v>2.5515964401800595E-2</v>
      </c>
      <c r="X1267" s="30">
        <f t="shared" ca="1" si="777"/>
        <v>0.5023294120015056</v>
      </c>
      <c r="Y1267" s="30">
        <f ca="1">IF(Riskregister!$E$6="",0,COUNTIF(BG$4:BG$53,"&lt;"&amp;W1267)*IF(X1267&lt;0.5,Riskregister!$K$6+(Riskregister!$L$6-Riskregister!$K$6)*SQRT(X1267/2),Riskregister!$L$6-(Riskregister!$L$6-Riskregister!$K$6)*SQRT((1-X1267)/2)))</f>
        <v>0</v>
      </c>
      <c r="Z1267" s="30">
        <f t="shared" ca="1" si="778"/>
        <v>0.92559596318348047</v>
      </c>
      <c r="AA1267" s="30">
        <f t="shared" ca="1" si="778"/>
        <v>5.4990681687648979E-2</v>
      </c>
      <c r="AB1267" s="30">
        <f ca="1">IF(Riskregister!$E$7="",0,COUNTIF(BH$4:BH$53,"&lt;"&amp;Z1267)*IF(AA1267&lt;0.5,Riskregister!$K$7+(Riskregister!$L$7-Riskregister!$K$7)*SQRT(AA1267/2),Riskregister!$L$7-(Riskregister!$L$7-Riskregister!$K$7)*SQRT((1-AA1267)/2)))</f>
        <v>1080360.16863397</v>
      </c>
      <c r="AC1267" s="30">
        <f t="shared" ca="1" si="779"/>
        <v>0.6177937157306399</v>
      </c>
      <c r="AD1267" s="30">
        <f t="shared" ca="1" si="779"/>
        <v>0.33114104180063841</v>
      </c>
      <c r="AE1267" s="30">
        <f ca="1">IF(Riskregister!$E$8="",0,COUNTIF(BI$4:BI$53,"&lt;"&amp;AC1267)*IF(AD1267&lt;0.5,Riskregister!$K$8+(Riskregister!$L$8-Riskregister!$K$8)*SQRT(AD1267/2),Riskregister!$L$8-(Riskregister!$L$8-Riskregister!$K$8)*SQRT((1-AD1267)/2)))</f>
        <v>6637340.4343992407</v>
      </c>
      <c r="AF1267" s="30">
        <f t="shared" ca="1" si="780"/>
        <v>0.14746273287890055</v>
      </c>
      <c r="AG1267" s="30">
        <f t="shared" ca="1" si="780"/>
        <v>0.35254904459463832</v>
      </c>
      <c r="AH1267" s="30">
        <f>IF(Riskregister!$E$9="",0,COUNTIF(BJ$4:BJ$53,"&lt;"&amp;AF1267)*IF(AG1267&lt;0.5,Riskregister!$K$9+(Riskregister!$L$9-Riskregister!$K$9)*SQRT(AG1267/2),Riskregister!$L$9-(Riskregister!$L$9-Riskregister!$K$9)*SQRT((1-AG1267)/2)))</f>
        <v>0</v>
      </c>
      <c r="AI1267" s="30">
        <f t="shared" ca="1" si="781"/>
        <v>0.75158367251435121</v>
      </c>
      <c r="AJ1267" s="30">
        <f t="shared" ca="1" si="781"/>
        <v>2.9397257673331456E-3</v>
      </c>
      <c r="AK1267" s="30">
        <f>IF(Riskregister!$E$10="",0,COUNTIF(BK$4:BK$53,"&lt;"&amp;AI1267)*IF(AJ1267&lt;0.5,Riskregister!$K$10+(Riskregister!$L$10-Riskregister!$K$10)*SQRT(AJ1267/2),Riskregister!$L$10-(Riskregister!$L$10-Riskregister!$K$10)*SQRT((1-AJ1267)/2)))</f>
        <v>0</v>
      </c>
      <c r="AL1267" s="30">
        <f t="shared" ca="1" si="782"/>
        <v>0.93088614119961743</v>
      </c>
      <c r="AM1267" s="30">
        <f t="shared" ca="1" si="782"/>
        <v>0.76340439556561135</v>
      </c>
      <c r="AN1267" s="30">
        <f>IF(Riskregister!$E$11="",0,COUNTIF(BL$4:BL$53,"&lt;"&amp;AL1267)*IF(AM1267&lt;0.5,Riskregister!$K$11+(Riskregister!$L$11-Riskregister!$K$11)*SQRT(AM1267/2),Riskregister!$L$11-(Riskregister!$L$11-Riskregister!$K$11)*SQRT((1-AM1267)/2)))</f>
        <v>0</v>
      </c>
      <c r="AO1267" s="30">
        <f t="shared" ca="1" si="783"/>
        <v>0.15505407932104809</v>
      </c>
      <c r="AP1267" s="30">
        <f t="shared" ca="1" si="783"/>
        <v>9.5421544092996857E-2</v>
      </c>
      <c r="AQ1267" s="30">
        <f>IF(Riskregister!$E$12="",0,COUNTIF(BM$4:BM$53,"&lt;"&amp;AO1267)*IF(AP1267&lt;0.5,Riskregister!$K$12+(Riskregister!$L$12-Riskregister!$K$12)*SQRT(AP1267/2),Riskregister!$L$12-(Riskregister!$L$12-Riskregister!$K$12)*SQRT((1-AP1267)/2)))</f>
        <v>0</v>
      </c>
      <c r="AR1267" s="30">
        <f t="shared" ca="1" si="784"/>
        <v>0.59304925887895688</v>
      </c>
      <c r="AS1267" s="30">
        <f t="shared" ca="1" si="784"/>
        <v>0.38190208475768328</v>
      </c>
      <c r="AT1267" s="30">
        <f>IF(Riskregister!$E$13="",0,COUNTIF(BN$4:BN$53,"&lt;"&amp;AR1267)*IF(AS1267&lt;0.5,Riskregister!$K$13+(Riskregister!$L$13-Riskregister!$K$13)*SQRT(AS1267/2),Riskregister!$L$13-(Riskregister!$L$13-Riskregister!$K$13)*SQRT((1-AS1267)/2)))</f>
        <v>0</v>
      </c>
      <c r="AU1267" s="30">
        <f t="shared" ca="1" si="785"/>
        <v>0.42350665077785121</v>
      </c>
      <c r="AV1267" s="30">
        <f t="shared" ca="1" si="785"/>
        <v>0.16834497776350321</v>
      </c>
      <c r="AW1267" s="30">
        <f>IF(Riskregister!$E$14="",0,COUNTIF(BO$4:BO$53,"&lt;"&amp;AU1267)*IF(AV1267&lt;0.5,Riskregister!$K$14+(Riskregister!$L$14-Riskregister!$K$14)*SQRT(AV1267/2),Riskregister!$L$14-(Riskregister!$L$14-Riskregister!$K$14)*SQRT((1-AV1267)/2)))</f>
        <v>0</v>
      </c>
      <c r="AX1267" s="30">
        <f t="shared" ca="1" si="786"/>
        <v>0.77051814564673626</v>
      </c>
      <c r="AY1267" s="30">
        <f t="shared" ca="1" si="786"/>
        <v>0.41353903717004903</v>
      </c>
      <c r="AZ1267" s="30">
        <f>IF(Riskregister!$E$15="",0,COUNTIF(BP$4:BP$53,"&lt;"&amp;AX1267)*IF(AY1267&lt;0.5,Riskregister!$K$15+(Riskregister!$L$15-Riskregister!$K$15)*SQRT(AY1267/2),Riskregister!$L$15-(Riskregister!$L$15-Riskregister!$K$15)*SQRT((1-AY1267)/2)))</f>
        <v>0</v>
      </c>
      <c r="BA1267" s="30">
        <f t="shared" ca="1" si="787"/>
        <v>0.45647991918068831</v>
      </c>
      <c r="BB1267" s="30">
        <f t="shared" ca="1" si="787"/>
        <v>0.68761509581615687</v>
      </c>
      <c r="BC1267" s="30">
        <f>IF(Riskregister!$E$16="",0,COUNTIF(BQ$4:BQ$53,"&lt;"&amp;BA1267)*IF(BB1267&lt;0.5,Riskregister!$K$16+(Riskregister!$L$16-Riskregister!$K$16)*SQRT(BB1267/2),Riskregister!$L$16-(Riskregister!$L$16-Riskregister!$K$16)*SQRT((1-BB1267)/2)))</f>
        <v>0</v>
      </c>
      <c r="BD1267" s="30">
        <f t="shared" ca="1" si="751"/>
        <v>8324554.7530934457</v>
      </c>
    </row>
    <row r="1268" spans="20:56" x14ac:dyDescent="0.35">
      <c r="T1268" s="30">
        <f t="shared" ca="1" si="776"/>
        <v>0.37517967544301056</v>
      </c>
      <c r="U1268" s="30">
        <f t="shared" ca="1" si="776"/>
        <v>0.52118477250001827</v>
      </c>
      <c r="V1268" s="30">
        <f ca="1">IF(Riskregister!$E$5="",0,COUNTIF(BF$4:BF$53,"&lt;"&amp;T1268)*IF(U1268&lt;0.5,Riskregister!$K$5+(Riskregister!$L$5-Riskregister!$K$5)*SQRT(U1268/2),Riskregister!$L$5-(Riskregister!$L$5-Riskregister!$K$5)*SQRT((1-U1268)/2)))</f>
        <v>1139454.4860046671</v>
      </c>
      <c r="W1268" s="30">
        <f t="shared" ca="1" si="777"/>
        <v>0.98296525138097546</v>
      </c>
      <c r="X1268" s="30">
        <f t="shared" ca="1" si="777"/>
        <v>0.41706462276323952</v>
      </c>
      <c r="Y1268" s="30">
        <f ca="1">IF(Riskregister!$E$6="",0,COUNTIF(BG$4:BG$53,"&lt;"&amp;W1268)*IF(X1268&lt;0.5,Riskregister!$K$6+(Riskregister!$L$6-Riskregister!$K$6)*SQRT(X1268/2),Riskregister!$L$6-(Riskregister!$L$6-Riskregister!$K$6)*SQRT((1-X1268)/2)))</f>
        <v>5109880.4388827663</v>
      </c>
      <c r="Z1268" s="30">
        <f t="shared" ca="1" si="778"/>
        <v>0.961942240237602</v>
      </c>
      <c r="AA1268" s="30">
        <f t="shared" ca="1" si="778"/>
        <v>0.17949053035352647</v>
      </c>
      <c r="AB1268" s="30">
        <f ca="1">IF(Riskregister!$E$7="",0,COUNTIF(BH$4:BH$53,"&lt;"&amp;Z1268)*IF(AA1268&lt;0.5,Riskregister!$K$7+(Riskregister!$L$7-Riskregister!$K$7)*SQRT(AA1268/2),Riskregister!$L$7-(Riskregister!$L$7-Riskregister!$K$7)*SQRT((1-AA1268)/2)))</f>
        <v>1703364.2933100422</v>
      </c>
      <c r="AC1268" s="30">
        <f t="shared" ca="1" si="779"/>
        <v>0.34136857166265955</v>
      </c>
      <c r="AD1268" s="30">
        <f t="shared" ca="1" si="779"/>
        <v>0.39468179575922746</v>
      </c>
      <c r="AE1268" s="30">
        <f ca="1">IF(Riskregister!$E$8="",0,COUNTIF(BI$4:BI$53,"&lt;"&amp;AC1268)*IF(AD1268&lt;0.5,Riskregister!$K$8+(Riskregister!$L$8-Riskregister!$K$8)*SQRT(AD1268/2),Riskregister!$L$8-(Riskregister!$L$8-Riskregister!$K$8)*SQRT((1-AD1268)/2)))</f>
        <v>4775768.4007428698</v>
      </c>
      <c r="AF1268" s="30">
        <f t="shared" ca="1" si="780"/>
        <v>0.11399119246036638</v>
      </c>
      <c r="AG1268" s="30">
        <f t="shared" ca="1" si="780"/>
        <v>0.18889848594169212</v>
      </c>
      <c r="AH1268" s="30">
        <f>IF(Riskregister!$E$9="",0,COUNTIF(BJ$4:BJ$53,"&lt;"&amp;AF1268)*IF(AG1268&lt;0.5,Riskregister!$K$9+(Riskregister!$L$9-Riskregister!$K$9)*SQRT(AG1268/2),Riskregister!$L$9-(Riskregister!$L$9-Riskregister!$K$9)*SQRT((1-AG1268)/2)))</f>
        <v>0</v>
      </c>
      <c r="AI1268" s="30">
        <f t="shared" ca="1" si="781"/>
        <v>0.50727042802977729</v>
      </c>
      <c r="AJ1268" s="30">
        <f t="shared" ca="1" si="781"/>
        <v>0.32106071899097</v>
      </c>
      <c r="AK1268" s="30">
        <f>IF(Riskregister!$E$10="",0,COUNTIF(BK$4:BK$53,"&lt;"&amp;AI1268)*IF(AJ1268&lt;0.5,Riskregister!$K$10+(Riskregister!$L$10-Riskregister!$K$10)*SQRT(AJ1268/2),Riskregister!$L$10-(Riskregister!$L$10-Riskregister!$K$10)*SQRT((1-AJ1268)/2)))</f>
        <v>0</v>
      </c>
      <c r="AL1268" s="30">
        <f t="shared" ca="1" si="782"/>
        <v>0.71695488070302282</v>
      </c>
      <c r="AM1268" s="30">
        <f t="shared" ca="1" si="782"/>
        <v>0.22347713475476105</v>
      </c>
      <c r="AN1268" s="30">
        <f>IF(Riskregister!$E$11="",0,COUNTIF(BL$4:BL$53,"&lt;"&amp;AL1268)*IF(AM1268&lt;0.5,Riskregister!$K$11+(Riskregister!$L$11-Riskregister!$K$11)*SQRT(AM1268/2),Riskregister!$L$11-(Riskregister!$L$11-Riskregister!$K$11)*SQRT((1-AM1268)/2)))</f>
        <v>0</v>
      </c>
      <c r="AO1268" s="30">
        <f t="shared" ca="1" si="783"/>
        <v>0.98692392107381033</v>
      </c>
      <c r="AP1268" s="30">
        <f t="shared" ca="1" si="783"/>
        <v>0.42293825504661886</v>
      </c>
      <c r="AQ1268" s="30">
        <f>IF(Riskregister!$E$12="",0,COUNTIF(BM$4:BM$53,"&lt;"&amp;AO1268)*IF(AP1268&lt;0.5,Riskregister!$K$12+(Riskregister!$L$12-Riskregister!$K$12)*SQRT(AP1268/2),Riskregister!$L$12-(Riskregister!$L$12-Riskregister!$K$12)*SQRT((1-AP1268)/2)))</f>
        <v>0</v>
      </c>
      <c r="AR1268" s="30">
        <f t="shared" ca="1" si="784"/>
        <v>0.42346662163789739</v>
      </c>
      <c r="AS1268" s="30">
        <f t="shared" ca="1" si="784"/>
        <v>0.27755902501394469</v>
      </c>
      <c r="AT1268" s="30">
        <f>IF(Riskregister!$E$13="",0,COUNTIF(BN$4:BN$53,"&lt;"&amp;AR1268)*IF(AS1268&lt;0.5,Riskregister!$K$13+(Riskregister!$L$13-Riskregister!$K$13)*SQRT(AS1268/2),Riskregister!$L$13-(Riskregister!$L$13-Riskregister!$K$13)*SQRT((1-AS1268)/2)))</f>
        <v>0</v>
      </c>
      <c r="AU1268" s="30">
        <f t="shared" ca="1" si="785"/>
        <v>0.19035014589716159</v>
      </c>
      <c r="AV1268" s="30">
        <f t="shared" ca="1" si="785"/>
        <v>0.56523818705373752</v>
      </c>
      <c r="AW1268" s="30">
        <f>IF(Riskregister!$E$14="",0,COUNTIF(BO$4:BO$53,"&lt;"&amp;AU1268)*IF(AV1268&lt;0.5,Riskregister!$K$14+(Riskregister!$L$14-Riskregister!$K$14)*SQRT(AV1268/2),Riskregister!$L$14-(Riskregister!$L$14-Riskregister!$K$14)*SQRT((1-AV1268)/2)))</f>
        <v>0</v>
      </c>
      <c r="AX1268" s="30">
        <f t="shared" ca="1" si="786"/>
        <v>0.49508165094010848</v>
      </c>
      <c r="AY1268" s="30">
        <f t="shared" ca="1" si="786"/>
        <v>0.91223211587085573</v>
      </c>
      <c r="AZ1268" s="30">
        <f>IF(Riskregister!$E$15="",0,COUNTIF(BP$4:BP$53,"&lt;"&amp;AX1268)*IF(AY1268&lt;0.5,Riskregister!$K$15+(Riskregister!$L$15-Riskregister!$K$15)*SQRT(AY1268/2),Riskregister!$L$15-(Riskregister!$L$15-Riskregister!$K$15)*SQRT((1-AY1268)/2)))</f>
        <v>0</v>
      </c>
      <c r="BA1268" s="30">
        <f t="shared" ca="1" si="787"/>
        <v>0.61795283959530123</v>
      </c>
      <c r="BB1268" s="30">
        <f t="shared" ca="1" si="787"/>
        <v>0.82350326930531981</v>
      </c>
      <c r="BC1268" s="30">
        <f>IF(Riskregister!$E$16="",0,COUNTIF(BQ$4:BQ$53,"&lt;"&amp;BA1268)*IF(BB1268&lt;0.5,Riskregister!$K$16+(Riskregister!$L$16-Riskregister!$K$16)*SQRT(BB1268/2),Riskregister!$L$16-(Riskregister!$L$16-Riskregister!$K$16)*SQRT((1-BB1268)/2)))</f>
        <v>0</v>
      </c>
      <c r="BD1268" s="30">
        <f t="shared" ca="1" si="751"/>
        <v>12728467.618940346</v>
      </c>
    </row>
    <row r="1269" spans="20:56" x14ac:dyDescent="0.35">
      <c r="T1269" s="30">
        <f t="shared" ca="1" si="776"/>
        <v>0.22393420817702925</v>
      </c>
      <c r="U1269" s="30">
        <f t="shared" ca="1" si="776"/>
        <v>0.92762825095965007</v>
      </c>
      <c r="V1269" s="30">
        <f ca="1">IF(Riskregister!$E$5="",0,COUNTIF(BF$4:BF$53,"&lt;"&amp;T1269)*IF(U1269&lt;0.5,Riskregister!$K$5+(Riskregister!$L$5-Riskregister!$K$5)*SQRT(U1269/2),Riskregister!$L$5-(Riskregister!$L$5-Riskregister!$K$5)*SQRT((1-U1269)/2)))</f>
        <v>1028796.7337889206</v>
      </c>
      <c r="W1269" s="30">
        <f t="shared" ca="1" si="777"/>
        <v>0.20451579001255549</v>
      </c>
      <c r="X1269" s="30">
        <f t="shared" ca="1" si="777"/>
        <v>0.62294280321989259</v>
      </c>
      <c r="Y1269" s="30">
        <f ca="1">IF(Riskregister!$E$6="",0,COUNTIF(BG$4:BG$53,"&lt;"&amp;W1269)*IF(X1269&lt;0.5,Riskregister!$K$6+(Riskregister!$L$6-Riskregister!$K$6)*SQRT(X1269/2),Riskregister!$L$6-(Riskregister!$L$6-Riskregister!$K$6)*SQRT((1-X1269)/2)))</f>
        <v>1218442.1590286654</v>
      </c>
      <c r="Z1269" s="30">
        <f t="shared" ca="1" si="778"/>
        <v>0.8775071658187823</v>
      </c>
      <c r="AA1269" s="30">
        <f t="shared" ca="1" si="778"/>
        <v>0.14541496839425261</v>
      </c>
      <c r="AB1269" s="30">
        <f ca="1">IF(Riskregister!$E$7="",0,COUNTIF(BH$4:BH$53,"&lt;"&amp;Z1269)*IF(AA1269&lt;0.5,Riskregister!$K$7+(Riskregister!$L$7-Riskregister!$K$7)*SQRT(AA1269/2),Riskregister!$L$7-(Riskregister!$L$7-Riskregister!$K$7)*SQRT((1-AA1269)/2)))</f>
        <v>1299376.2487531574</v>
      </c>
      <c r="AC1269" s="30">
        <f t="shared" ca="1" si="779"/>
        <v>0.4755492965966841</v>
      </c>
      <c r="AD1269" s="30">
        <f t="shared" ca="1" si="779"/>
        <v>0.1434599494528872</v>
      </c>
      <c r="AE1269" s="30">
        <f ca="1">IF(Riskregister!$E$8="",0,COUNTIF(BI$4:BI$53,"&lt;"&amp;AC1269)*IF(AD1269&lt;0.5,Riskregister!$K$8+(Riskregister!$L$8-Riskregister!$K$8)*SQRT(AD1269/2),Riskregister!$L$8-(Riskregister!$L$8-Riskregister!$K$8)*SQRT((1-AD1269)/2)))</f>
        <v>4676325.7639356609</v>
      </c>
      <c r="AF1269" s="30">
        <f t="shared" ca="1" si="780"/>
        <v>0.38734339620749414</v>
      </c>
      <c r="AG1269" s="30">
        <f t="shared" ca="1" si="780"/>
        <v>0.81176483165686564</v>
      </c>
      <c r="AH1269" s="30">
        <f>IF(Riskregister!$E$9="",0,COUNTIF(BJ$4:BJ$53,"&lt;"&amp;AF1269)*IF(AG1269&lt;0.5,Riskregister!$K$9+(Riskregister!$L$9-Riskregister!$K$9)*SQRT(AG1269/2),Riskregister!$L$9-(Riskregister!$L$9-Riskregister!$K$9)*SQRT((1-AG1269)/2)))</f>
        <v>0</v>
      </c>
      <c r="AI1269" s="30">
        <f t="shared" ca="1" si="781"/>
        <v>0.84320133636659467</v>
      </c>
      <c r="AJ1269" s="30">
        <f t="shared" ca="1" si="781"/>
        <v>0.99911010043617499</v>
      </c>
      <c r="AK1269" s="30">
        <f>IF(Riskregister!$E$10="",0,COUNTIF(BK$4:BK$53,"&lt;"&amp;AI1269)*IF(AJ1269&lt;0.5,Riskregister!$K$10+(Riskregister!$L$10-Riskregister!$K$10)*SQRT(AJ1269/2),Riskregister!$L$10-(Riskregister!$L$10-Riskregister!$K$10)*SQRT((1-AJ1269)/2)))</f>
        <v>0</v>
      </c>
      <c r="AL1269" s="30">
        <f t="shared" ca="1" si="782"/>
        <v>0.58263725326676608</v>
      </c>
      <c r="AM1269" s="30">
        <f t="shared" ca="1" si="782"/>
        <v>0.62753932885143227</v>
      </c>
      <c r="AN1269" s="30">
        <f>IF(Riskregister!$E$11="",0,COUNTIF(BL$4:BL$53,"&lt;"&amp;AL1269)*IF(AM1269&lt;0.5,Riskregister!$K$11+(Riskregister!$L$11-Riskregister!$K$11)*SQRT(AM1269/2),Riskregister!$L$11-(Riskregister!$L$11-Riskregister!$K$11)*SQRT((1-AM1269)/2)))</f>
        <v>0</v>
      </c>
      <c r="AO1269" s="30">
        <f t="shared" ca="1" si="783"/>
        <v>0.74737945532190508</v>
      </c>
      <c r="AP1269" s="30">
        <f t="shared" ca="1" si="783"/>
        <v>0.38278524090035726</v>
      </c>
      <c r="AQ1269" s="30">
        <f>IF(Riskregister!$E$12="",0,COUNTIF(BM$4:BM$53,"&lt;"&amp;AO1269)*IF(AP1269&lt;0.5,Riskregister!$K$12+(Riskregister!$L$12-Riskregister!$K$12)*SQRT(AP1269/2),Riskregister!$L$12-(Riskregister!$L$12-Riskregister!$K$12)*SQRT((1-AP1269)/2)))</f>
        <v>0</v>
      </c>
      <c r="AR1269" s="30">
        <f t="shared" ca="1" si="784"/>
        <v>3.2605219603680013E-2</v>
      </c>
      <c r="AS1269" s="30">
        <f t="shared" ca="1" si="784"/>
        <v>0.60591882716399437</v>
      </c>
      <c r="AT1269" s="30">
        <f>IF(Riskregister!$E$13="",0,COUNTIF(BN$4:BN$53,"&lt;"&amp;AR1269)*IF(AS1269&lt;0.5,Riskregister!$K$13+(Riskregister!$L$13-Riskregister!$K$13)*SQRT(AS1269/2),Riskregister!$L$13-(Riskregister!$L$13-Riskregister!$K$13)*SQRT((1-AS1269)/2)))</f>
        <v>0</v>
      </c>
      <c r="AU1269" s="30">
        <f t="shared" ca="1" si="785"/>
        <v>8.7122852860488487E-2</v>
      </c>
      <c r="AV1269" s="30">
        <f t="shared" ca="1" si="785"/>
        <v>0.97659540863270178</v>
      </c>
      <c r="AW1269" s="30">
        <f>IF(Riskregister!$E$14="",0,COUNTIF(BO$4:BO$53,"&lt;"&amp;AU1269)*IF(AV1269&lt;0.5,Riskregister!$K$14+(Riskregister!$L$14-Riskregister!$K$14)*SQRT(AV1269/2),Riskregister!$L$14-(Riskregister!$L$14-Riskregister!$K$14)*SQRT((1-AV1269)/2)))</f>
        <v>0</v>
      </c>
      <c r="AX1269" s="30">
        <f t="shared" ca="1" si="786"/>
        <v>2.5368102955071192E-3</v>
      </c>
      <c r="AY1269" s="30">
        <f t="shared" ca="1" si="786"/>
        <v>0.54844233482175497</v>
      </c>
      <c r="AZ1269" s="30">
        <f>IF(Riskregister!$E$15="",0,COUNTIF(BP$4:BP$53,"&lt;"&amp;AX1269)*IF(AY1269&lt;0.5,Riskregister!$K$15+(Riskregister!$L$15-Riskregister!$K$15)*SQRT(AY1269/2),Riskregister!$L$15-(Riskregister!$L$15-Riskregister!$K$15)*SQRT((1-AY1269)/2)))</f>
        <v>0</v>
      </c>
      <c r="BA1269" s="30">
        <f t="shared" ca="1" si="787"/>
        <v>0.2323024837242279</v>
      </c>
      <c r="BB1269" s="30">
        <f t="shared" ca="1" si="787"/>
        <v>0.98234818395051582</v>
      </c>
      <c r="BC1269" s="30">
        <f>IF(Riskregister!$E$16="",0,COUNTIF(BQ$4:BQ$53,"&lt;"&amp;BA1269)*IF(BB1269&lt;0.5,Riskregister!$K$16+(Riskregister!$L$16-Riskregister!$K$16)*SQRT(BB1269/2),Riskregister!$L$16-(Riskregister!$L$16-Riskregister!$K$16)*SQRT((1-BB1269)/2)))</f>
        <v>0</v>
      </c>
      <c r="BD1269" s="30">
        <f t="shared" ca="1" si="751"/>
        <v>8222940.9055064041</v>
      </c>
    </row>
    <row r="1270" spans="20:56" x14ac:dyDescent="0.35">
      <c r="T1270" s="30">
        <f t="shared" ca="1" si="776"/>
        <v>1.0826662075099969E-2</v>
      </c>
      <c r="U1270" s="30">
        <f t="shared" ca="1" si="776"/>
        <v>0.36231723758701739</v>
      </c>
      <c r="V1270" s="30">
        <f ca="1">IF(Riskregister!$E$5="",0,COUNTIF(BF$4:BF$53,"&lt;"&amp;T1270)*IF(U1270&lt;0.5,Riskregister!$K$5+(Riskregister!$L$5-Riskregister!$K$5)*SQRT(U1270/2),Riskregister!$L$5-(Riskregister!$L$5-Riskregister!$K$5)*SQRT((1-U1270)/2)))</f>
        <v>0</v>
      </c>
      <c r="W1270" s="30">
        <f t="shared" ca="1" si="777"/>
        <v>0.13291518591403562</v>
      </c>
      <c r="X1270" s="30">
        <f t="shared" ca="1" si="777"/>
        <v>0.38938197557336907</v>
      </c>
      <c r="Y1270" s="30">
        <f ca="1">IF(Riskregister!$E$6="",0,COUNTIF(BG$4:BG$53,"&lt;"&amp;W1270)*IF(X1270&lt;0.5,Riskregister!$K$6+(Riskregister!$L$6-Riskregister!$K$6)*SQRT(X1270/2),Riskregister!$L$6-(Riskregister!$L$6-Riskregister!$K$6)*SQRT((1-X1270)/2)))</f>
        <v>0</v>
      </c>
      <c r="Z1270" s="30">
        <f t="shared" ca="1" si="778"/>
        <v>0.92519126722874723</v>
      </c>
      <c r="AA1270" s="30">
        <f t="shared" ca="1" si="778"/>
        <v>0.2308366398052647</v>
      </c>
      <c r="AB1270" s="30">
        <f ca="1">IF(Riskregister!$E$7="",0,COUNTIF(BH$4:BH$53,"&lt;"&amp;Z1270)*IF(AA1270&lt;0.5,Riskregister!$K$7+(Riskregister!$L$7-Riskregister!$K$7)*SQRT(AA1270/2),Riskregister!$L$7-(Riskregister!$L$7-Riskregister!$K$7)*SQRT((1-AA1270)/2)))</f>
        <v>1689064.5141485159</v>
      </c>
      <c r="AC1270" s="30">
        <f t="shared" ca="1" si="779"/>
        <v>0.96751605021542531</v>
      </c>
      <c r="AD1270" s="30">
        <f t="shared" ca="1" si="779"/>
        <v>0.74847587259974679</v>
      </c>
      <c r="AE1270" s="30">
        <f ca="1">IF(Riskregister!$E$8="",0,COUNTIF(BI$4:BI$53,"&lt;"&amp;AC1270)*IF(AD1270&lt;0.5,Riskregister!$K$8+(Riskregister!$L$8-Riskregister!$K$8)*SQRT(AD1270/2),Riskregister!$L$8-(Riskregister!$L$8-Riskregister!$K$8)*SQRT((1-AD1270)/2)))</f>
        <v>19999448.838344526</v>
      </c>
      <c r="AF1270" s="30">
        <f t="shared" ca="1" si="780"/>
        <v>0.52080246774467698</v>
      </c>
      <c r="AG1270" s="30">
        <f t="shared" ca="1" si="780"/>
        <v>0.15366940634297777</v>
      </c>
      <c r="AH1270" s="30">
        <f>IF(Riskregister!$E$9="",0,COUNTIF(BJ$4:BJ$53,"&lt;"&amp;AF1270)*IF(AG1270&lt;0.5,Riskregister!$K$9+(Riskregister!$L$9-Riskregister!$K$9)*SQRT(AG1270/2),Riskregister!$L$9-(Riskregister!$L$9-Riskregister!$K$9)*SQRT((1-AG1270)/2)))</f>
        <v>0</v>
      </c>
      <c r="AI1270" s="30">
        <f t="shared" ca="1" si="781"/>
        <v>0.74208175215205885</v>
      </c>
      <c r="AJ1270" s="30">
        <f t="shared" ca="1" si="781"/>
        <v>0.5944313663173364</v>
      </c>
      <c r="AK1270" s="30">
        <f>IF(Riskregister!$E$10="",0,COUNTIF(BK$4:BK$53,"&lt;"&amp;AI1270)*IF(AJ1270&lt;0.5,Riskregister!$K$10+(Riskregister!$L$10-Riskregister!$K$10)*SQRT(AJ1270/2),Riskregister!$L$10-(Riskregister!$L$10-Riskregister!$K$10)*SQRT((1-AJ1270)/2)))</f>
        <v>0</v>
      </c>
      <c r="AL1270" s="30">
        <f t="shared" ca="1" si="782"/>
        <v>1.7964303693967953E-2</v>
      </c>
      <c r="AM1270" s="30">
        <f t="shared" ca="1" si="782"/>
        <v>0.31087360096839489</v>
      </c>
      <c r="AN1270" s="30">
        <f>IF(Riskregister!$E$11="",0,COUNTIF(BL$4:BL$53,"&lt;"&amp;AL1270)*IF(AM1270&lt;0.5,Riskregister!$K$11+(Riskregister!$L$11-Riskregister!$K$11)*SQRT(AM1270/2),Riskregister!$L$11-(Riskregister!$L$11-Riskregister!$K$11)*SQRT((1-AM1270)/2)))</f>
        <v>0</v>
      </c>
      <c r="AO1270" s="30">
        <f t="shared" ca="1" si="783"/>
        <v>0.30438033066796444</v>
      </c>
      <c r="AP1270" s="30">
        <f t="shared" ca="1" si="783"/>
        <v>0.39243973073723204</v>
      </c>
      <c r="AQ1270" s="30">
        <f>IF(Riskregister!$E$12="",0,COUNTIF(BM$4:BM$53,"&lt;"&amp;AO1270)*IF(AP1270&lt;0.5,Riskregister!$K$12+(Riskregister!$L$12-Riskregister!$K$12)*SQRT(AP1270/2),Riskregister!$L$12-(Riskregister!$L$12-Riskregister!$K$12)*SQRT((1-AP1270)/2)))</f>
        <v>0</v>
      </c>
      <c r="AR1270" s="30">
        <f t="shared" ca="1" si="784"/>
        <v>9.3474796772526569E-2</v>
      </c>
      <c r="AS1270" s="30">
        <f t="shared" ca="1" si="784"/>
        <v>8.5025294552348751E-2</v>
      </c>
      <c r="AT1270" s="30">
        <f>IF(Riskregister!$E$13="",0,COUNTIF(BN$4:BN$53,"&lt;"&amp;AR1270)*IF(AS1270&lt;0.5,Riskregister!$K$13+(Riskregister!$L$13-Riskregister!$K$13)*SQRT(AS1270/2),Riskregister!$L$13-(Riskregister!$L$13-Riskregister!$K$13)*SQRT((1-AS1270)/2)))</f>
        <v>0</v>
      </c>
      <c r="AU1270" s="30">
        <f t="shared" ca="1" si="785"/>
        <v>4.9906267450147701E-2</v>
      </c>
      <c r="AV1270" s="30">
        <f t="shared" ca="1" si="785"/>
        <v>0.35578057715300804</v>
      </c>
      <c r="AW1270" s="30">
        <f>IF(Riskregister!$E$14="",0,COUNTIF(BO$4:BO$53,"&lt;"&amp;AU1270)*IF(AV1270&lt;0.5,Riskregister!$K$14+(Riskregister!$L$14-Riskregister!$K$14)*SQRT(AV1270/2),Riskregister!$L$14-(Riskregister!$L$14-Riskregister!$K$14)*SQRT((1-AV1270)/2)))</f>
        <v>0</v>
      </c>
      <c r="AX1270" s="30">
        <f t="shared" ca="1" si="786"/>
        <v>3.4912844602373871E-2</v>
      </c>
      <c r="AY1270" s="30">
        <f t="shared" ca="1" si="786"/>
        <v>0.22584314897317226</v>
      </c>
      <c r="AZ1270" s="30">
        <f>IF(Riskregister!$E$15="",0,COUNTIF(BP$4:BP$53,"&lt;"&amp;AX1270)*IF(AY1270&lt;0.5,Riskregister!$K$15+(Riskregister!$L$15-Riskregister!$K$15)*SQRT(AY1270/2),Riskregister!$L$15-(Riskregister!$L$15-Riskregister!$K$15)*SQRT((1-AY1270)/2)))</f>
        <v>0</v>
      </c>
      <c r="BA1270" s="30">
        <f t="shared" ca="1" si="787"/>
        <v>0.52955824376459304</v>
      </c>
      <c r="BB1270" s="30">
        <f t="shared" ca="1" si="787"/>
        <v>0.69731291225870773</v>
      </c>
      <c r="BC1270" s="30">
        <f>IF(Riskregister!$E$16="",0,COUNTIF(BQ$4:BQ$53,"&lt;"&amp;BA1270)*IF(BB1270&lt;0.5,Riskregister!$K$16+(Riskregister!$L$16-Riskregister!$K$16)*SQRT(BB1270/2),Riskregister!$L$16-(Riskregister!$L$16-Riskregister!$K$16)*SQRT((1-BB1270)/2)))</f>
        <v>0</v>
      </c>
      <c r="BD1270" s="30">
        <f t="shared" ca="1" si="751"/>
        <v>21688513.35249304</v>
      </c>
    </row>
    <row r="1271" spans="20:56" x14ac:dyDescent="0.35">
      <c r="T1271" s="30">
        <f t="shared" ca="1" si="776"/>
        <v>0.22657755125185763</v>
      </c>
      <c r="U1271" s="30">
        <f t="shared" ca="1" si="776"/>
        <v>0.76055391764146196</v>
      </c>
      <c r="V1271" s="30">
        <f ca="1">IF(Riskregister!$E$5="",0,COUNTIF(BF$4:BF$53,"&lt;"&amp;T1271)*IF(U1271&lt;0.5,Riskregister!$K$5+(Riskregister!$L$5-Riskregister!$K$5)*SQRT(U1271/2),Riskregister!$L$5-(Riskregister!$L$5-Riskregister!$K$5)*SQRT((1-U1271)/2)))</f>
        <v>888590.84253155324</v>
      </c>
      <c r="W1271" s="30">
        <f t="shared" ca="1" si="777"/>
        <v>0.42226423356806453</v>
      </c>
      <c r="X1271" s="30">
        <f t="shared" ca="1" si="777"/>
        <v>0.29768300257289282</v>
      </c>
      <c r="Y1271" s="30">
        <f ca="1">IF(Riskregister!$E$6="",0,COUNTIF(BG$4:BG$53,"&lt;"&amp;W1271)*IF(X1271&lt;0.5,Riskregister!$K$6+(Riskregister!$L$6-Riskregister!$K$6)*SQRT(X1271/2),Riskregister!$L$6-(Riskregister!$L$6-Riskregister!$K$6)*SQRT((1-X1271)/2)))</f>
        <v>894439.67640687572</v>
      </c>
      <c r="Z1271" s="30">
        <f t="shared" ca="1" si="778"/>
        <v>0.51489772547783397</v>
      </c>
      <c r="AA1271" s="30">
        <f t="shared" ca="1" si="778"/>
        <v>0.27058980611552164</v>
      </c>
      <c r="AB1271" s="30">
        <f ca="1">IF(Riskregister!$E$7="",0,COUNTIF(BH$4:BH$53,"&lt;"&amp;Z1271)*IF(AA1271&lt;0.5,Riskregister!$K$7+(Riskregister!$L$7-Riskregister!$K$7)*SQRT(AA1271/2),Riskregister!$L$7-(Riskregister!$L$7-Riskregister!$K$7)*SQRT((1-AA1271)/2)))</f>
        <v>1072431.5649199774</v>
      </c>
      <c r="AC1271" s="30">
        <f t="shared" ca="1" si="779"/>
        <v>0.9668453873052768</v>
      </c>
      <c r="AD1271" s="30">
        <f t="shared" ca="1" si="779"/>
        <v>0.18860646418944627</v>
      </c>
      <c r="AE1271" s="30">
        <f ca="1">IF(Riskregister!$E$8="",0,COUNTIF(BI$4:BI$53,"&lt;"&amp;AC1271)*IF(AD1271&lt;0.5,Riskregister!$K$8+(Riskregister!$L$8-Riskregister!$K$8)*SQRT(AD1271/2),Riskregister!$L$8-(Riskregister!$L$8-Riskregister!$K$8)*SQRT((1-AD1271)/2)))</f>
        <v>10459890.431813074</v>
      </c>
      <c r="AF1271" s="30">
        <f t="shared" ca="1" si="780"/>
        <v>0.75718026090085633</v>
      </c>
      <c r="AG1271" s="30">
        <f t="shared" ca="1" si="780"/>
        <v>0.43891587473531601</v>
      </c>
      <c r="AH1271" s="30">
        <f>IF(Riskregister!$E$9="",0,COUNTIF(BJ$4:BJ$53,"&lt;"&amp;AF1271)*IF(AG1271&lt;0.5,Riskregister!$K$9+(Riskregister!$L$9-Riskregister!$K$9)*SQRT(AG1271/2),Riskregister!$L$9-(Riskregister!$L$9-Riskregister!$K$9)*SQRT((1-AG1271)/2)))</f>
        <v>0</v>
      </c>
      <c r="AI1271" s="30">
        <f t="shared" ca="1" si="781"/>
        <v>0.16766556554586676</v>
      </c>
      <c r="AJ1271" s="30">
        <f t="shared" ca="1" si="781"/>
        <v>0.1419628889285296</v>
      </c>
      <c r="AK1271" s="30">
        <f>IF(Riskregister!$E$10="",0,COUNTIF(BK$4:BK$53,"&lt;"&amp;AI1271)*IF(AJ1271&lt;0.5,Riskregister!$K$10+(Riskregister!$L$10-Riskregister!$K$10)*SQRT(AJ1271/2),Riskregister!$L$10-(Riskregister!$L$10-Riskregister!$K$10)*SQRT((1-AJ1271)/2)))</f>
        <v>0</v>
      </c>
      <c r="AL1271" s="30">
        <f t="shared" ca="1" si="782"/>
        <v>0.41787770117327905</v>
      </c>
      <c r="AM1271" s="30">
        <f t="shared" ca="1" si="782"/>
        <v>0.90464677010173877</v>
      </c>
      <c r="AN1271" s="30">
        <f>IF(Riskregister!$E$11="",0,COUNTIF(BL$4:BL$53,"&lt;"&amp;AL1271)*IF(AM1271&lt;0.5,Riskregister!$K$11+(Riskregister!$L$11-Riskregister!$K$11)*SQRT(AM1271/2),Riskregister!$L$11-(Riskregister!$L$11-Riskregister!$K$11)*SQRT((1-AM1271)/2)))</f>
        <v>0</v>
      </c>
      <c r="AO1271" s="30">
        <f t="shared" ca="1" si="783"/>
        <v>0.5470577747360289</v>
      </c>
      <c r="AP1271" s="30">
        <f t="shared" ca="1" si="783"/>
        <v>0.850761618087017</v>
      </c>
      <c r="AQ1271" s="30">
        <f>IF(Riskregister!$E$12="",0,COUNTIF(BM$4:BM$53,"&lt;"&amp;AO1271)*IF(AP1271&lt;0.5,Riskregister!$K$12+(Riskregister!$L$12-Riskregister!$K$12)*SQRT(AP1271/2),Riskregister!$L$12-(Riskregister!$L$12-Riskregister!$K$12)*SQRT((1-AP1271)/2)))</f>
        <v>0</v>
      </c>
      <c r="AR1271" s="30">
        <f t="shared" ca="1" si="784"/>
        <v>0.92111181534706099</v>
      </c>
      <c r="AS1271" s="30">
        <f t="shared" ca="1" si="784"/>
        <v>0.35685116653549609</v>
      </c>
      <c r="AT1271" s="30">
        <f>IF(Riskregister!$E$13="",0,COUNTIF(BN$4:BN$53,"&lt;"&amp;AR1271)*IF(AS1271&lt;0.5,Riskregister!$K$13+(Riskregister!$L$13-Riskregister!$K$13)*SQRT(AS1271/2),Riskregister!$L$13-(Riskregister!$L$13-Riskregister!$K$13)*SQRT((1-AS1271)/2)))</f>
        <v>0</v>
      </c>
      <c r="AU1271" s="30">
        <f t="shared" ca="1" si="785"/>
        <v>0.49006266259347797</v>
      </c>
      <c r="AV1271" s="30">
        <f t="shared" ca="1" si="785"/>
        <v>0.3012976432186979</v>
      </c>
      <c r="AW1271" s="30">
        <f>IF(Riskregister!$E$14="",0,COUNTIF(BO$4:BO$53,"&lt;"&amp;AU1271)*IF(AV1271&lt;0.5,Riskregister!$K$14+(Riskregister!$L$14-Riskregister!$K$14)*SQRT(AV1271/2),Riskregister!$L$14-(Riskregister!$L$14-Riskregister!$K$14)*SQRT((1-AV1271)/2)))</f>
        <v>0</v>
      </c>
      <c r="AX1271" s="30">
        <f t="shared" ca="1" si="786"/>
        <v>0.37552517800343777</v>
      </c>
      <c r="AY1271" s="30">
        <f t="shared" ca="1" si="786"/>
        <v>0.24860413589134522</v>
      </c>
      <c r="AZ1271" s="30">
        <f>IF(Riskregister!$E$15="",0,COUNTIF(BP$4:BP$53,"&lt;"&amp;AX1271)*IF(AY1271&lt;0.5,Riskregister!$K$15+(Riskregister!$L$15-Riskregister!$K$15)*SQRT(AY1271/2),Riskregister!$L$15-(Riskregister!$L$15-Riskregister!$K$15)*SQRT((1-AY1271)/2)))</f>
        <v>0</v>
      </c>
      <c r="BA1271" s="30">
        <f t="shared" ca="1" si="787"/>
        <v>0.52155209003478442</v>
      </c>
      <c r="BB1271" s="30">
        <f t="shared" ca="1" si="787"/>
        <v>0.28693908747742969</v>
      </c>
      <c r="BC1271" s="30">
        <f>IF(Riskregister!$E$16="",0,COUNTIF(BQ$4:BQ$53,"&lt;"&amp;BA1271)*IF(BB1271&lt;0.5,Riskregister!$K$16+(Riskregister!$L$16-Riskregister!$K$16)*SQRT(BB1271/2),Riskregister!$L$16-(Riskregister!$L$16-Riskregister!$K$16)*SQRT((1-BB1271)/2)))</f>
        <v>0</v>
      </c>
      <c r="BD1271" s="30">
        <f t="shared" ca="1" si="751"/>
        <v>13315352.51567148</v>
      </c>
    </row>
    <row r="1272" spans="20:56" x14ac:dyDescent="0.35">
      <c r="T1272" s="30">
        <f t="shared" ca="1" si="776"/>
        <v>0.59491216167859484</v>
      </c>
      <c r="U1272" s="30">
        <f t="shared" ca="1" si="776"/>
        <v>0.86336968308036688</v>
      </c>
      <c r="V1272" s="30">
        <f ca="1">IF(Riskregister!$E$5="",0,COUNTIF(BF$4:BF$53,"&lt;"&amp;T1272)*IF(U1272&lt;0.5,Riskregister!$K$5+(Riskregister!$L$5-Riskregister!$K$5)*SQRT(U1272/2),Riskregister!$L$5-(Riskregister!$L$5-Riskregister!$K$5)*SQRT((1-U1272)/2)))</f>
        <v>1929530.9644516383</v>
      </c>
      <c r="W1272" s="30">
        <f t="shared" ca="1" si="777"/>
        <v>0.67151845552729406</v>
      </c>
      <c r="X1272" s="30">
        <f t="shared" ca="1" si="777"/>
        <v>0.26238644570554637</v>
      </c>
      <c r="Y1272" s="30">
        <f ca="1">IF(Riskregister!$E$6="",0,COUNTIF(BG$4:BG$53,"&lt;"&amp;W1272)*IF(X1272&lt;0.5,Riskregister!$K$6+(Riskregister!$L$6-Riskregister!$K$6)*SQRT(X1272/2),Riskregister!$L$6-(Riskregister!$L$6-Riskregister!$K$6)*SQRT((1-X1272)/2)))</f>
        <v>1703941.7809748794</v>
      </c>
      <c r="Z1272" s="30">
        <f t="shared" ca="1" si="778"/>
        <v>0.38391585205991985</v>
      </c>
      <c r="AA1272" s="30">
        <f t="shared" ca="1" si="778"/>
        <v>0.89173106542689384</v>
      </c>
      <c r="AB1272" s="30">
        <f ca="1">IF(Riskregister!$E$7="",0,COUNTIF(BH$4:BH$53,"&lt;"&amp;Z1272)*IF(AA1272&lt;0.5,Riskregister!$K$7+(Riskregister!$L$7-Riskregister!$K$7)*SQRT(AA1272/2),Riskregister!$L$7-(Riskregister!$L$7-Riskregister!$K$7)*SQRT((1-AA1272)/2)))</f>
        <v>1592830.7402749211</v>
      </c>
      <c r="AC1272" s="30">
        <f t="shared" ca="1" si="779"/>
        <v>0.67184769954641765</v>
      </c>
      <c r="AD1272" s="30">
        <f t="shared" ca="1" si="779"/>
        <v>0.67141620549257808</v>
      </c>
      <c r="AE1272" s="30">
        <f ca="1">IF(Riskregister!$E$8="",0,COUNTIF(BI$4:BI$53,"&lt;"&amp;AC1272)*IF(AD1272&lt;0.5,Riskregister!$K$8+(Riskregister!$L$8-Riskregister!$K$8)*SQRT(AD1272/2),Riskregister!$L$8-(Riskregister!$L$8-Riskregister!$K$8)*SQRT((1-AD1272)/2)))</f>
        <v>9284855.8991911449</v>
      </c>
      <c r="AF1272" s="30">
        <f t="shared" ca="1" si="780"/>
        <v>0.79947082785153489</v>
      </c>
      <c r="AG1272" s="30">
        <f t="shared" ca="1" si="780"/>
        <v>0.64353300198995622</v>
      </c>
      <c r="AH1272" s="30">
        <f>IF(Riskregister!$E$9="",0,COUNTIF(BJ$4:BJ$53,"&lt;"&amp;AF1272)*IF(AG1272&lt;0.5,Riskregister!$K$9+(Riskregister!$L$9-Riskregister!$K$9)*SQRT(AG1272/2),Riskregister!$L$9-(Riskregister!$L$9-Riskregister!$K$9)*SQRT((1-AG1272)/2)))</f>
        <v>0</v>
      </c>
      <c r="AI1272" s="30">
        <f t="shared" ca="1" si="781"/>
        <v>0.24516514151642488</v>
      </c>
      <c r="AJ1272" s="30">
        <f t="shared" ca="1" si="781"/>
        <v>0.58552570219227074</v>
      </c>
      <c r="AK1272" s="30">
        <f>IF(Riskregister!$E$10="",0,COUNTIF(BK$4:BK$53,"&lt;"&amp;AI1272)*IF(AJ1272&lt;0.5,Riskregister!$K$10+(Riskregister!$L$10-Riskregister!$K$10)*SQRT(AJ1272/2),Riskregister!$L$10-(Riskregister!$L$10-Riskregister!$K$10)*SQRT((1-AJ1272)/2)))</f>
        <v>0</v>
      </c>
      <c r="AL1272" s="30">
        <f t="shared" ca="1" si="782"/>
        <v>0.57592536224834689</v>
      </c>
      <c r="AM1272" s="30">
        <f t="shared" ca="1" si="782"/>
        <v>0.92374858261953718</v>
      </c>
      <c r="AN1272" s="30">
        <f>IF(Riskregister!$E$11="",0,COUNTIF(BL$4:BL$53,"&lt;"&amp;AL1272)*IF(AM1272&lt;0.5,Riskregister!$K$11+(Riskregister!$L$11-Riskregister!$K$11)*SQRT(AM1272/2),Riskregister!$L$11-(Riskregister!$L$11-Riskregister!$K$11)*SQRT((1-AM1272)/2)))</f>
        <v>0</v>
      </c>
      <c r="AO1272" s="30">
        <f t="shared" ca="1" si="783"/>
        <v>0.5421016897885671</v>
      </c>
      <c r="AP1272" s="30">
        <f t="shared" ca="1" si="783"/>
        <v>0.80601246840368301</v>
      </c>
      <c r="AQ1272" s="30">
        <f>IF(Riskregister!$E$12="",0,COUNTIF(BM$4:BM$53,"&lt;"&amp;AO1272)*IF(AP1272&lt;0.5,Riskregister!$K$12+(Riskregister!$L$12-Riskregister!$K$12)*SQRT(AP1272/2),Riskregister!$L$12-(Riskregister!$L$12-Riskregister!$K$12)*SQRT((1-AP1272)/2)))</f>
        <v>0</v>
      </c>
      <c r="AR1272" s="30">
        <f t="shared" ca="1" si="784"/>
        <v>0.17520196969928381</v>
      </c>
      <c r="AS1272" s="30">
        <f t="shared" ca="1" si="784"/>
        <v>0.47303798037665978</v>
      </c>
      <c r="AT1272" s="30">
        <f>IF(Riskregister!$E$13="",0,COUNTIF(BN$4:BN$53,"&lt;"&amp;AR1272)*IF(AS1272&lt;0.5,Riskregister!$K$13+(Riskregister!$L$13-Riskregister!$K$13)*SQRT(AS1272/2),Riskregister!$L$13-(Riskregister!$L$13-Riskregister!$K$13)*SQRT((1-AS1272)/2)))</f>
        <v>0</v>
      </c>
      <c r="AU1272" s="30">
        <f t="shared" ca="1" si="785"/>
        <v>0.11778516168111619</v>
      </c>
      <c r="AV1272" s="30">
        <f t="shared" ca="1" si="785"/>
        <v>0.21425281616708292</v>
      </c>
      <c r="AW1272" s="30">
        <f>IF(Riskregister!$E$14="",0,COUNTIF(BO$4:BO$53,"&lt;"&amp;AU1272)*IF(AV1272&lt;0.5,Riskregister!$K$14+(Riskregister!$L$14-Riskregister!$K$14)*SQRT(AV1272/2),Riskregister!$L$14-(Riskregister!$L$14-Riskregister!$K$14)*SQRT((1-AV1272)/2)))</f>
        <v>0</v>
      </c>
      <c r="AX1272" s="30">
        <f t="shared" ca="1" si="786"/>
        <v>0.58255795803908328</v>
      </c>
      <c r="AY1272" s="30">
        <f t="shared" ca="1" si="786"/>
        <v>0.43533048887358616</v>
      </c>
      <c r="AZ1272" s="30">
        <f>IF(Riskregister!$E$15="",0,COUNTIF(BP$4:BP$53,"&lt;"&amp;AX1272)*IF(AY1272&lt;0.5,Riskregister!$K$15+(Riskregister!$L$15-Riskregister!$K$15)*SQRT(AY1272/2),Riskregister!$L$15-(Riskregister!$L$15-Riskregister!$K$15)*SQRT((1-AY1272)/2)))</f>
        <v>0</v>
      </c>
      <c r="BA1272" s="30">
        <f t="shared" ca="1" si="787"/>
        <v>0.52455846740717049</v>
      </c>
      <c r="BB1272" s="30">
        <f t="shared" ca="1" si="787"/>
        <v>0.85637271090423706</v>
      </c>
      <c r="BC1272" s="30">
        <f>IF(Riskregister!$E$16="",0,COUNTIF(BQ$4:BQ$53,"&lt;"&amp;BA1272)*IF(BB1272&lt;0.5,Riskregister!$K$16+(Riskregister!$L$16-Riskregister!$K$16)*SQRT(BB1272/2),Riskregister!$L$16-(Riskregister!$L$16-Riskregister!$K$16)*SQRT((1-BB1272)/2)))</f>
        <v>0</v>
      </c>
      <c r="BD1272" s="30">
        <f t="shared" ca="1" si="751"/>
        <v>14511159.384892583</v>
      </c>
    </row>
    <row r="1273" spans="20:56" x14ac:dyDescent="0.35">
      <c r="T1273" s="30">
        <f t="shared" ca="1" si="776"/>
        <v>0.6077096859881902</v>
      </c>
      <c r="U1273" s="30">
        <f t="shared" ca="1" si="776"/>
        <v>0.64661182960981167</v>
      </c>
      <c r="V1273" s="30">
        <f ca="1">IF(Riskregister!$E$5="",0,COUNTIF(BF$4:BF$53,"&lt;"&amp;T1273)*IF(U1273&lt;0.5,Riskregister!$K$5+(Riskregister!$L$5-Riskregister!$K$5)*SQRT(U1273/2),Riskregister!$L$5-(Riskregister!$L$5-Riskregister!$K$5)*SQRT((1-U1273)/2)))</f>
        <v>1643370.0798725276</v>
      </c>
      <c r="W1273" s="30">
        <f t="shared" ca="1" si="777"/>
        <v>0.73641290968748863</v>
      </c>
      <c r="X1273" s="30">
        <f t="shared" ca="1" si="777"/>
        <v>0.67568083210860053</v>
      </c>
      <c r="Y1273" s="30">
        <f ca="1">IF(Riskregister!$E$6="",0,COUNTIF(BG$4:BG$53,"&lt;"&amp;W1273)*IF(X1273&lt;0.5,Riskregister!$K$6+(Riskregister!$L$6-Riskregister!$K$6)*SQRT(X1273/2),Riskregister!$L$6-(Riskregister!$L$6-Riskregister!$K$6)*SQRT((1-X1273)/2)))</f>
        <v>3825471.6677273195</v>
      </c>
      <c r="Z1273" s="30">
        <f t="shared" ca="1" si="778"/>
        <v>0.30935024893092933</v>
      </c>
      <c r="AA1273" s="30">
        <f t="shared" ca="1" si="778"/>
        <v>0.17639796872781277</v>
      </c>
      <c r="AB1273" s="30">
        <f ca="1">IF(Riskregister!$E$7="",0,COUNTIF(BH$4:BH$53,"&lt;"&amp;Z1273)*IF(AA1273&lt;0.5,Riskregister!$K$7+(Riskregister!$L$7-Riskregister!$K$7)*SQRT(AA1273/2),Riskregister!$L$7-(Riskregister!$L$7-Riskregister!$K$7)*SQRT((1-AA1273)/2)))</f>
        <v>769720.49181696051</v>
      </c>
      <c r="AC1273" s="30">
        <f t="shared" ca="1" si="779"/>
        <v>0.91104430478175802</v>
      </c>
      <c r="AD1273" s="30">
        <f t="shared" ca="1" si="779"/>
        <v>0.55703747528845982</v>
      </c>
      <c r="AE1273" s="30">
        <f ca="1">IF(Riskregister!$E$8="",0,COUNTIF(BI$4:BI$53,"&lt;"&amp;AC1273)*IF(AD1273&lt;0.5,Riskregister!$K$8+(Riskregister!$L$8-Riskregister!$K$8)*SQRT(AD1273/2),Riskregister!$L$8-(Riskregister!$L$8-Riskregister!$K$8)*SQRT((1-AD1273)/2)))</f>
        <v>13940477.987906801</v>
      </c>
      <c r="AF1273" s="30">
        <f t="shared" ca="1" si="780"/>
        <v>0.4300568347390944</v>
      </c>
      <c r="AG1273" s="30">
        <f t="shared" ca="1" si="780"/>
        <v>0.44093517530468196</v>
      </c>
      <c r="AH1273" s="30">
        <f>IF(Riskregister!$E$9="",0,COUNTIF(BJ$4:BJ$53,"&lt;"&amp;AF1273)*IF(AG1273&lt;0.5,Riskregister!$K$9+(Riskregister!$L$9-Riskregister!$K$9)*SQRT(AG1273/2),Riskregister!$L$9-(Riskregister!$L$9-Riskregister!$K$9)*SQRT((1-AG1273)/2)))</f>
        <v>0</v>
      </c>
      <c r="AI1273" s="30">
        <f t="shared" ca="1" si="781"/>
        <v>0.34964009796809703</v>
      </c>
      <c r="AJ1273" s="30">
        <f t="shared" ca="1" si="781"/>
        <v>0.97609488162875468</v>
      </c>
      <c r="AK1273" s="30">
        <f>IF(Riskregister!$E$10="",0,COUNTIF(BK$4:BK$53,"&lt;"&amp;AI1273)*IF(AJ1273&lt;0.5,Riskregister!$K$10+(Riskregister!$L$10-Riskregister!$K$10)*SQRT(AJ1273/2),Riskregister!$L$10-(Riskregister!$L$10-Riskregister!$K$10)*SQRT((1-AJ1273)/2)))</f>
        <v>0</v>
      </c>
      <c r="AL1273" s="30">
        <f t="shared" ca="1" si="782"/>
        <v>0.11046590631035313</v>
      </c>
      <c r="AM1273" s="30">
        <f t="shared" ca="1" si="782"/>
        <v>0.39676730081339151</v>
      </c>
      <c r="AN1273" s="30">
        <f>IF(Riskregister!$E$11="",0,COUNTIF(BL$4:BL$53,"&lt;"&amp;AL1273)*IF(AM1273&lt;0.5,Riskregister!$K$11+(Riskregister!$L$11-Riskregister!$K$11)*SQRT(AM1273/2),Riskregister!$L$11-(Riskregister!$L$11-Riskregister!$K$11)*SQRT((1-AM1273)/2)))</f>
        <v>0</v>
      </c>
      <c r="AO1273" s="30">
        <f t="shared" ca="1" si="783"/>
        <v>0.59208438567969734</v>
      </c>
      <c r="AP1273" s="30">
        <f t="shared" ca="1" si="783"/>
        <v>0.49729238693488464</v>
      </c>
      <c r="AQ1273" s="30">
        <f>IF(Riskregister!$E$12="",0,COUNTIF(BM$4:BM$53,"&lt;"&amp;AO1273)*IF(AP1273&lt;0.5,Riskregister!$K$12+(Riskregister!$L$12-Riskregister!$K$12)*SQRT(AP1273/2),Riskregister!$L$12-(Riskregister!$L$12-Riskregister!$K$12)*SQRT((1-AP1273)/2)))</f>
        <v>0</v>
      </c>
      <c r="AR1273" s="30">
        <f t="shared" ca="1" si="784"/>
        <v>0.58882772579181952</v>
      </c>
      <c r="AS1273" s="30">
        <f t="shared" ca="1" si="784"/>
        <v>0.87468772867162325</v>
      </c>
      <c r="AT1273" s="30">
        <f>IF(Riskregister!$E$13="",0,COUNTIF(BN$4:BN$53,"&lt;"&amp;AR1273)*IF(AS1273&lt;0.5,Riskregister!$K$13+(Riskregister!$L$13-Riskregister!$K$13)*SQRT(AS1273/2),Riskregister!$L$13-(Riskregister!$L$13-Riskregister!$K$13)*SQRT((1-AS1273)/2)))</f>
        <v>0</v>
      </c>
      <c r="AU1273" s="30">
        <f t="shared" ca="1" si="785"/>
        <v>0.60552243962609364</v>
      </c>
      <c r="AV1273" s="30">
        <f t="shared" ca="1" si="785"/>
        <v>0.74779286310105386</v>
      </c>
      <c r="AW1273" s="30">
        <f>IF(Riskregister!$E$14="",0,COUNTIF(BO$4:BO$53,"&lt;"&amp;AU1273)*IF(AV1273&lt;0.5,Riskregister!$K$14+(Riskregister!$L$14-Riskregister!$K$14)*SQRT(AV1273/2),Riskregister!$L$14-(Riskregister!$L$14-Riskregister!$K$14)*SQRT((1-AV1273)/2)))</f>
        <v>0</v>
      </c>
      <c r="AX1273" s="30">
        <f t="shared" ca="1" si="786"/>
        <v>0.5894424333856465</v>
      </c>
      <c r="AY1273" s="30">
        <f t="shared" ca="1" si="786"/>
        <v>0.17417448757678644</v>
      </c>
      <c r="AZ1273" s="30">
        <f>IF(Riskregister!$E$15="",0,COUNTIF(BP$4:BP$53,"&lt;"&amp;AX1273)*IF(AY1273&lt;0.5,Riskregister!$K$15+(Riskregister!$L$15-Riskregister!$K$15)*SQRT(AY1273/2),Riskregister!$L$15-(Riskregister!$L$15-Riskregister!$K$15)*SQRT((1-AY1273)/2)))</f>
        <v>0</v>
      </c>
      <c r="BA1273" s="30">
        <f t="shared" ca="1" si="787"/>
        <v>0.15670005307159196</v>
      </c>
      <c r="BB1273" s="30">
        <f t="shared" ca="1" si="787"/>
        <v>0.80024134137258884</v>
      </c>
      <c r="BC1273" s="30">
        <f>IF(Riskregister!$E$16="",0,COUNTIF(BQ$4:BQ$53,"&lt;"&amp;BA1273)*IF(BB1273&lt;0.5,Riskregister!$K$16+(Riskregister!$L$16-Riskregister!$K$16)*SQRT(BB1273/2),Riskregister!$L$16-(Riskregister!$L$16-Riskregister!$K$16)*SQRT((1-BB1273)/2)))</f>
        <v>0</v>
      </c>
      <c r="BD1273" s="30">
        <f t="shared" ca="1" si="751"/>
        <v>20179040.227323607</v>
      </c>
    </row>
    <row r="1274" spans="20:56" x14ac:dyDescent="0.35">
      <c r="T1274" s="30">
        <f t="shared" ca="1" si="776"/>
        <v>0.54428998456240518</v>
      </c>
      <c r="U1274" s="30">
        <f t="shared" ca="1" si="776"/>
        <v>0.48669614217841739</v>
      </c>
      <c r="V1274" s="30">
        <f ca="1">IF(Riskregister!$E$5="",0,COUNTIF(BF$4:BF$53,"&lt;"&amp;T1274)*IF(U1274&lt;0.5,Riskregister!$K$5+(Riskregister!$L$5-Riskregister!$K$5)*SQRT(U1274/2),Riskregister!$L$5-(Riskregister!$L$5-Riskregister!$K$5)*SQRT((1-U1274)/2)))</f>
        <v>1487945.8037115983</v>
      </c>
      <c r="W1274" s="30">
        <f t="shared" ca="1" si="777"/>
        <v>0.77348075028025332</v>
      </c>
      <c r="X1274" s="30">
        <f t="shared" ca="1" si="777"/>
        <v>4.7452387342476809E-2</v>
      </c>
      <c r="Y1274" s="30">
        <f ca="1">IF(Riskregister!$E$6="",0,COUNTIF(BG$4:BG$53,"&lt;"&amp;W1274)*IF(X1274&lt;0.5,Riskregister!$K$6+(Riskregister!$L$6-Riskregister!$K$6)*SQRT(X1274/2),Riskregister!$L$6-(Riskregister!$L$6-Riskregister!$K$6)*SQRT((1-X1274)/2)))</f>
        <v>1431778.7010096568</v>
      </c>
      <c r="Z1274" s="30">
        <f t="shared" ca="1" si="778"/>
        <v>0.21387869924979308</v>
      </c>
      <c r="AA1274" s="30">
        <f t="shared" ca="1" si="778"/>
        <v>0.75486546233921326</v>
      </c>
      <c r="AB1274" s="30">
        <f ca="1">IF(Riskregister!$E$7="",0,COUNTIF(BH$4:BH$53,"&lt;"&amp;Z1274)*IF(AA1274&lt;0.5,Riskregister!$K$7+(Riskregister!$L$7-Riskregister!$K$7)*SQRT(AA1274/2),Riskregister!$L$7-(Riskregister!$L$7-Riskregister!$K$7)*SQRT((1-AA1274)/2)))</f>
        <v>1109865.4808039216</v>
      </c>
      <c r="AC1274" s="30">
        <f t="shared" ca="1" si="779"/>
        <v>0.47153822086088215</v>
      </c>
      <c r="AD1274" s="30">
        <f t="shared" ca="1" si="779"/>
        <v>0.53114940703399416</v>
      </c>
      <c r="AE1274" s="30">
        <f ca="1">IF(Riskregister!$E$8="",0,COUNTIF(BI$4:BI$53,"&lt;"&amp;AC1274)*IF(AD1274&lt;0.5,Riskregister!$K$8+(Riskregister!$L$8-Riskregister!$K$8)*SQRT(AD1274/2),Riskregister!$L$8-(Riskregister!$L$8-Riskregister!$K$8)*SQRT((1-AD1274)/2)))</f>
        <v>8173134.4532219023</v>
      </c>
      <c r="AF1274" s="30">
        <f t="shared" ca="1" si="780"/>
        <v>0.28982998235257806</v>
      </c>
      <c r="AG1274" s="30">
        <f t="shared" ca="1" si="780"/>
        <v>0.27373609662751885</v>
      </c>
      <c r="AH1274" s="30">
        <f>IF(Riskregister!$E$9="",0,COUNTIF(BJ$4:BJ$53,"&lt;"&amp;AF1274)*IF(AG1274&lt;0.5,Riskregister!$K$9+(Riskregister!$L$9-Riskregister!$K$9)*SQRT(AG1274/2),Riskregister!$L$9-(Riskregister!$L$9-Riskregister!$K$9)*SQRT((1-AG1274)/2)))</f>
        <v>0</v>
      </c>
      <c r="AI1274" s="30">
        <f t="shared" ca="1" si="781"/>
        <v>0.65832159971303483</v>
      </c>
      <c r="AJ1274" s="30">
        <f t="shared" ca="1" si="781"/>
        <v>0.24206929815353473</v>
      </c>
      <c r="AK1274" s="30">
        <f>IF(Riskregister!$E$10="",0,COUNTIF(BK$4:BK$53,"&lt;"&amp;AI1274)*IF(AJ1274&lt;0.5,Riskregister!$K$10+(Riskregister!$L$10-Riskregister!$K$10)*SQRT(AJ1274/2),Riskregister!$L$10-(Riskregister!$L$10-Riskregister!$K$10)*SQRT((1-AJ1274)/2)))</f>
        <v>0</v>
      </c>
      <c r="AL1274" s="30">
        <f t="shared" ca="1" si="782"/>
        <v>7.6949339655565163E-2</v>
      </c>
      <c r="AM1274" s="30">
        <f t="shared" ca="1" si="782"/>
        <v>0.62625440781917896</v>
      </c>
      <c r="AN1274" s="30">
        <f>IF(Riskregister!$E$11="",0,COUNTIF(BL$4:BL$53,"&lt;"&amp;AL1274)*IF(AM1274&lt;0.5,Riskregister!$K$11+(Riskregister!$L$11-Riskregister!$K$11)*SQRT(AM1274/2),Riskregister!$L$11-(Riskregister!$L$11-Riskregister!$K$11)*SQRT((1-AM1274)/2)))</f>
        <v>0</v>
      </c>
      <c r="AO1274" s="30">
        <f t="shared" ca="1" si="783"/>
        <v>0.10064612532157424</v>
      </c>
      <c r="AP1274" s="30">
        <f t="shared" ca="1" si="783"/>
        <v>0.62573444723334581</v>
      </c>
      <c r="AQ1274" s="30">
        <f>IF(Riskregister!$E$12="",0,COUNTIF(BM$4:BM$53,"&lt;"&amp;AO1274)*IF(AP1274&lt;0.5,Riskregister!$K$12+(Riskregister!$L$12-Riskregister!$K$12)*SQRT(AP1274/2),Riskregister!$L$12-(Riskregister!$L$12-Riskregister!$K$12)*SQRT((1-AP1274)/2)))</f>
        <v>0</v>
      </c>
      <c r="AR1274" s="30">
        <f t="shared" ca="1" si="784"/>
        <v>0.82153362811286423</v>
      </c>
      <c r="AS1274" s="30">
        <f t="shared" ca="1" si="784"/>
        <v>0.46344155185923397</v>
      </c>
      <c r="AT1274" s="30">
        <f>IF(Riskregister!$E$13="",0,COUNTIF(BN$4:BN$53,"&lt;"&amp;AR1274)*IF(AS1274&lt;0.5,Riskregister!$K$13+(Riskregister!$L$13-Riskregister!$K$13)*SQRT(AS1274/2),Riskregister!$L$13-(Riskregister!$L$13-Riskregister!$K$13)*SQRT((1-AS1274)/2)))</f>
        <v>0</v>
      </c>
      <c r="AU1274" s="30">
        <f t="shared" ca="1" si="785"/>
        <v>0.38421282887199604</v>
      </c>
      <c r="AV1274" s="30">
        <f t="shared" ca="1" si="785"/>
        <v>7.9561690604898039E-2</v>
      </c>
      <c r="AW1274" s="30">
        <f>IF(Riskregister!$E$14="",0,COUNTIF(BO$4:BO$53,"&lt;"&amp;AU1274)*IF(AV1274&lt;0.5,Riskregister!$K$14+(Riskregister!$L$14-Riskregister!$K$14)*SQRT(AV1274/2),Riskregister!$L$14-(Riskregister!$L$14-Riskregister!$K$14)*SQRT((1-AV1274)/2)))</f>
        <v>0</v>
      </c>
      <c r="AX1274" s="30">
        <f t="shared" ca="1" si="786"/>
        <v>0.76566754085627819</v>
      </c>
      <c r="AY1274" s="30">
        <f t="shared" ca="1" si="786"/>
        <v>6.6926885553400095E-2</v>
      </c>
      <c r="AZ1274" s="30">
        <f>IF(Riskregister!$E$15="",0,COUNTIF(BP$4:BP$53,"&lt;"&amp;AX1274)*IF(AY1274&lt;0.5,Riskregister!$K$15+(Riskregister!$L$15-Riskregister!$K$15)*SQRT(AY1274/2),Riskregister!$L$15-(Riskregister!$L$15-Riskregister!$K$15)*SQRT((1-AY1274)/2)))</f>
        <v>0</v>
      </c>
      <c r="BA1274" s="30">
        <f t="shared" ca="1" si="787"/>
        <v>0.81199845630662759</v>
      </c>
      <c r="BB1274" s="30">
        <f t="shared" ca="1" si="787"/>
        <v>0.53259962187305709</v>
      </c>
      <c r="BC1274" s="30">
        <f>IF(Riskregister!$E$16="",0,COUNTIF(BQ$4:BQ$53,"&lt;"&amp;BA1274)*IF(BB1274&lt;0.5,Riskregister!$K$16+(Riskregister!$L$16-Riskregister!$K$16)*SQRT(BB1274/2),Riskregister!$L$16-(Riskregister!$L$16-Riskregister!$K$16)*SQRT((1-BB1274)/2)))</f>
        <v>0</v>
      </c>
      <c r="BD1274" s="30">
        <f t="shared" ca="1" si="751"/>
        <v>12202724.438747078</v>
      </c>
    </row>
    <row r="1275" spans="20:56" x14ac:dyDescent="0.35">
      <c r="T1275" s="30">
        <f t="shared" ca="1" si="776"/>
        <v>0.2409706580938179</v>
      </c>
      <c r="U1275" s="30">
        <f t="shared" ca="1" si="776"/>
        <v>0.54267078231366073</v>
      </c>
      <c r="V1275" s="30">
        <f ca="1">IF(Riskregister!$E$5="",0,COUNTIF(BF$4:BF$53,"&lt;"&amp;T1275)*IF(U1275&lt;0.5,Riskregister!$K$5+(Riskregister!$L$5-Riskregister!$K$5)*SQRT(U1275/2),Riskregister!$L$5-(Riskregister!$L$5-Riskregister!$K$5)*SQRT((1-U1275)/2)))</f>
        <v>769630.00434165099</v>
      </c>
      <c r="W1275" s="30">
        <f t="shared" ca="1" si="777"/>
        <v>0.996832623884639</v>
      </c>
      <c r="X1275" s="30">
        <f t="shared" ca="1" si="777"/>
        <v>0.53369558207110479</v>
      </c>
      <c r="Y1275" s="30">
        <f ca="1">IF(Riskregister!$E$6="",0,COUNTIF(BG$4:BG$53,"&lt;"&amp;W1275)*IF(X1275&lt;0.5,Riskregister!$K$6+(Riskregister!$L$6-Riskregister!$K$6)*SQRT(X1275/2),Riskregister!$L$6-(Riskregister!$L$6-Riskregister!$K$6)*SQRT((1-X1275)/2)))</f>
        <v>7915984.4925250486</v>
      </c>
      <c r="Z1275" s="30">
        <f t="shared" ca="1" si="778"/>
        <v>0.11850166558451125</v>
      </c>
      <c r="AA1275" s="30">
        <f t="shared" ca="1" si="778"/>
        <v>0.44705189585110494</v>
      </c>
      <c r="AB1275" s="30">
        <f ca="1">IF(Riskregister!$E$7="",0,COUNTIF(BH$4:BH$53,"&lt;"&amp;Z1275)*IF(AA1275&lt;0.5,Riskregister!$K$7+(Riskregister!$L$7-Riskregister!$K$7)*SQRT(AA1275/2),Riskregister!$L$7-(Riskregister!$L$7-Riskregister!$K$7)*SQRT((1-AA1275)/2)))</f>
        <v>646424.57391624129</v>
      </c>
      <c r="AC1275" s="30">
        <f t="shared" ca="1" si="779"/>
        <v>0.14500442034664951</v>
      </c>
      <c r="AD1275" s="30">
        <f t="shared" ca="1" si="779"/>
        <v>0.50595539750225715</v>
      </c>
      <c r="AE1275" s="30">
        <f ca="1">IF(Riskregister!$E$8="",0,COUNTIF(BI$4:BI$53,"&lt;"&amp;AC1275)*IF(AD1275&lt;0.5,Riskregister!$K$8+(Riskregister!$L$8-Riskregister!$K$8)*SQRT(AD1275/2),Riskregister!$L$8-(Riskregister!$L$8-Riskregister!$K$8)*SQRT((1-AD1275)/2)))</f>
        <v>2664037.1076175952</v>
      </c>
      <c r="AF1275" s="30">
        <f t="shared" ca="1" si="780"/>
        <v>0.4995334769223958</v>
      </c>
      <c r="AG1275" s="30">
        <f t="shared" ca="1" si="780"/>
        <v>0.80980751512863658</v>
      </c>
      <c r="AH1275" s="30">
        <f>IF(Riskregister!$E$9="",0,COUNTIF(BJ$4:BJ$53,"&lt;"&amp;AF1275)*IF(AG1275&lt;0.5,Riskregister!$K$9+(Riskregister!$L$9-Riskregister!$K$9)*SQRT(AG1275/2),Riskregister!$L$9-(Riskregister!$L$9-Riskregister!$K$9)*SQRT((1-AG1275)/2)))</f>
        <v>0</v>
      </c>
      <c r="AI1275" s="30">
        <f t="shared" ca="1" si="781"/>
        <v>0.68083551948555088</v>
      </c>
      <c r="AJ1275" s="30">
        <f t="shared" ca="1" si="781"/>
        <v>0.98860951773421446</v>
      </c>
      <c r="AK1275" s="30">
        <f>IF(Riskregister!$E$10="",0,COUNTIF(BK$4:BK$53,"&lt;"&amp;AI1275)*IF(AJ1275&lt;0.5,Riskregister!$K$10+(Riskregister!$L$10-Riskregister!$K$10)*SQRT(AJ1275/2),Riskregister!$L$10-(Riskregister!$L$10-Riskregister!$K$10)*SQRT((1-AJ1275)/2)))</f>
        <v>0</v>
      </c>
      <c r="AL1275" s="30">
        <f t="shared" ca="1" si="782"/>
        <v>0.35922165806469275</v>
      </c>
      <c r="AM1275" s="30">
        <f t="shared" ca="1" si="782"/>
        <v>3.9616947374334077E-2</v>
      </c>
      <c r="AN1275" s="30">
        <f>IF(Riskregister!$E$11="",0,COUNTIF(BL$4:BL$53,"&lt;"&amp;AL1275)*IF(AM1275&lt;0.5,Riskregister!$K$11+(Riskregister!$L$11-Riskregister!$K$11)*SQRT(AM1275/2),Riskregister!$L$11-(Riskregister!$L$11-Riskregister!$K$11)*SQRT((1-AM1275)/2)))</f>
        <v>0</v>
      </c>
      <c r="AO1275" s="30">
        <f t="shared" ca="1" si="783"/>
        <v>0.41555735036401054</v>
      </c>
      <c r="AP1275" s="30">
        <f t="shared" ca="1" si="783"/>
        <v>0.43840123912947548</v>
      </c>
      <c r="AQ1275" s="30">
        <f>IF(Riskregister!$E$12="",0,COUNTIF(BM$4:BM$53,"&lt;"&amp;AO1275)*IF(AP1275&lt;0.5,Riskregister!$K$12+(Riskregister!$L$12-Riskregister!$K$12)*SQRT(AP1275/2),Riskregister!$L$12-(Riskregister!$L$12-Riskregister!$K$12)*SQRT((1-AP1275)/2)))</f>
        <v>0</v>
      </c>
      <c r="AR1275" s="30">
        <f t="shared" ca="1" si="784"/>
        <v>0.64463890052581441</v>
      </c>
      <c r="AS1275" s="30">
        <f t="shared" ca="1" si="784"/>
        <v>0.14754661383992795</v>
      </c>
      <c r="AT1275" s="30">
        <f>IF(Riskregister!$E$13="",0,COUNTIF(BN$4:BN$53,"&lt;"&amp;AR1275)*IF(AS1275&lt;0.5,Riskregister!$K$13+(Riskregister!$L$13-Riskregister!$K$13)*SQRT(AS1275/2),Riskregister!$L$13-(Riskregister!$L$13-Riskregister!$K$13)*SQRT((1-AS1275)/2)))</f>
        <v>0</v>
      </c>
      <c r="AU1275" s="30">
        <f t="shared" ca="1" si="785"/>
        <v>0.35026885302785349</v>
      </c>
      <c r="AV1275" s="30">
        <f t="shared" ca="1" si="785"/>
        <v>0.30939205354909383</v>
      </c>
      <c r="AW1275" s="30">
        <f>IF(Riskregister!$E$14="",0,COUNTIF(BO$4:BO$53,"&lt;"&amp;AU1275)*IF(AV1275&lt;0.5,Riskregister!$K$14+(Riskregister!$L$14-Riskregister!$K$14)*SQRT(AV1275/2),Riskregister!$L$14-(Riskregister!$L$14-Riskregister!$K$14)*SQRT((1-AV1275)/2)))</f>
        <v>0</v>
      </c>
      <c r="AX1275" s="30">
        <f t="shared" ca="1" si="786"/>
        <v>0.74705173292609395</v>
      </c>
      <c r="AY1275" s="30">
        <f t="shared" ca="1" si="786"/>
        <v>0.38698631596671806</v>
      </c>
      <c r="AZ1275" s="30">
        <f>IF(Riskregister!$E$15="",0,COUNTIF(BP$4:BP$53,"&lt;"&amp;AX1275)*IF(AY1275&lt;0.5,Riskregister!$K$15+(Riskregister!$L$15-Riskregister!$K$15)*SQRT(AY1275/2),Riskregister!$L$15-(Riskregister!$L$15-Riskregister!$K$15)*SQRT((1-AY1275)/2)))</f>
        <v>0</v>
      </c>
      <c r="BA1275" s="30">
        <f t="shared" ca="1" si="787"/>
        <v>0.82271695335343142</v>
      </c>
      <c r="BB1275" s="30">
        <f t="shared" ca="1" si="787"/>
        <v>0.63172377782724565</v>
      </c>
      <c r="BC1275" s="30">
        <f>IF(Riskregister!$E$16="",0,COUNTIF(BQ$4:BQ$53,"&lt;"&amp;BA1275)*IF(BB1275&lt;0.5,Riskregister!$K$16+(Riskregister!$L$16-Riskregister!$K$16)*SQRT(BB1275/2),Riskregister!$L$16-(Riskregister!$L$16-Riskregister!$K$16)*SQRT((1-BB1275)/2)))</f>
        <v>0</v>
      </c>
      <c r="BD1275" s="30">
        <f t="shared" ca="1" si="751"/>
        <v>11996076.178400535</v>
      </c>
    </row>
    <row r="1276" spans="20:56" x14ac:dyDescent="0.35">
      <c r="T1276" s="30">
        <f t="shared" ca="1" si="776"/>
        <v>0.9425126663043536</v>
      </c>
      <c r="U1276" s="30">
        <f t="shared" ca="1" si="776"/>
        <v>0.74893029088274166</v>
      </c>
      <c r="V1276" s="30">
        <f ca="1">IF(Riskregister!$E$5="",0,COUNTIF(BF$4:BF$53,"&lt;"&amp;T1276)*IF(U1276&lt;0.5,Riskregister!$K$5+(Riskregister!$L$5-Riskregister!$K$5)*SQRT(U1276/2),Riskregister!$L$5-(Riskregister!$L$5-Riskregister!$K$5)*SQRT((1-U1276)/2)))</f>
        <v>3083926.707443459</v>
      </c>
      <c r="W1276" s="30">
        <f t="shared" ca="1" si="777"/>
        <v>0.54891550742904582</v>
      </c>
      <c r="X1276" s="30">
        <f t="shared" ca="1" si="777"/>
        <v>1.8349970051142583E-2</v>
      </c>
      <c r="Y1276" s="30">
        <f ca="1">IF(Riskregister!$E$6="",0,COUNTIF(BG$4:BG$53,"&lt;"&amp;W1276)*IF(X1276&lt;0.5,Riskregister!$K$6+(Riskregister!$L$6-Riskregister!$K$6)*SQRT(X1276/2),Riskregister!$L$6-(Riskregister!$L$6-Riskregister!$K$6)*SQRT((1-X1276)/2)))</f>
        <v>744830.11169473571</v>
      </c>
      <c r="Z1276" s="30">
        <f t="shared" ca="1" si="778"/>
        <v>3.2859873471244638E-2</v>
      </c>
      <c r="AA1276" s="30">
        <f t="shared" ca="1" si="778"/>
        <v>0.18814851817503786</v>
      </c>
      <c r="AB1276" s="30">
        <f ca="1">IF(Riskregister!$E$7="",0,COUNTIF(BH$4:BH$53,"&lt;"&amp;Z1276)*IF(AA1276&lt;0.5,Riskregister!$K$7+(Riskregister!$L$7-Riskregister!$K$7)*SQRT(AA1276/2),Riskregister!$L$7-(Riskregister!$L$7-Riskregister!$K$7)*SQRT((1-AA1276)/2)))</f>
        <v>314700.69155194698</v>
      </c>
      <c r="AC1276" s="30">
        <f t="shared" ca="1" si="779"/>
        <v>0.31728231508909999</v>
      </c>
      <c r="AD1276" s="30">
        <f t="shared" ca="1" si="779"/>
        <v>0.23265559286713211</v>
      </c>
      <c r="AE1276" s="30">
        <f ca="1">IF(Riskregister!$E$8="",0,COUNTIF(BI$4:BI$53,"&lt;"&amp;AC1276)*IF(AD1276&lt;0.5,Riskregister!$K$8+(Riskregister!$L$8-Riskregister!$K$8)*SQRT(AD1276/2),Riskregister!$L$8-(Riskregister!$L$8-Riskregister!$K$8)*SQRT((1-AD1276)/2)))</f>
        <v>3806044.9299518396</v>
      </c>
      <c r="AF1276" s="30">
        <f t="shared" ca="1" si="780"/>
        <v>0.73092956129849784</v>
      </c>
      <c r="AG1276" s="30">
        <f t="shared" ca="1" si="780"/>
        <v>0.94389126923437272</v>
      </c>
      <c r="AH1276" s="30">
        <f>IF(Riskregister!$E$9="",0,COUNTIF(BJ$4:BJ$53,"&lt;"&amp;AF1276)*IF(AG1276&lt;0.5,Riskregister!$K$9+(Riskregister!$L$9-Riskregister!$K$9)*SQRT(AG1276/2),Riskregister!$L$9-(Riskregister!$L$9-Riskregister!$K$9)*SQRT((1-AG1276)/2)))</f>
        <v>0</v>
      </c>
      <c r="AI1276" s="30">
        <f t="shared" ca="1" si="781"/>
        <v>0.3082256510884821</v>
      </c>
      <c r="AJ1276" s="30">
        <f t="shared" ca="1" si="781"/>
        <v>0.81878360844231557</v>
      </c>
      <c r="AK1276" s="30">
        <f>IF(Riskregister!$E$10="",0,COUNTIF(BK$4:BK$53,"&lt;"&amp;AI1276)*IF(AJ1276&lt;0.5,Riskregister!$K$10+(Riskregister!$L$10-Riskregister!$K$10)*SQRT(AJ1276/2),Riskregister!$L$10-(Riskregister!$L$10-Riskregister!$K$10)*SQRT((1-AJ1276)/2)))</f>
        <v>0</v>
      </c>
      <c r="AL1276" s="30">
        <f t="shared" ca="1" si="782"/>
        <v>0.86066653226872358</v>
      </c>
      <c r="AM1276" s="30">
        <f t="shared" ca="1" si="782"/>
        <v>0.80518072652268347</v>
      </c>
      <c r="AN1276" s="30">
        <f>IF(Riskregister!$E$11="",0,COUNTIF(BL$4:BL$53,"&lt;"&amp;AL1276)*IF(AM1276&lt;0.5,Riskregister!$K$11+(Riskregister!$L$11-Riskregister!$K$11)*SQRT(AM1276/2),Riskregister!$L$11-(Riskregister!$L$11-Riskregister!$K$11)*SQRT((1-AM1276)/2)))</f>
        <v>0</v>
      </c>
      <c r="AO1276" s="30">
        <f t="shared" ca="1" si="783"/>
        <v>0.80679829456081287</v>
      </c>
      <c r="AP1276" s="30">
        <f t="shared" ca="1" si="783"/>
        <v>0.93181889538510299</v>
      </c>
      <c r="AQ1276" s="30">
        <f>IF(Riskregister!$E$12="",0,COUNTIF(BM$4:BM$53,"&lt;"&amp;AO1276)*IF(AP1276&lt;0.5,Riskregister!$K$12+(Riskregister!$L$12-Riskregister!$K$12)*SQRT(AP1276/2),Riskregister!$L$12-(Riskregister!$L$12-Riskregister!$K$12)*SQRT((1-AP1276)/2)))</f>
        <v>0</v>
      </c>
      <c r="AR1276" s="30">
        <f t="shared" ca="1" si="784"/>
        <v>0.29041224849735159</v>
      </c>
      <c r="AS1276" s="30">
        <f t="shared" ca="1" si="784"/>
        <v>0.97700533677190482</v>
      </c>
      <c r="AT1276" s="30">
        <f>IF(Riskregister!$E$13="",0,COUNTIF(BN$4:BN$53,"&lt;"&amp;AR1276)*IF(AS1276&lt;0.5,Riskregister!$K$13+(Riskregister!$L$13-Riskregister!$K$13)*SQRT(AS1276/2),Riskregister!$L$13-(Riskregister!$L$13-Riskregister!$K$13)*SQRT((1-AS1276)/2)))</f>
        <v>0</v>
      </c>
      <c r="AU1276" s="30">
        <f t="shared" ca="1" si="785"/>
        <v>0.13420848656434603</v>
      </c>
      <c r="AV1276" s="30">
        <f t="shared" ca="1" si="785"/>
        <v>0.31251084001725671</v>
      </c>
      <c r="AW1276" s="30">
        <f>IF(Riskregister!$E$14="",0,COUNTIF(BO$4:BO$53,"&lt;"&amp;AU1276)*IF(AV1276&lt;0.5,Riskregister!$K$14+(Riskregister!$L$14-Riskregister!$K$14)*SQRT(AV1276/2),Riskregister!$L$14-(Riskregister!$L$14-Riskregister!$K$14)*SQRT((1-AV1276)/2)))</f>
        <v>0</v>
      </c>
      <c r="AX1276" s="30">
        <f t="shared" ca="1" si="786"/>
        <v>0.52687970506900694</v>
      </c>
      <c r="AY1276" s="30">
        <f t="shared" ca="1" si="786"/>
        <v>0.30705525590780181</v>
      </c>
      <c r="AZ1276" s="30">
        <f>IF(Riskregister!$E$15="",0,COUNTIF(BP$4:BP$53,"&lt;"&amp;AX1276)*IF(AY1276&lt;0.5,Riskregister!$K$15+(Riskregister!$L$15-Riskregister!$K$15)*SQRT(AY1276/2),Riskregister!$L$15-(Riskregister!$L$15-Riskregister!$K$15)*SQRT((1-AY1276)/2)))</f>
        <v>0</v>
      </c>
      <c r="BA1276" s="30">
        <f t="shared" ca="1" si="787"/>
        <v>0.70629447908727339</v>
      </c>
      <c r="BB1276" s="30">
        <f t="shared" ca="1" si="787"/>
        <v>0.12616376094608928</v>
      </c>
      <c r="BC1276" s="30">
        <f>IF(Riskregister!$E$16="",0,COUNTIF(BQ$4:BQ$53,"&lt;"&amp;BA1276)*IF(BB1276&lt;0.5,Riskregister!$K$16+(Riskregister!$L$16-Riskregister!$K$16)*SQRT(BB1276/2),Riskregister!$L$16-(Riskregister!$L$16-Riskregister!$K$16)*SQRT((1-BB1276)/2)))</f>
        <v>0</v>
      </c>
      <c r="BD1276" s="30">
        <f t="shared" ca="1" si="751"/>
        <v>7949502.4406419806</v>
      </c>
    </row>
    <row r="1277" spans="20:56" x14ac:dyDescent="0.35">
      <c r="T1277" s="30">
        <f t="shared" ca="1" si="776"/>
        <v>0.77940191178404972</v>
      </c>
      <c r="U1277" s="30">
        <f t="shared" ca="1" si="776"/>
        <v>0.22759453610903635</v>
      </c>
      <c r="V1277" s="30">
        <f ca="1">IF(Riskregister!$E$5="",0,COUNTIF(BF$4:BF$53,"&lt;"&amp;T1277)*IF(U1277&lt;0.5,Riskregister!$K$5+(Riskregister!$L$5-Riskregister!$K$5)*SQRT(U1277/2),Riskregister!$L$5-(Riskregister!$L$5-Riskregister!$K$5)*SQRT((1-U1277)/2)))</f>
        <v>1509011.6399146975</v>
      </c>
      <c r="W1277" s="30">
        <f t="shared" ca="1" si="777"/>
        <v>0.21388955227615969</v>
      </c>
      <c r="X1277" s="30">
        <f t="shared" ca="1" si="777"/>
        <v>0.42270098399640088</v>
      </c>
      <c r="Y1277" s="30">
        <f ca="1">IF(Riskregister!$E$6="",0,COUNTIF(BG$4:BG$53,"&lt;"&amp;W1277)*IF(X1277&lt;0.5,Riskregister!$K$6+(Riskregister!$L$6-Riskregister!$K$6)*SQRT(X1277/2),Riskregister!$L$6-(Riskregister!$L$6-Riskregister!$K$6)*SQRT((1-X1277)/2)))</f>
        <v>1027511.6881797921</v>
      </c>
      <c r="Z1277" s="30">
        <f t="shared" ca="1" si="778"/>
        <v>0.66170063981527183</v>
      </c>
      <c r="AA1277" s="30">
        <f t="shared" ca="1" si="778"/>
        <v>0.95859145409833213</v>
      </c>
      <c r="AB1277" s="30">
        <f ca="1">IF(Riskregister!$E$7="",0,COUNTIF(BH$4:BH$53,"&lt;"&amp;Z1277)*IF(AA1277&lt;0.5,Riskregister!$K$7+(Riskregister!$L$7-Riskregister!$K$7)*SQRT(AA1277/2),Riskregister!$L$7-(Riskregister!$L$7-Riskregister!$K$7)*SQRT((1-AA1277)/2)))</f>
        <v>2447470.0035636956</v>
      </c>
      <c r="AC1277" s="30">
        <f t="shared" ca="1" si="779"/>
        <v>0.38175125553353562</v>
      </c>
      <c r="AD1277" s="30">
        <f t="shared" ca="1" si="779"/>
        <v>0.85838417527931588</v>
      </c>
      <c r="AE1277" s="30">
        <f ca="1">IF(Riskregister!$E$8="",0,COUNTIF(BI$4:BI$53,"&lt;"&amp;AC1277)*IF(AD1277&lt;0.5,Riskregister!$K$8+(Riskregister!$L$8-Riskregister!$K$8)*SQRT(AD1277/2),Riskregister!$L$8-(Riskregister!$L$8-Riskregister!$K$8)*SQRT((1-AD1277)/2)))</f>
        <v>7498682.9197081346</v>
      </c>
      <c r="AF1277" s="30">
        <f t="shared" ca="1" si="780"/>
        <v>7.1340486522263324E-2</v>
      </c>
      <c r="AG1277" s="30">
        <f t="shared" ca="1" si="780"/>
        <v>0.70415466140652216</v>
      </c>
      <c r="AH1277" s="30">
        <f>IF(Riskregister!$E$9="",0,COUNTIF(BJ$4:BJ$53,"&lt;"&amp;AF1277)*IF(AG1277&lt;0.5,Riskregister!$K$9+(Riskregister!$L$9-Riskregister!$K$9)*SQRT(AG1277/2),Riskregister!$L$9-(Riskregister!$L$9-Riskregister!$K$9)*SQRT((1-AG1277)/2)))</f>
        <v>0</v>
      </c>
      <c r="AI1277" s="30">
        <f t="shared" ca="1" si="781"/>
        <v>0.17664394583595444</v>
      </c>
      <c r="AJ1277" s="30">
        <f t="shared" ca="1" si="781"/>
        <v>5.6410926684380081E-2</v>
      </c>
      <c r="AK1277" s="30">
        <f>IF(Riskregister!$E$10="",0,COUNTIF(BK$4:BK$53,"&lt;"&amp;AI1277)*IF(AJ1277&lt;0.5,Riskregister!$K$10+(Riskregister!$L$10-Riskregister!$K$10)*SQRT(AJ1277/2),Riskregister!$L$10-(Riskregister!$L$10-Riskregister!$K$10)*SQRT((1-AJ1277)/2)))</f>
        <v>0</v>
      </c>
      <c r="AL1277" s="30">
        <f t="shared" ca="1" si="782"/>
        <v>0.51255898625598295</v>
      </c>
      <c r="AM1277" s="30">
        <f t="shared" ca="1" si="782"/>
        <v>0.61816768635873054</v>
      </c>
      <c r="AN1277" s="30">
        <f>IF(Riskregister!$E$11="",0,COUNTIF(BL$4:BL$53,"&lt;"&amp;AL1277)*IF(AM1277&lt;0.5,Riskregister!$K$11+(Riskregister!$L$11-Riskregister!$K$11)*SQRT(AM1277/2),Riskregister!$L$11-(Riskregister!$L$11-Riskregister!$K$11)*SQRT((1-AM1277)/2)))</f>
        <v>0</v>
      </c>
      <c r="AO1277" s="30">
        <f t="shared" ca="1" si="783"/>
        <v>0.17098750911181748</v>
      </c>
      <c r="AP1277" s="30">
        <f t="shared" ca="1" si="783"/>
        <v>0.30344154912415189</v>
      </c>
      <c r="AQ1277" s="30">
        <f>IF(Riskregister!$E$12="",0,COUNTIF(BM$4:BM$53,"&lt;"&amp;AO1277)*IF(AP1277&lt;0.5,Riskregister!$K$12+(Riskregister!$L$12-Riskregister!$K$12)*SQRT(AP1277/2),Riskregister!$L$12-(Riskregister!$L$12-Riskregister!$K$12)*SQRT((1-AP1277)/2)))</f>
        <v>0</v>
      </c>
      <c r="AR1277" s="30">
        <f t="shared" ca="1" si="784"/>
        <v>0.65824442319804144</v>
      </c>
      <c r="AS1277" s="30">
        <f t="shared" ca="1" si="784"/>
        <v>0.81895907008278124</v>
      </c>
      <c r="AT1277" s="30">
        <f>IF(Riskregister!$E$13="",0,COUNTIF(BN$4:BN$53,"&lt;"&amp;AR1277)*IF(AS1277&lt;0.5,Riskregister!$K$13+(Riskregister!$L$13-Riskregister!$K$13)*SQRT(AS1277/2),Riskregister!$L$13-(Riskregister!$L$13-Riskregister!$K$13)*SQRT((1-AS1277)/2)))</f>
        <v>0</v>
      </c>
      <c r="AU1277" s="30">
        <f t="shared" ca="1" si="785"/>
        <v>0.84602410644711823</v>
      </c>
      <c r="AV1277" s="30">
        <f t="shared" ca="1" si="785"/>
        <v>0.20150103296605426</v>
      </c>
      <c r="AW1277" s="30">
        <f>IF(Riskregister!$E$14="",0,COUNTIF(BO$4:BO$53,"&lt;"&amp;AU1277)*IF(AV1277&lt;0.5,Riskregister!$K$14+(Riskregister!$L$14-Riskregister!$K$14)*SQRT(AV1277/2),Riskregister!$L$14-(Riskregister!$L$14-Riskregister!$K$14)*SQRT((1-AV1277)/2)))</f>
        <v>0</v>
      </c>
      <c r="AX1277" s="30">
        <f t="shared" ca="1" si="786"/>
        <v>0.89663805442124112</v>
      </c>
      <c r="AY1277" s="30">
        <f t="shared" ca="1" si="786"/>
        <v>0.5470129391461509</v>
      </c>
      <c r="AZ1277" s="30">
        <f>IF(Riskregister!$E$15="",0,COUNTIF(BP$4:BP$53,"&lt;"&amp;AX1277)*IF(AY1277&lt;0.5,Riskregister!$K$15+(Riskregister!$L$15-Riskregister!$K$15)*SQRT(AY1277/2),Riskregister!$L$15-(Riskregister!$L$15-Riskregister!$K$15)*SQRT((1-AY1277)/2)))</f>
        <v>0</v>
      </c>
      <c r="BA1277" s="30">
        <f t="shared" ca="1" si="787"/>
        <v>0.62224198770892636</v>
      </c>
      <c r="BB1277" s="30">
        <f t="shared" ca="1" si="787"/>
        <v>0.13917667674521095</v>
      </c>
      <c r="BC1277" s="30">
        <f>IF(Riskregister!$E$16="",0,COUNTIF(BQ$4:BQ$53,"&lt;"&amp;BA1277)*IF(BB1277&lt;0.5,Riskregister!$K$16+(Riskregister!$L$16-Riskregister!$K$16)*SQRT(BB1277/2),Riskregister!$L$16-(Riskregister!$L$16-Riskregister!$K$16)*SQRT((1-BB1277)/2)))</f>
        <v>0</v>
      </c>
      <c r="BD1277" s="30">
        <f t="shared" ca="1" si="751"/>
        <v>12482676.251366321</v>
      </c>
    </row>
    <row r="1278" spans="20:56" x14ac:dyDescent="0.35">
      <c r="T1278" s="30">
        <f t="shared" ca="1" si="776"/>
        <v>0.38855381155589075</v>
      </c>
      <c r="U1278" s="30">
        <f t="shared" ca="1" si="776"/>
        <v>0.56277106052973735</v>
      </c>
      <c r="V1278" s="30">
        <f ca="1">IF(Riskregister!$E$5="",0,COUNTIF(BF$4:BF$53,"&lt;"&amp;T1278)*IF(U1278&lt;0.5,Riskregister!$K$5+(Riskregister!$L$5-Riskregister!$K$5)*SQRT(U1278/2),Riskregister!$L$5-(Riskregister!$L$5-Riskregister!$K$5)*SQRT((1-U1278)/2)))</f>
        <v>1168790.9450172023</v>
      </c>
      <c r="W1278" s="30">
        <f t="shared" ca="1" si="777"/>
        <v>0.91311904748940342</v>
      </c>
      <c r="X1278" s="30">
        <f t="shared" ca="1" si="777"/>
        <v>0.33689611077394666</v>
      </c>
      <c r="Y1278" s="30">
        <f ca="1">IF(Riskregister!$E$6="",0,COUNTIF(BG$4:BG$53,"&lt;"&amp;W1278)*IF(X1278&lt;0.5,Riskregister!$K$6+(Riskregister!$L$6-Riskregister!$K$6)*SQRT(X1278/2),Riskregister!$L$6-(Riskregister!$L$6-Riskregister!$K$6)*SQRT((1-X1278)/2)))</f>
        <v>3755054.5157848946</v>
      </c>
      <c r="Z1278" s="30">
        <f t="shared" ca="1" si="778"/>
        <v>0.91673762466814712</v>
      </c>
      <c r="AA1278" s="30">
        <f t="shared" ca="1" si="778"/>
        <v>0.17203410732879421</v>
      </c>
      <c r="AB1278" s="30">
        <f ca="1">IF(Riskregister!$E$7="",0,COUNTIF(BH$4:BH$53,"&lt;"&amp;Z1278)*IF(AA1278&lt;0.5,Riskregister!$K$7+(Riskregister!$L$7-Riskregister!$K$7)*SQRT(AA1278/2),Riskregister!$L$7-(Riskregister!$L$7-Riskregister!$K$7)*SQRT((1-AA1278)/2)))</f>
        <v>1526503.2427561372</v>
      </c>
      <c r="AC1278" s="30">
        <f t="shared" ca="1" si="779"/>
        <v>0.68272156911044579</v>
      </c>
      <c r="AD1278" s="30">
        <f t="shared" ca="1" si="779"/>
        <v>9.8407599553180902E-2</v>
      </c>
      <c r="AE1278" s="30">
        <f ca="1">IF(Riskregister!$E$8="",0,COUNTIF(BI$4:BI$53,"&lt;"&amp;AC1278)*IF(AD1278&lt;0.5,Riskregister!$K$8+(Riskregister!$L$8-Riskregister!$K$8)*SQRT(AD1278/2),Riskregister!$L$8-(Riskregister!$L$8-Riskregister!$K$8)*SQRT((1-AD1278)/2)))</f>
        <v>4027652.0640224591</v>
      </c>
      <c r="AF1278" s="30">
        <f t="shared" ca="1" si="780"/>
        <v>0.18904969550780371</v>
      </c>
      <c r="AG1278" s="30">
        <f t="shared" ca="1" si="780"/>
        <v>0.39415482831319992</v>
      </c>
      <c r="AH1278" s="30">
        <f>IF(Riskregister!$E$9="",0,COUNTIF(BJ$4:BJ$53,"&lt;"&amp;AF1278)*IF(AG1278&lt;0.5,Riskregister!$K$9+(Riskregister!$L$9-Riskregister!$K$9)*SQRT(AG1278/2),Riskregister!$L$9-(Riskregister!$L$9-Riskregister!$K$9)*SQRT((1-AG1278)/2)))</f>
        <v>0</v>
      </c>
      <c r="AI1278" s="30">
        <f t="shared" ca="1" si="781"/>
        <v>0.80990792080104379</v>
      </c>
      <c r="AJ1278" s="30">
        <f t="shared" ca="1" si="781"/>
        <v>0.15304527899638265</v>
      </c>
      <c r="AK1278" s="30">
        <f>IF(Riskregister!$E$10="",0,COUNTIF(BK$4:BK$53,"&lt;"&amp;AI1278)*IF(AJ1278&lt;0.5,Riskregister!$K$10+(Riskregister!$L$10-Riskregister!$K$10)*SQRT(AJ1278/2),Riskregister!$L$10-(Riskregister!$L$10-Riskregister!$K$10)*SQRT((1-AJ1278)/2)))</f>
        <v>0</v>
      </c>
      <c r="AL1278" s="30">
        <f t="shared" ca="1" si="782"/>
        <v>0.53278122509251624</v>
      </c>
      <c r="AM1278" s="30">
        <f t="shared" ca="1" si="782"/>
        <v>2.661298001247292E-2</v>
      </c>
      <c r="AN1278" s="30">
        <f>IF(Riskregister!$E$11="",0,COUNTIF(BL$4:BL$53,"&lt;"&amp;AL1278)*IF(AM1278&lt;0.5,Riskregister!$K$11+(Riskregister!$L$11-Riskregister!$K$11)*SQRT(AM1278/2),Riskregister!$L$11-(Riskregister!$L$11-Riskregister!$K$11)*SQRT((1-AM1278)/2)))</f>
        <v>0</v>
      </c>
      <c r="AO1278" s="30">
        <f t="shared" ca="1" si="783"/>
        <v>7.027807267680708E-3</v>
      </c>
      <c r="AP1278" s="30">
        <f t="shared" ca="1" si="783"/>
        <v>0.26050187406731684</v>
      </c>
      <c r="AQ1278" s="30">
        <f>IF(Riskregister!$E$12="",0,COUNTIF(BM$4:BM$53,"&lt;"&amp;AO1278)*IF(AP1278&lt;0.5,Riskregister!$K$12+(Riskregister!$L$12-Riskregister!$K$12)*SQRT(AP1278/2),Riskregister!$L$12-(Riskregister!$L$12-Riskregister!$K$12)*SQRT((1-AP1278)/2)))</f>
        <v>0</v>
      </c>
      <c r="AR1278" s="30">
        <f t="shared" ca="1" si="784"/>
        <v>0.98976626537841461</v>
      </c>
      <c r="AS1278" s="30">
        <f t="shared" ca="1" si="784"/>
        <v>0.55061613112913699</v>
      </c>
      <c r="AT1278" s="30">
        <f>IF(Riskregister!$E$13="",0,COUNTIF(BN$4:BN$53,"&lt;"&amp;AR1278)*IF(AS1278&lt;0.5,Riskregister!$K$13+(Riskregister!$L$13-Riskregister!$K$13)*SQRT(AS1278/2),Riskregister!$L$13-(Riskregister!$L$13-Riskregister!$K$13)*SQRT((1-AS1278)/2)))</f>
        <v>0</v>
      </c>
      <c r="AU1278" s="30">
        <f t="shared" ca="1" si="785"/>
        <v>0.56416535188963091</v>
      </c>
      <c r="AV1278" s="30">
        <f t="shared" ca="1" si="785"/>
        <v>0.58112442651001917</v>
      </c>
      <c r="AW1278" s="30">
        <f>IF(Riskregister!$E$14="",0,COUNTIF(BO$4:BO$53,"&lt;"&amp;AU1278)*IF(AV1278&lt;0.5,Riskregister!$K$14+(Riskregister!$L$14-Riskregister!$K$14)*SQRT(AV1278/2),Riskregister!$L$14-(Riskregister!$L$14-Riskregister!$K$14)*SQRT((1-AV1278)/2)))</f>
        <v>0</v>
      </c>
      <c r="AX1278" s="30">
        <f t="shared" ca="1" si="786"/>
        <v>0.2361356844029906</v>
      </c>
      <c r="AY1278" s="30">
        <f t="shared" ca="1" si="786"/>
        <v>0.59773573785940837</v>
      </c>
      <c r="AZ1278" s="30">
        <f>IF(Riskregister!$E$15="",0,COUNTIF(BP$4:BP$53,"&lt;"&amp;AX1278)*IF(AY1278&lt;0.5,Riskregister!$K$15+(Riskregister!$L$15-Riskregister!$K$15)*SQRT(AY1278/2),Riskregister!$L$15-(Riskregister!$L$15-Riskregister!$K$15)*SQRT((1-AY1278)/2)))</f>
        <v>0</v>
      </c>
      <c r="BA1278" s="30">
        <f t="shared" ca="1" si="787"/>
        <v>3.5395528671316234E-2</v>
      </c>
      <c r="BB1278" s="30">
        <f t="shared" ca="1" si="787"/>
        <v>0.94354853181691223</v>
      </c>
      <c r="BC1278" s="30">
        <f>IF(Riskregister!$E$16="",0,COUNTIF(BQ$4:BQ$53,"&lt;"&amp;BA1278)*IF(BB1278&lt;0.5,Riskregister!$K$16+(Riskregister!$L$16-Riskregister!$K$16)*SQRT(BB1278/2),Riskregister!$L$16-(Riskregister!$L$16-Riskregister!$K$16)*SQRT((1-BB1278)/2)))</f>
        <v>0</v>
      </c>
      <c r="BD1278" s="30">
        <f t="shared" ca="1" si="751"/>
        <v>10478000.767580694</v>
      </c>
    </row>
    <row r="1279" spans="20:56" x14ac:dyDescent="0.35">
      <c r="T1279" s="30">
        <f t="shared" ca="1" si="776"/>
        <v>0.70994916505452266</v>
      </c>
      <c r="U1279" s="30">
        <f t="shared" ca="1" si="776"/>
        <v>0.77329031376929802</v>
      </c>
      <c r="V1279" s="30">
        <f ca="1">IF(Riskregister!$E$5="",0,COUNTIF(BF$4:BF$53,"&lt;"&amp;T1279)*IF(U1279&lt;0.5,Riskregister!$K$5+(Riskregister!$L$5-Riskregister!$K$5)*SQRT(U1279/2),Riskregister!$L$5-(Riskregister!$L$5-Riskregister!$K$5)*SQRT((1-U1279)/2)))</f>
        <v>2242465.2527629742</v>
      </c>
      <c r="W1279" s="30">
        <f t="shared" ca="1" si="777"/>
        <v>0.66033692613828132</v>
      </c>
      <c r="X1279" s="30">
        <f t="shared" ca="1" si="777"/>
        <v>0.13456394922459658</v>
      </c>
      <c r="Y1279" s="30">
        <f ca="1">IF(Riskregister!$E$6="",0,COUNTIF(BG$4:BG$53,"&lt;"&amp;W1279)*IF(X1279&lt;0.5,Riskregister!$K$6+(Riskregister!$L$6-Riskregister!$K$6)*SQRT(X1279/2),Riskregister!$L$6-(Riskregister!$L$6-Riskregister!$K$6)*SQRT((1-X1279)/2)))</f>
        <v>1333795.6901674937</v>
      </c>
      <c r="Z1279" s="30">
        <f t="shared" ca="1" si="778"/>
        <v>0.69226408765932046</v>
      </c>
      <c r="AA1279" s="30">
        <f t="shared" ca="1" si="778"/>
        <v>0.95103065612417992</v>
      </c>
      <c r="AB1279" s="30">
        <f ca="1">IF(Riskregister!$E$7="",0,COUNTIF(BH$4:BH$53,"&lt;"&amp;Z1279)*IF(AA1279&lt;0.5,Riskregister!$K$7+(Riskregister!$L$7-Riskregister!$K$7)*SQRT(AA1279/2),Riskregister!$L$7-(Riskregister!$L$7-Riskregister!$K$7)*SQRT((1-AA1279)/2)))</f>
        <v>2416634.3216884108</v>
      </c>
      <c r="AC1279" s="30">
        <f t="shared" ca="1" si="779"/>
        <v>5.5152830080545501E-2</v>
      </c>
      <c r="AD1279" s="30">
        <f t="shared" ca="1" si="779"/>
        <v>0.84967659161896347</v>
      </c>
      <c r="AE1279" s="30">
        <f ca="1">IF(Riskregister!$E$8="",0,COUNTIF(BI$4:BI$53,"&lt;"&amp;AC1279)*IF(AD1279&lt;0.5,Riskregister!$K$8+(Riskregister!$L$8-Riskregister!$K$8)*SQRT(AD1279/2),Riskregister!$L$8-(Riskregister!$L$8-Riskregister!$K$8)*SQRT((1-AD1279)/2)))</f>
        <v>0</v>
      </c>
      <c r="AF1279" s="30">
        <f t="shared" ca="1" si="780"/>
        <v>0.7862817846550556</v>
      </c>
      <c r="AG1279" s="30">
        <f t="shared" ca="1" si="780"/>
        <v>0.77736685516902393</v>
      </c>
      <c r="AH1279" s="30">
        <f>IF(Riskregister!$E$9="",0,COUNTIF(BJ$4:BJ$53,"&lt;"&amp;AF1279)*IF(AG1279&lt;0.5,Riskregister!$K$9+(Riskregister!$L$9-Riskregister!$K$9)*SQRT(AG1279/2),Riskregister!$L$9-(Riskregister!$L$9-Riskregister!$K$9)*SQRT((1-AG1279)/2)))</f>
        <v>0</v>
      </c>
      <c r="AI1279" s="30">
        <f t="shared" ca="1" si="781"/>
        <v>0.45500724479543653</v>
      </c>
      <c r="AJ1279" s="30">
        <f t="shared" ca="1" si="781"/>
        <v>0.56952524932303361</v>
      </c>
      <c r="AK1279" s="30">
        <f>IF(Riskregister!$E$10="",0,COUNTIF(BK$4:BK$53,"&lt;"&amp;AI1279)*IF(AJ1279&lt;0.5,Riskregister!$K$10+(Riskregister!$L$10-Riskregister!$K$10)*SQRT(AJ1279/2),Riskregister!$L$10-(Riskregister!$L$10-Riskregister!$K$10)*SQRT((1-AJ1279)/2)))</f>
        <v>0</v>
      </c>
      <c r="AL1279" s="30">
        <f t="shared" ca="1" si="782"/>
        <v>0.92563971330470485</v>
      </c>
      <c r="AM1279" s="30">
        <f t="shared" ca="1" si="782"/>
        <v>0.38058878611502711</v>
      </c>
      <c r="AN1279" s="30">
        <f>IF(Riskregister!$E$11="",0,COUNTIF(BL$4:BL$53,"&lt;"&amp;AL1279)*IF(AM1279&lt;0.5,Riskregister!$K$11+(Riskregister!$L$11-Riskregister!$K$11)*SQRT(AM1279/2),Riskregister!$L$11-(Riskregister!$L$11-Riskregister!$K$11)*SQRT((1-AM1279)/2)))</f>
        <v>0</v>
      </c>
      <c r="AO1279" s="30">
        <f t="shared" ca="1" si="783"/>
        <v>0.16183320647460619</v>
      </c>
      <c r="AP1279" s="30">
        <f t="shared" ca="1" si="783"/>
        <v>0.139792278523304</v>
      </c>
      <c r="AQ1279" s="30">
        <f>IF(Riskregister!$E$12="",0,COUNTIF(BM$4:BM$53,"&lt;"&amp;AO1279)*IF(AP1279&lt;0.5,Riskregister!$K$12+(Riskregister!$L$12-Riskregister!$K$12)*SQRT(AP1279/2),Riskregister!$L$12-(Riskregister!$L$12-Riskregister!$K$12)*SQRT((1-AP1279)/2)))</f>
        <v>0</v>
      </c>
      <c r="AR1279" s="30">
        <f t="shared" ca="1" si="784"/>
        <v>6.998549748980798E-2</v>
      </c>
      <c r="AS1279" s="30">
        <f t="shared" ca="1" si="784"/>
        <v>0.47918365340851921</v>
      </c>
      <c r="AT1279" s="30">
        <f>IF(Riskregister!$E$13="",0,COUNTIF(BN$4:BN$53,"&lt;"&amp;AR1279)*IF(AS1279&lt;0.5,Riskregister!$K$13+(Riskregister!$L$13-Riskregister!$K$13)*SQRT(AS1279/2),Riskregister!$L$13-(Riskregister!$L$13-Riskregister!$K$13)*SQRT((1-AS1279)/2)))</f>
        <v>0</v>
      </c>
      <c r="AU1279" s="30">
        <f t="shared" ca="1" si="785"/>
        <v>0.36297186842421303</v>
      </c>
      <c r="AV1279" s="30">
        <f t="shared" ca="1" si="785"/>
        <v>0.28729228090398595</v>
      </c>
      <c r="AW1279" s="30">
        <f>IF(Riskregister!$E$14="",0,COUNTIF(BO$4:BO$53,"&lt;"&amp;AU1279)*IF(AV1279&lt;0.5,Riskregister!$K$14+(Riskregister!$L$14-Riskregister!$K$14)*SQRT(AV1279/2),Riskregister!$L$14-(Riskregister!$L$14-Riskregister!$K$14)*SQRT((1-AV1279)/2)))</f>
        <v>0</v>
      </c>
      <c r="AX1279" s="30">
        <f t="shared" ca="1" si="786"/>
        <v>0.31584524390150948</v>
      </c>
      <c r="AY1279" s="30">
        <f t="shared" ca="1" si="786"/>
        <v>0.43494340310917279</v>
      </c>
      <c r="AZ1279" s="30">
        <f>IF(Riskregister!$E$15="",0,COUNTIF(BP$4:BP$53,"&lt;"&amp;AX1279)*IF(AY1279&lt;0.5,Riskregister!$K$15+(Riskregister!$L$15-Riskregister!$K$15)*SQRT(AY1279/2),Riskregister!$L$15-(Riskregister!$L$15-Riskregister!$K$15)*SQRT((1-AY1279)/2)))</f>
        <v>0</v>
      </c>
      <c r="BA1279" s="30">
        <f t="shared" ca="1" si="787"/>
        <v>0.79471239561964468</v>
      </c>
      <c r="BB1279" s="30">
        <f t="shared" ca="1" si="787"/>
        <v>0.47110569311752393</v>
      </c>
      <c r="BC1279" s="30">
        <f>IF(Riskregister!$E$16="",0,COUNTIF(BQ$4:BQ$53,"&lt;"&amp;BA1279)*IF(BB1279&lt;0.5,Riskregister!$K$16+(Riskregister!$L$16-Riskregister!$K$16)*SQRT(BB1279/2),Riskregister!$L$16-(Riskregister!$L$16-Riskregister!$K$16)*SQRT((1-BB1279)/2)))</f>
        <v>0</v>
      </c>
      <c r="BD1279" s="30">
        <f t="shared" ca="1" si="751"/>
        <v>5992895.2646188792</v>
      </c>
    </row>
    <row r="1280" spans="20:56" x14ac:dyDescent="0.35">
      <c r="T1280" s="30">
        <f t="shared" ca="1" si="776"/>
        <v>0.24576748071040388</v>
      </c>
      <c r="U1280" s="30">
        <f t="shared" ca="1" si="776"/>
        <v>0.27906075862231006</v>
      </c>
      <c r="V1280" s="30">
        <f ca="1">IF(Riskregister!$E$5="",0,COUNTIF(BF$4:BF$53,"&lt;"&amp;T1280)*IF(U1280&lt;0.5,Riskregister!$K$5+(Riskregister!$L$5-Riskregister!$K$5)*SQRT(U1280/2),Riskregister!$L$5-(Riskregister!$L$5-Riskregister!$K$5)*SQRT((1-U1280)/2)))</f>
        <v>636183.88902806689</v>
      </c>
      <c r="W1280" s="30">
        <f t="shared" ca="1" si="777"/>
        <v>0.20765465599502397</v>
      </c>
      <c r="X1280" s="30">
        <f t="shared" ca="1" si="777"/>
        <v>0.7564020580586166</v>
      </c>
      <c r="Y1280" s="30">
        <f ca="1">IF(Riskregister!$E$6="",0,COUNTIF(BG$4:BG$53,"&lt;"&amp;W1280)*IF(X1280&lt;0.5,Riskregister!$K$6+(Riskregister!$L$6-Riskregister!$K$6)*SQRT(X1280/2),Riskregister!$L$6-(Riskregister!$L$6-Riskregister!$K$6)*SQRT((1-X1280)/2)))</f>
        <v>1371805.2324755951</v>
      </c>
      <c r="Z1280" s="30">
        <f t="shared" ca="1" si="778"/>
        <v>0.99622062242473597</v>
      </c>
      <c r="AA1280" s="30">
        <f t="shared" ca="1" si="778"/>
        <v>0.51351672509166724</v>
      </c>
      <c r="AB1280" s="30">
        <f ca="1">IF(Riskregister!$E$7="",0,COUNTIF(BH$4:BH$53,"&lt;"&amp;Z1280)*IF(AA1280&lt;0.5,Riskregister!$K$7+(Riskregister!$L$7-Riskregister!$K$7)*SQRT(AA1280/2),Riskregister!$L$7-(Riskregister!$L$7-Riskregister!$K$7)*SQRT((1-AA1280)/2)))</f>
        <v>3183342.8635252095</v>
      </c>
      <c r="AC1280" s="30">
        <f t="shared" ca="1" si="779"/>
        <v>0.16704222481478259</v>
      </c>
      <c r="AD1280" s="30">
        <f t="shared" ca="1" si="779"/>
        <v>0.55084603536817278</v>
      </c>
      <c r="AE1280" s="30">
        <f ca="1">IF(Riskregister!$E$8="",0,COUNTIF(BI$4:BI$53,"&lt;"&amp;AC1280)*IF(AD1280&lt;0.5,Riskregister!$K$8+(Riskregister!$L$8-Riskregister!$K$8)*SQRT(AD1280/2),Riskregister!$L$8-(Riskregister!$L$8-Riskregister!$K$8)*SQRT((1-AD1280)/2)))</f>
        <v>2772690.9645586829</v>
      </c>
      <c r="AF1280" s="30">
        <f t="shared" ca="1" si="780"/>
        <v>1.3100460238818501E-2</v>
      </c>
      <c r="AG1280" s="30">
        <f t="shared" ca="1" si="780"/>
        <v>0.94438709889113903</v>
      </c>
      <c r="AH1280" s="30">
        <f>IF(Riskregister!$E$9="",0,COUNTIF(BJ$4:BJ$53,"&lt;"&amp;AF1280)*IF(AG1280&lt;0.5,Riskregister!$K$9+(Riskregister!$L$9-Riskregister!$K$9)*SQRT(AG1280/2),Riskregister!$L$9-(Riskregister!$L$9-Riskregister!$K$9)*SQRT((1-AG1280)/2)))</f>
        <v>0</v>
      </c>
      <c r="AI1280" s="30">
        <f t="shared" ca="1" si="781"/>
        <v>0.58539910584550581</v>
      </c>
      <c r="AJ1280" s="30">
        <f t="shared" ca="1" si="781"/>
        <v>0.63412881474596106</v>
      </c>
      <c r="AK1280" s="30">
        <f>IF(Riskregister!$E$10="",0,COUNTIF(BK$4:BK$53,"&lt;"&amp;AI1280)*IF(AJ1280&lt;0.5,Riskregister!$K$10+(Riskregister!$L$10-Riskregister!$K$10)*SQRT(AJ1280/2),Riskregister!$L$10-(Riskregister!$L$10-Riskregister!$K$10)*SQRT((1-AJ1280)/2)))</f>
        <v>0</v>
      </c>
      <c r="AL1280" s="30">
        <f t="shared" ca="1" si="782"/>
        <v>8.8727931078791733E-2</v>
      </c>
      <c r="AM1280" s="30">
        <f t="shared" ca="1" si="782"/>
        <v>0.18653814624766707</v>
      </c>
      <c r="AN1280" s="30">
        <f>IF(Riskregister!$E$11="",0,COUNTIF(BL$4:BL$53,"&lt;"&amp;AL1280)*IF(AM1280&lt;0.5,Riskregister!$K$11+(Riskregister!$L$11-Riskregister!$K$11)*SQRT(AM1280/2),Riskregister!$L$11-(Riskregister!$L$11-Riskregister!$K$11)*SQRT((1-AM1280)/2)))</f>
        <v>0</v>
      </c>
      <c r="AO1280" s="30">
        <f t="shared" ca="1" si="783"/>
        <v>0.25784686939373103</v>
      </c>
      <c r="AP1280" s="30">
        <f t="shared" ca="1" si="783"/>
        <v>0.4504429598098213</v>
      </c>
      <c r="AQ1280" s="30">
        <f>IF(Riskregister!$E$12="",0,COUNTIF(BM$4:BM$53,"&lt;"&amp;AO1280)*IF(AP1280&lt;0.5,Riskregister!$K$12+(Riskregister!$L$12-Riskregister!$K$12)*SQRT(AP1280/2),Riskregister!$L$12-(Riskregister!$L$12-Riskregister!$K$12)*SQRT((1-AP1280)/2)))</f>
        <v>0</v>
      </c>
      <c r="AR1280" s="30">
        <f t="shared" ca="1" si="784"/>
        <v>0.11840962259779364</v>
      </c>
      <c r="AS1280" s="30">
        <f t="shared" ca="1" si="784"/>
        <v>0.85475246729295651</v>
      </c>
      <c r="AT1280" s="30">
        <f>IF(Riskregister!$E$13="",0,COUNTIF(BN$4:BN$53,"&lt;"&amp;AR1280)*IF(AS1280&lt;0.5,Riskregister!$K$13+(Riskregister!$L$13-Riskregister!$K$13)*SQRT(AS1280/2),Riskregister!$L$13-(Riskregister!$L$13-Riskregister!$K$13)*SQRT((1-AS1280)/2)))</f>
        <v>0</v>
      </c>
      <c r="AU1280" s="30">
        <f t="shared" ca="1" si="785"/>
        <v>9.4314619463513827E-2</v>
      </c>
      <c r="AV1280" s="30">
        <f t="shared" ca="1" si="785"/>
        <v>2.3462204042425716E-2</v>
      </c>
      <c r="AW1280" s="30">
        <f>IF(Riskregister!$E$14="",0,COUNTIF(BO$4:BO$53,"&lt;"&amp;AU1280)*IF(AV1280&lt;0.5,Riskregister!$K$14+(Riskregister!$L$14-Riskregister!$K$14)*SQRT(AV1280/2),Riskregister!$L$14-(Riskregister!$L$14-Riskregister!$K$14)*SQRT((1-AV1280)/2)))</f>
        <v>0</v>
      </c>
      <c r="AX1280" s="30">
        <f t="shared" ca="1" si="786"/>
        <v>0.28272644181377793</v>
      </c>
      <c r="AY1280" s="30">
        <f t="shared" ca="1" si="786"/>
        <v>0.43343406272679119</v>
      </c>
      <c r="AZ1280" s="30">
        <f>IF(Riskregister!$E$15="",0,COUNTIF(BP$4:BP$53,"&lt;"&amp;AX1280)*IF(AY1280&lt;0.5,Riskregister!$K$15+(Riskregister!$L$15-Riskregister!$K$15)*SQRT(AY1280/2),Riskregister!$L$15-(Riskregister!$L$15-Riskregister!$K$15)*SQRT((1-AY1280)/2)))</f>
        <v>0</v>
      </c>
      <c r="BA1280" s="30">
        <f t="shared" ca="1" si="787"/>
        <v>0.44419180748203047</v>
      </c>
      <c r="BB1280" s="30">
        <f t="shared" ca="1" si="787"/>
        <v>7.2020244013695001E-2</v>
      </c>
      <c r="BC1280" s="30">
        <f>IF(Riskregister!$E$16="",0,COUNTIF(BQ$4:BQ$53,"&lt;"&amp;BA1280)*IF(BB1280&lt;0.5,Riskregister!$K$16+(Riskregister!$L$16-Riskregister!$K$16)*SQRT(BB1280/2),Riskregister!$L$16-(Riskregister!$L$16-Riskregister!$K$16)*SQRT((1-BB1280)/2)))</f>
        <v>0</v>
      </c>
      <c r="BD1280" s="30">
        <f t="shared" ca="1" si="751"/>
        <v>7964022.9495875537</v>
      </c>
    </row>
    <row r="1281" spans="20:56" x14ac:dyDescent="0.35">
      <c r="T1281" s="30">
        <f t="shared" ca="1" si="776"/>
        <v>0.2462800999825755</v>
      </c>
      <c r="U1281" s="30">
        <f t="shared" ca="1" si="776"/>
        <v>0.3644963477404185</v>
      </c>
      <c r="V1281" s="30">
        <f ca="1">IF(Riskregister!$E$5="",0,COUNTIF(BF$4:BF$53,"&lt;"&amp;T1281)*IF(U1281&lt;0.5,Riskregister!$K$5+(Riskregister!$L$5-Riskregister!$K$5)*SQRT(U1281/2),Riskregister!$L$5-(Riskregister!$L$5-Riskregister!$K$5)*SQRT((1-U1281)/2)))</f>
        <v>684214.81079582218</v>
      </c>
      <c r="W1281" s="30">
        <f t="shared" ca="1" si="777"/>
        <v>0.65967441488839418</v>
      </c>
      <c r="X1281" s="30">
        <f t="shared" ca="1" si="777"/>
        <v>0.30696096789184846</v>
      </c>
      <c r="Y1281" s="30">
        <f ca="1">IF(Riskregister!$E$6="",0,COUNTIF(BG$4:BG$53,"&lt;"&amp;W1281)*IF(X1281&lt;0.5,Riskregister!$K$6+(Riskregister!$L$6-Riskregister!$K$6)*SQRT(X1281/2),Riskregister!$L$6-(Riskregister!$L$6-Riskregister!$K$6)*SQRT((1-X1281)/2)))</f>
        <v>1810357.0724958903</v>
      </c>
      <c r="Z1281" s="30">
        <f t="shared" ca="1" si="778"/>
        <v>0.20315859031441119</v>
      </c>
      <c r="AA1281" s="30">
        <f t="shared" ca="1" si="778"/>
        <v>0.34615457472799604</v>
      </c>
      <c r="AB1281" s="30">
        <f ca="1">IF(Riskregister!$E$7="",0,COUNTIF(BH$4:BH$53,"&lt;"&amp;Z1281)*IF(AA1281&lt;0.5,Riskregister!$K$7+(Riskregister!$L$7-Riskregister!$K$7)*SQRT(AA1281/2),Riskregister!$L$7-(Riskregister!$L$7-Riskregister!$K$7)*SQRT((1-AA1281)/2)))</f>
        <v>782435.81898217439</v>
      </c>
      <c r="AC1281" s="30">
        <f t="shared" ca="1" si="779"/>
        <v>9.9725931745449636E-2</v>
      </c>
      <c r="AD1281" s="30">
        <f t="shared" ca="1" si="779"/>
        <v>0.88505205927733321</v>
      </c>
      <c r="AE1281" s="30">
        <f ca="1">IF(Riskregister!$E$8="",0,COUNTIF(BI$4:BI$53,"&lt;"&amp;AC1281)*IF(AD1281&lt;0.5,Riskregister!$K$8+(Riskregister!$L$8-Riskregister!$K$8)*SQRT(AD1281/2),Riskregister!$L$8-(Riskregister!$L$8-Riskregister!$K$8)*SQRT((1-AD1281)/2)))</f>
        <v>3873234.7159759249</v>
      </c>
      <c r="AF1281" s="30">
        <f t="shared" ca="1" si="780"/>
        <v>0.24863168054990215</v>
      </c>
      <c r="AG1281" s="30">
        <f t="shared" ca="1" si="780"/>
        <v>0.3168102046147927</v>
      </c>
      <c r="AH1281" s="30">
        <f>IF(Riskregister!$E$9="",0,COUNTIF(BJ$4:BJ$53,"&lt;"&amp;AF1281)*IF(AG1281&lt;0.5,Riskregister!$K$9+(Riskregister!$L$9-Riskregister!$K$9)*SQRT(AG1281/2),Riskregister!$L$9-(Riskregister!$L$9-Riskregister!$K$9)*SQRT((1-AG1281)/2)))</f>
        <v>0</v>
      </c>
      <c r="AI1281" s="30">
        <f t="shared" ca="1" si="781"/>
        <v>0.93457685348030506</v>
      </c>
      <c r="AJ1281" s="30">
        <f t="shared" ca="1" si="781"/>
        <v>0.79423572559426558</v>
      </c>
      <c r="AK1281" s="30">
        <f>IF(Riskregister!$E$10="",0,COUNTIF(BK$4:BK$53,"&lt;"&amp;AI1281)*IF(AJ1281&lt;0.5,Riskregister!$K$10+(Riskregister!$L$10-Riskregister!$K$10)*SQRT(AJ1281/2),Riskregister!$L$10-(Riskregister!$L$10-Riskregister!$K$10)*SQRT((1-AJ1281)/2)))</f>
        <v>0</v>
      </c>
      <c r="AL1281" s="30">
        <f t="shared" ca="1" si="782"/>
        <v>0.27521943293221596</v>
      </c>
      <c r="AM1281" s="30">
        <f t="shared" ca="1" si="782"/>
        <v>0.15747562576467311</v>
      </c>
      <c r="AN1281" s="30">
        <f>IF(Riskregister!$E$11="",0,COUNTIF(BL$4:BL$53,"&lt;"&amp;AL1281)*IF(AM1281&lt;0.5,Riskregister!$K$11+(Riskregister!$L$11-Riskregister!$K$11)*SQRT(AM1281/2),Riskregister!$L$11-(Riskregister!$L$11-Riskregister!$K$11)*SQRT((1-AM1281)/2)))</f>
        <v>0</v>
      </c>
      <c r="AO1281" s="30">
        <f t="shared" ca="1" si="783"/>
        <v>0.75483599347764541</v>
      </c>
      <c r="AP1281" s="30">
        <f t="shared" ca="1" si="783"/>
        <v>0.70970777719153499</v>
      </c>
      <c r="AQ1281" s="30">
        <f>IF(Riskregister!$E$12="",0,COUNTIF(BM$4:BM$53,"&lt;"&amp;AO1281)*IF(AP1281&lt;0.5,Riskregister!$K$12+(Riskregister!$L$12-Riskregister!$K$12)*SQRT(AP1281/2),Riskregister!$L$12-(Riskregister!$L$12-Riskregister!$K$12)*SQRT((1-AP1281)/2)))</f>
        <v>0</v>
      </c>
      <c r="AR1281" s="30">
        <f t="shared" ca="1" si="784"/>
        <v>0.73568035644398933</v>
      </c>
      <c r="AS1281" s="30">
        <f t="shared" ca="1" si="784"/>
        <v>0.31954767796600547</v>
      </c>
      <c r="AT1281" s="30">
        <f>IF(Riskregister!$E$13="",0,COUNTIF(BN$4:BN$53,"&lt;"&amp;AR1281)*IF(AS1281&lt;0.5,Riskregister!$K$13+(Riskregister!$L$13-Riskregister!$K$13)*SQRT(AS1281/2),Riskregister!$L$13-(Riskregister!$L$13-Riskregister!$K$13)*SQRT((1-AS1281)/2)))</f>
        <v>0</v>
      </c>
      <c r="AU1281" s="30">
        <f t="shared" ca="1" si="785"/>
        <v>0.37066086654957686</v>
      </c>
      <c r="AV1281" s="30">
        <f t="shared" ca="1" si="785"/>
        <v>0.32206207260728903</v>
      </c>
      <c r="AW1281" s="30">
        <f>IF(Riskregister!$E$14="",0,COUNTIF(BO$4:BO$53,"&lt;"&amp;AU1281)*IF(AV1281&lt;0.5,Riskregister!$K$14+(Riskregister!$L$14-Riskregister!$K$14)*SQRT(AV1281/2),Riskregister!$L$14-(Riskregister!$L$14-Riskregister!$K$14)*SQRT((1-AV1281)/2)))</f>
        <v>0</v>
      </c>
      <c r="AX1281" s="30">
        <f t="shared" ca="1" si="786"/>
        <v>0.20168431537623444</v>
      </c>
      <c r="AY1281" s="30">
        <f t="shared" ca="1" si="786"/>
        <v>0.15977643664878816</v>
      </c>
      <c r="AZ1281" s="30">
        <f>IF(Riskregister!$E$15="",0,COUNTIF(BP$4:BP$53,"&lt;"&amp;AX1281)*IF(AY1281&lt;0.5,Riskregister!$K$15+(Riskregister!$L$15-Riskregister!$K$15)*SQRT(AY1281/2),Riskregister!$L$15-(Riskregister!$L$15-Riskregister!$K$15)*SQRT((1-AY1281)/2)))</f>
        <v>0</v>
      </c>
      <c r="BA1281" s="30">
        <f t="shared" ca="1" si="787"/>
        <v>0.89549719586343302</v>
      </c>
      <c r="BB1281" s="30">
        <f t="shared" ca="1" si="787"/>
        <v>0.55164986670570115</v>
      </c>
      <c r="BC1281" s="30">
        <f>IF(Riskregister!$E$16="",0,COUNTIF(BQ$4:BQ$53,"&lt;"&amp;BA1281)*IF(BB1281&lt;0.5,Riskregister!$K$16+(Riskregister!$L$16-Riskregister!$K$16)*SQRT(BB1281/2),Riskregister!$L$16-(Riskregister!$L$16-Riskregister!$K$16)*SQRT((1-BB1281)/2)))</f>
        <v>0</v>
      </c>
      <c r="BD1281" s="30">
        <f t="shared" ca="1" si="751"/>
        <v>7150242.418249812</v>
      </c>
    </row>
    <row r="1282" spans="20:56" x14ac:dyDescent="0.35">
      <c r="T1282" s="30">
        <f t="shared" ca="1" si="776"/>
        <v>9.52538862704011E-2</v>
      </c>
      <c r="U1282" s="30">
        <f t="shared" ca="1" si="776"/>
        <v>0.87874512553460926</v>
      </c>
      <c r="V1282" s="30">
        <f ca="1">IF(Riskregister!$E$5="",0,COUNTIF(BF$4:BF$53,"&lt;"&amp;T1282)*IF(U1282&lt;0.5,Riskregister!$K$5+(Riskregister!$L$5-Riskregister!$K$5)*SQRT(U1282/2),Riskregister!$L$5-(Riskregister!$L$5-Riskregister!$K$5)*SQRT((1-U1282)/2)))</f>
        <v>489198.12258079374</v>
      </c>
      <c r="W1282" s="30">
        <f t="shared" ca="1" si="777"/>
        <v>0.3284069589086559</v>
      </c>
      <c r="X1282" s="30">
        <f t="shared" ca="1" si="777"/>
        <v>0.5225955979547362</v>
      </c>
      <c r="Y1282" s="30">
        <f ca="1">IF(Riskregister!$E$6="",0,COUNTIF(BG$4:BG$53,"&lt;"&amp;W1282)*IF(X1282&lt;0.5,Riskregister!$K$6+(Riskregister!$L$6-Riskregister!$K$6)*SQRT(X1282/2),Riskregister!$L$6-(Riskregister!$L$6-Riskregister!$K$6)*SQRT((1-X1282)/2)))</f>
        <v>1120571.1334545999</v>
      </c>
      <c r="Z1282" s="30">
        <f t="shared" ca="1" si="778"/>
        <v>0.30180224729651972</v>
      </c>
      <c r="AA1282" s="30">
        <f t="shared" ca="1" si="778"/>
        <v>0.45692256636560535</v>
      </c>
      <c r="AB1282" s="30">
        <f ca="1">IF(Riskregister!$E$7="",0,COUNTIF(BH$4:BH$53,"&lt;"&amp;Z1282)*IF(AA1282&lt;0.5,Riskregister!$K$7+(Riskregister!$L$7-Riskregister!$K$7)*SQRT(AA1282/2),Riskregister!$L$7-(Riskregister!$L$7-Riskregister!$K$7)*SQRT((1-AA1282)/2)))</f>
        <v>1086458.4148344335</v>
      </c>
      <c r="AC1282" s="30">
        <f t="shared" ca="1" si="779"/>
        <v>0.45189959947518377</v>
      </c>
      <c r="AD1282" s="30">
        <f t="shared" ca="1" si="779"/>
        <v>0.68107200876157992</v>
      </c>
      <c r="AE1282" s="30">
        <f ca="1">IF(Riskregister!$E$8="",0,COUNTIF(BI$4:BI$53,"&lt;"&amp;AC1282)*IF(AD1282&lt;0.5,Riskregister!$K$8+(Riskregister!$L$8-Riskregister!$K$8)*SQRT(AD1282/2),Riskregister!$L$8-(Riskregister!$L$8-Riskregister!$K$8)*SQRT((1-AD1282)/2)))</f>
        <v>6246303.3349891733</v>
      </c>
      <c r="AF1282" s="30">
        <f t="shared" ca="1" si="780"/>
        <v>2.3588506097764306E-2</v>
      </c>
      <c r="AG1282" s="30">
        <f t="shared" ca="1" si="780"/>
        <v>0.6647266883825641</v>
      </c>
      <c r="AH1282" s="30">
        <f>IF(Riskregister!$E$9="",0,COUNTIF(BJ$4:BJ$53,"&lt;"&amp;AF1282)*IF(AG1282&lt;0.5,Riskregister!$K$9+(Riskregister!$L$9-Riskregister!$K$9)*SQRT(AG1282/2),Riskregister!$L$9-(Riskregister!$L$9-Riskregister!$K$9)*SQRT((1-AG1282)/2)))</f>
        <v>0</v>
      </c>
      <c r="AI1282" s="30">
        <f t="shared" ca="1" si="781"/>
        <v>0.4075084077573321</v>
      </c>
      <c r="AJ1282" s="30">
        <f t="shared" ca="1" si="781"/>
        <v>0.33087552326282865</v>
      </c>
      <c r="AK1282" s="30">
        <f>IF(Riskregister!$E$10="",0,COUNTIF(BK$4:BK$53,"&lt;"&amp;AI1282)*IF(AJ1282&lt;0.5,Riskregister!$K$10+(Riskregister!$L$10-Riskregister!$K$10)*SQRT(AJ1282/2),Riskregister!$L$10-(Riskregister!$L$10-Riskregister!$K$10)*SQRT((1-AJ1282)/2)))</f>
        <v>0</v>
      </c>
      <c r="AL1282" s="30">
        <f t="shared" ca="1" si="782"/>
        <v>0.60486545137587511</v>
      </c>
      <c r="AM1282" s="30">
        <f t="shared" ca="1" si="782"/>
        <v>0.74174397593871333</v>
      </c>
      <c r="AN1282" s="30">
        <f>IF(Riskregister!$E$11="",0,COUNTIF(BL$4:BL$53,"&lt;"&amp;AL1282)*IF(AM1282&lt;0.5,Riskregister!$K$11+(Riskregister!$L$11-Riskregister!$K$11)*SQRT(AM1282/2),Riskregister!$L$11-(Riskregister!$L$11-Riskregister!$K$11)*SQRT((1-AM1282)/2)))</f>
        <v>0</v>
      </c>
      <c r="AO1282" s="30">
        <f t="shared" ca="1" si="783"/>
        <v>0.91277619923475706</v>
      </c>
      <c r="AP1282" s="30">
        <f t="shared" ca="1" si="783"/>
        <v>0.95574802035432749</v>
      </c>
      <c r="AQ1282" s="30">
        <f>IF(Riskregister!$E$12="",0,COUNTIF(BM$4:BM$53,"&lt;"&amp;AO1282)*IF(AP1282&lt;0.5,Riskregister!$K$12+(Riskregister!$L$12-Riskregister!$K$12)*SQRT(AP1282/2),Riskregister!$L$12-(Riskregister!$L$12-Riskregister!$K$12)*SQRT((1-AP1282)/2)))</f>
        <v>0</v>
      </c>
      <c r="AR1282" s="30">
        <f t="shared" ca="1" si="784"/>
        <v>0.70423712499622615</v>
      </c>
      <c r="AS1282" s="30">
        <f t="shared" ca="1" si="784"/>
        <v>0.99840620625365817</v>
      </c>
      <c r="AT1282" s="30">
        <f>IF(Riskregister!$E$13="",0,COUNTIF(BN$4:BN$53,"&lt;"&amp;AR1282)*IF(AS1282&lt;0.5,Riskregister!$K$13+(Riskregister!$L$13-Riskregister!$K$13)*SQRT(AS1282/2),Riskregister!$L$13-(Riskregister!$L$13-Riskregister!$K$13)*SQRT((1-AS1282)/2)))</f>
        <v>0</v>
      </c>
      <c r="AU1282" s="30">
        <f t="shared" ca="1" si="785"/>
        <v>0.54832268878207135</v>
      </c>
      <c r="AV1282" s="30">
        <f t="shared" ca="1" si="785"/>
        <v>0.29493904479565247</v>
      </c>
      <c r="AW1282" s="30">
        <f>IF(Riskregister!$E$14="",0,COUNTIF(BO$4:BO$53,"&lt;"&amp;AU1282)*IF(AV1282&lt;0.5,Riskregister!$K$14+(Riskregister!$L$14-Riskregister!$K$14)*SQRT(AV1282/2),Riskregister!$L$14-(Riskregister!$L$14-Riskregister!$K$14)*SQRT((1-AV1282)/2)))</f>
        <v>0</v>
      </c>
      <c r="AX1282" s="30">
        <f t="shared" ca="1" si="786"/>
        <v>0.46516383717729282</v>
      </c>
      <c r="AY1282" s="30">
        <f t="shared" ca="1" si="786"/>
        <v>0.86629024704619151</v>
      </c>
      <c r="AZ1282" s="30">
        <f>IF(Riskregister!$E$15="",0,COUNTIF(BP$4:BP$53,"&lt;"&amp;AX1282)*IF(AY1282&lt;0.5,Riskregister!$K$15+(Riskregister!$L$15-Riskregister!$K$15)*SQRT(AY1282/2),Riskregister!$L$15-(Riskregister!$L$15-Riskregister!$K$15)*SQRT((1-AY1282)/2)))</f>
        <v>0</v>
      </c>
      <c r="BA1282" s="30">
        <f t="shared" ca="1" si="787"/>
        <v>0.2285676732058729</v>
      </c>
      <c r="BB1282" s="30">
        <f t="shared" ca="1" si="787"/>
        <v>0.93946900702887393</v>
      </c>
      <c r="BC1282" s="30">
        <f>IF(Riskregister!$E$16="",0,COUNTIF(BQ$4:BQ$53,"&lt;"&amp;BA1282)*IF(BB1282&lt;0.5,Riskregister!$K$16+(Riskregister!$L$16-Riskregister!$K$16)*SQRT(BB1282/2),Riskregister!$L$16-(Riskregister!$L$16-Riskregister!$K$16)*SQRT((1-BB1282)/2)))</f>
        <v>0</v>
      </c>
      <c r="BD1282" s="30">
        <f t="shared" ca="1" si="751"/>
        <v>8942531.0058590006</v>
      </c>
    </row>
    <row r="1283" spans="20:56" x14ac:dyDescent="0.35">
      <c r="T1283" s="30">
        <f t="shared" ca="1" si="776"/>
        <v>0.43641872599487541</v>
      </c>
      <c r="U1283" s="30">
        <f t="shared" ca="1" si="776"/>
        <v>0.62199189567080115</v>
      </c>
      <c r="V1283" s="30">
        <f ca="1">IF(Riskregister!$E$5="",0,COUNTIF(BF$4:BF$53,"&lt;"&amp;T1283)*IF(U1283&lt;0.5,Riskregister!$K$5+(Riskregister!$L$5-Riskregister!$K$5)*SQRT(U1283/2),Riskregister!$L$5-(Riskregister!$L$5-Riskregister!$K$5)*SQRT((1-U1283)/2)))</f>
        <v>1213092.950229781</v>
      </c>
      <c r="W1283" s="30">
        <f t="shared" ca="1" si="777"/>
        <v>0.93226730069150388</v>
      </c>
      <c r="X1283" s="30">
        <f t="shared" ca="1" si="777"/>
        <v>0.10250540700567923</v>
      </c>
      <c r="Y1283" s="30">
        <f ca="1">IF(Riskregister!$E$6="",0,COUNTIF(BG$4:BG$53,"&lt;"&amp;W1283)*IF(X1283&lt;0.5,Riskregister!$K$6+(Riskregister!$L$6-Riskregister!$K$6)*SQRT(X1283/2),Riskregister!$L$6-(Riskregister!$L$6-Riskregister!$K$6)*SQRT((1-X1283)/2)))</f>
        <v>2430012.3157777693</v>
      </c>
      <c r="Z1283" s="30">
        <f t="shared" ca="1" si="778"/>
        <v>0.32051966300684243</v>
      </c>
      <c r="AA1283" s="30">
        <f t="shared" ca="1" si="778"/>
        <v>0.76857843317293761</v>
      </c>
      <c r="AB1283" s="30">
        <f ca="1">IF(Riskregister!$E$7="",0,COUNTIF(BH$4:BH$53,"&lt;"&amp;Z1283)*IF(AA1283&lt;0.5,Riskregister!$K$7+(Riskregister!$L$7-Riskregister!$K$7)*SQRT(AA1283/2),Riskregister!$L$7-(Riskregister!$L$7-Riskregister!$K$7)*SQRT((1-AA1283)/2)))</f>
        <v>1404714.9639005368</v>
      </c>
      <c r="AC1283" s="30">
        <f t="shared" ca="1" si="779"/>
        <v>0.29227204151071262</v>
      </c>
      <c r="AD1283" s="30">
        <f t="shared" ca="1" si="779"/>
        <v>0.2134070132330278</v>
      </c>
      <c r="AE1283" s="30">
        <f ca="1">IF(Riskregister!$E$8="",0,COUNTIF(BI$4:BI$53,"&lt;"&amp;AC1283)*IF(AD1283&lt;0.5,Riskregister!$K$8+(Riskregister!$L$8-Riskregister!$K$8)*SQRT(AD1283/2),Riskregister!$L$8-(Riskregister!$L$8-Riskregister!$K$8)*SQRT((1-AD1283)/2)))</f>
        <v>3670557.253111423</v>
      </c>
      <c r="AF1283" s="30">
        <f t="shared" ca="1" si="780"/>
        <v>0.61941336760926324</v>
      </c>
      <c r="AG1283" s="30">
        <f t="shared" ca="1" si="780"/>
        <v>0.24945016252402208</v>
      </c>
      <c r="AH1283" s="30">
        <f>IF(Riskregister!$E$9="",0,COUNTIF(BJ$4:BJ$53,"&lt;"&amp;AF1283)*IF(AG1283&lt;0.5,Riskregister!$K$9+(Riskregister!$L$9-Riskregister!$K$9)*SQRT(AG1283/2),Riskregister!$L$9-(Riskregister!$L$9-Riskregister!$K$9)*SQRT((1-AG1283)/2)))</f>
        <v>0</v>
      </c>
      <c r="AI1283" s="30">
        <f t="shared" ca="1" si="781"/>
        <v>0.26975902426339737</v>
      </c>
      <c r="AJ1283" s="30">
        <f t="shared" ca="1" si="781"/>
        <v>0.35629131854492124</v>
      </c>
      <c r="AK1283" s="30">
        <f>IF(Riskregister!$E$10="",0,COUNTIF(BK$4:BK$53,"&lt;"&amp;AI1283)*IF(AJ1283&lt;0.5,Riskregister!$K$10+(Riskregister!$L$10-Riskregister!$K$10)*SQRT(AJ1283/2),Riskregister!$L$10-(Riskregister!$L$10-Riskregister!$K$10)*SQRT((1-AJ1283)/2)))</f>
        <v>0</v>
      </c>
      <c r="AL1283" s="30">
        <f t="shared" ca="1" si="782"/>
        <v>0.69713167461033188</v>
      </c>
      <c r="AM1283" s="30">
        <f t="shared" ca="1" si="782"/>
        <v>0.31568167307791939</v>
      </c>
      <c r="AN1283" s="30">
        <f>IF(Riskregister!$E$11="",0,COUNTIF(BL$4:BL$53,"&lt;"&amp;AL1283)*IF(AM1283&lt;0.5,Riskregister!$K$11+(Riskregister!$L$11-Riskregister!$K$11)*SQRT(AM1283/2),Riskregister!$L$11-(Riskregister!$L$11-Riskregister!$K$11)*SQRT((1-AM1283)/2)))</f>
        <v>0</v>
      </c>
      <c r="AO1283" s="30">
        <f t="shared" ca="1" si="783"/>
        <v>2.7901921874680435E-2</v>
      </c>
      <c r="AP1283" s="30">
        <f t="shared" ca="1" si="783"/>
        <v>0.78252228135793256</v>
      </c>
      <c r="AQ1283" s="30">
        <f>IF(Riskregister!$E$12="",0,COUNTIF(BM$4:BM$53,"&lt;"&amp;AO1283)*IF(AP1283&lt;0.5,Riskregister!$K$12+(Riskregister!$L$12-Riskregister!$K$12)*SQRT(AP1283/2),Riskregister!$L$12-(Riskregister!$L$12-Riskregister!$K$12)*SQRT((1-AP1283)/2)))</f>
        <v>0</v>
      </c>
      <c r="AR1283" s="30">
        <f t="shared" ca="1" si="784"/>
        <v>0.82703640166699166</v>
      </c>
      <c r="AS1283" s="30">
        <f t="shared" ca="1" si="784"/>
        <v>4.7297242331688194E-2</v>
      </c>
      <c r="AT1283" s="30">
        <f>IF(Riskregister!$E$13="",0,COUNTIF(BN$4:BN$53,"&lt;"&amp;AR1283)*IF(AS1283&lt;0.5,Riskregister!$K$13+(Riskregister!$L$13-Riskregister!$K$13)*SQRT(AS1283/2),Riskregister!$L$13-(Riskregister!$L$13-Riskregister!$K$13)*SQRT((1-AS1283)/2)))</f>
        <v>0</v>
      </c>
      <c r="AU1283" s="30">
        <f t="shared" ca="1" si="785"/>
        <v>9.4690994017466723E-2</v>
      </c>
      <c r="AV1283" s="30">
        <f t="shared" ca="1" si="785"/>
        <v>0.63196321784725573</v>
      </c>
      <c r="AW1283" s="30">
        <f>IF(Riskregister!$E$14="",0,COUNTIF(BO$4:BO$53,"&lt;"&amp;AU1283)*IF(AV1283&lt;0.5,Riskregister!$K$14+(Riskregister!$L$14-Riskregister!$K$14)*SQRT(AV1283/2),Riskregister!$L$14-(Riskregister!$L$14-Riskregister!$K$14)*SQRT((1-AV1283)/2)))</f>
        <v>0</v>
      </c>
      <c r="AX1283" s="30">
        <f t="shared" ca="1" si="786"/>
        <v>5.0200629743509473E-2</v>
      </c>
      <c r="AY1283" s="30">
        <f t="shared" ca="1" si="786"/>
        <v>8.308855483763955E-2</v>
      </c>
      <c r="AZ1283" s="30">
        <f>IF(Riskregister!$E$15="",0,COUNTIF(BP$4:BP$53,"&lt;"&amp;AX1283)*IF(AY1283&lt;0.5,Riskregister!$K$15+(Riskregister!$L$15-Riskregister!$K$15)*SQRT(AY1283/2),Riskregister!$L$15-(Riskregister!$L$15-Riskregister!$K$15)*SQRT((1-AY1283)/2)))</f>
        <v>0</v>
      </c>
      <c r="BA1283" s="30">
        <f t="shared" ca="1" si="787"/>
        <v>3.9038310452757408E-2</v>
      </c>
      <c r="BB1283" s="30">
        <f t="shared" ca="1" si="787"/>
        <v>0.87136507247373041</v>
      </c>
      <c r="BC1283" s="30">
        <f>IF(Riskregister!$E$16="",0,COUNTIF(BQ$4:BQ$53,"&lt;"&amp;BA1283)*IF(BB1283&lt;0.5,Riskregister!$K$16+(Riskregister!$L$16-Riskregister!$K$16)*SQRT(BB1283/2),Riskregister!$L$16-(Riskregister!$L$16-Riskregister!$K$16)*SQRT((1-BB1283)/2)))</f>
        <v>0</v>
      </c>
      <c r="BD1283" s="30">
        <f t="shared" ca="1" si="751"/>
        <v>8718377.4830195084</v>
      </c>
    </row>
    <row r="1284" spans="20:56" x14ac:dyDescent="0.35">
      <c r="T1284" s="30">
        <f t="shared" ref="T1284:U1303" ca="1" si="788">RAND()</f>
        <v>5.6853780296044709E-2</v>
      </c>
      <c r="U1284" s="30">
        <f t="shared" ca="1" si="788"/>
        <v>0.77653096191730453</v>
      </c>
      <c r="V1284" s="30">
        <f ca="1">IF(Riskregister!$E$5="",0,COUNTIF(BF$4:BF$53,"&lt;"&amp;T1284)*IF(U1284&lt;0.5,Riskregister!$K$5+(Riskregister!$L$5-Riskregister!$K$5)*SQRT(U1284/2),Riskregister!$L$5-(Riskregister!$L$5-Riskregister!$K$5)*SQRT((1-U1284)/2)))</f>
        <v>449579.78824016731</v>
      </c>
      <c r="W1284" s="30">
        <f t="shared" ref="W1284:X1303" ca="1" si="789">RAND()</f>
        <v>0.70916895726150075</v>
      </c>
      <c r="X1284" s="30">
        <f t="shared" ca="1" si="789"/>
        <v>0.85518589352236363</v>
      </c>
      <c r="Y1284" s="30">
        <f ca="1">IF(Riskregister!$E$6="",0,COUNTIF(BG$4:BG$53,"&lt;"&amp;W1284)*IF(X1284&lt;0.5,Riskregister!$K$6+(Riskregister!$L$6-Riskregister!$K$6)*SQRT(X1284/2),Riskregister!$L$6-(Riskregister!$L$6-Riskregister!$K$6)*SQRT((1-X1284)/2)))</f>
        <v>4546937.8291195054</v>
      </c>
      <c r="Z1284" s="30">
        <f t="shared" ref="Z1284:AA1303" ca="1" si="790">RAND()</f>
        <v>0.65451271606216854</v>
      </c>
      <c r="AA1284" s="30">
        <f t="shared" ca="1" si="790"/>
        <v>0.3290819668957834</v>
      </c>
      <c r="AB1284" s="30">
        <f ca="1">IF(Riskregister!$E$7="",0,COUNTIF(BH$4:BH$53,"&lt;"&amp;Z1284)*IF(AA1284&lt;0.5,Riskregister!$K$7+(Riskregister!$L$7-Riskregister!$K$7)*SQRT(AA1284/2),Riskregister!$L$7-(Riskregister!$L$7-Riskregister!$K$7)*SQRT((1-AA1284)/2)))</f>
        <v>1343809.4652125074</v>
      </c>
      <c r="AC1284" s="30">
        <f t="shared" ref="AC1284:AD1303" ca="1" si="791">RAND()</f>
        <v>0.51608533413155966</v>
      </c>
      <c r="AD1284" s="30">
        <f t="shared" ca="1" si="791"/>
        <v>0.12074173703806035</v>
      </c>
      <c r="AE1284" s="30">
        <f ca="1">IF(Riskregister!$E$8="",0,COUNTIF(BI$4:BI$53,"&lt;"&amp;AC1284)*IF(AD1284&lt;0.5,Riskregister!$K$8+(Riskregister!$L$8-Riskregister!$K$8)*SQRT(AD1284/2),Riskregister!$L$8-(Riskregister!$L$8-Riskregister!$K$8)*SQRT((1-AD1284)/2)))</f>
        <v>4364438.24743181</v>
      </c>
      <c r="AF1284" s="30">
        <f t="shared" ref="AF1284:AG1303" ca="1" si="792">RAND()</f>
        <v>0.31936360466400793</v>
      </c>
      <c r="AG1284" s="30">
        <f t="shared" ca="1" si="792"/>
        <v>0.48082243878874886</v>
      </c>
      <c r="AH1284" s="30">
        <f>IF(Riskregister!$E$9="",0,COUNTIF(BJ$4:BJ$53,"&lt;"&amp;AF1284)*IF(AG1284&lt;0.5,Riskregister!$K$9+(Riskregister!$L$9-Riskregister!$K$9)*SQRT(AG1284/2),Riskregister!$L$9-(Riskregister!$L$9-Riskregister!$K$9)*SQRT((1-AG1284)/2)))</f>
        <v>0</v>
      </c>
      <c r="AI1284" s="30">
        <f t="shared" ref="AI1284:AJ1303" ca="1" si="793">RAND()</f>
        <v>0.61341475568137127</v>
      </c>
      <c r="AJ1284" s="30">
        <f t="shared" ca="1" si="793"/>
        <v>0.99047858014456391</v>
      </c>
      <c r="AK1284" s="30">
        <f>IF(Riskregister!$E$10="",0,COUNTIF(BK$4:BK$53,"&lt;"&amp;AI1284)*IF(AJ1284&lt;0.5,Riskregister!$K$10+(Riskregister!$L$10-Riskregister!$K$10)*SQRT(AJ1284/2),Riskregister!$L$10-(Riskregister!$L$10-Riskregister!$K$10)*SQRT((1-AJ1284)/2)))</f>
        <v>0</v>
      </c>
      <c r="AL1284" s="30">
        <f t="shared" ref="AL1284:AM1303" ca="1" si="794">RAND()</f>
        <v>0.56842673063706495</v>
      </c>
      <c r="AM1284" s="30">
        <f t="shared" ca="1" si="794"/>
        <v>0.32886062101581992</v>
      </c>
      <c r="AN1284" s="30">
        <f>IF(Riskregister!$E$11="",0,COUNTIF(BL$4:BL$53,"&lt;"&amp;AL1284)*IF(AM1284&lt;0.5,Riskregister!$K$11+(Riskregister!$L$11-Riskregister!$K$11)*SQRT(AM1284/2),Riskregister!$L$11-(Riskregister!$L$11-Riskregister!$K$11)*SQRT((1-AM1284)/2)))</f>
        <v>0</v>
      </c>
      <c r="AO1284" s="30">
        <f t="shared" ref="AO1284:AP1303" ca="1" si="795">RAND()</f>
        <v>0.60839153959759551</v>
      </c>
      <c r="AP1284" s="30">
        <f t="shared" ca="1" si="795"/>
        <v>0.27228651858739206</v>
      </c>
      <c r="AQ1284" s="30">
        <f>IF(Riskregister!$E$12="",0,COUNTIF(BM$4:BM$53,"&lt;"&amp;AO1284)*IF(AP1284&lt;0.5,Riskregister!$K$12+(Riskregister!$L$12-Riskregister!$K$12)*SQRT(AP1284/2),Riskregister!$L$12-(Riskregister!$L$12-Riskregister!$K$12)*SQRT((1-AP1284)/2)))</f>
        <v>0</v>
      </c>
      <c r="AR1284" s="30">
        <f t="shared" ref="AR1284:AS1303" ca="1" si="796">RAND()</f>
        <v>0.87948567687329005</v>
      </c>
      <c r="AS1284" s="30">
        <f t="shared" ca="1" si="796"/>
        <v>0.44175180680254378</v>
      </c>
      <c r="AT1284" s="30">
        <f>IF(Riskregister!$E$13="",0,COUNTIF(BN$4:BN$53,"&lt;"&amp;AR1284)*IF(AS1284&lt;0.5,Riskregister!$K$13+(Riskregister!$L$13-Riskregister!$K$13)*SQRT(AS1284/2),Riskregister!$L$13-(Riskregister!$L$13-Riskregister!$K$13)*SQRT((1-AS1284)/2)))</f>
        <v>0</v>
      </c>
      <c r="AU1284" s="30">
        <f t="shared" ref="AU1284:AV1303" ca="1" si="797">RAND()</f>
        <v>0.21410047734722282</v>
      </c>
      <c r="AV1284" s="30">
        <f t="shared" ca="1" si="797"/>
        <v>0.5100250265745897</v>
      </c>
      <c r="AW1284" s="30">
        <f>IF(Riskregister!$E$14="",0,COUNTIF(BO$4:BO$53,"&lt;"&amp;AU1284)*IF(AV1284&lt;0.5,Riskregister!$K$14+(Riskregister!$L$14-Riskregister!$K$14)*SQRT(AV1284/2),Riskregister!$L$14-(Riskregister!$L$14-Riskregister!$K$14)*SQRT((1-AV1284)/2)))</f>
        <v>0</v>
      </c>
      <c r="AX1284" s="30">
        <f t="shared" ref="AX1284:AY1303" ca="1" si="798">RAND()</f>
        <v>0.94305398510481475</v>
      </c>
      <c r="AY1284" s="30">
        <f t="shared" ca="1" si="798"/>
        <v>0.42285368405081702</v>
      </c>
      <c r="AZ1284" s="30">
        <f>IF(Riskregister!$E$15="",0,COUNTIF(BP$4:BP$53,"&lt;"&amp;AX1284)*IF(AY1284&lt;0.5,Riskregister!$K$15+(Riskregister!$L$15-Riskregister!$K$15)*SQRT(AY1284/2),Riskregister!$L$15-(Riskregister!$L$15-Riskregister!$K$15)*SQRT((1-AY1284)/2)))</f>
        <v>0</v>
      </c>
      <c r="BA1284" s="30">
        <f t="shared" ref="BA1284:BB1303" ca="1" si="799">RAND()</f>
        <v>6.3979220459299158E-2</v>
      </c>
      <c r="BB1284" s="30">
        <f t="shared" ca="1" si="799"/>
        <v>0.60443147945128695</v>
      </c>
      <c r="BC1284" s="30">
        <f>IF(Riskregister!$E$16="",0,COUNTIF(BQ$4:BQ$53,"&lt;"&amp;BA1284)*IF(BB1284&lt;0.5,Riskregister!$K$16+(Riskregister!$L$16-Riskregister!$K$16)*SQRT(BB1284/2),Riskregister!$L$16-(Riskregister!$L$16-Riskregister!$K$16)*SQRT((1-BB1284)/2)))</f>
        <v>0</v>
      </c>
      <c r="BD1284" s="30">
        <f t="shared" ref="BD1284:BD1347" ca="1" si="800">V1284+Y1284+AB1284+AE1284+AH1284+AK1284+AN1284+AQ1284+AT1284+AW1284+AZ1284+BC1284</f>
        <v>10704765.33000399</v>
      </c>
    </row>
    <row r="1285" spans="20:56" x14ac:dyDescent="0.35">
      <c r="T1285" s="30">
        <f t="shared" ca="1" si="788"/>
        <v>0.44569272501679669</v>
      </c>
      <c r="U1285" s="30">
        <f t="shared" ca="1" si="788"/>
        <v>0.11335616797056658</v>
      </c>
      <c r="V1285" s="30">
        <f ca="1">IF(Riskregister!$E$5="",0,COUNTIF(BF$4:BF$53,"&lt;"&amp;T1285)*IF(U1285&lt;0.5,Riskregister!$K$5+(Riskregister!$L$5-Riskregister!$K$5)*SQRT(U1285/2),Riskregister!$L$5-(Riskregister!$L$5-Riskregister!$K$5)*SQRT((1-U1285)/2)))</f>
        <v>771396.65222770884</v>
      </c>
      <c r="W1285" s="30">
        <f t="shared" ca="1" si="789"/>
        <v>0.81533847676370874</v>
      </c>
      <c r="X1285" s="30">
        <f t="shared" ca="1" si="789"/>
        <v>0.5595327280000485</v>
      </c>
      <c r="Y1285" s="30">
        <f ca="1">IF(Riskregister!$E$6="",0,COUNTIF(BG$4:BG$53,"&lt;"&amp;W1285)*IF(X1285&lt;0.5,Riskregister!$K$6+(Riskregister!$L$6-Riskregister!$K$6)*SQRT(X1285/2),Riskregister!$L$6-(Riskregister!$L$6-Riskregister!$K$6)*SQRT((1-X1285)/2)))</f>
        <v>3465830.9397833585</v>
      </c>
      <c r="Z1285" s="30">
        <f t="shared" ca="1" si="790"/>
        <v>0.14631043914688779</v>
      </c>
      <c r="AA1285" s="30">
        <f t="shared" ca="1" si="790"/>
        <v>0.9828527026302597</v>
      </c>
      <c r="AB1285" s="30">
        <f ca="1">IF(Riskregister!$E$7="",0,COUNTIF(BH$4:BH$53,"&lt;"&amp;Z1285)*IF(AA1285&lt;0.5,Riskregister!$K$7+(Riskregister!$L$7-Riskregister!$K$7)*SQRT(AA1285/2),Riskregister!$L$7-(Riskregister!$L$7-Riskregister!$K$7)*SQRT((1-AA1285)/2)))</f>
        <v>1470368.4011425243</v>
      </c>
      <c r="AC1285" s="30">
        <f t="shared" ca="1" si="791"/>
        <v>0.9020227370360363</v>
      </c>
      <c r="AD1285" s="30">
        <f t="shared" ca="1" si="791"/>
        <v>8.1506037739167425E-2</v>
      </c>
      <c r="AE1285" s="30">
        <f ca="1">IF(Riskregister!$E$8="",0,COUNTIF(BI$4:BI$53,"&lt;"&amp;AC1285)*IF(AD1285&lt;0.5,Riskregister!$K$8+(Riskregister!$L$8-Riskregister!$K$8)*SQRT(AD1285/2),Riskregister!$L$8-(Riskregister!$L$8-Riskregister!$K$8)*SQRT((1-AD1285)/2)))</f>
        <v>6244033.5865935441</v>
      </c>
      <c r="AF1285" s="30">
        <f t="shared" ca="1" si="792"/>
        <v>0.72618721342783399</v>
      </c>
      <c r="AG1285" s="30">
        <f t="shared" ca="1" si="792"/>
        <v>0.42153662777254142</v>
      </c>
      <c r="AH1285" s="30">
        <f>IF(Riskregister!$E$9="",0,COUNTIF(BJ$4:BJ$53,"&lt;"&amp;AF1285)*IF(AG1285&lt;0.5,Riskregister!$K$9+(Riskregister!$L$9-Riskregister!$K$9)*SQRT(AG1285/2),Riskregister!$L$9-(Riskregister!$L$9-Riskregister!$K$9)*SQRT((1-AG1285)/2)))</f>
        <v>0</v>
      </c>
      <c r="AI1285" s="30">
        <f t="shared" ca="1" si="793"/>
        <v>0.56052471440743412</v>
      </c>
      <c r="AJ1285" s="30">
        <f t="shared" ca="1" si="793"/>
        <v>0.73855224483666715</v>
      </c>
      <c r="AK1285" s="30">
        <f>IF(Riskregister!$E$10="",0,COUNTIF(BK$4:BK$53,"&lt;"&amp;AI1285)*IF(AJ1285&lt;0.5,Riskregister!$K$10+(Riskregister!$L$10-Riskregister!$K$10)*SQRT(AJ1285/2),Riskregister!$L$10-(Riskregister!$L$10-Riskregister!$K$10)*SQRT((1-AJ1285)/2)))</f>
        <v>0</v>
      </c>
      <c r="AL1285" s="30">
        <f t="shared" ca="1" si="794"/>
        <v>0.66111590823796884</v>
      </c>
      <c r="AM1285" s="30">
        <f t="shared" ca="1" si="794"/>
        <v>8.6886099030700548E-2</v>
      </c>
      <c r="AN1285" s="30">
        <f>IF(Riskregister!$E$11="",0,COUNTIF(BL$4:BL$53,"&lt;"&amp;AL1285)*IF(AM1285&lt;0.5,Riskregister!$K$11+(Riskregister!$L$11-Riskregister!$K$11)*SQRT(AM1285/2),Riskregister!$L$11-(Riskregister!$L$11-Riskregister!$K$11)*SQRT((1-AM1285)/2)))</f>
        <v>0</v>
      </c>
      <c r="AO1285" s="30">
        <f t="shared" ca="1" si="795"/>
        <v>0.29498000794294676</v>
      </c>
      <c r="AP1285" s="30">
        <f t="shared" ca="1" si="795"/>
        <v>0.36961329329879622</v>
      </c>
      <c r="AQ1285" s="30">
        <f>IF(Riskregister!$E$12="",0,COUNTIF(BM$4:BM$53,"&lt;"&amp;AO1285)*IF(AP1285&lt;0.5,Riskregister!$K$12+(Riskregister!$L$12-Riskregister!$K$12)*SQRT(AP1285/2),Riskregister!$L$12-(Riskregister!$L$12-Riskregister!$K$12)*SQRT((1-AP1285)/2)))</f>
        <v>0</v>
      </c>
      <c r="AR1285" s="30">
        <f t="shared" ca="1" si="796"/>
        <v>0.57336766283695262</v>
      </c>
      <c r="AS1285" s="30">
        <f t="shared" ca="1" si="796"/>
        <v>1.7886249927957176E-2</v>
      </c>
      <c r="AT1285" s="30">
        <f>IF(Riskregister!$E$13="",0,COUNTIF(BN$4:BN$53,"&lt;"&amp;AR1285)*IF(AS1285&lt;0.5,Riskregister!$K$13+(Riskregister!$L$13-Riskregister!$K$13)*SQRT(AS1285/2),Riskregister!$L$13-(Riskregister!$L$13-Riskregister!$K$13)*SQRT((1-AS1285)/2)))</f>
        <v>0</v>
      </c>
      <c r="AU1285" s="30">
        <f t="shared" ca="1" si="797"/>
        <v>0.73779132008491599</v>
      </c>
      <c r="AV1285" s="30">
        <f t="shared" ca="1" si="797"/>
        <v>0.59516744194560967</v>
      </c>
      <c r="AW1285" s="30">
        <f>IF(Riskregister!$E$14="",0,COUNTIF(BO$4:BO$53,"&lt;"&amp;AU1285)*IF(AV1285&lt;0.5,Riskregister!$K$14+(Riskregister!$L$14-Riskregister!$K$14)*SQRT(AV1285/2),Riskregister!$L$14-(Riskregister!$L$14-Riskregister!$K$14)*SQRT((1-AV1285)/2)))</f>
        <v>0</v>
      </c>
      <c r="AX1285" s="30">
        <f t="shared" ca="1" si="798"/>
        <v>0.17167544546507996</v>
      </c>
      <c r="AY1285" s="30">
        <f t="shared" ca="1" si="798"/>
        <v>0.9639625423396817</v>
      </c>
      <c r="AZ1285" s="30">
        <f>IF(Riskregister!$E$15="",0,COUNTIF(BP$4:BP$53,"&lt;"&amp;AX1285)*IF(AY1285&lt;0.5,Riskregister!$K$15+(Riskregister!$L$15-Riskregister!$K$15)*SQRT(AY1285/2),Riskregister!$L$15-(Riskregister!$L$15-Riskregister!$K$15)*SQRT((1-AY1285)/2)))</f>
        <v>0</v>
      </c>
      <c r="BA1285" s="30">
        <f t="shared" ca="1" si="799"/>
        <v>0.30881586669412786</v>
      </c>
      <c r="BB1285" s="30">
        <f t="shared" ca="1" si="799"/>
        <v>8.8199726602235629E-2</v>
      </c>
      <c r="BC1285" s="30">
        <f>IF(Riskregister!$E$16="",0,COUNTIF(BQ$4:BQ$53,"&lt;"&amp;BA1285)*IF(BB1285&lt;0.5,Riskregister!$K$16+(Riskregister!$L$16-Riskregister!$K$16)*SQRT(BB1285/2),Riskregister!$L$16-(Riskregister!$L$16-Riskregister!$K$16)*SQRT((1-BB1285)/2)))</f>
        <v>0</v>
      </c>
      <c r="BD1285" s="30">
        <f t="shared" ca="1" si="800"/>
        <v>11951629.579747137</v>
      </c>
    </row>
    <row r="1286" spans="20:56" x14ac:dyDescent="0.35">
      <c r="T1286" s="30">
        <f t="shared" ca="1" si="788"/>
        <v>0.7833885242069959</v>
      </c>
      <c r="U1286" s="30">
        <f t="shared" ca="1" si="788"/>
        <v>0.27686519948075994</v>
      </c>
      <c r="V1286" s="30">
        <f ca="1">IF(Riskregister!$E$5="",0,COUNTIF(BF$4:BF$53,"&lt;"&amp;T1286)*IF(U1286&lt;0.5,Riskregister!$K$5+(Riskregister!$L$5-Riskregister!$K$5)*SQRT(U1286/2),Riskregister!$L$5-(Riskregister!$L$5-Riskregister!$K$5)*SQRT((1-U1286)/2)))</f>
        <v>1587146.96211936</v>
      </c>
      <c r="W1286" s="30">
        <f t="shared" ca="1" si="789"/>
        <v>0.95821857254932219</v>
      </c>
      <c r="X1286" s="30">
        <f t="shared" ca="1" si="789"/>
        <v>0.34904741855269616</v>
      </c>
      <c r="Y1286" s="30">
        <f ca="1">IF(Riskregister!$E$6="",0,COUNTIF(BG$4:BG$53,"&lt;"&amp;W1286)*IF(X1286&lt;0.5,Riskregister!$K$6+(Riskregister!$L$6-Riskregister!$K$6)*SQRT(X1286/2),Riskregister!$L$6-(Riskregister!$L$6-Riskregister!$K$6)*SQRT((1-X1286)/2)))</f>
        <v>4759843.1418590052</v>
      </c>
      <c r="Z1286" s="30">
        <f t="shared" ca="1" si="790"/>
        <v>0.10736273025472887</v>
      </c>
      <c r="AA1286" s="30">
        <f t="shared" ca="1" si="790"/>
        <v>0.27755488962148378</v>
      </c>
      <c r="AB1286" s="30">
        <f ca="1">IF(Riskregister!$E$7="",0,COUNTIF(BH$4:BH$53,"&lt;"&amp;Z1286)*IF(AA1286&lt;0.5,Riskregister!$K$7+(Riskregister!$L$7-Riskregister!$K$7)*SQRT(AA1286/2),Riskregister!$L$7-(Riskregister!$L$7-Riskregister!$K$7)*SQRT((1-AA1286)/2)))</f>
        <v>541154.87074027723</v>
      </c>
      <c r="AC1286" s="30">
        <f t="shared" ca="1" si="791"/>
        <v>0.31628762772179608</v>
      </c>
      <c r="AD1286" s="30">
        <f t="shared" ca="1" si="791"/>
        <v>0.39187449745940428</v>
      </c>
      <c r="AE1286" s="30">
        <f ca="1">IF(Riskregister!$E$8="",0,COUNTIF(BI$4:BI$53,"&lt;"&amp;AC1286)*IF(AD1286&lt;0.5,Riskregister!$K$8+(Riskregister!$L$8-Riskregister!$K$8)*SQRT(AD1286/2),Riskregister!$L$8-(Riskregister!$L$8-Riskregister!$K$8)*SQRT((1-AD1286)/2)))</f>
        <v>4760891.1662955666</v>
      </c>
      <c r="AF1286" s="30">
        <f t="shared" ca="1" si="792"/>
        <v>0.76729269552146828</v>
      </c>
      <c r="AG1286" s="30">
        <f t="shared" ca="1" si="792"/>
        <v>9.1252085993730803E-2</v>
      </c>
      <c r="AH1286" s="30">
        <f>IF(Riskregister!$E$9="",0,COUNTIF(BJ$4:BJ$53,"&lt;"&amp;AF1286)*IF(AG1286&lt;0.5,Riskregister!$K$9+(Riskregister!$L$9-Riskregister!$K$9)*SQRT(AG1286/2),Riskregister!$L$9-(Riskregister!$L$9-Riskregister!$K$9)*SQRT((1-AG1286)/2)))</f>
        <v>0</v>
      </c>
      <c r="AI1286" s="30">
        <f t="shared" ca="1" si="793"/>
        <v>0.12793668679964831</v>
      </c>
      <c r="AJ1286" s="30">
        <f t="shared" ca="1" si="793"/>
        <v>0.50471345841811543</v>
      </c>
      <c r="AK1286" s="30">
        <f>IF(Riskregister!$E$10="",0,COUNTIF(BK$4:BK$53,"&lt;"&amp;AI1286)*IF(AJ1286&lt;0.5,Riskregister!$K$10+(Riskregister!$L$10-Riskregister!$K$10)*SQRT(AJ1286/2),Riskregister!$L$10-(Riskregister!$L$10-Riskregister!$K$10)*SQRT((1-AJ1286)/2)))</f>
        <v>0</v>
      </c>
      <c r="AL1286" s="30">
        <f t="shared" ca="1" si="794"/>
        <v>0.88517368112705053</v>
      </c>
      <c r="AM1286" s="30">
        <f t="shared" ca="1" si="794"/>
        <v>0.82939304709359685</v>
      </c>
      <c r="AN1286" s="30">
        <f>IF(Riskregister!$E$11="",0,COUNTIF(BL$4:BL$53,"&lt;"&amp;AL1286)*IF(AM1286&lt;0.5,Riskregister!$K$11+(Riskregister!$L$11-Riskregister!$K$11)*SQRT(AM1286/2),Riskregister!$L$11-(Riskregister!$L$11-Riskregister!$K$11)*SQRT((1-AM1286)/2)))</f>
        <v>0</v>
      </c>
      <c r="AO1286" s="30">
        <f t="shared" ca="1" si="795"/>
        <v>0.5784990930456122</v>
      </c>
      <c r="AP1286" s="30">
        <f t="shared" ca="1" si="795"/>
        <v>0.44317300910345381</v>
      </c>
      <c r="AQ1286" s="30">
        <f>IF(Riskregister!$E$12="",0,COUNTIF(BM$4:BM$53,"&lt;"&amp;AO1286)*IF(AP1286&lt;0.5,Riskregister!$K$12+(Riskregister!$L$12-Riskregister!$K$12)*SQRT(AP1286/2),Riskregister!$L$12-(Riskregister!$L$12-Riskregister!$K$12)*SQRT((1-AP1286)/2)))</f>
        <v>0</v>
      </c>
      <c r="AR1286" s="30">
        <f t="shared" ca="1" si="796"/>
        <v>0.65732851665769665</v>
      </c>
      <c r="AS1286" s="30">
        <f t="shared" ca="1" si="796"/>
        <v>0.5886523525363847</v>
      </c>
      <c r="AT1286" s="30">
        <f>IF(Riskregister!$E$13="",0,COUNTIF(BN$4:BN$53,"&lt;"&amp;AR1286)*IF(AS1286&lt;0.5,Riskregister!$K$13+(Riskregister!$L$13-Riskregister!$K$13)*SQRT(AS1286/2),Riskregister!$L$13-(Riskregister!$L$13-Riskregister!$K$13)*SQRT((1-AS1286)/2)))</f>
        <v>0</v>
      </c>
      <c r="AU1286" s="30">
        <f t="shared" ca="1" si="797"/>
        <v>0.65386646775832802</v>
      </c>
      <c r="AV1286" s="30">
        <f t="shared" ca="1" si="797"/>
        <v>0.24070253812090747</v>
      </c>
      <c r="AW1286" s="30">
        <f>IF(Riskregister!$E$14="",0,COUNTIF(BO$4:BO$53,"&lt;"&amp;AU1286)*IF(AV1286&lt;0.5,Riskregister!$K$14+(Riskregister!$L$14-Riskregister!$K$14)*SQRT(AV1286/2),Riskregister!$L$14-(Riskregister!$L$14-Riskregister!$K$14)*SQRT((1-AV1286)/2)))</f>
        <v>0</v>
      </c>
      <c r="AX1286" s="30">
        <f t="shared" ca="1" si="798"/>
        <v>3.9072307221493907E-2</v>
      </c>
      <c r="AY1286" s="30">
        <f t="shared" ca="1" si="798"/>
        <v>2.4127355964559283E-2</v>
      </c>
      <c r="AZ1286" s="30">
        <f>IF(Riskregister!$E$15="",0,COUNTIF(BP$4:BP$53,"&lt;"&amp;AX1286)*IF(AY1286&lt;0.5,Riskregister!$K$15+(Riskregister!$L$15-Riskregister!$K$15)*SQRT(AY1286/2),Riskregister!$L$15-(Riskregister!$L$15-Riskregister!$K$15)*SQRT((1-AY1286)/2)))</f>
        <v>0</v>
      </c>
      <c r="BA1286" s="30">
        <f t="shared" ca="1" si="799"/>
        <v>0.18773133721654078</v>
      </c>
      <c r="BB1286" s="30">
        <f t="shared" ca="1" si="799"/>
        <v>0.51770932408302739</v>
      </c>
      <c r="BC1286" s="30">
        <f>IF(Riskregister!$E$16="",0,COUNTIF(BQ$4:BQ$53,"&lt;"&amp;BA1286)*IF(BB1286&lt;0.5,Riskregister!$K$16+(Riskregister!$L$16-Riskregister!$K$16)*SQRT(BB1286/2),Riskregister!$L$16-(Riskregister!$L$16-Riskregister!$K$16)*SQRT((1-BB1286)/2)))</f>
        <v>0</v>
      </c>
      <c r="BD1286" s="30">
        <f t="shared" ca="1" si="800"/>
        <v>11649036.141014211</v>
      </c>
    </row>
    <row r="1287" spans="20:56" x14ac:dyDescent="0.35">
      <c r="T1287" s="30">
        <f t="shared" ca="1" si="788"/>
        <v>0.35757828139364978</v>
      </c>
      <c r="U1287" s="30">
        <f t="shared" ca="1" si="788"/>
        <v>0.91077699637243748</v>
      </c>
      <c r="V1287" s="30">
        <f ca="1">IF(Riskregister!$E$5="",0,COUNTIF(BF$4:BF$53,"&lt;"&amp;T1287)*IF(U1287&lt;0.5,Riskregister!$K$5+(Riskregister!$L$5-Riskregister!$K$5)*SQRT(U1287/2),Riskregister!$L$5-(Riskregister!$L$5-Riskregister!$K$5)*SQRT((1-U1287)/2)))</f>
        <v>1514860.626963556</v>
      </c>
      <c r="W1287" s="30">
        <f t="shared" ca="1" si="789"/>
        <v>0.76253016710049493</v>
      </c>
      <c r="X1287" s="30">
        <f t="shared" ca="1" si="789"/>
        <v>5.4632633920021156E-2</v>
      </c>
      <c r="Y1287" s="30">
        <f ca="1">IF(Riskregister!$E$6="",0,COUNTIF(BG$4:BG$53,"&lt;"&amp;W1287)*IF(X1287&lt;0.5,Riskregister!$K$6+(Riskregister!$L$6-Riskregister!$K$6)*SQRT(X1287/2),Riskregister!$L$6-(Riskregister!$L$6-Riskregister!$K$6)*SQRT((1-X1287)/2)))</f>
        <v>1492493.0266136024</v>
      </c>
      <c r="Z1287" s="30">
        <f t="shared" ca="1" si="790"/>
        <v>0.55396897010012125</v>
      </c>
      <c r="AA1287" s="30">
        <f t="shared" ca="1" si="790"/>
        <v>0.92040111021084337</v>
      </c>
      <c r="AB1287" s="30">
        <f ca="1">IF(Riskregister!$E$7="",0,COUNTIF(BH$4:BH$53,"&lt;"&amp;Z1287)*IF(AA1287&lt;0.5,Riskregister!$K$7+(Riskregister!$L$7-Riskregister!$K$7)*SQRT(AA1287/2),Riskregister!$L$7-(Riskregister!$L$7-Riskregister!$K$7)*SQRT((1-AA1287)/2)))</f>
        <v>1981054.2374183857</v>
      </c>
      <c r="AC1287" s="30">
        <f t="shared" ca="1" si="791"/>
        <v>3.7742436171836258E-2</v>
      </c>
      <c r="AD1287" s="30">
        <f t="shared" ca="1" si="791"/>
        <v>0.72530832456150329</v>
      </c>
      <c r="AE1287" s="30">
        <f ca="1">IF(Riskregister!$E$8="",0,COUNTIF(BI$4:BI$53,"&lt;"&amp;AC1287)*IF(AD1287&lt;0.5,Riskregister!$K$8+(Riskregister!$L$8-Riskregister!$K$8)*SQRT(AD1287/2),Riskregister!$L$8-(Riskregister!$L$8-Riskregister!$K$8)*SQRT((1-AD1287)/2)))</f>
        <v>0</v>
      </c>
      <c r="AF1287" s="30">
        <f t="shared" ca="1" si="792"/>
        <v>8.0258719528986111E-2</v>
      </c>
      <c r="AG1287" s="30">
        <f t="shared" ca="1" si="792"/>
        <v>0.78112779813373268</v>
      </c>
      <c r="AH1287" s="30">
        <f>IF(Riskregister!$E$9="",0,COUNTIF(BJ$4:BJ$53,"&lt;"&amp;AF1287)*IF(AG1287&lt;0.5,Riskregister!$K$9+(Riskregister!$L$9-Riskregister!$K$9)*SQRT(AG1287/2),Riskregister!$L$9-(Riskregister!$L$9-Riskregister!$K$9)*SQRT((1-AG1287)/2)))</f>
        <v>0</v>
      </c>
      <c r="AI1287" s="30">
        <f t="shared" ca="1" si="793"/>
        <v>0.34986996451137542</v>
      </c>
      <c r="AJ1287" s="30">
        <f t="shared" ca="1" si="793"/>
        <v>0.18763668860398819</v>
      </c>
      <c r="AK1287" s="30">
        <f>IF(Riskregister!$E$10="",0,COUNTIF(BK$4:BK$53,"&lt;"&amp;AI1287)*IF(AJ1287&lt;0.5,Riskregister!$K$10+(Riskregister!$L$10-Riskregister!$K$10)*SQRT(AJ1287/2),Riskregister!$L$10-(Riskregister!$L$10-Riskregister!$K$10)*SQRT((1-AJ1287)/2)))</f>
        <v>0</v>
      </c>
      <c r="AL1287" s="30">
        <f t="shared" ca="1" si="794"/>
        <v>7.9081148827611081E-3</v>
      </c>
      <c r="AM1287" s="30">
        <f t="shared" ca="1" si="794"/>
        <v>0.55859548811509041</v>
      </c>
      <c r="AN1287" s="30">
        <f>IF(Riskregister!$E$11="",0,COUNTIF(BL$4:BL$53,"&lt;"&amp;AL1287)*IF(AM1287&lt;0.5,Riskregister!$K$11+(Riskregister!$L$11-Riskregister!$K$11)*SQRT(AM1287/2),Riskregister!$L$11-(Riskregister!$L$11-Riskregister!$K$11)*SQRT((1-AM1287)/2)))</f>
        <v>0</v>
      </c>
      <c r="AO1287" s="30">
        <f t="shared" ca="1" si="795"/>
        <v>0.41820686230327453</v>
      </c>
      <c r="AP1287" s="30">
        <f t="shared" ca="1" si="795"/>
        <v>0.31869407959324292</v>
      </c>
      <c r="AQ1287" s="30">
        <f>IF(Riskregister!$E$12="",0,COUNTIF(BM$4:BM$53,"&lt;"&amp;AO1287)*IF(AP1287&lt;0.5,Riskregister!$K$12+(Riskregister!$L$12-Riskregister!$K$12)*SQRT(AP1287/2),Riskregister!$L$12-(Riskregister!$L$12-Riskregister!$K$12)*SQRT((1-AP1287)/2)))</f>
        <v>0</v>
      </c>
      <c r="AR1287" s="30">
        <f t="shared" ca="1" si="796"/>
        <v>0.41065672317018342</v>
      </c>
      <c r="AS1287" s="30">
        <f t="shared" ca="1" si="796"/>
        <v>5.793510558527315E-2</v>
      </c>
      <c r="AT1287" s="30">
        <f>IF(Riskregister!$E$13="",0,COUNTIF(BN$4:BN$53,"&lt;"&amp;AR1287)*IF(AS1287&lt;0.5,Riskregister!$K$13+(Riskregister!$L$13-Riskregister!$K$13)*SQRT(AS1287/2),Riskregister!$L$13-(Riskregister!$L$13-Riskregister!$K$13)*SQRT((1-AS1287)/2)))</f>
        <v>0</v>
      </c>
      <c r="AU1287" s="30">
        <f t="shared" ca="1" si="797"/>
        <v>0.67589110656147255</v>
      </c>
      <c r="AV1287" s="30">
        <f t="shared" ca="1" si="797"/>
        <v>3.4658220379380378E-2</v>
      </c>
      <c r="AW1287" s="30">
        <f>IF(Riskregister!$E$14="",0,COUNTIF(BO$4:BO$53,"&lt;"&amp;AU1287)*IF(AV1287&lt;0.5,Riskregister!$K$14+(Riskregister!$L$14-Riskregister!$K$14)*SQRT(AV1287/2),Riskregister!$L$14-(Riskregister!$L$14-Riskregister!$K$14)*SQRT((1-AV1287)/2)))</f>
        <v>0</v>
      </c>
      <c r="AX1287" s="30">
        <f t="shared" ca="1" si="798"/>
        <v>0.90261675702319155</v>
      </c>
      <c r="AY1287" s="30">
        <f t="shared" ca="1" si="798"/>
        <v>0.36061045389347834</v>
      </c>
      <c r="AZ1287" s="30">
        <f>IF(Riskregister!$E$15="",0,COUNTIF(BP$4:BP$53,"&lt;"&amp;AX1287)*IF(AY1287&lt;0.5,Riskregister!$K$15+(Riskregister!$L$15-Riskregister!$K$15)*SQRT(AY1287/2),Riskregister!$L$15-(Riskregister!$L$15-Riskregister!$K$15)*SQRT((1-AY1287)/2)))</f>
        <v>0</v>
      </c>
      <c r="BA1287" s="30">
        <f t="shared" ca="1" si="799"/>
        <v>3.7272520527878883E-2</v>
      </c>
      <c r="BB1287" s="30">
        <f t="shared" ca="1" si="799"/>
        <v>0.9450700808847694</v>
      </c>
      <c r="BC1287" s="30">
        <f>IF(Riskregister!$E$16="",0,COUNTIF(BQ$4:BQ$53,"&lt;"&amp;BA1287)*IF(BB1287&lt;0.5,Riskregister!$K$16+(Riskregister!$L$16-Riskregister!$K$16)*SQRT(BB1287/2),Riskregister!$L$16-(Riskregister!$L$16-Riskregister!$K$16)*SQRT((1-BB1287)/2)))</f>
        <v>0</v>
      </c>
      <c r="BD1287" s="30">
        <f t="shared" ca="1" si="800"/>
        <v>4988407.8909955435</v>
      </c>
    </row>
    <row r="1288" spans="20:56" x14ac:dyDescent="0.35">
      <c r="T1288" s="30">
        <f t="shared" ca="1" si="788"/>
        <v>0.12131876428424859</v>
      </c>
      <c r="U1288" s="30">
        <f t="shared" ca="1" si="788"/>
        <v>0.30699874000330063</v>
      </c>
      <c r="V1288" s="30">
        <f ca="1">IF(Riskregister!$E$5="",0,COUNTIF(BF$4:BF$53,"&lt;"&amp;T1288)*IF(U1288&lt;0.5,Riskregister!$K$5+(Riskregister!$L$5-Riskregister!$K$5)*SQRT(U1288/2),Riskregister!$L$5-(Riskregister!$L$5-Riskregister!$K$5)*SQRT((1-U1288)/2)))</f>
        <v>326305.48041775159</v>
      </c>
      <c r="W1288" s="30">
        <f t="shared" ca="1" si="789"/>
        <v>0.77425124855526395</v>
      </c>
      <c r="X1288" s="30">
        <f t="shared" ca="1" si="789"/>
        <v>0.40583877683428193</v>
      </c>
      <c r="Y1288" s="30">
        <f ca="1">IF(Riskregister!$E$6="",0,COUNTIF(BG$4:BG$53,"&lt;"&amp;W1288)*IF(X1288&lt;0.5,Riskregister!$K$6+(Riskregister!$L$6-Riskregister!$K$6)*SQRT(X1288/2),Riskregister!$L$6-(Riskregister!$L$6-Riskregister!$K$6)*SQRT((1-X1288)/2)))</f>
        <v>3032515.0289862202</v>
      </c>
      <c r="Z1288" s="30">
        <f t="shared" ca="1" si="790"/>
        <v>8.5689231351863238E-2</v>
      </c>
      <c r="AA1288" s="30">
        <f t="shared" ca="1" si="790"/>
        <v>0.42949037566475223</v>
      </c>
      <c r="AB1288" s="30">
        <f ca="1">IF(Riskregister!$E$7="",0,COUNTIF(BH$4:BH$53,"&lt;"&amp;Z1288)*IF(AA1288&lt;0.5,Riskregister!$K$7+(Riskregister!$L$7-Riskregister!$K$7)*SQRT(AA1288/2),Riskregister!$L$7-(Riskregister!$L$7-Riskregister!$K$7)*SQRT((1-AA1288)/2)))</f>
        <v>636576.37590125017</v>
      </c>
      <c r="AC1288" s="30">
        <f t="shared" ca="1" si="791"/>
        <v>0.38783629361552963</v>
      </c>
      <c r="AD1288" s="30">
        <f t="shared" ca="1" si="791"/>
        <v>0.70068118629576259</v>
      </c>
      <c r="AE1288" s="30">
        <f ca="1">IF(Riskregister!$E$8="",0,COUNTIF(BI$4:BI$53,"&lt;"&amp;AC1288)*IF(AD1288&lt;0.5,Riskregister!$K$8+(Riskregister!$L$8-Riskregister!$K$8)*SQRT(AD1288/2),Riskregister!$L$8-(Riskregister!$L$8-Riskregister!$K$8)*SQRT((1-AD1288)/2)))</f>
        <v>6363531.2197884601</v>
      </c>
      <c r="AF1288" s="30">
        <f t="shared" ca="1" si="792"/>
        <v>0.38991185540435402</v>
      </c>
      <c r="AG1288" s="30">
        <f t="shared" ca="1" si="792"/>
        <v>0.63739855273134705</v>
      </c>
      <c r="AH1288" s="30">
        <f>IF(Riskregister!$E$9="",0,COUNTIF(BJ$4:BJ$53,"&lt;"&amp;AF1288)*IF(AG1288&lt;0.5,Riskregister!$K$9+(Riskregister!$L$9-Riskregister!$K$9)*SQRT(AG1288/2),Riskregister!$L$9-(Riskregister!$L$9-Riskregister!$K$9)*SQRT((1-AG1288)/2)))</f>
        <v>0</v>
      </c>
      <c r="AI1288" s="30">
        <f t="shared" ca="1" si="793"/>
        <v>0.86563601765002129</v>
      </c>
      <c r="AJ1288" s="30">
        <f t="shared" ca="1" si="793"/>
        <v>0.25276159821338184</v>
      </c>
      <c r="AK1288" s="30">
        <f>IF(Riskregister!$E$10="",0,COUNTIF(BK$4:BK$53,"&lt;"&amp;AI1288)*IF(AJ1288&lt;0.5,Riskregister!$K$10+(Riskregister!$L$10-Riskregister!$K$10)*SQRT(AJ1288/2),Riskregister!$L$10-(Riskregister!$L$10-Riskregister!$K$10)*SQRT((1-AJ1288)/2)))</f>
        <v>0</v>
      </c>
      <c r="AL1288" s="30">
        <f t="shared" ca="1" si="794"/>
        <v>0.47646179998973104</v>
      </c>
      <c r="AM1288" s="30">
        <f t="shared" ca="1" si="794"/>
        <v>0.85661366700537889</v>
      </c>
      <c r="AN1288" s="30">
        <f>IF(Riskregister!$E$11="",0,COUNTIF(BL$4:BL$53,"&lt;"&amp;AL1288)*IF(AM1288&lt;0.5,Riskregister!$K$11+(Riskregister!$L$11-Riskregister!$K$11)*SQRT(AM1288/2),Riskregister!$L$11-(Riskregister!$L$11-Riskregister!$K$11)*SQRT((1-AM1288)/2)))</f>
        <v>0</v>
      </c>
      <c r="AO1288" s="30">
        <f t="shared" ca="1" si="795"/>
        <v>0.45780040202761352</v>
      </c>
      <c r="AP1288" s="30">
        <f t="shared" ca="1" si="795"/>
        <v>0.53300566476859679</v>
      </c>
      <c r="AQ1288" s="30">
        <f>IF(Riskregister!$E$12="",0,COUNTIF(BM$4:BM$53,"&lt;"&amp;AO1288)*IF(AP1288&lt;0.5,Riskregister!$K$12+(Riskregister!$L$12-Riskregister!$K$12)*SQRT(AP1288/2),Riskregister!$L$12-(Riskregister!$L$12-Riskregister!$K$12)*SQRT((1-AP1288)/2)))</f>
        <v>0</v>
      </c>
      <c r="AR1288" s="30">
        <f t="shared" ca="1" si="796"/>
        <v>0.93670205045212696</v>
      </c>
      <c r="AS1288" s="30">
        <f t="shared" ca="1" si="796"/>
        <v>0.37996526121560514</v>
      </c>
      <c r="AT1288" s="30">
        <f>IF(Riskregister!$E$13="",0,COUNTIF(BN$4:BN$53,"&lt;"&amp;AR1288)*IF(AS1288&lt;0.5,Riskregister!$K$13+(Riskregister!$L$13-Riskregister!$K$13)*SQRT(AS1288/2),Riskregister!$L$13-(Riskregister!$L$13-Riskregister!$K$13)*SQRT((1-AS1288)/2)))</f>
        <v>0</v>
      </c>
      <c r="AU1288" s="30">
        <f t="shared" ca="1" si="797"/>
        <v>0.85692896894317716</v>
      </c>
      <c r="AV1288" s="30">
        <f t="shared" ca="1" si="797"/>
        <v>0.43881817040469251</v>
      </c>
      <c r="AW1288" s="30">
        <f>IF(Riskregister!$E$14="",0,COUNTIF(BO$4:BO$53,"&lt;"&amp;AU1288)*IF(AV1288&lt;0.5,Riskregister!$K$14+(Riskregister!$L$14-Riskregister!$K$14)*SQRT(AV1288/2),Riskregister!$L$14-(Riskregister!$L$14-Riskregister!$K$14)*SQRT((1-AV1288)/2)))</f>
        <v>0</v>
      </c>
      <c r="AX1288" s="30">
        <f t="shared" ca="1" si="798"/>
        <v>0.35836481558888578</v>
      </c>
      <c r="AY1288" s="30">
        <f t="shared" ca="1" si="798"/>
        <v>0.6010898859624394</v>
      </c>
      <c r="AZ1288" s="30">
        <f>IF(Riskregister!$E$15="",0,COUNTIF(BP$4:BP$53,"&lt;"&amp;AX1288)*IF(AY1288&lt;0.5,Riskregister!$K$15+(Riskregister!$L$15-Riskregister!$K$15)*SQRT(AY1288/2),Riskregister!$L$15-(Riskregister!$L$15-Riskregister!$K$15)*SQRT((1-AY1288)/2)))</f>
        <v>0</v>
      </c>
      <c r="BA1288" s="30">
        <f t="shared" ca="1" si="799"/>
        <v>0.19067410134000751</v>
      </c>
      <c r="BB1288" s="30">
        <f t="shared" ca="1" si="799"/>
        <v>0.26223911402349165</v>
      </c>
      <c r="BC1288" s="30">
        <f>IF(Riskregister!$E$16="",0,COUNTIF(BQ$4:BQ$53,"&lt;"&amp;BA1288)*IF(BB1288&lt;0.5,Riskregister!$K$16+(Riskregister!$L$16-Riskregister!$K$16)*SQRT(BB1288/2),Riskregister!$L$16-(Riskregister!$L$16-Riskregister!$K$16)*SQRT((1-BB1288)/2)))</f>
        <v>0</v>
      </c>
      <c r="BD1288" s="30">
        <f t="shared" ca="1" si="800"/>
        <v>10358928.105093682</v>
      </c>
    </row>
    <row r="1289" spans="20:56" x14ac:dyDescent="0.35">
      <c r="T1289" s="30">
        <f t="shared" ca="1" si="788"/>
        <v>0.24231981952842874</v>
      </c>
      <c r="U1289" s="30">
        <f t="shared" ca="1" si="788"/>
        <v>0.61946707105522836</v>
      </c>
      <c r="V1289" s="30">
        <f ca="1">IF(Riskregister!$E$5="",0,COUNTIF(BF$4:BF$53,"&lt;"&amp;T1289)*IF(U1289&lt;0.5,Riskregister!$K$5+(Riskregister!$L$5-Riskregister!$K$5)*SQRT(U1289/2),Riskregister!$L$5-(Riskregister!$L$5-Riskregister!$K$5)*SQRT((1-U1289)/2)))</f>
        <v>807424.10132226336</v>
      </c>
      <c r="W1289" s="30">
        <f t="shared" ca="1" si="789"/>
        <v>0.42215285330017227</v>
      </c>
      <c r="X1289" s="30">
        <f t="shared" ca="1" si="789"/>
        <v>0.18128906538146605</v>
      </c>
      <c r="Y1289" s="30">
        <f ca="1">IF(Riskregister!$E$6="",0,COUNTIF(BG$4:BG$53,"&lt;"&amp;W1289)*IF(X1289&lt;0.5,Riskregister!$K$6+(Riskregister!$L$6-Riskregister!$K$6)*SQRT(X1289/2),Riskregister!$L$6-(Riskregister!$L$6-Riskregister!$K$6)*SQRT((1-X1289)/2)))</f>
        <v>741930.14855973364</v>
      </c>
      <c r="Z1289" s="30">
        <f t="shared" ca="1" si="790"/>
        <v>0.58390319918322919</v>
      </c>
      <c r="AA1289" s="30">
        <f t="shared" ca="1" si="790"/>
        <v>0.1324361288647764</v>
      </c>
      <c r="AB1289" s="30">
        <f ca="1">IF(Riskregister!$E$7="",0,COUNTIF(BH$4:BH$53,"&lt;"&amp;Z1289)*IF(AA1289&lt;0.5,Riskregister!$K$7+(Riskregister!$L$7-Riskregister!$K$7)*SQRT(AA1289/2),Riskregister!$L$7-(Riskregister!$L$7-Riskregister!$K$7)*SQRT((1-AA1289)/2)))</f>
        <v>980455.33684426069</v>
      </c>
      <c r="AC1289" s="30">
        <f t="shared" ca="1" si="791"/>
        <v>0.77503007098487131</v>
      </c>
      <c r="AD1289" s="30">
        <f t="shared" ca="1" si="791"/>
        <v>0.98874562826092172</v>
      </c>
      <c r="AE1289" s="30">
        <f ca="1">IF(Riskregister!$E$8="",0,COUNTIF(BI$4:BI$53,"&lt;"&amp;AC1289)*IF(AD1289&lt;0.5,Riskregister!$K$8+(Riskregister!$L$8-Riskregister!$K$8)*SQRT(AD1289/2),Riskregister!$L$8-(Riskregister!$L$8-Riskregister!$K$8)*SQRT((1-AD1289)/2)))</f>
        <v>18589726.064294629</v>
      </c>
      <c r="AF1289" s="30">
        <f t="shared" ca="1" si="792"/>
        <v>0.70962638225087116</v>
      </c>
      <c r="AG1289" s="30">
        <f t="shared" ca="1" si="792"/>
        <v>0.70961774150775259</v>
      </c>
      <c r="AH1289" s="30">
        <f>IF(Riskregister!$E$9="",0,COUNTIF(BJ$4:BJ$53,"&lt;"&amp;AF1289)*IF(AG1289&lt;0.5,Riskregister!$K$9+(Riskregister!$L$9-Riskregister!$K$9)*SQRT(AG1289/2),Riskregister!$L$9-(Riskregister!$L$9-Riskregister!$K$9)*SQRT((1-AG1289)/2)))</f>
        <v>0</v>
      </c>
      <c r="AI1289" s="30">
        <f t="shared" ca="1" si="793"/>
        <v>0.52576490733302694</v>
      </c>
      <c r="AJ1289" s="30">
        <f t="shared" ca="1" si="793"/>
        <v>0.53237433534775669</v>
      </c>
      <c r="AK1289" s="30">
        <f>IF(Riskregister!$E$10="",0,COUNTIF(BK$4:BK$53,"&lt;"&amp;AI1289)*IF(AJ1289&lt;0.5,Riskregister!$K$10+(Riskregister!$L$10-Riskregister!$K$10)*SQRT(AJ1289/2),Riskregister!$L$10-(Riskregister!$L$10-Riskregister!$K$10)*SQRT((1-AJ1289)/2)))</f>
        <v>0</v>
      </c>
      <c r="AL1289" s="30">
        <f t="shared" ca="1" si="794"/>
        <v>0.4702055481685059</v>
      </c>
      <c r="AM1289" s="30">
        <f t="shared" ca="1" si="794"/>
        <v>0.81258505941157566</v>
      </c>
      <c r="AN1289" s="30">
        <f>IF(Riskregister!$E$11="",0,COUNTIF(BL$4:BL$53,"&lt;"&amp;AL1289)*IF(AM1289&lt;0.5,Riskregister!$K$11+(Riskregister!$L$11-Riskregister!$K$11)*SQRT(AM1289/2),Riskregister!$L$11-(Riskregister!$L$11-Riskregister!$K$11)*SQRT((1-AM1289)/2)))</f>
        <v>0</v>
      </c>
      <c r="AO1289" s="30">
        <f t="shared" ca="1" si="795"/>
        <v>0.66996040504419729</v>
      </c>
      <c r="AP1289" s="30">
        <f t="shared" ca="1" si="795"/>
        <v>0.95898330013735555</v>
      </c>
      <c r="AQ1289" s="30">
        <f>IF(Riskregister!$E$12="",0,COUNTIF(BM$4:BM$53,"&lt;"&amp;AO1289)*IF(AP1289&lt;0.5,Riskregister!$K$12+(Riskregister!$L$12-Riskregister!$K$12)*SQRT(AP1289/2),Riskregister!$L$12-(Riskregister!$L$12-Riskregister!$K$12)*SQRT((1-AP1289)/2)))</f>
        <v>0</v>
      </c>
      <c r="AR1289" s="30">
        <f t="shared" ca="1" si="796"/>
        <v>0.83456422705884314</v>
      </c>
      <c r="AS1289" s="30">
        <f t="shared" ca="1" si="796"/>
        <v>0.88869197289508739</v>
      </c>
      <c r="AT1289" s="30">
        <f>IF(Riskregister!$E$13="",0,COUNTIF(BN$4:BN$53,"&lt;"&amp;AR1289)*IF(AS1289&lt;0.5,Riskregister!$K$13+(Riskregister!$L$13-Riskregister!$K$13)*SQRT(AS1289/2),Riskregister!$L$13-(Riskregister!$L$13-Riskregister!$K$13)*SQRT((1-AS1289)/2)))</f>
        <v>0</v>
      </c>
      <c r="AU1289" s="30">
        <f t="shared" ca="1" si="797"/>
        <v>9.4515951194946712E-2</v>
      </c>
      <c r="AV1289" s="30">
        <f t="shared" ca="1" si="797"/>
        <v>0.81648105900620538</v>
      </c>
      <c r="AW1289" s="30">
        <f>IF(Riskregister!$E$14="",0,COUNTIF(BO$4:BO$53,"&lt;"&amp;AU1289)*IF(AV1289&lt;0.5,Riskregister!$K$14+(Riskregister!$L$14-Riskregister!$K$14)*SQRT(AV1289/2),Riskregister!$L$14-(Riskregister!$L$14-Riskregister!$K$14)*SQRT((1-AV1289)/2)))</f>
        <v>0</v>
      </c>
      <c r="AX1289" s="30">
        <f t="shared" ca="1" si="798"/>
        <v>4.101732923229795E-2</v>
      </c>
      <c r="AY1289" s="30">
        <f t="shared" ca="1" si="798"/>
        <v>0.25352393886341806</v>
      </c>
      <c r="AZ1289" s="30">
        <f>IF(Riskregister!$E$15="",0,COUNTIF(BP$4:BP$53,"&lt;"&amp;AX1289)*IF(AY1289&lt;0.5,Riskregister!$K$15+(Riskregister!$L$15-Riskregister!$K$15)*SQRT(AY1289/2),Riskregister!$L$15-(Riskregister!$L$15-Riskregister!$K$15)*SQRT((1-AY1289)/2)))</f>
        <v>0</v>
      </c>
      <c r="BA1289" s="30">
        <f t="shared" ca="1" si="799"/>
        <v>8.2327155366933802E-2</v>
      </c>
      <c r="BB1289" s="30">
        <f t="shared" ca="1" si="799"/>
        <v>4.1875284388985246E-2</v>
      </c>
      <c r="BC1289" s="30">
        <f>IF(Riskregister!$E$16="",0,COUNTIF(BQ$4:BQ$53,"&lt;"&amp;BA1289)*IF(BB1289&lt;0.5,Riskregister!$K$16+(Riskregister!$L$16-Riskregister!$K$16)*SQRT(BB1289/2),Riskregister!$L$16-(Riskregister!$L$16-Riskregister!$K$16)*SQRT((1-BB1289)/2)))</f>
        <v>0</v>
      </c>
      <c r="BD1289" s="30">
        <f t="shared" ca="1" si="800"/>
        <v>21119535.651020885</v>
      </c>
    </row>
    <row r="1290" spans="20:56" x14ac:dyDescent="0.35">
      <c r="T1290" s="30">
        <f t="shared" ca="1" si="788"/>
        <v>0.26145578582125217</v>
      </c>
      <c r="U1290" s="30">
        <f t="shared" ca="1" si="788"/>
        <v>0.96824748773571667</v>
      </c>
      <c r="V1290" s="30">
        <f ca="1">IF(Riskregister!$E$5="",0,COUNTIF(BF$4:BF$53,"&lt;"&amp;T1290)*IF(U1290&lt;0.5,Riskregister!$K$5+(Riskregister!$L$5-Riskregister!$K$5)*SQRT(U1290/2),Riskregister!$L$5-(Riskregister!$L$5-Riskregister!$K$5)*SQRT((1-U1290)/2)))</f>
        <v>1086599.0852460407</v>
      </c>
      <c r="W1290" s="30">
        <f t="shared" ca="1" si="789"/>
        <v>8.8165809119625904E-2</v>
      </c>
      <c r="X1290" s="30">
        <f t="shared" ca="1" si="789"/>
        <v>0.50784339920310828</v>
      </c>
      <c r="Y1290" s="30">
        <f ca="1">IF(Riskregister!$E$6="",0,COUNTIF(BG$4:BG$53,"&lt;"&amp;W1290)*IF(X1290&lt;0.5,Riskregister!$K$6+(Riskregister!$L$6-Riskregister!$K$6)*SQRT(X1290/2),Riskregister!$L$6-(Riskregister!$L$6-Riskregister!$K$6)*SQRT((1-X1290)/2)))</f>
        <v>0</v>
      </c>
      <c r="Z1290" s="30">
        <f t="shared" ca="1" si="790"/>
        <v>4.9194941459041686E-2</v>
      </c>
      <c r="AA1290" s="30">
        <f t="shared" ca="1" si="790"/>
        <v>0.69494093718628103</v>
      </c>
      <c r="AB1290" s="30">
        <f ca="1">IF(Riskregister!$E$7="",0,COUNTIF(BH$4:BH$53,"&lt;"&amp;Z1290)*IF(AA1290&lt;0.5,Riskregister!$K$7+(Riskregister!$L$7-Riskregister!$K$7)*SQRT(AA1290/2),Riskregister!$L$7-(Riskregister!$L$7-Riskregister!$K$7)*SQRT((1-AA1290)/2)))</f>
        <v>526614.79486014391</v>
      </c>
      <c r="AC1290" s="30">
        <f t="shared" ca="1" si="791"/>
        <v>0.19109894544777872</v>
      </c>
      <c r="AD1290" s="30">
        <f t="shared" ca="1" si="791"/>
        <v>0.4941847114906982</v>
      </c>
      <c r="AE1290" s="30">
        <f ca="1">IF(Riskregister!$E$8="",0,COUNTIF(BI$4:BI$53,"&lt;"&amp;AC1290)*IF(AD1290&lt;0.5,Riskregister!$K$8+(Riskregister!$L$8-Riskregister!$K$8)*SQRT(AD1290/2),Riskregister!$L$8-(Riskregister!$L$8-Riskregister!$K$8)*SQRT((1-AD1290)/2)))</f>
        <v>2636294.1035783063</v>
      </c>
      <c r="AF1290" s="30">
        <f t="shared" ca="1" si="792"/>
        <v>0.23486982136094547</v>
      </c>
      <c r="AG1290" s="30">
        <f t="shared" ca="1" si="792"/>
        <v>0.81409153134170431</v>
      </c>
      <c r="AH1290" s="30">
        <f>IF(Riskregister!$E$9="",0,COUNTIF(BJ$4:BJ$53,"&lt;"&amp;AF1290)*IF(AG1290&lt;0.5,Riskregister!$K$9+(Riskregister!$L$9-Riskregister!$K$9)*SQRT(AG1290/2),Riskregister!$L$9-(Riskregister!$L$9-Riskregister!$K$9)*SQRT((1-AG1290)/2)))</f>
        <v>0</v>
      </c>
      <c r="AI1290" s="30">
        <f t="shared" ca="1" si="793"/>
        <v>0.53149150878577034</v>
      </c>
      <c r="AJ1290" s="30">
        <f t="shared" ca="1" si="793"/>
        <v>0.26087502939666696</v>
      </c>
      <c r="AK1290" s="30">
        <f>IF(Riskregister!$E$10="",0,COUNTIF(BK$4:BK$53,"&lt;"&amp;AI1290)*IF(AJ1290&lt;0.5,Riskregister!$K$10+(Riskregister!$L$10-Riskregister!$K$10)*SQRT(AJ1290/2),Riskregister!$L$10-(Riskregister!$L$10-Riskregister!$K$10)*SQRT((1-AJ1290)/2)))</f>
        <v>0</v>
      </c>
      <c r="AL1290" s="30">
        <f t="shared" ca="1" si="794"/>
        <v>0.93482511186094408</v>
      </c>
      <c r="AM1290" s="30">
        <f t="shared" ca="1" si="794"/>
        <v>0.10534307671697718</v>
      </c>
      <c r="AN1290" s="30">
        <f>IF(Riskregister!$E$11="",0,COUNTIF(BL$4:BL$53,"&lt;"&amp;AL1290)*IF(AM1290&lt;0.5,Riskregister!$K$11+(Riskregister!$L$11-Riskregister!$K$11)*SQRT(AM1290/2),Riskregister!$L$11-(Riskregister!$L$11-Riskregister!$K$11)*SQRT((1-AM1290)/2)))</f>
        <v>0</v>
      </c>
      <c r="AO1290" s="30">
        <f t="shared" ca="1" si="795"/>
        <v>6.1756960510353953E-2</v>
      </c>
      <c r="AP1290" s="30">
        <f t="shared" ca="1" si="795"/>
        <v>3.3664116251296283E-3</v>
      </c>
      <c r="AQ1290" s="30">
        <f>IF(Riskregister!$E$12="",0,COUNTIF(BM$4:BM$53,"&lt;"&amp;AO1290)*IF(AP1290&lt;0.5,Riskregister!$K$12+(Riskregister!$L$12-Riskregister!$K$12)*SQRT(AP1290/2),Riskregister!$L$12-(Riskregister!$L$12-Riskregister!$K$12)*SQRT((1-AP1290)/2)))</f>
        <v>0</v>
      </c>
      <c r="AR1290" s="30">
        <f t="shared" ca="1" si="796"/>
        <v>0.85592797362011774</v>
      </c>
      <c r="AS1290" s="30">
        <f t="shared" ca="1" si="796"/>
        <v>0.23021519688677539</v>
      </c>
      <c r="AT1290" s="30">
        <f>IF(Riskregister!$E$13="",0,COUNTIF(BN$4:BN$53,"&lt;"&amp;AR1290)*IF(AS1290&lt;0.5,Riskregister!$K$13+(Riskregister!$L$13-Riskregister!$K$13)*SQRT(AS1290/2),Riskregister!$L$13-(Riskregister!$L$13-Riskregister!$K$13)*SQRT((1-AS1290)/2)))</f>
        <v>0</v>
      </c>
      <c r="AU1290" s="30">
        <f t="shared" ca="1" si="797"/>
        <v>0.63282638116654344</v>
      </c>
      <c r="AV1290" s="30">
        <f t="shared" ca="1" si="797"/>
        <v>6.0209389187445672E-2</v>
      </c>
      <c r="AW1290" s="30">
        <f>IF(Riskregister!$E$14="",0,COUNTIF(BO$4:BO$53,"&lt;"&amp;AU1290)*IF(AV1290&lt;0.5,Riskregister!$K$14+(Riskregister!$L$14-Riskregister!$K$14)*SQRT(AV1290/2),Riskregister!$L$14-(Riskregister!$L$14-Riskregister!$K$14)*SQRT((1-AV1290)/2)))</f>
        <v>0</v>
      </c>
      <c r="AX1290" s="30">
        <f t="shared" ca="1" si="798"/>
        <v>0.48325404395020777</v>
      </c>
      <c r="AY1290" s="30">
        <f t="shared" ca="1" si="798"/>
        <v>0.49161399288916097</v>
      </c>
      <c r="AZ1290" s="30">
        <f>IF(Riskregister!$E$15="",0,COUNTIF(BP$4:BP$53,"&lt;"&amp;AX1290)*IF(AY1290&lt;0.5,Riskregister!$K$15+(Riskregister!$L$15-Riskregister!$K$15)*SQRT(AY1290/2),Riskregister!$L$15-(Riskregister!$L$15-Riskregister!$K$15)*SQRT((1-AY1290)/2)))</f>
        <v>0</v>
      </c>
      <c r="BA1290" s="30">
        <f t="shared" ca="1" si="799"/>
        <v>0.48835192606503031</v>
      </c>
      <c r="BB1290" s="30">
        <f t="shared" ca="1" si="799"/>
        <v>0.7976465447646196</v>
      </c>
      <c r="BC1290" s="30">
        <f>IF(Riskregister!$E$16="",0,COUNTIF(BQ$4:BQ$53,"&lt;"&amp;BA1290)*IF(BB1290&lt;0.5,Riskregister!$K$16+(Riskregister!$L$16-Riskregister!$K$16)*SQRT(BB1290/2),Riskregister!$L$16-(Riskregister!$L$16-Riskregister!$K$16)*SQRT((1-BB1290)/2)))</f>
        <v>0</v>
      </c>
      <c r="BD1290" s="30">
        <f t="shared" ca="1" si="800"/>
        <v>4249507.9836844914</v>
      </c>
    </row>
    <row r="1291" spans="20:56" x14ac:dyDescent="0.35">
      <c r="T1291" s="30">
        <f t="shared" ca="1" si="788"/>
        <v>5.5614440010066324E-2</v>
      </c>
      <c r="U1291" s="30">
        <f t="shared" ca="1" si="788"/>
        <v>3.5382965699036095E-2</v>
      </c>
      <c r="V1291" s="30">
        <f ca="1">IF(Riskregister!$E$5="",0,COUNTIF(BF$4:BF$53,"&lt;"&amp;T1291)*IF(U1291&lt;0.5,Riskregister!$K$5+(Riskregister!$L$5-Riskregister!$K$5)*SQRT(U1291/2),Riskregister!$L$5-(Riskregister!$L$5-Riskregister!$K$5)*SQRT((1-U1291)/2)))</f>
        <v>209854.20016195526</v>
      </c>
      <c r="W1291" s="30">
        <f t="shared" ca="1" si="789"/>
        <v>0.87024844635182852</v>
      </c>
      <c r="X1291" s="30">
        <f t="shared" ca="1" si="789"/>
        <v>0.94592830965716923</v>
      </c>
      <c r="Y1291" s="30">
        <f ca="1">IF(Riskregister!$E$6="",0,COUNTIF(BG$4:BG$53,"&lt;"&amp;W1291)*IF(X1291&lt;0.5,Riskregister!$K$6+(Riskregister!$L$6-Riskregister!$K$6)*SQRT(X1291/2),Riskregister!$L$6-(Riskregister!$L$6-Riskregister!$K$6)*SQRT((1-X1291)/2)))</f>
        <v>5112100.6559308246</v>
      </c>
      <c r="Z1291" s="30">
        <f t="shared" ca="1" si="790"/>
        <v>0.75986091122855004</v>
      </c>
      <c r="AA1291" s="30">
        <f t="shared" ca="1" si="790"/>
        <v>0.57283550857173937</v>
      </c>
      <c r="AB1291" s="30">
        <f ca="1">IF(Riskregister!$E$7="",0,COUNTIF(BH$4:BH$53,"&lt;"&amp;Z1291)*IF(AA1291&lt;0.5,Riskregister!$K$7+(Riskregister!$L$7-Riskregister!$K$7)*SQRT(AA1291/2),Riskregister!$L$7-(Riskregister!$L$7-Riskregister!$K$7)*SQRT((1-AA1291)/2)))</f>
        <v>1905981.1414052802</v>
      </c>
      <c r="AC1291" s="30">
        <f t="shared" ca="1" si="791"/>
        <v>0.76014824859754981</v>
      </c>
      <c r="AD1291" s="30">
        <f t="shared" ca="1" si="791"/>
        <v>0.40385194821670056</v>
      </c>
      <c r="AE1291" s="30">
        <f ca="1">IF(Riskregister!$E$8="",0,COUNTIF(BI$4:BI$53,"&lt;"&amp;AC1291)*IF(AD1291&lt;0.5,Riskregister!$K$8+(Riskregister!$L$8-Riskregister!$K$8)*SQRT(AD1291/2),Riskregister!$L$8-(Riskregister!$L$8-Riskregister!$K$8)*SQRT((1-AD1291)/2)))</f>
        <v>9648000.7273233179</v>
      </c>
      <c r="AF1291" s="30">
        <f t="shared" ca="1" si="792"/>
        <v>0.9001306836654569</v>
      </c>
      <c r="AG1291" s="30">
        <f t="shared" ca="1" si="792"/>
        <v>0.28777019636307999</v>
      </c>
      <c r="AH1291" s="30">
        <f>IF(Riskregister!$E$9="",0,COUNTIF(BJ$4:BJ$53,"&lt;"&amp;AF1291)*IF(AG1291&lt;0.5,Riskregister!$K$9+(Riskregister!$L$9-Riskregister!$K$9)*SQRT(AG1291/2),Riskregister!$L$9-(Riskregister!$L$9-Riskregister!$K$9)*SQRT((1-AG1291)/2)))</f>
        <v>0</v>
      </c>
      <c r="AI1291" s="30">
        <f t="shared" ca="1" si="793"/>
        <v>0.79744124703454022</v>
      </c>
      <c r="AJ1291" s="30">
        <f t="shared" ca="1" si="793"/>
        <v>0.68076992005715442</v>
      </c>
      <c r="AK1291" s="30">
        <f>IF(Riskregister!$E$10="",0,COUNTIF(BK$4:BK$53,"&lt;"&amp;AI1291)*IF(AJ1291&lt;0.5,Riskregister!$K$10+(Riskregister!$L$10-Riskregister!$K$10)*SQRT(AJ1291/2),Riskregister!$L$10-(Riskregister!$L$10-Riskregister!$K$10)*SQRT((1-AJ1291)/2)))</f>
        <v>0</v>
      </c>
      <c r="AL1291" s="30">
        <f t="shared" ca="1" si="794"/>
        <v>0.84079006414943969</v>
      </c>
      <c r="AM1291" s="30">
        <f t="shared" ca="1" si="794"/>
        <v>0.84354234812714579</v>
      </c>
      <c r="AN1291" s="30">
        <f>IF(Riskregister!$E$11="",0,COUNTIF(BL$4:BL$53,"&lt;"&amp;AL1291)*IF(AM1291&lt;0.5,Riskregister!$K$11+(Riskregister!$L$11-Riskregister!$K$11)*SQRT(AM1291/2),Riskregister!$L$11-(Riskregister!$L$11-Riskregister!$K$11)*SQRT((1-AM1291)/2)))</f>
        <v>0</v>
      </c>
      <c r="AO1291" s="30">
        <f t="shared" ca="1" si="795"/>
        <v>0.70145779847728629</v>
      </c>
      <c r="AP1291" s="30">
        <f t="shared" ca="1" si="795"/>
        <v>0.4139726587021858</v>
      </c>
      <c r="AQ1291" s="30">
        <f>IF(Riskregister!$E$12="",0,COUNTIF(BM$4:BM$53,"&lt;"&amp;AO1291)*IF(AP1291&lt;0.5,Riskregister!$K$12+(Riskregister!$L$12-Riskregister!$K$12)*SQRT(AP1291/2),Riskregister!$L$12-(Riskregister!$L$12-Riskregister!$K$12)*SQRT((1-AP1291)/2)))</f>
        <v>0</v>
      </c>
      <c r="AR1291" s="30">
        <f t="shared" ca="1" si="796"/>
        <v>0.94119442689419153</v>
      </c>
      <c r="AS1291" s="30">
        <f t="shared" ca="1" si="796"/>
        <v>0.22089038522247229</v>
      </c>
      <c r="AT1291" s="30">
        <f>IF(Riskregister!$E$13="",0,COUNTIF(BN$4:BN$53,"&lt;"&amp;AR1291)*IF(AS1291&lt;0.5,Riskregister!$K$13+(Riskregister!$L$13-Riskregister!$K$13)*SQRT(AS1291/2),Riskregister!$L$13-(Riskregister!$L$13-Riskregister!$K$13)*SQRT((1-AS1291)/2)))</f>
        <v>0</v>
      </c>
      <c r="AU1291" s="30">
        <f t="shared" ca="1" si="797"/>
        <v>0.27795050627309492</v>
      </c>
      <c r="AV1291" s="30">
        <f t="shared" ca="1" si="797"/>
        <v>0.60591104680594798</v>
      </c>
      <c r="AW1291" s="30">
        <f>IF(Riskregister!$E$14="",0,COUNTIF(BO$4:BO$53,"&lt;"&amp;AU1291)*IF(AV1291&lt;0.5,Riskregister!$K$14+(Riskregister!$L$14-Riskregister!$K$14)*SQRT(AV1291/2),Riskregister!$L$14-(Riskregister!$L$14-Riskregister!$K$14)*SQRT((1-AV1291)/2)))</f>
        <v>0</v>
      </c>
      <c r="AX1291" s="30">
        <f t="shared" ca="1" si="798"/>
        <v>0.60799838781134519</v>
      </c>
      <c r="AY1291" s="30">
        <f t="shared" ca="1" si="798"/>
        <v>0.46901001723033231</v>
      </c>
      <c r="AZ1291" s="30">
        <f>IF(Riskregister!$E$15="",0,COUNTIF(BP$4:BP$53,"&lt;"&amp;AX1291)*IF(AY1291&lt;0.5,Riskregister!$K$15+(Riskregister!$L$15-Riskregister!$K$15)*SQRT(AY1291/2),Riskregister!$L$15-(Riskregister!$L$15-Riskregister!$K$15)*SQRT((1-AY1291)/2)))</f>
        <v>0</v>
      </c>
      <c r="BA1291" s="30">
        <f t="shared" ca="1" si="799"/>
        <v>0.22143951784007931</v>
      </c>
      <c r="BB1291" s="30">
        <f t="shared" ca="1" si="799"/>
        <v>0.23506974176005457</v>
      </c>
      <c r="BC1291" s="30">
        <f>IF(Riskregister!$E$16="",0,COUNTIF(BQ$4:BQ$53,"&lt;"&amp;BA1291)*IF(BB1291&lt;0.5,Riskregister!$K$16+(Riskregister!$L$16-Riskregister!$K$16)*SQRT(BB1291/2),Riskregister!$L$16-(Riskregister!$L$16-Riskregister!$K$16)*SQRT((1-BB1291)/2)))</f>
        <v>0</v>
      </c>
      <c r="BD1291" s="30">
        <f t="shared" ca="1" si="800"/>
        <v>16875936.724821378</v>
      </c>
    </row>
    <row r="1292" spans="20:56" x14ac:dyDescent="0.35">
      <c r="T1292" s="30">
        <f t="shared" ca="1" si="788"/>
        <v>1.0502087388539749E-3</v>
      </c>
      <c r="U1292" s="30">
        <f t="shared" ca="1" si="788"/>
        <v>0.21472773388198607</v>
      </c>
      <c r="V1292" s="30">
        <f ca="1">IF(Riskregister!$E$5="",0,COUNTIF(BF$4:BF$53,"&lt;"&amp;T1292)*IF(U1292&lt;0.5,Riskregister!$K$5+(Riskregister!$L$5-Riskregister!$K$5)*SQRT(U1292/2),Riskregister!$L$5-(Riskregister!$L$5-Riskregister!$K$5)*SQRT((1-U1292)/2)))</f>
        <v>0</v>
      </c>
      <c r="W1292" s="30">
        <f t="shared" ca="1" si="789"/>
        <v>0.96104318481447526</v>
      </c>
      <c r="X1292" s="30">
        <f t="shared" ca="1" si="789"/>
        <v>0.74912525243038686</v>
      </c>
      <c r="Y1292" s="30">
        <f ca="1">IF(Riskregister!$E$6="",0,COUNTIF(BG$4:BG$53,"&lt;"&amp;W1292)*IF(X1292&lt;0.5,Riskregister!$K$6+(Riskregister!$L$6-Riskregister!$K$6)*SQRT(X1292/2),Riskregister!$L$6-(Riskregister!$L$6-Riskregister!$K$6)*SQRT((1-X1292)/2)))</f>
        <v>6812457.4863118567</v>
      </c>
      <c r="Z1292" s="30">
        <f t="shared" ca="1" si="790"/>
        <v>0.48608851050986479</v>
      </c>
      <c r="AA1292" s="30">
        <f t="shared" ca="1" si="790"/>
        <v>5.5062469628994304E-2</v>
      </c>
      <c r="AB1292" s="30">
        <f ca="1">IF(Riskregister!$E$7="",0,COUNTIF(BH$4:BH$53,"&lt;"&amp;Z1292)*IF(AA1292&lt;0.5,Riskregister!$K$7+(Riskregister!$L$7-Riskregister!$K$7)*SQRT(AA1292/2),Riskregister!$L$7-(Riskregister!$L$7-Riskregister!$K$7)*SQRT((1-AA1292)/2)))</f>
        <v>648443.31753088965</v>
      </c>
      <c r="AC1292" s="30">
        <f t="shared" ca="1" si="791"/>
        <v>2.3786542175522007E-2</v>
      </c>
      <c r="AD1292" s="30">
        <f t="shared" ca="1" si="791"/>
        <v>0.58788134260336533</v>
      </c>
      <c r="AE1292" s="30">
        <f ca="1">IF(Riskregister!$E$8="",0,COUNTIF(BI$4:BI$53,"&lt;"&amp;AC1292)*IF(AD1292&lt;0.5,Riskregister!$K$8+(Riskregister!$L$8-Riskregister!$K$8)*SQRT(AD1292/2),Riskregister!$L$8-(Riskregister!$L$8-Riskregister!$K$8)*SQRT((1-AD1292)/2)))</f>
        <v>0</v>
      </c>
      <c r="AF1292" s="30">
        <f t="shared" ca="1" si="792"/>
        <v>0.19116991578233689</v>
      </c>
      <c r="AG1292" s="30">
        <f t="shared" ca="1" si="792"/>
        <v>0.36580350402861928</v>
      </c>
      <c r="AH1292" s="30">
        <f>IF(Riskregister!$E$9="",0,COUNTIF(BJ$4:BJ$53,"&lt;"&amp;AF1292)*IF(AG1292&lt;0.5,Riskregister!$K$9+(Riskregister!$L$9-Riskregister!$K$9)*SQRT(AG1292/2),Riskregister!$L$9-(Riskregister!$L$9-Riskregister!$K$9)*SQRT((1-AG1292)/2)))</f>
        <v>0</v>
      </c>
      <c r="AI1292" s="30">
        <f t="shared" ca="1" si="793"/>
        <v>0.85161971406857828</v>
      </c>
      <c r="AJ1292" s="30">
        <f t="shared" ca="1" si="793"/>
        <v>0.85490084202809913</v>
      </c>
      <c r="AK1292" s="30">
        <f>IF(Riskregister!$E$10="",0,COUNTIF(BK$4:BK$53,"&lt;"&amp;AI1292)*IF(AJ1292&lt;0.5,Riskregister!$K$10+(Riskregister!$L$10-Riskregister!$K$10)*SQRT(AJ1292/2),Riskregister!$L$10-(Riskregister!$L$10-Riskregister!$K$10)*SQRT((1-AJ1292)/2)))</f>
        <v>0</v>
      </c>
      <c r="AL1292" s="30">
        <f t="shared" ca="1" si="794"/>
        <v>0.77381117449742787</v>
      </c>
      <c r="AM1292" s="30">
        <f t="shared" ca="1" si="794"/>
        <v>0.43110288165028965</v>
      </c>
      <c r="AN1292" s="30">
        <f>IF(Riskregister!$E$11="",0,COUNTIF(BL$4:BL$53,"&lt;"&amp;AL1292)*IF(AM1292&lt;0.5,Riskregister!$K$11+(Riskregister!$L$11-Riskregister!$K$11)*SQRT(AM1292/2),Riskregister!$L$11-(Riskregister!$L$11-Riskregister!$K$11)*SQRT((1-AM1292)/2)))</f>
        <v>0</v>
      </c>
      <c r="AO1292" s="30">
        <f t="shared" ca="1" si="795"/>
        <v>0.33516972605814155</v>
      </c>
      <c r="AP1292" s="30">
        <f t="shared" ca="1" si="795"/>
        <v>0.93734624214776485</v>
      </c>
      <c r="AQ1292" s="30">
        <f>IF(Riskregister!$E$12="",0,COUNTIF(BM$4:BM$53,"&lt;"&amp;AO1292)*IF(AP1292&lt;0.5,Riskregister!$K$12+(Riskregister!$L$12-Riskregister!$K$12)*SQRT(AP1292/2),Riskregister!$L$12-(Riskregister!$L$12-Riskregister!$K$12)*SQRT((1-AP1292)/2)))</f>
        <v>0</v>
      </c>
      <c r="AR1292" s="30">
        <f t="shared" ca="1" si="796"/>
        <v>0.5373124357272191</v>
      </c>
      <c r="AS1292" s="30">
        <f t="shared" ca="1" si="796"/>
        <v>0.67941305778585004</v>
      </c>
      <c r="AT1292" s="30">
        <f>IF(Riskregister!$E$13="",0,COUNTIF(BN$4:BN$53,"&lt;"&amp;AR1292)*IF(AS1292&lt;0.5,Riskregister!$K$13+(Riskregister!$L$13-Riskregister!$K$13)*SQRT(AS1292/2),Riskregister!$L$13-(Riskregister!$L$13-Riskregister!$K$13)*SQRT((1-AS1292)/2)))</f>
        <v>0</v>
      </c>
      <c r="AU1292" s="30">
        <f t="shared" ca="1" si="797"/>
        <v>0.39110804562948154</v>
      </c>
      <c r="AV1292" s="30">
        <f t="shared" ca="1" si="797"/>
        <v>0.54696310806215287</v>
      </c>
      <c r="AW1292" s="30">
        <f>IF(Riskregister!$E$14="",0,COUNTIF(BO$4:BO$53,"&lt;"&amp;AU1292)*IF(AV1292&lt;0.5,Riskregister!$K$14+(Riskregister!$L$14-Riskregister!$K$14)*SQRT(AV1292/2),Riskregister!$L$14-(Riskregister!$L$14-Riskregister!$K$14)*SQRT((1-AV1292)/2)))</f>
        <v>0</v>
      </c>
      <c r="AX1292" s="30">
        <f t="shared" ca="1" si="798"/>
        <v>0.13487911721611168</v>
      </c>
      <c r="AY1292" s="30">
        <f t="shared" ca="1" si="798"/>
        <v>0.94253122049063842</v>
      </c>
      <c r="AZ1292" s="30">
        <f>IF(Riskregister!$E$15="",0,COUNTIF(BP$4:BP$53,"&lt;"&amp;AX1292)*IF(AY1292&lt;0.5,Riskregister!$K$15+(Riskregister!$L$15-Riskregister!$K$15)*SQRT(AY1292/2),Riskregister!$L$15-(Riskregister!$L$15-Riskregister!$K$15)*SQRT((1-AY1292)/2)))</f>
        <v>0</v>
      </c>
      <c r="BA1292" s="30">
        <f t="shared" ca="1" si="799"/>
        <v>0.68898217977621923</v>
      </c>
      <c r="BB1292" s="30">
        <f t="shared" ca="1" si="799"/>
        <v>0.30930227549513734</v>
      </c>
      <c r="BC1292" s="30">
        <f>IF(Riskregister!$E$16="",0,COUNTIF(BQ$4:BQ$53,"&lt;"&amp;BA1292)*IF(BB1292&lt;0.5,Riskregister!$K$16+(Riskregister!$L$16-Riskregister!$K$16)*SQRT(BB1292/2),Riskregister!$L$16-(Riskregister!$L$16-Riskregister!$K$16)*SQRT((1-BB1292)/2)))</f>
        <v>0</v>
      </c>
      <c r="BD1292" s="30">
        <f t="shared" ca="1" si="800"/>
        <v>7460900.8038427467</v>
      </c>
    </row>
    <row r="1293" spans="20:56" x14ac:dyDescent="0.35">
      <c r="T1293" s="30">
        <f t="shared" ca="1" si="788"/>
        <v>0.21174703888433688</v>
      </c>
      <c r="U1293" s="30">
        <f t="shared" ca="1" si="788"/>
        <v>0.90739748361810502</v>
      </c>
      <c r="V1293" s="30">
        <f ca="1">IF(Riskregister!$E$5="",0,COUNTIF(BF$4:BF$53,"&lt;"&amp;T1293)*IF(U1293&lt;0.5,Riskregister!$K$5+(Riskregister!$L$5-Riskregister!$K$5)*SQRT(U1293/2),Riskregister!$L$5-(Riskregister!$L$5-Riskregister!$K$5)*SQRT((1-U1293)/2)))</f>
        <v>1006340.4556065788</v>
      </c>
      <c r="W1293" s="30">
        <f t="shared" ca="1" si="789"/>
        <v>0.78970242393789791</v>
      </c>
      <c r="X1293" s="30">
        <f t="shared" ca="1" si="789"/>
        <v>0.96714843910237347</v>
      </c>
      <c r="Y1293" s="30">
        <f ca="1">IF(Riskregister!$E$6="",0,COUNTIF(BG$4:BG$53,"&lt;"&amp;W1293)*IF(X1293&lt;0.5,Riskregister!$K$6+(Riskregister!$L$6-Riskregister!$K$6)*SQRT(X1293/2),Riskregister!$L$6-(Riskregister!$L$6-Riskregister!$K$6)*SQRT((1-X1293)/2)))</f>
        <v>5307919.254792192</v>
      </c>
      <c r="Z1293" s="30">
        <f t="shared" ca="1" si="790"/>
        <v>1.1385139081718232E-2</v>
      </c>
      <c r="AA1293" s="30">
        <f t="shared" ca="1" si="790"/>
        <v>0.62221714821420127</v>
      </c>
      <c r="AB1293" s="30">
        <f ca="1">IF(Riskregister!$E$7="",0,COUNTIF(BH$4:BH$53,"&lt;"&amp;Z1293)*IF(AA1293&lt;0.5,Riskregister!$K$7+(Riskregister!$L$7-Riskregister!$K$7)*SQRT(AA1293/2),Riskregister!$L$7-(Riskregister!$L$7-Riskregister!$K$7)*SQRT((1-AA1293)/2)))</f>
        <v>247884.25567391069</v>
      </c>
      <c r="AC1293" s="30">
        <f t="shared" ca="1" si="791"/>
        <v>0.83867395394491051</v>
      </c>
      <c r="AD1293" s="30">
        <f t="shared" ca="1" si="791"/>
        <v>0.50475792799063357</v>
      </c>
      <c r="AE1293" s="30">
        <f ca="1">IF(Riskregister!$E$8="",0,COUNTIF(BI$4:BI$53,"&lt;"&amp;AC1293)*IF(AD1293&lt;0.5,Riskregister!$K$8+(Riskregister!$L$8-Riskregister!$K$8)*SQRT(AD1293/2),Riskregister!$L$8-(Riskregister!$L$8-Riskregister!$K$8)*SQRT((1-AD1293)/2)))</f>
        <v>10644831.430407293</v>
      </c>
      <c r="AF1293" s="30">
        <f t="shared" ca="1" si="792"/>
        <v>6.1847894117787017E-2</v>
      </c>
      <c r="AG1293" s="30">
        <f t="shared" ca="1" si="792"/>
        <v>0.36447044471982915</v>
      </c>
      <c r="AH1293" s="30">
        <f>IF(Riskregister!$E$9="",0,COUNTIF(BJ$4:BJ$53,"&lt;"&amp;AF1293)*IF(AG1293&lt;0.5,Riskregister!$K$9+(Riskregister!$L$9-Riskregister!$K$9)*SQRT(AG1293/2),Riskregister!$L$9-(Riskregister!$L$9-Riskregister!$K$9)*SQRT((1-AG1293)/2)))</f>
        <v>0</v>
      </c>
      <c r="AI1293" s="30">
        <f t="shared" ca="1" si="793"/>
        <v>0.82306861720803171</v>
      </c>
      <c r="AJ1293" s="30">
        <f t="shared" ca="1" si="793"/>
        <v>5.4033760572688605E-2</v>
      </c>
      <c r="AK1293" s="30">
        <f>IF(Riskregister!$E$10="",0,COUNTIF(BK$4:BK$53,"&lt;"&amp;AI1293)*IF(AJ1293&lt;0.5,Riskregister!$K$10+(Riskregister!$L$10-Riskregister!$K$10)*SQRT(AJ1293/2),Riskregister!$L$10-(Riskregister!$L$10-Riskregister!$K$10)*SQRT((1-AJ1293)/2)))</f>
        <v>0</v>
      </c>
      <c r="AL1293" s="30">
        <f t="shared" ca="1" si="794"/>
        <v>0.82449370885785034</v>
      </c>
      <c r="AM1293" s="30">
        <f t="shared" ca="1" si="794"/>
        <v>0.41453141981211528</v>
      </c>
      <c r="AN1293" s="30">
        <f>IF(Riskregister!$E$11="",0,COUNTIF(BL$4:BL$53,"&lt;"&amp;AL1293)*IF(AM1293&lt;0.5,Riskregister!$K$11+(Riskregister!$L$11-Riskregister!$K$11)*SQRT(AM1293/2),Riskregister!$L$11-(Riskregister!$L$11-Riskregister!$K$11)*SQRT((1-AM1293)/2)))</f>
        <v>0</v>
      </c>
      <c r="AO1293" s="30">
        <f t="shared" ca="1" si="795"/>
        <v>0.62274115809444175</v>
      </c>
      <c r="AP1293" s="30">
        <f t="shared" ca="1" si="795"/>
        <v>0.15625970847690829</v>
      </c>
      <c r="AQ1293" s="30">
        <f>IF(Riskregister!$E$12="",0,COUNTIF(BM$4:BM$53,"&lt;"&amp;AO1293)*IF(AP1293&lt;0.5,Riskregister!$K$12+(Riskregister!$L$12-Riskregister!$K$12)*SQRT(AP1293/2),Riskregister!$L$12-(Riskregister!$L$12-Riskregister!$K$12)*SQRT((1-AP1293)/2)))</f>
        <v>0</v>
      </c>
      <c r="AR1293" s="30">
        <f t="shared" ca="1" si="796"/>
        <v>0.84606959849471808</v>
      </c>
      <c r="AS1293" s="30">
        <f t="shared" ca="1" si="796"/>
        <v>0.31354332086888104</v>
      </c>
      <c r="AT1293" s="30">
        <f>IF(Riskregister!$E$13="",0,COUNTIF(BN$4:BN$53,"&lt;"&amp;AR1293)*IF(AS1293&lt;0.5,Riskregister!$K$13+(Riskregister!$L$13-Riskregister!$K$13)*SQRT(AS1293/2),Riskregister!$L$13-(Riskregister!$L$13-Riskregister!$K$13)*SQRT((1-AS1293)/2)))</f>
        <v>0</v>
      </c>
      <c r="AU1293" s="30">
        <f t="shared" ca="1" si="797"/>
        <v>0.52905122057467802</v>
      </c>
      <c r="AV1293" s="30">
        <f t="shared" ca="1" si="797"/>
        <v>0.76437577492858799</v>
      </c>
      <c r="AW1293" s="30">
        <f>IF(Riskregister!$E$14="",0,COUNTIF(BO$4:BO$53,"&lt;"&amp;AU1293)*IF(AV1293&lt;0.5,Riskregister!$K$14+(Riskregister!$L$14-Riskregister!$K$14)*SQRT(AV1293/2),Riskregister!$L$14-(Riskregister!$L$14-Riskregister!$K$14)*SQRT((1-AV1293)/2)))</f>
        <v>0</v>
      </c>
      <c r="AX1293" s="30">
        <f t="shared" ca="1" si="798"/>
        <v>0.14143096171815084</v>
      </c>
      <c r="AY1293" s="30">
        <f t="shared" ca="1" si="798"/>
        <v>0.33104887286082429</v>
      </c>
      <c r="AZ1293" s="30">
        <f>IF(Riskregister!$E$15="",0,COUNTIF(BP$4:BP$53,"&lt;"&amp;AX1293)*IF(AY1293&lt;0.5,Riskregister!$K$15+(Riskregister!$L$15-Riskregister!$K$15)*SQRT(AY1293/2),Riskregister!$L$15-(Riskregister!$L$15-Riskregister!$K$15)*SQRT((1-AY1293)/2)))</f>
        <v>0</v>
      </c>
      <c r="BA1293" s="30">
        <f t="shared" ca="1" si="799"/>
        <v>0.9693108827151069</v>
      </c>
      <c r="BB1293" s="30">
        <f t="shared" ca="1" si="799"/>
        <v>0.97486129673564292</v>
      </c>
      <c r="BC1293" s="30">
        <f>IF(Riskregister!$E$16="",0,COUNTIF(BQ$4:BQ$53,"&lt;"&amp;BA1293)*IF(BB1293&lt;0.5,Riskregister!$K$16+(Riskregister!$L$16-Riskregister!$K$16)*SQRT(BB1293/2),Riskregister!$L$16-(Riskregister!$L$16-Riskregister!$K$16)*SQRT((1-BB1293)/2)))</f>
        <v>0</v>
      </c>
      <c r="BD1293" s="30">
        <f t="shared" ca="1" si="800"/>
        <v>17206975.396479975</v>
      </c>
    </row>
    <row r="1294" spans="20:56" x14ac:dyDescent="0.35">
      <c r="T1294" s="30">
        <f t="shared" ca="1" si="788"/>
        <v>0.198476140574946</v>
      </c>
      <c r="U1294" s="30">
        <f t="shared" ca="1" si="788"/>
        <v>0.44704598900442905</v>
      </c>
      <c r="V1294" s="30">
        <f ca="1">IF(Riskregister!$E$5="",0,COUNTIF(BF$4:BF$53,"&lt;"&amp;T1294)*IF(U1294&lt;0.5,Riskregister!$K$5+(Riskregister!$L$5-Riskregister!$K$5)*SQRT(U1294/2),Riskregister!$L$5-(Riskregister!$L$5-Riskregister!$K$5)*SQRT((1-U1294)/2)))</f>
        <v>725503.96654648683</v>
      </c>
      <c r="W1294" s="30">
        <f t="shared" ca="1" si="789"/>
        <v>0.91363692706664901</v>
      </c>
      <c r="X1294" s="30">
        <f t="shared" ca="1" si="789"/>
        <v>0.26813931033980842</v>
      </c>
      <c r="Y1294" s="30">
        <f ca="1">IF(Riskregister!$E$6="",0,COUNTIF(BG$4:BG$53,"&lt;"&amp;W1294)*IF(X1294&lt;0.5,Riskregister!$K$6+(Riskregister!$L$6-Riskregister!$K$6)*SQRT(X1294/2),Riskregister!$L$6-(Riskregister!$L$6-Riskregister!$K$6)*SQRT((1-X1294)/2)))</f>
        <v>3436317.6826793533</v>
      </c>
      <c r="Z1294" s="30">
        <f t="shared" ca="1" si="790"/>
        <v>0.99813084022963905</v>
      </c>
      <c r="AA1294" s="30">
        <f t="shared" ca="1" si="790"/>
        <v>0.90778344251399634</v>
      </c>
      <c r="AB1294" s="30">
        <f ca="1">IF(Riskregister!$E$7="",0,COUNTIF(BH$4:BH$53,"&lt;"&amp;Z1294)*IF(AA1294&lt;0.5,Riskregister!$K$7+(Riskregister!$L$7-Riskregister!$K$7)*SQRT(AA1294/2),Riskregister!$L$7-(Riskregister!$L$7-Riskregister!$K$7)*SQRT((1-AA1294)/2)))</f>
        <v>4872675.9858612139</v>
      </c>
      <c r="AC1294" s="30">
        <f t="shared" ca="1" si="791"/>
        <v>0.29390839895731014</v>
      </c>
      <c r="AD1294" s="30">
        <f t="shared" ca="1" si="791"/>
        <v>0.36783228974476068</v>
      </c>
      <c r="AE1294" s="30">
        <f ca="1">IF(Riskregister!$E$8="",0,COUNTIF(BI$4:BI$53,"&lt;"&amp;AC1294)*IF(AD1294&lt;0.5,Riskregister!$K$8+(Riskregister!$L$8-Riskregister!$K$8)*SQRT(AD1294/2),Riskregister!$L$8-(Riskregister!$L$8-Riskregister!$K$8)*SQRT((1-AD1294)/2)))</f>
        <v>4631231.8912366638</v>
      </c>
      <c r="AF1294" s="30">
        <f t="shared" ca="1" si="792"/>
        <v>0.59217204428850856</v>
      </c>
      <c r="AG1294" s="30">
        <f t="shared" ca="1" si="792"/>
        <v>0.7304942544264561</v>
      </c>
      <c r="AH1294" s="30">
        <f>IF(Riskregister!$E$9="",0,COUNTIF(BJ$4:BJ$53,"&lt;"&amp;AF1294)*IF(AG1294&lt;0.5,Riskregister!$K$9+(Riskregister!$L$9-Riskregister!$K$9)*SQRT(AG1294/2),Riskregister!$L$9-(Riskregister!$L$9-Riskregister!$K$9)*SQRT((1-AG1294)/2)))</f>
        <v>0</v>
      </c>
      <c r="AI1294" s="30">
        <f t="shared" ca="1" si="793"/>
        <v>0.28711212646538387</v>
      </c>
      <c r="AJ1294" s="30">
        <f t="shared" ca="1" si="793"/>
        <v>0.50434083139517172</v>
      </c>
      <c r="AK1294" s="30">
        <f>IF(Riskregister!$E$10="",0,COUNTIF(BK$4:BK$53,"&lt;"&amp;AI1294)*IF(AJ1294&lt;0.5,Riskregister!$K$10+(Riskregister!$L$10-Riskregister!$K$10)*SQRT(AJ1294/2),Riskregister!$L$10-(Riskregister!$L$10-Riskregister!$K$10)*SQRT((1-AJ1294)/2)))</f>
        <v>0</v>
      </c>
      <c r="AL1294" s="30">
        <f t="shared" ca="1" si="794"/>
        <v>0.77007087167783828</v>
      </c>
      <c r="AM1294" s="30">
        <f t="shared" ca="1" si="794"/>
        <v>0.49366665685671929</v>
      </c>
      <c r="AN1294" s="30">
        <f>IF(Riskregister!$E$11="",0,COUNTIF(BL$4:BL$53,"&lt;"&amp;AL1294)*IF(AM1294&lt;0.5,Riskregister!$K$11+(Riskregister!$L$11-Riskregister!$K$11)*SQRT(AM1294/2),Riskregister!$L$11-(Riskregister!$L$11-Riskregister!$K$11)*SQRT((1-AM1294)/2)))</f>
        <v>0</v>
      </c>
      <c r="AO1294" s="30">
        <f t="shared" ca="1" si="795"/>
        <v>0.30277170206397019</v>
      </c>
      <c r="AP1294" s="30">
        <f t="shared" ca="1" si="795"/>
        <v>0.77948147110314181</v>
      </c>
      <c r="AQ1294" s="30">
        <f>IF(Riskregister!$E$12="",0,COUNTIF(BM$4:BM$53,"&lt;"&amp;AO1294)*IF(AP1294&lt;0.5,Riskregister!$K$12+(Riskregister!$L$12-Riskregister!$K$12)*SQRT(AP1294/2),Riskregister!$L$12-(Riskregister!$L$12-Riskregister!$K$12)*SQRT((1-AP1294)/2)))</f>
        <v>0</v>
      </c>
      <c r="AR1294" s="30">
        <f t="shared" ca="1" si="796"/>
        <v>0.82855811594516082</v>
      </c>
      <c r="AS1294" s="30">
        <f t="shared" ca="1" si="796"/>
        <v>0.90261057317917437</v>
      </c>
      <c r="AT1294" s="30">
        <f>IF(Riskregister!$E$13="",0,COUNTIF(BN$4:BN$53,"&lt;"&amp;AR1294)*IF(AS1294&lt;0.5,Riskregister!$K$13+(Riskregister!$L$13-Riskregister!$K$13)*SQRT(AS1294/2),Riskregister!$L$13-(Riskregister!$L$13-Riskregister!$K$13)*SQRT((1-AS1294)/2)))</f>
        <v>0</v>
      </c>
      <c r="AU1294" s="30">
        <f t="shared" ca="1" si="797"/>
        <v>0.80394734568113191</v>
      </c>
      <c r="AV1294" s="30">
        <f t="shared" ca="1" si="797"/>
        <v>0.73689286972449042</v>
      </c>
      <c r="AW1294" s="30">
        <f>IF(Riskregister!$E$14="",0,COUNTIF(BO$4:BO$53,"&lt;"&amp;AU1294)*IF(AV1294&lt;0.5,Riskregister!$K$14+(Riskregister!$L$14-Riskregister!$K$14)*SQRT(AV1294/2),Riskregister!$L$14-(Riskregister!$L$14-Riskregister!$K$14)*SQRT((1-AV1294)/2)))</f>
        <v>0</v>
      </c>
      <c r="AX1294" s="30">
        <f t="shared" ca="1" si="798"/>
        <v>0.12775554612468387</v>
      </c>
      <c r="AY1294" s="30">
        <f t="shared" ca="1" si="798"/>
        <v>0.92019748730300455</v>
      </c>
      <c r="AZ1294" s="30">
        <f>IF(Riskregister!$E$15="",0,COUNTIF(BP$4:BP$53,"&lt;"&amp;AX1294)*IF(AY1294&lt;0.5,Riskregister!$K$15+(Riskregister!$L$15-Riskregister!$K$15)*SQRT(AY1294/2),Riskregister!$L$15-(Riskregister!$L$15-Riskregister!$K$15)*SQRT((1-AY1294)/2)))</f>
        <v>0</v>
      </c>
      <c r="BA1294" s="30">
        <f t="shared" ca="1" si="799"/>
        <v>0.76373770894770832</v>
      </c>
      <c r="BB1294" s="30">
        <f t="shared" ca="1" si="799"/>
        <v>0.52419070804067214</v>
      </c>
      <c r="BC1294" s="30">
        <f>IF(Riskregister!$E$16="",0,COUNTIF(BQ$4:BQ$53,"&lt;"&amp;BA1294)*IF(BB1294&lt;0.5,Riskregister!$K$16+(Riskregister!$L$16-Riskregister!$K$16)*SQRT(BB1294/2),Riskregister!$L$16-(Riskregister!$L$16-Riskregister!$K$16)*SQRT((1-BB1294)/2)))</f>
        <v>0</v>
      </c>
      <c r="BD1294" s="30">
        <f t="shared" ca="1" si="800"/>
        <v>13665729.526323717</v>
      </c>
    </row>
    <row r="1295" spans="20:56" x14ac:dyDescent="0.35">
      <c r="T1295" s="30">
        <f t="shared" ca="1" si="788"/>
        <v>0.95604108667751442</v>
      </c>
      <c r="U1295" s="30">
        <f t="shared" ca="1" si="788"/>
        <v>0.88034359125504336</v>
      </c>
      <c r="V1295" s="30">
        <f ca="1">IF(Riskregister!$E$5="",0,COUNTIF(BF$4:BF$53,"&lt;"&amp;T1295)*IF(U1295&lt;0.5,Riskregister!$K$5+(Riskregister!$L$5-Riskregister!$K$5)*SQRT(U1295/2),Riskregister!$L$5-(Riskregister!$L$5-Riskregister!$K$5)*SQRT((1-U1295)/2)))</f>
        <v>3429516.153390666</v>
      </c>
      <c r="W1295" s="30">
        <f t="shared" ca="1" si="789"/>
        <v>0.33712973957428483</v>
      </c>
      <c r="X1295" s="30">
        <f t="shared" ca="1" si="789"/>
        <v>0.43882931967523264</v>
      </c>
      <c r="Y1295" s="30">
        <f ca="1">IF(Riskregister!$E$6="",0,COUNTIF(BG$4:BG$53,"&lt;"&amp;W1295)*IF(X1295&lt;0.5,Riskregister!$K$6+(Riskregister!$L$6-Riskregister!$K$6)*SQRT(X1295/2),Riskregister!$L$6-(Riskregister!$L$6-Riskregister!$K$6)*SQRT((1-X1295)/2)))</f>
        <v>1043150.9342187062</v>
      </c>
      <c r="Z1295" s="30">
        <f t="shared" ca="1" si="790"/>
        <v>0.42600654972180052</v>
      </c>
      <c r="AA1295" s="30">
        <f t="shared" ca="1" si="790"/>
        <v>0.3205742844631766</v>
      </c>
      <c r="AB1295" s="30">
        <f ca="1">IF(Riskregister!$E$7="",0,COUNTIF(BH$4:BH$53,"&lt;"&amp;Z1295)*IF(AA1295&lt;0.5,Riskregister!$K$7+(Riskregister!$L$7-Riskregister!$K$7)*SQRT(AA1295/2),Riskregister!$L$7-(Riskregister!$L$7-Riskregister!$K$7)*SQRT((1-AA1295)/2)))</f>
        <v>1140753.4104844918</v>
      </c>
      <c r="AC1295" s="30">
        <f t="shared" ca="1" si="791"/>
        <v>0.68761401426158775</v>
      </c>
      <c r="AD1295" s="30">
        <f t="shared" ca="1" si="791"/>
        <v>0.76107632981453655</v>
      </c>
      <c r="AE1295" s="30">
        <f ca="1">IF(Riskregister!$E$8="",0,COUNTIF(BI$4:BI$53,"&lt;"&amp;AC1295)*IF(AD1295&lt;0.5,Riskregister!$K$8+(Riskregister!$L$8-Riskregister!$K$8)*SQRT(AD1295/2),Riskregister!$L$8-(Riskregister!$L$8-Riskregister!$K$8)*SQRT((1-AD1295)/2)))</f>
        <v>10126581.545281999</v>
      </c>
      <c r="AF1295" s="30">
        <f t="shared" ca="1" si="792"/>
        <v>1.3752954891618763E-2</v>
      </c>
      <c r="AG1295" s="30">
        <f t="shared" ca="1" si="792"/>
        <v>0.99064619294509282</v>
      </c>
      <c r="AH1295" s="30">
        <f>IF(Riskregister!$E$9="",0,COUNTIF(BJ$4:BJ$53,"&lt;"&amp;AF1295)*IF(AG1295&lt;0.5,Riskregister!$K$9+(Riskregister!$L$9-Riskregister!$K$9)*SQRT(AG1295/2),Riskregister!$L$9-(Riskregister!$L$9-Riskregister!$K$9)*SQRT((1-AG1295)/2)))</f>
        <v>0</v>
      </c>
      <c r="AI1295" s="30">
        <f t="shared" ca="1" si="793"/>
        <v>0.57360339875196154</v>
      </c>
      <c r="AJ1295" s="30">
        <f t="shared" ca="1" si="793"/>
        <v>0.29267020413924649</v>
      </c>
      <c r="AK1295" s="30">
        <f>IF(Riskregister!$E$10="",0,COUNTIF(BK$4:BK$53,"&lt;"&amp;AI1295)*IF(AJ1295&lt;0.5,Riskregister!$K$10+(Riskregister!$L$10-Riskregister!$K$10)*SQRT(AJ1295/2),Riskregister!$L$10-(Riskregister!$L$10-Riskregister!$K$10)*SQRT((1-AJ1295)/2)))</f>
        <v>0</v>
      </c>
      <c r="AL1295" s="30">
        <f t="shared" ca="1" si="794"/>
        <v>0.87495023498934987</v>
      </c>
      <c r="AM1295" s="30">
        <f t="shared" ca="1" si="794"/>
        <v>0.35330492048170303</v>
      </c>
      <c r="AN1295" s="30">
        <f>IF(Riskregister!$E$11="",0,COUNTIF(BL$4:BL$53,"&lt;"&amp;AL1295)*IF(AM1295&lt;0.5,Riskregister!$K$11+(Riskregister!$L$11-Riskregister!$K$11)*SQRT(AM1295/2),Riskregister!$L$11-(Riskregister!$L$11-Riskregister!$K$11)*SQRT((1-AM1295)/2)))</f>
        <v>0</v>
      </c>
      <c r="AO1295" s="30">
        <f t="shared" ca="1" si="795"/>
        <v>0.78121466576117715</v>
      </c>
      <c r="AP1295" s="30">
        <f t="shared" ca="1" si="795"/>
        <v>0.27740990164375579</v>
      </c>
      <c r="AQ1295" s="30">
        <f>IF(Riskregister!$E$12="",0,COUNTIF(BM$4:BM$53,"&lt;"&amp;AO1295)*IF(AP1295&lt;0.5,Riskregister!$K$12+(Riskregister!$L$12-Riskregister!$K$12)*SQRT(AP1295/2),Riskregister!$L$12-(Riskregister!$L$12-Riskregister!$K$12)*SQRT((1-AP1295)/2)))</f>
        <v>0</v>
      </c>
      <c r="AR1295" s="30">
        <f t="shared" ca="1" si="796"/>
        <v>0.86750196085533204</v>
      </c>
      <c r="AS1295" s="30">
        <f t="shared" ca="1" si="796"/>
        <v>0.20569158479280736</v>
      </c>
      <c r="AT1295" s="30">
        <f>IF(Riskregister!$E$13="",0,COUNTIF(BN$4:BN$53,"&lt;"&amp;AR1295)*IF(AS1295&lt;0.5,Riskregister!$K$13+(Riskregister!$L$13-Riskregister!$K$13)*SQRT(AS1295/2),Riskregister!$L$13-(Riskregister!$L$13-Riskregister!$K$13)*SQRT((1-AS1295)/2)))</f>
        <v>0</v>
      </c>
      <c r="AU1295" s="30">
        <f t="shared" ca="1" si="797"/>
        <v>0.24834671083697768</v>
      </c>
      <c r="AV1295" s="30">
        <f t="shared" ca="1" si="797"/>
        <v>0.16422282416494538</v>
      </c>
      <c r="AW1295" s="30">
        <f>IF(Riskregister!$E$14="",0,COUNTIF(BO$4:BO$53,"&lt;"&amp;AU1295)*IF(AV1295&lt;0.5,Riskregister!$K$14+(Riskregister!$L$14-Riskregister!$K$14)*SQRT(AV1295/2),Riskregister!$L$14-(Riskregister!$L$14-Riskregister!$K$14)*SQRT((1-AV1295)/2)))</f>
        <v>0</v>
      </c>
      <c r="AX1295" s="30">
        <f t="shared" ca="1" si="798"/>
        <v>0.32265709143889243</v>
      </c>
      <c r="AY1295" s="30">
        <f t="shared" ca="1" si="798"/>
        <v>0.91036548724838107</v>
      </c>
      <c r="AZ1295" s="30">
        <f>IF(Riskregister!$E$15="",0,COUNTIF(BP$4:BP$53,"&lt;"&amp;AX1295)*IF(AY1295&lt;0.5,Riskregister!$K$15+(Riskregister!$L$15-Riskregister!$K$15)*SQRT(AY1295/2),Riskregister!$L$15-(Riskregister!$L$15-Riskregister!$K$15)*SQRT((1-AY1295)/2)))</f>
        <v>0</v>
      </c>
      <c r="BA1295" s="30">
        <f t="shared" ca="1" si="799"/>
        <v>0.84682306894987525</v>
      </c>
      <c r="BB1295" s="30">
        <f t="shared" ca="1" si="799"/>
        <v>0.39776228896731369</v>
      </c>
      <c r="BC1295" s="30">
        <f>IF(Riskregister!$E$16="",0,COUNTIF(BQ$4:BQ$53,"&lt;"&amp;BA1295)*IF(BB1295&lt;0.5,Riskregister!$K$16+(Riskregister!$L$16-Riskregister!$K$16)*SQRT(BB1295/2),Riskregister!$L$16-(Riskregister!$L$16-Riskregister!$K$16)*SQRT((1-BB1295)/2)))</f>
        <v>0</v>
      </c>
      <c r="BD1295" s="30">
        <f t="shared" ca="1" si="800"/>
        <v>15740002.043375863</v>
      </c>
    </row>
    <row r="1296" spans="20:56" x14ac:dyDescent="0.35">
      <c r="T1296" s="30">
        <f t="shared" ca="1" si="788"/>
        <v>0.54258587015846893</v>
      </c>
      <c r="U1296" s="30">
        <f t="shared" ca="1" si="788"/>
        <v>0.99500468045884605</v>
      </c>
      <c r="V1296" s="30">
        <f ca="1">IF(Riskregister!$E$5="",0,COUNTIF(BF$4:BF$53,"&lt;"&amp;T1296)*IF(U1296&lt;0.5,Riskregister!$K$5+(Riskregister!$L$5-Riskregister!$K$5)*SQRT(U1296/2),Riskregister!$L$5-(Riskregister!$L$5-Riskregister!$K$5)*SQRT((1-U1296)/2)))</f>
        <v>2310042.133992244</v>
      </c>
      <c r="W1296" s="30">
        <f t="shared" ca="1" si="789"/>
        <v>0.57994089337386934</v>
      </c>
      <c r="X1296" s="30">
        <f t="shared" ca="1" si="789"/>
        <v>0.37924012230882109</v>
      </c>
      <c r="Y1296" s="30">
        <f ca="1">IF(Riskregister!$E$6="",0,COUNTIF(BG$4:BG$53,"&lt;"&amp;W1296)*IF(X1296&lt;0.5,Riskregister!$K$6+(Riskregister!$L$6-Riskregister!$K$6)*SQRT(X1296/2),Riskregister!$L$6-(Riskregister!$L$6-Riskregister!$K$6)*SQRT((1-X1296)/2)))</f>
        <v>1967633.8834565808</v>
      </c>
      <c r="Z1296" s="30">
        <f t="shared" ca="1" si="790"/>
        <v>0.80676160096512839</v>
      </c>
      <c r="AA1296" s="30">
        <f t="shared" ca="1" si="790"/>
        <v>0.81499200716931164</v>
      </c>
      <c r="AB1296" s="30">
        <f ca="1">IF(Riskregister!$E$7="",0,COUNTIF(BH$4:BH$53,"&lt;"&amp;Z1296)*IF(AA1296&lt;0.5,Riskregister!$K$7+(Riskregister!$L$7-Riskregister!$K$7)*SQRT(AA1296/2),Riskregister!$L$7-(Riskregister!$L$7-Riskregister!$K$7)*SQRT((1-AA1296)/2)))</f>
        <v>2348394.8497711523</v>
      </c>
      <c r="AC1296" s="30">
        <f t="shared" ca="1" si="791"/>
        <v>0.21843823642307336</v>
      </c>
      <c r="AD1296" s="30">
        <f t="shared" ca="1" si="791"/>
        <v>0.29112232189721354</v>
      </c>
      <c r="AE1296" s="30">
        <f ca="1">IF(Riskregister!$E$8="",0,COUNTIF(BI$4:BI$53,"&lt;"&amp;AC1296)*IF(AD1296&lt;0.5,Riskregister!$K$8+(Riskregister!$L$8-Riskregister!$K$8)*SQRT(AD1296/2),Riskregister!$L$8-(Riskregister!$L$8-Riskregister!$K$8)*SQRT((1-AD1296)/2)))</f>
        <v>2093166.4856768665</v>
      </c>
      <c r="AF1296" s="30">
        <f t="shared" ca="1" si="792"/>
        <v>0.8193266271197478</v>
      </c>
      <c r="AG1296" s="30">
        <f t="shared" ca="1" si="792"/>
        <v>0.29497047200033388</v>
      </c>
      <c r="AH1296" s="30">
        <f>IF(Riskregister!$E$9="",0,COUNTIF(BJ$4:BJ$53,"&lt;"&amp;AF1296)*IF(AG1296&lt;0.5,Riskregister!$K$9+(Riskregister!$L$9-Riskregister!$K$9)*SQRT(AG1296/2),Riskregister!$L$9-(Riskregister!$L$9-Riskregister!$K$9)*SQRT((1-AG1296)/2)))</f>
        <v>0</v>
      </c>
      <c r="AI1296" s="30">
        <f t="shared" ca="1" si="793"/>
        <v>0.80058934340398658</v>
      </c>
      <c r="AJ1296" s="30">
        <f t="shared" ca="1" si="793"/>
        <v>0.59303216641222634</v>
      </c>
      <c r="AK1296" s="30">
        <f>IF(Riskregister!$E$10="",0,COUNTIF(BK$4:BK$53,"&lt;"&amp;AI1296)*IF(AJ1296&lt;0.5,Riskregister!$K$10+(Riskregister!$L$10-Riskregister!$K$10)*SQRT(AJ1296/2),Riskregister!$L$10-(Riskregister!$L$10-Riskregister!$K$10)*SQRT((1-AJ1296)/2)))</f>
        <v>0</v>
      </c>
      <c r="AL1296" s="30">
        <f t="shared" ca="1" si="794"/>
        <v>0.48013969874937024</v>
      </c>
      <c r="AM1296" s="30">
        <f t="shared" ca="1" si="794"/>
        <v>0.4021148944961197</v>
      </c>
      <c r="AN1296" s="30">
        <f>IF(Riskregister!$E$11="",0,COUNTIF(BL$4:BL$53,"&lt;"&amp;AL1296)*IF(AM1296&lt;0.5,Riskregister!$K$11+(Riskregister!$L$11-Riskregister!$K$11)*SQRT(AM1296/2),Riskregister!$L$11-(Riskregister!$L$11-Riskregister!$K$11)*SQRT((1-AM1296)/2)))</f>
        <v>0</v>
      </c>
      <c r="AO1296" s="30">
        <f t="shared" ca="1" si="795"/>
        <v>0.43076056913092686</v>
      </c>
      <c r="AP1296" s="30">
        <f t="shared" ca="1" si="795"/>
        <v>0.82449260015931314</v>
      </c>
      <c r="AQ1296" s="30">
        <f>IF(Riskregister!$E$12="",0,COUNTIF(BM$4:BM$53,"&lt;"&amp;AO1296)*IF(AP1296&lt;0.5,Riskregister!$K$12+(Riskregister!$L$12-Riskregister!$K$12)*SQRT(AP1296/2),Riskregister!$L$12-(Riskregister!$L$12-Riskregister!$K$12)*SQRT((1-AP1296)/2)))</f>
        <v>0</v>
      </c>
      <c r="AR1296" s="30">
        <f t="shared" ca="1" si="796"/>
        <v>0.65737928824971859</v>
      </c>
      <c r="AS1296" s="30">
        <f t="shared" ca="1" si="796"/>
        <v>0.90962866934949194</v>
      </c>
      <c r="AT1296" s="30">
        <f>IF(Riskregister!$E$13="",0,COUNTIF(BN$4:BN$53,"&lt;"&amp;AR1296)*IF(AS1296&lt;0.5,Riskregister!$K$13+(Riskregister!$L$13-Riskregister!$K$13)*SQRT(AS1296/2),Riskregister!$L$13-(Riskregister!$L$13-Riskregister!$K$13)*SQRT((1-AS1296)/2)))</f>
        <v>0</v>
      </c>
      <c r="AU1296" s="30">
        <f t="shared" ca="1" si="797"/>
        <v>0.35576040793156016</v>
      </c>
      <c r="AV1296" s="30">
        <f t="shared" ca="1" si="797"/>
        <v>0.87655098430078027</v>
      </c>
      <c r="AW1296" s="30">
        <f>IF(Riskregister!$E$14="",0,COUNTIF(BO$4:BO$53,"&lt;"&amp;AU1296)*IF(AV1296&lt;0.5,Riskregister!$K$14+(Riskregister!$L$14-Riskregister!$K$14)*SQRT(AV1296/2),Riskregister!$L$14-(Riskregister!$L$14-Riskregister!$K$14)*SQRT((1-AV1296)/2)))</f>
        <v>0</v>
      </c>
      <c r="AX1296" s="30">
        <f t="shared" ca="1" si="798"/>
        <v>0.93849490530232738</v>
      </c>
      <c r="AY1296" s="30">
        <f t="shared" ca="1" si="798"/>
        <v>0.62032784179862566</v>
      </c>
      <c r="AZ1296" s="30">
        <f>IF(Riskregister!$E$15="",0,COUNTIF(BP$4:BP$53,"&lt;"&amp;AX1296)*IF(AY1296&lt;0.5,Riskregister!$K$15+(Riskregister!$L$15-Riskregister!$K$15)*SQRT(AY1296/2),Riskregister!$L$15-(Riskregister!$L$15-Riskregister!$K$15)*SQRT((1-AY1296)/2)))</f>
        <v>0</v>
      </c>
      <c r="BA1296" s="30">
        <f t="shared" ca="1" si="799"/>
        <v>0.20704624098792346</v>
      </c>
      <c r="BB1296" s="30">
        <f t="shared" ca="1" si="799"/>
        <v>0.39343325691227926</v>
      </c>
      <c r="BC1296" s="30">
        <f>IF(Riskregister!$E$16="",0,COUNTIF(BQ$4:BQ$53,"&lt;"&amp;BA1296)*IF(BB1296&lt;0.5,Riskregister!$K$16+(Riskregister!$L$16-Riskregister!$K$16)*SQRT(BB1296/2),Riskregister!$L$16-(Riskregister!$L$16-Riskregister!$K$16)*SQRT((1-BB1296)/2)))</f>
        <v>0</v>
      </c>
      <c r="BD1296" s="30">
        <f t="shared" ca="1" si="800"/>
        <v>8719237.3528968431</v>
      </c>
    </row>
    <row r="1297" spans="20:56" x14ac:dyDescent="0.35">
      <c r="T1297" s="30">
        <f t="shared" ca="1" si="788"/>
        <v>0.6863447646132752</v>
      </c>
      <c r="U1297" s="30">
        <f t="shared" ca="1" si="788"/>
        <v>0.24568229790687024</v>
      </c>
      <c r="V1297" s="30">
        <f ca="1">IF(Riskregister!$E$5="",0,COUNTIF(BF$4:BF$53,"&lt;"&amp;T1297)*IF(U1297&lt;0.5,Riskregister!$K$5+(Riskregister!$L$5-Riskregister!$K$5)*SQRT(U1297/2),Riskregister!$L$5-(Riskregister!$L$5-Riskregister!$K$5)*SQRT((1-U1297)/2)))</f>
        <v>1230876.6302607269</v>
      </c>
      <c r="W1297" s="30">
        <f t="shared" ca="1" si="789"/>
        <v>0.5385640008246998</v>
      </c>
      <c r="X1297" s="30">
        <f t="shared" ca="1" si="789"/>
        <v>0.43843605873553448</v>
      </c>
      <c r="Y1297" s="30">
        <f ca="1">IF(Riskregister!$E$6="",0,COUNTIF(BG$4:BG$53,"&lt;"&amp;W1297)*IF(X1297&lt;0.5,Riskregister!$K$6+(Riskregister!$L$6-Riskregister!$K$6)*SQRT(X1297/2),Riskregister!$L$6-(Riskregister!$L$6-Riskregister!$K$6)*SQRT((1-X1297)/2)))</f>
        <v>2085546.1015962344</v>
      </c>
      <c r="Z1297" s="30">
        <f t="shared" ca="1" si="790"/>
        <v>0.93697525871953069</v>
      </c>
      <c r="AA1297" s="30">
        <f t="shared" ca="1" si="790"/>
        <v>0.95470685268330213</v>
      </c>
      <c r="AB1297" s="30">
        <f ca="1">IF(Riskregister!$E$7="",0,COUNTIF(BH$4:BH$53,"&lt;"&amp;Z1297)*IF(AA1297&lt;0.5,Riskregister!$K$7+(Riskregister!$L$7-Riskregister!$K$7)*SQRT(AA1297/2),Riskregister!$L$7-(Riskregister!$L$7-Riskregister!$K$7)*SQRT((1-AA1297)/2)))</f>
        <v>3473292.7498934781</v>
      </c>
      <c r="AC1297" s="30">
        <f t="shared" ca="1" si="791"/>
        <v>0.29138451207387217</v>
      </c>
      <c r="AD1297" s="30">
        <f t="shared" ca="1" si="791"/>
        <v>0.57358841870418353</v>
      </c>
      <c r="AE1297" s="30">
        <f ca="1">IF(Riskregister!$E$8="",0,COUNTIF(BI$4:BI$53,"&lt;"&amp;AC1297)*IF(AD1297&lt;0.5,Riskregister!$K$8+(Riskregister!$L$8-Riskregister!$K$8)*SQRT(AD1297/2),Riskregister!$L$8-(Riskregister!$L$8-Riskregister!$K$8)*SQRT((1-AD1297)/2)))</f>
        <v>5659624.018400114</v>
      </c>
      <c r="AF1297" s="30">
        <f t="shared" ca="1" si="792"/>
        <v>0.48856995171505824</v>
      </c>
      <c r="AG1297" s="30">
        <f t="shared" ca="1" si="792"/>
        <v>0.42498426950089607</v>
      </c>
      <c r="AH1297" s="30">
        <f>IF(Riskregister!$E$9="",0,COUNTIF(BJ$4:BJ$53,"&lt;"&amp;AF1297)*IF(AG1297&lt;0.5,Riskregister!$K$9+(Riskregister!$L$9-Riskregister!$K$9)*SQRT(AG1297/2),Riskregister!$L$9-(Riskregister!$L$9-Riskregister!$K$9)*SQRT((1-AG1297)/2)))</f>
        <v>0</v>
      </c>
      <c r="AI1297" s="30">
        <f t="shared" ca="1" si="793"/>
        <v>0.86729427741667076</v>
      </c>
      <c r="AJ1297" s="30">
        <f t="shared" ca="1" si="793"/>
        <v>0.90284492479386136</v>
      </c>
      <c r="AK1297" s="30">
        <f>IF(Riskregister!$E$10="",0,COUNTIF(BK$4:BK$53,"&lt;"&amp;AI1297)*IF(AJ1297&lt;0.5,Riskregister!$K$10+(Riskregister!$L$10-Riskregister!$K$10)*SQRT(AJ1297/2),Riskregister!$L$10-(Riskregister!$L$10-Riskregister!$K$10)*SQRT((1-AJ1297)/2)))</f>
        <v>0</v>
      </c>
      <c r="AL1297" s="30">
        <f t="shared" ca="1" si="794"/>
        <v>0.65746718311924046</v>
      </c>
      <c r="AM1297" s="30">
        <f t="shared" ca="1" si="794"/>
        <v>0.27658686407788591</v>
      </c>
      <c r="AN1297" s="30">
        <f>IF(Riskregister!$E$11="",0,COUNTIF(BL$4:BL$53,"&lt;"&amp;AL1297)*IF(AM1297&lt;0.5,Riskregister!$K$11+(Riskregister!$L$11-Riskregister!$K$11)*SQRT(AM1297/2),Riskregister!$L$11-(Riskregister!$L$11-Riskregister!$K$11)*SQRT((1-AM1297)/2)))</f>
        <v>0</v>
      </c>
      <c r="AO1297" s="30">
        <f t="shared" ca="1" si="795"/>
        <v>0.86583142993619644</v>
      </c>
      <c r="AP1297" s="30">
        <f t="shared" ca="1" si="795"/>
        <v>0.9415058811862449</v>
      </c>
      <c r="AQ1297" s="30">
        <f>IF(Riskregister!$E$12="",0,COUNTIF(BM$4:BM$53,"&lt;"&amp;AO1297)*IF(AP1297&lt;0.5,Riskregister!$K$12+(Riskregister!$L$12-Riskregister!$K$12)*SQRT(AP1297/2),Riskregister!$L$12-(Riskregister!$L$12-Riskregister!$K$12)*SQRT((1-AP1297)/2)))</f>
        <v>0</v>
      </c>
      <c r="AR1297" s="30">
        <f t="shared" ca="1" si="796"/>
        <v>7.2042728132270084E-2</v>
      </c>
      <c r="AS1297" s="30">
        <f t="shared" ca="1" si="796"/>
        <v>0.88750036732718085</v>
      </c>
      <c r="AT1297" s="30">
        <f>IF(Riskregister!$E$13="",0,COUNTIF(BN$4:BN$53,"&lt;"&amp;AR1297)*IF(AS1297&lt;0.5,Riskregister!$K$13+(Riskregister!$L$13-Riskregister!$K$13)*SQRT(AS1297/2),Riskregister!$L$13-(Riskregister!$L$13-Riskregister!$K$13)*SQRT((1-AS1297)/2)))</f>
        <v>0</v>
      </c>
      <c r="AU1297" s="30">
        <f t="shared" ca="1" si="797"/>
        <v>0.17591323866678077</v>
      </c>
      <c r="AV1297" s="30">
        <f t="shared" ca="1" si="797"/>
        <v>0.31756728330909167</v>
      </c>
      <c r="AW1297" s="30">
        <f>IF(Riskregister!$E$14="",0,COUNTIF(BO$4:BO$53,"&lt;"&amp;AU1297)*IF(AV1297&lt;0.5,Riskregister!$K$14+(Riskregister!$L$14-Riskregister!$K$14)*SQRT(AV1297/2),Riskregister!$L$14-(Riskregister!$L$14-Riskregister!$K$14)*SQRT((1-AV1297)/2)))</f>
        <v>0</v>
      </c>
      <c r="AX1297" s="30">
        <f t="shared" ca="1" si="798"/>
        <v>0.98773651465363332</v>
      </c>
      <c r="AY1297" s="30">
        <f t="shared" ca="1" si="798"/>
        <v>0.29801020307020099</v>
      </c>
      <c r="AZ1297" s="30">
        <f>IF(Riskregister!$E$15="",0,COUNTIF(BP$4:BP$53,"&lt;"&amp;AX1297)*IF(AY1297&lt;0.5,Riskregister!$K$15+(Riskregister!$L$15-Riskregister!$K$15)*SQRT(AY1297/2),Riskregister!$L$15-(Riskregister!$L$15-Riskregister!$K$15)*SQRT((1-AY1297)/2)))</f>
        <v>0</v>
      </c>
      <c r="BA1297" s="30">
        <f t="shared" ca="1" si="799"/>
        <v>0.44889554422356948</v>
      </c>
      <c r="BB1297" s="30">
        <f t="shared" ca="1" si="799"/>
        <v>0.18800733496675948</v>
      </c>
      <c r="BC1297" s="30">
        <f>IF(Riskregister!$E$16="",0,COUNTIF(BQ$4:BQ$53,"&lt;"&amp;BA1297)*IF(BB1297&lt;0.5,Riskregister!$K$16+(Riskregister!$L$16-Riskregister!$K$16)*SQRT(BB1297/2),Riskregister!$L$16-(Riskregister!$L$16-Riskregister!$K$16)*SQRT((1-BB1297)/2)))</f>
        <v>0</v>
      </c>
      <c r="BD1297" s="30">
        <f t="shared" ca="1" si="800"/>
        <v>12449339.500150554</v>
      </c>
    </row>
    <row r="1298" spans="20:56" x14ac:dyDescent="0.35">
      <c r="T1298" s="30">
        <f t="shared" ca="1" si="788"/>
        <v>0.79736535248801488</v>
      </c>
      <c r="U1298" s="30">
        <f t="shared" ca="1" si="788"/>
        <v>3.0600687533423043E-2</v>
      </c>
      <c r="V1298" s="30">
        <f ca="1">IF(Riskregister!$E$5="",0,COUNTIF(BF$4:BF$53,"&lt;"&amp;T1298)*IF(U1298&lt;0.5,Riskregister!$K$5+(Riskregister!$L$5-Riskregister!$K$5)*SQRT(U1298/2),Riskregister!$L$5-(Riskregister!$L$5-Riskregister!$K$5)*SQRT((1-U1298)/2)))</f>
        <v>1028312.756299414</v>
      </c>
      <c r="W1298" s="30">
        <f t="shared" ca="1" si="789"/>
        <v>0.82199251249392569</v>
      </c>
      <c r="X1298" s="30">
        <f t="shared" ca="1" si="789"/>
        <v>0.2480963102855297</v>
      </c>
      <c r="Y1298" s="30">
        <f ca="1">IF(Riskregister!$E$6="",0,COUNTIF(BG$4:BG$53,"&lt;"&amp;W1298)*IF(X1298&lt;0.5,Riskregister!$K$6+(Riskregister!$L$6-Riskregister!$K$6)*SQRT(X1298/2),Riskregister!$L$6-(Riskregister!$L$6-Riskregister!$K$6)*SQRT((1-X1298)/2)))</f>
        <v>2501905.4140421976</v>
      </c>
      <c r="Z1298" s="30">
        <f t="shared" ca="1" si="790"/>
        <v>0.43476938268911891</v>
      </c>
      <c r="AA1298" s="30">
        <f t="shared" ca="1" si="790"/>
        <v>0.52550467146801094</v>
      </c>
      <c r="AB1298" s="30">
        <f ca="1">IF(Riskregister!$E$7="",0,COUNTIF(BH$4:BH$53,"&lt;"&amp;Z1298)*IF(AA1298&lt;0.5,Riskregister!$K$7+(Riskregister!$L$7-Riskregister!$K$7)*SQRT(AA1298/2),Riskregister!$L$7-(Riskregister!$L$7-Riskregister!$K$7)*SQRT((1-AA1298)/2)))</f>
        <v>1377130.4093810217</v>
      </c>
      <c r="AC1298" s="30">
        <f t="shared" ca="1" si="791"/>
        <v>0.83431687803770183</v>
      </c>
      <c r="AD1298" s="30">
        <f t="shared" ca="1" si="791"/>
        <v>0.65708135094780051</v>
      </c>
      <c r="AE1298" s="30">
        <f ca="1">IF(Riskregister!$E$8="",0,COUNTIF(BI$4:BI$53,"&lt;"&amp;AC1298)*IF(AD1298&lt;0.5,Riskregister!$K$8+(Riskregister!$L$8-Riskregister!$K$8)*SQRT(AD1298/2),Riskregister!$L$8-(Riskregister!$L$8-Riskregister!$K$8)*SQRT((1-AD1298)/2)))</f>
        <v>12215362.329529736</v>
      </c>
      <c r="AF1298" s="30">
        <f t="shared" ca="1" si="792"/>
        <v>0.81581812203485893</v>
      </c>
      <c r="AG1298" s="30">
        <f t="shared" ca="1" si="792"/>
        <v>0.29741721106724039</v>
      </c>
      <c r="AH1298" s="30">
        <f>IF(Riskregister!$E$9="",0,COUNTIF(BJ$4:BJ$53,"&lt;"&amp;AF1298)*IF(AG1298&lt;0.5,Riskregister!$K$9+(Riskregister!$L$9-Riskregister!$K$9)*SQRT(AG1298/2),Riskregister!$L$9-(Riskregister!$L$9-Riskregister!$K$9)*SQRT((1-AG1298)/2)))</f>
        <v>0</v>
      </c>
      <c r="AI1298" s="30">
        <f t="shared" ca="1" si="793"/>
        <v>0.50399787918558214</v>
      </c>
      <c r="AJ1298" s="30">
        <f t="shared" ca="1" si="793"/>
        <v>0.80008424352598739</v>
      </c>
      <c r="AK1298" s="30">
        <f>IF(Riskregister!$E$10="",0,COUNTIF(BK$4:BK$53,"&lt;"&amp;AI1298)*IF(AJ1298&lt;0.5,Riskregister!$K$10+(Riskregister!$L$10-Riskregister!$K$10)*SQRT(AJ1298/2),Riskregister!$L$10-(Riskregister!$L$10-Riskregister!$K$10)*SQRT((1-AJ1298)/2)))</f>
        <v>0</v>
      </c>
      <c r="AL1298" s="30">
        <f t="shared" ca="1" si="794"/>
        <v>0.71951005879508079</v>
      </c>
      <c r="AM1298" s="30">
        <f t="shared" ca="1" si="794"/>
        <v>0.74996873859764956</v>
      </c>
      <c r="AN1298" s="30">
        <f>IF(Riskregister!$E$11="",0,COUNTIF(BL$4:BL$53,"&lt;"&amp;AL1298)*IF(AM1298&lt;0.5,Riskregister!$K$11+(Riskregister!$L$11-Riskregister!$K$11)*SQRT(AM1298/2),Riskregister!$L$11-(Riskregister!$L$11-Riskregister!$K$11)*SQRT((1-AM1298)/2)))</f>
        <v>0</v>
      </c>
      <c r="AO1298" s="30">
        <f t="shared" ca="1" si="795"/>
        <v>8.0937340002155134E-2</v>
      </c>
      <c r="AP1298" s="30">
        <f t="shared" ca="1" si="795"/>
        <v>0.32954643135966499</v>
      </c>
      <c r="AQ1298" s="30">
        <f>IF(Riskregister!$E$12="",0,COUNTIF(BM$4:BM$53,"&lt;"&amp;AO1298)*IF(AP1298&lt;0.5,Riskregister!$K$12+(Riskregister!$L$12-Riskregister!$K$12)*SQRT(AP1298/2),Riskregister!$L$12-(Riskregister!$L$12-Riskregister!$K$12)*SQRT((1-AP1298)/2)))</f>
        <v>0</v>
      </c>
      <c r="AR1298" s="30">
        <f t="shared" ca="1" si="796"/>
        <v>0.51516476602932648</v>
      </c>
      <c r="AS1298" s="30">
        <f t="shared" ca="1" si="796"/>
        <v>0.92964470192126281</v>
      </c>
      <c r="AT1298" s="30">
        <f>IF(Riskregister!$E$13="",0,COUNTIF(BN$4:BN$53,"&lt;"&amp;AR1298)*IF(AS1298&lt;0.5,Riskregister!$K$13+(Riskregister!$L$13-Riskregister!$K$13)*SQRT(AS1298/2),Riskregister!$L$13-(Riskregister!$L$13-Riskregister!$K$13)*SQRT((1-AS1298)/2)))</f>
        <v>0</v>
      </c>
      <c r="AU1298" s="30">
        <f t="shared" ca="1" si="797"/>
        <v>0.97971507992589146</v>
      </c>
      <c r="AV1298" s="30">
        <f t="shared" ca="1" si="797"/>
        <v>0.61300017575956578</v>
      </c>
      <c r="AW1298" s="30">
        <f>IF(Riskregister!$E$14="",0,COUNTIF(BO$4:BO$53,"&lt;"&amp;AU1298)*IF(AV1298&lt;0.5,Riskregister!$K$14+(Riskregister!$L$14-Riskregister!$K$14)*SQRT(AV1298/2),Riskregister!$L$14-(Riskregister!$L$14-Riskregister!$K$14)*SQRT((1-AV1298)/2)))</f>
        <v>0</v>
      </c>
      <c r="AX1298" s="30">
        <f t="shared" ca="1" si="798"/>
        <v>0.18055440078396401</v>
      </c>
      <c r="AY1298" s="30">
        <f t="shared" ca="1" si="798"/>
        <v>0.50733014724023717</v>
      </c>
      <c r="AZ1298" s="30">
        <f>IF(Riskregister!$E$15="",0,COUNTIF(BP$4:BP$53,"&lt;"&amp;AX1298)*IF(AY1298&lt;0.5,Riskregister!$K$15+(Riskregister!$L$15-Riskregister!$K$15)*SQRT(AY1298/2),Riskregister!$L$15-(Riskregister!$L$15-Riskregister!$K$15)*SQRT((1-AY1298)/2)))</f>
        <v>0</v>
      </c>
      <c r="BA1298" s="30">
        <f t="shared" ca="1" si="799"/>
        <v>0.91953561020713359</v>
      </c>
      <c r="BB1298" s="30">
        <f t="shared" ca="1" si="799"/>
        <v>0.59720954029395623</v>
      </c>
      <c r="BC1298" s="30">
        <f>IF(Riskregister!$E$16="",0,COUNTIF(BQ$4:BQ$53,"&lt;"&amp;BA1298)*IF(BB1298&lt;0.5,Riskregister!$K$16+(Riskregister!$L$16-Riskregister!$K$16)*SQRT(BB1298/2),Riskregister!$L$16-(Riskregister!$L$16-Riskregister!$K$16)*SQRT((1-BB1298)/2)))</f>
        <v>0</v>
      </c>
      <c r="BD1298" s="30">
        <f t="shared" ca="1" si="800"/>
        <v>17122710.909252368</v>
      </c>
    </row>
    <row r="1299" spans="20:56" x14ac:dyDescent="0.35">
      <c r="T1299" s="30">
        <f t="shared" ca="1" si="788"/>
        <v>0.13491556614226519</v>
      </c>
      <c r="U1299" s="30">
        <f t="shared" ca="1" si="788"/>
        <v>0.4008073985028473</v>
      </c>
      <c r="V1299" s="30">
        <f ca="1">IF(Riskregister!$E$5="",0,COUNTIF(BF$4:BF$53,"&lt;"&amp;T1299)*IF(U1299&lt;0.5,Riskregister!$K$5+(Riskregister!$L$5-Riskregister!$K$5)*SQRT(U1299/2),Riskregister!$L$5-(Riskregister!$L$5-Riskregister!$K$5)*SQRT((1-U1299)/2)))</f>
        <v>702898.24570684484</v>
      </c>
      <c r="W1299" s="30">
        <f t="shared" ca="1" si="789"/>
        <v>0.41902039016778814</v>
      </c>
      <c r="X1299" s="30">
        <f t="shared" ca="1" si="789"/>
        <v>0.29308969384646288</v>
      </c>
      <c r="Y1299" s="30">
        <f ca="1">IF(Riskregister!$E$6="",0,COUNTIF(BG$4:BG$53,"&lt;"&amp;W1299)*IF(X1299&lt;0.5,Riskregister!$K$6+(Riskregister!$L$6-Riskregister!$K$6)*SQRT(X1299/2),Riskregister!$L$6-(Riskregister!$L$6-Riskregister!$K$6)*SQRT((1-X1299)/2)))</f>
        <v>889061.17582640657</v>
      </c>
      <c r="Z1299" s="30">
        <f t="shared" ca="1" si="790"/>
        <v>9.8873619947172475E-2</v>
      </c>
      <c r="AA1299" s="30">
        <f t="shared" ca="1" si="790"/>
        <v>0.41804880868049976</v>
      </c>
      <c r="AB1299" s="30">
        <f ca="1">IF(Riskregister!$E$7="",0,COUNTIF(BH$4:BH$53,"&lt;"&amp;Z1299)*IF(AA1299&lt;0.5,Riskregister!$K$7+(Riskregister!$L$7-Riskregister!$K$7)*SQRT(AA1299/2),Riskregister!$L$7-(Riskregister!$L$7-Riskregister!$K$7)*SQRT((1-AA1299)/2)))</f>
        <v>630051.46160086361</v>
      </c>
      <c r="AC1299" s="30">
        <f t="shared" ca="1" si="791"/>
        <v>0.4641561146017914</v>
      </c>
      <c r="AD1299" s="30">
        <f t="shared" ca="1" si="791"/>
        <v>0.24467644498105723</v>
      </c>
      <c r="AE1299" s="30">
        <f ca="1">IF(Riskregister!$E$8="",0,COUNTIF(BI$4:BI$53,"&lt;"&amp;AC1299)*IF(AD1299&lt;0.5,Riskregister!$K$8+(Riskregister!$L$8-Riskregister!$K$8)*SQRT(AD1299/2),Riskregister!$L$8-(Riskregister!$L$8-Riskregister!$K$8)*SQRT((1-AD1299)/2)))</f>
        <v>3887826.8414354045</v>
      </c>
      <c r="AF1299" s="30">
        <f t="shared" ca="1" si="792"/>
        <v>0.22030428685931835</v>
      </c>
      <c r="AG1299" s="30">
        <f t="shared" ca="1" si="792"/>
        <v>0.60100671973872677</v>
      </c>
      <c r="AH1299" s="30">
        <f>IF(Riskregister!$E$9="",0,COUNTIF(BJ$4:BJ$53,"&lt;"&amp;AF1299)*IF(AG1299&lt;0.5,Riskregister!$K$9+(Riskregister!$L$9-Riskregister!$K$9)*SQRT(AG1299/2),Riskregister!$L$9-(Riskregister!$L$9-Riskregister!$K$9)*SQRT((1-AG1299)/2)))</f>
        <v>0</v>
      </c>
      <c r="AI1299" s="30">
        <f t="shared" ca="1" si="793"/>
        <v>0.61005177341753813</v>
      </c>
      <c r="AJ1299" s="30">
        <f t="shared" ca="1" si="793"/>
        <v>0.90715630037004735</v>
      </c>
      <c r="AK1299" s="30">
        <f>IF(Riskregister!$E$10="",0,COUNTIF(BK$4:BK$53,"&lt;"&amp;AI1299)*IF(AJ1299&lt;0.5,Riskregister!$K$10+(Riskregister!$L$10-Riskregister!$K$10)*SQRT(AJ1299/2),Riskregister!$L$10-(Riskregister!$L$10-Riskregister!$K$10)*SQRT((1-AJ1299)/2)))</f>
        <v>0</v>
      </c>
      <c r="AL1299" s="30">
        <f t="shared" ca="1" si="794"/>
        <v>0.2685821858994818</v>
      </c>
      <c r="AM1299" s="30">
        <f t="shared" ca="1" si="794"/>
        <v>0.16441059765804877</v>
      </c>
      <c r="AN1299" s="30">
        <f>IF(Riskregister!$E$11="",0,COUNTIF(BL$4:BL$53,"&lt;"&amp;AL1299)*IF(AM1299&lt;0.5,Riskregister!$K$11+(Riskregister!$L$11-Riskregister!$K$11)*SQRT(AM1299/2),Riskregister!$L$11-(Riskregister!$L$11-Riskregister!$K$11)*SQRT((1-AM1299)/2)))</f>
        <v>0</v>
      </c>
      <c r="AO1299" s="30">
        <f t="shared" ca="1" si="795"/>
        <v>0.8904983878125966</v>
      </c>
      <c r="AP1299" s="30">
        <f t="shared" ca="1" si="795"/>
        <v>0.37879805839252123</v>
      </c>
      <c r="AQ1299" s="30">
        <f>IF(Riskregister!$E$12="",0,COUNTIF(BM$4:BM$53,"&lt;"&amp;AO1299)*IF(AP1299&lt;0.5,Riskregister!$K$12+(Riskregister!$L$12-Riskregister!$K$12)*SQRT(AP1299/2),Riskregister!$L$12-(Riskregister!$L$12-Riskregister!$K$12)*SQRT((1-AP1299)/2)))</f>
        <v>0</v>
      </c>
      <c r="AR1299" s="30">
        <f t="shared" ca="1" si="796"/>
        <v>0.71511425108457216</v>
      </c>
      <c r="AS1299" s="30">
        <f t="shared" ca="1" si="796"/>
        <v>0.27675330300154977</v>
      </c>
      <c r="AT1299" s="30">
        <f>IF(Riskregister!$E$13="",0,COUNTIF(BN$4:BN$53,"&lt;"&amp;AR1299)*IF(AS1299&lt;0.5,Riskregister!$K$13+(Riskregister!$L$13-Riskregister!$K$13)*SQRT(AS1299/2),Riskregister!$L$13-(Riskregister!$L$13-Riskregister!$K$13)*SQRT((1-AS1299)/2)))</f>
        <v>0</v>
      </c>
      <c r="AU1299" s="30">
        <f t="shared" ca="1" si="797"/>
        <v>0.42687667859155332</v>
      </c>
      <c r="AV1299" s="30">
        <f t="shared" ca="1" si="797"/>
        <v>0.99479159315964505</v>
      </c>
      <c r="AW1299" s="30">
        <f>IF(Riskregister!$E$14="",0,COUNTIF(BO$4:BO$53,"&lt;"&amp;AU1299)*IF(AV1299&lt;0.5,Riskregister!$K$14+(Riskregister!$L$14-Riskregister!$K$14)*SQRT(AV1299/2),Riskregister!$L$14-(Riskregister!$L$14-Riskregister!$K$14)*SQRT((1-AV1299)/2)))</f>
        <v>0</v>
      </c>
      <c r="AX1299" s="30">
        <f t="shared" ca="1" si="798"/>
        <v>0.69763867331650875</v>
      </c>
      <c r="AY1299" s="30">
        <f t="shared" ca="1" si="798"/>
        <v>0.77394660864219889</v>
      </c>
      <c r="AZ1299" s="30">
        <f>IF(Riskregister!$E$15="",0,COUNTIF(BP$4:BP$53,"&lt;"&amp;AX1299)*IF(AY1299&lt;0.5,Riskregister!$K$15+(Riskregister!$L$15-Riskregister!$K$15)*SQRT(AY1299/2),Riskregister!$L$15-(Riskregister!$L$15-Riskregister!$K$15)*SQRT((1-AY1299)/2)))</f>
        <v>0</v>
      </c>
      <c r="BA1299" s="30">
        <f t="shared" ca="1" si="799"/>
        <v>0.53558204623137873</v>
      </c>
      <c r="BB1299" s="30">
        <f t="shared" ca="1" si="799"/>
        <v>0.29924361540010902</v>
      </c>
      <c r="BC1299" s="30">
        <f>IF(Riskregister!$E$16="",0,COUNTIF(BQ$4:BQ$53,"&lt;"&amp;BA1299)*IF(BB1299&lt;0.5,Riskregister!$K$16+(Riskregister!$L$16-Riskregister!$K$16)*SQRT(BB1299/2),Riskregister!$L$16-(Riskregister!$L$16-Riskregister!$K$16)*SQRT((1-BB1299)/2)))</f>
        <v>0</v>
      </c>
      <c r="BD1299" s="30">
        <f t="shared" ca="1" si="800"/>
        <v>6109837.72456952</v>
      </c>
    </row>
    <row r="1300" spans="20:56" x14ac:dyDescent="0.35">
      <c r="T1300" s="30">
        <f t="shared" ca="1" si="788"/>
        <v>0.56948312155566849</v>
      </c>
      <c r="U1300" s="30">
        <f t="shared" ca="1" si="788"/>
        <v>0.27060041990803041</v>
      </c>
      <c r="V1300" s="30">
        <f ca="1">IF(Riskregister!$E$5="",0,COUNTIF(BF$4:BF$53,"&lt;"&amp;T1300)*IF(U1300&lt;0.5,Riskregister!$K$5+(Riskregister!$L$5-Riskregister!$K$5)*SQRT(U1300/2),Riskregister!$L$5-(Riskregister!$L$5-Riskregister!$K$5)*SQRT((1-U1300)/2)))</f>
        <v>1262097.1833885182</v>
      </c>
      <c r="W1300" s="30">
        <f t="shared" ca="1" si="789"/>
        <v>0.93573102773049199</v>
      </c>
      <c r="X1300" s="30">
        <f t="shared" ca="1" si="789"/>
        <v>0.85345722291262816</v>
      </c>
      <c r="Y1300" s="30">
        <f ca="1">IF(Riskregister!$E$6="",0,COUNTIF(BG$4:BG$53,"&lt;"&amp;W1300)*IF(X1300&lt;0.5,Riskregister!$K$6+(Riskregister!$L$6-Riskregister!$K$6)*SQRT(X1300/2),Riskregister!$L$6-(Riskregister!$L$6-Riskregister!$K$6)*SQRT((1-X1300)/2)))</f>
        <v>6051054.443524735</v>
      </c>
      <c r="Z1300" s="30">
        <f t="shared" ca="1" si="790"/>
        <v>0.12567831605639779</v>
      </c>
      <c r="AA1300" s="30">
        <f t="shared" ca="1" si="790"/>
        <v>0.46363706767349755</v>
      </c>
      <c r="AB1300" s="30">
        <f ca="1">IF(Riskregister!$E$7="",0,COUNTIF(BH$4:BH$53,"&lt;"&amp;Z1300)*IF(AA1300&lt;0.5,Riskregister!$K$7+(Riskregister!$L$7-Riskregister!$K$7)*SQRT(AA1300/2),Riskregister!$L$7-(Riskregister!$L$7-Riskregister!$K$7)*SQRT((1-AA1300)/2)))</f>
        <v>655549.14059368707</v>
      </c>
      <c r="AC1300" s="30">
        <f t="shared" ca="1" si="791"/>
        <v>0.56975052691984573</v>
      </c>
      <c r="AD1300" s="30">
        <f t="shared" ca="1" si="791"/>
        <v>0.96286798114328132</v>
      </c>
      <c r="AE1300" s="30">
        <f ca="1">IF(Riskregister!$E$8="",0,COUNTIF(BI$4:BI$53,"&lt;"&amp;AC1300)*IF(AD1300&lt;0.5,Riskregister!$K$8+(Riskregister!$L$8-Riskregister!$K$8)*SQRT(AD1300/2),Riskregister!$L$8-(Riskregister!$L$8-Riskregister!$K$8)*SQRT((1-AD1300)/2)))</f>
        <v>13078774.262494873</v>
      </c>
      <c r="AF1300" s="30">
        <f t="shared" ca="1" si="792"/>
        <v>0.23492291161621615</v>
      </c>
      <c r="AG1300" s="30">
        <f t="shared" ca="1" si="792"/>
        <v>0.88019235288737996</v>
      </c>
      <c r="AH1300" s="30">
        <f>IF(Riskregister!$E$9="",0,COUNTIF(BJ$4:BJ$53,"&lt;"&amp;AF1300)*IF(AG1300&lt;0.5,Riskregister!$K$9+(Riskregister!$L$9-Riskregister!$K$9)*SQRT(AG1300/2),Riskregister!$L$9-(Riskregister!$L$9-Riskregister!$K$9)*SQRT((1-AG1300)/2)))</f>
        <v>0</v>
      </c>
      <c r="AI1300" s="30">
        <f t="shared" ca="1" si="793"/>
        <v>0.92696114609519886</v>
      </c>
      <c r="AJ1300" s="30">
        <f t="shared" ca="1" si="793"/>
        <v>0.94169165192856841</v>
      </c>
      <c r="AK1300" s="30">
        <f>IF(Riskregister!$E$10="",0,COUNTIF(BK$4:BK$53,"&lt;"&amp;AI1300)*IF(AJ1300&lt;0.5,Riskregister!$K$10+(Riskregister!$L$10-Riskregister!$K$10)*SQRT(AJ1300/2),Riskregister!$L$10-(Riskregister!$L$10-Riskregister!$K$10)*SQRT((1-AJ1300)/2)))</f>
        <v>0</v>
      </c>
      <c r="AL1300" s="30">
        <f t="shared" ca="1" si="794"/>
        <v>0.95901263094431</v>
      </c>
      <c r="AM1300" s="30">
        <f t="shared" ca="1" si="794"/>
        <v>0.62024548106506383</v>
      </c>
      <c r="AN1300" s="30">
        <f>IF(Riskregister!$E$11="",0,COUNTIF(BL$4:BL$53,"&lt;"&amp;AL1300)*IF(AM1300&lt;0.5,Riskregister!$K$11+(Riskregister!$L$11-Riskregister!$K$11)*SQRT(AM1300/2),Riskregister!$L$11-(Riskregister!$L$11-Riskregister!$K$11)*SQRT((1-AM1300)/2)))</f>
        <v>0</v>
      </c>
      <c r="AO1300" s="30">
        <f t="shared" ca="1" si="795"/>
        <v>0.35486203893464618</v>
      </c>
      <c r="AP1300" s="30">
        <f t="shared" ca="1" si="795"/>
        <v>0.38074086235789906</v>
      </c>
      <c r="AQ1300" s="30">
        <f>IF(Riskregister!$E$12="",0,COUNTIF(BM$4:BM$53,"&lt;"&amp;AO1300)*IF(AP1300&lt;0.5,Riskregister!$K$12+(Riskregister!$L$12-Riskregister!$K$12)*SQRT(AP1300/2),Riskregister!$L$12-(Riskregister!$L$12-Riskregister!$K$12)*SQRT((1-AP1300)/2)))</f>
        <v>0</v>
      </c>
      <c r="AR1300" s="30">
        <f t="shared" ca="1" si="796"/>
        <v>0.25600372799708981</v>
      </c>
      <c r="AS1300" s="30">
        <f t="shared" ca="1" si="796"/>
        <v>0.50444237369457889</v>
      </c>
      <c r="AT1300" s="30">
        <f>IF(Riskregister!$E$13="",0,COUNTIF(BN$4:BN$53,"&lt;"&amp;AR1300)*IF(AS1300&lt;0.5,Riskregister!$K$13+(Riskregister!$L$13-Riskregister!$K$13)*SQRT(AS1300/2),Riskregister!$L$13-(Riskregister!$L$13-Riskregister!$K$13)*SQRT((1-AS1300)/2)))</f>
        <v>0</v>
      </c>
      <c r="AU1300" s="30">
        <f t="shared" ca="1" si="797"/>
        <v>0.31060073600923577</v>
      </c>
      <c r="AV1300" s="30">
        <f t="shared" ca="1" si="797"/>
        <v>5.1834079962781332E-2</v>
      </c>
      <c r="AW1300" s="30">
        <f>IF(Riskregister!$E$14="",0,COUNTIF(BO$4:BO$53,"&lt;"&amp;AU1300)*IF(AV1300&lt;0.5,Riskregister!$K$14+(Riskregister!$L$14-Riskregister!$K$14)*SQRT(AV1300/2),Riskregister!$L$14-(Riskregister!$L$14-Riskregister!$K$14)*SQRT((1-AV1300)/2)))</f>
        <v>0</v>
      </c>
      <c r="AX1300" s="30">
        <f t="shared" ca="1" si="798"/>
        <v>0.92564233646363503</v>
      </c>
      <c r="AY1300" s="30">
        <f t="shared" ca="1" si="798"/>
        <v>0.20668892355835089</v>
      </c>
      <c r="AZ1300" s="30">
        <f>IF(Riskregister!$E$15="",0,COUNTIF(BP$4:BP$53,"&lt;"&amp;AX1300)*IF(AY1300&lt;0.5,Riskregister!$K$15+(Riskregister!$L$15-Riskregister!$K$15)*SQRT(AY1300/2),Riskregister!$L$15-(Riskregister!$L$15-Riskregister!$K$15)*SQRT((1-AY1300)/2)))</f>
        <v>0</v>
      </c>
      <c r="BA1300" s="30">
        <f t="shared" ca="1" si="799"/>
        <v>0.16189885968579287</v>
      </c>
      <c r="BB1300" s="30">
        <f t="shared" ca="1" si="799"/>
        <v>0.53829897359575163</v>
      </c>
      <c r="BC1300" s="30">
        <f>IF(Riskregister!$E$16="",0,COUNTIF(BQ$4:BQ$53,"&lt;"&amp;BA1300)*IF(BB1300&lt;0.5,Riskregister!$K$16+(Riskregister!$L$16-Riskregister!$K$16)*SQRT(BB1300/2),Riskregister!$L$16-(Riskregister!$L$16-Riskregister!$K$16)*SQRT((1-BB1300)/2)))</f>
        <v>0</v>
      </c>
      <c r="BD1300" s="30">
        <f t="shared" ca="1" si="800"/>
        <v>21047475.030001812</v>
      </c>
    </row>
    <row r="1301" spans="20:56" x14ac:dyDescent="0.35">
      <c r="T1301" s="30">
        <f t="shared" ca="1" si="788"/>
        <v>0.7934337337901104</v>
      </c>
      <c r="U1301" s="30">
        <f t="shared" ca="1" si="788"/>
        <v>0.34833570039951978</v>
      </c>
      <c r="V1301" s="30">
        <f ca="1">IF(Riskregister!$E$5="",0,COUNTIF(BF$4:BF$53,"&lt;"&amp;T1301)*IF(U1301&lt;0.5,Riskregister!$K$5+(Riskregister!$L$5-Riskregister!$K$5)*SQRT(U1301/2),Riskregister!$L$5-(Riskregister!$L$5-Riskregister!$K$5)*SQRT((1-U1301)/2)))</f>
        <v>1689001.9923494756</v>
      </c>
      <c r="W1301" s="30">
        <f t="shared" ca="1" si="789"/>
        <v>0.97011835366742538</v>
      </c>
      <c r="X1301" s="30">
        <f t="shared" ca="1" si="789"/>
        <v>0.97192736152968873</v>
      </c>
      <c r="Y1301" s="30">
        <f ca="1">IF(Riskregister!$E$6="",0,COUNTIF(BG$4:BG$53,"&lt;"&amp;W1301)*IF(X1301&lt;0.5,Riskregister!$K$6+(Riskregister!$L$6-Riskregister!$K$6)*SQRT(X1301/2),Riskregister!$L$6-(Riskregister!$L$6-Riskregister!$K$6)*SQRT((1-X1301)/2)))</f>
        <v>8933725.2427035496</v>
      </c>
      <c r="Z1301" s="30">
        <f t="shared" ca="1" si="790"/>
        <v>0.56723544154641603</v>
      </c>
      <c r="AA1301" s="30">
        <f t="shared" ca="1" si="790"/>
        <v>0.19639664443016092</v>
      </c>
      <c r="AB1301" s="30">
        <f ca="1">IF(Riskregister!$E$7="",0,COUNTIF(BH$4:BH$53,"&lt;"&amp;Z1301)*IF(AA1301&lt;0.5,Riskregister!$K$7+(Riskregister!$L$7-Riskregister!$K$7)*SQRT(AA1301/2),Riskregister!$L$7-(Riskregister!$L$7-Riskregister!$K$7)*SQRT((1-AA1301)/2)))</f>
        <v>1117746.9824727548</v>
      </c>
      <c r="AC1301" s="30">
        <f t="shared" ca="1" si="791"/>
        <v>0.73709291507886121</v>
      </c>
      <c r="AD1301" s="30">
        <f t="shared" ca="1" si="791"/>
        <v>0.47912188206144624</v>
      </c>
      <c r="AE1301" s="30">
        <f ca="1">IF(Riskregister!$E$8="",0,COUNTIF(BI$4:BI$53,"&lt;"&amp;AC1301)*IF(AD1301&lt;0.5,Riskregister!$K$8+(Riskregister!$L$8-Riskregister!$K$8)*SQRT(AD1301/2),Riskregister!$L$8-(Riskregister!$L$8-Riskregister!$K$8)*SQRT((1-AD1301)/2)))</f>
        <v>10401653.057896649</v>
      </c>
      <c r="AF1301" s="30">
        <f t="shared" ca="1" si="792"/>
        <v>0.92996899213526829</v>
      </c>
      <c r="AG1301" s="30">
        <f t="shared" ca="1" si="792"/>
        <v>0.75635105238600997</v>
      </c>
      <c r="AH1301" s="30">
        <f>IF(Riskregister!$E$9="",0,COUNTIF(BJ$4:BJ$53,"&lt;"&amp;AF1301)*IF(AG1301&lt;0.5,Riskregister!$K$9+(Riskregister!$L$9-Riskregister!$K$9)*SQRT(AG1301/2),Riskregister!$L$9-(Riskregister!$L$9-Riskregister!$K$9)*SQRT((1-AG1301)/2)))</f>
        <v>0</v>
      </c>
      <c r="AI1301" s="30">
        <f t="shared" ca="1" si="793"/>
        <v>0.37879654478702507</v>
      </c>
      <c r="AJ1301" s="30">
        <f t="shared" ca="1" si="793"/>
        <v>0.28574721118983948</v>
      </c>
      <c r="AK1301" s="30">
        <f>IF(Riskregister!$E$10="",0,COUNTIF(BK$4:BK$53,"&lt;"&amp;AI1301)*IF(AJ1301&lt;0.5,Riskregister!$K$10+(Riskregister!$L$10-Riskregister!$K$10)*SQRT(AJ1301/2),Riskregister!$L$10-(Riskregister!$L$10-Riskregister!$K$10)*SQRT((1-AJ1301)/2)))</f>
        <v>0</v>
      </c>
      <c r="AL1301" s="30">
        <f t="shared" ca="1" si="794"/>
        <v>0.36951897680205992</v>
      </c>
      <c r="AM1301" s="30">
        <f t="shared" ca="1" si="794"/>
        <v>0.48912208708955585</v>
      </c>
      <c r="AN1301" s="30">
        <f>IF(Riskregister!$E$11="",0,COUNTIF(BL$4:BL$53,"&lt;"&amp;AL1301)*IF(AM1301&lt;0.5,Riskregister!$K$11+(Riskregister!$L$11-Riskregister!$K$11)*SQRT(AM1301/2),Riskregister!$L$11-(Riskregister!$L$11-Riskregister!$K$11)*SQRT((1-AM1301)/2)))</f>
        <v>0</v>
      </c>
      <c r="AO1301" s="30">
        <f t="shared" ca="1" si="795"/>
        <v>2.8699160365729837E-2</v>
      </c>
      <c r="AP1301" s="30">
        <f t="shared" ca="1" si="795"/>
        <v>0.34627118197577278</v>
      </c>
      <c r="AQ1301" s="30">
        <f>IF(Riskregister!$E$12="",0,COUNTIF(BM$4:BM$53,"&lt;"&amp;AO1301)*IF(AP1301&lt;0.5,Riskregister!$K$12+(Riskregister!$L$12-Riskregister!$K$12)*SQRT(AP1301/2),Riskregister!$L$12-(Riskregister!$L$12-Riskregister!$K$12)*SQRT((1-AP1301)/2)))</f>
        <v>0</v>
      </c>
      <c r="AR1301" s="30">
        <f t="shared" ca="1" si="796"/>
        <v>0.31138554338438884</v>
      </c>
      <c r="AS1301" s="30">
        <f t="shared" ca="1" si="796"/>
        <v>0.78355072408951942</v>
      </c>
      <c r="AT1301" s="30">
        <f>IF(Riskregister!$E$13="",0,COUNTIF(BN$4:BN$53,"&lt;"&amp;AR1301)*IF(AS1301&lt;0.5,Riskregister!$K$13+(Riskregister!$L$13-Riskregister!$K$13)*SQRT(AS1301/2),Riskregister!$L$13-(Riskregister!$L$13-Riskregister!$K$13)*SQRT((1-AS1301)/2)))</f>
        <v>0</v>
      </c>
      <c r="AU1301" s="30">
        <f t="shared" ca="1" si="797"/>
        <v>9.2967264336343725E-2</v>
      </c>
      <c r="AV1301" s="30">
        <f t="shared" ca="1" si="797"/>
        <v>0.39797598966212144</v>
      </c>
      <c r="AW1301" s="30">
        <f>IF(Riskregister!$E$14="",0,COUNTIF(BO$4:BO$53,"&lt;"&amp;AU1301)*IF(AV1301&lt;0.5,Riskregister!$K$14+(Riskregister!$L$14-Riskregister!$K$14)*SQRT(AV1301/2),Riskregister!$L$14-(Riskregister!$L$14-Riskregister!$K$14)*SQRT((1-AV1301)/2)))</f>
        <v>0</v>
      </c>
      <c r="AX1301" s="30">
        <f t="shared" ca="1" si="798"/>
        <v>0.82327981998966582</v>
      </c>
      <c r="AY1301" s="30">
        <f t="shared" ca="1" si="798"/>
        <v>0.19506437838288881</v>
      </c>
      <c r="AZ1301" s="30">
        <f>IF(Riskregister!$E$15="",0,COUNTIF(BP$4:BP$53,"&lt;"&amp;AX1301)*IF(AY1301&lt;0.5,Riskregister!$K$15+(Riskregister!$L$15-Riskregister!$K$15)*SQRT(AY1301/2),Riskregister!$L$15-(Riskregister!$L$15-Riskregister!$K$15)*SQRT((1-AY1301)/2)))</f>
        <v>0</v>
      </c>
      <c r="BA1301" s="30">
        <f t="shared" ca="1" si="799"/>
        <v>0.32267102378280543</v>
      </c>
      <c r="BB1301" s="30">
        <f t="shared" ca="1" si="799"/>
        <v>0.19680567938766735</v>
      </c>
      <c r="BC1301" s="30">
        <f>IF(Riskregister!$E$16="",0,COUNTIF(BQ$4:BQ$53,"&lt;"&amp;BA1301)*IF(BB1301&lt;0.5,Riskregister!$K$16+(Riskregister!$L$16-Riskregister!$K$16)*SQRT(BB1301/2),Riskregister!$L$16-(Riskregister!$L$16-Riskregister!$K$16)*SQRT((1-BB1301)/2)))</f>
        <v>0</v>
      </c>
      <c r="BD1301" s="30">
        <f t="shared" ca="1" si="800"/>
        <v>22142127.275422432</v>
      </c>
    </row>
    <row r="1302" spans="20:56" x14ac:dyDescent="0.35">
      <c r="T1302" s="30">
        <f t="shared" ca="1" si="788"/>
        <v>0.9068468142214301</v>
      </c>
      <c r="U1302" s="30">
        <f t="shared" ca="1" si="788"/>
        <v>0.27571242825591125</v>
      </c>
      <c r="V1302" s="30">
        <f ca="1">IF(Riskregister!$E$5="",0,COUNTIF(BF$4:BF$53,"&lt;"&amp;T1302)*IF(U1302&lt;0.5,Riskregister!$K$5+(Riskregister!$L$5-Riskregister!$K$5)*SQRT(U1302/2),Riskregister!$L$5-(Riskregister!$L$5-Riskregister!$K$5)*SQRT((1-U1302)/2)))</f>
        <v>1902482.8183030353</v>
      </c>
      <c r="W1302" s="30">
        <f t="shared" ca="1" si="789"/>
        <v>0.75991682422495077</v>
      </c>
      <c r="X1302" s="30">
        <f t="shared" ca="1" si="789"/>
        <v>0.72335791786019843</v>
      </c>
      <c r="Y1302" s="30">
        <f ca="1">IF(Riskregister!$E$6="",0,COUNTIF(BG$4:BG$53,"&lt;"&amp;W1302)*IF(X1302&lt;0.5,Riskregister!$K$6+(Riskregister!$L$6-Riskregister!$K$6)*SQRT(X1302/2),Riskregister!$L$6-(Riskregister!$L$6-Riskregister!$K$6)*SQRT((1-X1302)/2)))</f>
        <v>3991657.01196277</v>
      </c>
      <c r="Z1302" s="30">
        <f t="shared" ca="1" si="790"/>
        <v>0.87694913162833099</v>
      </c>
      <c r="AA1302" s="30">
        <f t="shared" ca="1" si="790"/>
        <v>0.23892226274927808</v>
      </c>
      <c r="AB1302" s="30">
        <f ca="1">IF(Riskregister!$E$7="",0,COUNTIF(BH$4:BH$53,"&lt;"&amp;Z1302)*IF(AA1302&lt;0.5,Riskregister!$K$7+(Riskregister!$L$7-Riskregister!$K$7)*SQRT(AA1302/2),Riskregister!$L$7-(Riskregister!$L$7-Riskregister!$K$7)*SQRT((1-AA1302)/2)))</f>
        <v>1538739.2139832457</v>
      </c>
      <c r="AC1302" s="30">
        <f t="shared" ca="1" si="791"/>
        <v>0.43904294158437651</v>
      </c>
      <c r="AD1302" s="30">
        <f t="shared" ca="1" si="791"/>
        <v>0.37273699972999474</v>
      </c>
      <c r="AE1302" s="30">
        <f ca="1">IF(Riskregister!$E$8="",0,COUNTIF(BI$4:BI$53,"&lt;"&amp;AC1302)*IF(AD1302&lt;0.5,Riskregister!$K$8+(Riskregister!$L$8-Riskregister!$K$8)*SQRT(AD1302/2),Riskregister!$L$8-(Riskregister!$L$8-Riskregister!$K$8)*SQRT((1-AD1302)/2)))</f>
        <v>4658019.3010964319</v>
      </c>
      <c r="AF1302" s="30">
        <f t="shared" ca="1" si="792"/>
        <v>0.49099344266538747</v>
      </c>
      <c r="AG1302" s="30">
        <f t="shared" ca="1" si="792"/>
        <v>0.71817961598681479</v>
      </c>
      <c r="AH1302" s="30">
        <f>IF(Riskregister!$E$9="",0,COUNTIF(BJ$4:BJ$53,"&lt;"&amp;AF1302)*IF(AG1302&lt;0.5,Riskregister!$K$9+(Riskregister!$L$9-Riskregister!$K$9)*SQRT(AG1302/2),Riskregister!$L$9-(Riskregister!$L$9-Riskregister!$K$9)*SQRT((1-AG1302)/2)))</f>
        <v>0</v>
      </c>
      <c r="AI1302" s="30">
        <f t="shared" ca="1" si="793"/>
        <v>0.36412735778257366</v>
      </c>
      <c r="AJ1302" s="30">
        <f t="shared" ca="1" si="793"/>
        <v>0.98067474575531466</v>
      </c>
      <c r="AK1302" s="30">
        <f>IF(Riskregister!$E$10="",0,COUNTIF(BK$4:BK$53,"&lt;"&amp;AI1302)*IF(AJ1302&lt;0.5,Riskregister!$K$10+(Riskregister!$L$10-Riskregister!$K$10)*SQRT(AJ1302/2),Riskregister!$L$10-(Riskregister!$L$10-Riskregister!$K$10)*SQRT((1-AJ1302)/2)))</f>
        <v>0</v>
      </c>
      <c r="AL1302" s="30">
        <f t="shared" ca="1" si="794"/>
        <v>0.31540951426970165</v>
      </c>
      <c r="AM1302" s="30">
        <f t="shared" ca="1" si="794"/>
        <v>5.0332740450407365E-2</v>
      </c>
      <c r="AN1302" s="30">
        <f>IF(Riskregister!$E$11="",0,COUNTIF(BL$4:BL$53,"&lt;"&amp;AL1302)*IF(AM1302&lt;0.5,Riskregister!$K$11+(Riskregister!$L$11-Riskregister!$K$11)*SQRT(AM1302/2),Riskregister!$L$11-(Riskregister!$L$11-Riskregister!$K$11)*SQRT((1-AM1302)/2)))</f>
        <v>0</v>
      </c>
      <c r="AO1302" s="30">
        <f t="shared" ca="1" si="795"/>
        <v>2.0499240791776452E-2</v>
      </c>
      <c r="AP1302" s="30">
        <f t="shared" ca="1" si="795"/>
        <v>0.26294180147228696</v>
      </c>
      <c r="AQ1302" s="30">
        <f>IF(Riskregister!$E$12="",0,COUNTIF(BM$4:BM$53,"&lt;"&amp;AO1302)*IF(AP1302&lt;0.5,Riskregister!$K$12+(Riskregister!$L$12-Riskregister!$K$12)*SQRT(AP1302/2),Riskregister!$L$12-(Riskregister!$L$12-Riskregister!$K$12)*SQRT((1-AP1302)/2)))</f>
        <v>0</v>
      </c>
      <c r="AR1302" s="30">
        <f t="shared" ca="1" si="796"/>
        <v>0.42695975917368401</v>
      </c>
      <c r="AS1302" s="30">
        <f t="shared" ca="1" si="796"/>
        <v>4.7641754124388092E-2</v>
      </c>
      <c r="AT1302" s="30">
        <f>IF(Riskregister!$E$13="",0,COUNTIF(BN$4:BN$53,"&lt;"&amp;AR1302)*IF(AS1302&lt;0.5,Riskregister!$K$13+(Riskregister!$L$13-Riskregister!$K$13)*SQRT(AS1302/2),Riskregister!$L$13-(Riskregister!$L$13-Riskregister!$K$13)*SQRT((1-AS1302)/2)))</f>
        <v>0</v>
      </c>
      <c r="AU1302" s="30">
        <f t="shared" ca="1" si="797"/>
        <v>0.79760074375731016</v>
      </c>
      <c r="AV1302" s="30">
        <f t="shared" ca="1" si="797"/>
        <v>1.8509039204952504E-3</v>
      </c>
      <c r="AW1302" s="30">
        <f>IF(Riskregister!$E$14="",0,COUNTIF(BO$4:BO$53,"&lt;"&amp;AU1302)*IF(AV1302&lt;0.5,Riskregister!$K$14+(Riskregister!$L$14-Riskregister!$K$14)*SQRT(AV1302/2),Riskregister!$L$14-(Riskregister!$L$14-Riskregister!$K$14)*SQRT((1-AV1302)/2)))</f>
        <v>0</v>
      </c>
      <c r="AX1302" s="30">
        <f t="shared" ca="1" si="798"/>
        <v>0.9119849298006163</v>
      </c>
      <c r="AY1302" s="30">
        <f t="shared" ca="1" si="798"/>
        <v>0.27062824055549439</v>
      </c>
      <c r="AZ1302" s="30">
        <f>IF(Riskregister!$E$15="",0,COUNTIF(BP$4:BP$53,"&lt;"&amp;AX1302)*IF(AY1302&lt;0.5,Riskregister!$K$15+(Riskregister!$L$15-Riskregister!$K$15)*SQRT(AY1302/2),Riskregister!$L$15-(Riskregister!$L$15-Riskregister!$K$15)*SQRT((1-AY1302)/2)))</f>
        <v>0</v>
      </c>
      <c r="BA1302" s="30">
        <f t="shared" ca="1" si="799"/>
        <v>0.13845190786340544</v>
      </c>
      <c r="BB1302" s="30">
        <f t="shared" ca="1" si="799"/>
        <v>0.23197252919500999</v>
      </c>
      <c r="BC1302" s="30">
        <f>IF(Riskregister!$E$16="",0,COUNTIF(BQ$4:BQ$53,"&lt;"&amp;BA1302)*IF(BB1302&lt;0.5,Riskregister!$K$16+(Riskregister!$L$16-Riskregister!$K$16)*SQRT(BB1302/2),Riskregister!$L$16-(Riskregister!$L$16-Riskregister!$K$16)*SQRT((1-BB1302)/2)))</f>
        <v>0</v>
      </c>
      <c r="BD1302" s="30">
        <f t="shared" ca="1" si="800"/>
        <v>12090898.345345482</v>
      </c>
    </row>
    <row r="1303" spans="20:56" x14ac:dyDescent="0.35">
      <c r="T1303" s="30">
        <f t="shared" ca="1" si="788"/>
        <v>0.93250329141124455</v>
      </c>
      <c r="U1303" s="30">
        <f t="shared" ca="1" si="788"/>
        <v>0.70599678722153603</v>
      </c>
      <c r="V1303" s="30">
        <f ca="1">IF(Riskregister!$E$5="",0,COUNTIF(BF$4:BF$53,"&lt;"&amp;T1303)*IF(U1303&lt;0.5,Riskregister!$K$5+(Riskregister!$L$5-Riskregister!$K$5)*SQRT(U1303/2),Riskregister!$L$5-(Riskregister!$L$5-Riskregister!$K$5)*SQRT((1-U1303)/2)))</f>
        <v>2992265.161801998</v>
      </c>
      <c r="W1303" s="30">
        <f t="shared" ca="1" si="789"/>
        <v>9.4274461699574319E-2</v>
      </c>
      <c r="X1303" s="30">
        <f t="shared" ca="1" si="789"/>
        <v>0.39715286129902583</v>
      </c>
      <c r="Y1303" s="30">
        <f ca="1">IF(Riskregister!$E$6="",0,COUNTIF(BG$4:BG$53,"&lt;"&amp;W1303)*IF(X1303&lt;0.5,Riskregister!$K$6+(Riskregister!$L$6-Riskregister!$K$6)*SQRT(X1303/2),Riskregister!$L$6-(Riskregister!$L$6-Riskregister!$K$6)*SQRT((1-X1303)/2)))</f>
        <v>0</v>
      </c>
      <c r="Z1303" s="30">
        <f t="shared" ca="1" si="790"/>
        <v>0.49469133479555127</v>
      </c>
      <c r="AA1303" s="30">
        <f t="shared" ca="1" si="790"/>
        <v>0.6399971379374968</v>
      </c>
      <c r="AB1303" s="30">
        <f ca="1">IF(Riskregister!$E$7="",0,COUNTIF(BH$4:BH$53,"&lt;"&amp;Z1303)*IF(AA1303&lt;0.5,Riskregister!$K$7+(Riskregister!$L$7-Riskregister!$K$7)*SQRT(AA1303/2),Riskregister!$L$7-(Riskregister!$L$7-Riskregister!$K$7)*SQRT((1-AA1303)/2)))</f>
        <v>1509041.9140903319</v>
      </c>
      <c r="AC1303" s="30">
        <f t="shared" ca="1" si="791"/>
        <v>0.23354331593038946</v>
      </c>
      <c r="AD1303" s="30">
        <f t="shared" ca="1" si="791"/>
        <v>0.46042539376578595</v>
      </c>
      <c r="AE1303" s="30">
        <f ca="1">IF(Riskregister!$E$8="",0,COUNTIF(BI$4:BI$53,"&lt;"&amp;AC1303)*IF(AD1303&lt;0.5,Riskregister!$K$8+(Riskregister!$L$8-Riskregister!$K$8)*SQRT(AD1303/2),Riskregister!$L$8-(Riskregister!$L$8-Riskregister!$K$8)*SQRT((1-AD1303)/2)))</f>
        <v>5110165.6174216513</v>
      </c>
      <c r="AF1303" s="30">
        <f t="shared" ca="1" si="792"/>
        <v>0.87576077569558719</v>
      </c>
      <c r="AG1303" s="30">
        <f t="shared" ca="1" si="792"/>
        <v>0.44087996770396143</v>
      </c>
      <c r="AH1303" s="30">
        <f>IF(Riskregister!$E$9="",0,COUNTIF(BJ$4:BJ$53,"&lt;"&amp;AF1303)*IF(AG1303&lt;0.5,Riskregister!$K$9+(Riskregister!$L$9-Riskregister!$K$9)*SQRT(AG1303/2),Riskregister!$L$9-(Riskregister!$L$9-Riskregister!$K$9)*SQRT((1-AG1303)/2)))</f>
        <v>0</v>
      </c>
      <c r="AI1303" s="30">
        <f t="shared" ca="1" si="793"/>
        <v>0.55378873390767314</v>
      </c>
      <c r="AJ1303" s="30">
        <f t="shared" ca="1" si="793"/>
        <v>0.92931623054383861</v>
      </c>
      <c r="AK1303" s="30">
        <f>IF(Riskregister!$E$10="",0,COUNTIF(BK$4:BK$53,"&lt;"&amp;AI1303)*IF(AJ1303&lt;0.5,Riskregister!$K$10+(Riskregister!$L$10-Riskregister!$K$10)*SQRT(AJ1303/2),Riskregister!$L$10-(Riskregister!$L$10-Riskregister!$K$10)*SQRT((1-AJ1303)/2)))</f>
        <v>0</v>
      </c>
      <c r="AL1303" s="30">
        <f t="shared" ca="1" si="794"/>
        <v>0.15612183012992409</v>
      </c>
      <c r="AM1303" s="30">
        <f t="shared" ca="1" si="794"/>
        <v>0.40201499727156553</v>
      </c>
      <c r="AN1303" s="30">
        <f>IF(Riskregister!$E$11="",0,COUNTIF(BL$4:BL$53,"&lt;"&amp;AL1303)*IF(AM1303&lt;0.5,Riskregister!$K$11+(Riskregister!$L$11-Riskregister!$K$11)*SQRT(AM1303/2),Riskregister!$L$11-(Riskregister!$L$11-Riskregister!$K$11)*SQRT((1-AM1303)/2)))</f>
        <v>0</v>
      </c>
      <c r="AO1303" s="30">
        <f t="shared" ca="1" si="795"/>
        <v>0.189920746514467</v>
      </c>
      <c r="AP1303" s="30">
        <f t="shared" ca="1" si="795"/>
        <v>0.51542111097670595</v>
      </c>
      <c r="AQ1303" s="30">
        <f>IF(Riskregister!$E$12="",0,COUNTIF(BM$4:BM$53,"&lt;"&amp;AO1303)*IF(AP1303&lt;0.5,Riskregister!$K$12+(Riskregister!$L$12-Riskregister!$K$12)*SQRT(AP1303/2),Riskregister!$L$12-(Riskregister!$L$12-Riskregister!$K$12)*SQRT((1-AP1303)/2)))</f>
        <v>0</v>
      </c>
      <c r="AR1303" s="30">
        <f t="shared" ca="1" si="796"/>
        <v>0.92112744010505321</v>
      </c>
      <c r="AS1303" s="30">
        <f t="shared" ca="1" si="796"/>
        <v>0.62372735242154542</v>
      </c>
      <c r="AT1303" s="30">
        <f>IF(Riskregister!$E$13="",0,COUNTIF(BN$4:BN$53,"&lt;"&amp;AR1303)*IF(AS1303&lt;0.5,Riskregister!$K$13+(Riskregister!$L$13-Riskregister!$K$13)*SQRT(AS1303/2),Riskregister!$L$13-(Riskregister!$L$13-Riskregister!$K$13)*SQRT((1-AS1303)/2)))</f>
        <v>0</v>
      </c>
      <c r="AU1303" s="30">
        <f t="shared" ca="1" si="797"/>
        <v>0.20901255703997856</v>
      </c>
      <c r="AV1303" s="30">
        <f t="shared" ca="1" si="797"/>
        <v>4.1410295106278694E-2</v>
      </c>
      <c r="AW1303" s="30">
        <f>IF(Riskregister!$E$14="",0,COUNTIF(BO$4:BO$53,"&lt;"&amp;AU1303)*IF(AV1303&lt;0.5,Riskregister!$K$14+(Riskregister!$L$14-Riskregister!$K$14)*SQRT(AV1303/2),Riskregister!$L$14-(Riskregister!$L$14-Riskregister!$K$14)*SQRT((1-AV1303)/2)))</f>
        <v>0</v>
      </c>
      <c r="AX1303" s="30">
        <f t="shared" ca="1" si="798"/>
        <v>0.32729958225923506</v>
      </c>
      <c r="AY1303" s="30">
        <f t="shared" ca="1" si="798"/>
        <v>0.27048533621268844</v>
      </c>
      <c r="AZ1303" s="30">
        <f>IF(Riskregister!$E$15="",0,COUNTIF(BP$4:BP$53,"&lt;"&amp;AX1303)*IF(AY1303&lt;0.5,Riskregister!$K$15+(Riskregister!$L$15-Riskregister!$K$15)*SQRT(AY1303/2),Riskregister!$L$15-(Riskregister!$L$15-Riskregister!$K$15)*SQRT((1-AY1303)/2)))</f>
        <v>0</v>
      </c>
      <c r="BA1303" s="30">
        <f t="shared" ca="1" si="799"/>
        <v>1.8958688002961299E-3</v>
      </c>
      <c r="BB1303" s="30">
        <f t="shared" ca="1" si="799"/>
        <v>0.41632699150487806</v>
      </c>
      <c r="BC1303" s="30">
        <f>IF(Riskregister!$E$16="",0,COUNTIF(BQ$4:BQ$53,"&lt;"&amp;BA1303)*IF(BB1303&lt;0.5,Riskregister!$K$16+(Riskregister!$L$16-Riskregister!$K$16)*SQRT(BB1303/2),Riskregister!$L$16-(Riskregister!$L$16-Riskregister!$K$16)*SQRT((1-BB1303)/2)))</f>
        <v>0</v>
      </c>
      <c r="BD1303" s="30">
        <f t="shared" ca="1" si="800"/>
        <v>9611472.6933139823</v>
      </c>
    </row>
    <row r="1304" spans="20:56" x14ac:dyDescent="0.35">
      <c r="T1304" s="30">
        <f t="shared" ref="T1304:U1323" ca="1" si="801">RAND()</f>
        <v>0.88510558592539545</v>
      </c>
      <c r="U1304" s="30">
        <f t="shared" ca="1" si="801"/>
        <v>0.84876260844699714</v>
      </c>
      <c r="V1304" s="30">
        <f ca="1">IF(Riskregister!$E$5="",0,COUNTIF(BF$4:BF$53,"&lt;"&amp;T1304)*IF(U1304&lt;0.5,Riskregister!$K$5+(Riskregister!$L$5-Riskregister!$K$5)*SQRT(U1304/2),Riskregister!$L$5-(Riskregister!$L$5-Riskregister!$K$5)*SQRT((1-U1304)/2)))</f>
        <v>2857530.9486512616</v>
      </c>
      <c r="W1304" s="30">
        <f t="shared" ref="W1304:X1323" ca="1" si="802">RAND()</f>
        <v>8.2548230977750436E-2</v>
      </c>
      <c r="X1304" s="30">
        <f t="shared" ca="1" si="802"/>
        <v>0.31447471330051135</v>
      </c>
      <c r="Y1304" s="30">
        <f ca="1">IF(Riskregister!$E$6="",0,COUNTIF(BG$4:BG$53,"&lt;"&amp;W1304)*IF(X1304&lt;0.5,Riskregister!$K$6+(Riskregister!$L$6-Riskregister!$K$6)*SQRT(X1304/2),Riskregister!$L$6-(Riskregister!$L$6-Riskregister!$K$6)*SQRT((1-X1304)/2)))</f>
        <v>0</v>
      </c>
      <c r="Z1304" s="30">
        <f t="shared" ref="Z1304:AA1323" ca="1" si="803">RAND()</f>
        <v>0.56632671286390934</v>
      </c>
      <c r="AA1304" s="30">
        <f t="shared" ca="1" si="803"/>
        <v>0.61728639489572945</v>
      </c>
      <c r="AB1304" s="30">
        <f ca="1">IF(Riskregister!$E$7="",0,COUNTIF(BH$4:BH$53,"&lt;"&amp;Z1304)*IF(AA1304&lt;0.5,Riskregister!$K$7+(Riskregister!$L$7-Riskregister!$K$7)*SQRT(AA1304/2),Riskregister!$L$7-(Riskregister!$L$7-Riskregister!$K$7)*SQRT((1-AA1304)/2)))</f>
        <v>1728263.4617970737</v>
      </c>
      <c r="AC1304" s="30">
        <f t="shared" ref="AC1304:AD1323" ca="1" si="804">RAND()</f>
        <v>0.98093922652195198</v>
      </c>
      <c r="AD1304" s="30">
        <f t="shared" ca="1" si="804"/>
        <v>0.47145422848220608</v>
      </c>
      <c r="AE1304" s="30">
        <f ca="1">IF(Riskregister!$E$8="",0,COUNTIF(BI$4:BI$53,"&lt;"&amp;AC1304)*IF(AD1304&lt;0.5,Riskregister!$K$8+(Riskregister!$L$8-Riskregister!$K$8)*SQRT(AD1304/2),Riskregister!$L$8-(Riskregister!$L$8-Riskregister!$K$8)*SQRT((1-AD1304)/2)))</f>
        <v>18073521.394035578</v>
      </c>
      <c r="AF1304" s="30">
        <f t="shared" ref="AF1304:AG1323" ca="1" si="805">RAND()</f>
        <v>0.30296281967186633</v>
      </c>
      <c r="AG1304" s="30">
        <f t="shared" ca="1" si="805"/>
        <v>0.97958381628678248</v>
      </c>
      <c r="AH1304" s="30">
        <f>IF(Riskregister!$E$9="",0,COUNTIF(BJ$4:BJ$53,"&lt;"&amp;AF1304)*IF(AG1304&lt;0.5,Riskregister!$K$9+(Riskregister!$L$9-Riskregister!$K$9)*SQRT(AG1304/2),Riskregister!$L$9-(Riskregister!$L$9-Riskregister!$K$9)*SQRT((1-AG1304)/2)))</f>
        <v>0</v>
      </c>
      <c r="AI1304" s="30">
        <f t="shared" ref="AI1304:AJ1323" ca="1" si="806">RAND()</f>
        <v>7.7536260916521993E-3</v>
      </c>
      <c r="AJ1304" s="30">
        <f t="shared" ca="1" si="806"/>
        <v>0.10642461918888402</v>
      </c>
      <c r="AK1304" s="30">
        <f>IF(Riskregister!$E$10="",0,COUNTIF(BK$4:BK$53,"&lt;"&amp;AI1304)*IF(AJ1304&lt;0.5,Riskregister!$K$10+(Riskregister!$L$10-Riskregister!$K$10)*SQRT(AJ1304/2),Riskregister!$L$10-(Riskregister!$L$10-Riskregister!$K$10)*SQRT((1-AJ1304)/2)))</f>
        <v>0</v>
      </c>
      <c r="AL1304" s="30">
        <f t="shared" ref="AL1304:AM1323" ca="1" si="807">RAND()</f>
        <v>0.54069962282199802</v>
      </c>
      <c r="AM1304" s="30">
        <f t="shared" ca="1" si="807"/>
        <v>0.56500767736028601</v>
      </c>
      <c r="AN1304" s="30">
        <f>IF(Riskregister!$E$11="",0,COUNTIF(BL$4:BL$53,"&lt;"&amp;AL1304)*IF(AM1304&lt;0.5,Riskregister!$K$11+(Riskregister!$L$11-Riskregister!$K$11)*SQRT(AM1304/2),Riskregister!$L$11-(Riskregister!$L$11-Riskregister!$K$11)*SQRT((1-AM1304)/2)))</f>
        <v>0</v>
      </c>
      <c r="AO1304" s="30">
        <f t="shared" ref="AO1304:AP1323" ca="1" si="808">RAND()</f>
        <v>0.98476257220985486</v>
      </c>
      <c r="AP1304" s="30">
        <f t="shared" ca="1" si="808"/>
        <v>0.50692549834694622</v>
      </c>
      <c r="AQ1304" s="30">
        <f>IF(Riskregister!$E$12="",0,COUNTIF(BM$4:BM$53,"&lt;"&amp;AO1304)*IF(AP1304&lt;0.5,Riskregister!$K$12+(Riskregister!$L$12-Riskregister!$K$12)*SQRT(AP1304/2),Riskregister!$L$12-(Riskregister!$L$12-Riskregister!$K$12)*SQRT((1-AP1304)/2)))</f>
        <v>0</v>
      </c>
      <c r="AR1304" s="30">
        <f t="shared" ref="AR1304:AS1323" ca="1" si="809">RAND()</f>
        <v>0.13855968996721579</v>
      </c>
      <c r="AS1304" s="30">
        <f t="shared" ca="1" si="809"/>
        <v>0.28413073626938556</v>
      </c>
      <c r="AT1304" s="30">
        <f>IF(Riskregister!$E$13="",0,COUNTIF(BN$4:BN$53,"&lt;"&amp;AR1304)*IF(AS1304&lt;0.5,Riskregister!$K$13+(Riskregister!$L$13-Riskregister!$K$13)*SQRT(AS1304/2),Riskregister!$L$13-(Riskregister!$L$13-Riskregister!$K$13)*SQRT((1-AS1304)/2)))</f>
        <v>0</v>
      </c>
      <c r="AU1304" s="30">
        <f t="shared" ref="AU1304:AV1323" ca="1" si="810">RAND()</f>
        <v>0.72896883010257241</v>
      </c>
      <c r="AV1304" s="30">
        <f t="shared" ca="1" si="810"/>
        <v>0.88804335912111254</v>
      </c>
      <c r="AW1304" s="30">
        <f>IF(Riskregister!$E$14="",0,COUNTIF(BO$4:BO$53,"&lt;"&amp;AU1304)*IF(AV1304&lt;0.5,Riskregister!$K$14+(Riskregister!$L$14-Riskregister!$K$14)*SQRT(AV1304/2),Riskregister!$L$14-(Riskregister!$L$14-Riskregister!$K$14)*SQRT((1-AV1304)/2)))</f>
        <v>0</v>
      </c>
      <c r="AX1304" s="30">
        <f t="shared" ref="AX1304:AY1323" ca="1" si="811">RAND()</f>
        <v>1.0310989813534177E-2</v>
      </c>
      <c r="AY1304" s="30">
        <f t="shared" ca="1" si="811"/>
        <v>0.56729868587070464</v>
      </c>
      <c r="AZ1304" s="30">
        <f>IF(Riskregister!$E$15="",0,COUNTIF(BP$4:BP$53,"&lt;"&amp;AX1304)*IF(AY1304&lt;0.5,Riskregister!$K$15+(Riskregister!$L$15-Riskregister!$K$15)*SQRT(AY1304/2),Riskregister!$L$15-(Riskregister!$L$15-Riskregister!$K$15)*SQRT((1-AY1304)/2)))</f>
        <v>0</v>
      </c>
      <c r="BA1304" s="30">
        <f t="shared" ref="BA1304:BB1323" ca="1" si="812">RAND()</f>
        <v>0.96691877987784536</v>
      </c>
      <c r="BB1304" s="30">
        <f t="shared" ca="1" si="812"/>
        <v>0.40420205666274855</v>
      </c>
      <c r="BC1304" s="30">
        <f>IF(Riskregister!$E$16="",0,COUNTIF(BQ$4:BQ$53,"&lt;"&amp;BA1304)*IF(BB1304&lt;0.5,Riskregister!$K$16+(Riskregister!$L$16-Riskregister!$K$16)*SQRT(BB1304/2),Riskregister!$L$16-(Riskregister!$L$16-Riskregister!$K$16)*SQRT((1-BB1304)/2)))</f>
        <v>0</v>
      </c>
      <c r="BD1304" s="30">
        <f t="shared" ca="1" si="800"/>
        <v>22659315.804483913</v>
      </c>
    </row>
    <row r="1305" spans="20:56" x14ac:dyDescent="0.35">
      <c r="T1305" s="30">
        <f t="shared" ca="1" si="801"/>
        <v>0.36274544499265393</v>
      </c>
      <c r="U1305" s="30">
        <f t="shared" ca="1" si="801"/>
        <v>0.88692078060352475</v>
      </c>
      <c r="V1305" s="30">
        <f ca="1">IF(Riskregister!$E$5="",0,COUNTIF(BF$4:BF$53,"&lt;"&amp;T1305)*IF(U1305&lt;0.5,Riskregister!$K$5+(Riskregister!$L$5-Riskregister!$K$5)*SQRT(U1305/2),Riskregister!$L$5-(Riskregister!$L$5-Riskregister!$K$5)*SQRT((1-U1305)/2)))</f>
        <v>1478996.2014632255</v>
      </c>
      <c r="W1305" s="30">
        <f t="shared" ca="1" si="802"/>
        <v>0.35093845879492136</v>
      </c>
      <c r="X1305" s="30">
        <f t="shared" ca="1" si="802"/>
        <v>0.80892514922615255</v>
      </c>
      <c r="Y1305" s="30">
        <f ca="1">IF(Riskregister!$E$6="",0,COUNTIF(BG$4:BG$53,"&lt;"&amp;W1305)*IF(X1305&lt;0.5,Riskregister!$K$6+(Riskregister!$L$6-Riskregister!$K$6)*SQRT(X1305/2),Riskregister!$L$6-(Riskregister!$L$6-Riskregister!$K$6)*SQRT((1-X1305)/2)))</f>
        <v>1443635.6784860906</v>
      </c>
      <c r="Z1305" s="30">
        <f t="shared" ca="1" si="803"/>
        <v>0.21144243738481783</v>
      </c>
      <c r="AA1305" s="30">
        <f t="shared" ca="1" si="803"/>
        <v>0.90974527114964887</v>
      </c>
      <c r="AB1305" s="30">
        <f ca="1">IF(Riskregister!$E$7="",0,COUNTIF(BH$4:BH$53,"&lt;"&amp;Z1305)*IF(AA1305&lt;0.5,Riskregister!$K$7+(Riskregister!$L$7-Riskregister!$K$7)*SQRT(AA1305/2),Riskregister!$L$7-(Riskregister!$L$7-Riskregister!$K$7)*SQRT((1-AA1305)/2)))</f>
        <v>1302595.1677034413</v>
      </c>
      <c r="AC1305" s="30">
        <f t="shared" ca="1" si="804"/>
        <v>0.70849320714686448</v>
      </c>
      <c r="AD1305" s="30">
        <f t="shared" ca="1" si="804"/>
        <v>0.91348680549301897</v>
      </c>
      <c r="AE1305" s="30">
        <f ca="1">IF(Riskregister!$E$8="",0,COUNTIF(BI$4:BI$53,"&lt;"&amp;AC1305)*IF(AD1305&lt;0.5,Riskregister!$K$8+(Riskregister!$L$8-Riskregister!$K$8)*SQRT(AD1305/2),Riskregister!$L$8-(Riskregister!$L$8-Riskregister!$K$8)*SQRT((1-AD1305)/2)))</f>
        <v>16089934.561510039</v>
      </c>
      <c r="AF1305" s="30">
        <f t="shared" ca="1" si="805"/>
        <v>0.78612087087574223</v>
      </c>
      <c r="AG1305" s="30">
        <f t="shared" ca="1" si="805"/>
        <v>0.10863212282670887</v>
      </c>
      <c r="AH1305" s="30">
        <f>IF(Riskregister!$E$9="",0,COUNTIF(BJ$4:BJ$53,"&lt;"&amp;AF1305)*IF(AG1305&lt;0.5,Riskregister!$K$9+(Riskregister!$L$9-Riskregister!$K$9)*SQRT(AG1305/2),Riskregister!$L$9-(Riskregister!$L$9-Riskregister!$K$9)*SQRT((1-AG1305)/2)))</f>
        <v>0</v>
      </c>
      <c r="AI1305" s="30">
        <f t="shared" ca="1" si="806"/>
        <v>0.82944287848188913</v>
      </c>
      <c r="AJ1305" s="30">
        <f t="shared" ca="1" si="806"/>
        <v>0.77066023960086938</v>
      </c>
      <c r="AK1305" s="30">
        <f>IF(Riskregister!$E$10="",0,COUNTIF(BK$4:BK$53,"&lt;"&amp;AI1305)*IF(AJ1305&lt;0.5,Riskregister!$K$10+(Riskregister!$L$10-Riskregister!$K$10)*SQRT(AJ1305/2),Riskregister!$L$10-(Riskregister!$L$10-Riskregister!$K$10)*SQRT((1-AJ1305)/2)))</f>
        <v>0</v>
      </c>
      <c r="AL1305" s="30">
        <f t="shared" ca="1" si="807"/>
        <v>0.25668235388433436</v>
      </c>
      <c r="AM1305" s="30">
        <f t="shared" ca="1" si="807"/>
        <v>0.81177185056028767</v>
      </c>
      <c r="AN1305" s="30">
        <f>IF(Riskregister!$E$11="",0,COUNTIF(BL$4:BL$53,"&lt;"&amp;AL1305)*IF(AM1305&lt;0.5,Riskregister!$K$11+(Riskregister!$L$11-Riskregister!$K$11)*SQRT(AM1305/2),Riskregister!$L$11-(Riskregister!$L$11-Riskregister!$K$11)*SQRT((1-AM1305)/2)))</f>
        <v>0</v>
      </c>
      <c r="AO1305" s="30">
        <f t="shared" ca="1" si="808"/>
        <v>0.50487351193173846</v>
      </c>
      <c r="AP1305" s="30">
        <f t="shared" ca="1" si="808"/>
        <v>0.5086223886328417</v>
      </c>
      <c r="AQ1305" s="30">
        <f>IF(Riskregister!$E$12="",0,COUNTIF(BM$4:BM$53,"&lt;"&amp;AO1305)*IF(AP1305&lt;0.5,Riskregister!$K$12+(Riskregister!$L$12-Riskregister!$K$12)*SQRT(AP1305/2),Riskregister!$L$12-(Riskregister!$L$12-Riskregister!$K$12)*SQRT((1-AP1305)/2)))</f>
        <v>0</v>
      </c>
      <c r="AR1305" s="30">
        <f t="shared" ca="1" si="809"/>
        <v>0.43859535477958278</v>
      </c>
      <c r="AS1305" s="30">
        <f t="shared" ca="1" si="809"/>
        <v>0.16532807510366676</v>
      </c>
      <c r="AT1305" s="30">
        <f>IF(Riskregister!$E$13="",0,COUNTIF(BN$4:BN$53,"&lt;"&amp;AR1305)*IF(AS1305&lt;0.5,Riskregister!$K$13+(Riskregister!$L$13-Riskregister!$K$13)*SQRT(AS1305/2),Riskregister!$L$13-(Riskregister!$L$13-Riskregister!$K$13)*SQRT((1-AS1305)/2)))</f>
        <v>0</v>
      </c>
      <c r="AU1305" s="30">
        <f t="shared" ca="1" si="810"/>
        <v>0.50695902170314089</v>
      </c>
      <c r="AV1305" s="30">
        <f t="shared" ca="1" si="810"/>
        <v>0.24713929521857059</v>
      </c>
      <c r="AW1305" s="30">
        <f>IF(Riskregister!$E$14="",0,COUNTIF(BO$4:BO$53,"&lt;"&amp;AU1305)*IF(AV1305&lt;0.5,Riskregister!$K$14+(Riskregister!$L$14-Riskregister!$K$14)*SQRT(AV1305/2),Riskregister!$L$14-(Riskregister!$L$14-Riskregister!$K$14)*SQRT((1-AV1305)/2)))</f>
        <v>0</v>
      </c>
      <c r="AX1305" s="30">
        <f t="shared" ca="1" si="811"/>
        <v>0.86344851525301214</v>
      </c>
      <c r="AY1305" s="30">
        <f t="shared" ca="1" si="811"/>
        <v>0.94152861973085522</v>
      </c>
      <c r="AZ1305" s="30">
        <f>IF(Riskregister!$E$15="",0,COUNTIF(BP$4:BP$53,"&lt;"&amp;AX1305)*IF(AY1305&lt;0.5,Riskregister!$K$15+(Riskregister!$L$15-Riskregister!$K$15)*SQRT(AY1305/2),Riskregister!$L$15-(Riskregister!$L$15-Riskregister!$K$15)*SQRT((1-AY1305)/2)))</f>
        <v>0</v>
      </c>
      <c r="BA1305" s="30">
        <f t="shared" ca="1" si="812"/>
        <v>0.88635226894655916</v>
      </c>
      <c r="BB1305" s="30">
        <f t="shared" ca="1" si="812"/>
        <v>0.73511714045716758</v>
      </c>
      <c r="BC1305" s="30">
        <f>IF(Riskregister!$E$16="",0,COUNTIF(BQ$4:BQ$53,"&lt;"&amp;BA1305)*IF(BB1305&lt;0.5,Riskregister!$K$16+(Riskregister!$L$16-Riskregister!$K$16)*SQRT(BB1305/2),Riskregister!$L$16-(Riskregister!$L$16-Riskregister!$K$16)*SQRT((1-BB1305)/2)))</f>
        <v>0</v>
      </c>
      <c r="BD1305" s="30">
        <f t="shared" ca="1" si="800"/>
        <v>20315161.609162796</v>
      </c>
    </row>
    <row r="1306" spans="20:56" x14ac:dyDescent="0.35">
      <c r="T1306" s="30">
        <f t="shared" ca="1" si="801"/>
        <v>0.98055144690557694</v>
      </c>
      <c r="U1306" s="30">
        <f t="shared" ca="1" si="801"/>
        <v>0.26366231703630227</v>
      </c>
      <c r="V1306" s="30">
        <f ca="1">IF(Riskregister!$E$5="",0,COUNTIF(BF$4:BF$53,"&lt;"&amp;T1306)*IF(U1306&lt;0.5,Riskregister!$K$5+(Riskregister!$L$5-Riskregister!$K$5)*SQRT(U1306/2),Riskregister!$L$5-(Riskregister!$L$5-Riskregister!$K$5)*SQRT((1-U1306)/2)))</f>
        <v>2507108.1877163947</v>
      </c>
      <c r="W1306" s="30">
        <f t="shared" ca="1" si="802"/>
        <v>0.634684399327197</v>
      </c>
      <c r="X1306" s="30">
        <f t="shared" ca="1" si="802"/>
        <v>0.80546481136920767</v>
      </c>
      <c r="Y1306" s="30">
        <f ca="1">IF(Riskregister!$E$6="",0,COUNTIF(BG$4:BG$53,"&lt;"&amp;W1306)*IF(X1306&lt;0.5,Riskregister!$K$6+(Riskregister!$L$6-Riskregister!$K$6)*SQRT(X1306/2),Riskregister!$L$6-(Riskregister!$L$6-Riskregister!$K$6)*SQRT((1-X1306)/2)))</f>
        <v>2877240.8885573298</v>
      </c>
      <c r="Z1306" s="30">
        <f t="shared" ca="1" si="803"/>
        <v>0.68598355925219046</v>
      </c>
      <c r="AA1306" s="30">
        <f t="shared" ca="1" si="803"/>
        <v>0.28716810886091704</v>
      </c>
      <c r="AB1306" s="30">
        <f ca="1">IF(Riskregister!$E$7="",0,COUNTIF(BH$4:BH$53,"&lt;"&amp;Z1306)*IF(AA1306&lt;0.5,Riskregister!$K$7+(Riskregister!$L$7-Riskregister!$K$7)*SQRT(AA1306/2),Riskregister!$L$7-(Riskregister!$L$7-Riskregister!$K$7)*SQRT((1-AA1306)/2)))</f>
        <v>1278365.9228552217</v>
      </c>
      <c r="AC1306" s="30">
        <f t="shared" ca="1" si="804"/>
        <v>0.76827159357262698</v>
      </c>
      <c r="AD1306" s="30">
        <f t="shared" ca="1" si="804"/>
        <v>0.21059425530054576</v>
      </c>
      <c r="AE1306" s="30">
        <f ca="1">IF(Riskregister!$E$8="",0,COUNTIF(BI$4:BI$53,"&lt;"&amp;AC1306)*IF(AD1306&lt;0.5,Riskregister!$K$8+(Riskregister!$L$8-Riskregister!$K$8)*SQRT(AD1306/2),Riskregister!$L$8-(Riskregister!$L$8-Riskregister!$K$8)*SQRT((1-AD1306)/2)))</f>
        <v>7300509.5522187697</v>
      </c>
      <c r="AF1306" s="30">
        <f t="shared" ca="1" si="805"/>
        <v>0.62431846941230984</v>
      </c>
      <c r="AG1306" s="30">
        <f t="shared" ca="1" si="805"/>
        <v>4.4788708878306771E-2</v>
      </c>
      <c r="AH1306" s="30">
        <f>IF(Riskregister!$E$9="",0,COUNTIF(BJ$4:BJ$53,"&lt;"&amp;AF1306)*IF(AG1306&lt;0.5,Riskregister!$K$9+(Riskregister!$L$9-Riskregister!$K$9)*SQRT(AG1306/2),Riskregister!$L$9-(Riskregister!$L$9-Riskregister!$K$9)*SQRT((1-AG1306)/2)))</f>
        <v>0</v>
      </c>
      <c r="AI1306" s="30">
        <f t="shared" ca="1" si="806"/>
        <v>2.0127050845027195E-2</v>
      </c>
      <c r="AJ1306" s="30">
        <f t="shared" ca="1" si="806"/>
        <v>0.63208430683110517</v>
      </c>
      <c r="AK1306" s="30">
        <f>IF(Riskregister!$E$10="",0,COUNTIF(BK$4:BK$53,"&lt;"&amp;AI1306)*IF(AJ1306&lt;0.5,Riskregister!$K$10+(Riskregister!$L$10-Riskregister!$K$10)*SQRT(AJ1306/2),Riskregister!$L$10-(Riskregister!$L$10-Riskregister!$K$10)*SQRT((1-AJ1306)/2)))</f>
        <v>0</v>
      </c>
      <c r="AL1306" s="30">
        <f t="shared" ca="1" si="807"/>
        <v>0.106335891509998</v>
      </c>
      <c r="AM1306" s="30">
        <f t="shared" ca="1" si="807"/>
        <v>0.85126363106615066</v>
      </c>
      <c r="AN1306" s="30">
        <f>IF(Riskregister!$E$11="",0,COUNTIF(BL$4:BL$53,"&lt;"&amp;AL1306)*IF(AM1306&lt;0.5,Riskregister!$K$11+(Riskregister!$L$11-Riskregister!$K$11)*SQRT(AM1306/2),Riskregister!$L$11-(Riskregister!$L$11-Riskregister!$K$11)*SQRT((1-AM1306)/2)))</f>
        <v>0</v>
      </c>
      <c r="AO1306" s="30">
        <f t="shared" ca="1" si="808"/>
        <v>0.12654724650458726</v>
      </c>
      <c r="AP1306" s="30">
        <f t="shared" ca="1" si="808"/>
        <v>0.32790329861933143</v>
      </c>
      <c r="AQ1306" s="30">
        <f>IF(Riskregister!$E$12="",0,COUNTIF(BM$4:BM$53,"&lt;"&amp;AO1306)*IF(AP1306&lt;0.5,Riskregister!$K$12+(Riskregister!$L$12-Riskregister!$K$12)*SQRT(AP1306/2),Riskregister!$L$12-(Riskregister!$L$12-Riskregister!$K$12)*SQRT((1-AP1306)/2)))</f>
        <v>0</v>
      </c>
      <c r="AR1306" s="30">
        <f t="shared" ca="1" si="809"/>
        <v>0.63450244149689727</v>
      </c>
      <c r="AS1306" s="30">
        <f t="shared" ca="1" si="809"/>
        <v>0.60458484250688516</v>
      </c>
      <c r="AT1306" s="30">
        <f>IF(Riskregister!$E$13="",0,COUNTIF(BN$4:BN$53,"&lt;"&amp;AR1306)*IF(AS1306&lt;0.5,Riskregister!$K$13+(Riskregister!$L$13-Riskregister!$K$13)*SQRT(AS1306/2),Riskregister!$L$13-(Riskregister!$L$13-Riskregister!$K$13)*SQRT((1-AS1306)/2)))</f>
        <v>0</v>
      </c>
      <c r="AU1306" s="30">
        <f t="shared" ca="1" si="810"/>
        <v>0.50715539607427185</v>
      </c>
      <c r="AV1306" s="30">
        <f t="shared" ca="1" si="810"/>
        <v>0.57368046058751954</v>
      </c>
      <c r="AW1306" s="30">
        <f>IF(Riskregister!$E$14="",0,COUNTIF(BO$4:BO$53,"&lt;"&amp;AU1306)*IF(AV1306&lt;0.5,Riskregister!$K$14+(Riskregister!$L$14-Riskregister!$K$14)*SQRT(AV1306/2),Riskregister!$L$14-(Riskregister!$L$14-Riskregister!$K$14)*SQRT((1-AV1306)/2)))</f>
        <v>0</v>
      </c>
      <c r="AX1306" s="30">
        <f t="shared" ca="1" si="811"/>
        <v>8.7576218821856178E-2</v>
      </c>
      <c r="AY1306" s="30">
        <f t="shared" ca="1" si="811"/>
        <v>0.7631057269838627</v>
      </c>
      <c r="AZ1306" s="30">
        <f>IF(Riskregister!$E$15="",0,COUNTIF(BP$4:BP$53,"&lt;"&amp;AX1306)*IF(AY1306&lt;0.5,Riskregister!$K$15+(Riskregister!$L$15-Riskregister!$K$15)*SQRT(AY1306/2),Riskregister!$L$15-(Riskregister!$L$15-Riskregister!$K$15)*SQRT((1-AY1306)/2)))</f>
        <v>0</v>
      </c>
      <c r="BA1306" s="30">
        <f t="shared" ca="1" si="812"/>
        <v>0.95805803265519129</v>
      </c>
      <c r="BB1306" s="30">
        <f t="shared" ca="1" si="812"/>
        <v>1.929678949213709E-2</v>
      </c>
      <c r="BC1306" s="30">
        <f>IF(Riskregister!$E$16="",0,COUNTIF(BQ$4:BQ$53,"&lt;"&amp;BA1306)*IF(BB1306&lt;0.5,Riskregister!$K$16+(Riskregister!$L$16-Riskregister!$K$16)*SQRT(BB1306/2),Riskregister!$L$16-(Riskregister!$L$16-Riskregister!$K$16)*SQRT((1-BB1306)/2)))</f>
        <v>0</v>
      </c>
      <c r="BD1306" s="30">
        <f t="shared" ca="1" si="800"/>
        <v>13963224.551347716</v>
      </c>
    </row>
    <row r="1307" spans="20:56" x14ac:dyDescent="0.35">
      <c r="T1307" s="30">
        <f t="shared" ca="1" si="801"/>
        <v>0.58013744623502328</v>
      </c>
      <c r="U1307" s="30">
        <f t="shared" ca="1" si="801"/>
        <v>0.42180296267356254</v>
      </c>
      <c r="V1307" s="30">
        <f ca="1">IF(Riskregister!$E$5="",0,COUNTIF(BF$4:BF$53,"&lt;"&amp;T1307)*IF(U1307&lt;0.5,Riskregister!$K$5+(Riskregister!$L$5-Riskregister!$K$5)*SQRT(U1307/2),Riskregister!$L$5-(Riskregister!$L$5-Riskregister!$K$5)*SQRT((1-U1307)/2)))</f>
        <v>1426632.2032991285</v>
      </c>
      <c r="W1307" s="30">
        <f t="shared" ca="1" si="802"/>
        <v>8.3065547487537805E-2</v>
      </c>
      <c r="X1307" s="30">
        <f t="shared" ca="1" si="802"/>
        <v>0.70782017714987666</v>
      </c>
      <c r="Y1307" s="30">
        <f ca="1">IF(Riskregister!$E$6="",0,COUNTIF(BG$4:BG$53,"&lt;"&amp;W1307)*IF(X1307&lt;0.5,Riskregister!$K$6+(Riskregister!$L$6-Riskregister!$K$6)*SQRT(X1307/2),Riskregister!$L$6-(Riskregister!$L$6-Riskregister!$K$6)*SQRT((1-X1307)/2)))</f>
        <v>0</v>
      </c>
      <c r="Z1307" s="30">
        <f t="shared" ca="1" si="803"/>
        <v>0.98955526199321575</v>
      </c>
      <c r="AA1307" s="30">
        <f t="shared" ca="1" si="803"/>
        <v>0.55553385921092113</v>
      </c>
      <c r="AB1307" s="30">
        <f ca="1">IF(Riskregister!$E$7="",0,COUNTIF(BH$4:BH$53,"&lt;"&amp;Z1307)*IF(AA1307&lt;0.5,Riskregister!$K$7+(Riskregister!$L$7-Riskregister!$K$7)*SQRT(AA1307/2),Riskregister!$L$7-(Riskregister!$L$7-Riskregister!$K$7)*SQRT((1-AA1307)/2)))</f>
        <v>3055057.0777190938</v>
      </c>
      <c r="AC1307" s="30">
        <f t="shared" ca="1" si="804"/>
        <v>0.149019743053872</v>
      </c>
      <c r="AD1307" s="30">
        <f t="shared" ca="1" si="804"/>
        <v>0.41140102557321734</v>
      </c>
      <c r="AE1307" s="30">
        <f ca="1">IF(Riskregister!$E$8="",0,COUNTIF(BI$4:BI$53,"&lt;"&amp;AC1307)*IF(AD1307&lt;0.5,Riskregister!$K$8+(Riskregister!$L$8-Riskregister!$K$8)*SQRT(AD1307/2),Riskregister!$L$8-(Riskregister!$L$8-Riskregister!$K$8)*SQRT((1-AD1307)/2)))</f>
        <v>2431648.2654172066</v>
      </c>
      <c r="AF1307" s="30">
        <f t="shared" ca="1" si="805"/>
        <v>0.82980778617507478</v>
      </c>
      <c r="AG1307" s="30">
        <f t="shared" ca="1" si="805"/>
        <v>0.92274186953654491</v>
      </c>
      <c r="AH1307" s="30">
        <f>IF(Riskregister!$E$9="",0,COUNTIF(BJ$4:BJ$53,"&lt;"&amp;AF1307)*IF(AG1307&lt;0.5,Riskregister!$K$9+(Riskregister!$L$9-Riskregister!$K$9)*SQRT(AG1307/2),Riskregister!$L$9-(Riskregister!$L$9-Riskregister!$K$9)*SQRT((1-AG1307)/2)))</f>
        <v>0</v>
      </c>
      <c r="AI1307" s="30">
        <f t="shared" ca="1" si="806"/>
        <v>0.14853455809092664</v>
      </c>
      <c r="AJ1307" s="30">
        <f t="shared" ca="1" si="806"/>
        <v>0.3092524527113194</v>
      </c>
      <c r="AK1307" s="30">
        <f>IF(Riskregister!$E$10="",0,COUNTIF(BK$4:BK$53,"&lt;"&amp;AI1307)*IF(AJ1307&lt;0.5,Riskregister!$K$10+(Riskregister!$L$10-Riskregister!$K$10)*SQRT(AJ1307/2),Riskregister!$L$10-(Riskregister!$L$10-Riskregister!$K$10)*SQRT((1-AJ1307)/2)))</f>
        <v>0</v>
      </c>
      <c r="AL1307" s="30">
        <f t="shared" ca="1" si="807"/>
        <v>0.50446407367389468</v>
      </c>
      <c r="AM1307" s="30">
        <f t="shared" ca="1" si="807"/>
        <v>0.52016484559294685</v>
      </c>
      <c r="AN1307" s="30">
        <f>IF(Riskregister!$E$11="",0,COUNTIF(BL$4:BL$53,"&lt;"&amp;AL1307)*IF(AM1307&lt;0.5,Riskregister!$K$11+(Riskregister!$L$11-Riskregister!$K$11)*SQRT(AM1307/2),Riskregister!$L$11-(Riskregister!$L$11-Riskregister!$K$11)*SQRT((1-AM1307)/2)))</f>
        <v>0</v>
      </c>
      <c r="AO1307" s="30">
        <f t="shared" ca="1" si="808"/>
        <v>0.33531520775974832</v>
      </c>
      <c r="AP1307" s="30">
        <f t="shared" ca="1" si="808"/>
        <v>0.22743952837235692</v>
      </c>
      <c r="AQ1307" s="30">
        <f>IF(Riskregister!$E$12="",0,COUNTIF(BM$4:BM$53,"&lt;"&amp;AO1307)*IF(AP1307&lt;0.5,Riskregister!$K$12+(Riskregister!$L$12-Riskregister!$K$12)*SQRT(AP1307/2),Riskregister!$L$12-(Riskregister!$L$12-Riskregister!$K$12)*SQRT((1-AP1307)/2)))</f>
        <v>0</v>
      </c>
      <c r="AR1307" s="30">
        <f t="shared" ca="1" si="809"/>
        <v>0.580059253377886</v>
      </c>
      <c r="AS1307" s="30">
        <f t="shared" ca="1" si="809"/>
        <v>0.92285140186939407</v>
      </c>
      <c r="AT1307" s="30">
        <f>IF(Riskregister!$E$13="",0,COUNTIF(BN$4:BN$53,"&lt;"&amp;AR1307)*IF(AS1307&lt;0.5,Riskregister!$K$13+(Riskregister!$L$13-Riskregister!$K$13)*SQRT(AS1307/2),Riskregister!$L$13-(Riskregister!$L$13-Riskregister!$K$13)*SQRT((1-AS1307)/2)))</f>
        <v>0</v>
      </c>
      <c r="AU1307" s="30">
        <f t="shared" ca="1" si="810"/>
        <v>0.104237789280334</v>
      </c>
      <c r="AV1307" s="30">
        <f t="shared" ca="1" si="810"/>
        <v>0.41231684960535409</v>
      </c>
      <c r="AW1307" s="30">
        <f>IF(Riskregister!$E$14="",0,COUNTIF(BO$4:BO$53,"&lt;"&amp;AU1307)*IF(AV1307&lt;0.5,Riskregister!$K$14+(Riskregister!$L$14-Riskregister!$K$14)*SQRT(AV1307/2),Riskregister!$L$14-(Riskregister!$L$14-Riskregister!$K$14)*SQRT((1-AV1307)/2)))</f>
        <v>0</v>
      </c>
      <c r="AX1307" s="30">
        <f t="shared" ca="1" si="811"/>
        <v>0.32641998498913682</v>
      </c>
      <c r="AY1307" s="30">
        <f t="shared" ca="1" si="811"/>
        <v>0.71410648327438042</v>
      </c>
      <c r="AZ1307" s="30">
        <f>IF(Riskregister!$E$15="",0,COUNTIF(BP$4:BP$53,"&lt;"&amp;AX1307)*IF(AY1307&lt;0.5,Riskregister!$K$15+(Riskregister!$L$15-Riskregister!$K$15)*SQRT(AY1307/2),Riskregister!$L$15-(Riskregister!$L$15-Riskregister!$K$15)*SQRT((1-AY1307)/2)))</f>
        <v>0</v>
      </c>
      <c r="BA1307" s="30">
        <f t="shared" ca="1" si="812"/>
        <v>0.42441446657914716</v>
      </c>
      <c r="BB1307" s="30">
        <f t="shared" ca="1" si="812"/>
        <v>0.35116913464857691</v>
      </c>
      <c r="BC1307" s="30">
        <f>IF(Riskregister!$E$16="",0,COUNTIF(BQ$4:BQ$53,"&lt;"&amp;BA1307)*IF(BB1307&lt;0.5,Riskregister!$K$16+(Riskregister!$L$16-Riskregister!$K$16)*SQRT(BB1307/2),Riskregister!$L$16-(Riskregister!$L$16-Riskregister!$K$16)*SQRT((1-BB1307)/2)))</f>
        <v>0</v>
      </c>
      <c r="BD1307" s="30">
        <f t="shared" ca="1" si="800"/>
        <v>6913337.5464354288</v>
      </c>
    </row>
    <row r="1308" spans="20:56" x14ac:dyDescent="0.35">
      <c r="T1308" s="30">
        <f t="shared" ca="1" si="801"/>
        <v>0.93095386599110319</v>
      </c>
      <c r="U1308" s="30">
        <f t="shared" ca="1" si="801"/>
        <v>0.94313273471248915</v>
      </c>
      <c r="V1308" s="30">
        <f ca="1">IF(Riskregister!$E$5="",0,COUNTIF(BF$4:BF$53,"&lt;"&amp;T1308)*IF(U1308&lt;0.5,Riskregister!$K$5+(Riskregister!$L$5-Riskregister!$K$5)*SQRT(U1308/2),Riskregister!$L$5-(Riskregister!$L$5-Riskregister!$K$5)*SQRT((1-U1308)/2)))</f>
        <v>3668838.3297830471</v>
      </c>
      <c r="W1308" s="30">
        <f t="shared" ca="1" si="802"/>
        <v>0.64679362043378841</v>
      </c>
      <c r="X1308" s="30">
        <f t="shared" ca="1" si="802"/>
        <v>0.51539197636085399</v>
      </c>
      <c r="Y1308" s="30">
        <f ca="1">IF(Riskregister!$E$6="",0,COUNTIF(BG$4:BG$53,"&lt;"&amp;W1308)*IF(X1308&lt;0.5,Riskregister!$K$6+(Riskregister!$L$6-Riskregister!$K$6)*SQRT(X1308/2),Riskregister!$L$6-(Riskregister!$L$6-Riskregister!$K$6)*SQRT((1-X1308)/2)))</f>
        <v>2227922.1255312543</v>
      </c>
      <c r="Z1308" s="30">
        <f t="shared" ca="1" si="803"/>
        <v>0.42997221342098091</v>
      </c>
      <c r="AA1308" s="30">
        <f t="shared" ca="1" si="803"/>
        <v>0.72742496278225044</v>
      </c>
      <c r="AB1308" s="30">
        <f ca="1">IF(Riskregister!$E$7="",0,COUNTIF(BH$4:BH$53,"&lt;"&amp;Z1308)*IF(AA1308&lt;0.5,Riskregister!$K$7+(Riskregister!$L$7-Riskregister!$K$7)*SQRT(AA1308/2),Riskregister!$L$7-(Riskregister!$L$7-Riskregister!$K$7)*SQRT((1-AA1308)/2)))</f>
        <v>1624740.0712889014</v>
      </c>
      <c r="AC1308" s="30">
        <f t="shared" ca="1" si="804"/>
        <v>2.4339933342496844E-2</v>
      </c>
      <c r="AD1308" s="30">
        <f t="shared" ca="1" si="804"/>
        <v>7.1243570212653817E-2</v>
      </c>
      <c r="AE1308" s="30">
        <f ca="1">IF(Riskregister!$E$8="",0,COUNTIF(BI$4:BI$53,"&lt;"&amp;AC1308)*IF(AD1308&lt;0.5,Riskregister!$K$8+(Riskregister!$L$8-Riskregister!$K$8)*SQRT(AD1308/2),Riskregister!$L$8-(Riskregister!$L$8-Riskregister!$K$8)*SQRT((1-AD1308)/2)))</f>
        <v>0</v>
      </c>
      <c r="AF1308" s="30">
        <f t="shared" ca="1" si="805"/>
        <v>0.88602111241020665</v>
      </c>
      <c r="AG1308" s="30">
        <f t="shared" ca="1" si="805"/>
        <v>0.50276350723328134</v>
      </c>
      <c r="AH1308" s="30">
        <f>IF(Riskregister!$E$9="",0,COUNTIF(BJ$4:BJ$53,"&lt;"&amp;AF1308)*IF(AG1308&lt;0.5,Riskregister!$K$9+(Riskregister!$L$9-Riskregister!$K$9)*SQRT(AG1308/2),Riskregister!$L$9-(Riskregister!$L$9-Riskregister!$K$9)*SQRT((1-AG1308)/2)))</f>
        <v>0</v>
      </c>
      <c r="AI1308" s="30">
        <f t="shared" ca="1" si="806"/>
        <v>0.99661122953971459</v>
      </c>
      <c r="AJ1308" s="30">
        <f t="shared" ca="1" si="806"/>
        <v>0.59559323486801696</v>
      </c>
      <c r="AK1308" s="30">
        <f>IF(Riskregister!$E$10="",0,COUNTIF(BK$4:BK$53,"&lt;"&amp;AI1308)*IF(AJ1308&lt;0.5,Riskregister!$K$10+(Riskregister!$L$10-Riskregister!$K$10)*SQRT(AJ1308/2),Riskregister!$L$10-(Riskregister!$L$10-Riskregister!$K$10)*SQRT((1-AJ1308)/2)))</f>
        <v>0</v>
      </c>
      <c r="AL1308" s="30">
        <f t="shared" ca="1" si="807"/>
        <v>0.93261969674595924</v>
      </c>
      <c r="AM1308" s="30">
        <f t="shared" ca="1" si="807"/>
        <v>0.93772389422107172</v>
      </c>
      <c r="AN1308" s="30">
        <f>IF(Riskregister!$E$11="",0,COUNTIF(BL$4:BL$53,"&lt;"&amp;AL1308)*IF(AM1308&lt;0.5,Riskregister!$K$11+(Riskregister!$L$11-Riskregister!$K$11)*SQRT(AM1308/2),Riskregister!$L$11-(Riskregister!$L$11-Riskregister!$K$11)*SQRT((1-AM1308)/2)))</f>
        <v>0</v>
      </c>
      <c r="AO1308" s="30">
        <f t="shared" ca="1" si="808"/>
        <v>0.75735147764881294</v>
      </c>
      <c r="AP1308" s="30">
        <f t="shared" ca="1" si="808"/>
        <v>0.22730798763993243</v>
      </c>
      <c r="AQ1308" s="30">
        <f>IF(Riskregister!$E$12="",0,COUNTIF(BM$4:BM$53,"&lt;"&amp;AO1308)*IF(AP1308&lt;0.5,Riskregister!$K$12+(Riskregister!$L$12-Riskregister!$K$12)*SQRT(AP1308/2),Riskregister!$L$12-(Riskregister!$L$12-Riskregister!$K$12)*SQRT((1-AP1308)/2)))</f>
        <v>0</v>
      </c>
      <c r="AR1308" s="30">
        <f t="shared" ca="1" si="809"/>
        <v>0.97073256173509814</v>
      </c>
      <c r="AS1308" s="30">
        <f t="shared" ca="1" si="809"/>
        <v>0.30401177234047005</v>
      </c>
      <c r="AT1308" s="30">
        <f>IF(Riskregister!$E$13="",0,COUNTIF(BN$4:BN$53,"&lt;"&amp;AR1308)*IF(AS1308&lt;0.5,Riskregister!$K$13+(Riskregister!$L$13-Riskregister!$K$13)*SQRT(AS1308/2),Riskregister!$L$13-(Riskregister!$L$13-Riskregister!$K$13)*SQRT((1-AS1308)/2)))</f>
        <v>0</v>
      </c>
      <c r="AU1308" s="30">
        <f t="shared" ca="1" si="810"/>
        <v>1.5266377013347432E-2</v>
      </c>
      <c r="AV1308" s="30">
        <f t="shared" ca="1" si="810"/>
        <v>0.19681595767419025</v>
      </c>
      <c r="AW1308" s="30">
        <f>IF(Riskregister!$E$14="",0,COUNTIF(BO$4:BO$53,"&lt;"&amp;AU1308)*IF(AV1308&lt;0.5,Riskregister!$K$14+(Riskregister!$L$14-Riskregister!$K$14)*SQRT(AV1308/2),Riskregister!$L$14-(Riskregister!$L$14-Riskregister!$K$14)*SQRT((1-AV1308)/2)))</f>
        <v>0</v>
      </c>
      <c r="AX1308" s="30">
        <f t="shared" ca="1" si="811"/>
        <v>0.65784610550627465</v>
      </c>
      <c r="AY1308" s="30">
        <f t="shared" ca="1" si="811"/>
        <v>0.55646245480952494</v>
      </c>
      <c r="AZ1308" s="30">
        <f>IF(Riskregister!$E$15="",0,COUNTIF(BP$4:BP$53,"&lt;"&amp;AX1308)*IF(AY1308&lt;0.5,Riskregister!$K$15+(Riskregister!$L$15-Riskregister!$K$15)*SQRT(AY1308/2),Riskregister!$L$15-(Riskregister!$L$15-Riskregister!$K$15)*SQRT((1-AY1308)/2)))</f>
        <v>0</v>
      </c>
      <c r="BA1308" s="30">
        <f t="shared" ca="1" si="812"/>
        <v>0.74107710804104265</v>
      </c>
      <c r="BB1308" s="30">
        <f t="shared" ca="1" si="812"/>
        <v>0.29433324150426698</v>
      </c>
      <c r="BC1308" s="30">
        <f>IF(Riskregister!$E$16="",0,COUNTIF(BQ$4:BQ$53,"&lt;"&amp;BA1308)*IF(BB1308&lt;0.5,Riskregister!$K$16+(Riskregister!$L$16-Riskregister!$K$16)*SQRT(BB1308/2),Riskregister!$L$16-(Riskregister!$L$16-Riskregister!$K$16)*SQRT((1-BB1308)/2)))</f>
        <v>0</v>
      </c>
      <c r="BD1308" s="30">
        <f t="shared" ca="1" si="800"/>
        <v>7521500.5266032023</v>
      </c>
    </row>
    <row r="1309" spans="20:56" x14ac:dyDescent="0.35">
      <c r="T1309" s="30">
        <f t="shared" ca="1" si="801"/>
        <v>0.29527777262213728</v>
      </c>
      <c r="U1309" s="30">
        <f t="shared" ca="1" si="801"/>
        <v>0.36987942121358952</v>
      </c>
      <c r="V1309" s="30">
        <f ca="1">IF(Riskregister!$E$5="",0,COUNTIF(BF$4:BF$53,"&lt;"&amp;T1309)*IF(U1309&lt;0.5,Riskregister!$K$5+(Riskregister!$L$5-Riskregister!$K$5)*SQRT(U1309/2),Riskregister!$L$5-(Riskregister!$L$5-Riskregister!$K$5)*SQRT((1-U1309)/2)))</f>
        <v>687041.55538069003</v>
      </c>
      <c r="W1309" s="30">
        <f t="shared" ca="1" si="802"/>
        <v>0.80892191276097791</v>
      </c>
      <c r="X1309" s="30">
        <f t="shared" ca="1" si="802"/>
        <v>0.97842739733843853</v>
      </c>
      <c r="Y1309" s="30">
        <f ca="1">IF(Riskregister!$E$6="",0,COUNTIF(BG$4:BG$53,"&lt;"&amp;W1309)*IF(X1309&lt;0.5,Riskregister!$K$6+(Riskregister!$L$6-Riskregister!$K$6)*SQRT(X1309/2),Riskregister!$L$6-(Riskregister!$L$6-Riskregister!$K$6)*SQRT((1-X1309)/2)))</f>
        <v>5439171.5531416349</v>
      </c>
      <c r="Z1309" s="30">
        <f t="shared" ca="1" si="803"/>
        <v>0.94152596900112218</v>
      </c>
      <c r="AA1309" s="30">
        <f t="shared" ca="1" si="803"/>
        <v>0.87331671515329279</v>
      </c>
      <c r="AB1309" s="30">
        <f ca="1">IF(Riskregister!$E$7="",0,COUNTIF(BH$4:BH$53,"&lt;"&amp;Z1309)*IF(AA1309&lt;0.5,Riskregister!$K$7+(Riskregister!$L$7-Riskregister!$K$7)*SQRT(AA1309/2),Riskregister!$L$7-(Riskregister!$L$7-Riskregister!$K$7)*SQRT((1-AA1309)/2)))</f>
        <v>3119128.204739145</v>
      </c>
      <c r="AC1309" s="30">
        <f t="shared" ca="1" si="804"/>
        <v>0.55741433024086895</v>
      </c>
      <c r="AD1309" s="30">
        <f t="shared" ca="1" si="804"/>
        <v>1.9737275379868469E-2</v>
      </c>
      <c r="AE1309" s="30">
        <f ca="1">IF(Riskregister!$E$8="",0,COUNTIF(BI$4:BI$53,"&lt;"&amp;AC1309)*IF(AD1309&lt;0.5,Riskregister!$K$8+(Riskregister!$L$8-Riskregister!$K$8)*SQRT(AD1309/2),Riskregister!$L$8-(Riskregister!$L$8-Riskregister!$K$8)*SQRT((1-AD1309)/2)))</f>
        <v>2300708.3419241225</v>
      </c>
      <c r="AF1309" s="30">
        <f t="shared" ca="1" si="805"/>
        <v>0.352673023410086</v>
      </c>
      <c r="AG1309" s="30">
        <f t="shared" ca="1" si="805"/>
        <v>0.89883463894244475</v>
      </c>
      <c r="AH1309" s="30">
        <f>IF(Riskregister!$E$9="",0,COUNTIF(BJ$4:BJ$53,"&lt;"&amp;AF1309)*IF(AG1309&lt;0.5,Riskregister!$K$9+(Riskregister!$L$9-Riskregister!$K$9)*SQRT(AG1309/2),Riskregister!$L$9-(Riskregister!$L$9-Riskregister!$K$9)*SQRT((1-AG1309)/2)))</f>
        <v>0</v>
      </c>
      <c r="AI1309" s="30">
        <f t="shared" ca="1" si="806"/>
        <v>0.47545895052708931</v>
      </c>
      <c r="AJ1309" s="30">
        <f t="shared" ca="1" si="806"/>
        <v>0.46225878145827104</v>
      </c>
      <c r="AK1309" s="30">
        <f>IF(Riskregister!$E$10="",0,COUNTIF(BK$4:BK$53,"&lt;"&amp;AI1309)*IF(AJ1309&lt;0.5,Riskregister!$K$10+(Riskregister!$L$10-Riskregister!$K$10)*SQRT(AJ1309/2),Riskregister!$L$10-(Riskregister!$L$10-Riskregister!$K$10)*SQRT((1-AJ1309)/2)))</f>
        <v>0</v>
      </c>
      <c r="AL1309" s="30">
        <f t="shared" ca="1" si="807"/>
        <v>0.82989150036797876</v>
      </c>
      <c r="AM1309" s="30">
        <f t="shared" ca="1" si="807"/>
        <v>0.2391488509106745</v>
      </c>
      <c r="AN1309" s="30">
        <f>IF(Riskregister!$E$11="",0,COUNTIF(BL$4:BL$53,"&lt;"&amp;AL1309)*IF(AM1309&lt;0.5,Riskregister!$K$11+(Riskregister!$L$11-Riskregister!$K$11)*SQRT(AM1309/2),Riskregister!$L$11-(Riskregister!$L$11-Riskregister!$K$11)*SQRT((1-AM1309)/2)))</f>
        <v>0</v>
      </c>
      <c r="AO1309" s="30">
        <f t="shared" ca="1" si="808"/>
        <v>0.17012457833220274</v>
      </c>
      <c r="AP1309" s="30">
        <f t="shared" ca="1" si="808"/>
        <v>4.7745049008078855E-3</v>
      </c>
      <c r="AQ1309" s="30">
        <f>IF(Riskregister!$E$12="",0,COUNTIF(BM$4:BM$53,"&lt;"&amp;AO1309)*IF(AP1309&lt;0.5,Riskregister!$K$12+(Riskregister!$L$12-Riskregister!$K$12)*SQRT(AP1309/2),Riskregister!$L$12-(Riskregister!$L$12-Riskregister!$K$12)*SQRT((1-AP1309)/2)))</f>
        <v>0</v>
      </c>
      <c r="AR1309" s="30">
        <f t="shared" ca="1" si="809"/>
        <v>0.90084742621099612</v>
      </c>
      <c r="AS1309" s="30">
        <f t="shared" ca="1" si="809"/>
        <v>0.25602524716931818</v>
      </c>
      <c r="AT1309" s="30">
        <f>IF(Riskregister!$E$13="",0,COUNTIF(BN$4:BN$53,"&lt;"&amp;AR1309)*IF(AS1309&lt;0.5,Riskregister!$K$13+(Riskregister!$L$13-Riskregister!$K$13)*SQRT(AS1309/2),Riskregister!$L$13-(Riskregister!$L$13-Riskregister!$K$13)*SQRT((1-AS1309)/2)))</f>
        <v>0</v>
      </c>
      <c r="AU1309" s="30">
        <f t="shared" ca="1" si="810"/>
        <v>0.62668598709269885</v>
      </c>
      <c r="AV1309" s="30">
        <f t="shared" ca="1" si="810"/>
        <v>0.4594915813649384</v>
      </c>
      <c r="AW1309" s="30">
        <f>IF(Riskregister!$E$14="",0,COUNTIF(BO$4:BO$53,"&lt;"&amp;AU1309)*IF(AV1309&lt;0.5,Riskregister!$K$14+(Riskregister!$L$14-Riskregister!$K$14)*SQRT(AV1309/2),Riskregister!$L$14-(Riskregister!$L$14-Riskregister!$K$14)*SQRT((1-AV1309)/2)))</f>
        <v>0</v>
      </c>
      <c r="AX1309" s="30">
        <f t="shared" ca="1" si="811"/>
        <v>8.3459925075310859E-2</v>
      </c>
      <c r="AY1309" s="30">
        <f t="shared" ca="1" si="811"/>
        <v>0.42803072703202716</v>
      </c>
      <c r="AZ1309" s="30">
        <f>IF(Riskregister!$E$15="",0,COUNTIF(BP$4:BP$53,"&lt;"&amp;AX1309)*IF(AY1309&lt;0.5,Riskregister!$K$15+(Riskregister!$L$15-Riskregister!$K$15)*SQRT(AY1309/2),Riskregister!$L$15-(Riskregister!$L$15-Riskregister!$K$15)*SQRT((1-AY1309)/2)))</f>
        <v>0</v>
      </c>
      <c r="BA1309" s="30">
        <f t="shared" ca="1" si="812"/>
        <v>0.9138406406104963</v>
      </c>
      <c r="BB1309" s="30">
        <f t="shared" ca="1" si="812"/>
        <v>0.5129591055928393</v>
      </c>
      <c r="BC1309" s="30">
        <f>IF(Riskregister!$E$16="",0,COUNTIF(BQ$4:BQ$53,"&lt;"&amp;BA1309)*IF(BB1309&lt;0.5,Riskregister!$K$16+(Riskregister!$L$16-Riskregister!$K$16)*SQRT(BB1309/2),Riskregister!$L$16-(Riskregister!$L$16-Riskregister!$K$16)*SQRT((1-BB1309)/2)))</f>
        <v>0</v>
      </c>
      <c r="BD1309" s="30">
        <f t="shared" ca="1" si="800"/>
        <v>11546049.655185591</v>
      </c>
    </row>
    <row r="1310" spans="20:56" x14ac:dyDescent="0.35">
      <c r="T1310" s="30">
        <f t="shared" ca="1" si="801"/>
        <v>0.91629150438629536</v>
      </c>
      <c r="U1310" s="30">
        <f t="shared" ca="1" si="801"/>
        <v>0.81720879589769113</v>
      </c>
      <c r="V1310" s="30">
        <f ca="1">IF(Riskregister!$E$5="",0,COUNTIF(BF$4:BF$53,"&lt;"&amp;T1310)*IF(U1310&lt;0.5,Riskregister!$K$5+(Riskregister!$L$5-Riskregister!$K$5)*SQRT(U1310/2),Riskregister!$L$5-(Riskregister!$L$5-Riskregister!$K$5)*SQRT((1-U1310)/2)))</f>
        <v>2783743.9501278317</v>
      </c>
      <c r="W1310" s="30">
        <f t="shared" ca="1" si="802"/>
        <v>0.60719966827536853</v>
      </c>
      <c r="X1310" s="30">
        <f t="shared" ca="1" si="802"/>
        <v>0.365294682587881</v>
      </c>
      <c r="Y1310" s="30">
        <f ca="1">IF(Riskregister!$E$6="",0,COUNTIF(BG$4:BG$53,"&lt;"&amp;W1310)*IF(X1310&lt;0.5,Riskregister!$K$6+(Riskregister!$L$6-Riskregister!$K$6)*SQRT(X1310/2),Riskregister!$L$6-(Riskregister!$L$6-Riskregister!$K$6)*SQRT((1-X1310)/2)))</f>
        <v>1938541.3686896653</v>
      </c>
      <c r="Z1310" s="30">
        <f t="shared" ca="1" si="803"/>
        <v>8.8945302884687938E-2</v>
      </c>
      <c r="AA1310" s="30">
        <f t="shared" ca="1" si="803"/>
        <v>0.94835051370046453</v>
      </c>
      <c r="AB1310" s="30">
        <f ca="1">IF(Riskregister!$E$7="",0,COUNTIF(BH$4:BH$53,"&lt;"&amp;Z1310)*IF(AA1310&lt;0.5,Riskregister!$K$7+(Riskregister!$L$7-Riskregister!$K$7)*SQRT(AA1310/2),Riskregister!$L$7-(Riskregister!$L$7-Riskregister!$K$7)*SQRT((1-AA1310)/2)))</f>
        <v>1031264.1729726051</v>
      </c>
      <c r="AC1310" s="30">
        <f t="shared" ca="1" si="804"/>
        <v>0.6926697926720462</v>
      </c>
      <c r="AD1310" s="30">
        <f t="shared" ca="1" si="804"/>
        <v>0.79519998919947188</v>
      </c>
      <c r="AE1310" s="30">
        <f ca="1">IF(Riskregister!$E$8="",0,COUNTIF(BI$4:BI$53,"&lt;"&amp;AC1310)*IF(AD1310&lt;0.5,Riskregister!$K$8+(Riskregister!$L$8-Riskregister!$K$8)*SQRT(AD1310/2),Riskregister!$L$8-(Riskregister!$L$8-Riskregister!$K$8)*SQRT((1-AD1310)/2)))</f>
        <v>13983999.841367245</v>
      </c>
      <c r="AF1310" s="30">
        <f t="shared" ca="1" si="805"/>
        <v>0.74293166138162936</v>
      </c>
      <c r="AG1310" s="30">
        <f t="shared" ca="1" si="805"/>
        <v>0.84769214950191885</v>
      </c>
      <c r="AH1310" s="30">
        <f>IF(Riskregister!$E$9="",0,COUNTIF(BJ$4:BJ$53,"&lt;"&amp;AF1310)*IF(AG1310&lt;0.5,Riskregister!$K$9+(Riskregister!$L$9-Riskregister!$K$9)*SQRT(AG1310/2),Riskregister!$L$9-(Riskregister!$L$9-Riskregister!$K$9)*SQRT((1-AG1310)/2)))</f>
        <v>0</v>
      </c>
      <c r="AI1310" s="30">
        <f t="shared" ca="1" si="806"/>
        <v>0.14192389651466608</v>
      </c>
      <c r="AJ1310" s="30">
        <f t="shared" ca="1" si="806"/>
        <v>0.29249951324583745</v>
      </c>
      <c r="AK1310" s="30">
        <f>IF(Riskregister!$E$10="",0,COUNTIF(BK$4:BK$53,"&lt;"&amp;AI1310)*IF(AJ1310&lt;0.5,Riskregister!$K$10+(Riskregister!$L$10-Riskregister!$K$10)*SQRT(AJ1310/2),Riskregister!$L$10-(Riskregister!$L$10-Riskregister!$K$10)*SQRT((1-AJ1310)/2)))</f>
        <v>0</v>
      </c>
      <c r="AL1310" s="30">
        <f t="shared" ca="1" si="807"/>
        <v>0.49940057314216135</v>
      </c>
      <c r="AM1310" s="30">
        <f t="shared" ca="1" si="807"/>
        <v>0.97630662603534279</v>
      </c>
      <c r="AN1310" s="30">
        <f>IF(Riskregister!$E$11="",0,COUNTIF(BL$4:BL$53,"&lt;"&amp;AL1310)*IF(AM1310&lt;0.5,Riskregister!$K$11+(Riskregister!$L$11-Riskregister!$K$11)*SQRT(AM1310/2),Riskregister!$L$11-(Riskregister!$L$11-Riskregister!$K$11)*SQRT((1-AM1310)/2)))</f>
        <v>0</v>
      </c>
      <c r="AO1310" s="30">
        <f t="shared" ca="1" si="808"/>
        <v>0.27128531369038178</v>
      </c>
      <c r="AP1310" s="30">
        <f t="shared" ca="1" si="808"/>
        <v>5.6586153231500846E-2</v>
      </c>
      <c r="AQ1310" s="30">
        <f>IF(Riskregister!$E$12="",0,COUNTIF(BM$4:BM$53,"&lt;"&amp;AO1310)*IF(AP1310&lt;0.5,Riskregister!$K$12+(Riskregister!$L$12-Riskregister!$K$12)*SQRT(AP1310/2),Riskregister!$L$12-(Riskregister!$L$12-Riskregister!$K$12)*SQRT((1-AP1310)/2)))</f>
        <v>0</v>
      </c>
      <c r="AR1310" s="30">
        <f t="shared" ca="1" si="809"/>
        <v>0.63045824430430308</v>
      </c>
      <c r="AS1310" s="30">
        <f t="shared" ca="1" si="809"/>
        <v>0.24294591967118173</v>
      </c>
      <c r="AT1310" s="30">
        <f>IF(Riskregister!$E$13="",0,COUNTIF(BN$4:BN$53,"&lt;"&amp;AR1310)*IF(AS1310&lt;0.5,Riskregister!$K$13+(Riskregister!$L$13-Riskregister!$K$13)*SQRT(AS1310/2),Riskregister!$L$13-(Riskregister!$L$13-Riskregister!$K$13)*SQRT((1-AS1310)/2)))</f>
        <v>0</v>
      </c>
      <c r="AU1310" s="30">
        <f t="shared" ca="1" si="810"/>
        <v>0.23723996699371774</v>
      </c>
      <c r="AV1310" s="30">
        <f t="shared" ca="1" si="810"/>
        <v>0.62257318242236159</v>
      </c>
      <c r="AW1310" s="30">
        <f>IF(Riskregister!$E$14="",0,COUNTIF(BO$4:BO$53,"&lt;"&amp;AU1310)*IF(AV1310&lt;0.5,Riskregister!$K$14+(Riskregister!$L$14-Riskregister!$K$14)*SQRT(AV1310/2),Riskregister!$L$14-(Riskregister!$L$14-Riskregister!$K$14)*SQRT((1-AV1310)/2)))</f>
        <v>0</v>
      </c>
      <c r="AX1310" s="30">
        <f t="shared" ca="1" si="811"/>
        <v>0.1680206601215235</v>
      </c>
      <c r="AY1310" s="30">
        <f t="shared" ca="1" si="811"/>
        <v>0.85345943923861634</v>
      </c>
      <c r="AZ1310" s="30">
        <f>IF(Riskregister!$E$15="",0,COUNTIF(BP$4:BP$53,"&lt;"&amp;AX1310)*IF(AY1310&lt;0.5,Riskregister!$K$15+(Riskregister!$L$15-Riskregister!$K$15)*SQRT(AY1310/2),Riskregister!$L$15-(Riskregister!$L$15-Riskregister!$K$15)*SQRT((1-AY1310)/2)))</f>
        <v>0</v>
      </c>
      <c r="BA1310" s="30">
        <f t="shared" ca="1" si="812"/>
        <v>0.65334260265023114</v>
      </c>
      <c r="BB1310" s="30">
        <f t="shared" ca="1" si="812"/>
        <v>0.17663482246628104</v>
      </c>
      <c r="BC1310" s="30">
        <f>IF(Riskregister!$E$16="",0,COUNTIF(BQ$4:BQ$53,"&lt;"&amp;BA1310)*IF(BB1310&lt;0.5,Riskregister!$K$16+(Riskregister!$L$16-Riskregister!$K$16)*SQRT(BB1310/2),Riskregister!$L$16-(Riskregister!$L$16-Riskregister!$K$16)*SQRT((1-BB1310)/2)))</f>
        <v>0</v>
      </c>
      <c r="BD1310" s="30">
        <f t="shared" ca="1" si="800"/>
        <v>19737549.333157346</v>
      </c>
    </row>
    <row r="1311" spans="20:56" x14ac:dyDescent="0.35">
      <c r="T1311" s="30">
        <f t="shared" ca="1" si="801"/>
        <v>0.89815075449843118</v>
      </c>
      <c r="U1311" s="30">
        <f t="shared" ca="1" si="801"/>
        <v>0.2324869908162267</v>
      </c>
      <c r="V1311" s="30">
        <f ca="1">IF(Riskregister!$E$5="",0,COUNTIF(BF$4:BF$53,"&lt;"&amp;T1311)*IF(U1311&lt;0.5,Riskregister!$K$5+(Riskregister!$L$5-Riskregister!$K$5)*SQRT(U1311/2),Riskregister!$L$5-(Riskregister!$L$5-Riskregister!$K$5)*SQRT((1-U1311)/2)))</f>
        <v>1820551.5094361349</v>
      </c>
      <c r="W1311" s="30">
        <f t="shared" ca="1" si="802"/>
        <v>0.54731744227777546</v>
      </c>
      <c r="X1311" s="30">
        <f t="shared" ca="1" si="802"/>
        <v>0.59406401263100739</v>
      </c>
      <c r="Y1311" s="30">
        <f ca="1">IF(Riskregister!$E$6="",0,COUNTIF(BG$4:BG$53,"&lt;"&amp;W1311)*IF(X1311&lt;0.5,Riskregister!$K$6+(Riskregister!$L$6-Riskregister!$K$6)*SQRT(X1311/2),Riskregister!$L$6-(Riskregister!$L$6-Riskregister!$K$6)*SQRT((1-X1311)/2)))</f>
        <v>2378129.1055848273</v>
      </c>
      <c r="Z1311" s="30">
        <f t="shared" ca="1" si="803"/>
        <v>0.53708065767367696</v>
      </c>
      <c r="AA1311" s="30">
        <f t="shared" ca="1" si="803"/>
        <v>4.1339939473323595E-2</v>
      </c>
      <c r="AB1311" s="30">
        <f ca="1">IF(Riskregister!$E$7="",0,COUNTIF(BH$4:BH$53,"&lt;"&amp;Z1311)*IF(AA1311&lt;0.5,Riskregister!$K$7+(Riskregister!$L$7-Riskregister!$K$7)*SQRT(AA1311/2),Riskregister!$L$7-(Riskregister!$L$7-Riskregister!$K$7)*SQRT((1-AA1311)/2)))</f>
        <v>601918.14542799268</v>
      </c>
      <c r="AC1311" s="30">
        <f t="shared" ca="1" si="804"/>
        <v>0.31093873685908702</v>
      </c>
      <c r="AD1311" s="30">
        <f t="shared" ca="1" si="804"/>
        <v>0.13389379945157764</v>
      </c>
      <c r="AE1311" s="30">
        <f ca="1">IF(Riskregister!$E$8="",0,COUNTIF(BI$4:BI$53,"&lt;"&amp;AC1311)*IF(AD1311&lt;0.5,Riskregister!$K$8+(Riskregister!$L$8-Riskregister!$K$8)*SQRT(AD1311/2),Riskregister!$L$8-(Riskregister!$L$8-Riskregister!$K$8)*SQRT((1-AD1311)/2)))</f>
        <v>3032165.3027232136</v>
      </c>
      <c r="AF1311" s="30">
        <f t="shared" ca="1" si="805"/>
        <v>0.51055632579358856</v>
      </c>
      <c r="AG1311" s="30">
        <f t="shared" ca="1" si="805"/>
        <v>0.10720525164573591</v>
      </c>
      <c r="AH1311" s="30">
        <f>IF(Riskregister!$E$9="",0,COUNTIF(BJ$4:BJ$53,"&lt;"&amp;AF1311)*IF(AG1311&lt;0.5,Riskregister!$K$9+(Riskregister!$L$9-Riskregister!$K$9)*SQRT(AG1311/2),Riskregister!$L$9-(Riskregister!$L$9-Riskregister!$K$9)*SQRT((1-AG1311)/2)))</f>
        <v>0</v>
      </c>
      <c r="AI1311" s="30">
        <f t="shared" ca="1" si="806"/>
        <v>0.28259196384005825</v>
      </c>
      <c r="AJ1311" s="30">
        <f t="shared" ca="1" si="806"/>
        <v>0.56796704511407237</v>
      </c>
      <c r="AK1311" s="30">
        <f>IF(Riskregister!$E$10="",0,COUNTIF(BK$4:BK$53,"&lt;"&amp;AI1311)*IF(AJ1311&lt;0.5,Riskregister!$K$10+(Riskregister!$L$10-Riskregister!$K$10)*SQRT(AJ1311/2),Riskregister!$L$10-(Riskregister!$L$10-Riskregister!$K$10)*SQRT((1-AJ1311)/2)))</f>
        <v>0</v>
      </c>
      <c r="AL1311" s="30">
        <f t="shared" ca="1" si="807"/>
        <v>0.56435339112868887</v>
      </c>
      <c r="AM1311" s="30">
        <f t="shared" ca="1" si="807"/>
        <v>0.86099958488947581</v>
      </c>
      <c r="AN1311" s="30">
        <f>IF(Riskregister!$E$11="",0,COUNTIF(BL$4:BL$53,"&lt;"&amp;AL1311)*IF(AM1311&lt;0.5,Riskregister!$K$11+(Riskregister!$L$11-Riskregister!$K$11)*SQRT(AM1311/2),Riskregister!$L$11-(Riskregister!$L$11-Riskregister!$K$11)*SQRT((1-AM1311)/2)))</f>
        <v>0</v>
      </c>
      <c r="AO1311" s="30">
        <f t="shared" ca="1" si="808"/>
        <v>0.36316194953807002</v>
      </c>
      <c r="AP1311" s="30">
        <f t="shared" ca="1" si="808"/>
        <v>0.81917573588160963</v>
      </c>
      <c r="AQ1311" s="30">
        <f>IF(Riskregister!$E$12="",0,COUNTIF(BM$4:BM$53,"&lt;"&amp;AO1311)*IF(AP1311&lt;0.5,Riskregister!$K$12+(Riskregister!$L$12-Riskregister!$K$12)*SQRT(AP1311/2),Riskregister!$L$12-(Riskregister!$L$12-Riskregister!$K$12)*SQRT((1-AP1311)/2)))</f>
        <v>0</v>
      </c>
      <c r="AR1311" s="30">
        <f t="shared" ca="1" si="809"/>
        <v>0.65590931907132466</v>
      </c>
      <c r="AS1311" s="30">
        <f t="shared" ca="1" si="809"/>
        <v>0.88671217165631333</v>
      </c>
      <c r="AT1311" s="30">
        <f>IF(Riskregister!$E$13="",0,COUNTIF(BN$4:BN$53,"&lt;"&amp;AR1311)*IF(AS1311&lt;0.5,Riskregister!$K$13+(Riskregister!$L$13-Riskregister!$K$13)*SQRT(AS1311/2),Riskregister!$L$13-(Riskregister!$L$13-Riskregister!$K$13)*SQRT((1-AS1311)/2)))</f>
        <v>0</v>
      </c>
      <c r="AU1311" s="30">
        <f t="shared" ca="1" si="810"/>
        <v>0.62313821172312711</v>
      </c>
      <c r="AV1311" s="30">
        <f t="shared" ca="1" si="810"/>
        <v>0.88209673219155293</v>
      </c>
      <c r="AW1311" s="30">
        <f>IF(Riskregister!$E$14="",0,COUNTIF(BO$4:BO$53,"&lt;"&amp;AU1311)*IF(AV1311&lt;0.5,Riskregister!$K$14+(Riskregister!$L$14-Riskregister!$K$14)*SQRT(AV1311/2),Riskregister!$L$14-(Riskregister!$L$14-Riskregister!$K$14)*SQRT((1-AV1311)/2)))</f>
        <v>0</v>
      </c>
      <c r="AX1311" s="30">
        <f t="shared" ca="1" si="811"/>
        <v>0.46708451956324937</v>
      </c>
      <c r="AY1311" s="30">
        <f t="shared" ca="1" si="811"/>
        <v>0.57821363986784746</v>
      </c>
      <c r="AZ1311" s="30">
        <f>IF(Riskregister!$E$15="",0,COUNTIF(BP$4:BP$53,"&lt;"&amp;AX1311)*IF(AY1311&lt;0.5,Riskregister!$K$15+(Riskregister!$L$15-Riskregister!$K$15)*SQRT(AY1311/2),Riskregister!$L$15-(Riskregister!$L$15-Riskregister!$K$15)*SQRT((1-AY1311)/2)))</f>
        <v>0</v>
      </c>
      <c r="BA1311" s="30">
        <f t="shared" ca="1" si="812"/>
        <v>0.10017167757081114</v>
      </c>
      <c r="BB1311" s="30">
        <f t="shared" ca="1" si="812"/>
        <v>0.52325507565813822</v>
      </c>
      <c r="BC1311" s="30">
        <f>IF(Riskregister!$E$16="",0,COUNTIF(BQ$4:BQ$53,"&lt;"&amp;BA1311)*IF(BB1311&lt;0.5,Riskregister!$K$16+(Riskregister!$L$16-Riskregister!$K$16)*SQRT(BB1311/2),Riskregister!$L$16-(Riskregister!$L$16-Riskregister!$K$16)*SQRT((1-BB1311)/2)))</f>
        <v>0</v>
      </c>
      <c r="BD1311" s="30">
        <f t="shared" ca="1" si="800"/>
        <v>7832764.063172169</v>
      </c>
    </row>
    <row r="1312" spans="20:56" x14ac:dyDescent="0.35">
      <c r="T1312" s="30">
        <f t="shared" ca="1" si="801"/>
        <v>0.41827353650810795</v>
      </c>
      <c r="U1312" s="30">
        <f t="shared" ca="1" si="801"/>
        <v>0.24022806962595278</v>
      </c>
      <c r="V1312" s="30">
        <f ca="1">IF(Riskregister!$E$5="",0,COUNTIF(BF$4:BF$53,"&lt;"&amp;T1312)*IF(U1312&lt;0.5,Riskregister!$K$5+(Riskregister!$L$5-Riskregister!$K$5)*SQRT(U1312/2),Riskregister!$L$5-(Riskregister!$L$5-Riskregister!$K$5)*SQRT((1-U1312)/2)))</f>
        <v>917875.86863039795</v>
      </c>
      <c r="W1312" s="30">
        <f t="shared" ca="1" si="802"/>
        <v>0.79887942571092718</v>
      </c>
      <c r="X1312" s="30">
        <f t="shared" ca="1" si="802"/>
        <v>0.27781092851154487</v>
      </c>
      <c r="Y1312" s="30">
        <f ca="1">IF(Riskregister!$E$6="",0,COUNTIF(BG$4:BG$53,"&lt;"&amp;W1312)*IF(X1312&lt;0.5,Riskregister!$K$6+(Riskregister!$L$6-Riskregister!$K$6)*SQRT(X1312/2),Riskregister!$L$6-(Riskregister!$L$6-Riskregister!$K$6)*SQRT((1-X1312)/2)))</f>
        <v>2612581.2623837888</v>
      </c>
      <c r="Z1312" s="30">
        <f t="shared" ca="1" si="803"/>
        <v>0.41697664132609114</v>
      </c>
      <c r="AA1312" s="30">
        <f t="shared" ca="1" si="803"/>
        <v>0.1698601459863025</v>
      </c>
      <c r="AB1312" s="30">
        <f ca="1">IF(Riskregister!$E$7="",0,COUNTIF(BH$4:BH$53,"&lt;"&amp;Z1312)*IF(AA1312&lt;0.5,Riskregister!$K$7+(Riskregister!$L$7-Riskregister!$K$7)*SQRT(AA1312/2),Riskregister!$L$7-(Riskregister!$L$7-Riskregister!$K$7)*SQRT((1-AA1312)/2)))</f>
        <v>911998.05710459326</v>
      </c>
      <c r="AC1312" s="30">
        <f t="shared" ca="1" si="804"/>
        <v>0.31772529050526743</v>
      </c>
      <c r="AD1312" s="30">
        <f t="shared" ca="1" si="804"/>
        <v>0.48474539711096132</v>
      </c>
      <c r="AE1312" s="30">
        <f ca="1">IF(Riskregister!$E$8="",0,COUNTIF(BI$4:BI$53,"&lt;"&amp;AC1312)*IF(AD1312&lt;0.5,Riskregister!$K$8+(Riskregister!$L$8-Riskregister!$K$8)*SQRT(AD1312/2),Riskregister!$L$8-(Riskregister!$L$8-Riskregister!$K$8)*SQRT((1-AD1312)/2)))</f>
        <v>5227748.0100327712</v>
      </c>
      <c r="AF1312" s="30">
        <f t="shared" ca="1" si="805"/>
        <v>0.17834460544802966</v>
      </c>
      <c r="AG1312" s="30">
        <f t="shared" ca="1" si="805"/>
        <v>0.67852458231649593</v>
      </c>
      <c r="AH1312" s="30">
        <f>IF(Riskregister!$E$9="",0,COUNTIF(BJ$4:BJ$53,"&lt;"&amp;AF1312)*IF(AG1312&lt;0.5,Riskregister!$K$9+(Riskregister!$L$9-Riskregister!$K$9)*SQRT(AG1312/2),Riskregister!$L$9-(Riskregister!$L$9-Riskregister!$K$9)*SQRT((1-AG1312)/2)))</f>
        <v>0</v>
      </c>
      <c r="AI1312" s="30">
        <f t="shared" ca="1" si="806"/>
        <v>0.14341778305088326</v>
      </c>
      <c r="AJ1312" s="30">
        <f t="shared" ca="1" si="806"/>
        <v>0.30271332508522464</v>
      </c>
      <c r="AK1312" s="30">
        <f>IF(Riskregister!$E$10="",0,COUNTIF(BK$4:BK$53,"&lt;"&amp;AI1312)*IF(AJ1312&lt;0.5,Riskregister!$K$10+(Riskregister!$L$10-Riskregister!$K$10)*SQRT(AJ1312/2),Riskregister!$L$10-(Riskregister!$L$10-Riskregister!$K$10)*SQRT((1-AJ1312)/2)))</f>
        <v>0</v>
      </c>
      <c r="AL1312" s="30">
        <f t="shared" ca="1" si="807"/>
        <v>0.30239143881295105</v>
      </c>
      <c r="AM1312" s="30">
        <f t="shared" ca="1" si="807"/>
        <v>0.32833471051803709</v>
      </c>
      <c r="AN1312" s="30">
        <f>IF(Riskregister!$E$11="",0,COUNTIF(BL$4:BL$53,"&lt;"&amp;AL1312)*IF(AM1312&lt;0.5,Riskregister!$K$11+(Riskregister!$L$11-Riskregister!$K$11)*SQRT(AM1312/2),Riskregister!$L$11-(Riskregister!$L$11-Riskregister!$K$11)*SQRT((1-AM1312)/2)))</f>
        <v>0</v>
      </c>
      <c r="AO1312" s="30">
        <f t="shared" ca="1" si="808"/>
        <v>1.3100253016918972E-2</v>
      </c>
      <c r="AP1312" s="30">
        <f t="shared" ca="1" si="808"/>
        <v>0.20198154227913967</v>
      </c>
      <c r="AQ1312" s="30">
        <f>IF(Riskregister!$E$12="",0,COUNTIF(BM$4:BM$53,"&lt;"&amp;AO1312)*IF(AP1312&lt;0.5,Riskregister!$K$12+(Riskregister!$L$12-Riskregister!$K$12)*SQRT(AP1312/2),Riskregister!$L$12-(Riskregister!$L$12-Riskregister!$K$12)*SQRT((1-AP1312)/2)))</f>
        <v>0</v>
      </c>
      <c r="AR1312" s="30">
        <f t="shared" ca="1" si="809"/>
        <v>0.23580119084896822</v>
      </c>
      <c r="AS1312" s="30">
        <f t="shared" ca="1" si="809"/>
        <v>0.76623059176838459</v>
      </c>
      <c r="AT1312" s="30">
        <f>IF(Riskregister!$E$13="",0,COUNTIF(BN$4:BN$53,"&lt;"&amp;AR1312)*IF(AS1312&lt;0.5,Riskregister!$K$13+(Riskregister!$L$13-Riskregister!$K$13)*SQRT(AS1312/2),Riskregister!$L$13-(Riskregister!$L$13-Riskregister!$K$13)*SQRT((1-AS1312)/2)))</f>
        <v>0</v>
      </c>
      <c r="AU1312" s="30">
        <f t="shared" ca="1" si="810"/>
        <v>0.63317199758250886</v>
      </c>
      <c r="AV1312" s="30">
        <f t="shared" ca="1" si="810"/>
        <v>0.48030348032981307</v>
      </c>
      <c r="AW1312" s="30">
        <f>IF(Riskregister!$E$14="",0,COUNTIF(BO$4:BO$53,"&lt;"&amp;AU1312)*IF(AV1312&lt;0.5,Riskregister!$K$14+(Riskregister!$L$14-Riskregister!$K$14)*SQRT(AV1312/2),Riskregister!$L$14-(Riskregister!$L$14-Riskregister!$K$14)*SQRT((1-AV1312)/2)))</f>
        <v>0</v>
      </c>
      <c r="AX1312" s="30">
        <f t="shared" ca="1" si="811"/>
        <v>0.91264987621292992</v>
      </c>
      <c r="AY1312" s="30">
        <f t="shared" ca="1" si="811"/>
        <v>0.81845411649753186</v>
      </c>
      <c r="AZ1312" s="30">
        <f>IF(Riskregister!$E$15="",0,COUNTIF(BP$4:BP$53,"&lt;"&amp;AX1312)*IF(AY1312&lt;0.5,Riskregister!$K$15+(Riskregister!$L$15-Riskregister!$K$15)*SQRT(AY1312/2),Riskregister!$L$15-(Riskregister!$L$15-Riskregister!$K$15)*SQRT((1-AY1312)/2)))</f>
        <v>0</v>
      </c>
      <c r="BA1312" s="30">
        <f t="shared" ca="1" si="812"/>
        <v>0.42299193832410942</v>
      </c>
      <c r="BB1312" s="30">
        <f t="shared" ca="1" si="812"/>
        <v>0.327435425623122</v>
      </c>
      <c r="BC1312" s="30">
        <f>IF(Riskregister!$E$16="",0,COUNTIF(BQ$4:BQ$53,"&lt;"&amp;BA1312)*IF(BB1312&lt;0.5,Riskregister!$K$16+(Riskregister!$L$16-Riskregister!$K$16)*SQRT(BB1312/2),Riskregister!$L$16-(Riskregister!$L$16-Riskregister!$K$16)*SQRT((1-BB1312)/2)))</f>
        <v>0</v>
      </c>
      <c r="BD1312" s="30">
        <f t="shared" ca="1" si="800"/>
        <v>9670203.1981515512</v>
      </c>
    </row>
    <row r="1313" spans="20:56" x14ac:dyDescent="0.35">
      <c r="T1313" s="30">
        <f t="shared" ca="1" si="801"/>
        <v>0.38745501882328259</v>
      </c>
      <c r="U1313" s="30">
        <f t="shared" ca="1" si="801"/>
        <v>0.13808303163873081</v>
      </c>
      <c r="V1313" s="30">
        <f ca="1">IF(Riskregister!$E$5="",0,COUNTIF(BF$4:BF$53,"&lt;"&amp;T1313)*IF(U1313&lt;0.5,Riskregister!$K$5+(Riskregister!$L$5-Riskregister!$K$5)*SQRT(U1313/2),Riskregister!$L$5-(Riskregister!$L$5-Riskregister!$K$5)*SQRT((1-U1313)/2)))</f>
        <v>804722.65586059412</v>
      </c>
      <c r="W1313" s="30">
        <f t="shared" ca="1" si="802"/>
        <v>0.72850264242397245</v>
      </c>
      <c r="X1313" s="30">
        <f t="shared" ca="1" si="802"/>
        <v>0.73588746690435403</v>
      </c>
      <c r="Y1313" s="30">
        <f ca="1">IF(Riskregister!$E$6="",0,COUNTIF(BG$4:BG$53,"&lt;"&amp;W1313)*IF(X1313&lt;0.5,Riskregister!$K$6+(Riskregister!$L$6-Riskregister!$K$6)*SQRT(X1313/2),Riskregister!$L$6-(Riskregister!$L$6-Riskregister!$K$6)*SQRT((1-X1313)/2)))</f>
        <v>4037664.469940342</v>
      </c>
      <c r="Z1313" s="30">
        <f t="shared" ca="1" si="803"/>
        <v>0.34568613989848707</v>
      </c>
      <c r="AA1313" s="30">
        <f t="shared" ca="1" si="803"/>
        <v>0.50920440819622459</v>
      </c>
      <c r="AB1313" s="30">
        <f ca="1">IF(Riskregister!$E$7="",0,COUNTIF(BH$4:BH$53,"&lt;"&amp;Z1313)*IF(AA1313&lt;0.5,Riskregister!$K$7+(Riskregister!$L$7-Riskregister!$K$7)*SQRT(AA1313/2),Riskregister!$L$7-(Riskregister!$L$7-Riskregister!$K$7)*SQRT((1-AA1313)/2)))</f>
        <v>1133091.2678086977</v>
      </c>
      <c r="AC1313" s="30">
        <f t="shared" ca="1" si="804"/>
        <v>0.8495350677836786</v>
      </c>
      <c r="AD1313" s="30">
        <f t="shared" ca="1" si="804"/>
        <v>0.29761936096392017</v>
      </c>
      <c r="AE1313" s="30">
        <f ca="1">IF(Riskregister!$E$8="",0,COUNTIF(BI$4:BI$53,"&lt;"&amp;AC1313)*IF(AD1313&lt;0.5,Riskregister!$K$8+(Riskregister!$L$8-Riskregister!$K$8)*SQRT(AD1313/2),Riskregister!$L$8-(Riskregister!$L$8-Riskregister!$K$8)*SQRT((1-AD1313)/2)))</f>
        <v>10565326.582432784</v>
      </c>
      <c r="AF1313" s="30">
        <f t="shared" ca="1" si="805"/>
        <v>0.53197824464795951</v>
      </c>
      <c r="AG1313" s="30">
        <f t="shared" ca="1" si="805"/>
        <v>0.11582083026787582</v>
      </c>
      <c r="AH1313" s="30">
        <f>IF(Riskregister!$E$9="",0,COUNTIF(BJ$4:BJ$53,"&lt;"&amp;AF1313)*IF(AG1313&lt;0.5,Riskregister!$K$9+(Riskregister!$L$9-Riskregister!$K$9)*SQRT(AG1313/2),Riskregister!$L$9-(Riskregister!$L$9-Riskregister!$K$9)*SQRT((1-AG1313)/2)))</f>
        <v>0</v>
      </c>
      <c r="AI1313" s="30">
        <f t="shared" ca="1" si="806"/>
        <v>0.76480334365413316</v>
      </c>
      <c r="AJ1313" s="30">
        <f t="shared" ca="1" si="806"/>
        <v>0.19506153073764543</v>
      </c>
      <c r="AK1313" s="30">
        <f>IF(Riskregister!$E$10="",0,COUNTIF(BK$4:BK$53,"&lt;"&amp;AI1313)*IF(AJ1313&lt;0.5,Riskregister!$K$10+(Riskregister!$L$10-Riskregister!$K$10)*SQRT(AJ1313/2),Riskregister!$L$10-(Riskregister!$L$10-Riskregister!$K$10)*SQRT((1-AJ1313)/2)))</f>
        <v>0</v>
      </c>
      <c r="AL1313" s="30">
        <f t="shared" ca="1" si="807"/>
        <v>4.2862031079961671E-2</v>
      </c>
      <c r="AM1313" s="30">
        <f t="shared" ca="1" si="807"/>
        <v>9.2951002593084753E-2</v>
      </c>
      <c r="AN1313" s="30">
        <f>IF(Riskregister!$E$11="",0,COUNTIF(BL$4:BL$53,"&lt;"&amp;AL1313)*IF(AM1313&lt;0.5,Riskregister!$K$11+(Riskregister!$L$11-Riskregister!$K$11)*SQRT(AM1313/2),Riskregister!$L$11-(Riskregister!$L$11-Riskregister!$K$11)*SQRT((1-AM1313)/2)))</f>
        <v>0</v>
      </c>
      <c r="AO1313" s="30">
        <f t="shared" ca="1" si="808"/>
        <v>0.1839797625179338</v>
      </c>
      <c r="AP1313" s="30">
        <f t="shared" ca="1" si="808"/>
        <v>0.59565211276972341</v>
      </c>
      <c r="AQ1313" s="30">
        <f>IF(Riskregister!$E$12="",0,COUNTIF(BM$4:BM$53,"&lt;"&amp;AO1313)*IF(AP1313&lt;0.5,Riskregister!$K$12+(Riskregister!$L$12-Riskregister!$K$12)*SQRT(AP1313/2),Riskregister!$L$12-(Riskregister!$L$12-Riskregister!$K$12)*SQRT((1-AP1313)/2)))</f>
        <v>0</v>
      </c>
      <c r="AR1313" s="30">
        <f t="shared" ca="1" si="809"/>
        <v>0.56675844469135295</v>
      </c>
      <c r="AS1313" s="30">
        <f t="shared" ca="1" si="809"/>
        <v>0.91022751499019416</v>
      </c>
      <c r="AT1313" s="30">
        <f>IF(Riskregister!$E$13="",0,COUNTIF(BN$4:BN$53,"&lt;"&amp;AR1313)*IF(AS1313&lt;0.5,Riskregister!$K$13+(Riskregister!$L$13-Riskregister!$K$13)*SQRT(AS1313/2),Riskregister!$L$13-(Riskregister!$L$13-Riskregister!$K$13)*SQRT((1-AS1313)/2)))</f>
        <v>0</v>
      </c>
      <c r="AU1313" s="30">
        <f t="shared" ca="1" si="810"/>
        <v>0.97678449951118151</v>
      </c>
      <c r="AV1313" s="30">
        <f t="shared" ca="1" si="810"/>
        <v>0.44781671844017656</v>
      </c>
      <c r="AW1313" s="30">
        <f>IF(Riskregister!$E$14="",0,COUNTIF(BO$4:BO$53,"&lt;"&amp;AU1313)*IF(AV1313&lt;0.5,Riskregister!$K$14+(Riskregister!$L$14-Riskregister!$K$14)*SQRT(AV1313/2),Riskregister!$L$14-(Riskregister!$L$14-Riskregister!$K$14)*SQRT((1-AV1313)/2)))</f>
        <v>0</v>
      </c>
      <c r="AX1313" s="30">
        <f t="shared" ca="1" si="811"/>
        <v>0.28322888655893885</v>
      </c>
      <c r="AY1313" s="30">
        <f t="shared" ca="1" si="811"/>
        <v>0.54387799639787149</v>
      </c>
      <c r="AZ1313" s="30">
        <f>IF(Riskregister!$E$15="",0,COUNTIF(BP$4:BP$53,"&lt;"&amp;AX1313)*IF(AY1313&lt;0.5,Riskregister!$K$15+(Riskregister!$L$15-Riskregister!$K$15)*SQRT(AY1313/2),Riskregister!$L$15-(Riskregister!$L$15-Riskregister!$K$15)*SQRT((1-AY1313)/2)))</f>
        <v>0</v>
      </c>
      <c r="BA1313" s="30">
        <f t="shared" ca="1" si="812"/>
        <v>0.70027260834998151</v>
      </c>
      <c r="BB1313" s="30">
        <f t="shared" ca="1" si="812"/>
        <v>2.3718709860529597E-2</v>
      </c>
      <c r="BC1313" s="30">
        <f>IF(Riskregister!$E$16="",0,COUNTIF(BQ$4:BQ$53,"&lt;"&amp;BA1313)*IF(BB1313&lt;0.5,Riskregister!$K$16+(Riskregister!$L$16-Riskregister!$K$16)*SQRT(BB1313/2),Riskregister!$L$16-(Riskregister!$L$16-Riskregister!$K$16)*SQRT((1-BB1313)/2)))</f>
        <v>0</v>
      </c>
      <c r="BD1313" s="30">
        <f t="shared" ca="1" si="800"/>
        <v>16540804.976042418</v>
      </c>
    </row>
    <row r="1314" spans="20:56" x14ac:dyDescent="0.35">
      <c r="T1314" s="30">
        <f t="shared" ca="1" si="801"/>
        <v>0.41571223801736046</v>
      </c>
      <c r="U1314" s="30">
        <f t="shared" ca="1" si="801"/>
        <v>0.56511784243065755</v>
      </c>
      <c r="V1314" s="30">
        <f ca="1">IF(Riskregister!$E$5="",0,COUNTIF(BF$4:BF$53,"&lt;"&amp;T1314)*IF(U1314&lt;0.5,Riskregister!$K$5+(Riskregister!$L$5-Riskregister!$K$5)*SQRT(U1314/2),Riskregister!$L$5-(Riskregister!$L$5-Riskregister!$K$5)*SQRT((1-U1314)/2)))</f>
        <v>1170487.1994271576</v>
      </c>
      <c r="W1314" s="30">
        <f t="shared" ca="1" si="802"/>
        <v>0.29025524709019712</v>
      </c>
      <c r="X1314" s="30">
        <f t="shared" ca="1" si="802"/>
        <v>0.24646059029796608</v>
      </c>
      <c r="Y1314" s="30">
        <f ca="1">IF(Riskregister!$E$6="",0,COUNTIF(BG$4:BG$53,"&lt;"&amp;W1314)*IF(X1314&lt;0.5,Riskregister!$K$6+(Riskregister!$L$6-Riskregister!$K$6)*SQRT(X1314/2),Riskregister!$L$6-(Riskregister!$L$6-Riskregister!$K$6)*SQRT((1-X1314)/2)))</f>
        <v>831875.11130183388</v>
      </c>
      <c r="Z1314" s="30">
        <f t="shared" ca="1" si="803"/>
        <v>1.0702021136236861E-2</v>
      </c>
      <c r="AA1314" s="30">
        <f t="shared" ca="1" si="803"/>
        <v>0.73696735013714842</v>
      </c>
      <c r="AB1314" s="30">
        <f ca="1">IF(Riskregister!$E$7="",0,COUNTIF(BH$4:BH$53,"&lt;"&amp;Z1314)*IF(AA1314&lt;0.5,Riskregister!$K$7+(Riskregister!$L$7-Riskregister!$K$7)*SQRT(AA1314/2),Riskregister!$L$7-(Riskregister!$L$7-Riskregister!$K$7)*SQRT((1-AA1314)/2)))</f>
        <v>273071.87150162633</v>
      </c>
      <c r="AC1314" s="30">
        <f t="shared" ca="1" si="804"/>
        <v>0.42056740617607702</v>
      </c>
      <c r="AD1314" s="30">
        <f t="shared" ca="1" si="804"/>
        <v>0.80342419763773765</v>
      </c>
      <c r="AE1314" s="30">
        <f ca="1">IF(Riskregister!$E$8="",0,COUNTIF(BI$4:BI$53,"&lt;"&amp;AC1314)*IF(AD1314&lt;0.5,Riskregister!$K$8+(Riskregister!$L$8-Riskregister!$K$8)*SQRT(AD1314/2),Riskregister!$L$8-(Riskregister!$L$8-Riskregister!$K$8)*SQRT((1-AD1314)/2)))</f>
        <v>7053015.2785661155</v>
      </c>
      <c r="AF1314" s="30">
        <f t="shared" ca="1" si="805"/>
        <v>0.85004693095408101</v>
      </c>
      <c r="AG1314" s="30">
        <f t="shared" ca="1" si="805"/>
        <v>0.71763789801676658</v>
      </c>
      <c r="AH1314" s="30">
        <f>IF(Riskregister!$E$9="",0,COUNTIF(BJ$4:BJ$53,"&lt;"&amp;AF1314)*IF(AG1314&lt;0.5,Riskregister!$K$9+(Riskregister!$L$9-Riskregister!$K$9)*SQRT(AG1314/2),Riskregister!$L$9-(Riskregister!$L$9-Riskregister!$K$9)*SQRT((1-AG1314)/2)))</f>
        <v>0</v>
      </c>
      <c r="AI1314" s="30">
        <f t="shared" ca="1" si="806"/>
        <v>0.72024595106211786</v>
      </c>
      <c r="AJ1314" s="30">
        <f t="shared" ca="1" si="806"/>
        <v>0.70763233465807773</v>
      </c>
      <c r="AK1314" s="30">
        <f>IF(Riskregister!$E$10="",0,COUNTIF(BK$4:BK$53,"&lt;"&amp;AI1314)*IF(AJ1314&lt;0.5,Riskregister!$K$10+(Riskregister!$L$10-Riskregister!$K$10)*SQRT(AJ1314/2),Riskregister!$L$10-(Riskregister!$L$10-Riskregister!$K$10)*SQRT((1-AJ1314)/2)))</f>
        <v>0</v>
      </c>
      <c r="AL1314" s="30">
        <f t="shared" ca="1" si="807"/>
        <v>0.14507932826704051</v>
      </c>
      <c r="AM1314" s="30">
        <f t="shared" ca="1" si="807"/>
        <v>0.1113349936446707</v>
      </c>
      <c r="AN1314" s="30">
        <f>IF(Riskregister!$E$11="",0,COUNTIF(BL$4:BL$53,"&lt;"&amp;AL1314)*IF(AM1314&lt;0.5,Riskregister!$K$11+(Riskregister!$L$11-Riskregister!$K$11)*SQRT(AM1314/2),Riskregister!$L$11-(Riskregister!$L$11-Riskregister!$K$11)*SQRT((1-AM1314)/2)))</f>
        <v>0</v>
      </c>
      <c r="AO1314" s="30">
        <f t="shared" ca="1" si="808"/>
        <v>0.48855788013966739</v>
      </c>
      <c r="AP1314" s="30">
        <f t="shared" ca="1" si="808"/>
        <v>0.84010325294683219</v>
      </c>
      <c r="AQ1314" s="30">
        <f>IF(Riskregister!$E$12="",0,COUNTIF(BM$4:BM$53,"&lt;"&amp;AO1314)*IF(AP1314&lt;0.5,Riskregister!$K$12+(Riskregister!$L$12-Riskregister!$K$12)*SQRT(AP1314/2),Riskregister!$L$12-(Riskregister!$L$12-Riskregister!$K$12)*SQRT((1-AP1314)/2)))</f>
        <v>0</v>
      </c>
      <c r="AR1314" s="30">
        <f t="shared" ca="1" si="809"/>
        <v>0.7467297514475747</v>
      </c>
      <c r="AS1314" s="30">
        <f t="shared" ca="1" si="809"/>
        <v>0.18183496199208282</v>
      </c>
      <c r="AT1314" s="30">
        <f>IF(Riskregister!$E$13="",0,COUNTIF(BN$4:BN$53,"&lt;"&amp;AR1314)*IF(AS1314&lt;0.5,Riskregister!$K$13+(Riskregister!$L$13-Riskregister!$K$13)*SQRT(AS1314/2),Riskregister!$L$13-(Riskregister!$L$13-Riskregister!$K$13)*SQRT((1-AS1314)/2)))</f>
        <v>0</v>
      </c>
      <c r="AU1314" s="30">
        <f t="shared" ca="1" si="810"/>
        <v>7.5996707546646891E-2</v>
      </c>
      <c r="AV1314" s="30">
        <f t="shared" ca="1" si="810"/>
        <v>0.28510323781438729</v>
      </c>
      <c r="AW1314" s="30">
        <f>IF(Riskregister!$E$14="",0,COUNTIF(BO$4:BO$53,"&lt;"&amp;AU1314)*IF(AV1314&lt;0.5,Riskregister!$K$14+(Riskregister!$L$14-Riskregister!$K$14)*SQRT(AV1314/2),Riskregister!$L$14-(Riskregister!$L$14-Riskregister!$K$14)*SQRT((1-AV1314)/2)))</f>
        <v>0</v>
      </c>
      <c r="AX1314" s="30">
        <f t="shared" ca="1" si="811"/>
        <v>0.10031049496199707</v>
      </c>
      <c r="AY1314" s="30">
        <f t="shared" ca="1" si="811"/>
        <v>3.5888964536354706E-2</v>
      </c>
      <c r="AZ1314" s="30">
        <f>IF(Riskregister!$E$15="",0,COUNTIF(BP$4:BP$53,"&lt;"&amp;AX1314)*IF(AY1314&lt;0.5,Riskregister!$K$15+(Riskregister!$L$15-Riskregister!$K$15)*SQRT(AY1314/2),Riskregister!$L$15-(Riskregister!$L$15-Riskregister!$K$15)*SQRT((1-AY1314)/2)))</f>
        <v>0</v>
      </c>
      <c r="BA1314" s="30">
        <f t="shared" ca="1" si="812"/>
        <v>0.86992658689559543</v>
      </c>
      <c r="BB1314" s="30">
        <f t="shared" ca="1" si="812"/>
        <v>0.66052236248152008</v>
      </c>
      <c r="BC1314" s="30">
        <f>IF(Riskregister!$E$16="",0,COUNTIF(BQ$4:BQ$53,"&lt;"&amp;BA1314)*IF(BB1314&lt;0.5,Riskregister!$K$16+(Riskregister!$L$16-Riskregister!$K$16)*SQRT(BB1314/2),Riskregister!$L$16-(Riskregister!$L$16-Riskregister!$K$16)*SQRT((1-BB1314)/2)))</f>
        <v>0</v>
      </c>
      <c r="BD1314" s="30">
        <f t="shared" ca="1" si="800"/>
        <v>9328449.4607967325</v>
      </c>
    </row>
    <row r="1315" spans="20:56" x14ac:dyDescent="0.35">
      <c r="T1315" s="30">
        <f t="shared" ca="1" si="801"/>
        <v>0.95175623917975494</v>
      </c>
      <c r="U1315" s="30">
        <f t="shared" ca="1" si="801"/>
        <v>0.10310523092394153</v>
      </c>
      <c r="V1315" s="30">
        <f ca="1">IF(Riskregister!$E$5="",0,COUNTIF(BF$4:BF$53,"&lt;"&amp;T1315)*IF(U1315&lt;0.5,Riskregister!$K$5+(Riskregister!$L$5-Riskregister!$K$5)*SQRT(U1315/2),Riskregister!$L$5-(Riskregister!$L$5-Riskregister!$K$5)*SQRT((1-U1315)/2)))</f>
        <v>1765213.8330047908</v>
      </c>
      <c r="W1315" s="30">
        <f t="shared" ca="1" si="802"/>
        <v>0.34612871457535244</v>
      </c>
      <c r="X1315" s="30">
        <f t="shared" ca="1" si="802"/>
        <v>0.75555722341591858</v>
      </c>
      <c r="Y1315" s="30">
        <f ca="1">IF(Riskregister!$E$6="",0,COUNTIF(BG$4:BG$53,"&lt;"&amp;W1315)*IF(X1315&lt;0.5,Riskregister!$K$6+(Riskregister!$L$6-Riskregister!$K$6)*SQRT(X1315/2),Riskregister!$L$6-(Riskregister!$L$6-Riskregister!$K$6)*SQRT((1-X1315)/2)))</f>
        <v>1370716.8379288926</v>
      </c>
      <c r="Z1315" s="30">
        <f t="shared" ca="1" si="803"/>
        <v>0.17923057061058467</v>
      </c>
      <c r="AA1315" s="30">
        <f t="shared" ca="1" si="803"/>
        <v>0.5609524953388827</v>
      </c>
      <c r="AB1315" s="30">
        <f ca="1">IF(Riskregister!$E$7="",0,COUNTIF(BH$4:BH$53,"&lt;"&amp;Z1315)*IF(AA1315&lt;0.5,Riskregister!$K$7+(Riskregister!$L$7-Riskregister!$K$7)*SQRT(AA1315/2),Riskregister!$L$7-(Riskregister!$L$7-Riskregister!$K$7)*SQRT((1-AA1315)/2)))</f>
        <v>944052.93310519715</v>
      </c>
      <c r="AC1315" s="30">
        <f t="shared" ca="1" si="804"/>
        <v>3.7444064726070425E-2</v>
      </c>
      <c r="AD1315" s="30">
        <f t="shared" ca="1" si="804"/>
        <v>0.17747757453109558</v>
      </c>
      <c r="AE1315" s="30">
        <f ca="1">IF(Riskregister!$E$8="",0,COUNTIF(BI$4:BI$53,"&lt;"&amp;AC1315)*IF(AD1315&lt;0.5,Riskregister!$K$8+(Riskregister!$L$8-Riskregister!$K$8)*SQRT(AD1315/2),Riskregister!$L$8-(Riskregister!$L$8-Riskregister!$K$8)*SQRT((1-AD1315)/2)))</f>
        <v>0</v>
      </c>
      <c r="AF1315" s="30">
        <f t="shared" ca="1" si="805"/>
        <v>0.28043817427654261</v>
      </c>
      <c r="AG1315" s="30">
        <f t="shared" ca="1" si="805"/>
        <v>0.22471345032731127</v>
      </c>
      <c r="AH1315" s="30">
        <f>IF(Riskregister!$E$9="",0,COUNTIF(BJ$4:BJ$53,"&lt;"&amp;AF1315)*IF(AG1315&lt;0.5,Riskregister!$K$9+(Riskregister!$L$9-Riskregister!$K$9)*SQRT(AG1315/2),Riskregister!$L$9-(Riskregister!$L$9-Riskregister!$K$9)*SQRT((1-AG1315)/2)))</f>
        <v>0</v>
      </c>
      <c r="AI1315" s="30">
        <f t="shared" ca="1" si="806"/>
        <v>0.5530775161806839</v>
      </c>
      <c r="AJ1315" s="30">
        <f t="shared" ca="1" si="806"/>
        <v>0.48668623600389638</v>
      </c>
      <c r="AK1315" s="30">
        <f>IF(Riskregister!$E$10="",0,COUNTIF(BK$4:BK$53,"&lt;"&amp;AI1315)*IF(AJ1315&lt;0.5,Riskregister!$K$10+(Riskregister!$L$10-Riskregister!$K$10)*SQRT(AJ1315/2),Riskregister!$L$10-(Riskregister!$L$10-Riskregister!$K$10)*SQRT((1-AJ1315)/2)))</f>
        <v>0</v>
      </c>
      <c r="AL1315" s="30">
        <f t="shared" ca="1" si="807"/>
        <v>8.0587753882128799E-2</v>
      </c>
      <c r="AM1315" s="30">
        <f t="shared" ca="1" si="807"/>
        <v>0.77118894059150878</v>
      </c>
      <c r="AN1315" s="30">
        <f>IF(Riskregister!$E$11="",0,COUNTIF(BL$4:BL$53,"&lt;"&amp;AL1315)*IF(AM1315&lt;0.5,Riskregister!$K$11+(Riskregister!$L$11-Riskregister!$K$11)*SQRT(AM1315/2),Riskregister!$L$11-(Riskregister!$L$11-Riskregister!$K$11)*SQRT((1-AM1315)/2)))</f>
        <v>0</v>
      </c>
      <c r="AO1315" s="30">
        <f t="shared" ca="1" si="808"/>
        <v>0.79971682308607839</v>
      </c>
      <c r="AP1315" s="30">
        <f t="shared" ca="1" si="808"/>
        <v>0.22401870445413841</v>
      </c>
      <c r="AQ1315" s="30">
        <f>IF(Riskregister!$E$12="",0,COUNTIF(BM$4:BM$53,"&lt;"&amp;AO1315)*IF(AP1315&lt;0.5,Riskregister!$K$12+(Riskregister!$L$12-Riskregister!$K$12)*SQRT(AP1315/2),Riskregister!$L$12-(Riskregister!$L$12-Riskregister!$K$12)*SQRT((1-AP1315)/2)))</f>
        <v>0</v>
      </c>
      <c r="AR1315" s="30">
        <f t="shared" ca="1" si="809"/>
        <v>0.67524096852558468</v>
      </c>
      <c r="AS1315" s="30">
        <f t="shared" ca="1" si="809"/>
        <v>0.5665533107499704</v>
      </c>
      <c r="AT1315" s="30">
        <f>IF(Riskregister!$E$13="",0,COUNTIF(BN$4:BN$53,"&lt;"&amp;AR1315)*IF(AS1315&lt;0.5,Riskregister!$K$13+(Riskregister!$L$13-Riskregister!$K$13)*SQRT(AS1315/2),Riskregister!$L$13-(Riskregister!$L$13-Riskregister!$K$13)*SQRT((1-AS1315)/2)))</f>
        <v>0</v>
      </c>
      <c r="AU1315" s="30">
        <f t="shared" ca="1" si="810"/>
        <v>0.2906388724268516</v>
      </c>
      <c r="AV1315" s="30">
        <f t="shared" ca="1" si="810"/>
        <v>0.48859604128828049</v>
      </c>
      <c r="AW1315" s="30">
        <f>IF(Riskregister!$E$14="",0,COUNTIF(BO$4:BO$53,"&lt;"&amp;AU1315)*IF(AV1315&lt;0.5,Riskregister!$K$14+(Riskregister!$L$14-Riskregister!$K$14)*SQRT(AV1315/2),Riskregister!$L$14-(Riskregister!$L$14-Riskregister!$K$14)*SQRT((1-AV1315)/2)))</f>
        <v>0</v>
      </c>
      <c r="AX1315" s="30">
        <f t="shared" ca="1" si="811"/>
        <v>0.36002553345393673</v>
      </c>
      <c r="AY1315" s="30">
        <f t="shared" ca="1" si="811"/>
        <v>0.98727609520524873</v>
      </c>
      <c r="AZ1315" s="30">
        <f>IF(Riskregister!$E$15="",0,COUNTIF(BP$4:BP$53,"&lt;"&amp;AX1315)*IF(AY1315&lt;0.5,Riskregister!$K$15+(Riskregister!$L$15-Riskregister!$K$15)*SQRT(AY1315/2),Riskregister!$L$15-(Riskregister!$L$15-Riskregister!$K$15)*SQRT((1-AY1315)/2)))</f>
        <v>0</v>
      </c>
      <c r="BA1315" s="30">
        <f t="shared" ca="1" si="812"/>
        <v>0.97120307237871717</v>
      </c>
      <c r="BB1315" s="30">
        <f t="shared" ca="1" si="812"/>
        <v>0.4636235789043196</v>
      </c>
      <c r="BC1315" s="30">
        <f>IF(Riskregister!$E$16="",0,COUNTIF(BQ$4:BQ$53,"&lt;"&amp;BA1315)*IF(BB1315&lt;0.5,Riskregister!$K$16+(Riskregister!$L$16-Riskregister!$K$16)*SQRT(BB1315/2),Riskregister!$L$16-(Riskregister!$L$16-Riskregister!$K$16)*SQRT((1-BB1315)/2)))</f>
        <v>0</v>
      </c>
      <c r="BD1315" s="30">
        <f t="shared" ca="1" si="800"/>
        <v>4079983.6040388807</v>
      </c>
    </row>
    <row r="1316" spans="20:56" x14ac:dyDescent="0.35">
      <c r="T1316" s="30">
        <f t="shared" ca="1" si="801"/>
        <v>0.82678695903005506</v>
      </c>
      <c r="U1316" s="30">
        <f t="shared" ca="1" si="801"/>
        <v>0.53227328841428589</v>
      </c>
      <c r="V1316" s="30">
        <f ca="1">IF(Riskregister!$E$5="",0,COUNTIF(BF$4:BF$53,"&lt;"&amp;T1316)*IF(U1316&lt;0.5,Riskregister!$K$5+(Riskregister!$L$5-Riskregister!$K$5)*SQRT(U1316/2),Riskregister!$L$5-(Riskregister!$L$5-Riskregister!$K$5)*SQRT((1-U1316)/2)))</f>
        <v>1911913.0371604764</v>
      </c>
      <c r="W1316" s="30">
        <f t="shared" ca="1" si="802"/>
        <v>0.31850210976860871</v>
      </c>
      <c r="X1316" s="30">
        <f t="shared" ca="1" si="802"/>
        <v>1.9968845481666442E-2</v>
      </c>
      <c r="Y1316" s="30">
        <f ca="1">IF(Riskregister!$E$6="",0,COUNTIF(BG$4:BG$53,"&lt;"&amp;W1316)*IF(X1316&lt;0.5,Riskregister!$K$6+(Riskregister!$L$6-Riskregister!$K$6)*SQRT(X1316/2),Riskregister!$L$6-(Riskregister!$L$6-Riskregister!$K$6)*SQRT((1-X1316)/2)))</f>
        <v>379859.75002845866</v>
      </c>
      <c r="Z1316" s="30">
        <f t="shared" ca="1" si="803"/>
        <v>7.6435517699775857E-2</v>
      </c>
      <c r="AA1316" s="30">
        <f t="shared" ca="1" si="803"/>
        <v>0.81929105239393218</v>
      </c>
      <c r="AB1316" s="30">
        <f ca="1">IF(Riskregister!$E$7="",0,COUNTIF(BH$4:BH$53,"&lt;"&amp;Z1316)*IF(AA1316&lt;0.5,Riskregister!$K$7+(Riskregister!$L$7-Riskregister!$K$7)*SQRT(AA1316/2),Riskregister!$L$7-(Riskregister!$L$7-Riskregister!$K$7)*SQRT((1-AA1316)/2)))</f>
        <v>884380.28045154572</v>
      </c>
      <c r="AC1316" s="30">
        <f t="shared" ca="1" si="804"/>
        <v>0.21191457297639948</v>
      </c>
      <c r="AD1316" s="30">
        <f t="shared" ca="1" si="804"/>
        <v>0.36617890998028713</v>
      </c>
      <c r="AE1316" s="30">
        <f ca="1">IF(Riskregister!$E$8="",0,COUNTIF(BI$4:BI$53,"&lt;"&amp;AC1316)*IF(AD1316&lt;0.5,Riskregister!$K$8+(Riskregister!$L$8-Riskregister!$K$8)*SQRT(AD1316/2),Riskregister!$L$8-(Riskregister!$L$8-Riskregister!$K$8)*SQRT((1-AD1316)/2)))</f>
        <v>2311080.8190453891</v>
      </c>
      <c r="AF1316" s="30">
        <f t="shared" ca="1" si="805"/>
        <v>5.34609480817545E-2</v>
      </c>
      <c r="AG1316" s="30">
        <f t="shared" ca="1" si="805"/>
        <v>0.98033806881102936</v>
      </c>
      <c r="AH1316" s="30">
        <f>IF(Riskregister!$E$9="",0,COUNTIF(BJ$4:BJ$53,"&lt;"&amp;AF1316)*IF(AG1316&lt;0.5,Riskregister!$K$9+(Riskregister!$L$9-Riskregister!$K$9)*SQRT(AG1316/2),Riskregister!$L$9-(Riskregister!$L$9-Riskregister!$K$9)*SQRT((1-AG1316)/2)))</f>
        <v>0</v>
      </c>
      <c r="AI1316" s="30">
        <f t="shared" ca="1" si="806"/>
        <v>0.43646459411735139</v>
      </c>
      <c r="AJ1316" s="30">
        <f t="shared" ca="1" si="806"/>
        <v>0.73888873058505444</v>
      </c>
      <c r="AK1316" s="30">
        <f>IF(Riskregister!$E$10="",0,COUNTIF(BK$4:BK$53,"&lt;"&amp;AI1316)*IF(AJ1316&lt;0.5,Riskregister!$K$10+(Riskregister!$L$10-Riskregister!$K$10)*SQRT(AJ1316/2),Riskregister!$L$10-(Riskregister!$L$10-Riskregister!$K$10)*SQRT((1-AJ1316)/2)))</f>
        <v>0</v>
      </c>
      <c r="AL1316" s="30">
        <f t="shared" ca="1" si="807"/>
        <v>0.69273215397692511</v>
      </c>
      <c r="AM1316" s="30">
        <f t="shared" ca="1" si="807"/>
        <v>0.69957065838432642</v>
      </c>
      <c r="AN1316" s="30">
        <f>IF(Riskregister!$E$11="",0,COUNTIF(BL$4:BL$53,"&lt;"&amp;AL1316)*IF(AM1316&lt;0.5,Riskregister!$K$11+(Riskregister!$L$11-Riskregister!$K$11)*SQRT(AM1316/2),Riskregister!$L$11-(Riskregister!$L$11-Riskregister!$K$11)*SQRT((1-AM1316)/2)))</f>
        <v>0</v>
      </c>
      <c r="AO1316" s="30">
        <f t="shared" ca="1" si="808"/>
        <v>7.636722496397752E-2</v>
      </c>
      <c r="AP1316" s="30">
        <f t="shared" ca="1" si="808"/>
        <v>0.33578786906730129</v>
      </c>
      <c r="AQ1316" s="30">
        <f>IF(Riskregister!$E$12="",0,COUNTIF(BM$4:BM$53,"&lt;"&amp;AO1316)*IF(AP1316&lt;0.5,Riskregister!$K$12+(Riskregister!$L$12-Riskregister!$K$12)*SQRT(AP1316/2),Riskregister!$L$12-(Riskregister!$L$12-Riskregister!$K$12)*SQRT((1-AP1316)/2)))</f>
        <v>0</v>
      </c>
      <c r="AR1316" s="30">
        <f t="shared" ca="1" si="809"/>
        <v>0.66530141519226771</v>
      </c>
      <c r="AS1316" s="30">
        <f t="shared" ca="1" si="809"/>
        <v>7.2255902272021499E-3</v>
      </c>
      <c r="AT1316" s="30">
        <f>IF(Riskregister!$E$13="",0,COUNTIF(BN$4:BN$53,"&lt;"&amp;AR1316)*IF(AS1316&lt;0.5,Riskregister!$K$13+(Riskregister!$L$13-Riskregister!$K$13)*SQRT(AS1316/2),Riskregister!$L$13-(Riskregister!$L$13-Riskregister!$K$13)*SQRT((1-AS1316)/2)))</f>
        <v>0</v>
      </c>
      <c r="AU1316" s="30">
        <f t="shared" ca="1" si="810"/>
        <v>0.94917368693765247</v>
      </c>
      <c r="AV1316" s="30">
        <f t="shared" ca="1" si="810"/>
        <v>0.57265032622940304</v>
      </c>
      <c r="AW1316" s="30">
        <f>IF(Riskregister!$E$14="",0,COUNTIF(BO$4:BO$53,"&lt;"&amp;AU1316)*IF(AV1316&lt;0.5,Riskregister!$K$14+(Riskregister!$L$14-Riskregister!$K$14)*SQRT(AV1316/2),Riskregister!$L$14-(Riskregister!$L$14-Riskregister!$K$14)*SQRT((1-AV1316)/2)))</f>
        <v>0</v>
      </c>
      <c r="AX1316" s="30">
        <f t="shared" ca="1" si="811"/>
        <v>0.13021596785518763</v>
      </c>
      <c r="AY1316" s="30">
        <f t="shared" ca="1" si="811"/>
        <v>0.72042712841107837</v>
      </c>
      <c r="AZ1316" s="30">
        <f>IF(Riskregister!$E$15="",0,COUNTIF(BP$4:BP$53,"&lt;"&amp;AX1316)*IF(AY1316&lt;0.5,Riskregister!$K$15+(Riskregister!$L$15-Riskregister!$K$15)*SQRT(AY1316/2),Riskregister!$L$15-(Riskregister!$L$15-Riskregister!$K$15)*SQRT((1-AY1316)/2)))</f>
        <v>0</v>
      </c>
      <c r="BA1316" s="30">
        <f t="shared" ca="1" si="812"/>
        <v>0.71912340610490544</v>
      </c>
      <c r="BB1316" s="30">
        <f t="shared" ca="1" si="812"/>
        <v>2.4462374352701932E-2</v>
      </c>
      <c r="BC1316" s="30">
        <f>IF(Riskregister!$E$16="",0,COUNTIF(BQ$4:BQ$53,"&lt;"&amp;BA1316)*IF(BB1316&lt;0.5,Riskregister!$K$16+(Riskregister!$L$16-Riskregister!$K$16)*SQRT(BB1316/2),Riskregister!$L$16-(Riskregister!$L$16-Riskregister!$K$16)*SQRT((1-BB1316)/2)))</f>
        <v>0</v>
      </c>
      <c r="BD1316" s="30">
        <f t="shared" ca="1" si="800"/>
        <v>5487233.8866858697</v>
      </c>
    </row>
    <row r="1317" spans="20:56" x14ac:dyDescent="0.35">
      <c r="T1317" s="30">
        <f t="shared" ca="1" si="801"/>
        <v>0.68821869856814055</v>
      </c>
      <c r="U1317" s="30">
        <f t="shared" ca="1" si="801"/>
        <v>0.4203592500582396</v>
      </c>
      <c r="V1317" s="30">
        <f ca="1">IF(Riskregister!$E$5="",0,COUNTIF(BF$4:BF$53,"&lt;"&amp;T1317)*IF(U1317&lt;0.5,Riskregister!$K$5+(Riskregister!$L$5-Riskregister!$K$5)*SQRT(U1317/2),Riskregister!$L$5-(Riskregister!$L$5-Riskregister!$K$5)*SQRT((1-U1317)/2)))</f>
        <v>1425216.3262407915</v>
      </c>
      <c r="W1317" s="30">
        <f t="shared" ca="1" si="802"/>
        <v>0.2553844304362598</v>
      </c>
      <c r="X1317" s="30">
        <f t="shared" ca="1" si="802"/>
        <v>0.99862553875612992</v>
      </c>
      <c r="Y1317" s="30">
        <f ca="1">IF(Riskregister!$E$6="",0,COUNTIF(BG$4:BG$53,"&lt;"&amp;W1317)*IF(X1317&lt;0.5,Riskregister!$K$6+(Riskregister!$L$6-Riskregister!$K$6)*SQRT(X1317/2),Riskregister!$L$6-(Riskregister!$L$6-Riskregister!$K$6)*SQRT((1-X1317)/2)))</f>
        <v>1952812.8490469118</v>
      </c>
      <c r="Z1317" s="30">
        <f t="shared" ca="1" si="803"/>
        <v>0.99058487034957077</v>
      </c>
      <c r="AA1317" s="30">
        <f t="shared" ca="1" si="803"/>
        <v>0.28031881075715614</v>
      </c>
      <c r="AB1317" s="30">
        <f ca="1">IF(Riskregister!$E$7="",0,COUNTIF(BH$4:BH$53,"&lt;"&amp;Z1317)*IF(AA1317&lt;0.5,Riskregister!$K$7+(Riskregister!$L$7-Riskregister!$K$7)*SQRT(AA1317/2),Riskregister!$L$7-(Riskregister!$L$7-Riskregister!$K$7)*SQRT((1-AA1317)/2)))</f>
        <v>2353423.0507569201</v>
      </c>
      <c r="AC1317" s="30">
        <f t="shared" ca="1" si="804"/>
        <v>0.31472916294773912</v>
      </c>
      <c r="AD1317" s="30">
        <f t="shared" ca="1" si="804"/>
        <v>0.31943131959488413</v>
      </c>
      <c r="AE1317" s="30">
        <f ca="1">IF(Riskregister!$E$8="",0,COUNTIF(BI$4:BI$53,"&lt;"&amp;AC1317)*IF(AD1317&lt;0.5,Riskregister!$K$8+(Riskregister!$L$8-Riskregister!$K$8)*SQRT(AD1317/2),Riskregister!$L$8-(Riskregister!$L$8-Riskregister!$K$8)*SQRT((1-AD1317)/2)))</f>
        <v>4356657.516955995</v>
      </c>
      <c r="AF1317" s="30">
        <f t="shared" ca="1" si="805"/>
        <v>0.84549552220606938</v>
      </c>
      <c r="AG1317" s="30">
        <f t="shared" ca="1" si="805"/>
        <v>0.10216693675650113</v>
      </c>
      <c r="AH1317" s="30">
        <f>IF(Riskregister!$E$9="",0,COUNTIF(BJ$4:BJ$53,"&lt;"&amp;AF1317)*IF(AG1317&lt;0.5,Riskregister!$K$9+(Riskregister!$L$9-Riskregister!$K$9)*SQRT(AG1317/2),Riskregister!$L$9-(Riskregister!$L$9-Riskregister!$K$9)*SQRT((1-AG1317)/2)))</f>
        <v>0</v>
      </c>
      <c r="AI1317" s="30">
        <f t="shared" ca="1" si="806"/>
        <v>0.65132154074402537</v>
      </c>
      <c r="AJ1317" s="30">
        <f t="shared" ca="1" si="806"/>
        <v>7.3586036048907122E-3</v>
      </c>
      <c r="AK1317" s="30">
        <f>IF(Riskregister!$E$10="",0,COUNTIF(BK$4:BK$53,"&lt;"&amp;AI1317)*IF(AJ1317&lt;0.5,Riskregister!$K$10+(Riskregister!$L$10-Riskregister!$K$10)*SQRT(AJ1317/2),Riskregister!$L$10-(Riskregister!$L$10-Riskregister!$K$10)*SQRT((1-AJ1317)/2)))</f>
        <v>0</v>
      </c>
      <c r="AL1317" s="30">
        <f t="shared" ca="1" si="807"/>
        <v>0.60638345978008679</v>
      </c>
      <c r="AM1317" s="30">
        <f t="shared" ca="1" si="807"/>
        <v>0.31181083126812648</v>
      </c>
      <c r="AN1317" s="30">
        <f>IF(Riskregister!$E$11="",0,COUNTIF(BL$4:BL$53,"&lt;"&amp;AL1317)*IF(AM1317&lt;0.5,Riskregister!$K$11+(Riskregister!$L$11-Riskregister!$K$11)*SQRT(AM1317/2),Riskregister!$L$11-(Riskregister!$L$11-Riskregister!$K$11)*SQRT((1-AM1317)/2)))</f>
        <v>0</v>
      </c>
      <c r="AO1317" s="30">
        <f t="shared" ca="1" si="808"/>
        <v>0.27120078670337178</v>
      </c>
      <c r="AP1317" s="30">
        <f t="shared" ca="1" si="808"/>
        <v>0.9201662950777324</v>
      </c>
      <c r="AQ1317" s="30">
        <f>IF(Riskregister!$E$12="",0,COUNTIF(BM$4:BM$53,"&lt;"&amp;AO1317)*IF(AP1317&lt;0.5,Riskregister!$K$12+(Riskregister!$L$12-Riskregister!$K$12)*SQRT(AP1317/2),Riskregister!$L$12-(Riskregister!$L$12-Riskregister!$K$12)*SQRT((1-AP1317)/2)))</f>
        <v>0</v>
      </c>
      <c r="AR1317" s="30">
        <f t="shared" ca="1" si="809"/>
        <v>0.7960823940106514</v>
      </c>
      <c r="AS1317" s="30">
        <f t="shared" ca="1" si="809"/>
        <v>0.32741412504579204</v>
      </c>
      <c r="AT1317" s="30">
        <f>IF(Riskregister!$E$13="",0,COUNTIF(BN$4:BN$53,"&lt;"&amp;AR1317)*IF(AS1317&lt;0.5,Riskregister!$K$13+(Riskregister!$L$13-Riskregister!$K$13)*SQRT(AS1317/2),Riskregister!$L$13-(Riskregister!$L$13-Riskregister!$K$13)*SQRT((1-AS1317)/2)))</f>
        <v>0</v>
      </c>
      <c r="AU1317" s="30">
        <f t="shared" ca="1" si="810"/>
        <v>0.31342909167284683</v>
      </c>
      <c r="AV1317" s="30">
        <f t="shared" ca="1" si="810"/>
        <v>0.1647377196117249</v>
      </c>
      <c r="AW1317" s="30">
        <f>IF(Riskregister!$E$14="",0,COUNTIF(BO$4:BO$53,"&lt;"&amp;AU1317)*IF(AV1317&lt;0.5,Riskregister!$K$14+(Riskregister!$L$14-Riskregister!$K$14)*SQRT(AV1317/2),Riskregister!$L$14-(Riskregister!$L$14-Riskregister!$K$14)*SQRT((1-AV1317)/2)))</f>
        <v>0</v>
      </c>
      <c r="AX1317" s="30">
        <f t="shared" ca="1" si="811"/>
        <v>0.20263936622819168</v>
      </c>
      <c r="AY1317" s="30">
        <f t="shared" ca="1" si="811"/>
        <v>0.65316000228193394</v>
      </c>
      <c r="AZ1317" s="30">
        <f>IF(Riskregister!$E$15="",0,COUNTIF(BP$4:BP$53,"&lt;"&amp;AX1317)*IF(AY1317&lt;0.5,Riskregister!$K$15+(Riskregister!$L$15-Riskregister!$K$15)*SQRT(AY1317/2),Riskregister!$L$15-(Riskregister!$L$15-Riskregister!$K$15)*SQRT((1-AY1317)/2)))</f>
        <v>0</v>
      </c>
      <c r="BA1317" s="30">
        <f t="shared" ca="1" si="812"/>
        <v>0.65516123359376455</v>
      </c>
      <c r="BB1317" s="30">
        <f t="shared" ca="1" si="812"/>
        <v>0.16778671500883147</v>
      </c>
      <c r="BC1317" s="30">
        <f>IF(Riskregister!$E$16="",0,COUNTIF(BQ$4:BQ$53,"&lt;"&amp;BA1317)*IF(BB1317&lt;0.5,Riskregister!$K$16+(Riskregister!$L$16-Riskregister!$K$16)*SQRT(BB1317/2),Riskregister!$L$16-(Riskregister!$L$16-Riskregister!$K$16)*SQRT((1-BB1317)/2)))</f>
        <v>0</v>
      </c>
      <c r="BD1317" s="30">
        <f t="shared" ca="1" si="800"/>
        <v>10088109.743000619</v>
      </c>
    </row>
    <row r="1318" spans="20:56" x14ac:dyDescent="0.35">
      <c r="T1318" s="30">
        <f t="shared" ca="1" si="801"/>
        <v>0.71160288539410199</v>
      </c>
      <c r="U1318" s="30">
        <f t="shared" ca="1" si="801"/>
        <v>0.90525827629299094</v>
      </c>
      <c r="V1318" s="30">
        <f ca="1">IF(Riskregister!$E$5="",0,COUNTIF(BF$4:BF$53,"&lt;"&amp;T1318)*IF(U1318&lt;0.5,Riskregister!$K$5+(Riskregister!$L$5-Riskregister!$K$5)*SQRT(U1318/2),Riskregister!$L$5-(Riskregister!$L$5-Riskregister!$K$5)*SQRT((1-U1318)/2)))</f>
        <v>2510290.9147939291</v>
      </c>
      <c r="W1318" s="30">
        <f t="shared" ca="1" si="802"/>
        <v>0.67874129012093154</v>
      </c>
      <c r="X1318" s="30">
        <f t="shared" ca="1" si="802"/>
        <v>0.63912469211374456</v>
      </c>
      <c r="Y1318" s="30">
        <f ca="1">IF(Riskregister!$E$6="",0,COUNTIF(BG$4:BG$53,"&lt;"&amp;W1318)*IF(X1318&lt;0.5,Riskregister!$K$6+(Riskregister!$L$6-Riskregister!$K$6)*SQRT(X1318/2),Riskregister!$L$6-(Riskregister!$L$6-Riskregister!$K$6)*SQRT((1-X1318)/2)))</f>
        <v>2470793.6715070345</v>
      </c>
      <c r="Z1318" s="30">
        <f t="shared" ca="1" si="803"/>
        <v>1.7614149280564151E-2</v>
      </c>
      <c r="AA1318" s="30">
        <f t="shared" ca="1" si="803"/>
        <v>0.78094500891462482</v>
      </c>
      <c r="AB1318" s="30">
        <f ca="1">IF(Riskregister!$E$7="",0,COUNTIF(BH$4:BH$53,"&lt;"&amp;Z1318)*IF(AA1318&lt;0.5,Riskregister!$K$7+(Riskregister!$L$7-Riskregister!$K$7)*SQRT(AA1318/2),Riskregister!$L$7-(Riskregister!$L$7-Riskregister!$K$7)*SQRT((1-AA1318)/2)))</f>
        <v>568335.43038281205</v>
      </c>
      <c r="AC1318" s="30">
        <f t="shared" ca="1" si="804"/>
        <v>0.44328961211023132</v>
      </c>
      <c r="AD1318" s="30">
        <f t="shared" ca="1" si="804"/>
        <v>0.24891029673601583</v>
      </c>
      <c r="AE1318" s="30">
        <f ca="1">IF(Riskregister!$E$8="",0,COUNTIF(BI$4:BI$53,"&lt;"&amp;AC1318)*IF(AD1318&lt;0.5,Riskregister!$K$8+(Riskregister!$L$8-Riskregister!$K$8)*SQRT(AD1318/2),Riskregister!$L$8-(Riskregister!$L$8-Riskregister!$K$8)*SQRT((1-AD1318)/2)))</f>
        <v>3916150.9178258427</v>
      </c>
      <c r="AF1318" s="30">
        <f t="shared" ca="1" si="805"/>
        <v>1.9144960987029114E-2</v>
      </c>
      <c r="AG1318" s="30">
        <f t="shared" ca="1" si="805"/>
        <v>0.36946674963890325</v>
      </c>
      <c r="AH1318" s="30">
        <f>IF(Riskregister!$E$9="",0,COUNTIF(BJ$4:BJ$53,"&lt;"&amp;AF1318)*IF(AG1318&lt;0.5,Riskregister!$K$9+(Riskregister!$L$9-Riskregister!$K$9)*SQRT(AG1318/2),Riskregister!$L$9-(Riskregister!$L$9-Riskregister!$K$9)*SQRT((1-AG1318)/2)))</f>
        <v>0</v>
      </c>
      <c r="AI1318" s="30">
        <f t="shared" ca="1" si="806"/>
        <v>1.6230267945058108E-2</v>
      </c>
      <c r="AJ1318" s="30">
        <f t="shared" ca="1" si="806"/>
        <v>0.44097011766330674</v>
      </c>
      <c r="AK1318" s="30">
        <f>IF(Riskregister!$E$10="",0,COUNTIF(BK$4:BK$53,"&lt;"&amp;AI1318)*IF(AJ1318&lt;0.5,Riskregister!$K$10+(Riskregister!$L$10-Riskregister!$K$10)*SQRT(AJ1318/2),Riskregister!$L$10-(Riskregister!$L$10-Riskregister!$K$10)*SQRT((1-AJ1318)/2)))</f>
        <v>0</v>
      </c>
      <c r="AL1318" s="30">
        <f t="shared" ca="1" si="807"/>
        <v>0.57003386827611047</v>
      </c>
      <c r="AM1318" s="30">
        <f t="shared" ca="1" si="807"/>
        <v>0.16743918848630324</v>
      </c>
      <c r="AN1318" s="30">
        <f>IF(Riskregister!$E$11="",0,COUNTIF(BL$4:BL$53,"&lt;"&amp;AL1318)*IF(AM1318&lt;0.5,Riskregister!$K$11+(Riskregister!$L$11-Riskregister!$K$11)*SQRT(AM1318/2),Riskregister!$L$11-(Riskregister!$L$11-Riskregister!$K$11)*SQRT((1-AM1318)/2)))</f>
        <v>0</v>
      </c>
      <c r="AO1318" s="30">
        <f t="shared" ca="1" si="808"/>
        <v>0.61382083766321049</v>
      </c>
      <c r="AP1318" s="30">
        <f t="shared" ca="1" si="808"/>
        <v>0.90293474940084351</v>
      </c>
      <c r="AQ1318" s="30">
        <f>IF(Riskregister!$E$12="",0,COUNTIF(BM$4:BM$53,"&lt;"&amp;AO1318)*IF(AP1318&lt;0.5,Riskregister!$K$12+(Riskregister!$L$12-Riskregister!$K$12)*SQRT(AP1318/2),Riskregister!$L$12-(Riskregister!$L$12-Riskregister!$K$12)*SQRT((1-AP1318)/2)))</f>
        <v>0</v>
      </c>
      <c r="AR1318" s="30">
        <f t="shared" ca="1" si="809"/>
        <v>0.90095851171432972</v>
      </c>
      <c r="AS1318" s="30">
        <f t="shared" ca="1" si="809"/>
        <v>0.88173863270145936</v>
      </c>
      <c r="AT1318" s="30">
        <f>IF(Riskregister!$E$13="",0,COUNTIF(BN$4:BN$53,"&lt;"&amp;AR1318)*IF(AS1318&lt;0.5,Riskregister!$K$13+(Riskregister!$L$13-Riskregister!$K$13)*SQRT(AS1318/2),Riskregister!$L$13-(Riskregister!$L$13-Riskregister!$K$13)*SQRT((1-AS1318)/2)))</f>
        <v>0</v>
      </c>
      <c r="AU1318" s="30">
        <f t="shared" ca="1" si="810"/>
        <v>0.25132361027792305</v>
      </c>
      <c r="AV1318" s="30">
        <f t="shared" ca="1" si="810"/>
        <v>0.76096345390790765</v>
      </c>
      <c r="AW1318" s="30">
        <f>IF(Riskregister!$E$14="",0,COUNTIF(BO$4:BO$53,"&lt;"&amp;AU1318)*IF(AV1318&lt;0.5,Riskregister!$K$14+(Riskregister!$L$14-Riskregister!$K$14)*SQRT(AV1318/2),Riskregister!$L$14-(Riskregister!$L$14-Riskregister!$K$14)*SQRT((1-AV1318)/2)))</f>
        <v>0</v>
      </c>
      <c r="AX1318" s="30">
        <f t="shared" ca="1" si="811"/>
        <v>0.59536057963894962</v>
      </c>
      <c r="AY1318" s="30">
        <f t="shared" ca="1" si="811"/>
        <v>0.43593103936946187</v>
      </c>
      <c r="AZ1318" s="30">
        <f>IF(Riskregister!$E$15="",0,COUNTIF(BP$4:BP$53,"&lt;"&amp;AX1318)*IF(AY1318&lt;0.5,Riskregister!$K$15+(Riskregister!$L$15-Riskregister!$K$15)*SQRT(AY1318/2),Riskregister!$L$15-(Riskregister!$L$15-Riskregister!$K$15)*SQRT((1-AY1318)/2)))</f>
        <v>0</v>
      </c>
      <c r="BA1318" s="30">
        <f t="shared" ca="1" si="812"/>
        <v>0.79068132185436701</v>
      </c>
      <c r="BB1318" s="30">
        <f t="shared" ca="1" si="812"/>
        <v>0.11673509731900977</v>
      </c>
      <c r="BC1318" s="30">
        <f>IF(Riskregister!$E$16="",0,COUNTIF(BQ$4:BQ$53,"&lt;"&amp;BA1318)*IF(BB1318&lt;0.5,Riskregister!$K$16+(Riskregister!$L$16-Riskregister!$K$16)*SQRT(BB1318/2),Riskregister!$L$16-(Riskregister!$L$16-Riskregister!$K$16)*SQRT((1-BB1318)/2)))</f>
        <v>0</v>
      </c>
      <c r="BD1318" s="30">
        <f t="shared" ca="1" si="800"/>
        <v>9465570.9345096182</v>
      </c>
    </row>
    <row r="1319" spans="20:56" x14ac:dyDescent="0.35">
      <c r="T1319" s="30">
        <f t="shared" ca="1" si="801"/>
        <v>0.71153406225644744</v>
      </c>
      <c r="U1319" s="30">
        <f t="shared" ca="1" si="801"/>
        <v>0.83264231333164707</v>
      </c>
      <c r="V1319" s="30">
        <f ca="1">IF(Riskregister!$E$5="",0,COUNTIF(BF$4:BF$53,"&lt;"&amp;T1319)*IF(U1319&lt;0.5,Riskregister!$K$5+(Riskregister!$L$5-Riskregister!$K$5)*SQRT(U1319/2),Riskregister!$L$5-(Riskregister!$L$5-Riskregister!$K$5)*SQRT((1-U1319)/2)))</f>
        <v>2349135.8479841831</v>
      </c>
      <c r="W1319" s="30">
        <f t="shared" ca="1" si="802"/>
        <v>0.99666425926262214</v>
      </c>
      <c r="X1319" s="30">
        <f t="shared" ca="1" si="802"/>
        <v>0.48280481209069481</v>
      </c>
      <c r="Y1319" s="30">
        <f ca="1">IF(Riskregister!$E$6="",0,COUNTIF(BG$4:BG$53,"&lt;"&amp;W1319)*IF(X1319&lt;0.5,Riskregister!$K$6+(Riskregister!$L$6-Riskregister!$K$6)*SQRT(X1319/2),Riskregister!$L$6-(Riskregister!$L$6-Riskregister!$K$6)*SQRT((1-X1319)/2)))</f>
        <v>7590722.5736386674</v>
      </c>
      <c r="Z1319" s="30">
        <f t="shared" ca="1" si="803"/>
        <v>0.49219099718983939</v>
      </c>
      <c r="AA1319" s="30">
        <f t="shared" ca="1" si="803"/>
        <v>0.73350425910780348</v>
      </c>
      <c r="AB1319" s="30">
        <f ca="1">IF(Riskregister!$E$7="",0,COUNTIF(BH$4:BH$53,"&lt;"&amp;Z1319)*IF(AA1319&lt;0.5,Riskregister!$K$7+(Riskregister!$L$7-Riskregister!$K$7)*SQRT(AA1319/2),Riskregister!$L$7-(Riskregister!$L$7-Riskregister!$K$7)*SQRT((1-AA1319)/2)))</f>
        <v>1633434.2111290817</v>
      </c>
      <c r="AC1319" s="30">
        <f t="shared" ca="1" si="804"/>
        <v>0.42746308115463716</v>
      </c>
      <c r="AD1319" s="30">
        <f t="shared" ca="1" si="804"/>
        <v>0.81470318083883464</v>
      </c>
      <c r="AE1319" s="30">
        <f ca="1">IF(Riskregister!$E$8="",0,COUNTIF(BI$4:BI$53,"&lt;"&amp;AC1319)*IF(AD1319&lt;0.5,Riskregister!$K$8+(Riskregister!$L$8-Riskregister!$K$8)*SQRT(AD1319/2),Riskregister!$L$8-(Riskregister!$L$8-Riskregister!$K$8)*SQRT((1-AD1319)/2)))</f>
        <v>7138809.0817737654</v>
      </c>
      <c r="AF1319" s="30">
        <f t="shared" ca="1" si="805"/>
        <v>0.83289028422248845</v>
      </c>
      <c r="AG1319" s="30">
        <f t="shared" ca="1" si="805"/>
        <v>0.61973278015145139</v>
      </c>
      <c r="AH1319" s="30">
        <f>IF(Riskregister!$E$9="",0,COUNTIF(BJ$4:BJ$53,"&lt;"&amp;AF1319)*IF(AG1319&lt;0.5,Riskregister!$K$9+(Riskregister!$L$9-Riskregister!$K$9)*SQRT(AG1319/2),Riskregister!$L$9-(Riskregister!$L$9-Riskregister!$K$9)*SQRT((1-AG1319)/2)))</f>
        <v>0</v>
      </c>
      <c r="AI1319" s="30">
        <f t="shared" ca="1" si="806"/>
        <v>0.4025279654843843</v>
      </c>
      <c r="AJ1319" s="30">
        <f t="shared" ca="1" si="806"/>
        <v>0.98505045316994122</v>
      </c>
      <c r="AK1319" s="30">
        <f>IF(Riskregister!$E$10="",0,COUNTIF(BK$4:BK$53,"&lt;"&amp;AI1319)*IF(AJ1319&lt;0.5,Riskregister!$K$10+(Riskregister!$L$10-Riskregister!$K$10)*SQRT(AJ1319/2),Riskregister!$L$10-(Riskregister!$L$10-Riskregister!$K$10)*SQRT((1-AJ1319)/2)))</f>
        <v>0</v>
      </c>
      <c r="AL1319" s="30">
        <f t="shared" ca="1" si="807"/>
        <v>0.82078620223961662</v>
      </c>
      <c r="AM1319" s="30">
        <f t="shared" ca="1" si="807"/>
        <v>0.94182710001075898</v>
      </c>
      <c r="AN1319" s="30">
        <f>IF(Riskregister!$E$11="",0,COUNTIF(BL$4:BL$53,"&lt;"&amp;AL1319)*IF(AM1319&lt;0.5,Riskregister!$K$11+(Riskregister!$L$11-Riskregister!$K$11)*SQRT(AM1319/2),Riskregister!$L$11-(Riskregister!$L$11-Riskregister!$K$11)*SQRT((1-AM1319)/2)))</f>
        <v>0</v>
      </c>
      <c r="AO1319" s="30">
        <f t="shared" ca="1" si="808"/>
        <v>0.88202163672408807</v>
      </c>
      <c r="AP1319" s="30">
        <f t="shared" ca="1" si="808"/>
        <v>5.1247588424300883E-2</v>
      </c>
      <c r="AQ1319" s="30">
        <f>IF(Riskregister!$E$12="",0,COUNTIF(BM$4:BM$53,"&lt;"&amp;AO1319)*IF(AP1319&lt;0.5,Riskregister!$K$12+(Riskregister!$L$12-Riskregister!$K$12)*SQRT(AP1319/2),Riskregister!$L$12-(Riskregister!$L$12-Riskregister!$K$12)*SQRT((1-AP1319)/2)))</f>
        <v>0</v>
      </c>
      <c r="AR1319" s="30">
        <f t="shared" ca="1" si="809"/>
        <v>0.5743870460524263</v>
      </c>
      <c r="AS1319" s="30">
        <f t="shared" ca="1" si="809"/>
        <v>0.99001433233393021</v>
      </c>
      <c r="AT1319" s="30">
        <f>IF(Riskregister!$E$13="",0,COUNTIF(BN$4:BN$53,"&lt;"&amp;AR1319)*IF(AS1319&lt;0.5,Riskregister!$K$13+(Riskregister!$L$13-Riskregister!$K$13)*SQRT(AS1319/2),Riskregister!$L$13-(Riskregister!$L$13-Riskregister!$K$13)*SQRT((1-AS1319)/2)))</f>
        <v>0</v>
      </c>
      <c r="AU1319" s="30">
        <f t="shared" ca="1" si="810"/>
        <v>0.63753565991821104</v>
      </c>
      <c r="AV1319" s="30">
        <f t="shared" ca="1" si="810"/>
        <v>7.6478800769522737E-2</v>
      </c>
      <c r="AW1319" s="30">
        <f>IF(Riskregister!$E$14="",0,COUNTIF(BO$4:BO$53,"&lt;"&amp;AU1319)*IF(AV1319&lt;0.5,Riskregister!$K$14+(Riskregister!$L$14-Riskregister!$K$14)*SQRT(AV1319/2),Riskregister!$L$14-(Riskregister!$L$14-Riskregister!$K$14)*SQRT((1-AV1319)/2)))</f>
        <v>0</v>
      </c>
      <c r="AX1319" s="30">
        <f t="shared" ca="1" si="811"/>
        <v>0.86221616507676135</v>
      </c>
      <c r="AY1319" s="30">
        <f t="shared" ca="1" si="811"/>
        <v>0.45166939463763478</v>
      </c>
      <c r="AZ1319" s="30">
        <f>IF(Riskregister!$E$15="",0,COUNTIF(BP$4:BP$53,"&lt;"&amp;AX1319)*IF(AY1319&lt;0.5,Riskregister!$K$15+(Riskregister!$L$15-Riskregister!$K$15)*SQRT(AY1319/2),Riskregister!$L$15-(Riskregister!$L$15-Riskregister!$K$15)*SQRT((1-AY1319)/2)))</f>
        <v>0</v>
      </c>
      <c r="BA1319" s="30">
        <f t="shared" ca="1" si="812"/>
        <v>0.46505740436319132</v>
      </c>
      <c r="BB1319" s="30">
        <f t="shared" ca="1" si="812"/>
        <v>0.81733908072642258</v>
      </c>
      <c r="BC1319" s="30">
        <f>IF(Riskregister!$E$16="",0,COUNTIF(BQ$4:BQ$53,"&lt;"&amp;BA1319)*IF(BB1319&lt;0.5,Riskregister!$K$16+(Riskregister!$L$16-Riskregister!$K$16)*SQRT(BB1319/2),Riskregister!$L$16-(Riskregister!$L$16-Riskregister!$K$16)*SQRT((1-BB1319)/2)))</f>
        <v>0</v>
      </c>
      <c r="BD1319" s="30">
        <f t="shared" ca="1" si="800"/>
        <v>18712101.7145257</v>
      </c>
    </row>
    <row r="1320" spans="20:56" x14ac:dyDescent="0.35">
      <c r="T1320" s="30">
        <f t="shared" ca="1" si="801"/>
        <v>0.47840734347817993</v>
      </c>
      <c r="U1320" s="30">
        <f t="shared" ca="1" si="801"/>
        <v>0.88673172390632526</v>
      </c>
      <c r="V1320" s="30">
        <f ca="1">IF(Riskregister!$E$5="",0,COUNTIF(BF$4:BF$53,"&lt;"&amp;T1320)*IF(U1320&lt;0.5,Riskregister!$K$5+(Riskregister!$L$5-Riskregister!$K$5)*SQRT(U1320/2),Riskregister!$L$5-(Riskregister!$L$5-Riskregister!$K$5)*SQRT((1-U1320)/2)))</f>
        <v>1478727.9710426675</v>
      </c>
      <c r="W1320" s="30">
        <f t="shared" ca="1" si="802"/>
        <v>0.28208005960864257</v>
      </c>
      <c r="X1320" s="30">
        <f t="shared" ca="1" si="802"/>
        <v>0.36849485798473924</v>
      </c>
      <c r="Y1320" s="30">
        <f ca="1">IF(Riskregister!$E$6="",0,COUNTIF(BG$4:BG$53,"&lt;"&amp;W1320)*IF(X1320&lt;0.5,Riskregister!$K$6+(Riskregister!$L$6-Riskregister!$K$6)*SQRT(X1320/2),Riskregister!$L$6-(Riskregister!$L$6-Riskregister!$K$6)*SQRT((1-X1320)/2)))</f>
        <v>972632.94644693844</v>
      </c>
      <c r="Z1320" s="30">
        <f t="shared" ca="1" si="803"/>
        <v>0.78463205882040821</v>
      </c>
      <c r="AA1320" s="30">
        <f t="shared" ca="1" si="803"/>
        <v>0.10453639140448157</v>
      </c>
      <c r="AB1320" s="30">
        <f ca="1">IF(Riskregister!$E$7="",0,COUNTIF(BH$4:BH$53,"&lt;"&amp;Z1320)*IF(AA1320&lt;0.5,Riskregister!$K$7+(Riskregister!$L$7-Riskregister!$K$7)*SQRT(AA1320/2),Riskregister!$L$7-(Riskregister!$L$7-Riskregister!$K$7)*SQRT((1-AA1320)/2)))</f>
        <v>1040142.6827712457</v>
      </c>
      <c r="AC1320" s="30">
        <f t="shared" ca="1" si="804"/>
        <v>0.71033886566000026</v>
      </c>
      <c r="AD1320" s="30">
        <f t="shared" ca="1" si="804"/>
        <v>0.17958432951323611</v>
      </c>
      <c r="AE1320" s="30">
        <f ca="1">IF(Riskregister!$E$8="",0,COUNTIF(BI$4:BI$53,"&lt;"&amp;AC1320)*IF(AD1320&lt;0.5,Riskregister!$K$8+(Riskregister!$L$8-Riskregister!$K$8)*SQRT(AD1320/2),Riskregister!$L$8-(Riskregister!$L$8-Riskregister!$K$8)*SQRT((1-AD1320)/2)))</f>
        <v>6833484.0650861068</v>
      </c>
      <c r="AF1320" s="30">
        <f t="shared" ca="1" si="805"/>
        <v>0.7072460423461121</v>
      </c>
      <c r="AG1320" s="30">
        <f t="shared" ca="1" si="805"/>
        <v>0.79902955891839955</v>
      </c>
      <c r="AH1320" s="30">
        <f>IF(Riskregister!$E$9="",0,COUNTIF(BJ$4:BJ$53,"&lt;"&amp;AF1320)*IF(AG1320&lt;0.5,Riskregister!$K$9+(Riskregister!$L$9-Riskregister!$K$9)*SQRT(AG1320/2),Riskregister!$L$9-(Riskregister!$L$9-Riskregister!$K$9)*SQRT((1-AG1320)/2)))</f>
        <v>0</v>
      </c>
      <c r="AI1320" s="30">
        <f t="shared" ca="1" si="806"/>
        <v>0.32763086613394754</v>
      </c>
      <c r="AJ1320" s="30">
        <f t="shared" ca="1" si="806"/>
        <v>0.46803677431893242</v>
      </c>
      <c r="AK1320" s="30">
        <f>IF(Riskregister!$E$10="",0,COUNTIF(BK$4:BK$53,"&lt;"&amp;AI1320)*IF(AJ1320&lt;0.5,Riskregister!$K$10+(Riskregister!$L$10-Riskregister!$K$10)*SQRT(AJ1320/2),Riskregister!$L$10-(Riskregister!$L$10-Riskregister!$K$10)*SQRT((1-AJ1320)/2)))</f>
        <v>0</v>
      </c>
      <c r="AL1320" s="30">
        <f t="shared" ca="1" si="807"/>
        <v>7.2162294922738401E-2</v>
      </c>
      <c r="AM1320" s="30">
        <f t="shared" ca="1" si="807"/>
        <v>0.7129809182256952</v>
      </c>
      <c r="AN1320" s="30">
        <f>IF(Riskregister!$E$11="",0,COUNTIF(BL$4:BL$53,"&lt;"&amp;AL1320)*IF(AM1320&lt;0.5,Riskregister!$K$11+(Riskregister!$L$11-Riskregister!$K$11)*SQRT(AM1320/2),Riskregister!$L$11-(Riskregister!$L$11-Riskregister!$K$11)*SQRT((1-AM1320)/2)))</f>
        <v>0</v>
      </c>
      <c r="AO1320" s="30">
        <f t="shared" ca="1" si="808"/>
        <v>0.40846883479311025</v>
      </c>
      <c r="AP1320" s="30">
        <f t="shared" ca="1" si="808"/>
        <v>0.74949724112004978</v>
      </c>
      <c r="AQ1320" s="30">
        <f>IF(Riskregister!$E$12="",0,COUNTIF(BM$4:BM$53,"&lt;"&amp;AO1320)*IF(AP1320&lt;0.5,Riskregister!$K$12+(Riskregister!$L$12-Riskregister!$K$12)*SQRT(AP1320/2),Riskregister!$L$12-(Riskregister!$L$12-Riskregister!$K$12)*SQRT((1-AP1320)/2)))</f>
        <v>0</v>
      </c>
      <c r="AR1320" s="30">
        <f t="shared" ca="1" si="809"/>
        <v>0.84438329222865172</v>
      </c>
      <c r="AS1320" s="30">
        <f t="shared" ca="1" si="809"/>
        <v>0.57895957146430954</v>
      </c>
      <c r="AT1320" s="30">
        <f>IF(Riskregister!$E$13="",0,COUNTIF(BN$4:BN$53,"&lt;"&amp;AR1320)*IF(AS1320&lt;0.5,Riskregister!$K$13+(Riskregister!$L$13-Riskregister!$K$13)*SQRT(AS1320/2),Riskregister!$L$13-(Riskregister!$L$13-Riskregister!$K$13)*SQRT((1-AS1320)/2)))</f>
        <v>0</v>
      </c>
      <c r="AU1320" s="30">
        <f t="shared" ca="1" si="810"/>
        <v>0.96553977197368979</v>
      </c>
      <c r="AV1320" s="30">
        <f t="shared" ca="1" si="810"/>
        <v>0.69212156643385447</v>
      </c>
      <c r="AW1320" s="30">
        <f>IF(Riskregister!$E$14="",0,COUNTIF(BO$4:BO$53,"&lt;"&amp;AU1320)*IF(AV1320&lt;0.5,Riskregister!$K$14+(Riskregister!$L$14-Riskregister!$K$14)*SQRT(AV1320/2),Riskregister!$L$14-(Riskregister!$L$14-Riskregister!$K$14)*SQRT((1-AV1320)/2)))</f>
        <v>0</v>
      </c>
      <c r="AX1320" s="30">
        <f t="shared" ca="1" si="811"/>
        <v>0.1874399929059779</v>
      </c>
      <c r="AY1320" s="30">
        <f t="shared" ca="1" si="811"/>
        <v>0.40744325693978412</v>
      </c>
      <c r="AZ1320" s="30">
        <f>IF(Riskregister!$E$15="",0,COUNTIF(BP$4:BP$53,"&lt;"&amp;AX1320)*IF(AY1320&lt;0.5,Riskregister!$K$15+(Riskregister!$L$15-Riskregister!$K$15)*SQRT(AY1320/2),Riskregister!$L$15-(Riskregister!$L$15-Riskregister!$K$15)*SQRT((1-AY1320)/2)))</f>
        <v>0</v>
      </c>
      <c r="BA1320" s="30">
        <f t="shared" ca="1" si="812"/>
        <v>0.58690379329014308</v>
      </c>
      <c r="BB1320" s="30">
        <f t="shared" ca="1" si="812"/>
        <v>0.51394755917863288</v>
      </c>
      <c r="BC1320" s="30">
        <f>IF(Riskregister!$E$16="",0,COUNTIF(BQ$4:BQ$53,"&lt;"&amp;BA1320)*IF(BB1320&lt;0.5,Riskregister!$K$16+(Riskregister!$L$16-Riskregister!$K$16)*SQRT(BB1320/2),Riskregister!$L$16-(Riskregister!$L$16-Riskregister!$K$16)*SQRT((1-BB1320)/2)))</f>
        <v>0</v>
      </c>
      <c r="BD1320" s="30">
        <f t="shared" ca="1" si="800"/>
        <v>10324987.665346958</v>
      </c>
    </row>
    <row r="1321" spans="20:56" x14ac:dyDescent="0.35">
      <c r="T1321" s="30">
        <f t="shared" ca="1" si="801"/>
        <v>0.68231582400745294</v>
      </c>
      <c r="U1321" s="30">
        <f t="shared" ca="1" si="801"/>
        <v>0.94345527126703776</v>
      </c>
      <c r="V1321" s="30">
        <f ca="1">IF(Riskregister!$E$5="",0,COUNTIF(BF$4:BF$53,"&lt;"&amp;T1321)*IF(U1321&lt;0.5,Riskregister!$K$5+(Riskregister!$L$5-Riskregister!$K$5)*SQRT(U1321/2),Riskregister!$L$5-(Riskregister!$L$5-Riskregister!$K$5)*SQRT((1-U1321)/2)))</f>
        <v>2097341.0160801453</v>
      </c>
      <c r="W1321" s="30">
        <f t="shared" ca="1" si="802"/>
        <v>0.88204403364801487</v>
      </c>
      <c r="X1321" s="30">
        <f t="shared" ca="1" si="802"/>
        <v>0.19294233094167279</v>
      </c>
      <c r="Y1321" s="30">
        <f ca="1">IF(Riskregister!$E$6="",0,COUNTIF(BG$4:BG$53,"&lt;"&amp;W1321)*IF(X1321&lt;0.5,Riskregister!$K$6+(Riskregister!$L$6-Riskregister!$K$6)*SQRT(X1321/2),Riskregister!$L$6-(Riskregister!$L$6-Riskregister!$K$6)*SQRT((1-X1321)/2)))</f>
        <v>3036306.1548026376</v>
      </c>
      <c r="Z1321" s="30">
        <f t="shared" ca="1" si="803"/>
        <v>0.87958621852741226</v>
      </c>
      <c r="AA1321" s="30">
        <f t="shared" ca="1" si="803"/>
        <v>0.42892360942550511</v>
      </c>
      <c r="AB1321" s="30">
        <f ca="1">IF(Riskregister!$E$7="",0,COUNTIF(BH$4:BH$53,"&lt;"&amp;Z1321)*IF(AA1321&lt;0.5,Riskregister!$K$7+(Riskregister!$L$7-Riskregister!$K$7)*SQRT(AA1321/2),Riskregister!$L$7-(Riskregister!$L$7-Riskregister!$K$7)*SQRT((1-AA1321)/2)))</f>
        <v>1908765.662216618</v>
      </c>
      <c r="AC1321" s="30">
        <f t="shared" ca="1" si="804"/>
        <v>0.52755968356676619</v>
      </c>
      <c r="AD1321" s="30">
        <f t="shared" ca="1" si="804"/>
        <v>0.81272630567593451</v>
      </c>
      <c r="AE1321" s="30">
        <f ca="1">IF(Riskregister!$E$8="",0,COUNTIF(BI$4:BI$53,"&lt;"&amp;AC1321)*IF(AD1321&lt;0.5,Riskregister!$K$8+(Riskregister!$L$8-Riskregister!$K$8)*SQRT(AD1321/2),Riskregister!$L$8-(Riskregister!$L$8-Riskregister!$K$8)*SQRT((1-AD1321)/2)))</f>
        <v>10685380.482095353</v>
      </c>
      <c r="AF1321" s="30">
        <f t="shared" ca="1" si="805"/>
        <v>0.55240172749193395</v>
      </c>
      <c r="AG1321" s="30">
        <f t="shared" ca="1" si="805"/>
        <v>0.73099263444727614</v>
      </c>
      <c r="AH1321" s="30">
        <f>IF(Riskregister!$E$9="",0,COUNTIF(BJ$4:BJ$53,"&lt;"&amp;AF1321)*IF(AG1321&lt;0.5,Riskregister!$K$9+(Riskregister!$L$9-Riskregister!$K$9)*SQRT(AG1321/2),Riskregister!$L$9-(Riskregister!$L$9-Riskregister!$K$9)*SQRT((1-AG1321)/2)))</f>
        <v>0</v>
      </c>
      <c r="AI1321" s="30">
        <f t="shared" ca="1" si="806"/>
        <v>0.827826309659212</v>
      </c>
      <c r="AJ1321" s="30">
        <f t="shared" ca="1" si="806"/>
        <v>2.0542759188733051E-3</v>
      </c>
      <c r="AK1321" s="30">
        <f>IF(Riskregister!$E$10="",0,COUNTIF(BK$4:BK$53,"&lt;"&amp;AI1321)*IF(AJ1321&lt;0.5,Riskregister!$K$10+(Riskregister!$L$10-Riskregister!$K$10)*SQRT(AJ1321/2),Riskregister!$L$10-(Riskregister!$L$10-Riskregister!$K$10)*SQRT((1-AJ1321)/2)))</f>
        <v>0</v>
      </c>
      <c r="AL1321" s="30">
        <f t="shared" ca="1" si="807"/>
        <v>0.45382767037687688</v>
      </c>
      <c r="AM1321" s="30">
        <f t="shared" ca="1" si="807"/>
        <v>0.74936710234344128</v>
      </c>
      <c r="AN1321" s="30">
        <f>IF(Riskregister!$E$11="",0,COUNTIF(BL$4:BL$53,"&lt;"&amp;AL1321)*IF(AM1321&lt;0.5,Riskregister!$K$11+(Riskregister!$L$11-Riskregister!$K$11)*SQRT(AM1321/2),Riskregister!$L$11-(Riskregister!$L$11-Riskregister!$K$11)*SQRT((1-AM1321)/2)))</f>
        <v>0</v>
      </c>
      <c r="AO1321" s="30">
        <f t="shared" ca="1" si="808"/>
        <v>0.24150758248522464</v>
      </c>
      <c r="AP1321" s="30">
        <f t="shared" ca="1" si="808"/>
        <v>0.81573778224396742</v>
      </c>
      <c r="AQ1321" s="30">
        <f>IF(Riskregister!$E$12="",0,COUNTIF(BM$4:BM$53,"&lt;"&amp;AO1321)*IF(AP1321&lt;0.5,Riskregister!$K$12+(Riskregister!$L$12-Riskregister!$K$12)*SQRT(AP1321/2),Riskregister!$L$12-(Riskregister!$L$12-Riskregister!$K$12)*SQRT((1-AP1321)/2)))</f>
        <v>0</v>
      </c>
      <c r="AR1321" s="30">
        <f t="shared" ca="1" si="809"/>
        <v>0.88218118191680306</v>
      </c>
      <c r="AS1321" s="30">
        <f t="shared" ca="1" si="809"/>
        <v>0.99783185766874238</v>
      </c>
      <c r="AT1321" s="30">
        <f>IF(Riskregister!$E$13="",0,COUNTIF(BN$4:BN$53,"&lt;"&amp;AR1321)*IF(AS1321&lt;0.5,Riskregister!$K$13+(Riskregister!$L$13-Riskregister!$K$13)*SQRT(AS1321/2),Riskregister!$L$13-(Riskregister!$L$13-Riskregister!$K$13)*SQRT((1-AS1321)/2)))</f>
        <v>0</v>
      </c>
      <c r="AU1321" s="30">
        <f t="shared" ca="1" si="810"/>
        <v>0.78603641015660763</v>
      </c>
      <c r="AV1321" s="30">
        <f t="shared" ca="1" si="810"/>
        <v>1.4643753795641312E-2</v>
      </c>
      <c r="AW1321" s="30">
        <f>IF(Riskregister!$E$14="",0,COUNTIF(BO$4:BO$53,"&lt;"&amp;AU1321)*IF(AV1321&lt;0.5,Riskregister!$K$14+(Riskregister!$L$14-Riskregister!$K$14)*SQRT(AV1321/2),Riskregister!$L$14-(Riskregister!$L$14-Riskregister!$K$14)*SQRT((1-AV1321)/2)))</f>
        <v>0</v>
      </c>
      <c r="AX1321" s="30">
        <f t="shared" ca="1" si="811"/>
        <v>0.30993249069706263</v>
      </c>
      <c r="AY1321" s="30">
        <f t="shared" ca="1" si="811"/>
        <v>0.25412002908061981</v>
      </c>
      <c r="AZ1321" s="30">
        <f>IF(Riskregister!$E$15="",0,COUNTIF(BP$4:BP$53,"&lt;"&amp;AX1321)*IF(AY1321&lt;0.5,Riskregister!$K$15+(Riskregister!$L$15-Riskregister!$K$15)*SQRT(AY1321/2),Riskregister!$L$15-(Riskregister!$L$15-Riskregister!$K$15)*SQRT((1-AY1321)/2)))</f>
        <v>0</v>
      </c>
      <c r="BA1321" s="30">
        <f t="shared" ca="1" si="812"/>
        <v>0.60268097140916854</v>
      </c>
      <c r="BB1321" s="30">
        <f t="shared" ca="1" si="812"/>
        <v>0.59071699552237356</v>
      </c>
      <c r="BC1321" s="30">
        <f>IF(Riskregister!$E$16="",0,COUNTIF(BQ$4:BQ$53,"&lt;"&amp;BA1321)*IF(BB1321&lt;0.5,Riskregister!$K$16+(Riskregister!$L$16-Riskregister!$K$16)*SQRT(BB1321/2),Riskregister!$L$16-(Riskregister!$L$16-Riskregister!$K$16)*SQRT((1-BB1321)/2)))</f>
        <v>0</v>
      </c>
      <c r="BD1321" s="30">
        <f t="shared" ca="1" si="800"/>
        <v>17727793.315194756</v>
      </c>
    </row>
    <row r="1322" spans="20:56" x14ac:dyDescent="0.35">
      <c r="T1322" s="30">
        <f t="shared" ca="1" si="801"/>
        <v>0.67483641281873796</v>
      </c>
      <c r="U1322" s="30">
        <f t="shared" ca="1" si="801"/>
        <v>0.21599490792092679</v>
      </c>
      <c r="V1322" s="30">
        <f ca="1">IF(Riskregister!$E$5="",0,COUNTIF(BF$4:BF$53,"&lt;"&amp;T1322)*IF(U1322&lt;0.5,Riskregister!$K$5+(Riskregister!$L$5-Riskregister!$K$5)*SQRT(U1322/2),Riskregister!$L$5-(Riskregister!$L$5-Riskregister!$K$5)*SQRT((1-U1322)/2)))</f>
        <v>1191533.3894480525</v>
      </c>
      <c r="W1322" s="30">
        <f t="shared" ca="1" si="802"/>
        <v>0.27873908702612427</v>
      </c>
      <c r="X1322" s="30">
        <f t="shared" ca="1" si="802"/>
        <v>0.42085041353304342</v>
      </c>
      <c r="Y1322" s="30">
        <f ca="1">IF(Riskregister!$E$6="",0,COUNTIF(BG$4:BG$53,"&lt;"&amp;W1322)*IF(X1322&lt;0.5,Riskregister!$K$6+(Riskregister!$L$6-Riskregister!$K$6)*SQRT(X1322/2),Riskregister!$L$6-(Riskregister!$L$6-Riskregister!$K$6)*SQRT((1-X1322)/2)))</f>
        <v>1025698.2923099274</v>
      </c>
      <c r="Z1322" s="30">
        <f t="shared" ca="1" si="803"/>
        <v>0.29344136137460752</v>
      </c>
      <c r="AA1322" s="30">
        <f t="shared" ca="1" si="803"/>
        <v>0.30049539081350563</v>
      </c>
      <c r="AB1322" s="30">
        <f ca="1">IF(Riskregister!$E$7="",0,COUNTIF(BH$4:BH$53,"&lt;"&amp;Z1322)*IF(AA1322&lt;0.5,Riskregister!$K$7+(Riskregister!$L$7-Riskregister!$K$7)*SQRT(AA1322/2),Riskregister!$L$7-(Riskregister!$L$7-Riskregister!$K$7)*SQRT((1-AA1322)/2)))</f>
        <v>928331.45819958881</v>
      </c>
      <c r="AC1322" s="30">
        <f t="shared" ca="1" si="804"/>
        <v>0.71761914283467421</v>
      </c>
      <c r="AD1322" s="30">
        <f t="shared" ca="1" si="804"/>
        <v>0.57375015829032194</v>
      </c>
      <c r="AE1322" s="30">
        <f ca="1">IF(Riskregister!$E$8="",0,COUNTIF(BI$4:BI$53,"&lt;"&amp;AC1322)*IF(AD1322&lt;0.5,Riskregister!$K$8+(Riskregister!$L$8-Riskregister!$K$8)*SQRT(AD1322/2),Riskregister!$L$8-(Riskregister!$L$8-Riskregister!$K$8)*SQRT((1-AD1322)/2)))</f>
        <v>11320894.514586523</v>
      </c>
      <c r="AF1322" s="30">
        <f t="shared" ca="1" si="805"/>
        <v>0.97010170801277484</v>
      </c>
      <c r="AG1322" s="30">
        <f t="shared" ca="1" si="805"/>
        <v>0.39696183471214919</v>
      </c>
      <c r="AH1322" s="30">
        <f>IF(Riskregister!$E$9="",0,COUNTIF(BJ$4:BJ$53,"&lt;"&amp;AF1322)*IF(AG1322&lt;0.5,Riskregister!$K$9+(Riskregister!$L$9-Riskregister!$K$9)*SQRT(AG1322/2),Riskregister!$L$9-(Riskregister!$L$9-Riskregister!$K$9)*SQRT((1-AG1322)/2)))</f>
        <v>0</v>
      </c>
      <c r="AI1322" s="30">
        <f t="shared" ca="1" si="806"/>
        <v>0.42008110016860545</v>
      </c>
      <c r="AJ1322" s="30">
        <f t="shared" ca="1" si="806"/>
        <v>7.5963281745716316E-2</v>
      </c>
      <c r="AK1322" s="30">
        <f>IF(Riskregister!$E$10="",0,COUNTIF(BK$4:BK$53,"&lt;"&amp;AI1322)*IF(AJ1322&lt;0.5,Riskregister!$K$10+(Riskregister!$L$10-Riskregister!$K$10)*SQRT(AJ1322/2),Riskregister!$L$10-(Riskregister!$L$10-Riskregister!$K$10)*SQRT((1-AJ1322)/2)))</f>
        <v>0</v>
      </c>
      <c r="AL1322" s="30">
        <f t="shared" ca="1" si="807"/>
        <v>0.62786007686506162</v>
      </c>
      <c r="AM1322" s="30">
        <f t="shared" ca="1" si="807"/>
        <v>8.7184619462752688E-2</v>
      </c>
      <c r="AN1322" s="30">
        <f>IF(Riskregister!$E$11="",0,COUNTIF(BL$4:BL$53,"&lt;"&amp;AL1322)*IF(AM1322&lt;0.5,Riskregister!$K$11+(Riskregister!$L$11-Riskregister!$K$11)*SQRT(AM1322/2),Riskregister!$L$11-(Riskregister!$L$11-Riskregister!$K$11)*SQRT((1-AM1322)/2)))</f>
        <v>0</v>
      </c>
      <c r="AO1322" s="30">
        <f t="shared" ca="1" si="808"/>
        <v>0.51609832870650219</v>
      </c>
      <c r="AP1322" s="30">
        <f t="shared" ca="1" si="808"/>
        <v>0.11932630619577911</v>
      </c>
      <c r="AQ1322" s="30">
        <f>IF(Riskregister!$E$12="",0,COUNTIF(BM$4:BM$53,"&lt;"&amp;AO1322)*IF(AP1322&lt;0.5,Riskregister!$K$12+(Riskregister!$L$12-Riskregister!$K$12)*SQRT(AP1322/2),Riskregister!$L$12-(Riskregister!$L$12-Riskregister!$K$12)*SQRT((1-AP1322)/2)))</f>
        <v>0</v>
      </c>
      <c r="AR1322" s="30">
        <f t="shared" ca="1" si="809"/>
        <v>3.1608427899176061E-2</v>
      </c>
      <c r="AS1322" s="30">
        <f t="shared" ca="1" si="809"/>
        <v>0.72348357802648389</v>
      </c>
      <c r="AT1322" s="30">
        <f>IF(Riskregister!$E$13="",0,COUNTIF(BN$4:BN$53,"&lt;"&amp;AR1322)*IF(AS1322&lt;0.5,Riskregister!$K$13+(Riskregister!$L$13-Riskregister!$K$13)*SQRT(AS1322/2),Riskregister!$L$13-(Riskregister!$L$13-Riskregister!$K$13)*SQRT((1-AS1322)/2)))</f>
        <v>0</v>
      </c>
      <c r="AU1322" s="30">
        <f t="shared" ca="1" si="810"/>
        <v>0.76667680084091361</v>
      </c>
      <c r="AV1322" s="30">
        <f t="shared" ca="1" si="810"/>
        <v>0.12146390346250102</v>
      </c>
      <c r="AW1322" s="30">
        <f>IF(Riskregister!$E$14="",0,COUNTIF(BO$4:BO$53,"&lt;"&amp;AU1322)*IF(AV1322&lt;0.5,Riskregister!$K$14+(Riskregister!$L$14-Riskregister!$K$14)*SQRT(AV1322/2),Riskregister!$L$14-(Riskregister!$L$14-Riskregister!$K$14)*SQRT((1-AV1322)/2)))</f>
        <v>0</v>
      </c>
      <c r="AX1322" s="30">
        <f t="shared" ca="1" si="811"/>
        <v>0.54555614160346577</v>
      </c>
      <c r="AY1322" s="30">
        <f t="shared" ca="1" si="811"/>
        <v>0.86034429263033307</v>
      </c>
      <c r="AZ1322" s="30">
        <f>IF(Riskregister!$E$15="",0,COUNTIF(BP$4:BP$53,"&lt;"&amp;AX1322)*IF(AY1322&lt;0.5,Riskregister!$K$15+(Riskregister!$L$15-Riskregister!$K$15)*SQRT(AY1322/2),Riskregister!$L$15-(Riskregister!$L$15-Riskregister!$K$15)*SQRT((1-AY1322)/2)))</f>
        <v>0</v>
      </c>
      <c r="BA1322" s="30">
        <f t="shared" ca="1" si="812"/>
        <v>0.1947821283110952</v>
      </c>
      <c r="BB1322" s="30">
        <f t="shared" ca="1" si="812"/>
        <v>0.19533023318389853</v>
      </c>
      <c r="BC1322" s="30">
        <f>IF(Riskregister!$E$16="",0,COUNTIF(BQ$4:BQ$53,"&lt;"&amp;BA1322)*IF(BB1322&lt;0.5,Riskregister!$K$16+(Riskregister!$L$16-Riskregister!$K$16)*SQRT(BB1322/2),Riskregister!$L$16-(Riskregister!$L$16-Riskregister!$K$16)*SQRT((1-BB1322)/2)))</f>
        <v>0</v>
      </c>
      <c r="BD1322" s="30">
        <f t="shared" ca="1" si="800"/>
        <v>14466457.654544093</v>
      </c>
    </row>
    <row r="1323" spans="20:56" x14ac:dyDescent="0.35">
      <c r="T1323" s="30">
        <f t="shared" ca="1" si="801"/>
        <v>0.2081879412573282</v>
      </c>
      <c r="U1323" s="30">
        <f t="shared" ca="1" si="801"/>
        <v>0.1375499707768415</v>
      </c>
      <c r="V1323" s="30">
        <f ca="1">IF(Riskregister!$E$5="",0,COUNTIF(BF$4:BF$53,"&lt;"&amp;T1323)*IF(U1323&lt;0.5,Riskregister!$K$5+(Riskregister!$L$5-Riskregister!$K$5)*SQRT(U1323/2),Riskregister!$L$5-(Riskregister!$L$5-Riskregister!$K$5)*SQRT((1-U1323)/2)))</f>
        <v>536024.86768266768</v>
      </c>
      <c r="W1323" s="30">
        <f t="shared" ca="1" si="802"/>
        <v>0.43283620721622484</v>
      </c>
      <c r="X1323" s="30">
        <f t="shared" ca="1" si="802"/>
        <v>6.8692644520410462E-2</v>
      </c>
      <c r="Y1323" s="30">
        <f ca="1">IF(Riskregister!$E$6="",0,COUNTIF(BG$4:BG$53,"&lt;"&amp;W1323)*IF(X1323&lt;0.5,Riskregister!$K$6+(Riskregister!$L$6-Riskregister!$K$6)*SQRT(X1323/2),Riskregister!$L$6-(Riskregister!$L$6-Riskregister!$K$6)*SQRT((1-X1323)/2)))</f>
        <v>1067179.388539739</v>
      </c>
      <c r="Z1323" s="30">
        <f t="shared" ca="1" si="803"/>
        <v>0.49793368722106923</v>
      </c>
      <c r="AA1323" s="30">
        <f t="shared" ca="1" si="803"/>
        <v>6.7297950930157668E-2</v>
      </c>
      <c r="AB1323" s="30">
        <f ca="1">IF(Riskregister!$E$7="",0,COUNTIF(BH$4:BH$53,"&lt;"&amp;Z1323)*IF(AA1323&lt;0.5,Riskregister!$K$7+(Riskregister!$L$7-Riskregister!$K$7)*SQRT(AA1323/2),Riskregister!$L$7-(Riskregister!$L$7-Riskregister!$K$7)*SQRT((1-AA1323)/2)))</f>
        <v>685216.79844082298</v>
      </c>
      <c r="AC1323" s="30">
        <f t="shared" ca="1" si="804"/>
        <v>0.32705372573575242</v>
      </c>
      <c r="AD1323" s="30">
        <f t="shared" ca="1" si="804"/>
        <v>0.61335843380606825</v>
      </c>
      <c r="AE1323" s="30">
        <f ca="1">IF(Riskregister!$E$8="",0,COUNTIF(BI$4:BI$53,"&lt;"&amp;AC1323)*IF(AD1323&lt;0.5,Riskregister!$K$8+(Riskregister!$L$8-Riskregister!$K$8)*SQRT(AD1323/2),Riskregister!$L$8-(Riskregister!$L$8-Riskregister!$K$8)*SQRT((1-AD1323)/2)))</f>
        <v>5866983.6203508824</v>
      </c>
      <c r="AF1323" s="30">
        <f t="shared" ca="1" si="805"/>
        <v>0.86192381701306153</v>
      </c>
      <c r="AG1323" s="30">
        <f t="shared" ca="1" si="805"/>
        <v>0.84973996317448386</v>
      </c>
      <c r="AH1323" s="30">
        <f>IF(Riskregister!$E$9="",0,COUNTIF(BJ$4:BJ$53,"&lt;"&amp;AF1323)*IF(AG1323&lt;0.5,Riskregister!$K$9+(Riskregister!$L$9-Riskregister!$K$9)*SQRT(AG1323/2),Riskregister!$L$9-(Riskregister!$L$9-Riskregister!$K$9)*SQRT((1-AG1323)/2)))</f>
        <v>0</v>
      </c>
      <c r="AI1323" s="30">
        <f t="shared" ca="1" si="806"/>
        <v>0.10808948917744932</v>
      </c>
      <c r="AJ1323" s="30">
        <f t="shared" ca="1" si="806"/>
        <v>2.605634249986144E-2</v>
      </c>
      <c r="AK1323" s="30">
        <f>IF(Riskregister!$E$10="",0,COUNTIF(BK$4:BK$53,"&lt;"&amp;AI1323)*IF(AJ1323&lt;0.5,Riskregister!$K$10+(Riskregister!$L$10-Riskregister!$K$10)*SQRT(AJ1323/2),Riskregister!$L$10-(Riskregister!$L$10-Riskregister!$K$10)*SQRT((1-AJ1323)/2)))</f>
        <v>0</v>
      </c>
      <c r="AL1323" s="30">
        <f t="shared" ca="1" si="807"/>
        <v>0.81117788634349275</v>
      </c>
      <c r="AM1323" s="30">
        <f t="shared" ca="1" si="807"/>
        <v>0.93949612599535481</v>
      </c>
      <c r="AN1323" s="30">
        <f>IF(Riskregister!$E$11="",0,COUNTIF(BL$4:BL$53,"&lt;"&amp;AL1323)*IF(AM1323&lt;0.5,Riskregister!$K$11+(Riskregister!$L$11-Riskregister!$K$11)*SQRT(AM1323/2),Riskregister!$L$11-(Riskregister!$L$11-Riskregister!$K$11)*SQRT((1-AM1323)/2)))</f>
        <v>0</v>
      </c>
      <c r="AO1323" s="30">
        <f t="shared" ca="1" si="808"/>
        <v>0.90575646792775488</v>
      </c>
      <c r="AP1323" s="30">
        <f t="shared" ca="1" si="808"/>
        <v>0.94615282536829481</v>
      </c>
      <c r="AQ1323" s="30">
        <f>IF(Riskregister!$E$12="",0,COUNTIF(BM$4:BM$53,"&lt;"&amp;AO1323)*IF(AP1323&lt;0.5,Riskregister!$K$12+(Riskregister!$L$12-Riskregister!$K$12)*SQRT(AP1323/2),Riskregister!$L$12-(Riskregister!$L$12-Riskregister!$K$12)*SQRT((1-AP1323)/2)))</f>
        <v>0</v>
      </c>
      <c r="AR1323" s="30">
        <f t="shared" ca="1" si="809"/>
        <v>0.38552163906899906</v>
      </c>
      <c r="AS1323" s="30">
        <f t="shared" ca="1" si="809"/>
        <v>0.41047907450636256</v>
      </c>
      <c r="AT1323" s="30">
        <f>IF(Riskregister!$E$13="",0,COUNTIF(BN$4:BN$53,"&lt;"&amp;AR1323)*IF(AS1323&lt;0.5,Riskregister!$K$13+(Riskregister!$L$13-Riskregister!$K$13)*SQRT(AS1323/2),Riskregister!$L$13-(Riskregister!$L$13-Riskregister!$K$13)*SQRT((1-AS1323)/2)))</f>
        <v>0</v>
      </c>
      <c r="AU1323" s="30">
        <f t="shared" ca="1" si="810"/>
        <v>0.84972862304068419</v>
      </c>
      <c r="AV1323" s="30">
        <f t="shared" ca="1" si="810"/>
        <v>0.54481909779165305</v>
      </c>
      <c r="AW1323" s="30">
        <f>IF(Riskregister!$E$14="",0,COUNTIF(BO$4:BO$53,"&lt;"&amp;AU1323)*IF(AV1323&lt;0.5,Riskregister!$K$14+(Riskregister!$L$14-Riskregister!$K$14)*SQRT(AV1323/2),Riskregister!$L$14-(Riskregister!$L$14-Riskregister!$K$14)*SQRT((1-AV1323)/2)))</f>
        <v>0</v>
      </c>
      <c r="AX1323" s="30">
        <f t="shared" ca="1" si="811"/>
        <v>0.28347127062454636</v>
      </c>
      <c r="AY1323" s="30">
        <f t="shared" ca="1" si="811"/>
        <v>0.28077931427914593</v>
      </c>
      <c r="AZ1323" s="30">
        <f>IF(Riskregister!$E$15="",0,COUNTIF(BP$4:BP$53,"&lt;"&amp;AX1323)*IF(AY1323&lt;0.5,Riskregister!$K$15+(Riskregister!$L$15-Riskregister!$K$15)*SQRT(AY1323/2),Riskregister!$L$15-(Riskregister!$L$15-Riskregister!$K$15)*SQRT((1-AY1323)/2)))</f>
        <v>0</v>
      </c>
      <c r="BA1323" s="30">
        <f t="shared" ca="1" si="812"/>
        <v>0.27160033652711146</v>
      </c>
      <c r="BB1323" s="30">
        <f t="shared" ca="1" si="812"/>
        <v>0.88001672870938985</v>
      </c>
      <c r="BC1323" s="30">
        <f>IF(Riskregister!$E$16="",0,COUNTIF(BQ$4:BQ$53,"&lt;"&amp;BA1323)*IF(BB1323&lt;0.5,Riskregister!$K$16+(Riskregister!$L$16-Riskregister!$K$16)*SQRT(BB1323/2),Riskregister!$L$16-(Riskregister!$L$16-Riskregister!$K$16)*SQRT((1-BB1323)/2)))</f>
        <v>0</v>
      </c>
      <c r="BD1323" s="30">
        <f t="shared" ca="1" si="800"/>
        <v>8155404.6750141121</v>
      </c>
    </row>
    <row r="1324" spans="20:56" x14ac:dyDescent="0.35">
      <c r="T1324" s="30">
        <f t="shared" ref="T1324:U1343" ca="1" si="813">RAND()</f>
        <v>0.43833379536265582</v>
      </c>
      <c r="U1324" s="30">
        <f t="shared" ca="1" si="813"/>
        <v>0.14602134184197435</v>
      </c>
      <c r="V1324" s="30">
        <f ca="1">IF(Riskregister!$E$5="",0,COUNTIF(BF$4:BF$53,"&lt;"&amp;T1324)*IF(U1324&lt;0.5,Riskregister!$K$5+(Riskregister!$L$5-Riskregister!$K$5)*SQRT(U1324/2),Riskregister!$L$5-(Riskregister!$L$5-Riskregister!$K$5)*SQRT((1-U1324)/2)))</f>
        <v>814776.57237478823</v>
      </c>
      <c r="W1324" s="30">
        <f t="shared" ref="W1324:X1343" ca="1" si="814">RAND()</f>
        <v>0.14734692936345462</v>
      </c>
      <c r="X1324" s="30">
        <f t="shared" ca="1" si="814"/>
        <v>0.86419684777092054</v>
      </c>
      <c r="Y1324" s="30">
        <f ca="1">IF(Riskregister!$E$6="",0,COUNTIF(BG$4:BG$53,"&lt;"&amp;W1324)*IF(X1324&lt;0.5,Riskregister!$K$6+(Riskregister!$L$6-Riskregister!$K$6)*SQRT(X1324/2),Riskregister!$L$6-(Riskregister!$L$6-Riskregister!$K$6)*SQRT((1-X1324)/2)))</f>
        <v>1530957.244367735</v>
      </c>
      <c r="Z1324" s="30">
        <f t="shared" ref="Z1324:AA1343" ca="1" si="815">RAND()</f>
        <v>0.48337524114010699</v>
      </c>
      <c r="AA1324" s="30">
        <f t="shared" ca="1" si="815"/>
        <v>0.32831223875289017</v>
      </c>
      <c r="AB1324" s="30">
        <f ca="1">IF(Riskregister!$E$7="",0,COUNTIF(BH$4:BH$53,"&lt;"&amp;Z1324)*IF(AA1324&lt;0.5,Riskregister!$K$7+(Riskregister!$L$7-Riskregister!$K$7)*SQRT(AA1324/2),Riskregister!$L$7-(Riskregister!$L$7-Riskregister!$K$7)*SQRT((1-AA1324)/2)))</f>
        <v>1150839.871215567</v>
      </c>
      <c r="AC1324" s="30">
        <f t="shared" ref="AC1324:AD1343" ca="1" si="816">RAND()</f>
        <v>0.47839742594656676</v>
      </c>
      <c r="AD1324" s="30">
        <f t="shared" ca="1" si="816"/>
        <v>0.94867342255283038</v>
      </c>
      <c r="AE1324" s="30">
        <f ca="1">IF(Riskregister!$E$8="",0,COUNTIF(BI$4:BI$53,"&lt;"&amp;AC1324)*IF(AD1324&lt;0.5,Riskregister!$K$8+(Riskregister!$L$8-Riskregister!$K$8)*SQRT(AD1324/2),Riskregister!$L$8-(Riskregister!$L$8-Riskregister!$K$8)*SQRT((1-AD1324)/2)))</f>
        <v>12741213.062031768</v>
      </c>
      <c r="AF1324" s="30">
        <f t="shared" ref="AF1324:AG1343" ca="1" si="817">RAND()</f>
        <v>0.85557131037974443</v>
      </c>
      <c r="AG1324" s="30">
        <f t="shared" ca="1" si="817"/>
        <v>0.45748178456007205</v>
      </c>
      <c r="AH1324" s="30">
        <f>IF(Riskregister!$E$9="",0,COUNTIF(BJ$4:BJ$53,"&lt;"&amp;AF1324)*IF(AG1324&lt;0.5,Riskregister!$K$9+(Riskregister!$L$9-Riskregister!$K$9)*SQRT(AG1324/2),Riskregister!$L$9-(Riskregister!$L$9-Riskregister!$K$9)*SQRT((1-AG1324)/2)))</f>
        <v>0</v>
      </c>
      <c r="AI1324" s="30">
        <f t="shared" ref="AI1324:AJ1343" ca="1" si="818">RAND()</f>
        <v>0.9155591287556476</v>
      </c>
      <c r="AJ1324" s="30">
        <f t="shared" ca="1" si="818"/>
        <v>0.73361735751455648</v>
      </c>
      <c r="AK1324" s="30">
        <f>IF(Riskregister!$E$10="",0,COUNTIF(BK$4:BK$53,"&lt;"&amp;AI1324)*IF(AJ1324&lt;0.5,Riskregister!$K$10+(Riskregister!$L$10-Riskregister!$K$10)*SQRT(AJ1324/2),Riskregister!$L$10-(Riskregister!$L$10-Riskregister!$K$10)*SQRT((1-AJ1324)/2)))</f>
        <v>0</v>
      </c>
      <c r="AL1324" s="30">
        <f t="shared" ref="AL1324:AM1343" ca="1" si="819">RAND()</f>
        <v>0.30975649403470829</v>
      </c>
      <c r="AM1324" s="30">
        <f t="shared" ca="1" si="819"/>
        <v>0.8106188592266359</v>
      </c>
      <c r="AN1324" s="30">
        <f>IF(Riskregister!$E$11="",0,COUNTIF(BL$4:BL$53,"&lt;"&amp;AL1324)*IF(AM1324&lt;0.5,Riskregister!$K$11+(Riskregister!$L$11-Riskregister!$K$11)*SQRT(AM1324/2),Riskregister!$L$11-(Riskregister!$L$11-Riskregister!$K$11)*SQRT((1-AM1324)/2)))</f>
        <v>0</v>
      </c>
      <c r="AO1324" s="30">
        <f t="shared" ref="AO1324:AP1343" ca="1" si="820">RAND()</f>
        <v>0.20709359648075032</v>
      </c>
      <c r="AP1324" s="30">
        <f t="shared" ca="1" si="820"/>
        <v>0.73782581669211844</v>
      </c>
      <c r="AQ1324" s="30">
        <f>IF(Riskregister!$E$12="",0,COUNTIF(BM$4:BM$53,"&lt;"&amp;AO1324)*IF(AP1324&lt;0.5,Riskregister!$K$12+(Riskregister!$L$12-Riskregister!$K$12)*SQRT(AP1324/2),Riskregister!$L$12-(Riskregister!$L$12-Riskregister!$K$12)*SQRT((1-AP1324)/2)))</f>
        <v>0</v>
      </c>
      <c r="AR1324" s="30">
        <f t="shared" ref="AR1324:AS1343" ca="1" si="821">RAND()</f>
        <v>0.89978624681693942</v>
      </c>
      <c r="AS1324" s="30">
        <f t="shared" ca="1" si="821"/>
        <v>0.69654587173157145</v>
      </c>
      <c r="AT1324" s="30">
        <f>IF(Riskregister!$E$13="",0,COUNTIF(BN$4:BN$53,"&lt;"&amp;AR1324)*IF(AS1324&lt;0.5,Riskregister!$K$13+(Riskregister!$L$13-Riskregister!$K$13)*SQRT(AS1324/2),Riskregister!$L$13-(Riskregister!$L$13-Riskregister!$K$13)*SQRT((1-AS1324)/2)))</f>
        <v>0</v>
      </c>
      <c r="AU1324" s="30">
        <f t="shared" ref="AU1324:AV1343" ca="1" si="822">RAND()</f>
        <v>0.62697722657652311</v>
      </c>
      <c r="AV1324" s="30">
        <f t="shared" ca="1" si="822"/>
        <v>0.1309023313019646</v>
      </c>
      <c r="AW1324" s="30">
        <f>IF(Riskregister!$E$14="",0,COUNTIF(BO$4:BO$53,"&lt;"&amp;AU1324)*IF(AV1324&lt;0.5,Riskregister!$K$14+(Riskregister!$L$14-Riskregister!$K$14)*SQRT(AV1324/2),Riskregister!$L$14-(Riskregister!$L$14-Riskregister!$K$14)*SQRT((1-AV1324)/2)))</f>
        <v>0</v>
      </c>
      <c r="AX1324" s="30">
        <f t="shared" ref="AX1324:AY1343" ca="1" si="823">RAND()</f>
        <v>0.29609699965351388</v>
      </c>
      <c r="AY1324" s="30">
        <f t="shared" ca="1" si="823"/>
        <v>0.53621160164785575</v>
      </c>
      <c r="AZ1324" s="30">
        <f>IF(Riskregister!$E$15="",0,COUNTIF(BP$4:BP$53,"&lt;"&amp;AX1324)*IF(AY1324&lt;0.5,Riskregister!$K$15+(Riskregister!$L$15-Riskregister!$K$15)*SQRT(AY1324/2),Riskregister!$L$15-(Riskregister!$L$15-Riskregister!$K$15)*SQRT((1-AY1324)/2)))</f>
        <v>0</v>
      </c>
      <c r="BA1324" s="30">
        <f t="shared" ref="BA1324:BB1343" ca="1" si="824">RAND()</f>
        <v>0.60431366145778165</v>
      </c>
      <c r="BB1324" s="30">
        <f t="shared" ca="1" si="824"/>
        <v>0.85054350915188048</v>
      </c>
      <c r="BC1324" s="30">
        <f>IF(Riskregister!$E$16="",0,COUNTIF(BQ$4:BQ$53,"&lt;"&amp;BA1324)*IF(BB1324&lt;0.5,Riskregister!$K$16+(Riskregister!$L$16-Riskregister!$K$16)*SQRT(BB1324/2),Riskregister!$L$16-(Riskregister!$L$16-Riskregister!$K$16)*SQRT((1-BB1324)/2)))</f>
        <v>0</v>
      </c>
      <c r="BD1324" s="30">
        <f t="shared" ca="1" si="800"/>
        <v>16237786.749989858</v>
      </c>
    </row>
    <row r="1325" spans="20:56" x14ac:dyDescent="0.35">
      <c r="T1325" s="30">
        <f t="shared" ca="1" si="813"/>
        <v>0.1086433158640131</v>
      </c>
      <c r="U1325" s="30">
        <f t="shared" ca="1" si="813"/>
        <v>1.9277795211468995E-2</v>
      </c>
      <c r="V1325" s="30">
        <f ca="1">IF(Riskregister!$E$5="",0,COUNTIF(BF$4:BF$53,"&lt;"&amp;T1325)*IF(U1325&lt;0.5,Riskregister!$K$5+(Riskregister!$L$5-Riskregister!$K$5)*SQRT(U1325/2),Riskregister!$L$5-(Riskregister!$L$5-Riskregister!$K$5)*SQRT((1-U1325)/2)))</f>
        <v>194180.04940197821</v>
      </c>
      <c r="W1325" s="30">
        <f t="shared" ca="1" si="814"/>
        <v>0.16174801994497046</v>
      </c>
      <c r="X1325" s="30">
        <f t="shared" ca="1" si="814"/>
        <v>0.54602671962236637</v>
      </c>
      <c r="Y1325" s="30">
        <f ca="1">IF(Riskregister!$E$6="",0,COUNTIF(BG$4:BG$53,"&lt;"&amp;W1325)*IF(X1325&lt;0.5,Riskregister!$K$6+(Riskregister!$L$6-Riskregister!$K$6)*SQRT(X1325/2),Riskregister!$L$6-(Riskregister!$L$6-Riskregister!$K$6)*SQRT((1-X1325)/2)))</f>
        <v>1142423.9309473671</v>
      </c>
      <c r="Z1325" s="30">
        <f t="shared" ca="1" si="815"/>
        <v>0.39320973796481729</v>
      </c>
      <c r="AA1325" s="30">
        <f t="shared" ca="1" si="815"/>
        <v>0.82913170288978877</v>
      </c>
      <c r="AB1325" s="30">
        <f ca="1">IF(Riskregister!$E$7="",0,COUNTIF(BH$4:BH$53,"&lt;"&amp;Z1325)*IF(AA1325&lt;0.5,Riskregister!$K$7+(Riskregister!$L$7-Riskregister!$K$7)*SQRT(AA1325/2),Riskregister!$L$7-(Riskregister!$L$7-Riskregister!$K$7)*SQRT((1-AA1325)/2)))</f>
        <v>1488490.3911459621</v>
      </c>
      <c r="AC1325" s="30">
        <f t="shared" ca="1" si="816"/>
        <v>0.59961605537701479</v>
      </c>
      <c r="AD1325" s="30">
        <f t="shared" ca="1" si="816"/>
        <v>0.55241855991561117</v>
      </c>
      <c r="AE1325" s="30">
        <f ca="1">IF(Riskregister!$E$8="",0,COUNTIF(BI$4:BI$53,"&lt;"&amp;AC1325)*IF(AD1325&lt;0.5,Riskregister!$K$8+(Riskregister!$L$8-Riskregister!$K$8)*SQRT(AD1325/2),Riskregister!$L$8-(Riskregister!$L$8-Riskregister!$K$8)*SQRT((1-AD1325)/2)))</f>
        <v>8329780.134689061</v>
      </c>
      <c r="AF1325" s="30">
        <f t="shared" ca="1" si="817"/>
        <v>0.46889389020472283</v>
      </c>
      <c r="AG1325" s="30">
        <f t="shared" ca="1" si="817"/>
        <v>0.34895150845027934</v>
      </c>
      <c r="AH1325" s="30">
        <f>IF(Riskregister!$E$9="",0,COUNTIF(BJ$4:BJ$53,"&lt;"&amp;AF1325)*IF(AG1325&lt;0.5,Riskregister!$K$9+(Riskregister!$L$9-Riskregister!$K$9)*SQRT(AG1325/2),Riskregister!$L$9-(Riskregister!$L$9-Riskregister!$K$9)*SQRT((1-AG1325)/2)))</f>
        <v>0</v>
      </c>
      <c r="AI1325" s="30">
        <f t="shared" ca="1" si="818"/>
        <v>6.1225859750138056E-2</v>
      </c>
      <c r="AJ1325" s="30">
        <f t="shared" ca="1" si="818"/>
        <v>1.2016280976789862E-3</v>
      </c>
      <c r="AK1325" s="30">
        <f>IF(Riskregister!$E$10="",0,COUNTIF(BK$4:BK$53,"&lt;"&amp;AI1325)*IF(AJ1325&lt;0.5,Riskregister!$K$10+(Riskregister!$L$10-Riskregister!$K$10)*SQRT(AJ1325/2),Riskregister!$L$10-(Riskregister!$L$10-Riskregister!$K$10)*SQRT((1-AJ1325)/2)))</f>
        <v>0</v>
      </c>
      <c r="AL1325" s="30">
        <f t="shared" ca="1" si="819"/>
        <v>0.23936410909616812</v>
      </c>
      <c r="AM1325" s="30">
        <f t="shared" ca="1" si="819"/>
        <v>8.6488486909042317E-2</v>
      </c>
      <c r="AN1325" s="30">
        <f>IF(Riskregister!$E$11="",0,COUNTIF(BL$4:BL$53,"&lt;"&amp;AL1325)*IF(AM1325&lt;0.5,Riskregister!$K$11+(Riskregister!$L$11-Riskregister!$K$11)*SQRT(AM1325/2),Riskregister!$L$11-(Riskregister!$L$11-Riskregister!$K$11)*SQRT((1-AM1325)/2)))</f>
        <v>0</v>
      </c>
      <c r="AO1325" s="30">
        <f t="shared" ca="1" si="820"/>
        <v>0.38848529830065892</v>
      </c>
      <c r="AP1325" s="30">
        <f t="shared" ca="1" si="820"/>
        <v>0.14730768537213601</v>
      </c>
      <c r="AQ1325" s="30">
        <f>IF(Riskregister!$E$12="",0,COUNTIF(BM$4:BM$53,"&lt;"&amp;AO1325)*IF(AP1325&lt;0.5,Riskregister!$K$12+(Riskregister!$L$12-Riskregister!$K$12)*SQRT(AP1325/2),Riskregister!$L$12-(Riskregister!$L$12-Riskregister!$K$12)*SQRT((1-AP1325)/2)))</f>
        <v>0</v>
      </c>
      <c r="AR1325" s="30">
        <f t="shared" ca="1" si="821"/>
        <v>0.52737174169547163</v>
      </c>
      <c r="AS1325" s="30">
        <f t="shared" ca="1" si="821"/>
        <v>0.87419171684942154</v>
      </c>
      <c r="AT1325" s="30">
        <f>IF(Riskregister!$E$13="",0,COUNTIF(BN$4:BN$53,"&lt;"&amp;AR1325)*IF(AS1325&lt;0.5,Riskregister!$K$13+(Riskregister!$L$13-Riskregister!$K$13)*SQRT(AS1325/2),Riskregister!$L$13-(Riskregister!$L$13-Riskregister!$K$13)*SQRT((1-AS1325)/2)))</f>
        <v>0</v>
      </c>
      <c r="AU1325" s="30">
        <f t="shared" ca="1" si="822"/>
        <v>0.1571044390769093</v>
      </c>
      <c r="AV1325" s="30">
        <f t="shared" ca="1" si="822"/>
        <v>0.40788823982043809</v>
      </c>
      <c r="AW1325" s="30">
        <f>IF(Riskregister!$E$14="",0,COUNTIF(BO$4:BO$53,"&lt;"&amp;AU1325)*IF(AV1325&lt;0.5,Riskregister!$K$14+(Riskregister!$L$14-Riskregister!$K$14)*SQRT(AV1325/2),Riskregister!$L$14-(Riskregister!$L$14-Riskregister!$K$14)*SQRT((1-AV1325)/2)))</f>
        <v>0</v>
      </c>
      <c r="AX1325" s="30">
        <f t="shared" ca="1" si="823"/>
        <v>0.8778897447730829</v>
      </c>
      <c r="AY1325" s="30">
        <f t="shared" ca="1" si="823"/>
        <v>0.43861016853969437</v>
      </c>
      <c r="AZ1325" s="30">
        <f>IF(Riskregister!$E$15="",0,COUNTIF(BP$4:BP$53,"&lt;"&amp;AX1325)*IF(AY1325&lt;0.5,Riskregister!$K$15+(Riskregister!$L$15-Riskregister!$K$15)*SQRT(AY1325/2),Riskregister!$L$15-(Riskregister!$L$15-Riskregister!$K$15)*SQRT((1-AY1325)/2)))</f>
        <v>0</v>
      </c>
      <c r="BA1325" s="30">
        <f t="shared" ca="1" si="824"/>
        <v>0.78512040880325495</v>
      </c>
      <c r="BB1325" s="30">
        <f t="shared" ca="1" si="824"/>
        <v>0.65321620181434858</v>
      </c>
      <c r="BC1325" s="30">
        <f>IF(Riskregister!$E$16="",0,COUNTIF(BQ$4:BQ$53,"&lt;"&amp;BA1325)*IF(BB1325&lt;0.5,Riskregister!$K$16+(Riskregister!$L$16-Riskregister!$K$16)*SQRT(BB1325/2),Riskregister!$L$16-(Riskregister!$L$16-Riskregister!$K$16)*SQRT((1-BB1325)/2)))</f>
        <v>0</v>
      </c>
      <c r="BD1325" s="30">
        <f t="shared" ca="1" si="800"/>
        <v>11154874.506184369</v>
      </c>
    </row>
    <row r="1326" spans="20:56" x14ac:dyDescent="0.35">
      <c r="T1326" s="30">
        <f t="shared" ca="1" si="813"/>
        <v>0.30508218347181304</v>
      </c>
      <c r="U1326" s="30">
        <f t="shared" ca="1" si="813"/>
        <v>0.75382920423024991</v>
      </c>
      <c r="V1326" s="30">
        <f ca="1">IF(Riskregister!$E$5="",0,COUNTIF(BF$4:BF$53,"&lt;"&amp;T1326)*IF(U1326&lt;0.5,Riskregister!$K$5+(Riskregister!$L$5-Riskregister!$K$5)*SQRT(U1326/2),Riskregister!$L$5-(Riskregister!$L$5-Riskregister!$K$5)*SQRT((1-U1326)/2)))</f>
        <v>1326372.3639342985</v>
      </c>
      <c r="W1326" s="30">
        <f t="shared" ca="1" si="814"/>
        <v>0.48414043110261629</v>
      </c>
      <c r="X1326" s="30">
        <f t="shared" ca="1" si="814"/>
        <v>0.65331698868316923</v>
      </c>
      <c r="Y1326" s="30">
        <f ca="1">IF(Riskregister!$E$6="",0,COUNTIF(BG$4:BG$53,"&lt;"&amp;W1326)*IF(X1326&lt;0.5,Riskregister!$K$6+(Riskregister!$L$6-Riskregister!$K$6)*SQRT(X1326/2),Riskregister!$L$6-(Riskregister!$L$6-Riskregister!$K$6)*SQRT((1-X1326)/2)))</f>
        <v>2501165.1480789939</v>
      </c>
      <c r="Z1326" s="30">
        <f t="shared" ca="1" si="815"/>
        <v>0.42023484061938599</v>
      </c>
      <c r="AA1326" s="30">
        <f t="shared" ca="1" si="815"/>
        <v>0.11297120791591309</v>
      </c>
      <c r="AB1326" s="30">
        <f ca="1">IF(Riskregister!$E$7="",0,COUNTIF(BH$4:BH$53,"&lt;"&amp;Z1326)*IF(AA1326&lt;0.5,Riskregister!$K$7+(Riskregister!$L$7-Riskregister!$K$7)*SQRT(AA1326/2),Riskregister!$L$7-(Riskregister!$L$7-Riskregister!$K$7)*SQRT((1-AA1326)/2)))</f>
        <v>799100.70472259237</v>
      </c>
      <c r="AC1326" s="30">
        <f t="shared" ca="1" si="816"/>
        <v>0.60873158728590504</v>
      </c>
      <c r="AD1326" s="30">
        <f t="shared" ca="1" si="816"/>
        <v>0.98966720127295904</v>
      </c>
      <c r="AE1326" s="30">
        <f ca="1">IF(Riskregister!$E$8="",0,COUNTIF(BI$4:BI$53,"&lt;"&amp;AC1326)*IF(AD1326&lt;0.5,Riskregister!$K$8+(Riskregister!$L$8-Riskregister!$K$8)*SQRT(AD1326/2),Riskregister!$L$8-(Riskregister!$L$8-Riskregister!$K$8)*SQRT((1-AD1326)/2)))</f>
        <v>13986524.860955384</v>
      </c>
      <c r="AF1326" s="30">
        <f t="shared" ca="1" si="817"/>
        <v>0.96392980263006511</v>
      </c>
      <c r="AG1326" s="30">
        <f t="shared" ca="1" si="817"/>
        <v>0.60957999825384623</v>
      </c>
      <c r="AH1326" s="30">
        <f>IF(Riskregister!$E$9="",0,COUNTIF(BJ$4:BJ$53,"&lt;"&amp;AF1326)*IF(AG1326&lt;0.5,Riskregister!$K$9+(Riskregister!$L$9-Riskregister!$K$9)*SQRT(AG1326/2),Riskregister!$L$9-(Riskregister!$L$9-Riskregister!$K$9)*SQRT((1-AG1326)/2)))</f>
        <v>0</v>
      </c>
      <c r="AI1326" s="30">
        <f t="shared" ca="1" si="818"/>
        <v>0.88910889685554007</v>
      </c>
      <c r="AJ1326" s="30">
        <f t="shared" ca="1" si="818"/>
        <v>0.3148378021816125</v>
      </c>
      <c r="AK1326" s="30">
        <f>IF(Riskregister!$E$10="",0,COUNTIF(BK$4:BK$53,"&lt;"&amp;AI1326)*IF(AJ1326&lt;0.5,Riskregister!$K$10+(Riskregister!$L$10-Riskregister!$K$10)*SQRT(AJ1326/2),Riskregister!$L$10-(Riskregister!$L$10-Riskregister!$K$10)*SQRT((1-AJ1326)/2)))</f>
        <v>0</v>
      </c>
      <c r="AL1326" s="30">
        <f t="shared" ca="1" si="819"/>
        <v>0.11597023826629604</v>
      </c>
      <c r="AM1326" s="30">
        <f t="shared" ca="1" si="819"/>
        <v>0.81597724806406668</v>
      </c>
      <c r="AN1326" s="30">
        <f>IF(Riskregister!$E$11="",0,COUNTIF(BL$4:BL$53,"&lt;"&amp;AL1326)*IF(AM1326&lt;0.5,Riskregister!$K$11+(Riskregister!$L$11-Riskregister!$K$11)*SQRT(AM1326/2),Riskregister!$L$11-(Riskregister!$L$11-Riskregister!$K$11)*SQRT((1-AM1326)/2)))</f>
        <v>0</v>
      </c>
      <c r="AO1326" s="30">
        <f t="shared" ca="1" si="820"/>
        <v>0.24452302816920968</v>
      </c>
      <c r="AP1326" s="30">
        <f t="shared" ca="1" si="820"/>
        <v>0.22277875802189473</v>
      </c>
      <c r="AQ1326" s="30">
        <f>IF(Riskregister!$E$12="",0,COUNTIF(BM$4:BM$53,"&lt;"&amp;AO1326)*IF(AP1326&lt;0.5,Riskregister!$K$12+(Riskregister!$L$12-Riskregister!$K$12)*SQRT(AP1326/2),Riskregister!$L$12-(Riskregister!$L$12-Riskregister!$K$12)*SQRT((1-AP1326)/2)))</f>
        <v>0</v>
      </c>
      <c r="AR1326" s="30">
        <f t="shared" ca="1" si="821"/>
        <v>0.75196908267701534</v>
      </c>
      <c r="AS1326" s="30">
        <f t="shared" ca="1" si="821"/>
        <v>0.5914414137805013</v>
      </c>
      <c r="AT1326" s="30">
        <f>IF(Riskregister!$E$13="",0,COUNTIF(BN$4:BN$53,"&lt;"&amp;AR1326)*IF(AS1326&lt;0.5,Riskregister!$K$13+(Riskregister!$L$13-Riskregister!$K$13)*SQRT(AS1326/2),Riskregister!$L$13-(Riskregister!$L$13-Riskregister!$K$13)*SQRT((1-AS1326)/2)))</f>
        <v>0</v>
      </c>
      <c r="AU1326" s="30">
        <f t="shared" ca="1" si="822"/>
        <v>0.83745617612095391</v>
      </c>
      <c r="AV1326" s="30">
        <f t="shared" ca="1" si="822"/>
        <v>0.6751312334690257</v>
      </c>
      <c r="AW1326" s="30">
        <f>IF(Riskregister!$E$14="",0,COUNTIF(BO$4:BO$53,"&lt;"&amp;AU1326)*IF(AV1326&lt;0.5,Riskregister!$K$14+(Riskregister!$L$14-Riskregister!$K$14)*SQRT(AV1326/2),Riskregister!$L$14-(Riskregister!$L$14-Riskregister!$K$14)*SQRT((1-AV1326)/2)))</f>
        <v>0</v>
      </c>
      <c r="AX1326" s="30">
        <f t="shared" ca="1" si="823"/>
        <v>0.59325557175023136</v>
      </c>
      <c r="AY1326" s="30">
        <f t="shared" ca="1" si="823"/>
        <v>0.57489208298630257</v>
      </c>
      <c r="AZ1326" s="30">
        <f>IF(Riskregister!$E$15="",0,COUNTIF(BP$4:BP$53,"&lt;"&amp;AX1326)*IF(AY1326&lt;0.5,Riskregister!$K$15+(Riskregister!$L$15-Riskregister!$K$15)*SQRT(AY1326/2),Riskregister!$L$15-(Riskregister!$L$15-Riskregister!$K$15)*SQRT((1-AY1326)/2)))</f>
        <v>0</v>
      </c>
      <c r="BA1326" s="30">
        <f t="shared" ca="1" si="824"/>
        <v>5.9739969484476574E-2</v>
      </c>
      <c r="BB1326" s="30">
        <f t="shared" ca="1" si="824"/>
        <v>0.77374639937745149</v>
      </c>
      <c r="BC1326" s="30">
        <f>IF(Riskregister!$E$16="",0,COUNTIF(BQ$4:BQ$53,"&lt;"&amp;BA1326)*IF(BB1326&lt;0.5,Riskregister!$K$16+(Riskregister!$L$16-Riskregister!$K$16)*SQRT(BB1326/2),Riskregister!$L$16-(Riskregister!$L$16-Riskregister!$K$16)*SQRT((1-BB1326)/2)))</f>
        <v>0</v>
      </c>
      <c r="BD1326" s="30">
        <f t="shared" ca="1" si="800"/>
        <v>18613163.077691268</v>
      </c>
    </row>
    <row r="1327" spans="20:56" x14ac:dyDescent="0.35">
      <c r="T1327" s="30">
        <f t="shared" ca="1" si="813"/>
        <v>0.90584399559883588</v>
      </c>
      <c r="U1327" s="30">
        <f t="shared" ca="1" si="813"/>
        <v>8.5760986762712044E-2</v>
      </c>
      <c r="V1327" s="30">
        <f ca="1">IF(Riskregister!$E$5="",0,COUNTIF(BF$4:BF$53,"&lt;"&amp;T1327)*IF(U1327&lt;0.5,Riskregister!$K$5+(Riskregister!$L$5-Riskregister!$K$5)*SQRT(U1327/2),Riskregister!$L$5-(Riskregister!$L$5-Riskregister!$K$5)*SQRT((1-U1327)/2)))</f>
        <v>1459105.3538914518</v>
      </c>
      <c r="W1327" s="30">
        <f t="shared" ca="1" si="814"/>
        <v>8.3440183850490568E-2</v>
      </c>
      <c r="X1327" s="30">
        <f t="shared" ca="1" si="814"/>
        <v>0.21600826266832718</v>
      </c>
      <c r="Y1327" s="30">
        <f ca="1">IF(Riskregister!$E$6="",0,COUNTIF(BG$4:BG$53,"&lt;"&amp;W1327)*IF(X1327&lt;0.5,Riskregister!$K$6+(Riskregister!$L$6-Riskregister!$K$6)*SQRT(X1327/2),Riskregister!$L$6-(Riskregister!$L$6-Riskregister!$K$6)*SQRT((1-X1327)/2)))</f>
        <v>0</v>
      </c>
      <c r="Z1327" s="30">
        <f t="shared" ca="1" si="815"/>
        <v>1.4036798354533198E-2</v>
      </c>
      <c r="AA1327" s="30">
        <f t="shared" ca="1" si="815"/>
        <v>0.73536855804799428</v>
      </c>
      <c r="AB1327" s="30">
        <f ca="1">IF(Riskregister!$E$7="",0,COUNTIF(BH$4:BH$53,"&lt;"&amp;Z1327)*IF(AA1327&lt;0.5,Riskregister!$K$7+(Riskregister!$L$7-Riskregister!$K$7)*SQRT(AA1327/2),Riskregister!$L$7-(Riskregister!$L$7-Riskregister!$K$7)*SQRT((1-AA1327)/2)))</f>
        <v>545373.40422053041</v>
      </c>
      <c r="AC1327" s="30">
        <f t="shared" ca="1" si="816"/>
        <v>0.4608881537021724</v>
      </c>
      <c r="AD1327" s="30">
        <f t="shared" ca="1" si="816"/>
        <v>6.0448492380278274E-2</v>
      </c>
      <c r="AE1327" s="30">
        <f ca="1">IF(Riskregister!$E$8="",0,COUNTIF(BI$4:BI$53,"&lt;"&amp;AC1327)*IF(AD1327&lt;0.5,Riskregister!$K$8+(Riskregister!$L$8-Riskregister!$K$8)*SQRT(AD1327/2),Riskregister!$L$8-(Riskregister!$L$8-Riskregister!$K$8)*SQRT((1-AD1327)/2)))</f>
        <v>2234201.4543380793</v>
      </c>
      <c r="AF1327" s="30">
        <f t="shared" ca="1" si="817"/>
        <v>0.61042576939467963</v>
      </c>
      <c r="AG1327" s="30">
        <f t="shared" ca="1" si="817"/>
        <v>0.56119306219880183</v>
      </c>
      <c r="AH1327" s="30">
        <f>IF(Riskregister!$E$9="",0,COUNTIF(BJ$4:BJ$53,"&lt;"&amp;AF1327)*IF(AG1327&lt;0.5,Riskregister!$K$9+(Riskregister!$L$9-Riskregister!$K$9)*SQRT(AG1327/2),Riskregister!$L$9-(Riskregister!$L$9-Riskregister!$K$9)*SQRT((1-AG1327)/2)))</f>
        <v>0</v>
      </c>
      <c r="AI1327" s="30">
        <f t="shared" ca="1" si="818"/>
        <v>0.56496500662326099</v>
      </c>
      <c r="AJ1327" s="30">
        <f t="shared" ca="1" si="818"/>
        <v>0.74825322187528487</v>
      </c>
      <c r="AK1327" s="30">
        <f>IF(Riskregister!$E$10="",0,COUNTIF(BK$4:BK$53,"&lt;"&amp;AI1327)*IF(AJ1327&lt;0.5,Riskregister!$K$10+(Riskregister!$L$10-Riskregister!$K$10)*SQRT(AJ1327/2),Riskregister!$L$10-(Riskregister!$L$10-Riskregister!$K$10)*SQRT((1-AJ1327)/2)))</f>
        <v>0</v>
      </c>
      <c r="AL1327" s="30">
        <f t="shared" ca="1" si="819"/>
        <v>0.50640162054776949</v>
      </c>
      <c r="AM1327" s="30">
        <f t="shared" ca="1" si="819"/>
        <v>0.76162273765849853</v>
      </c>
      <c r="AN1327" s="30">
        <f>IF(Riskregister!$E$11="",0,COUNTIF(BL$4:BL$53,"&lt;"&amp;AL1327)*IF(AM1327&lt;0.5,Riskregister!$K$11+(Riskregister!$L$11-Riskregister!$K$11)*SQRT(AM1327/2),Riskregister!$L$11-(Riskregister!$L$11-Riskregister!$K$11)*SQRT((1-AM1327)/2)))</f>
        <v>0</v>
      </c>
      <c r="AO1327" s="30">
        <f t="shared" ca="1" si="820"/>
        <v>0.62746251053277891</v>
      </c>
      <c r="AP1327" s="30">
        <f t="shared" ca="1" si="820"/>
        <v>0.23631279111349568</v>
      </c>
      <c r="AQ1327" s="30">
        <f>IF(Riskregister!$E$12="",0,COUNTIF(BM$4:BM$53,"&lt;"&amp;AO1327)*IF(AP1327&lt;0.5,Riskregister!$K$12+(Riskregister!$L$12-Riskregister!$K$12)*SQRT(AP1327/2),Riskregister!$L$12-(Riskregister!$L$12-Riskregister!$K$12)*SQRT((1-AP1327)/2)))</f>
        <v>0</v>
      </c>
      <c r="AR1327" s="30">
        <f t="shared" ca="1" si="821"/>
        <v>0.81603852531947474</v>
      </c>
      <c r="AS1327" s="30">
        <f t="shared" ca="1" si="821"/>
        <v>0.98442081140750137</v>
      </c>
      <c r="AT1327" s="30">
        <f>IF(Riskregister!$E$13="",0,COUNTIF(BN$4:BN$53,"&lt;"&amp;AR1327)*IF(AS1327&lt;0.5,Riskregister!$K$13+(Riskregister!$L$13-Riskregister!$K$13)*SQRT(AS1327/2),Riskregister!$L$13-(Riskregister!$L$13-Riskregister!$K$13)*SQRT((1-AS1327)/2)))</f>
        <v>0</v>
      </c>
      <c r="AU1327" s="30">
        <f t="shared" ca="1" si="822"/>
        <v>0.33251180228361421</v>
      </c>
      <c r="AV1327" s="30">
        <f t="shared" ca="1" si="822"/>
        <v>0.43534520346144068</v>
      </c>
      <c r="AW1327" s="30">
        <f>IF(Riskregister!$E$14="",0,COUNTIF(BO$4:BO$53,"&lt;"&amp;AU1327)*IF(AV1327&lt;0.5,Riskregister!$K$14+(Riskregister!$L$14-Riskregister!$K$14)*SQRT(AV1327/2),Riskregister!$L$14-(Riskregister!$L$14-Riskregister!$K$14)*SQRT((1-AV1327)/2)))</f>
        <v>0</v>
      </c>
      <c r="AX1327" s="30">
        <f t="shared" ca="1" si="823"/>
        <v>0.76145073434173016</v>
      </c>
      <c r="AY1327" s="30">
        <f t="shared" ca="1" si="823"/>
        <v>8.2081847617305193E-2</v>
      </c>
      <c r="AZ1327" s="30">
        <f>IF(Riskregister!$E$15="",0,COUNTIF(BP$4:BP$53,"&lt;"&amp;AX1327)*IF(AY1327&lt;0.5,Riskregister!$K$15+(Riskregister!$L$15-Riskregister!$K$15)*SQRT(AY1327/2),Riskregister!$L$15-(Riskregister!$L$15-Riskregister!$K$15)*SQRT((1-AY1327)/2)))</f>
        <v>0</v>
      </c>
      <c r="BA1327" s="30">
        <f t="shared" ca="1" si="824"/>
        <v>0.85812227149417863</v>
      </c>
      <c r="BB1327" s="30">
        <f t="shared" ca="1" si="824"/>
        <v>0.6806610567131185</v>
      </c>
      <c r="BC1327" s="30">
        <f>IF(Riskregister!$E$16="",0,COUNTIF(BQ$4:BQ$53,"&lt;"&amp;BA1327)*IF(BB1327&lt;0.5,Riskregister!$K$16+(Riskregister!$L$16-Riskregister!$K$16)*SQRT(BB1327/2),Riskregister!$L$16-(Riskregister!$L$16-Riskregister!$K$16)*SQRT((1-BB1327)/2)))</f>
        <v>0</v>
      </c>
      <c r="BD1327" s="30">
        <f t="shared" ca="1" si="800"/>
        <v>4238680.212450061</v>
      </c>
    </row>
    <row r="1328" spans="20:56" x14ac:dyDescent="0.35">
      <c r="T1328" s="30">
        <f t="shared" ca="1" si="813"/>
        <v>0.56346550927175021</v>
      </c>
      <c r="U1328" s="30">
        <f t="shared" ca="1" si="813"/>
        <v>7.1621309009474055E-2</v>
      </c>
      <c r="V1328" s="30">
        <f ca="1">IF(Riskregister!$E$5="",0,COUNTIF(BF$4:BF$53,"&lt;"&amp;T1328)*IF(U1328&lt;0.5,Riskregister!$K$5+(Riskregister!$L$5-Riskregister!$K$5)*SQRT(U1328/2),Riskregister!$L$5-(Riskregister!$L$5-Riskregister!$K$5)*SQRT((1-U1328)/2)))</f>
        <v>940626.65866803192</v>
      </c>
      <c r="W1328" s="30">
        <f t="shared" ca="1" si="814"/>
        <v>0.5236081079634487</v>
      </c>
      <c r="X1328" s="30">
        <f t="shared" ca="1" si="814"/>
        <v>0.94498268069715252</v>
      </c>
      <c r="Y1328" s="30">
        <f ca="1">IF(Riskregister!$E$6="",0,COUNTIF(BG$4:BG$53,"&lt;"&amp;W1328)*IF(X1328&lt;0.5,Riskregister!$K$6+(Riskregister!$L$6-Riskregister!$K$6)*SQRT(X1328/2),Riskregister!$L$6-(Riskregister!$L$6-Riskregister!$K$6)*SQRT((1-X1328)/2)))</f>
        <v>3402913.5497413697</v>
      </c>
      <c r="Z1328" s="30">
        <f t="shared" ca="1" si="815"/>
        <v>0.4628371607042997</v>
      </c>
      <c r="AA1328" s="30">
        <f t="shared" ca="1" si="815"/>
        <v>0.78135858115627865</v>
      </c>
      <c r="AB1328" s="30">
        <f ca="1">IF(Riskregister!$E$7="",0,COUNTIF(BH$4:BH$53,"&lt;"&amp;Z1328)*IF(AA1328&lt;0.5,Riskregister!$K$7+(Riskregister!$L$7-Riskregister!$K$7)*SQRT(AA1328/2),Riskregister!$L$7-(Riskregister!$L$7-Riskregister!$K$7)*SQRT((1-AA1328)/2)))</f>
        <v>1705662.6694823289</v>
      </c>
      <c r="AC1328" s="30">
        <f t="shared" ca="1" si="816"/>
        <v>0.25719881107554665</v>
      </c>
      <c r="AD1328" s="30">
        <f t="shared" ca="1" si="816"/>
        <v>0.39348212067052335</v>
      </c>
      <c r="AE1328" s="30">
        <f ca="1">IF(Riskregister!$E$8="",0,COUNTIF(BI$4:BI$53,"&lt;"&amp;AC1328)*IF(AD1328&lt;0.5,Riskregister!$K$8+(Riskregister!$L$8-Riskregister!$K$8)*SQRT(AD1328/2),Riskregister!$L$8-(Riskregister!$L$8-Riskregister!$K$8)*SQRT((1-AD1328)/2)))</f>
        <v>4769417.2364041135</v>
      </c>
      <c r="AF1328" s="30">
        <f t="shared" ca="1" si="817"/>
        <v>0.66329324736616935</v>
      </c>
      <c r="AG1328" s="30">
        <f t="shared" ca="1" si="817"/>
        <v>0.3145088810088108</v>
      </c>
      <c r="AH1328" s="30">
        <f>IF(Riskregister!$E$9="",0,COUNTIF(BJ$4:BJ$53,"&lt;"&amp;AF1328)*IF(AG1328&lt;0.5,Riskregister!$K$9+(Riskregister!$L$9-Riskregister!$K$9)*SQRT(AG1328/2),Riskregister!$L$9-(Riskregister!$L$9-Riskregister!$K$9)*SQRT((1-AG1328)/2)))</f>
        <v>0</v>
      </c>
      <c r="AI1328" s="30">
        <f t="shared" ca="1" si="818"/>
        <v>0.53827439312314429</v>
      </c>
      <c r="AJ1328" s="30">
        <f t="shared" ca="1" si="818"/>
        <v>0.35425370928945987</v>
      </c>
      <c r="AK1328" s="30">
        <f>IF(Riskregister!$E$10="",0,COUNTIF(BK$4:BK$53,"&lt;"&amp;AI1328)*IF(AJ1328&lt;0.5,Riskregister!$K$10+(Riskregister!$L$10-Riskregister!$K$10)*SQRT(AJ1328/2),Riskregister!$L$10-(Riskregister!$L$10-Riskregister!$K$10)*SQRT((1-AJ1328)/2)))</f>
        <v>0</v>
      </c>
      <c r="AL1328" s="30">
        <f t="shared" ca="1" si="819"/>
        <v>0.812392015832059</v>
      </c>
      <c r="AM1328" s="30">
        <f t="shared" ca="1" si="819"/>
        <v>0.59325157654065619</v>
      </c>
      <c r="AN1328" s="30">
        <f>IF(Riskregister!$E$11="",0,COUNTIF(BL$4:BL$53,"&lt;"&amp;AL1328)*IF(AM1328&lt;0.5,Riskregister!$K$11+(Riskregister!$L$11-Riskregister!$K$11)*SQRT(AM1328/2),Riskregister!$L$11-(Riskregister!$L$11-Riskregister!$K$11)*SQRT((1-AM1328)/2)))</f>
        <v>0</v>
      </c>
      <c r="AO1328" s="30">
        <f t="shared" ca="1" si="820"/>
        <v>0.41924548499689207</v>
      </c>
      <c r="AP1328" s="30">
        <f t="shared" ca="1" si="820"/>
        <v>7.4217898252720627E-2</v>
      </c>
      <c r="AQ1328" s="30">
        <f>IF(Riskregister!$E$12="",0,COUNTIF(BM$4:BM$53,"&lt;"&amp;AO1328)*IF(AP1328&lt;0.5,Riskregister!$K$12+(Riskregister!$L$12-Riskregister!$K$12)*SQRT(AP1328/2),Riskregister!$L$12-(Riskregister!$L$12-Riskregister!$K$12)*SQRT((1-AP1328)/2)))</f>
        <v>0</v>
      </c>
      <c r="AR1328" s="30">
        <f t="shared" ca="1" si="821"/>
        <v>0.24436278208742046</v>
      </c>
      <c r="AS1328" s="30">
        <f t="shared" ca="1" si="821"/>
        <v>0.84970855716827254</v>
      </c>
      <c r="AT1328" s="30">
        <f>IF(Riskregister!$E$13="",0,COUNTIF(BN$4:BN$53,"&lt;"&amp;AR1328)*IF(AS1328&lt;0.5,Riskregister!$K$13+(Riskregister!$L$13-Riskregister!$K$13)*SQRT(AS1328/2),Riskregister!$L$13-(Riskregister!$L$13-Riskregister!$K$13)*SQRT((1-AS1328)/2)))</f>
        <v>0</v>
      </c>
      <c r="AU1328" s="30">
        <f t="shared" ca="1" si="822"/>
        <v>0.6026907720564102</v>
      </c>
      <c r="AV1328" s="30">
        <f t="shared" ca="1" si="822"/>
        <v>0.16275374421548683</v>
      </c>
      <c r="AW1328" s="30">
        <f>IF(Riskregister!$E$14="",0,COUNTIF(BO$4:BO$53,"&lt;"&amp;AU1328)*IF(AV1328&lt;0.5,Riskregister!$K$14+(Riskregister!$L$14-Riskregister!$K$14)*SQRT(AV1328/2),Riskregister!$L$14-(Riskregister!$L$14-Riskregister!$K$14)*SQRT((1-AV1328)/2)))</f>
        <v>0</v>
      </c>
      <c r="AX1328" s="30">
        <f t="shared" ca="1" si="823"/>
        <v>0.3739936395758493</v>
      </c>
      <c r="AY1328" s="30">
        <f t="shared" ca="1" si="823"/>
        <v>3.4843571180568023E-2</v>
      </c>
      <c r="AZ1328" s="30">
        <f>IF(Riskregister!$E$15="",0,COUNTIF(BP$4:BP$53,"&lt;"&amp;AX1328)*IF(AY1328&lt;0.5,Riskregister!$K$15+(Riskregister!$L$15-Riskregister!$K$15)*SQRT(AY1328/2),Riskregister!$L$15-(Riskregister!$L$15-Riskregister!$K$15)*SQRT((1-AY1328)/2)))</f>
        <v>0</v>
      </c>
      <c r="BA1328" s="30">
        <f t="shared" ca="1" si="824"/>
        <v>0.42770715041367724</v>
      </c>
      <c r="BB1328" s="30">
        <f t="shared" ca="1" si="824"/>
        <v>0.80196123495743343</v>
      </c>
      <c r="BC1328" s="30">
        <f>IF(Riskregister!$E$16="",0,COUNTIF(BQ$4:BQ$53,"&lt;"&amp;BA1328)*IF(BB1328&lt;0.5,Riskregister!$K$16+(Riskregister!$L$16-Riskregister!$K$16)*SQRT(BB1328/2),Riskregister!$L$16-(Riskregister!$L$16-Riskregister!$K$16)*SQRT((1-BB1328)/2)))</f>
        <v>0</v>
      </c>
      <c r="BD1328" s="30">
        <f t="shared" ca="1" si="800"/>
        <v>10818620.114295844</v>
      </c>
    </row>
    <row r="1329" spans="20:56" x14ac:dyDescent="0.35">
      <c r="T1329" s="30">
        <f t="shared" ca="1" si="813"/>
        <v>0.87932677824817707</v>
      </c>
      <c r="U1329" s="30">
        <f t="shared" ca="1" si="813"/>
        <v>0.38656117673314161</v>
      </c>
      <c r="V1329" s="30">
        <f ca="1">IF(Riskregister!$E$5="",0,COUNTIF(BF$4:BF$53,"&lt;"&amp;T1329)*IF(U1329&lt;0.5,Riskregister!$K$5+(Riskregister!$L$5-Riskregister!$K$5)*SQRT(U1329/2),Riskregister!$L$5-(Riskregister!$L$5-Riskregister!$K$5)*SQRT((1-U1329)/2)))</f>
        <v>2087019.582480551</v>
      </c>
      <c r="W1329" s="30">
        <f t="shared" ca="1" si="814"/>
        <v>0.84119647918845364</v>
      </c>
      <c r="X1329" s="30">
        <f t="shared" ca="1" si="814"/>
        <v>0.33381456631379136</v>
      </c>
      <c r="Y1329" s="30">
        <f ca="1">IF(Riskregister!$E$6="",0,COUNTIF(BG$4:BG$53,"&lt;"&amp;W1329)*IF(X1329&lt;0.5,Riskregister!$K$6+(Riskregister!$L$6-Riskregister!$K$6)*SQRT(X1329/2),Riskregister!$L$6-(Riskregister!$L$6-Riskregister!$K$6)*SQRT((1-X1329)/2)))</f>
        <v>2806131.541149593</v>
      </c>
      <c r="Z1329" s="30">
        <f t="shared" ca="1" si="815"/>
        <v>0.99548942572170684</v>
      </c>
      <c r="AA1329" s="30">
        <f t="shared" ca="1" si="815"/>
        <v>0.10770839189951809</v>
      </c>
      <c r="AB1329" s="30">
        <f ca="1">IF(Riskregister!$E$7="",0,COUNTIF(BH$4:BH$53,"&lt;"&amp;Z1329)*IF(AA1329&lt;0.5,Riskregister!$K$7+(Riskregister!$L$7-Riskregister!$K$7)*SQRT(AA1329/2),Riskregister!$L$7-(Riskregister!$L$7-Riskregister!$K$7)*SQRT((1-AA1329)/2)))</f>
        <v>1837118.8349305072</v>
      </c>
      <c r="AC1329" s="30">
        <f t="shared" ca="1" si="816"/>
        <v>0.48896054097784392</v>
      </c>
      <c r="AD1329" s="30">
        <f t="shared" ca="1" si="816"/>
        <v>0.61906833028164798</v>
      </c>
      <c r="AE1329" s="30">
        <f ca="1">IF(Riskregister!$E$8="",0,COUNTIF(BI$4:BI$53,"&lt;"&amp;AC1329)*IF(AD1329&lt;0.5,Riskregister!$K$8+(Riskregister!$L$8-Riskregister!$K$8)*SQRT(AD1329/2),Riskregister!$L$8-(Riskregister!$L$8-Riskregister!$K$8)*SQRT((1-AD1329)/2)))</f>
        <v>8846422.777899608</v>
      </c>
      <c r="AF1329" s="30">
        <f t="shared" ca="1" si="817"/>
        <v>0.38194244182416992</v>
      </c>
      <c r="AG1329" s="30">
        <f t="shared" ca="1" si="817"/>
        <v>0.63720713184137556</v>
      </c>
      <c r="AH1329" s="30">
        <f>IF(Riskregister!$E$9="",0,COUNTIF(BJ$4:BJ$53,"&lt;"&amp;AF1329)*IF(AG1329&lt;0.5,Riskregister!$K$9+(Riskregister!$L$9-Riskregister!$K$9)*SQRT(AG1329/2),Riskregister!$L$9-(Riskregister!$L$9-Riskregister!$K$9)*SQRT((1-AG1329)/2)))</f>
        <v>0</v>
      </c>
      <c r="AI1329" s="30">
        <f t="shared" ca="1" si="818"/>
        <v>0.17925110407285627</v>
      </c>
      <c r="AJ1329" s="30">
        <f t="shared" ca="1" si="818"/>
        <v>0.17558105466251261</v>
      </c>
      <c r="AK1329" s="30">
        <f>IF(Riskregister!$E$10="",0,COUNTIF(BK$4:BK$53,"&lt;"&amp;AI1329)*IF(AJ1329&lt;0.5,Riskregister!$K$10+(Riskregister!$L$10-Riskregister!$K$10)*SQRT(AJ1329/2),Riskregister!$L$10-(Riskregister!$L$10-Riskregister!$K$10)*SQRT((1-AJ1329)/2)))</f>
        <v>0</v>
      </c>
      <c r="AL1329" s="30">
        <f t="shared" ca="1" si="819"/>
        <v>0.37393348264656212</v>
      </c>
      <c r="AM1329" s="30">
        <f t="shared" ca="1" si="819"/>
        <v>0.56083344150538528</v>
      </c>
      <c r="AN1329" s="30">
        <f>IF(Riskregister!$E$11="",0,COUNTIF(BL$4:BL$53,"&lt;"&amp;AL1329)*IF(AM1329&lt;0.5,Riskregister!$K$11+(Riskregister!$L$11-Riskregister!$K$11)*SQRT(AM1329/2),Riskregister!$L$11-(Riskregister!$L$11-Riskregister!$K$11)*SQRT((1-AM1329)/2)))</f>
        <v>0</v>
      </c>
      <c r="AO1329" s="30">
        <f t="shared" ca="1" si="820"/>
        <v>0.55417058689557619</v>
      </c>
      <c r="AP1329" s="30">
        <f t="shared" ca="1" si="820"/>
        <v>0.56300710382167585</v>
      </c>
      <c r="AQ1329" s="30">
        <f>IF(Riskregister!$E$12="",0,COUNTIF(BM$4:BM$53,"&lt;"&amp;AO1329)*IF(AP1329&lt;0.5,Riskregister!$K$12+(Riskregister!$L$12-Riskregister!$K$12)*SQRT(AP1329/2),Riskregister!$L$12-(Riskregister!$L$12-Riskregister!$K$12)*SQRT((1-AP1329)/2)))</f>
        <v>0</v>
      </c>
      <c r="AR1329" s="30">
        <f t="shared" ca="1" si="821"/>
        <v>0.88883504861938134</v>
      </c>
      <c r="AS1329" s="30">
        <f t="shared" ca="1" si="821"/>
        <v>7.7197829662504214E-3</v>
      </c>
      <c r="AT1329" s="30">
        <f>IF(Riskregister!$E$13="",0,COUNTIF(BN$4:BN$53,"&lt;"&amp;AR1329)*IF(AS1329&lt;0.5,Riskregister!$K$13+(Riskregister!$L$13-Riskregister!$K$13)*SQRT(AS1329/2),Riskregister!$L$13-(Riskregister!$L$13-Riskregister!$K$13)*SQRT((1-AS1329)/2)))</f>
        <v>0</v>
      </c>
      <c r="AU1329" s="30">
        <f t="shared" ca="1" si="822"/>
        <v>6.6330674006734869E-2</v>
      </c>
      <c r="AV1329" s="30">
        <f t="shared" ca="1" si="822"/>
        <v>0.21199680364742224</v>
      </c>
      <c r="AW1329" s="30">
        <f>IF(Riskregister!$E$14="",0,COUNTIF(BO$4:BO$53,"&lt;"&amp;AU1329)*IF(AV1329&lt;0.5,Riskregister!$K$14+(Riskregister!$L$14-Riskregister!$K$14)*SQRT(AV1329/2),Riskregister!$L$14-(Riskregister!$L$14-Riskregister!$K$14)*SQRT((1-AV1329)/2)))</f>
        <v>0</v>
      </c>
      <c r="AX1329" s="30">
        <f t="shared" ca="1" si="823"/>
        <v>0.56900012466425653</v>
      </c>
      <c r="AY1329" s="30">
        <f t="shared" ca="1" si="823"/>
        <v>0.81006301213570864</v>
      </c>
      <c r="AZ1329" s="30">
        <f>IF(Riskregister!$E$15="",0,COUNTIF(BP$4:BP$53,"&lt;"&amp;AX1329)*IF(AY1329&lt;0.5,Riskregister!$K$15+(Riskregister!$L$15-Riskregister!$K$15)*SQRT(AY1329/2),Riskregister!$L$15-(Riskregister!$L$15-Riskregister!$K$15)*SQRT((1-AY1329)/2)))</f>
        <v>0</v>
      </c>
      <c r="BA1329" s="30">
        <f t="shared" ca="1" si="824"/>
        <v>0.97569506427548247</v>
      </c>
      <c r="BB1329" s="30">
        <f t="shared" ca="1" si="824"/>
        <v>0.96121789735542451</v>
      </c>
      <c r="BC1329" s="30">
        <f>IF(Riskregister!$E$16="",0,COUNTIF(BQ$4:BQ$53,"&lt;"&amp;BA1329)*IF(BB1329&lt;0.5,Riskregister!$K$16+(Riskregister!$L$16-Riskregister!$K$16)*SQRT(BB1329/2),Riskregister!$L$16-(Riskregister!$L$16-Riskregister!$K$16)*SQRT((1-BB1329)/2)))</f>
        <v>0</v>
      </c>
      <c r="BD1329" s="30">
        <f t="shared" ca="1" si="800"/>
        <v>15576692.736460259</v>
      </c>
    </row>
    <row r="1330" spans="20:56" x14ac:dyDescent="0.35">
      <c r="T1330" s="30">
        <f t="shared" ca="1" si="813"/>
        <v>0.13504484091704883</v>
      </c>
      <c r="U1330" s="30">
        <f t="shared" ca="1" si="813"/>
        <v>0.7772554152850526</v>
      </c>
      <c r="V1330" s="30">
        <f ca="1">IF(Riskregister!$E$5="",0,COUNTIF(BF$4:BF$53,"&lt;"&amp;T1330)*IF(U1330&lt;0.5,Riskregister!$K$5+(Riskregister!$L$5-Riskregister!$K$5)*SQRT(U1330/2),Riskregister!$L$5-(Riskregister!$L$5-Riskregister!$K$5)*SQRT((1-U1330)/2)))</f>
        <v>899647.61227925331</v>
      </c>
      <c r="W1330" s="30">
        <f t="shared" ca="1" si="814"/>
        <v>0.9828322113066158</v>
      </c>
      <c r="X1330" s="30">
        <f t="shared" ca="1" si="814"/>
        <v>0.99578091121006895</v>
      </c>
      <c r="Y1330" s="30">
        <f ca="1">IF(Riskregister!$E$6="",0,COUNTIF(BG$4:BG$53,"&lt;"&amp;W1330)*IF(X1330&lt;0.5,Riskregister!$K$6+(Riskregister!$L$6-Riskregister!$K$6)*SQRT(X1330/2),Riskregister!$L$6-(Riskregister!$L$6-Riskregister!$K$6)*SQRT((1-X1330)/2)))</f>
        <v>9586632.0089893192</v>
      </c>
      <c r="Z1330" s="30">
        <f t="shared" ca="1" si="815"/>
        <v>0.37224803975046361</v>
      </c>
      <c r="AA1330" s="30">
        <f t="shared" ca="1" si="815"/>
        <v>0.20650893321598318</v>
      </c>
      <c r="AB1330" s="30">
        <f ca="1">IF(Riskregister!$E$7="",0,COUNTIF(BH$4:BH$53,"&lt;"&amp;Z1330)*IF(AA1330&lt;0.5,Riskregister!$K$7+(Riskregister!$L$7-Riskregister!$K$7)*SQRT(AA1330/2),Riskregister!$L$7-(Riskregister!$L$7-Riskregister!$K$7)*SQRT((1-AA1330)/2)))</f>
        <v>812331.57832988014</v>
      </c>
      <c r="AC1330" s="30">
        <f t="shared" ca="1" si="816"/>
        <v>0.32820476148696354</v>
      </c>
      <c r="AD1330" s="30">
        <f t="shared" ca="1" si="816"/>
        <v>0.44631510694795962</v>
      </c>
      <c r="AE1330" s="30">
        <f ca="1">IF(Riskregister!$E$8="",0,COUNTIF(BI$4:BI$53,"&lt;"&amp;AC1330)*IF(AD1330&lt;0.5,Riskregister!$K$8+(Riskregister!$L$8-Riskregister!$K$8)*SQRT(AD1330/2),Riskregister!$L$8-(Riskregister!$L$8-Riskregister!$K$8)*SQRT((1-AD1330)/2)))</f>
        <v>5040518.1482526176</v>
      </c>
      <c r="AF1330" s="30">
        <f t="shared" ca="1" si="817"/>
        <v>0.22895925235215431</v>
      </c>
      <c r="AG1330" s="30">
        <f t="shared" ca="1" si="817"/>
        <v>0.44594634574653269</v>
      </c>
      <c r="AH1330" s="30">
        <f>IF(Riskregister!$E$9="",0,COUNTIF(BJ$4:BJ$53,"&lt;"&amp;AF1330)*IF(AG1330&lt;0.5,Riskregister!$K$9+(Riskregister!$L$9-Riskregister!$K$9)*SQRT(AG1330/2),Riskregister!$L$9-(Riskregister!$L$9-Riskregister!$K$9)*SQRT((1-AG1330)/2)))</f>
        <v>0</v>
      </c>
      <c r="AI1330" s="30">
        <f t="shared" ca="1" si="818"/>
        <v>0.81900659571445189</v>
      </c>
      <c r="AJ1330" s="30">
        <f t="shared" ca="1" si="818"/>
        <v>0.87036346453827174</v>
      </c>
      <c r="AK1330" s="30">
        <f>IF(Riskregister!$E$10="",0,COUNTIF(BK$4:BK$53,"&lt;"&amp;AI1330)*IF(AJ1330&lt;0.5,Riskregister!$K$10+(Riskregister!$L$10-Riskregister!$K$10)*SQRT(AJ1330/2),Riskregister!$L$10-(Riskregister!$L$10-Riskregister!$K$10)*SQRT((1-AJ1330)/2)))</f>
        <v>0</v>
      </c>
      <c r="AL1330" s="30">
        <f t="shared" ca="1" si="819"/>
        <v>6.76801828689928E-2</v>
      </c>
      <c r="AM1330" s="30">
        <f t="shared" ca="1" si="819"/>
        <v>0.91112382023599692</v>
      </c>
      <c r="AN1330" s="30">
        <f>IF(Riskregister!$E$11="",0,COUNTIF(BL$4:BL$53,"&lt;"&amp;AL1330)*IF(AM1330&lt;0.5,Riskregister!$K$11+(Riskregister!$L$11-Riskregister!$K$11)*SQRT(AM1330/2),Riskregister!$L$11-(Riskregister!$L$11-Riskregister!$K$11)*SQRT((1-AM1330)/2)))</f>
        <v>0</v>
      </c>
      <c r="AO1330" s="30">
        <f t="shared" ca="1" si="820"/>
        <v>0.75446339056407197</v>
      </c>
      <c r="AP1330" s="30">
        <f t="shared" ca="1" si="820"/>
        <v>0.1681264147585888</v>
      </c>
      <c r="AQ1330" s="30">
        <f>IF(Riskregister!$E$12="",0,COUNTIF(BM$4:BM$53,"&lt;"&amp;AO1330)*IF(AP1330&lt;0.5,Riskregister!$K$12+(Riskregister!$L$12-Riskregister!$K$12)*SQRT(AP1330/2),Riskregister!$L$12-(Riskregister!$L$12-Riskregister!$K$12)*SQRT((1-AP1330)/2)))</f>
        <v>0</v>
      </c>
      <c r="AR1330" s="30">
        <f t="shared" ca="1" si="821"/>
        <v>0.41949452950133415</v>
      </c>
      <c r="AS1330" s="30">
        <f t="shared" ca="1" si="821"/>
        <v>0.63563386563100044</v>
      </c>
      <c r="AT1330" s="30">
        <f>IF(Riskregister!$E$13="",0,COUNTIF(BN$4:BN$53,"&lt;"&amp;AR1330)*IF(AS1330&lt;0.5,Riskregister!$K$13+(Riskregister!$L$13-Riskregister!$K$13)*SQRT(AS1330/2),Riskregister!$L$13-(Riskregister!$L$13-Riskregister!$K$13)*SQRT((1-AS1330)/2)))</f>
        <v>0</v>
      </c>
      <c r="AU1330" s="30">
        <f t="shared" ca="1" si="822"/>
        <v>0.70791790026355261</v>
      </c>
      <c r="AV1330" s="30">
        <f t="shared" ca="1" si="822"/>
        <v>0.87823427824983025</v>
      </c>
      <c r="AW1330" s="30">
        <f>IF(Riskregister!$E$14="",0,COUNTIF(BO$4:BO$53,"&lt;"&amp;AU1330)*IF(AV1330&lt;0.5,Riskregister!$K$14+(Riskregister!$L$14-Riskregister!$K$14)*SQRT(AV1330/2),Riskregister!$L$14-(Riskregister!$L$14-Riskregister!$K$14)*SQRT((1-AV1330)/2)))</f>
        <v>0</v>
      </c>
      <c r="AX1330" s="30">
        <f t="shared" ca="1" si="823"/>
        <v>0.96618910422628812</v>
      </c>
      <c r="AY1330" s="30">
        <f t="shared" ca="1" si="823"/>
        <v>2.4467861952162995E-2</v>
      </c>
      <c r="AZ1330" s="30">
        <f>IF(Riskregister!$E$15="",0,COUNTIF(BP$4:BP$53,"&lt;"&amp;AX1330)*IF(AY1330&lt;0.5,Riskregister!$K$15+(Riskregister!$L$15-Riskregister!$K$15)*SQRT(AY1330/2),Riskregister!$L$15-(Riskregister!$L$15-Riskregister!$K$15)*SQRT((1-AY1330)/2)))</f>
        <v>0</v>
      </c>
      <c r="BA1330" s="30">
        <f t="shared" ca="1" si="824"/>
        <v>0.63907023488600068</v>
      </c>
      <c r="BB1330" s="30">
        <f t="shared" ca="1" si="824"/>
        <v>0.52854944983686525</v>
      </c>
      <c r="BC1330" s="30">
        <f>IF(Riskregister!$E$16="",0,COUNTIF(BQ$4:BQ$53,"&lt;"&amp;BA1330)*IF(BB1330&lt;0.5,Riskregister!$K$16+(Riskregister!$L$16-Riskregister!$K$16)*SQRT(BB1330/2),Riskregister!$L$16-(Riskregister!$L$16-Riskregister!$K$16)*SQRT((1-BB1330)/2)))</f>
        <v>0</v>
      </c>
      <c r="BD1330" s="30">
        <f t="shared" ca="1" si="800"/>
        <v>16339129.34785107</v>
      </c>
    </row>
    <row r="1331" spans="20:56" x14ac:dyDescent="0.35">
      <c r="T1331" s="30">
        <f t="shared" ca="1" si="813"/>
        <v>0.7741272103628728</v>
      </c>
      <c r="U1331" s="30">
        <f t="shared" ca="1" si="813"/>
        <v>0.19423222806238616</v>
      </c>
      <c r="V1331" s="30">
        <f ca="1">IF(Riskregister!$E$5="",0,COUNTIF(BF$4:BF$53,"&lt;"&amp;T1331)*IF(U1331&lt;0.5,Riskregister!$K$5+(Riskregister!$L$5-Riskregister!$K$5)*SQRT(U1331/2),Riskregister!$L$5-(Riskregister!$L$5-Riskregister!$K$5)*SQRT((1-U1331)/2)))</f>
        <v>1451177.8143116874</v>
      </c>
      <c r="W1331" s="30">
        <f t="shared" ca="1" si="814"/>
        <v>0.45248043830642992</v>
      </c>
      <c r="X1331" s="30">
        <f t="shared" ca="1" si="814"/>
        <v>0.61371147686302863</v>
      </c>
      <c r="Y1331" s="30">
        <f ca="1">IF(Riskregister!$E$6="",0,COUNTIF(BG$4:BG$53,"&lt;"&amp;W1331)*IF(X1331&lt;0.5,Riskregister!$K$6+(Riskregister!$L$6-Riskregister!$K$6)*SQRT(X1331/2),Riskregister!$L$6-(Riskregister!$L$6-Riskregister!$K$6)*SQRT((1-X1331)/2)))</f>
        <v>2417865.4829858574</v>
      </c>
      <c r="Z1331" s="30">
        <f t="shared" ca="1" si="815"/>
        <v>0.94312619653233776</v>
      </c>
      <c r="AA1331" s="30">
        <f t="shared" ca="1" si="815"/>
        <v>3.9350727081428172E-2</v>
      </c>
      <c r="AB1331" s="30">
        <f ca="1">IF(Riskregister!$E$7="",0,COUNTIF(BH$4:BH$53,"&lt;"&amp;Z1331)*IF(AA1331&lt;0.5,Riskregister!$K$7+(Riskregister!$L$7-Riskregister!$K$7)*SQRT(AA1331/2),Riskregister!$L$7-(Riskregister!$L$7-Riskregister!$K$7)*SQRT((1-AA1331)/2)))</f>
        <v>990941.14043716853</v>
      </c>
      <c r="AC1331" s="30">
        <f t="shared" ca="1" si="816"/>
        <v>0.82180974970473231</v>
      </c>
      <c r="AD1331" s="30">
        <f t="shared" ca="1" si="816"/>
        <v>0.67216458478033214</v>
      </c>
      <c r="AE1331" s="30">
        <f ca="1">IF(Riskregister!$E$8="",0,COUNTIF(BI$4:BI$53,"&lt;"&amp;AC1331)*IF(AD1331&lt;0.5,Riskregister!$K$8+(Riskregister!$L$8-Riskregister!$K$8)*SQRT(AD1331/2),Riskregister!$L$8-(Riskregister!$L$8-Riskregister!$K$8)*SQRT((1-AD1331)/2)))</f>
        <v>12388490.650493838</v>
      </c>
      <c r="AF1331" s="30">
        <f t="shared" ca="1" si="817"/>
        <v>0.91594421334832477</v>
      </c>
      <c r="AG1331" s="30">
        <f t="shared" ca="1" si="817"/>
        <v>0.9100356710131724</v>
      </c>
      <c r="AH1331" s="30">
        <f>IF(Riskregister!$E$9="",0,COUNTIF(BJ$4:BJ$53,"&lt;"&amp;AF1331)*IF(AG1331&lt;0.5,Riskregister!$K$9+(Riskregister!$L$9-Riskregister!$K$9)*SQRT(AG1331/2),Riskregister!$L$9-(Riskregister!$L$9-Riskregister!$K$9)*SQRT((1-AG1331)/2)))</f>
        <v>0</v>
      </c>
      <c r="AI1331" s="30">
        <f t="shared" ca="1" si="818"/>
        <v>0.88305977587036433</v>
      </c>
      <c r="AJ1331" s="30">
        <f t="shared" ca="1" si="818"/>
        <v>0.79631152405084138</v>
      </c>
      <c r="AK1331" s="30">
        <f>IF(Riskregister!$E$10="",0,COUNTIF(BK$4:BK$53,"&lt;"&amp;AI1331)*IF(AJ1331&lt;0.5,Riskregister!$K$10+(Riskregister!$L$10-Riskregister!$K$10)*SQRT(AJ1331/2),Riskregister!$L$10-(Riskregister!$L$10-Riskregister!$K$10)*SQRT((1-AJ1331)/2)))</f>
        <v>0</v>
      </c>
      <c r="AL1331" s="30">
        <f t="shared" ca="1" si="819"/>
        <v>0.39847382671054388</v>
      </c>
      <c r="AM1331" s="30">
        <f t="shared" ca="1" si="819"/>
        <v>0.26656038643568014</v>
      </c>
      <c r="AN1331" s="30">
        <f>IF(Riskregister!$E$11="",0,COUNTIF(BL$4:BL$53,"&lt;"&amp;AL1331)*IF(AM1331&lt;0.5,Riskregister!$K$11+(Riskregister!$L$11-Riskregister!$K$11)*SQRT(AM1331/2),Riskregister!$L$11-(Riskregister!$L$11-Riskregister!$K$11)*SQRT((1-AM1331)/2)))</f>
        <v>0</v>
      </c>
      <c r="AO1331" s="30">
        <f t="shared" ca="1" si="820"/>
        <v>0.38529768853604696</v>
      </c>
      <c r="AP1331" s="30">
        <f t="shared" ca="1" si="820"/>
        <v>0.64079302574789998</v>
      </c>
      <c r="AQ1331" s="30">
        <f>IF(Riskregister!$E$12="",0,COUNTIF(BM$4:BM$53,"&lt;"&amp;AO1331)*IF(AP1331&lt;0.5,Riskregister!$K$12+(Riskregister!$L$12-Riskregister!$K$12)*SQRT(AP1331/2),Riskregister!$L$12-(Riskregister!$L$12-Riskregister!$K$12)*SQRT((1-AP1331)/2)))</f>
        <v>0</v>
      </c>
      <c r="AR1331" s="30">
        <f t="shared" ca="1" si="821"/>
        <v>0.17893794596930157</v>
      </c>
      <c r="AS1331" s="30">
        <f t="shared" ca="1" si="821"/>
        <v>0.91641868518573855</v>
      </c>
      <c r="AT1331" s="30">
        <f>IF(Riskregister!$E$13="",0,COUNTIF(BN$4:BN$53,"&lt;"&amp;AR1331)*IF(AS1331&lt;0.5,Riskregister!$K$13+(Riskregister!$L$13-Riskregister!$K$13)*SQRT(AS1331/2),Riskregister!$L$13-(Riskregister!$L$13-Riskregister!$K$13)*SQRT((1-AS1331)/2)))</f>
        <v>0</v>
      </c>
      <c r="AU1331" s="30">
        <f t="shared" ca="1" si="822"/>
        <v>0.29236146428026699</v>
      </c>
      <c r="AV1331" s="30">
        <f t="shared" ca="1" si="822"/>
        <v>6.622982062129612E-2</v>
      </c>
      <c r="AW1331" s="30">
        <f>IF(Riskregister!$E$14="",0,COUNTIF(BO$4:BO$53,"&lt;"&amp;AU1331)*IF(AV1331&lt;0.5,Riskregister!$K$14+(Riskregister!$L$14-Riskregister!$K$14)*SQRT(AV1331/2),Riskregister!$L$14-(Riskregister!$L$14-Riskregister!$K$14)*SQRT((1-AV1331)/2)))</f>
        <v>0</v>
      </c>
      <c r="AX1331" s="30">
        <f t="shared" ca="1" si="823"/>
        <v>0.7987066754654516</v>
      </c>
      <c r="AY1331" s="30">
        <f t="shared" ca="1" si="823"/>
        <v>0.86919755702783175</v>
      </c>
      <c r="AZ1331" s="30">
        <f>IF(Riskregister!$E$15="",0,COUNTIF(BP$4:BP$53,"&lt;"&amp;AX1331)*IF(AY1331&lt;0.5,Riskregister!$K$15+(Riskregister!$L$15-Riskregister!$K$15)*SQRT(AY1331/2),Riskregister!$L$15-(Riskregister!$L$15-Riskregister!$K$15)*SQRT((1-AY1331)/2)))</f>
        <v>0</v>
      </c>
      <c r="BA1331" s="30">
        <f t="shared" ca="1" si="824"/>
        <v>0.15323222794908864</v>
      </c>
      <c r="BB1331" s="30">
        <f t="shared" ca="1" si="824"/>
        <v>0.7718115710640564</v>
      </c>
      <c r="BC1331" s="30">
        <f>IF(Riskregister!$E$16="",0,COUNTIF(BQ$4:BQ$53,"&lt;"&amp;BA1331)*IF(BB1331&lt;0.5,Riskregister!$K$16+(Riskregister!$L$16-Riskregister!$K$16)*SQRT(BB1331/2),Riskregister!$L$16-(Riskregister!$L$16-Riskregister!$K$16)*SQRT((1-BB1331)/2)))</f>
        <v>0</v>
      </c>
      <c r="BD1331" s="30">
        <f t="shared" ca="1" si="800"/>
        <v>17248475.088228554</v>
      </c>
    </row>
    <row r="1332" spans="20:56" x14ac:dyDescent="0.35">
      <c r="T1332" s="30">
        <f t="shared" ca="1" si="813"/>
        <v>0.16585362822396998</v>
      </c>
      <c r="U1332" s="30">
        <f t="shared" ca="1" si="813"/>
        <v>0.34775694604461416</v>
      </c>
      <c r="V1332" s="30">
        <f ca="1">IF(Riskregister!$E$5="",0,COUNTIF(BF$4:BF$53,"&lt;"&amp;T1332)*IF(U1332&lt;0.5,Riskregister!$K$5+(Riskregister!$L$5-Riskregister!$K$5)*SQRT(U1332/2),Riskregister!$L$5-(Riskregister!$L$5-Riskregister!$K$5)*SQRT((1-U1332)/2)))</f>
        <v>675288.63978019473</v>
      </c>
      <c r="W1332" s="30">
        <f t="shared" ca="1" si="814"/>
        <v>0.53231983462496524</v>
      </c>
      <c r="X1332" s="30">
        <f t="shared" ca="1" si="814"/>
        <v>9.5084067440524001E-2</v>
      </c>
      <c r="Y1332" s="30">
        <f ca="1">IF(Riskregister!$E$6="",0,COUNTIF(BG$4:BG$53,"&lt;"&amp;W1332)*IF(X1332&lt;0.5,Riskregister!$K$6+(Riskregister!$L$6-Riskregister!$K$6)*SQRT(X1332/2),Riskregister!$L$6-(Riskregister!$L$6-Riskregister!$K$6)*SQRT((1-X1332)/2)))</f>
        <v>1184948.8881542515</v>
      </c>
      <c r="Z1332" s="30">
        <f t="shared" ca="1" si="815"/>
        <v>2.2869709057152465E-2</v>
      </c>
      <c r="AA1332" s="30">
        <f t="shared" ca="1" si="815"/>
        <v>0.85661143126481998</v>
      </c>
      <c r="AB1332" s="30">
        <f ca="1">IF(Riskregister!$E$7="",0,COUNTIF(BH$4:BH$53,"&lt;"&amp;Z1332)*IF(AA1332&lt;0.5,Riskregister!$K$7+(Riskregister!$L$7-Riskregister!$K$7)*SQRT(AA1332/2),Riskregister!$L$7-(Riskregister!$L$7-Riskregister!$K$7)*SQRT((1-AA1332)/2)))</f>
        <v>612569.4813000852</v>
      </c>
      <c r="AC1332" s="30">
        <f t="shared" ca="1" si="816"/>
        <v>0.3024542164363927</v>
      </c>
      <c r="AD1332" s="30">
        <f t="shared" ca="1" si="816"/>
        <v>0.97322677013938341</v>
      </c>
      <c r="AE1332" s="30">
        <f ca="1">IF(Riskregister!$E$8="",0,COUNTIF(BI$4:BI$53,"&lt;"&amp;AC1332)*IF(AD1332&lt;0.5,Riskregister!$K$8+(Riskregister!$L$8-Riskregister!$K$8)*SQRT(AD1332/2),Riskregister!$L$8-(Riskregister!$L$8-Riskregister!$K$8)*SQRT((1-AD1332)/2)))</f>
        <v>8912414.9250554964</v>
      </c>
      <c r="AF1332" s="30">
        <f t="shared" ca="1" si="817"/>
        <v>0.60001796736341861</v>
      </c>
      <c r="AG1332" s="30">
        <f t="shared" ca="1" si="817"/>
        <v>0.98040532129713853</v>
      </c>
      <c r="AH1332" s="30">
        <f>IF(Riskregister!$E$9="",0,COUNTIF(BJ$4:BJ$53,"&lt;"&amp;AF1332)*IF(AG1332&lt;0.5,Riskregister!$K$9+(Riskregister!$L$9-Riskregister!$K$9)*SQRT(AG1332/2),Riskregister!$L$9-(Riskregister!$L$9-Riskregister!$K$9)*SQRT((1-AG1332)/2)))</f>
        <v>0</v>
      </c>
      <c r="AI1332" s="30">
        <f t="shared" ca="1" si="818"/>
        <v>0.13457288681704271</v>
      </c>
      <c r="AJ1332" s="30">
        <f t="shared" ca="1" si="818"/>
        <v>7.797265738082082E-2</v>
      </c>
      <c r="AK1332" s="30">
        <f>IF(Riskregister!$E$10="",0,COUNTIF(BK$4:BK$53,"&lt;"&amp;AI1332)*IF(AJ1332&lt;0.5,Riskregister!$K$10+(Riskregister!$L$10-Riskregister!$K$10)*SQRT(AJ1332/2),Riskregister!$L$10-(Riskregister!$L$10-Riskregister!$K$10)*SQRT((1-AJ1332)/2)))</f>
        <v>0</v>
      </c>
      <c r="AL1332" s="30">
        <f t="shared" ca="1" si="819"/>
        <v>0.69171890864930441</v>
      </c>
      <c r="AM1332" s="30">
        <f t="shared" ca="1" si="819"/>
        <v>0.1507006504031656</v>
      </c>
      <c r="AN1332" s="30">
        <f>IF(Riskregister!$E$11="",0,COUNTIF(BL$4:BL$53,"&lt;"&amp;AL1332)*IF(AM1332&lt;0.5,Riskregister!$K$11+(Riskregister!$L$11-Riskregister!$K$11)*SQRT(AM1332/2),Riskregister!$L$11-(Riskregister!$L$11-Riskregister!$K$11)*SQRT((1-AM1332)/2)))</f>
        <v>0</v>
      </c>
      <c r="AO1332" s="30">
        <f t="shared" ca="1" si="820"/>
        <v>0.28799552505002823</v>
      </c>
      <c r="AP1332" s="30">
        <f t="shared" ca="1" si="820"/>
        <v>0.75537460374579113</v>
      </c>
      <c r="AQ1332" s="30">
        <f>IF(Riskregister!$E$12="",0,COUNTIF(BM$4:BM$53,"&lt;"&amp;AO1332)*IF(AP1332&lt;0.5,Riskregister!$K$12+(Riskregister!$L$12-Riskregister!$K$12)*SQRT(AP1332/2),Riskregister!$L$12-(Riskregister!$L$12-Riskregister!$K$12)*SQRT((1-AP1332)/2)))</f>
        <v>0</v>
      </c>
      <c r="AR1332" s="30">
        <f t="shared" ca="1" si="821"/>
        <v>0.85399244715340972</v>
      </c>
      <c r="AS1332" s="30">
        <f t="shared" ca="1" si="821"/>
        <v>0.28744590555557148</v>
      </c>
      <c r="AT1332" s="30">
        <f>IF(Riskregister!$E$13="",0,COUNTIF(BN$4:BN$53,"&lt;"&amp;AR1332)*IF(AS1332&lt;0.5,Riskregister!$K$13+(Riskregister!$L$13-Riskregister!$K$13)*SQRT(AS1332/2),Riskregister!$L$13-(Riskregister!$L$13-Riskregister!$K$13)*SQRT((1-AS1332)/2)))</f>
        <v>0</v>
      </c>
      <c r="AU1332" s="30">
        <f t="shared" ca="1" si="822"/>
        <v>0.68982235805222414</v>
      </c>
      <c r="AV1332" s="30">
        <f t="shared" ca="1" si="822"/>
        <v>0.57825005512425809</v>
      </c>
      <c r="AW1332" s="30">
        <f>IF(Riskregister!$E$14="",0,COUNTIF(BO$4:BO$53,"&lt;"&amp;AU1332)*IF(AV1332&lt;0.5,Riskregister!$K$14+(Riskregister!$L$14-Riskregister!$K$14)*SQRT(AV1332/2),Riskregister!$L$14-(Riskregister!$L$14-Riskregister!$K$14)*SQRT((1-AV1332)/2)))</f>
        <v>0</v>
      </c>
      <c r="AX1332" s="30">
        <f t="shared" ca="1" si="823"/>
        <v>0.8406609210194409</v>
      </c>
      <c r="AY1332" s="30">
        <f t="shared" ca="1" si="823"/>
        <v>0.8352238953162191</v>
      </c>
      <c r="AZ1332" s="30">
        <f>IF(Riskregister!$E$15="",0,COUNTIF(BP$4:BP$53,"&lt;"&amp;AX1332)*IF(AY1332&lt;0.5,Riskregister!$K$15+(Riskregister!$L$15-Riskregister!$K$15)*SQRT(AY1332/2),Riskregister!$L$15-(Riskregister!$L$15-Riskregister!$K$15)*SQRT((1-AY1332)/2)))</f>
        <v>0</v>
      </c>
      <c r="BA1332" s="30">
        <f t="shared" ca="1" si="824"/>
        <v>0.58413420600997701</v>
      </c>
      <c r="BB1332" s="30">
        <f t="shared" ca="1" si="824"/>
        <v>0.44817740321611022</v>
      </c>
      <c r="BC1332" s="30">
        <f>IF(Riskregister!$E$16="",0,COUNTIF(BQ$4:BQ$53,"&lt;"&amp;BA1332)*IF(BB1332&lt;0.5,Riskregister!$K$16+(Riskregister!$L$16-Riskregister!$K$16)*SQRT(BB1332/2),Riskregister!$L$16-(Riskregister!$L$16-Riskregister!$K$16)*SQRT((1-BB1332)/2)))</f>
        <v>0</v>
      </c>
      <c r="BD1332" s="30">
        <f t="shared" ca="1" si="800"/>
        <v>11385221.934290027</v>
      </c>
    </row>
    <row r="1333" spans="20:56" x14ac:dyDescent="0.35">
      <c r="T1333" s="30">
        <f t="shared" ca="1" si="813"/>
        <v>0.57005841717732431</v>
      </c>
      <c r="U1333" s="30">
        <f t="shared" ca="1" si="813"/>
        <v>0.96854714014532739</v>
      </c>
      <c r="V1333" s="30">
        <f ca="1">IF(Riskregister!$E$5="",0,COUNTIF(BF$4:BF$53,"&lt;"&amp;T1333)*IF(U1333&lt;0.5,Riskregister!$K$5+(Riskregister!$L$5-Riskregister!$K$5)*SQRT(U1333/2),Riskregister!$L$5-(Riskregister!$L$5-Riskregister!$K$5)*SQRT((1-U1333)/2)))</f>
        <v>2174270.8858729792</v>
      </c>
      <c r="W1333" s="30">
        <f t="shared" ca="1" si="814"/>
        <v>0.96216859609974292</v>
      </c>
      <c r="X1333" s="30">
        <f t="shared" ca="1" si="814"/>
        <v>0.73849595587909911</v>
      </c>
      <c r="Y1333" s="30">
        <f ca="1">IF(Riskregister!$E$6="",0,COUNTIF(BG$4:BG$53,"&lt;"&amp;W1333)*IF(X1333&lt;0.5,Riskregister!$K$6+(Riskregister!$L$6-Riskregister!$K$6)*SQRT(X1333/2),Riskregister!$L$6-(Riskregister!$L$6-Riskregister!$K$6)*SQRT((1-X1333)/2)))</f>
        <v>6745631.5840248689</v>
      </c>
      <c r="Z1333" s="30">
        <f t="shared" ca="1" si="815"/>
        <v>1.379650617898931E-2</v>
      </c>
      <c r="AA1333" s="30">
        <f t="shared" ca="1" si="815"/>
        <v>0.71466200694851201</v>
      </c>
      <c r="AB1333" s="30">
        <f ca="1">IF(Riskregister!$E$7="",0,COUNTIF(BH$4:BH$53,"&lt;"&amp;Z1333)*IF(AA1333&lt;0.5,Riskregister!$K$7+(Riskregister!$L$7-Riskregister!$K$7)*SQRT(AA1333/2),Riskregister!$L$7-(Riskregister!$L$7-Riskregister!$K$7)*SQRT((1-AA1333)/2)))</f>
        <v>535599.15223733755</v>
      </c>
      <c r="AC1333" s="30">
        <f t="shared" ca="1" si="816"/>
        <v>0.59891962424839085</v>
      </c>
      <c r="AD1333" s="30">
        <f t="shared" ca="1" si="816"/>
        <v>0.5951630383606793</v>
      </c>
      <c r="AE1333" s="30">
        <f ca="1">IF(Riskregister!$E$8="",0,COUNTIF(BI$4:BI$53,"&lt;"&amp;AC1333)*IF(AD1333&lt;0.5,Riskregister!$K$8+(Riskregister!$L$8-Riskregister!$K$8)*SQRT(AD1333/2),Riskregister!$L$8-(Riskregister!$L$8-Riskregister!$K$8)*SQRT((1-AD1333)/2)))</f>
        <v>8656277.2623831779</v>
      </c>
      <c r="AF1333" s="30">
        <f t="shared" ca="1" si="817"/>
        <v>0.24179092460359808</v>
      </c>
      <c r="AG1333" s="30">
        <f t="shared" ca="1" si="817"/>
        <v>0.30214843855722284</v>
      </c>
      <c r="AH1333" s="30">
        <f>IF(Riskregister!$E$9="",0,COUNTIF(BJ$4:BJ$53,"&lt;"&amp;AF1333)*IF(AG1333&lt;0.5,Riskregister!$K$9+(Riskregister!$L$9-Riskregister!$K$9)*SQRT(AG1333/2),Riskregister!$L$9-(Riskregister!$L$9-Riskregister!$K$9)*SQRT((1-AG1333)/2)))</f>
        <v>0</v>
      </c>
      <c r="AI1333" s="30">
        <f t="shared" ca="1" si="818"/>
        <v>0.5527223150941758</v>
      </c>
      <c r="AJ1333" s="30">
        <f t="shared" ca="1" si="818"/>
        <v>1.6990437098698075E-2</v>
      </c>
      <c r="AK1333" s="30">
        <f>IF(Riskregister!$E$10="",0,COUNTIF(BK$4:BK$53,"&lt;"&amp;AI1333)*IF(AJ1333&lt;0.5,Riskregister!$K$10+(Riskregister!$L$10-Riskregister!$K$10)*SQRT(AJ1333/2),Riskregister!$L$10-(Riskregister!$L$10-Riskregister!$K$10)*SQRT((1-AJ1333)/2)))</f>
        <v>0</v>
      </c>
      <c r="AL1333" s="30">
        <f t="shared" ca="1" si="819"/>
        <v>0.79941075706353359</v>
      </c>
      <c r="AM1333" s="30">
        <f t="shared" ca="1" si="819"/>
        <v>0.77891954306262223</v>
      </c>
      <c r="AN1333" s="30">
        <f>IF(Riskregister!$E$11="",0,COUNTIF(BL$4:BL$53,"&lt;"&amp;AL1333)*IF(AM1333&lt;0.5,Riskregister!$K$11+(Riskregister!$L$11-Riskregister!$K$11)*SQRT(AM1333/2),Riskregister!$L$11-(Riskregister!$L$11-Riskregister!$K$11)*SQRT((1-AM1333)/2)))</f>
        <v>0</v>
      </c>
      <c r="AO1333" s="30">
        <f t="shared" ca="1" si="820"/>
        <v>0.38464072481821943</v>
      </c>
      <c r="AP1333" s="30">
        <f t="shared" ca="1" si="820"/>
        <v>0.82150244741080269</v>
      </c>
      <c r="AQ1333" s="30">
        <f>IF(Riskregister!$E$12="",0,COUNTIF(BM$4:BM$53,"&lt;"&amp;AO1333)*IF(AP1333&lt;0.5,Riskregister!$K$12+(Riskregister!$L$12-Riskregister!$K$12)*SQRT(AP1333/2),Riskregister!$L$12-(Riskregister!$L$12-Riskregister!$K$12)*SQRT((1-AP1333)/2)))</f>
        <v>0</v>
      </c>
      <c r="AR1333" s="30">
        <f t="shared" ca="1" si="821"/>
        <v>0.82177786159571731</v>
      </c>
      <c r="AS1333" s="30">
        <f t="shared" ca="1" si="821"/>
        <v>0.5692270979317835</v>
      </c>
      <c r="AT1333" s="30">
        <f>IF(Riskregister!$E$13="",0,COUNTIF(BN$4:BN$53,"&lt;"&amp;AR1333)*IF(AS1333&lt;0.5,Riskregister!$K$13+(Riskregister!$L$13-Riskregister!$K$13)*SQRT(AS1333/2),Riskregister!$L$13-(Riskregister!$L$13-Riskregister!$K$13)*SQRT((1-AS1333)/2)))</f>
        <v>0</v>
      </c>
      <c r="AU1333" s="30">
        <f t="shared" ca="1" si="822"/>
        <v>9.9730385025455615E-2</v>
      </c>
      <c r="AV1333" s="30">
        <f t="shared" ca="1" si="822"/>
        <v>0.37250169220693985</v>
      </c>
      <c r="AW1333" s="30">
        <f>IF(Riskregister!$E$14="",0,COUNTIF(BO$4:BO$53,"&lt;"&amp;AU1333)*IF(AV1333&lt;0.5,Riskregister!$K$14+(Riskregister!$L$14-Riskregister!$K$14)*SQRT(AV1333/2),Riskregister!$L$14-(Riskregister!$L$14-Riskregister!$K$14)*SQRT((1-AV1333)/2)))</f>
        <v>0</v>
      </c>
      <c r="AX1333" s="30">
        <f t="shared" ca="1" si="823"/>
        <v>0.91439304124461596</v>
      </c>
      <c r="AY1333" s="30">
        <f t="shared" ca="1" si="823"/>
        <v>0.1812131595883284</v>
      </c>
      <c r="AZ1333" s="30">
        <f>IF(Riskregister!$E$15="",0,COUNTIF(BP$4:BP$53,"&lt;"&amp;AX1333)*IF(AY1333&lt;0.5,Riskregister!$K$15+(Riskregister!$L$15-Riskregister!$K$15)*SQRT(AY1333/2),Riskregister!$L$15-(Riskregister!$L$15-Riskregister!$K$15)*SQRT((1-AY1333)/2)))</f>
        <v>0</v>
      </c>
      <c r="BA1333" s="30">
        <f t="shared" ca="1" si="824"/>
        <v>0.65496456870771602</v>
      </c>
      <c r="BB1333" s="30">
        <f t="shared" ca="1" si="824"/>
        <v>0.46107282469938804</v>
      </c>
      <c r="BC1333" s="30">
        <f>IF(Riskregister!$E$16="",0,COUNTIF(BQ$4:BQ$53,"&lt;"&amp;BA1333)*IF(BB1333&lt;0.5,Riskregister!$K$16+(Riskregister!$L$16-Riskregister!$K$16)*SQRT(BB1333/2),Riskregister!$L$16-(Riskregister!$L$16-Riskregister!$K$16)*SQRT((1-BB1333)/2)))</f>
        <v>0</v>
      </c>
      <c r="BD1333" s="30">
        <f t="shared" ca="1" si="800"/>
        <v>18111778.884518363</v>
      </c>
    </row>
    <row r="1334" spans="20:56" x14ac:dyDescent="0.35">
      <c r="T1334" s="30">
        <f t="shared" ca="1" si="813"/>
        <v>0.84470158032247711</v>
      </c>
      <c r="U1334" s="30">
        <f t="shared" ca="1" si="813"/>
        <v>0.88089116430399284</v>
      </c>
      <c r="V1334" s="30">
        <f ca="1">IF(Riskregister!$E$5="",0,COUNTIF(BF$4:BF$53,"&lt;"&amp;T1334)*IF(U1334&lt;0.5,Riskregister!$K$5+(Riskregister!$L$5-Riskregister!$K$5)*SQRT(U1334/2),Riskregister!$L$5-(Riskregister!$L$5-Riskregister!$K$5)*SQRT((1-U1334)/2)))</f>
        <v>2941098.1058519059</v>
      </c>
      <c r="W1334" s="30">
        <f t="shared" ca="1" si="814"/>
        <v>0.16944161837983285</v>
      </c>
      <c r="X1334" s="30">
        <f t="shared" ca="1" si="814"/>
        <v>0.27814497102343128</v>
      </c>
      <c r="Y1334" s="30">
        <f ca="1">IF(Riskregister!$E$6="",0,COUNTIF(BG$4:BG$53,"&lt;"&amp;W1334)*IF(X1334&lt;0.5,Riskregister!$K$6+(Riskregister!$L$6-Riskregister!$K$6)*SQRT(X1334/2),Riskregister!$L$6-(Riskregister!$L$6-Riskregister!$K$6)*SQRT((1-X1334)/2)))</f>
        <v>871263.62411347649</v>
      </c>
      <c r="Z1334" s="30">
        <f t="shared" ca="1" si="815"/>
        <v>0.95269335880694139</v>
      </c>
      <c r="AA1334" s="30">
        <f t="shared" ca="1" si="815"/>
        <v>0.14317876591099465</v>
      </c>
      <c r="AB1334" s="30">
        <f ca="1">IF(Riskregister!$E$7="",0,COUNTIF(BH$4:BH$53,"&lt;"&amp;Z1334)*IF(AA1334&lt;0.5,Riskregister!$K$7+(Riskregister!$L$7-Riskregister!$K$7)*SQRT(AA1334/2),Riskregister!$L$7-(Riskregister!$L$7-Riskregister!$K$7)*SQRT((1-AA1334)/2)))</f>
        <v>1580113.4058237758</v>
      </c>
      <c r="AC1334" s="30">
        <f t="shared" ca="1" si="816"/>
        <v>0.79180913935307151</v>
      </c>
      <c r="AD1334" s="30">
        <f t="shared" ca="1" si="816"/>
        <v>0.14749798614402732</v>
      </c>
      <c r="AE1334" s="30">
        <f ca="1">IF(Riskregister!$E$8="",0,COUNTIF(BI$4:BI$53,"&lt;"&amp;AC1334)*IF(AD1334&lt;0.5,Riskregister!$K$8+(Riskregister!$L$8-Riskregister!$K$8)*SQRT(AD1334/2),Riskregister!$L$8-(Riskregister!$L$8-Riskregister!$K$8)*SQRT((1-AD1334)/2)))</f>
        <v>6305471.9773369152</v>
      </c>
      <c r="AF1334" s="30">
        <f t="shared" ca="1" si="817"/>
        <v>0.39051393598574802</v>
      </c>
      <c r="AG1334" s="30">
        <f t="shared" ca="1" si="817"/>
        <v>0.91150420364188567</v>
      </c>
      <c r="AH1334" s="30">
        <f>IF(Riskregister!$E$9="",0,COUNTIF(BJ$4:BJ$53,"&lt;"&amp;AF1334)*IF(AG1334&lt;0.5,Riskregister!$K$9+(Riskregister!$L$9-Riskregister!$K$9)*SQRT(AG1334/2),Riskregister!$L$9-(Riskregister!$L$9-Riskregister!$K$9)*SQRT((1-AG1334)/2)))</f>
        <v>0</v>
      </c>
      <c r="AI1334" s="30">
        <f t="shared" ca="1" si="818"/>
        <v>0.95854427804255349</v>
      </c>
      <c r="AJ1334" s="30">
        <f t="shared" ca="1" si="818"/>
        <v>0.15178122443974995</v>
      </c>
      <c r="AK1334" s="30">
        <f>IF(Riskregister!$E$10="",0,COUNTIF(BK$4:BK$53,"&lt;"&amp;AI1334)*IF(AJ1334&lt;0.5,Riskregister!$K$10+(Riskregister!$L$10-Riskregister!$K$10)*SQRT(AJ1334/2),Riskregister!$L$10-(Riskregister!$L$10-Riskregister!$K$10)*SQRT((1-AJ1334)/2)))</f>
        <v>0</v>
      </c>
      <c r="AL1334" s="30">
        <f t="shared" ca="1" si="819"/>
        <v>0.95951663775293949</v>
      </c>
      <c r="AM1334" s="30">
        <f t="shared" ca="1" si="819"/>
        <v>0.75362321629616735</v>
      </c>
      <c r="AN1334" s="30">
        <f>IF(Riskregister!$E$11="",0,COUNTIF(BL$4:BL$53,"&lt;"&amp;AL1334)*IF(AM1334&lt;0.5,Riskregister!$K$11+(Riskregister!$L$11-Riskregister!$K$11)*SQRT(AM1334/2),Riskregister!$L$11-(Riskregister!$L$11-Riskregister!$K$11)*SQRT((1-AM1334)/2)))</f>
        <v>0</v>
      </c>
      <c r="AO1334" s="30">
        <f t="shared" ca="1" si="820"/>
        <v>0.83213733482987406</v>
      </c>
      <c r="AP1334" s="30">
        <f t="shared" ca="1" si="820"/>
        <v>3.9770818697680732E-2</v>
      </c>
      <c r="AQ1334" s="30">
        <f>IF(Riskregister!$E$12="",0,COUNTIF(BM$4:BM$53,"&lt;"&amp;AO1334)*IF(AP1334&lt;0.5,Riskregister!$K$12+(Riskregister!$L$12-Riskregister!$K$12)*SQRT(AP1334/2),Riskregister!$L$12-(Riskregister!$L$12-Riskregister!$K$12)*SQRT((1-AP1334)/2)))</f>
        <v>0</v>
      </c>
      <c r="AR1334" s="30">
        <f t="shared" ca="1" si="821"/>
        <v>0.52881898271940064</v>
      </c>
      <c r="AS1334" s="30">
        <f t="shared" ca="1" si="821"/>
        <v>0.12782014799185248</v>
      </c>
      <c r="AT1334" s="30">
        <f>IF(Riskregister!$E$13="",0,COUNTIF(BN$4:BN$53,"&lt;"&amp;AR1334)*IF(AS1334&lt;0.5,Riskregister!$K$13+(Riskregister!$L$13-Riskregister!$K$13)*SQRT(AS1334/2),Riskregister!$L$13-(Riskregister!$L$13-Riskregister!$K$13)*SQRT((1-AS1334)/2)))</f>
        <v>0</v>
      </c>
      <c r="AU1334" s="30">
        <f t="shared" ca="1" si="822"/>
        <v>0.64709323091626747</v>
      </c>
      <c r="AV1334" s="30">
        <f t="shared" ca="1" si="822"/>
        <v>0.5053519291595352</v>
      </c>
      <c r="AW1334" s="30">
        <f>IF(Riskregister!$E$14="",0,COUNTIF(BO$4:BO$53,"&lt;"&amp;AU1334)*IF(AV1334&lt;0.5,Riskregister!$K$14+(Riskregister!$L$14-Riskregister!$K$14)*SQRT(AV1334/2),Riskregister!$L$14-(Riskregister!$L$14-Riskregister!$K$14)*SQRT((1-AV1334)/2)))</f>
        <v>0</v>
      </c>
      <c r="AX1334" s="30">
        <f t="shared" ca="1" si="823"/>
        <v>0.77443117308726406</v>
      </c>
      <c r="AY1334" s="30">
        <f t="shared" ca="1" si="823"/>
        <v>0.43287398131222266</v>
      </c>
      <c r="AZ1334" s="30">
        <f>IF(Riskregister!$E$15="",0,COUNTIF(BP$4:BP$53,"&lt;"&amp;AX1334)*IF(AY1334&lt;0.5,Riskregister!$K$15+(Riskregister!$L$15-Riskregister!$K$15)*SQRT(AY1334/2),Riskregister!$L$15-(Riskregister!$L$15-Riskregister!$K$15)*SQRT((1-AY1334)/2)))</f>
        <v>0</v>
      </c>
      <c r="BA1334" s="30">
        <f t="shared" ca="1" si="824"/>
        <v>0.52422635282654129</v>
      </c>
      <c r="BB1334" s="30">
        <f t="shared" ca="1" si="824"/>
        <v>0.47964082991827384</v>
      </c>
      <c r="BC1334" s="30">
        <f>IF(Riskregister!$E$16="",0,COUNTIF(BQ$4:BQ$53,"&lt;"&amp;BA1334)*IF(BB1334&lt;0.5,Riskregister!$K$16+(Riskregister!$L$16-Riskregister!$K$16)*SQRT(BB1334/2),Riskregister!$L$16-(Riskregister!$L$16-Riskregister!$K$16)*SQRT((1-BB1334)/2)))</f>
        <v>0</v>
      </c>
      <c r="BD1334" s="30">
        <f t="shared" ca="1" si="800"/>
        <v>11697947.113126073</v>
      </c>
    </row>
    <row r="1335" spans="20:56" x14ac:dyDescent="0.35">
      <c r="T1335" s="30">
        <f t="shared" ca="1" si="813"/>
        <v>0.66815789743442078</v>
      </c>
      <c r="U1335" s="30">
        <f t="shared" ca="1" si="813"/>
        <v>0.42433209519089332</v>
      </c>
      <c r="V1335" s="30">
        <f ca="1">IF(Riskregister!$E$5="",0,COUNTIF(BF$4:BF$53,"&lt;"&amp;T1335)*IF(U1335&lt;0.5,Riskregister!$K$5+(Riskregister!$L$5-Riskregister!$K$5)*SQRT(U1335/2),Riskregister!$L$5-(Riskregister!$L$5-Riskregister!$K$5)*SQRT((1-U1335)/2)))</f>
        <v>1429106.7447616423</v>
      </c>
      <c r="W1335" s="30">
        <f t="shared" ca="1" si="814"/>
        <v>0.65654828888023742</v>
      </c>
      <c r="X1335" s="30">
        <f t="shared" ca="1" si="814"/>
        <v>0.18153930546210983</v>
      </c>
      <c r="Y1335" s="30">
        <f ca="1">IF(Riskregister!$E$6="",0,COUNTIF(BG$4:BG$53,"&lt;"&amp;W1335)*IF(X1335&lt;0.5,Riskregister!$K$6+(Riskregister!$L$6-Riskregister!$K$6)*SQRT(X1335/2),Riskregister!$L$6-(Riskregister!$L$6-Riskregister!$K$6)*SQRT((1-X1335)/2)))</f>
        <v>1484608.0856210098</v>
      </c>
      <c r="Z1335" s="30">
        <f t="shared" ca="1" si="815"/>
        <v>3.6048838975322628E-2</v>
      </c>
      <c r="AA1335" s="30">
        <f t="shared" ca="1" si="815"/>
        <v>0.66530140065552845</v>
      </c>
      <c r="AB1335" s="30">
        <f ca="1">IF(Riskregister!$E$7="",0,COUNTIF(BH$4:BH$53,"&lt;"&amp;Z1335)*IF(AA1335&lt;0.5,Riskregister!$K$7+(Riskregister!$L$7-Riskregister!$K$7)*SQRT(AA1335/2),Riskregister!$L$7-(Riskregister!$L$7-Riskregister!$K$7)*SQRT((1-AA1335)/2)))</f>
        <v>513641.55881239416</v>
      </c>
      <c r="AC1335" s="30">
        <f t="shared" ca="1" si="816"/>
        <v>0.76009683629262803</v>
      </c>
      <c r="AD1335" s="30">
        <f t="shared" ca="1" si="816"/>
        <v>0.81940902238206237</v>
      </c>
      <c r="AE1335" s="30">
        <f ca="1">IF(Riskregister!$E$8="",0,COUNTIF(BI$4:BI$53,"&lt;"&amp;AC1335)*IF(AD1335&lt;0.5,Riskregister!$K$8+(Riskregister!$L$8-Riskregister!$K$8)*SQRT(AD1335/2),Riskregister!$L$8-(Riskregister!$L$8-Riskregister!$K$8)*SQRT((1-AD1335)/2)))</f>
        <v>14350748.937722635</v>
      </c>
      <c r="AF1335" s="30">
        <f t="shared" ca="1" si="817"/>
        <v>0.4449645446217132</v>
      </c>
      <c r="AG1335" s="30">
        <f t="shared" ca="1" si="817"/>
        <v>6.6131925683572512E-2</v>
      </c>
      <c r="AH1335" s="30">
        <f>IF(Riskregister!$E$9="",0,COUNTIF(BJ$4:BJ$53,"&lt;"&amp;AF1335)*IF(AG1335&lt;0.5,Riskregister!$K$9+(Riskregister!$L$9-Riskregister!$K$9)*SQRT(AG1335/2),Riskregister!$L$9-(Riskregister!$L$9-Riskregister!$K$9)*SQRT((1-AG1335)/2)))</f>
        <v>0</v>
      </c>
      <c r="AI1335" s="30">
        <f t="shared" ca="1" si="818"/>
        <v>0.43086865632088089</v>
      </c>
      <c r="AJ1335" s="30">
        <f t="shared" ca="1" si="818"/>
        <v>0.87511354814076947</v>
      </c>
      <c r="AK1335" s="30">
        <f>IF(Riskregister!$E$10="",0,COUNTIF(BK$4:BK$53,"&lt;"&amp;AI1335)*IF(AJ1335&lt;0.5,Riskregister!$K$10+(Riskregister!$L$10-Riskregister!$K$10)*SQRT(AJ1335/2),Riskregister!$L$10-(Riskregister!$L$10-Riskregister!$K$10)*SQRT((1-AJ1335)/2)))</f>
        <v>0</v>
      </c>
      <c r="AL1335" s="30">
        <f t="shared" ca="1" si="819"/>
        <v>0.39641557626873047</v>
      </c>
      <c r="AM1335" s="30">
        <f t="shared" ca="1" si="819"/>
        <v>0.97974193405370313</v>
      </c>
      <c r="AN1335" s="30">
        <f>IF(Riskregister!$E$11="",0,COUNTIF(BL$4:BL$53,"&lt;"&amp;AL1335)*IF(AM1335&lt;0.5,Riskregister!$K$11+(Riskregister!$L$11-Riskregister!$K$11)*SQRT(AM1335/2),Riskregister!$L$11-(Riskregister!$L$11-Riskregister!$K$11)*SQRT((1-AM1335)/2)))</f>
        <v>0</v>
      </c>
      <c r="AO1335" s="30">
        <f t="shared" ca="1" si="820"/>
        <v>0.80866307268486592</v>
      </c>
      <c r="AP1335" s="30">
        <f t="shared" ca="1" si="820"/>
        <v>7.8681626842585062E-2</v>
      </c>
      <c r="AQ1335" s="30">
        <f>IF(Riskregister!$E$12="",0,COUNTIF(BM$4:BM$53,"&lt;"&amp;AO1335)*IF(AP1335&lt;0.5,Riskregister!$K$12+(Riskregister!$L$12-Riskregister!$K$12)*SQRT(AP1335/2),Riskregister!$L$12-(Riskregister!$L$12-Riskregister!$K$12)*SQRT((1-AP1335)/2)))</f>
        <v>0</v>
      </c>
      <c r="AR1335" s="30">
        <f t="shared" ca="1" si="821"/>
        <v>2.4951404389753962E-2</v>
      </c>
      <c r="AS1335" s="30">
        <f t="shared" ca="1" si="821"/>
        <v>0.99237406852912935</v>
      </c>
      <c r="AT1335" s="30">
        <f>IF(Riskregister!$E$13="",0,COUNTIF(BN$4:BN$53,"&lt;"&amp;AR1335)*IF(AS1335&lt;0.5,Riskregister!$K$13+(Riskregister!$L$13-Riskregister!$K$13)*SQRT(AS1335/2),Riskregister!$L$13-(Riskregister!$L$13-Riskregister!$K$13)*SQRT((1-AS1335)/2)))</f>
        <v>0</v>
      </c>
      <c r="AU1335" s="30">
        <f t="shared" ca="1" si="822"/>
        <v>0.67540077202712478</v>
      </c>
      <c r="AV1335" s="30">
        <f t="shared" ca="1" si="822"/>
        <v>0.13427448557771227</v>
      </c>
      <c r="AW1335" s="30">
        <f>IF(Riskregister!$E$14="",0,COUNTIF(BO$4:BO$53,"&lt;"&amp;AU1335)*IF(AV1335&lt;0.5,Riskregister!$K$14+(Riskregister!$L$14-Riskregister!$K$14)*SQRT(AV1335/2),Riskregister!$L$14-(Riskregister!$L$14-Riskregister!$K$14)*SQRT((1-AV1335)/2)))</f>
        <v>0</v>
      </c>
      <c r="AX1335" s="30">
        <f t="shared" ca="1" si="823"/>
        <v>0.78293145019179788</v>
      </c>
      <c r="AY1335" s="30">
        <f t="shared" ca="1" si="823"/>
        <v>0.99976469271874768</v>
      </c>
      <c r="AZ1335" s="30">
        <f>IF(Riskregister!$E$15="",0,COUNTIF(BP$4:BP$53,"&lt;"&amp;AX1335)*IF(AY1335&lt;0.5,Riskregister!$K$15+(Riskregister!$L$15-Riskregister!$K$15)*SQRT(AY1335/2),Riskregister!$L$15-(Riskregister!$L$15-Riskregister!$K$15)*SQRT((1-AY1335)/2)))</f>
        <v>0</v>
      </c>
      <c r="BA1335" s="30">
        <f t="shared" ca="1" si="824"/>
        <v>0.50554918010440375</v>
      </c>
      <c r="BB1335" s="30">
        <f t="shared" ca="1" si="824"/>
        <v>8.7016763387823604E-2</v>
      </c>
      <c r="BC1335" s="30">
        <f>IF(Riskregister!$E$16="",0,COUNTIF(BQ$4:BQ$53,"&lt;"&amp;BA1335)*IF(BB1335&lt;0.5,Riskregister!$K$16+(Riskregister!$L$16-Riskregister!$K$16)*SQRT(BB1335/2),Riskregister!$L$16-(Riskregister!$L$16-Riskregister!$K$16)*SQRT((1-BB1335)/2)))</f>
        <v>0</v>
      </c>
      <c r="BD1335" s="30">
        <f t="shared" ca="1" si="800"/>
        <v>17778105.326917682</v>
      </c>
    </row>
    <row r="1336" spans="20:56" x14ac:dyDescent="0.35">
      <c r="T1336" s="30">
        <f t="shared" ca="1" si="813"/>
        <v>0.29707117362128932</v>
      </c>
      <c r="U1336" s="30">
        <f t="shared" ca="1" si="813"/>
        <v>0.83730050899152331</v>
      </c>
      <c r="V1336" s="30">
        <f ca="1">IF(Riskregister!$E$5="",0,COUNTIF(BF$4:BF$53,"&lt;"&amp;T1336)*IF(U1336&lt;0.5,Riskregister!$K$5+(Riskregister!$L$5-Riskregister!$K$5)*SQRT(U1336/2),Riskregister!$L$5-(Riskregister!$L$5-Riskregister!$K$5)*SQRT((1-U1336)/2)))</f>
        <v>943303.1089817544</v>
      </c>
      <c r="W1336" s="30">
        <f t="shared" ca="1" si="814"/>
        <v>0.34666646624282949</v>
      </c>
      <c r="X1336" s="30">
        <f t="shared" ca="1" si="814"/>
        <v>0.83344955306460689</v>
      </c>
      <c r="Y1336" s="30">
        <f ca="1">IF(Riskregister!$E$6="",0,COUNTIF(BG$4:BG$53,"&lt;"&amp;W1336)*IF(X1336&lt;0.5,Riskregister!$K$6+(Riskregister!$L$6-Riskregister!$K$6)*SQRT(X1336/2),Riskregister!$L$6-(Riskregister!$L$6-Riskregister!$K$6)*SQRT((1-X1336)/2)))</f>
        <v>1480565.957954875</v>
      </c>
      <c r="Z1336" s="30">
        <f t="shared" ca="1" si="815"/>
        <v>0.47333160843339894</v>
      </c>
      <c r="AA1336" s="30">
        <f t="shared" ca="1" si="815"/>
        <v>0.29726666216818021</v>
      </c>
      <c r="AB1336" s="30">
        <f ca="1">IF(Riskregister!$E$7="",0,COUNTIF(BH$4:BH$53,"&lt;"&amp;Z1336)*IF(AA1336&lt;0.5,Riskregister!$K$7+(Riskregister!$L$7-Riskregister!$K$7)*SQRT(AA1336/2),Riskregister!$L$7-(Riskregister!$L$7-Riskregister!$K$7)*SQRT((1-AA1336)/2)))</f>
        <v>1109612.8643251893</v>
      </c>
      <c r="AC1336" s="30">
        <f t="shared" ca="1" si="816"/>
        <v>0.12112017102781347</v>
      </c>
      <c r="AD1336" s="30">
        <f t="shared" ca="1" si="816"/>
        <v>0.10875758165531657</v>
      </c>
      <c r="AE1336" s="30">
        <f ca="1">IF(Riskregister!$E$8="",0,COUNTIF(BI$4:BI$53,"&lt;"&amp;AC1336)*IF(AD1336&lt;0.5,Riskregister!$K$8+(Riskregister!$L$8-Riskregister!$K$8)*SQRT(AD1336/2),Riskregister!$L$8-(Riskregister!$L$8-Riskregister!$K$8)*SQRT((1-AD1336)/2)))</f>
        <v>1396005.2414942966</v>
      </c>
      <c r="AF1336" s="30">
        <f t="shared" ca="1" si="817"/>
        <v>0.48514756397074188</v>
      </c>
      <c r="AG1336" s="30">
        <f t="shared" ca="1" si="817"/>
        <v>0.98832882936054822</v>
      </c>
      <c r="AH1336" s="30">
        <f>IF(Riskregister!$E$9="",0,COUNTIF(BJ$4:BJ$53,"&lt;"&amp;AF1336)*IF(AG1336&lt;0.5,Riskregister!$K$9+(Riskregister!$L$9-Riskregister!$K$9)*SQRT(AG1336/2),Riskregister!$L$9-(Riskregister!$L$9-Riskregister!$K$9)*SQRT((1-AG1336)/2)))</f>
        <v>0</v>
      </c>
      <c r="AI1336" s="30">
        <f t="shared" ca="1" si="818"/>
        <v>0.11818078661745868</v>
      </c>
      <c r="AJ1336" s="30">
        <f t="shared" ca="1" si="818"/>
        <v>0.44361809952315423</v>
      </c>
      <c r="AK1336" s="30">
        <f>IF(Riskregister!$E$10="",0,COUNTIF(BK$4:BK$53,"&lt;"&amp;AI1336)*IF(AJ1336&lt;0.5,Riskregister!$K$10+(Riskregister!$L$10-Riskregister!$K$10)*SQRT(AJ1336/2),Riskregister!$L$10-(Riskregister!$L$10-Riskregister!$K$10)*SQRT((1-AJ1336)/2)))</f>
        <v>0</v>
      </c>
      <c r="AL1336" s="30">
        <f t="shared" ca="1" si="819"/>
        <v>0.71168945240475057</v>
      </c>
      <c r="AM1336" s="30">
        <f t="shared" ca="1" si="819"/>
        <v>1.8454293712445335E-2</v>
      </c>
      <c r="AN1336" s="30">
        <f>IF(Riskregister!$E$11="",0,COUNTIF(BL$4:BL$53,"&lt;"&amp;AL1336)*IF(AM1336&lt;0.5,Riskregister!$K$11+(Riskregister!$L$11-Riskregister!$K$11)*SQRT(AM1336/2),Riskregister!$L$11-(Riskregister!$L$11-Riskregister!$K$11)*SQRT((1-AM1336)/2)))</f>
        <v>0</v>
      </c>
      <c r="AO1336" s="30">
        <f t="shared" ca="1" si="820"/>
        <v>0.63257799136439008</v>
      </c>
      <c r="AP1336" s="30">
        <f t="shared" ca="1" si="820"/>
        <v>0.64644389115701484</v>
      </c>
      <c r="AQ1336" s="30">
        <f>IF(Riskregister!$E$12="",0,COUNTIF(BM$4:BM$53,"&lt;"&amp;AO1336)*IF(AP1336&lt;0.5,Riskregister!$K$12+(Riskregister!$L$12-Riskregister!$K$12)*SQRT(AP1336/2),Riskregister!$L$12-(Riskregister!$L$12-Riskregister!$K$12)*SQRT((1-AP1336)/2)))</f>
        <v>0</v>
      </c>
      <c r="AR1336" s="30">
        <f t="shared" ca="1" si="821"/>
        <v>0.76854058804545888</v>
      </c>
      <c r="AS1336" s="30">
        <f t="shared" ca="1" si="821"/>
        <v>0.68857672681360571</v>
      </c>
      <c r="AT1336" s="30">
        <f>IF(Riskregister!$E$13="",0,COUNTIF(BN$4:BN$53,"&lt;"&amp;AR1336)*IF(AS1336&lt;0.5,Riskregister!$K$13+(Riskregister!$L$13-Riskregister!$K$13)*SQRT(AS1336/2),Riskregister!$L$13-(Riskregister!$L$13-Riskregister!$K$13)*SQRT((1-AS1336)/2)))</f>
        <v>0</v>
      </c>
      <c r="AU1336" s="30">
        <f t="shared" ca="1" si="822"/>
        <v>0.13911555530911768</v>
      </c>
      <c r="AV1336" s="30">
        <f t="shared" ca="1" si="822"/>
        <v>0.93887887410756654</v>
      </c>
      <c r="AW1336" s="30">
        <f>IF(Riskregister!$E$14="",0,COUNTIF(BO$4:BO$53,"&lt;"&amp;AU1336)*IF(AV1336&lt;0.5,Riskregister!$K$14+(Riskregister!$L$14-Riskregister!$K$14)*SQRT(AV1336/2),Riskregister!$L$14-(Riskregister!$L$14-Riskregister!$K$14)*SQRT((1-AV1336)/2)))</f>
        <v>0</v>
      </c>
      <c r="AX1336" s="30">
        <f t="shared" ca="1" si="823"/>
        <v>8.8715932396895791E-2</v>
      </c>
      <c r="AY1336" s="30">
        <f t="shared" ca="1" si="823"/>
        <v>0.96897056400998594</v>
      </c>
      <c r="AZ1336" s="30">
        <f>IF(Riskregister!$E$15="",0,COUNTIF(BP$4:BP$53,"&lt;"&amp;AX1336)*IF(AY1336&lt;0.5,Riskregister!$K$15+(Riskregister!$L$15-Riskregister!$K$15)*SQRT(AY1336/2),Riskregister!$L$15-(Riskregister!$L$15-Riskregister!$K$15)*SQRT((1-AY1336)/2)))</f>
        <v>0</v>
      </c>
      <c r="BA1336" s="30">
        <f t="shared" ca="1" si="824"/>
        <v>0.66393652754610255</v>
      </c>
      <c r="BB1336" s="30">
        <f t="shared" ca="1" si="824"/>
        <v>0.66314506417893659</v>
      </c>
      <c r="BC1336" s="30">
        <f>IF(Riskregister!$E$16="",0,COUNTIF(BQ$4:BQ$53,"&lt;"&amp;BA1336)*IF(BB1336&lt;0.5,Riskregister!$K$16+(Riskregister!$L$16-Riskregister!$K$16)*SQRT(BB1336/2),Riskregister!$L$16-(Riskregister!$L$16-Riskregister!$K$16)*SQRT((1-BB1336)/2)))</f>
        <v>0</v>
      </c>
      <c r="BD1336" s="30">
        <f t="shared" ca="1" si="800"/>
        <v>4929487.172756115</v>
      </c>
    </row>
    <row r="1337" spans="20:56" x14ac:dyDescent="0.35">
      <c r="T1337" s="30">
        <f t="shared" ca="1" si="813"/>
        <v>0.7918782542255165</v>
      </c>
      <c r="U1337" s="30">
        <f t="shared" ca="1" si="813"/>
        <v>0.5351318564188513</v>
      </c>
      <c r="V1337" s="30">
        <f ca="1">IF(Riskregister!$E$5="",0,COUNTIF(BF$4:BF$53,"&lt;"&amp;T1337)*IF(U1337&lt;0.5,Riskregister!$K$5+(Riskregister!$L$5-Riskregister!$K$5)*SQRT(U1337/2),Riskregister!$L$5-(Riskregister!$L$5-Riskregister!$K$5)*SQRT((1-U1337)/2)))</f>
        <v>1915243.1201233235</v>
      </c>
      <c r="W1337" s="30">
        <f t="shared" ca="1" si="814"/>
        <v>0.30743920643405021</v>
      </c>
      <c r="X1337" s="30">
        <f t="shared" ca="1" si="814"/>
        <v>0.52715750100959602</v>
      </c>
      <c r="Y1337" s="30">
        <f ca="1">IF(Riskregister!$E$6="",0,COUNTIF(BG$4:BG$53,"&lt;"&amp;W1337)*IF(X1337&lt;0.5,Riskregister!$K$6+(Riskregister!$L$6-Riskregister!$K$6)*SQRT(X1337/2),Riskregister!$L$6-(Riskregister!$L$6-Riskregister!$K$6)*SQRT((1-X1337)/2)))</f>
        <v>1124782.9707070054</v>
      </c>
      <c r="Z1337" s="30">
        <f t="shared" ca="1" si="815"/>
        <v>0.58614413773442042</v>
      </c>
      <c r="AA1337" s="30">
        <f t="shared" ca="1" si="815"/>
        <v>0.91199877036833221</v>
      </c>
      <c r="AB1337" s="30">
        <f ca="1">IF(Riskregister!$E$7="",0,COUNTIF(BH$4:BH$53,"&lt;"&amp;Z1337)*IF(AA1337&lt;0.5,Riskregister!$K$7+(Riskregister!$L$7-Riskregister!$K$7)*SQRT(AA1337/2),Riskregister!$L$7-(Riskregister!$L$7-Riskregister!$K$7)*SQRT((1-AA1337)/2)))</f>
        <v>2286080.0739102997</v>
      </c>
      <c r="AC1337" s="30">
        <f t="shared" ca="1" si="816"/>
        <v>0.60985859977348911</v>
      </c>
      <c r="AD1337" s="30">
        <f t="shared" ca="1" si="816"/>
        <v>0.53038641857145929</v>
      </c>
      <c r="AE1337" s="30">
        <f ca="1">IF(Riskregister!$E$8="",0,COUNTIF(BI$4:BI$53,"&lt;"&amp;AC1337)*IF(AD1337&lt;0.5,Riskregister!$K$8+(Riskregister!$L$8-Riskregister!$K$8)*SQRT(AD1337/2),Riskregister!$L$8-(Riskregister!$L$8-Riskregister!$K$8)*SQRT((1-AD1337)/2)))</f>
        <v>8167581.829110276</v>
      </c>
      <c r="AF1337" s="30">
        <f t="shared" ca="1" si="817"/>
        <v>0.66552768988147815</v>
      </c>
      <c r="AG1337" s="30">
        <f t="shared" ca="1" si="817"/>
        <v>0.80853834140691738</v>
      </c>
      <c r="AH1337" s="30">
        <f>IF(Riskregister!$E$9="",0,COUNTIF(BJ$4:BJ$53,"&lt;"&amp;AF1337)*IF(AG1337&lt;0.5,Riskregister!$K$9+(Riskregister!$L$9-Riskregister!$K$9)*SQRT(AG1337/2),Riskregister!$L$9-(Riskregister!$L$9-Riskregister!$K$9)*SQRT((1-AG1337)/2)))</f>
        <v>0</v>
      </c>
      <c r="AI1337" s="30">
        <f t="shared" ca="1" si="818"/>
        <v>0.65892393913568914</v>
      </c>
      <c r="AJ1337" s="30">
        <f t="shared" ca="1" si="818"/>
        <v>0.43420788576223979</v>
      </c>
      <c r="AK1337" s="30">
        <f>IF(Riskregister!$E$10="",0,COUNTIF(BK$4:BK$53,"&lt;"&amp;AI1337)*IF(AJ1337&lt;0.5,Riskregister!$K$10+(Riskregister!$L$10-Riskregister!$K$10)*SQRT(AJ1337/2),Riskregister!$L$10-(Riskregister!$L$10-Riskregister!$K$10)*SQRT((1-AJ1337)/2)))</f>
        <v>0</v>
      </c>
      <c r="AL1337" s="30">
        <f t="shared" ca="1" si="819"/>
        <v>0.36286110168371988</v>
      </c>
      <c r="AM1337" s="30">
        <f t="shared" ca="1" si="819"/>
        <v>0.58585443996341879</v>
      </c>
      <c r="AN1337" s="30">
        <f>IF(Riskregister!$E$11="",0,COUNTIF(BL$4:BL$53,"&lt;"&amp;AL1337)*IF(AM1337&lt;0.5,Riskregister!$K$11+(Riskregister!$L$11-Riskregister!$K$11)*SQRT(AM1337/2),Riskregister!$L$11-(Riskregister!$L$11-Riskregister!$K$11)*SQRT((1-AM1337)/2)))</f>
        <v>0</v>
      </c>
      <c r="AO1337" s="30">
        <f t="shared" ca="1" si="820"/>
        <v>0.99269411521700479</v>
      </c>
      <c r="AP1337" s="30">
        <f t="shared" ca="1" si="820"/>
        <v>0.7933392535319328</v>
      </c>
      <c r="AQ1337" s="30">
        <f>IF(Riskregister!$E$12="",0,COUNTIF(BM$4:BM$53,"&lt;"&amp;AO1337)*IF(AP1337&lt;0.5,Riskregister!$K$12+(Riskregister!$L$12-Riskregister!$K$12)*SQRT(AP1337/2),Riskregister!$L$12-(Riskregister!$L$12-Riskregister!$K$12)*SQRT((1-AP1337)/2)))</f>
        <v>0</v>
      </c>
      <c r="AR1337" s="30">
        <f t="shared" ca="1" si="821"/>
        <v>0.85552010643393472</v>
      </c>
      <c r="AS1337" s="30">
        <f t="shared" ca="1" si="821"/>
        <v>0.92855204139917857</v>
      </c>
      <c r="AT1337" s="30">
        <f>IF(Riskregister!$E$13="",0,COUNTIF(BN$4:BN$53,"&lt;"&amp;AR1337)*IF(AS1337&lt;0.5,Riskregister!$K$13+(Riskregister!$L$13-Riskregister!$K$13)*SQRT(AS1337/2),Riskregister!$L$13-(Riskregister!$L$13-Riskregister!$K$13)*SQRT((1-AS1337)/2)))</f>
        <v>0</v>
      </c>
      <c r="AU1337" s="30">
        <f t="shared" ca="1" si="822"/>
        <v>0.83115226100894291</v>
      </c>
      <c r="AV1337" s="30">
        <f t="shared" ca="1" si="822"/>
        <v>0.24744922012996007</v>
      </c>
      <c r="AW1337" s="30">
        <f>IF(Riskregister!$E$14="",0,COUNTIF(BO$4:BO$53,"&lt;"&amp;AU1337)*IF(AV1337&lt;0.5,Riskregister!$K$14+(Riskregister!$L$14-Riskregister!$K$14)*SQRT(AV1337/2),Riskregister!$L$14-(Riskregister!$L$14-Riskregister!$K$14)*SQRT((1-AV1337)/2)))</f>
        <v>0</v>
      </c>
      <c r="AX1337" s="30">
        <f t="shared" ca="1" si="823"/>
        <v>0.62534190065633144</v>
      </c>
      <c r="AY1337" s="30">
        <f t="shared" ca="1" si="823"/>
        <v>0.97308811254531102</v>
      </c>
      <c r="AZ1337" s="30">
        <f>IF(Riskregister!$E$15="",0,COUNTIF(BP$4:BP$53,"&lt;"&amp;AX1337)*IF(AY1337&lt;0.5,Riskregister!$K$15+(Riskregister!$L$15-Riskregister!$K$15)*SQRT(AY1337/2),Riskregister!$L$15-(Riskregister!$L$15-Riskregister!$K$15)*SQRT((1-AY1337)/2)))</f>
        <v>0</v>
      </c>
      <c r="BA1337" s="30">
        <f t="shared" ca="1" si="824"/>
        <v>0.88031899481375797</v>
      </c>
      <c r="BB1337" s="30">
        <f t="shared" ca="1" si="824"/>
        <v>0.25620160155837202</v>
      </c>
      <c r="BC1337" s="30">
        <f>IF(Riskregister!$E$16="",0,COUNTIF(BQ$4:BQ$53,"&lt;"&amp;BA1337)*IF(BB1337&lt;0.5,Riskregister!$K$16+(Riskregister!$L$16-Riskregister!$K$16)*SQRT(BB1337/2),Riskregister!$L$16-(Riskregister!$L$16-Riskregister!$K$16)*SQRT((1-BB1337)/2)))</f>
        <v>0</v>
      </c>
      <c r="BD1337" s="30">
        <f t="shared" ca="1" si="800"/>
        <v>13493687.993850905</v>
      </c>
    </row>
    <row r="1338" spans="20:56" x14ac:dyDescent="0.35">
      <c r="T1338" s="30">
        <f t="shared" ca="1" si="813"/>
        <v>0.32965868693643519</v>
      </c>
      <c r="U1338" s="30">
        <f t="shared" ca="1" si="813"/>
        <v>0.38968296065150743</v>
      </c>
      <c r="V1338" s="30">
        <f ca="1">IF(Riskregister!$E$5="",0,COUNTIF(BF$4:BF$53,"&lt;"&amp;T1338)*IF(U1338&lt;0.5,Riskregister!$K$5+(Riskregister!$L$5-Riskregister!$K$5)*SQRT(U1338/2),Riskregister!$L$5-(Riskregister!$L$5-Riskregister!$K$5)*SQRT((1-U1338)/2)))</f>
        <v>1045901.5001606274</v>
      </c>
      <c r="W1338" s="30">
        <f t="shared" ca="1" si="814"/>
        <v>0.62294314669275264</v>
      </c>
      <c r="X1338" s="30">
        <f t="shared" ca="1" si="814"/>
        <v>0.44510369030942665</v>
      </c>
      <c r="Y1338" s="30">
        <f ca="1">IF(Riskregister!$E$6="",0,COUNTIF(BG$4:BG$53,"&lt;"&amp;W1338)*IF(X1338&lt;0.5,Riskregister!$K$6+(Riskregister!$L$6-Riskregister!$K$6)*SQRT(X1338/2),Riskregister!$L$6-(Riskregister!$L$6-Riskregister!$K$6)*SQRT((1-X1338)/2)))</f>
        <v>2098314.4329614243</v>
      </c>
      <c r="Z1338" s="30">
        <f t="shared" ca="1" si="815"/>
        <v>0.59669727318571208</v>
      </c>
      <c r="AA1338" s="30">
        <f t="shared" ca="1" si="815"/>
        <v>0.93282308525705782</v>
      </c>
      <c r="AB1338" s="30">
        <f ca="1">IF(Riskregister!$E$7="",0,COUNTIF(BH$4:BH$53,"&lt;"&amp;Z1338)*IF(AA1338&lt;0.5,Riskregister!$K$7+(Riskregister!$L$7-Riskregister!$K$7)*SQRT(AA1338/2),Riskregister!$L$7-(Riskregister!$L$7-Riskregister!$K$7)*SQRT((1-AA1338)/2)))</f>
        <v>2350984.7270167135</v>
      </c>
      <c r="AC1338" s="30">
        <f t="shared" ca="1" si="816"/>
        <v>0.46942158580473214</v>
      </c>
      <c r="AD1338" s="30">
        <f t="shared" ca="1" si="816"/>
        <v>0.11901614073631339</v>
      </c>
      <c r="AE1338" s="30">
        <f ca="1">IF(Riskregister!$E$8="",0,COUNTIF(BI$4:BI$53,"&lt;"&amp;AC1338)*IF(AD1338&lt;0.5,Riskregister!$K$8+(Riskregister!$L$8-Riskregister!$K$8)*SQRT(AD1338/2),Riskregister!$L$8-(Riskregister!$L$8-Riskregister!$K$8)*SQRT((1-AD1338)/2)))</f>
        <v>2893061.9480795381</v>
      </c>
      <c r="AF1338" s="30">
        <f t="shared" ca="1" si="817"/>
        <v>0.84616714849549224</v>
      </c>
      <c r="AG1338" s="30">
        <f t="shared" ca="1" si="817"/>
        <v>1.4638608974174683E-2</v>
      </c>
      <c r="AH1338" s="30">
        <f>IF(Riskregister!$E$9="",0,COUNTIF(BJ$4:BJ$53,"&lt;"&amp;AF1338)*IF(AG1338&lt;0.5,Riskregister!$K$9+(Riskregister!$L$9-Riskregister!$K$9)*SQRT(AG1338/2),Riskregister!$L$9-(Riskregister!$L$9-Riskregister!$K$9)*SQRT((1-AG1338)/2)))</f>
        <v>0</v>
      </c>
      <c r="AI1338" s="30">
        <f t="shared" ca="1" si="818"/>
        <v>0.57094140680055105</v>
      </c>
      <c r="AJ1338" s="30">
        <f t="shared" ca="1" si="818"/>
        <v>0.81958060673327549</v>
      </c>
      <c r="AK1338" s="30">
        <f>IF(Riskregister!$E$10="",0,COUNTIF(BK$4:BK$53,"&lt;"&amp;AI1338)*IF(AJ1338&lt;0.5,Riskregister!$K$10+(Riskregister!$L$10-Riskregister!$K$10)*SQRT(AJ1338/2),Riskregister!$L$10-(Riskregister!$L$10-Riskregister!$K$10)*SQRT((1-AJ1338)/2)))</f>
        <v>0</v>
      </c>
      <c r="AL1338" s="30">
        <f t="shared" ca="1" si="819"/>
        <v>0.4422330868091976</v>
      </c>
      <c r="AM1338" s="30">
        <f t="shared" ca="1" si="819"/>
        <v>6.600999050187617E-2</v>
      </c>
      <c r="AN1338" s="30">
        <f>IF(Riskregister!$E$11="",0,COUNTIF(BL$4:BL$53,"&lt;"&amp;AL1338)*IF(AM1338&lt;0.5,Riskregister!$K$11+(Riskregister!$L$11-Riskregister!$K$11)*SQRT(AM1338/2),Riskregister!$L$11-(Riskregister!$L$11-Riskregister!$K$11)*SQRT((1-AM1338)/2)))</f>
        <v>0</v>
      </c>
      <c r="AO1338" s="30">
        <f t="shared" ca="1" si="820"/>
        <v>0.43101705600884743</v>
      </c>
      <c r="AP1338" s="30">
        <f t="shared" ca="1" si="820"/>
        <v>0.8037885743683848</v>
      </c>
      <c r="AQ1338" s="30">
        <f>IF(Riskregister!$E$12="",0,COUNTIF(BM$4:BM$53,"&lt;"&amp;AO1338)*IF(AP1338&lt;0.5,Riskregister!$K$12+(Riskregister!$L$12-Riskregister!$K$12)*SQRT(AP1338/2),Riskregister!$L$12-(Riskregister!$L$12-Riskregister!$K$12)*SQRT((1-AP1338)/2)))</f>
        <v>0</v>
      </c>
      <c r="AR1338" s="30">
        <f t="shared" ca="1" si="821"/>
        <v>0.70924657725268692</v>
      </c>
      <c r="AS1338" s="30">
        <f t="shared" ca="1" si="821"/>
        <v>0.28274615351924637</v>
      </c>
      <c r="AT1338" s="30">
        <f>IF(Riskregister!$E$13="",0,COUNTIF(BN$4:BN$53,"&lt;"&amp;AR1338)*IF(AS1338&lt;0.5,Riskregister!$K$13+(Riskregister!$L$13-Riskregister!$K$13)*SQRT(AS1338/2),Riskregister!$L$13-(Riskregister!$L$13-Riskregister!$K$13)*SQRT((1-AS1338)/2)))</f>
        <v>0</v>
      </c>
      <c r="AU1338" s="30">
        <f t="shared" ca="1" si="822"/>
        <v>0.52029488400842927</v>
      </c>
      <c r="AV1338" s="30">
        <f t="shared" ca="1" si="822"/>
        <v>0.30313316132080192</v>
      </c>
      <c r="AW1338" s="30">
        <f>IF(Riskregister!$E$14="",0,COUNTIF(BO$4:BO$53,"&lt;"&amp;AU1338)*IF(AV1338&lt;0.5,Riskregister!$K$14+(Riskregister!$L$14-Riskregister!$K$14)*SQRT(AV1338/2),Riskregister!$L$14-(Riskregister!$L$14-Riskregister!$K$14)*SQRT((1-AV1338)/2)))</f>
        <v>0</v>
      </c>
      <c r="AX1338" s="30">
        <f t="shared" ca="1" si="823"/>
        <v>0.74941623283631242</v>
      </c>
      <c r="AY1338" s="30">
        <f t="shared" ca="1" si="823"/>
        <v>0.86445910279851357</v>
      </c>
      <c r="AZ1338" s="30">
        <f>IF(Riskregister!$E$15="",0,COUNTIF(BP$4:BP$53,"&lt;"&amp;AX1338)*IF(AY1338&lt;0.5,Riskregister!$K$15+(Riskregister!$L$15-Riskregister!$K$15)*SQRT(AY1338/2),Riskregister!$L$15-(Riskregister!$L$15-Riskregister!$K$15)*SQRT((1-AY1338)/2)))</f>
        <v>0</v>
      </c>
      <c r="BA1338" s="30">
        <f t="shared" ca="1" si="824"/>
        <v>0.57608096264039876</v>
      </c>
      <c r="BB1338" s="30">
        <f t="shared" ca="1" si="824"/>
        <v>7.063525418188199E-2</v>
      </c>
      <c r="BC1338" s="30">
        <f>IF(Riskregister!$E$16="",0,COUNTIF(BQ$4:BQ$53,"&lt;"&amp;BA1338)*IF(BB1338&lt;0.5,Riskregister!$K$16+(Riskregister!$L$16-Riskregister!$K$16)*SQRT(BB1338/2),Riskregister!$L$16-(Riskregister!$L$16-Riskregister!$K$16)*SQRT((1-BB1338)/2)))</f>
        <v>0</v>
      </c>
      <c r="BD1338" s="30">
        <f t="shared" ca="1" si="800"/>
        <v>8388262.608218303</v>
      </c>
    </row>
    <row r="1339" spans="20:56" x14ac:dyDescent="0.35">
      <c r="T1339" s="30">
        <f t="shared" ca="1" si="813"/>
        <v>0.25746922531431204</v>
      </c>
      <c r="U1339" s="30">
        <f t="shared" ca="1" si="813"/>
        <v>0.86614694943957804</v>
      </c>
      <c r="V1339" s="30">
        <f ca="1">IF(Riskregister!$E$5="",0,COUNTIF(BF$4:BF$53,"&lt;"&amp;T1339)*IF(U1339&lt;0.5,Riskregister!$K$5+(Riskregister!$L$5-Riskregister!$K$5)*SQRT(U1339/2),Riskregister!$L$5-(Riskregister!$L$5-Riskregister!$K$5)*SQRT((1-U1339)/2)))</f>
        <v>967168.54706253519</v>
      </c>
      <c r="W1339" s="30">
        <f t="shared" ca="1" si="814"/>
        <v>0.20342987652560174</v>
      </c>
      <c r="X1339" s="30">
        <f t="shared" ca="1" si="814"/>
        <v>0.76097307907623435</v>
      </c>
      <c r="Y1339" s="30">
        <f ca="1">IF(Riskregister!$E$6="",0,COUNTIF(BG$4:BG$53,"&lt;"&amp;W1339)*IF(X1339&lt;0.5,Riskregister!$K$6+(Riskregister!$L$6-Riskregister!$K$6)*SQRT(X1339/2),Riskregister!$L$6-(Riskregister!$L$6-Riskregister!$K$6)*SQRT((1-X1339)/2)))</f>
        <v>1377727.0599676534</v>
      </c>
      <c r="Z1339" s="30">
        <f t="shared" ca="1" si="815"/>
        <v>0.82018696768872035</v>
      </c>
      <c r="AA1339" s="30">
        <f t="shared" ca="1" si="815"/>
        <v>0.92287784789323257</v>
      </c>
      <c r="AB1339" s="30">
        <f ca="1">IF(Riskregister!$E$7="",0,COUNTIF(BH$4:BH$53,"&lt;"&amp;Z1339)*IF(AA1339&lt;0.5,Riskregister!$K$7+(Riskregister!$L$7-Riskregister!$K$7)*SQRT(AA1339/2),Riskregister!$L$7-(Riskregister!$L$7-Riskregister!$K$7)*SQRT((1-AA1339)/2)))</f>
        <v>2981435.3088482176</v>
      </c>
      <c r="AC1339" s="30">
        <f t="shared" ca="1" si="816"/>
        <v>0.64885870807804036</v>
      </c>
      <c r="AD1339" s="30">
        <f t="shared" ca="1" si="816"/>
        <v>0.99358263926135981</v>
      </c>
      <c r="AE1339" s="30">
        <f ca="1">IF(Riskregister!$E$8="",0,COUNTIF(BI$4:BI$53,"&lt;"&amp;AC1339)*IF(AD1339&lt;0.5,Riskregister!$K$8+(Riskregister!$L$8-Riskregister!$K$8)*SQRT(AD1339/2),Riskregister!$L$8-(Riskregister!$L$8-Riskregister!$K$8)*SQRT((1-AD1339)/2)))</f>
        <v>14201302.470127439</v>
      </c>
      <c r="AF1339" s="30">
        <f t="shared" ca="1" si="817"/>
        <v>0.38814800783592551</v>
      </c>
      <c r="AG1339" s="30">
        <f t="shared" ca="1" si="817"/>
        <v>0.34364026342687748</v>
      </c>
      <c r="AH1339" s="30">
        <f>IF(Riskregister!$E$9="",0,COUNTIF(BJ$4:BJ$53,"&lt;"&amp;AF1339)*IF(AG1339&lt;0.5,Riskregister!$K$9+(Riskregister!$L$9-Riskregister!$K$9)*SQRT(AG1339/2),Riskregister!$L$9-(Riskregister!$L$9-Riskregister!$K$9)*SQRT((1-AG1339)/2)))</f>
        <v>0</v>
      </c>
      <c r="AI1339" s="30">
        <f t="shared" ca="1" si="818"/>
        <v>0.46786082911016658</v>
      </c>
      <c r="AJ1339" s="30">
        <f t="shared" ca="1" si="818"/>
        <v>7.4150955788458872E-2</v>
      </c>
      <c r="AK1339" s="30">
        <f>IF(Riskregister!$E$10="",0,COUNTIF(BK$4:BK$53,"&lt;"&amp;AI1339)*IF(AJ1339&lt;0.5,Riskregister!$K$10+(Riskregister!$L$10-Riskregister!$K$10)*SQRT(AJ1339/2),Riskregister!$L$10-(Riskregister!$L$10-Riskregister!$K$10)*SQRT((1-AJ1339)/2)))</f>
        <v>0</v>
      </c>
      <c r="AL1339" s="30">
        <f t="shared" ca="1" si="819"/>
        <v>2.729272238471625E-2</v>
      </c>
      <c r="AM1339" s="30">
        <f t="shared" ca="1" si="819"/>
        <v>0.22141823584222919</v>
      </c>
      <c r="AN1339" s="30">
        <f>IF(Riskregister!$E$11="",0,COUNTIF(BL$4:BL$53,"&lt;"&amp;AL1339)*IF(AM1339&lt;0.5,Riskregister!$K$11+(Riskregister!$L$11-Riskregister!$K$11)*SQRT(AM1339/2),Riskregister!$L$11-(Riskregister!$L$11-Riskregister!$K$11)*SQRT((1-AM1339)/2)))</f>
        <v>0</v>
      </c>
      <c r="AO1339" s="30">
        <f t="shared" ca="1" si="820"/>
        <v>0.24845237445434509</v>
      </c>
      <c r="AP1339" s="30">
        <f t="shared" ca="1" si="820"/>
        <v>0.67212786368644872</v>
      </c>
      <c r="AQ1339" s="30">
        <f>IF(Riskregister!$E$12="",0,COUNTIF(BM$4:BM$53,"&lt;"&amp;AO1339)*IF(AP1339&lt;0.5,Riskregister!$K$12+(Riskregister!$L$12-Riskregister!$K$12)*SQRT(AP1339/2),Riskregister!$L$12-(Riskregister!$L$12-Riskregister!$K$12)*SQRT((1-AP1339)/2)))</f>
        <v>0</v>
      </c>
      <c r="AR1339" s="30">
        <f t="shared" ca="1" si="821"/>
        <v>0.36841399076056769</v>
      </c>
      <c r="AS1339" s="30">
        <f t="shared" ca="1" si="821"/>
        <v>0.5781536919159519</v>
      </c>
      <c r="AT1339" s="30">
        <f>IF(Riskregister!$E$13="",0,COUNTIF(BN$4:BN$53,"&lt;"&amp;AR1339)*IF(AS1339&lt;0.5,Riskregister!$K$13+(Riskregister!$L$13-Riskregister!$K$13)*SQRT(AS1339/2),Riskregister!$L$13-(Riskregister!$L$13-Riskregister!$K$13)*SQRT((1-AS1339)/2)))</f>
        <v>0</v>
      </c>
      <c r="AU1339" s="30">
        <f t="shared" ca="1" si="822"/>
        <v>0.1335879190277347</v>
      </c>
      <c r="AV1339" s="30">
        <f t="shared" ca="1" si="822"/>
        <v>0.41927981310257956</v>
      </c>
      <c r="AW1339" s="30">
        <f>IF(Riskregister!$E$14="",0,COUNTIF(BO$4:BO$53,"&lt;"&amp;AU1339)*IF(AV1339&lt;0.5,Riskregister!$K$14+(Riskregister!$L$14-Riskregister!$K$14)*SQRT(AV1339/2),Riskregister!$L$14-(Riskregister!$L$14-Riskregister!$K$14)*SQRT((1-AV1339)/2)))</f>
        <v>0</v>
      </c>
      <c r="AX1339" s="30">
        <f t="shared" ca="1" si="823"/>
        <v>0.47432107232617304</v>
      </c>
      <c r="AY1339" s="30">
        <f t="shared" ca="1" si="823"/>
        <v>0.8734996620798674</v>
      </c>
      <c r="AZ1339" s="30">
        <f>IF(Riskregister!$E$15="",0,COUNTIF(BP$4:BP$53,"&lt;"&amp;AX1339)*IF(AY1339&lt;0.5,Riskregister!$K$15+(Riskregister!$L$15-Riskregister!$K$15)*SQRT(AY1339/2),Riskregister!$L$15-(Riskregister!$L$15-Riskregister!$K$15)*SQRT((1-AY1339)/2)))</f>
        <v>0</v>
      </c>
      <c r="BA1339" s="30">
        <f t="shared" ca="1" si="824"/>
        <v>0.84829738270546629</v>
      </c>
      <c r="BB1339" s="30">
        <f t="shared" ca="1" si="824"/>
        <v>0.29113703071565367</v>
      </c>
      <c r="BC1339" s="30">
        <f>IF(Riskregister!$E$16="",0,COUNTIF(BQ$4:BQ$53,"&lt;"&amp;BA1339)*IF(BB1339&lt;0.5,Riskregister!$K$16+(Riskregister!$L$16-Riskregister!$K$16)*SQRT(BB1339/2),Riskregister!$L$16-(Riskregister!$L$16-Riskregister!$K$16)*SQRT((1-BB1339)/2)))</f>
        <v>0</v>
      </c>
      <c r="BD1339" s="30">
        <f t="shared" ca="1" si="800"/>
        <v>19527633.386005845</v>
      </c>
    </row>
    <row r="1340" spans="20:56" x14ac:dyDescent="0.35">
      <c r="T1340" s="30">
        <f t="shared" ca="1" si="813"/>
        <v>0.51656773556102664</v>
      </c>
      <c r="U1340" s="30">
        <f t="shared" ca="1" si="813"/>
        <v>0.29485693462359175</v>
      </c>
      <c r="V1340" s="30">
        <f ca="1">IF(Riskregister!$E$5="",0,COUNTIF(BF$4:BF$53,"&lt;"&amp;T1340)*IF(U1340&lt;0.5,Riskregister!$K$5+(Riskregister!$L$5-Riskregister!$K$5)*SQRT(U1340/2),Riskregister!$L$5-(Riskregister!$L$5-Riskregister!$K$5)*SQRT((1-U1340)/2)))</f>
        <v>1291135.4672495245</v>
      </c>
      <c r="W1340" s="30">
        <f t="shared" ca="1" si="814"/>
        <v>0.41385362242878365</v>
      </c>
      <c r="X1340" s="30">
        <f t="shared" ca="1" si="814"/>
        <v>0.33819062550802881</v>
      </c>
      <c r="Y1340" s="30">
        <f ca="1">IF(Riskregister!$E$6="",0,COUNTIF(BG$4:BG$53,"&lt;"&amp;W1340)*IF(X1340&lt;0.5,Riskregister!$K$6+(Riskregister!$L$6-Riskregister!$K$6)*SQRT(X1340/2),Riskregister!$L$6-(Riskregister!$L$6-Riskregister!$K$6)*SQRT((1-X1340)/2)))</f>
        <v>940181.60833879584</v>
      </c>
      <c r="Z1340" s="30">
        <f t="shared" ca="1" si="815"/>
        <v>0.72656804178790435</v>
      </c>
      <c r="AA1340" s="30">
        <f t="shared" ca="1" si="815"/>
        <v>0.88303154082627078</v>
      </c>
      <c r="AB1340" s="30">
        <f ca="1">IF(Riskregister!$E$7="",0,COUNTIF(BH$4:BH$53,"&lt;"&amp;Z1340)*IF(AA1340&lt;0.5,Riskregister!$K$7+(Riskregister!$L$7-Riskregister!$K$7)*SQRT(AA1340/2),Riskregister!$L$7-(Riskregister!$L$7-Riskregister!$K$7)*SQRT((1-AA1340)/2)))</f>
        <v>2522861.6389828306</v>
      </c>
      <c r="AC1340" s="30">
        <f t="shared" ca="1" si="816"/>
        <v>0.11218505195341621</v>
      </c>
      <c r="AD1340" s="30">
        <f t="shared" ca="1" si="816"/>
        <v>0.32958430767639568</v>
      </c>
      <c r="AE1340" s="30">
        <f ca="1">IF(Riskregister!$E$8="",0,COUNTIF(BI$4:BI$53,"&lt;"&amp;AC1340)*IF(AD1340&lt;0.5,Riskregister!$K$8+(Riskregister!$L$8-Riskregister!$K$8)*SQRT(AD1340/2),Riskregister!$L$8-(Riskregister!$L$8-Riskregister!$K$8)*SQRT((1-AD1340)/2)))</f>
        <v>2207946.1937606605</v>
      </c>
      <c r="AF1340" s="30">
        <f t="shared" ca="1" si="817"/>
        <v>0.22783572423441423</v>
      </c>
      <c r="AG1340" s="30">
        <f t="shared" ca="1" si="817"/>
        <v>0.76873713754970707</v>
      </c>
      <c r="AH1340" s="30">
        <f>IF(Riskregister!$E$9="",0,COUNTIF(BJ$4:BJ$53,"&lt;"&amp;AF1340)*IF(AG1340&lt;0.5,Riskregister!$K$9+(Riskregister!$L$9-Riskregister!$K$9)*SQRT(AG1340/2),Riskregister!$L$9-(Riskregister!$L$9-Riskregister!$K$9)*SQRT((1-AG1340)/2)))</f>
        <v>0</v>
      </c>
      <c r="AI1340" s="30">
        <f t="shared" ca="1" si="818"/>
        <v>0.56053040379159402</v>
      </c>
      <c r="AJ1340" s="30">
        <f t="shared" ca="1" si="818"/>
        <v>0.45022445031544889</v>
      </c>
      <c r="AK1340" s="30">
        <f>IF(Riskregister!$E$10="",0,COUNTIF(BK$4:BK$53,"&lt;"&amp;AI1340)*IF(AJ1340&lt;0.5,Riskregister!$K$10+(Riskregister!$L$10-Riskregister!$K$10)*SQRT(AJ1340/2),Riskregister!$L$10-(Riskregister!$L$10-Riskregister!$K$10)*SQRT((1-AJ1340)/2)))</f>
        <v>0</v>
      </c>
      <c r="AL1340" s="30">
        <f t="shared" ca="1" si="819"/>
        <v>0.97054384056860421</v>
      </c>
      <c r="AM1340" s="30">
        <f t="shared" ca="1" si="819"/>
        <v>9.309100921083413E-2</v>
      </c>
      <c r="AN1340" s="30">
        <f>IF(Riskregister!$E$11="",0,COUNTIF(BL$4:BL$53,"&lt;"&amp;AL1340)*IF(AM1340&lt;0.5,Riskregister!$K$11+(Riskregister!$L$11-Riskregister!$K$11)*SQRT(AM1340/2),Riskregister!$L$11-(Riskregister!$L$11-Riskregister!$K$11)*SQRT((1-AM1340)/2)))</f>
        <v>0</v>
      </c>
      <c r="AO1340" s="30">
        <f t="shared" ca="1" si="820"/>
        <v>0.61827265280237065</v>
      </c>
      <c r="AP1340" s="30">
        <f t="shared" ca="1" si="820"/>
        <v>0.55987055902097049</v>
      </c>
      <c r="AQ1340" s="30">
        <f>IF(Riskregister!$E$12="",0,COUNTIF(BM$4:BM$53,"&lt;"&amp;AO1340)*IF(AP1340&lt;0.5,Riskregister!$K$12+(Riskregister!$L$12-Riskregister!$K$12)*SQRT(AP1340/2),Riskregister!$L$12-(Riskregister!$L$12-Riskregister!$K$12)*SQRT((1-AP1340)/2)))</f>
        <v>0</v>
      </c>
      <c r="AR1340" s="30">
        <f t="shared" ca="1" si="821"/>
        <v>0.47730942657001807</v>
      </c>
      <c r="AS1340" s="30">
        <f t="shared" ca="1" si="821"/>
        <v>0.90120558042083143</v>
      </c>
      <c r="AT1340" s="30">
        <f>IF(Riskregister!$E$13="",0,COUNTIF(BN$4:BN$53,"&lt;"&amp;AR1340)*IF(AS1340&lt;0.5,Riskregister!$K$13+(Riskregister!$L$13-Riskregister!$K$13)*SQRT(AS1340/2),Riskregister!$L$13-(Riskregister!$L$13-Riskregister!$K$13)*SQRT((1-AS1340)/2)))</f>
        <v>0</v>
      </c>
      <c r="AU1340" s="30">
        <f t="shared" ca="1" si="822"/>
        <v>0.29364385213789057</v>
      </c>
      <c r="AV1340" s="30">
        <f t="shared" ca="1" si="822"/>
        <v>0.65595290114322979</v>
      </c>
      <c r="AW1340" s="30">
        <f>IF(Riskregister!$E$14="",0,COUNTIF(BO$4:BO$53,"&lt;"&amp;AU1340)*IF(AV1340&lt;0.5,Riskregister!$K$14+(Riskregister!$L$14-Riskregister!$K$14)*SQRT(AV1340/2),Riskregister!$L$14-(Riskregister!$L$14-Riskregister!$K$14)*SQRT((1-AV1340)/2)))</f>
        <v>0</v>
      </c>
      <c r="AX1340" s="30">
        <f t="shared" ca="1" si="823"/>
        <v>0.85912525072969992</v>
      </c>
      <c r="AY1340" s="30">
        <f t="shared" ca="1" si="823"/>
        <v>7.4070356893309763E-2</v>
      </c>
      <c r="AZ1340" s="30">
        <f>IF(Riskregister!$E$15="",0,COUNTIF(BP$4:BP$53,"&lt;"&amp;AX1340)*IF(AY1340&lt;0.5,Riskregister!$K$15+(Riskregister!$L$15-Riskregister!$K$15)*SQRT(AY1340/2),Riskregister!$L$15-(Riskregister!$L$15-Riskregister!$K$15)*SQRT((1-AY1340)/2)))</f>
        <v>0</v>
      </c>
      <c r="BA1340" s="30">
        <f t="shared" ca="1" si="824"/>
        <v>0.22598426935594873</v>
      </c>
      <c r="BB1340" s="30">
        <f t="shared" ca="1" si="824"/>
        <v>0.63903957058476624</v>
      </c>
      <c r="BC1340" s="30">
        <f>IF(Riskregister!$E$16="",0,COUNTIF(BQ$4:BQ$53,"&lt;"&amp;BA1340)*IF(BB1340&lt;0.5,Riskregister!$K$16+(Riskregister!$L$16-Riskregister!$K$16)*SQRT(BB1340/2),Riskregister!$L$16-(Riskregister!$L$16-Riskregister!$K$16)*SQRT((1-BB1340)/2)))</f>
        <v>0</v>
      </c>
      <c r="BD1340" s="30">
        <f t="shared" ca="1" si="800"/>
        <v>6962124.9083318114</v>
      </c>
    </row>
    <row r="1341" spans="20:56" x14ac:dyDescent="0.35">
      <c r="T1341" s="30">
        <f t="shared" ca="1" si="813"/>
        <v>0.74397010046006928</v>
      </c>
      <c r="U1341" s="30">
        <f t="shared" ca="1" si="813"/>
        <v>0.58338102724685648</v>
      </c>
      <c r="V1341" s="30">
        <f ca="1">IF(Riskregister!$E$5="",0,COUNTIF(BF$4:BF$53,"&lt;"&amp;T1341)*IF(U1341&lt;0.5,Riskregister!$K$5+(Riskregister!$L$5-Riskregister!$K$5)*SQRT(U1341/2),Riskregister!$L$5-(Riskregister!$L$5-Riskregister!$K$5)*SQRT((1-U1341)/2)))</f>
        <v>1973078.9831825458</v>
      </c>
      <c r="W1341" s="30">
        <f t="shared" ca="1" si="814"/>
        <v>8.7823381645430132E-2</v>
      </c>
      <c r="X1341" s="30">
        <f t="shared" ca="1" si="814"/>
        <v>0.79424409900461301</v>
      </c>
      <c r="Y1341" s="30">
        <f ca="1">IF(Riskregister!$E$6="",0,COUNTIF(BG$4:BG$53,"&lt;"&amp;W1341)*IF(X1341&lt;0.5,Riskregister!$K$6+(Riskregister!$L$6-Riskregister!$K$6)*SQRT(X1341/2),Riskregister!$L$6-(Riskregister!$L$6-Riskregister!$K$6)*SQRT((1-X1341)/2)))</f>
        <v>0</v>
      </c>
      <c r="Z1341" s="30">
        <f t="shared" ca="1" si="815"/>
        <v>0.84714548406238799</v>
      </c>
      <c r="AA1341" s="30">
        <f t="shared" ca="1" si="815"/>
        <v>0.19781223621423749</v>
      </c>
      <c r="AB1341" s="30">
        <f ca="1">IF(Riskregister!$E$7="",0,COUNTIF(BH$4:BH$53,"&lt;"&amp;Z1341)*IF(AA1341&lt;0.5,Riskregister!$K$7+(Riskregister!$L$7-Riskregister!$K$7)*SQRT(AA1341/2),Riskregister!$L$7-(Riskregister!$L$7-Riskregister!$K$7)*SQRT((1-AA1341)/2)))</f>
        <v>1440654.3074745529</v>
      </c>
      <c r="AC1341" s="30">
        <f t="shared" ca="1" si="816"/>
        <v>0.19446512369682423</v>
      </c>
      <c r="AD1341" s="30">
        <f t="shared" ca="1" si="816"/>
        <v>0.42166770271504628</v>
      </c>
      <c r="AE1341" s="30">
        <f ca="1">IF(Riskregister!$E$8="",0,COUNTIF(BI$4:BI$53,"&lt;"&amp;AC1341)*IF(AD1341&lt;0.5,Riskregister!$K$8+(Riskregister!$L$8-Riskregister!$K$8)*SQRT(AD1341/2),Riskregister!$L$8-(Riskregister!$L$8-Riskregister!$K$8)*SQRT((1-AD1341)/2)))</f>
        <v>2458082.4304200448</v>
      </c>
      <c r="AF1341" s="30">
        <f t="shared" ca="1" si="817"/>
        <v>0.68482990671958344</v>
      </c>
      <c r="AG1341" s="30">
        <f t="shared" ca="1" si="817"/>
        <v>0.42105447357570447</v>
      </c>
      <c r="AH1341" s="30">
        <f>IF(Riskregister!$E$9="",0,COUNTIF(BJ$4:BJ$53,"&lt;"&amp;AF1341)*IF(AG1341&lt;0.5,Riskregister!$K$9+(Riskregister!$L$9-Riskregister!$K$9)*SQRT(AG1341/2),Riskregister!$L$9-(Riskregister!$L$9-Riskregister!$K$9)*SQRT((1-AG1341)/2)))</f>
        <v>0</v>
      </c>
      <c r="AI1341" s="30">
        <f t="shared" ca="1" si="818"/>
        <v>0.30786274385189749</v>
      </c>
      <c r="AJ1341" s="30">
        <f t="shared" ca="1" si="818"/>
        <v>8.4881273695625037E-2</v>
      </c>
      <c r="AK1341" s="30">
        <f>IF(Riskregister!$E$10="",0,COUNTIF(BK$4:BK$53,"&lt;"&amp;AI1341)*IF(AJ1341&lt;0.5,Riskregister!$K$10+(Riskregister!$L$10-Riskregister!$K$10)*SQRT(AJ1341/2),Riskregister!$L$10-(Riskregister!$L$10-Riskregister!$K$10)*SQRT((1-AJ1341)/2)))</f>
        <v>0</v>
      </c>
      <c r="AL1341" s="30">
        <f t="shared" ca="1" si="819"/>
        <v>6.3074382768747439E-3</v>
      </c>
      <c r="AM1341" s="30">
        <f t="shared" ca="1" si="819"/>
        <v>0.4057446685286572</v>
      </c>
      <c r="AN1341" s="30">
        <f>IF(Riskregister!$E$11="",0,COUNTIF(BL$4:BL$53,"&lt;"&amp;AL1341)*IF(AM1341&lt;0.5,Riskregister!$K$11+(Riskregister!$L$11-Riskregister!$K$11)*SQRT(AM1341/2),Riskregister!$L$11-(Riskregister!$L$11-Riskregister!$K$11)*SQRT((1-AM1341)/2)))</f>
        <v>0</v>
      </c>
      <c r="AO1341" s="30">
        <f t="shared" ca="1" si="820"/>
        <v>0.3197573304580118</v>
      </c>
      <c r="AP1341" s="30">
        <f t="shared" ca="1" si="820"/>
        <v>0.43525769710275153</v>
      </c>
      <c r="AQ1341" s="30">
        <f>IF(Riskregister!$E$12="",0,COUNTIF(BM$4:BM$53,"&lt;"&amp;AO1341)*IF(AP1341&lt;0.5,Riskregister!$K$12+(Riskregister!$L$12-Riskregister!$K$12)*SQRT(AP1341/2),Riskregister!$L$12-(Riskregister!$L$12-Riskregister!$K$12)*SQRT((1-AP1341)/2)))</f>
        <v>0</v>
      </c>
      <c r="AR1341" s="30">
        <f t="shared" ca="1" si="821"/>
        <v>0.70506127279474362</v>
      </c>
      <c r="AS1341" s="30">
        <f t="shared" ca="1" si="821"/>
        <v>0.50091597587699555</v>
      </c>
      <c r="AT1341" s="30">
        <f>IF(Riskregister!$E$13="",0,COUNTIF(BN$4:BN$53,"&lt;"&amp;AR1341)*IF(AS1341&lt;0.5,Riskregister!$K$13+(Riskregister!$L$13-Riskregister!$K$13)*SQRT(AS1341/2),Riskregister!$L$13-(Riskregister!$L$13-Riskregister!$K$13)*SQRT((1-AS1341)/2)))</f>
        <v>0</v>
      </c>
      <c r="AU1341" s="30">
        <f t="shared" ca="1" si="822"/>
        <v>2.8633054149728165E-3</v>
      </c>
      <c r="AV1341" s="30">
        <f t="shared" ca="1" si="822"/>
        <v>0.37981636983117706</v>
      </c>
      <c r="AW1341" s="30">
        <f>IF(Riskregister!$E$14="",0,COUNTIF(BO$4:BO$53,"&lt;"&amp;AU1341)*IF(AV1341&lt;0.5,Riskregister!$K$14+(Riskregister!$L$14-Riskregister!$K$14)*SQRT(AV1341/2),Riskregister!$L$14-(Riskregister!$L$14-Riskregister!$K$14)*SQRT((1-AV1341)/2)))</f>
        <v>0</v>
      </c>
      <c r="AX1341" s="30">
        <f t="shared" ca="1" si="823"/>
        <v>0.60163742987792446</v>
      </c>
      <c r="AY1341" s="30">
        <f t="shared" ca="1" si="823"/>
        <v>0.60305005374657006</v>
      </c>
      <c r="AZ1341" s="30">
        <f>IF(Riskregister!$E$15="",0,COUNTIF(BP$4:BP$53,"&lt;"&amp;AX1341)*IF(AY1341&lt;0.5,Riskregister!$K$15+(Riskregister!$L$15-Riskregister!$K$15)*SQRT(AY1341/2),Riskregister!$L$15-(Riskregister!$L$15-Riskregister!$K$15)*SQRT((1-AY1341)/2)))</f>
        <v>0</v>
      </c>
      <c r="BA1341" s="30">
        <f t="shared" ca="1" si="824"/>
        <v>0.11155016866087808</v>
      </c>
      <c r="BB1341" s="30">
        <f t="shared" ca="1" si="824"/>
        <v>0.78342144791834911</v>
      </c>
      <c r="BC1341" s="30">
        <f>IF(Riskregister!$E$16="",0,COUNTIF(BQ$4:BQ$53,"&lt;"&amp;BA1341)*IF(BB1341&lt;0.5,Riskregister!$K$16+(Riskregister!$L$16-Riskregister!$K$16)*SQRT(BB1341/2),Riskregister!$L$16-(Riskregister!$L$16-Riskregister!$K$16)*SQRT((1-BB1341)/2)))</f>
        <v>0</v>
      </c>
      <c r="BD1341" s="30">
        <f t="shared" ca="1" si="800"/>
        <v>5871815.7210771432</v>
      </c>
    </row>
    <row r="1342" spans="20:56" x14ac:dyDescent="0.35">
      <c r="T1342" s="30">
        <f t="shared" ca="1" si="813"/>
        <v>0.48825247501190794</v>
      </c>
      <c r="U1342" s="30">
        <f t="shared" ca="1" si="813"/>
        <v>0.18966585945502634</v>
      </c>
      <c r="V1342" s="30">
        <f ca="1">IF(Riskregister!$E$5="",0,COUNTIF(BF$4:BF$53,"&lt;"&amp;T1342)*IF(U1342&lt;0.5,Riskregister!$K$5+(Riskregister!$L$5-Riskregister!$K$5)*SQRT(U1342/2),Riskregister!$L$5-(Riskregister!$L$5-Riskregister!$K$5)*SQRT((1-U1342)/2)))</f>
        <v>865731.90210566309</v>
      </c>
      <c r="W1342" s="30">
        <f t="shared" ca="1" si="814"/>
        <v>0.15543796171808288</v>
      </c>
      <c r="X1342" s="30">
        <f t="shared" ca="1" si="814"/>
        <v>0.90286166802354639</v>
      </c>
      <c r="Y1342" s="30">
        <f ca="1">IF(Riskregister!$E$6="",0,COUNTIF(BG$4:BG$53,"&lt;"&amp;W1342)*IF(X1342&lt;0.5,Riskregister!$K$6+(Riskregister!$L$6-Riskregister!$K$6)*SQRT(X1342/2),Riskregister!$L$6-(Riskregister!$L$6-Riskregister!$K$6)*SQRT((1-X1342)/2)))</f>
        <v>1603308.560967274</v>
      </c>
      <c r="Z1342" s="30">
        <f t="shared" ca="1" si="815"/>
        <v>9.481608154281973E-2</v>
      </c>
      <c r="AA1342" s="30">
        <f t="shared" ca="1" si="815"/>
        <v>0.35843021098978967</v>
      </c>
      <c r="AB1342" s="30">
        <f ca="1">IF(Riskregister!$E$7="",0,COUNTIF(BH$4:BH$53,"&lt;"&amp;Z1342)*IF(AA1342&lt;0.5,Riskregister!$K$7+(Riskregister!$L$7-Riskregister!$K$7)*SQRT(AA1342/2),Riskregister!$L$7-(Riskregister!$L$7-Riskregister!$K$7)*SQRT((1-AA1342)/2)))</f>
        <v>594504.95363732625</v>
      </c>
      <c r="AC1342" s="30">
        <f t="shared" ca="1" si="816"/>
        <v>1.7998154833979596E-2</v>
      </c>
      <c r="AD1342" s="30">
        <f t="shared" ca="1" si="816"/>
        <v>0.28081630504705601</v>
      </c>
      <c r="AE1342" s="30">
        <f ca="1">IF(Riskregister!$E$8="",0,COUNTIF(BI$4:BI$53,"&lt;"&amp;AC1342)*IF(AD1342&lt;0.5,Riskregister!$K$8+(Riskregister!$L$8-Riskregister!$K$8)*SQRT(AD1342/2),Riskregister!$L$8-(Riskregister!$L$8-Riskregister!$K$8)*SQRT((1-AD1342)/2)))</f>
        <v>0</v>
      </c>
      <c r="AF1342" s="30">
        <f t="shared" ca="1" si="817"/>
        <v>0.54014482169949263</v>
      </c>
      <c r="AG1342" s="30">
        <f t="shared" ca="1" si="817"/>
        <v>9.225419211128516E-4</v>
      </c>
      <c r="AH1342" s="30">
        <f>IF(Riskregister!$E$9="",0,COUNTIF(BJ$4:BJ$53,"&lt;"&amp;AF1342)*IF(AG1342&lt;0.5,Riskregister!$K$9+(Riskregister!$L$9-Riskregister!$K$9)*SQRT(AG1342/2),Riskregister!$L$9-(Riskregister!$L$9-Riskregister!$K$9)*SQRT((1-AG1342)/2)))</f>
        <v>0</v>
      </c>
      <c r="AI1342" s="30">
        <f t="shared" ca="1" si="818"/>
        <v>0.67263830891535781</v>
      </c>
      <c r="AJ1342" s="30">
        <f t="shared" ca="1" si="818"/>
        <v>1.0752383456320014E-2</v>
      </c>
      <c r="AK1342" s="30">
        <f>IF(Riskregister!$E$10="",0,COUNTIF(BK$4:BK$53,"&lt;"&amp;AI1342)*IF(AJ1342&lt;0.5,Riskregister!$K$10+(Riskregister!$L$10-Riskregister!$K$10)*SQRT(AJ1342/2),Riskregister!$L$10-(Riskregister!$L$10-Riskregister!$K$10)*SQRT((1-AJ1342)/2)))</f>
        <v>0</v>
      </c>
      <c r="AL1342" s="30">
        <f t="shared" ca="1" si="819"/>
        <v>0.45815863785673139</v>
      </c>
      <c r="AM1342" s="30">
        <f t="shared" ca="1" si="819"/>
        <v>5.0769641892030815E-2</v>
      </c>
      <c r="AN1342" s="30">
        <f>IF(Riskregister!$E$11="",0,COUNTIF(BL$4:BL$53,"&lt;"&amp;AL1342)*IF(AM1342&lt;0.5,Riskregister!$K$11+(Riskregister!$L$11-Riskregister!$K$11)*SQRT(AM1342/2),Riskregister!$L$11-(Riskregister!$L$11-Riskregister!$K$11)*SQRT((1-AM1342)/2)))</f>
        <v>0</v>
      </c>
      <c r="AO1342" s="30">
        <f t="shared" ca="1" si="820"/>
        <v>0.32150410579509314</v>
      </c>
      <c r="AP1342" s="30">
        <f t="shared" ca="1" si="820"/>
        <v>0.39166257739722765</v>
      </c>
      <c r="AQ1342" s="30">
        <f>IF(Riskregister!$E$12="",0,COUNTIF(BM$4:BM$53,"&lt;"&amp;AO1342)*IF(AP1342&lt;0.5,Riskregister!$K$12+(Riskregister!$L$12-Riskregister!$K$12)*SQRT(AP1342/2),Riskregister!$L$12-(Riskregister!$L$12-Riskregister!$K$12)*SQRT((1-AP1342)/2)))</f>
        <v>0</v>
      </c>
      <c r="AR1342" s="30">
        <f t="shared" ca="1" si="821"/>
        <v>0.87410208372412923</v>
      </c>
      <c r="AS1342" s="30">
        <f t="shared" ca="1" si="821"/>
        <v>0.17657192558505186</v>
      </c>
      <c r="AT1342" s="30">
        <f>IF(Riskregister!$E$13="",0,COUNTIF(BN$4:BN$53,"&lt;"&amp;AR1342)*IF(AS1342&lt;0.5,Riskregister!$K$13+(Riskregister!$L$13-Riskregister!$K$13)*SQRT(AS1342/2),Riskregister!$L$13-(Riskregister!$L$13-Riskregister!$K$13)*SQRT((1-AS1342)/2)))</f>
        <v>0</v>
      </c>
      <c r="AU1342" s="30">
        <f t="shared" ca="1" si="822"/>
        <v>0.71513382337099562</v>
      </c>
      <c r="AV1342" s="30">
        <f t="shared" ca="1" si="822"/>
        <v>0.73523665177078235</v>
      </c>
      <c r="AW1342" s="30">
        <f>IF(Riskregister!$E$14="",0,COUNTIF(BO$4:BO$53,"&lt;"&amp;AU1342)*IF(AV1342&lt;0.5,Riskregister!$K$14+(Riskregister!$L$14-Riskregister!$K$14)*SQRT(AV1342/2),Riskregister!$L$14-(Riskregister!$L$14-Riskregister!$K$14)*SQRT((1-AV1342)/2)))</f>
        <v>0</v>
      </c>
      <c r="AX1342" s="30">
        <f t="shared" ca="1" si="823"/>
        <v>0.27837819111045192</v>
      </c>
      <c r="AY1342" s="30">
        <f t="shared" ca="1" si="823"/>
        <v>0.39210896301651044</v>
      </c>
      <c r="AZ1342" s="30">
        <f>IF(Riskregister!$E$15="",0,COUNTIF(BP$4:BP$53,"&lt;"&amp;AX1342)*IF(AY1342&lt;0.5,Riskregister!$K$15+(Riskregister!$L$15-Riskregister!$K$15)*SQRT(AY1342/2),Riskregister!$L$15-(Riskregister!$L$15-Riskregister!$K$15)*SQRT((1-AY1342)/2)))</f>
        <v>0</v>
      </c>
      <c r="BA1342" s="30">
        <f t="shared" ca="1" si="824"/>
        <v>0.42504843221580568</v>
      </c>
      <c r="BB1342" s="30">
        <f t="shared" ca="1" si="824"/>
        <v>0.54829181605162824</v>
      </c>
      <c r="BC1342" s="30">
        <f>IF(Riskregister!$E$16="",0,COUNTIF(BQ$4:BQ$53,"&lt;"&amp;BA1342)*IF(BB1342&lt;0.5,Riskregister!$K$16+(Riskregister!$L$16-Riskregister!$K$16)*SQRT(BB1342/2),Riskregister!$L$16-(Riskregister!$L$16-Riskregister!$K$16)*SQRT((1-BB1342)/2)))</f>
        <v>0</v>
      </c>
      <c r="BD1342" s="30">
        <f t="shared" ca="1" si="800"/>
        <v>3063545.4167102631</v>
      </c>
    </row>
    <row r="1343" spans="20:56" x14ac:dyDescent="0.35">
      <c r="T1343" s="30">
        <f t="shared" ca="1" si="813"/>
        <v>0.41817345600893607</v>
      </c>
      <c r="U1343" s="30">
        <f t="shared" ca="1" si="813"/>
        <v>0.81053674243429874</v>
      </c>
      <c r="V1343" s="30">
        <f ca="1">IF(Riskregister!$E$5="",0,COUNTIF(BF$4:BF$53,"&lt;"&amp;T1343)*IF(U1343&lt;0.5,Riskregister!$K$5+(Riskregister!$L$5-Riskregister!$K$5)*SQRT(U1343/2),Riskregister!$L$5-(Riskregister!$L$5-Riskregister!$K$5)*SQRT((1-U1343)/2)))</f>
        <v>1384490.2005286212</v>
      </c>
      <c r="W1343" s="30">
        <f t="shared" ca="1" si="814"/>
        <v>0.20993726278348546</v>
      </c>
      <c r="X1343" s="30">
        <f t="shared" ca="1" si="814"/>
        <v>0.93545868020744272</v>
      </c>
      <c r="Y1343" s="30">
        <f ca="1">IF(Riskregister!$E$6="",0,COUNTIF(BG$4:BG$53,"&lt;"&amp;W1343)*IF(X1343&lt;0.5,Riskregister!$K$6+(Riskregister!$L$6-Riskregister!$K$6)*SQRT(X1343/2),Riskregister!$L$6-(Riskregister!$L$6-Riskregister!$K$6)*SQRT((1-X1343)/2)))</f>
        <v>1676647.3472136918</v>
      </c>
      <c r="Z1343" s="30">
        <f t="shared" ca="1" si="815"/>
        <v>0.61681582823356151</v>
      </c>
      <c r="AA1343" s="30">
        <f t="shared" ca="1" si="815"/>
        <v>0.18200463998588345</v>
      </c>
      <c r="AB1343" s="30">
        <f ca="1">IF(Riskregister!$E$7="",0,COUNTIF(BH$4:BH$53,"&lt;"&amp;Z1343)*IF(AA1343&lt;0.5,Riskregister!$K$7+(Riskregister!$L$7-Riskregister!$K$7)*SQRT(AA1343/2),Riskregister!$L$7-(Riskregister!$L$7-Riskregister!$K$7)*SQRT((1-AA1343)/2)))</f>
        <v>1089081.4743704733</v>
      </c>
      <c r="AC1343" s="30">
        <f t="shared" ca="1" si="816"/>
        <v>0.85087842380210377</v>
      </c>
      <c r="AD1343" s="30">
        <f t="shared" ca="1" si="816"/>
        <v>0.17457756180193373</v>
      </c>
      <c r="AE1343" s="30">
        <f ca="1">IF(Riskregister!$E$8="",0,COUNTIF(BI$4:BI$53,"&lt;"&amp;AC1343)*IF(AD1343&lt;0.5,Riskregister!$K$8+(Riskregister!$L$8-Riskregister!$K$8)*SQRT(AD1343/2),Riskregister!$L$8-(Riskregister!$L$8-Riskregister!$K$8)*SQRT((1-AD1343)/2)))</f>
        <v>8442998.5778882988</v>
      </c>
      <c r="AF1343" s="30">
        <f t="shared" ca="1" si="817"/>
        <v>0.10295585723687395</v>
      </c>
      <c r="AG1343" s="30">
        <f t="shared" ca="1" si="817"/>
        <v>0.57687940830349482</v>
      </c>
      <c r="AH1343" s="30">
        <f>IF(Riskregister!$E$9="",0,COUNTIF(BJ$4:BJ$53,"&lt;"&amp;AF1343)*IF(AG1343&lt;0.5,Riskregister!$K$9+(Riskregister!$L$9-Riskregister!$K$9)*SQRT(AG1343/2),Riskregister!$L$9-(Riskregister!$L$9-Riskregister!$K$9)*SQRT((1-AG1343)/2)))</f>
        <v>0</v>
      </c>
      <c r="AI1343" s="30">
        <f t="shared" ca="1" si="818"/>
        <v>0.60081179349545177</v>
      </c>
      <c r="AJ1343" s="30">
        <f t="shared" ca="1" si="818"/>
        <v>0.87852152580453147</v>
      </c>
      <c r="AK1343" s="30">
        <f>IF(Riskregister!$E$10="",0,COUNTIF(BK$4:BK$53,"&lt;"&amp;AI1343)*IF(AJ1343&lt;0.5,Riskregister!$K$10+(Riskregister!$L$10-Riskregister!$K$10)*SQRT(AJ1343/2),Riskregister!$L$10-(Riskregister!$L$10-Riskregister!$K$10)*SQRT((1-AJ1343)/2)))</f>
        <v>0</v>
      </c>
      <c r="AL1343" s="30">
        <f t="shared" ca="1" si="819"/>
        <v>0.26604905405161861</v>
      </c>
      <c r="AM1343" s="30">
        <f t="shared" ca="1" si="819"/>
        <v>0.73436319169130504</v>
      </c>
      <c r="AN1343" s="30">
        <f>IF(Riskregister!$E$11="",0,COUNTIF(BL$4:BL$53,"&lt;"&amp;AL1343)*IF(AM1343&lt;0.5,Riskregister!$K$11+(Riskregister!$L$11-Riskregister!$K$11)*SQRT(AM1343/2),Riskregister!$L$11-(Riskregister!$L$11-Riskregister!$K$11)*SQRT((1-AM1343)/2)))</f>
        <v>0</v>
      </c>
      <c r="AO1343" s="30">
        <f t="shared" ca="1" si="820"/>
        <v>9.7574100731532165E-2</v>
      </c>
      <c r="AP1343" s="30">
        <f t="shared" ca="1" si="820"/>
        <v>9.6524789063802352E-2</v>
      </c>
      <c r="AQ1343" s="30">
        <f>IF(Riskregister!$E$12="",0,COUNTIF(BM$4:BM$53,"&lt;"&amp;AO1343)*IF(AP1343&lt;0.5,Riskregister!$K$12+(Riskregister!$L$12-Riskregister!$K$12)*SQRT(AP1343/2),Riskregister!$L$12-(Riskregister!$L$12-Riskregister!$K$12)*SQRT((1-AP1343)/2)))</f>
        <v>0</v>
      </c>
      <c r="AR1343" s="30">
        <f t="shared" ca="1" si="821"/>
        <v>0.82951893262444043</v>
      </c>
      <c r="AS1343" s="30">
        <f t="shared" ca="1" si="821"/>
        <v>0.57124811056177494</v>
      </c>
      <c r="AT1343" s="30">
        <f>IF(Riskregister!$E$13="",0,COUNTIF(BN$4:BN$53,"&lt;"&amp;AR1343)*IF(AS1343&lt;0.5,Riskregister!$K$13+(Riskregister!$L$13-Riskregister!$K$13)*SQRT(AS1343/2),Riskregister!$L$13-(Riskregister!$L$13-Riskregister!$K$13)*SQRT((1-AS1343)/2)))</f>
        <v>0</v>
      </c>
      <c r="AU1343" s="30">
        <f t="shared" ca="1" si="822"/>
        <v>0.60782095224875865</v>
      </c>
      <c r="AV1343" s="30">
        <f t="shared" ca="1" si="822"/>
        <v>0.90477410335658059</v>
      </c>
      <c r="AW1343" s="30">
        <f>IF(Riskregister!$E$14="",0,COUNTIF(BO$4:BO$53,"&lt;"&amp;AU1343)*IF(AV1343&lt;0.5,Riskregister!$K$14+(Riskregister!$L$14-Riskregister!$K$14)*SQRT(AV1343/2),Riskregister!$L$14-(Riskregister!$L$14-Riskregister!$K$14)*SQRT((1-AV1343)/2)))</f>
        <v>0</v>
      </c>
      <c r="AX1343" s="30">
        <f t="shared" ca="1" si="823"/>
        <v>0.14117649016042932</v>
      </c>
      <c r="AY1343" s="30">
        <f t="shared" ca="1" si="823"/>
        <v>0.42875164455940584</v>
      </c>
      <c r="AZ1343" s="30">
        <f>IF(Riskregister!$E$15="",0,COUNTIF(BP$4:BP$53,"&lt;"&amp;AX1343)*IF(AY1343&lt;0.5,Riskregister!$K$15+(Riskregister!$L$15-Riskregister!$K$15)*SQRT(AY1343/2),Riskregister!$L$15-(Riskregister!$L$15-Riskregister!$K$15)*SQRT((1-AY1343)/2)))</f>
        <v>0</v>
      </c>
      <c r="BA1343" s="30">
        <f t="shared" ca="1" si="824"/>
        <v>0.42157001890014723</v>
      </c>
      <c r="BB1343" s="30">
        <f t="shared" ca="1" si="824"/>
        <v>0.88793499035957102</v>
      </c>
      <c r="BC1343" s="30">
        <f>IF(Riskregister!$E$16="",0,COUNTIF(BQ$4:BQ$53,"&lt;"&amp;BA1343)*IF(BB1343&lt;0.5,Riskregister!$K$16+(Riskregister!$L$16-Riskregister!$K$16)*SQRT(BB1343/2),Riskregister!$L$16-(Riskregister!$L$16-Riskregister!$K$16)*SQRT((1-BB1343)/2)))</f>
        <v>0</v>
      </c>
      <c r="BD1343" s="30">
        <f t="shared" ca="1" si="800"/>
        <v>12593217.600001086</v>
      </c>
    </row>
    <row r="1344" spans="20:56" x14ac:dyDescent="0.35">
      <c r="T1344" s="30">
        <f t="shared" ref="T1344:U1363" ca="1" si="825">RAND()</f>
        <v>0.84696112583274152</v>
      </c>
      <c r="U1344" s="30">
        <f t="shared" ca="1" si="825"/>
        <v>0.77170356214723967</v>
      </c>
      <c r="V1344" s="30">
        <f ca="1">IF(Riskregister!$E$5="",0,COUNTIF(BF$4:BF$53,"&lt;"&amp;T1344)*IF(U1344&lt;0.5,Riskregister!$K$5+(Riskregister!$L$5-Riskregister!$K$5)*SQRT(U1344/2),Riskregister!$L$5-(Riskregister!$L$5-Riskregister!$K$5)*SQRT((1-U1344)/2)))</f>
        <v>2687782.6377593377</v>
      </c>
      <c r="W1344" s="30">
        <f t="shared" ref="W1344:X1363" ca="1" si="826">RAND()</f>
        <v>0.64980595534834262</v>
      </c>
      <c r="X1344" s="30">
        <f t="shared" ca="1" si="826"/>
        <v>0.38041478251219241</v>
      </c>
      <c r="Y1344" s="30">
        <f ca="1">IF(Riskregister!$E$6="",0,COUNTIF(BG$4:BG$53,"&lt;"&amp;W1344)*IF(X1344&lt;0.5,Riskregister!$K$6+(Riskregister!$L$6-Riskregister!$K$6)*SQRT(X1344/2),Riskregister!$L$6-(Riskregister!$L$6-Riskregister!$K$6)*SQRT((1-X1344)/2)))</f>
        <v>1970059.8048096788</v>
      </c>
      <c r="Z1344" s="30">
        <f t="shared" ref="Z1344:AA1363" ca="1" si="827">RAND()</f>
        <v>0.8628710485064589</v>
      </c>
      <c r="AA1344" s="30">
        <f t="shared" ca="1" si="827"/>
        <v>0.49910503611546542</v>
      </c>
      <c r="AB1344" s="30">
        <f ca="1">IF(Riskregister!$E$7="",0,COUNTIF(BH$4:BH$53,"&lt;"&amp;Z1344)*IF(AA1344&lt;0.5,Riskregister!$K$7+(Riskregister!$L$7-Riskregister!$K$7)*SQRT(AA1344/2),Riskregister!$L$7-(Riskregister!$L$7-Riskregister!$K$7)*SQRT((1-AA1344)/2)))</f>
        <v>2023589.8005604423</v>
      </c>
      <c r="AC1344" s="30">
        <f t="shared" ref="AC1344:AD1363" ca="1" si="828">RAND()</f>
        <v>0.43872899705707569</v>
      </c>
      <c r="AD1344" s="30">
        <f t="shared" ca="1" si="828"/>
        <v>0.29495734963365838</v>
      </c>
      <c r="AE1344" s="30">
        <f ca="1">IF(Riskregister!$E$8="",0,COUNTIF(BI$4:BI$53,"&lt;"&amp;AC1344)*IF(AD1344&lt;0.5,Riskregister!$K$8+(Riskregister!$L$8-Riskregister!$K$8)*SQRT(AD1344/2),Riskregister!$L$8-(Riskregister!$L$8-Riskregister!$K$8)*SQRT((1-AD1344)/2)))</f>
        <v>4209877.5196417719</v>
      </c>
      <c r="AF1344" s="30">
        <f t="shared" ref="AF1344:AG1363" ca="1" si="829">RAND()</f>
        <v>0.40266131456446619</v>
      </c>
      <c r="AG1344" s="30">
        <f t="shared" ca="1" si="829"/>
        <v>2.2561199464059212E-2</v>
      </c>
      <c r="AH1344" s="30">
        <f>IF(Riskregister!$E$9="",0,COUNTIF(BJ$4:BJ$53,"&lt;"&amp;AF1344)*IF(AG1344&lt;0.5,Riskregister!$K$9+(Riskregister!$L$9-Riskregister!$K$9)*SQRT(AG1344/2),Riskregister!$L$9-(Riskregister!$L$9-Riskregister!$K$9)*SQRT((1-AG1344)/2)))</f>
        <v>0</v>
      </c>
      <c r="AI1344" s="30">
        <f t="shared" ref="AI1344:AJ1363" ca="1" si="830">RAND()</f>
        <v>0.40175367592008804</v>
      </c>
      <c r="AJ1344" s="30">
        <f t="shared" ca="1" si="830"/>
        <v>0.68589595107020729</v>
      </c>
      <c r="AK1344" s="30">
        <f>IF(Riskregister!$E$10="",0,COUNTIF(BK$4:BK$53,"&lt;"&amp;AI1344)*IF(AJ1344&lt;0.5,Riskregister!$K$10+(Riskregister!$L$10-Riskregister!$K$10)*SQRT(AJ1344/2),Riskregister!$L$10-(Riskregister!$L$10-Riskregister!$K$10)*SQRT((1-AJ1344)/2)))</f>
        <v>0</v>
      </c>
      <c r="AL1344" s="30">
        <f t="shared" ref="AL1344:AM1363" ca="1" si="831">RAND()</f>
        <v>9.143611790649786E-2</v>
      </c>
      <c r="AM1344" s="30">
        <f t="shared" ca="1" si="831"/>
        <v>0.2763276340925076</v>
      </c>
      <c r="AN1344" s="30">
        <f>IF(Riskregister!$E$11="",0,COUNTIF(BL$4:BL$53,"&lt;"&amp;AL1344)*IF(AM1344&lt;0.5,Riskregister!$K$11+(Riskregister!$L$11-Riskregister!$K$11)*SQRT(AM1344/2),Riskregister!$L$11-(Riskregister!$L$11-Riskregister!$K$11)*SQRT((1-AM1344)/2)))</f>
        <v>0</v>
      </c>
      <c r="AO1344" s="30">
        <f t="shared" ref="AO1344:AP1363" ca="1" si="832">RAND()</f>
        <v>0.27758959041300302</v>
      </c>
      <c r="AP1344" s="30">
        <f t="shared" ca="1" si="832"/>
        <v>0.8660975627433255</v>
      </c>
      <c r="AQ1344" s="30">
        <f>IF(Riskregister!$E$12="",0,COUNTIF(BM$4:BM$53,"&lt;"&amp;AO1344)*IF(AP1344&lt;0.5,Riskregister!$K$12+(Riskregister!$L$12-Riskregister!$K$12)*SQRT(AP1344/2),Riskregister!$L$12-(Riskregister!$L$12-Riskregister!$K$12)*SQRT((1-AP1344)/2)))</f>
        <v>0</v>
      </c>
      <c r="AR1344" s="30">
        <f t="shared" ref="AR1344:AS1363" ca="1" si="833">RAND()</f>
        <v>2.0041453214602267E-2</v>
      </c>
      <c r="AS1344" s="30">
        <f t="shared" ca="1" si="833"/>
        <v>0.44911584109254965</v>
      </c>
      <c r="AT1344" s="30">
        <f>IF(Riskregister!$E$13="",0,COUNTIF(BN$4:BN$53,"&lt;"&amp;AR1344)*IF(AS1344&lt;0.5,Riskregister!$K$13+(Riskregister!$L$13-Riskregister!$K$13)*SQRT(AS1344/2),Riskregister!$L$13-(Riskregister!$L$13-Riskregister!$K$13)*SQRT((1-AS1344)/2)))</f>
        <v>0</v>
      </c>
      <c r="AU1344" s="30">
        <f t="shared" ref="AU1344:AV1363" ca="1" si="834">RAND()</f>
        <v>0.39000629647696428</v>
      </c>
      <c r="AV1344" s="30">
        <f t="shared" ca="1" si="834"/>
        <v>0.8033552759483642</v>
      </c>
      <c r="AW1344" s="30">
        <f>IF(Riskregister!$E$14="",0,COUNTIF(BO$4:BO$53,"&lt;"&amp;AU1344)*IF(AV1344&lt;0.5,Riskregister!$K$14+(Riskregister!$L$14-Riskregister!$K$14)*SQRT(AV1344/2),Riskregister!$L$14-(Riskregister!$L$14-Riskregister!$K$14)*SQRT((1-AV1344)/2)))</f>
        <v>0</v>
      </c>
      <c r="AX1344" s="30">
        <f t="shared" ref="AX1344:AY1363" ca="1" si="835">RAND()</f>
        <v>0.71029975870723816</v>
      </c>
      <c r="AY1344" s="30">
        <f t="shared" ca="1" si="835"/>
        <v>0.44508375398084032</v>
      </c>
      <c r="AZ1344" s="30">
        <f>IF(Riskregister!$E$15="",0,COUNTIF(BP$4:BP$53,"&lt;"&amp;AX1344)*IF(AY1344&lt;0.5,Riskregister!$K$15+(Riskregister!$L$15-Riskregister!$K$15)*SQRT(AY1344/2),Riskregister!$L$15-(Riskregister!$L$15-Riskregister!$K$15)*SQRT((1-AY1344)/2)))</f>
        <v>0</v>
      </c>
      <c r="BA1344" s="30">
        <f t="shared" ref="BA1344:BB1363" ca="1" si="836">RAND()</f>
        <v>0.94418747843915551</v>
      </c>
      <c r="BB1344" s="30">
        <f t="shared" ca="1" si="836"/>
        <v>0.49215216651800198</v>
      </c>
      <c r="BC1344" s="30">
        <f>IF(Riskregister!$E$16="",0,COUNTIF(BQ$4:BQ$53,"&lt;"&amp;BA1344)*IF(BB1344&lt;0.5,Riskregister!$K$16+(Riskregister!$L$16-Riskregister!$K$16)*SQRT(BB1344/2),Riskregister!$L$16-(Riskregister!$L$16-Riskregister!$K$16)*SQRT((1-BB1344)/2)))</f>
        <v>0</v>
      </c>
      <c r="BD1344" s="30">
        <f t="shared" ca="1" si="800"/>
        <v>10891309.76277123</v>
      </c>
    </row>
    <row r="1345" spans="20:56" x14ac:dyDescent="0.35">
      <c r="T1345" s="30">
        <f t="shared" ca="1" si="825"/>
        <v>0.61420210910168316</v>
      </c>
      <c r="U1345" s="30">
        <f t="shared" ca="1" si="825"/>
        <v>0.64362837888322721</v>
      </c>
      <c r="V1345" s="30">
        <f ca="1">IF(Riskregister!$E$5="",0,COUNTIF(BF$4:BF$53,"&lt;"&amp;T1345)*IF(U1345&lt;0.5,Riskregister!$K$5+(Riskregister!$L$5-Riskregister!$K$5)*SQRT(U1345/2),Riskregister!$L$5-(Riskregister!$L$5-Riskregister!$K$5)*SQRT((1-U1345)/2)))</f>
        <v>1640182.8995020106</v>
      </c>
      <c r="W1345" s="30">
        <f t="shared" ca="1" si="826"/>
        <v>0.49055168879617261</v>
      </c>
      <c r="X1345" s="30">
        <f t="shared" ca="1" si="826"/>
        <v>0.65274815131111685</v>
      </c>
      <c r="Y1345" s="30">
        <f ca="1">IF(Riskregister!$E$6="",0,COUNTIF(BG$4:BG$53,"&lt;"&amp;W1345)*IF(X1345&lt;0.5,Riskregister!$K$6+(Riskregister!$L$6-Riskregister!$K$6)*SQRT(X1345/2),Riskregister!$L$6-(Riskregister!$L$6-Riskregister!$K$6)*SQRT((1-X1345)/2)))</f>
        <v>2499936.0081969961</v>
      </c>
      <c r="Z1345" s="30">
        <f t="shared" ca="1" si="827"/>
        <v>0.75407267025988722</v>
      </c>
      <c r="AA1345" s="30">
        <f t="shared" ca="1" si="827"/>
        <v>0.75057825086930374</v>
      </c>
      <c r="AB1345" s="30">
        <f ca="1">IF(Riskregister!$E$7="",0,COUNTIF(BH$4:BH$53,"&lt;"&amp;Z1345)*IF(AA1345&lt;0.5,Riskregister!$K$7+(Riskregister!$L$7-Riskregister!$K$7)*SQRT(AA1345/2),Riskregister!$L$7-(Riskregister!$L$7-Riskregister!$K$7)*SQRT((1-AA1345)/2)))</f>
        <v>2211196.0474430085</v>
      </c>
      <c r="AC1345" s="30">
        <f t="shared" ca="1" si="828"/>
        <v>0.8728755520914866</v>
      </c>
      <c r="AD1345" s="30">
        <f t="shared" ca="1" si="828"/>
        <v>0.79279446603198089</v>
      </c>
      <c r="AE1345" s="30">
        <f ca="1">IF(Riskregister!$E$8="",0,COUNTIF(BI$4:BI$53,"&lt;"&amp;AC1345)*IF(AD1345&lt;0.5,Riskregister!$K$8+(Riskregister!$L$8-Riskregister!$K$8)*SQRT(AD1345/2),Riskregister!$L$8-(Riskregister!$L$8-Riskregister!$K$8)*SQRT((1-AD1345)/2)))</f>
        <v>17435964.829079699</v>
      </c>
      <c r="AF1345" s="30">
        <f t="shared" ca="1" si="829"/>
        <v>0.34786089213576199</v>
      </c>
      <c r="AG1345" s="30">
        <f t="shared" ca="1" si="829"/>
        <v>0.54539871903285464</v>
      </c>
      <c r="AH1345" s="30">
        <f>IF(Riskregister!$E$9="",0,COUNTIF(BJ$4:BJ$53,"&lt;"&amp;AF1345)*IF(AG1345&lt;0.5,Riskregister!$K$9+(Riskregister!$L$9-Riskregister!$K$9)*SQRT(AG1345/2),Riskregister!$L$9-(Riskregister!$L$9-Riskregister!$K$9)*SQRT((1-AG1345)/2)))</f>
        <v>0</v>
      </c>
      <c r="AI1345" s="30">
        <f t="shared" ca="1" si="830"/>
        <v>0.99199894263137522</v>
      </c>
      <c r="AJ1345" s="30">
        <f t="shared" ca="1" si="830"/>
        <v>0.65352976004527163</v>
      </c>
      <c r="AK1345" s="30">
        <f>IF(Riskregister!$E$10="",0,COUNTIF(BK$4:BK$53,"&lt;"&amp;AI1345)*IF(AJ1345&lt;0.5,Riskregister!$K$10+(Riskregister!$L$10-Riskregister!$K$10)*SQRT(AJ1345/2),Riskregister!$L$10-(Riskregister!$L$10-Riskregister!$K$10)*SQRT((1-AJ1345)/2)))</f>
        <v>0</v>
      </c>
      <c r="AL1345" s="30">
        <f t="shared" ca="1" si="831"/>
        <v>0.14959686368607239</v>
      </c>
      <c r="AM1345" s="30">
        <f t="shared" ca="1" si="831"/>
        <v>0.24641830071629223</v>
      </c>
      <c r="AN1345" s="30">
        <f>IF(Riskregister!$E$11="",0,COUNTIF(BL$4:BL$53,"&lt;"&amp;AL1345)*IF(AM1345&lt;0.5,Riskregister!$K$11+(Riskregister!$L$11-Riskregister!$K$11)*SQRT(AM1345/2),Riskregister!$L$11-(Riskregister!$L$11-Riskregister!$K$11)*SQRT((1-AM1345)/2)))</f>
        <v>0</v>
      </c>
      <c r="AO1345" s="30">
        <f t="shared" ca="1" si="832"/>
        <v>0.42067824242994734</v>
      </c>
      <c r="AP1345" s="30">
        <f t="shared" ca="1" si="832"/>
        <v>0.64712557930121539</v>
      </c>
      <c r="AQ1345" s="30">
        <f>IF(Riskregister!$E$12="",0,COUNTIF(BM$4:BM$53,"&lt;"&amp;AO1345)*IF(AP1345&lt;0.5,Riskregister!$K$12+(Riskregister!$L$12-Riskregister!$K$12)*SQRT(AP1345/2),Riskregister!$L$12-(Riskregister!$L$12-Riskregister!$K$12)*SQRT((1-AP1345)/2)))</f>
        <v>0</v>
      </c>
      <c r="AR1345" s="30">
        <f t="shared" ca="1" si="833"/>
        <v>0.11317094952289419</v>
      </c>
      <c r="AS1345" s="30">
        <f t="shared" ca="1" si="833"/>
        <v>1.4997571451265346E-2</v>
      </c>
      <c r="AT1345" s="30">
        <f>IF(Riskregister!$E$13="",0,COUNTIF(BN$4:BN$53,"&lt;"&amp;AR1345)*IF(AS1345&lt;0.5,Riskregister!$K$13+(Riskregister!$L$13-Riskregister!$K$13)*SQRT(AS1345/2),Riskregister!$L$13-(Riskregister!$L$13-Riskregister!$K$13)*SQRT((1-AS1345)/2)))</f>
        <v>0</v>
      </c>
      <c r="AU1345" s="30">
        <f t="shared" ca="1" si="834"/>
        <v>0.85997788043643153</v>
      </c>
      <c r="AV1345" s="30">
        <f t="shared" ca="1" si="834"/>
        <v>0.77702786314846639</v>
      </c>
      <c r="AW1345" s="30">
        <f>IF(Riskregister!$E$14="",0,COUNTIF(BO$4:BO$53,"&lt;"&amp;AU1345)*IF(AV1345&lt;0.5,Riskregister!$K$14+(Riskregister!$L$14-Riskregister!$K$14)*SQRT(AV1345/2),Riskregister!$L$14-(Riskregister!$L$14-Riskregister!$K$14)*SQRT((1-AV1345)/2)))</f>
        <v>0</v>
      </c>
      <c r="AX1345" s="30">
        <f t="shared" ca="1" si="835"/>
        <v>0.36079535545115538</v>
      </c>
      <c r="AY1345" s="30">
        <f t="shared" ca="1" si="835"/>
        <v>0.80529148271993678</v>
      </c>
      <c r="AZ1345" s="30">
        <f>IF(Riskregister!$E$15="",0,COUNTIF(BP$4:BP$53,"&lt;"&amp;AX1345)*IF(AY1345&lt;0.5,Riskregister!$K$15+(Riskregister!$L$15-Riskregister!$K$15)*SQRT(AY1345/2),Riskregister!$L$15-(Riskregister!$L$15-Riskregister!$K$15)*SQRT((1-AY1345)/2)))</f>
        <v>0</v>
      </c>
      <c r="BA1345" s="30">
        <f t="shared" ca="1" si="836"/>
        <v>0.93615175150223695</v>
      </c>
      <c r="BB1345" s="30">
        <f t="shared" ca="1" si="836"/>
        <v>0.10749892474430234</v>
      </c>
      <c r="BC1345" s="30">
        <f>IF(Riskregister!$E$16="",0,COUNTIF(BQ$4:BQ$53,"&lt;"&amp;BA1345)*IF(BB1345&lt;0.5,Riskregister!$K$16+(Riskregister!$L$16-Riskregister!$K$16)*SQRT(BB1345/2),Riskregister!$L$16-(Riskregister!$L$16-Riskregister!$K$16)*SQRT((1-BB1345)/2)))</f>
        <v>0</v>
      </c>
      <c r="BD1345" s="30">
        <f t="shared" ca="1" si="800"/>
        <v>23787279.784221716</v>
      </c>
    </row>
    <row r="1346" spans="20:56" x14ac:dyDescent="0.35">
      <c r="T1346" s="30">
        <f t="shared" ca="1" si="825"/>
        <v>0.52777658866368538</v>
      </c>
      <c r="U1346" s="30">
        <f t="shared" ca="1" si="825"/>
        <v>0.9509107578589977</v>
      </c>
      <c r="V1346" s="30">
        <f ca="1">IF(Riskregister!$E$5="",0,COUNTIF(BF$4:BF$53,"&lt;"&amp;T1346)*IF(U1346&lt;0.5,Riskregister!$K$5+(Riskregister!$L$5-Riskregister!$K$5)*SQRT(U1346/2),Riskregister!$L$5-(Riskregister!$L$5-Riskregister!$K$5)*SQRT((1-U1346)/2)))</f>
        <v>2117998.9853414996</v>
      </c>
      <c r="W1346" s="30">
        <f t="shared" ca="1" si="826"/>
        <v>0.26086777266956673</v>
      </c>
      <c r="X1346" s="30">
        <f t="shared" ca="1" si="826"/>
        <v>0.49829578787060469</v>
      </c>
      <c r="Y1346" s="30">
        <f ca="1">IF(Riskregister!$E$6="",0,COUNTIF(BG$4:BG$53,"&lt;"&amp;W1346)*IF(X1346&lt;0.5,Riskregister!$K$6+(Riskregister!$L$6-Riskregister!$K$6)*SQRT(X1346/2),Riskregister!$L$6-(Riskregister!$L$6-Riskregister!$K$6)*SQRT((1-X1346)/2)))</f>
        <v>1098464.8998989218</v>
      </c>
      <c r="Z1346" s="30">
        <f t="shared" ca="1" si="827"/>
        <v>1.8563292998940661E-2</v>
      </c>
      <c r="AA1346" s="30">
        <f t="shared" ca="1" si="827"/>
        <v>0.11088263436225887</v>
      </c>
      <c r="AB1346" s="30">
        <f ca="1">IF(Riskregister!$E$7="",0,COUNTIF(BH$4:BH$53,"&lt;"&amp;Z1346)*IF(AA1346&lt;0.5,Riskregister!$K$7+(Riskregister!$L$7-Riskregister!$K$7)*SQRT(AA1346/2),Riskregister!$L$7-(Riskregister!$L$7-Riskregister!$K$7)*SQRT((1-AA1346)/2)))</f>
        <v>264821.85965081642</v>
      </c>
      <c r="AC1346" s="30">
        <f t="shared" ca="1" si="828"/>
        <v>0.9546746533620929</v>
      </c>
      <c r="AD1346" s="30">
        <f t="shared" ca="1" si="828"/>
        <v>0.57897708831258332</v>
      </c>
      <c r="AE1346" s="30">
        <f ca="1">IF(Riskregister!$E$8="",0,COUNTIF(BI$4:BI$53,"&lt;"&amp;AC1346)*IF(AD1346&lt;0.5,Riskregister!$K$8+(Riskregister!$L$8-Riskregister!$K$8)*SQRT(AD1346/2),Riskregister!$L$8-(Riskregister!$L$8-Riskregister!$K$8)*SQRT((1-AD1346)/2)))</f>
        <v>17061409.267422106</v>
      </c>
      <c r="AF1346" s="30">
        <f t="shared" ca="1" si="829"/>
        <v>0.35930786716562524</v>
      </c>
      <c r="AG1346" s="30">
        <f t="shared" ca="1" si="829"/>
        <v>0.5016369331180851</v>
      </c>
      <c r="AH1346" s="30">
        <f>IF(Riskregister!$E$9="",0,COUNTIF(BJ$4:BJ$53,"&lt;"&amp;AF1346)*IF(AG1346&lt;0.5,Riskregister!$K$9+(Riskregister!$L$9-Riskregister!$K$9)*SQRT(AG1346/2),Riskregister!$L$9-(Riskregister!$L$9-Riskregister!$K$9)*SQRT((1-AG1346)/2)))</f>
        <v>0</v>
      </c>
      <c r="AI1346" s="30">
        <f t="shared" ca="1" si="830"/>
        <v>0.91596047037727091</v>
      </c>
      <c r="AJ1346" s="30">
        <f t="shared" ca="1" si="830"/>
        <v>0.65924601272561811</v>
      </c>
      <c r="AK1346" s="30">
        <f>IF(Riskregister!$E$10="",0,COUNTIF(BK$4:BK$53,"&lt;"&amp;AI1346)*IF(AJ1346&lt;0.5,Riskregister!$K$10+(Riskregister!$L$10-Riskregister!$K$10)*SQRT(AJ1346/2),Riskregister!$L$10-(Riskregister!$L$10-Riskregister!$K$10)*SQRT((1-AJ1346)/2)))</f>
        <v>0</v>
      </c>
      <c r="AL1346" s="30">
        <f t="shared" ca="1" si="831"/>
        <v>0.45245747676030257</v>
      </c>
      <c r="AM1346" s="30">
        <f t="shared" ca="1" si="831"/>
        <v>0.47797566488432308</v>
      </c>
      <c r="AN1346" s="30">
        <f>IF(Riskregister!$E$11="",0,COUNTIF(BL$4:BL$53,"&lt;"&amp;AL1346)*IF(AM1346&lt;0.5,Riskregister!$K$11+(Riskregister!$L$11-Riskregister!$K$11)*SQRT(AM1346/2),Riskregister!$L$11-(Riskregister!$L$11-Riskregister!$K$11)*SQRT((1-AM1346)/2)))</f>
        <v>0</v>
      </c>
      <c r="AO1346" s="30">
        <f t="shared" ca="1" si="832"/>
        <v>0.29962438131092906</v>
      </c>
      <c r="AP1346" s="30">
        <f t="shared" ca="1" si="832"/>
        <v>0.14303998589412137</v>
      </c>
      <c r="AQ1346" s="30">
        <f>IF(Riskregister!$E$12="",0,COUNTIF(BM$4:BM$53,"&lt;"&amp;AO1346)*IF(AP1346&lt;0.5,Riskregister!$K$12+(Riskregister!$L$12-Riskregister!$K$12)*SQRT(AP1346/2),Riskregister!$L$12-(Riskregister!$L$12-Riskregister!$K$12)*SQRT((1-AP1346)/2)))</f>
        <v>0</v>
      </c>
      <c r="AR1346" s="30">
        <f t="shared" ca="1" si="833"/>
        <v>0.23282695862804359</v>
      </c>
      <c r="AS1346" s="30">
        <f t="shared" ca="1" si="833"/>
        <v>0.13264139872798619</v>
      </c>
      <c r="AT1346" s="30">
        <f>IF(Riskregister!$E$13="",0,COUNTIF(BN$4:BN$53,"&lt;"&amp;AR1346)*IF(AS1346&lt;0.5,Riskregister!$K$13+(Riskregister!$L$13-Riskregister!$K$13)*SQRT(AS1346/2),Riskregister!$L$13-(Riskregister!$L$13-Riskregister!$K$13)*SQRT((1-AS1346)/2)))</f>
        <v>0</v>
      </c>
      <c r="AU1346" s="30">
        <f t="shared" ca="1" si="834"/>
        <v>0.40869755086233683</v>
      </c>
      <c r="AV1346" s="30">
        <f t="shared" ca="1" si="834"/>
        <v>0.22403084272961227</v>
      </c>
      <c r="AW1346" s="30">
        <f>IF(Riskregister!$E$14="",0,COUNTIF(BO$4:BO$53,"&lt;"&amp;AU1346)*IF(AV1346&lt;0.5,Riskregister!$K$14+(Riskregister!$L$14-Riskregister!$K$14)*SQRT(AV1346/2),Riskregister!$L$14-(Riskregister!$L$14-Riskregister!$K$14)*SQRT((1-AV1346)/2)))</f>
        <v>0</v>
      </c>
      <c r="AX1346" s="30">
        <f t="shared" ca="1" si="835"/>
        <v>0.62394672102465942</v>
      </c>
      <c r="AY1346" s="30">
        <f t="shared" ca="1" si="835"/>
        <v>0.31747274251907565</v>
      </c>
      <c r="AZ1346" s="30">
        <f>IF(Riskregister!$E$15="",0,COUNTIF(BP$4:BP$53,"&lt;"&amp;AX1346)*IF(AY1346&lt;0.5,Riskregister!$K$15+(Riskregister!$L$15-Riskregister!$K$15)*SQRT(AY1346/2),Riskregister!$L$15-(Riskregister!$L$15-Riskregister!$K$15)*SQRT((1-AY1346)/2)))</f>
        <v>0</v>
      </c>
      <c r="BA1346" s="30">
        <f t="shared" ca="1" si="836"/>
        <v>0.89644542425488305</v>
      </c>
      <c r="BB1346" s="30">
        <f t="shared" ca="1" si="836"/>
        <v>0.63758113651019921</v>
      </c>
      <c r="BC1346" s="30">
        <f>IF(Riskregister!$E$16="",0,COUNTIF(BQ$4:BQ$53,"&lt;"&amp;BA1346)*IF(BB1346&lt;0.5,Riskregister!$K$16+(Riskregister!$L$16-Riskregister!$K$16)*SQRT(BB1346/2),Riskregister!$L$16-(Riskregister!$L$16-Riskregister!$K$16)*SQRT((1-BB1346)/2)))</f>
        <v>0</v>
      </c>
      <c r="BD1346" s="30">
        <f t="shared" ca="1" si="800"/>
        <v>20542695.012313344</v>
      </c>
    </row>
    <row r="1347" spans="20:56" x14ac:dyDescent="0.35">
      <c r="T1347" s="30">
        <f t="shared" ca="1" si="825"/>
        <v>0.34062364448354554</v>
      </c>
      <c r="U1347" s="30">
        <f t="shared" ca="1" si="825"/>
        <v>0.80491623546928837</v>
      </c>
      <c r="V1347" s="30">
        <f ca="1">IF(Riskregister!$E$5="",0,COUNTIF(BF$4:BF$53,"&lt;"&amp;T1347)*IF(U1347&lt;0.5,Riskregister!$K$5+(Riskregister!$L$5-Riskregister!$K$5)*SQRT(U1347/2),Riskregister!$L$5-(Riskregister!$L$5-Riskregister!$K$5)*SQRT((1-U1347)/2)))</f>
        <v>1378372.1066762649</v>
      </c>
      <c r="W1347" s="30">
        <f t="shared" ca="1" si="826"/>
        <v>0.69047306755447413</v>
      </c>
      <c r="X1347" s="30">
        <f t="shared" ca="1" si="826"/>
        <v>0.42510910081026687</v>
      </c>
      <c r="Y1347" s="30">
        <f ca="1">IF(Riskregister!$E$6="",0,COUNTIF(BG$4:BG$53,"&lt;"&amp;W1347)*IF(X1347&lt;0.5,Riskregister!$K$6+(Riskregister!$L$6-Riskregister!$K$6)*SQRT(X1347/2),Riskregister!$L$6-(Riskregister!$L$6-Riskregister!$K$6)*SQRT((1-X1347)/2)))</f>
        <v>2059730.9942429012</v>
      </c>
      <c r="Z1347" s="30">
        <f t="shared" ca="1" si="827"/>
        <v>0.79543519028358245</v>
      </c>
      <c r="AA1347" s="30">
        <f t="shared" ca="1" si="827"/>
        <v>0.5421527642948063</v>
      </c>
      <c r="AB1347" s="30">
        <f ca="1">IF(Riskregister!$E$7="",0,COUNTIF(BH$4:BH$53,"&lt;"&amp;Z1347)*IF(AA1347&lt;0.5,Riskregister!$K$7+(Riskregister!$L$7-Riskregister!$K$7)*SQRT(AA1347/2),Riskregister!$L$7-(Riskregister!$L$7-Riskregister!$K$7)*SQRT((1-AA1347)/2)))</f>
        <v>1860313.035084554</v>
      </c>
      <c r="AC1347" s="30">
        <f t="shared" ca="1" si="828"/>
        <v>0.25530515103880402</v>
      </c>
      <c r="AD1347" s="30">
        <f t="shared" ca="1" si="828"/>
        <v>0.84432104732110103</v>
      </c>
      <c r="AE1347" s="30">
        <f ca="1">IF(Riskregister!$E$8="",0,COUNTIF(BI$4:BI$53,"&lt;"&amp;AC1347)*IF(AD1347&lt;0.5,Riskregister!$K$8+(Riskregister!$L$8-Riskregister!$K$8)*SQRT(AD1347/2),Riskregister!$L$8-(Riskregister!$L$8-Riskregister!$K$8)*SQRT((1-AD1347)/2)))</f>
        <v>7377425.6675255597</v>
      </c>
      <c r="AF1347" s="30">
        <f t="shared" ca="1" si="829"/>
        <v>0.16710743506975545</v>
      </c>
      <c r="AG1347" s="30">
        <f t="shared" ca="1" si="829"/>
        <v>0.66287648175926583</v>
      </c>
      <c r="AH1347" s="30">
        <f>IF(Riskregister!$E$9="",0,COUNTIF(BJ$4:BJ$53,"&lt;"&amp;AF1347)*IF(AG1347&lt;0.5,Riskregister!$K$9+(Riskregister!$L$9-Riskregister!$K$9)*SQRT(AG1347/2),Riskregister!$L$9-(Riskregister!$L$9-Riskregister!$K$9)*SQRT((1-AG1347)/2)))</f>
        <v>0</v>
      </c>
      <c r="AI1347" s="30">
        <f t="shared" ca="1" si="830"/>
        <v>0.59064235264849507</v>
      </c>
      <c r="AJ1347" s="30">
        <f t="shared" ca="1" si="830"/>
        <v>0.21615842300703569</v>
      </c>
      <c r="AK1347" s="30">
        <f>IF(Riskregister!$E$10="",0,COUNTIF(BK$4:BK$53,"&lt;"&amp;AI1347)*IF(AJ1347&lt;0.5,Riskregister!$K$10+(Riskregister!$L$10-Riskregister!$K$10)*SQRT(AJ1347/2),Riskregister!$L$10-(Riskregister!$L$10-Riskregister!$K$10)*SQRT((1-AJ1347)/2)))</f>
        <v>0</v>
      </c>
      <c r="AL1347" s="30">
        <f t="shared" ca="1" si="831"/>
        <v>0.27706207364424729</v>
      </c>
      <c r="AM1347" s="30">
        <f t="shared" ca="1" si="831"/>
        <v>0.96026391197790084</v>
      </c>
      <c r="AN1347" s="30">
        <f>IF(Riskregister!$E$11="",0,COUNTIF(BL$4:BL$53,"&lt;"&amp;AL1347)*IF(AM1347&lt;0.5,Riskregister!$K$11+(Riskregister!$L$11-Riskregister!$K$11)*SQRT(AM1347/2),Riskregister!$L$11-(Riskregister!$L$11-Riskregister!$K$11)*SQRT((1-AM1347)/2)))</f>
        <v>0</v>
      </c>
      <c r="AO1347" s="30">
        <f t="shared" ca="1" si="832"/>
        <v>0.82372526461486473</v>
      </c>
      <c r="AP1347" s="30">
        <f t="shared" ca="1" si="832"/>
        <v>0.25208231175277473</v>
      </c>
      <c r="AQ1347" s="30">
        <f>IF(Riskregister!$E$12="",0,COUNTIF(BM$4:BM$53,"&lt;"&amp;AO1347)*IF(AP1347&lt;0.5,Riskregister!$K$12+(Riskregister!$L$12-Riskregister!$K$12)*SQRT(AP1347/2),Riskregister!$L$12-(Riskregister!$L$12-Riskregister!$K$12)*SQRT((1-AP1347)/2)))</f>
        <v>0</v>
      </c>
      <c r="AR1347" s="30">
        <f t="shared" ca="1" si="833"/>
        <v>0.165990628510153</v>
      </c>
      <c r="AS1347" s="30">
        <f t="shared" ca="1" si="833"/>
        <v>0.56998191168132994</v>
      </c>
      <c r="AT1347" s="30">
        <f>IF(Riskregister!$E$13="",0,COUNTIF(BN$4:BN$53,"&lt;"&amp;AR1347)*IF(AS1347&lt;0.5,Riskregister!$K$13+(Riskregister!$L$13-Riskregister!$K$13)*SQRT(AS1347/2),Riskregister!$L$13-(Riskregister!$L$13-Riskregister!$K$13)*SQRT((1-AS1347)/2)))</f>
        <v>0</v>
      </c>
      <c r="AU1347" s="30">
        <f t="shared" ca="1" si="834"/>
        <v>0.21156518333210572</v>
      </c>
      <c r="AV1347" s="30">
        <f t="shared" ca="1" si="834"/>
        <v>0.18304000717062729</v>
      </c>
      <c r="AW1347" s="30">
        <f>IF(Riskregister!$E$14="",0,COUNTIF(BO$4:BO$53,"&lt;"&amp;AU1347)*IF(AV1347&lt;0.5,Riskregister!$K$14+(Riskregister!$L$14-Riskregister!$K$14)*SQRT(AV1347/2),Riskregister!$L$14-(Riskregister!$L$14-Riskregister!$K$14)*SQRT((1-AV1347)/2)))</f>
        <v>0</v>
      </c>
      <c r="AX1347" s="30">
        <f t="shared" ca="1" si="835"/>
        <v>0.85589717616669359</v>
      </c>
      <c r="AY1347" s="30">
        <f t="shared" ca="1" si="835"/>
        <v>0.29782299204338281</v>
      </c>
      <c r="AZ1347" s="30">
        <f>IF(Riskregister!$E$15="",0,COUNTIF(BP$4:BP$53,"&lt;"&amp;AX1347)*IF(AY1347&lt;0.5,Riskregister!$K$15+(Riskregister!$L$15-Riskregister!$K$15)*SQRT(AY1347/2),Riskregister!$L$15-(Riskregister!$L$15-Riskregister!$K$15)*SQRT((1-AY1347)/2)))</f>
        <v>0</v>
      </c>
      <c r="BA1347" s="30">
        <f t="shared" ca="1" si="836"/>
        <v>0.4693677674779797</v>
      </c>
      <c r="BB1347" s="30">
        <f t="shared" ca="1" si="836"/>
        <v>0.75859199739471561</v>
      </c>
      <c r="BC1347" s="30">
        <f>IF(Riskregister!$E$16="",0,COUNTIF(BQ$4:BQ$53,"&lt;"&amp;BA1347)*IF(BB1347&lt;0.5,Riskregister!$K$16+(Riskregister!$L$16-Riskregister!$K$16)*SQRT(BB1347/2),Riskregister!$L$16-(Riskregister!$L$16-Riskregister!$K$16)*SQRT((1-BB1347)/2)))</f>
        <v>0</v>
      </c>
      <c r="BD1347" s="30">
        <f t="shared" ca="1" si="800"/>
        <v>12675841.803529279</v>
      </c>
    </row>
    <row r="1348" spans="20:56" x14ac:dyDescent="0.35">
      <c r="T1348" s="30">
        <f t="shared" ca="1" si="825"/>
        <v>0.43360240258056137</v>
      </c>
      <c r="U1348" s="30">
        <f t="shared" ca="1" si="825"/>
        <v>0.79904448507245829</v>
      </c>
      <c r="V1348" s="30">
        <f ca="1">IF(Riskregister!$E$5="",0,COUNTIF(BF$4:BF$53,"&lt;"&amp;T1348)*IF(U1348&lt;0.5,Riskregister!$K$5+(Riskregister!$L$5-Riskregister!$K$5)*SQRT(U1348/2),Riskregister!$L$5-(Riskregister!$L$5-Riskregister!$K$5)*SQRT((1-U1348)/2)))</f>
        <v>1372073.9398240366</v>
      </c>
      <c r="W1348" s="30">
        <f t="shared" ca="1" si="826"/>
        <v>0.77741126141328354</v>
      </c>
      <c r="X1348" s="30">
        <f t="shared" ca="1" si="826"/>
        <v>0.87813201811609276</v>
      </c>
      <c r="Y1348" s="30">
        <f ca="1">IF(Riskregister!$E$6="",0,COUNTIF(BG$4:BG$53,"&lt;"&amp;W1348)*IF(X1348&lt;0.5,Riskregister!$K$6+(Riskregister!$L$6-Riskregister!$K$6)*SQRT(X1348/2),Riskregister!$L$6-(Riskregister!$L$6-Riskregister!$K$6)*SQRT((1-X1348)/2)))</f>
        <v>4667020.1892499011</v>
      </c>
      <c r="Z1348" s="30">
        <f t="shared" ca="1" si="827"/>
        <v>0.61609649285730783</v>
      </c>
      <c r="AA1348" s="30">
        <f t="shared" ca="1" si="827"/>
        <v>0.27315739916659731</v>
      </c>
      <c r="AB1348" s="30">
        <f ca="1">IF(Riskregister!$E$7="",0,COUNTIF(BH$4:BH$53,"&lt;"&amp;Z1348)*IF(AA1348&lt;0.5,Riskregister!$K$7+(Riskregister!$L$7-Riskregister!$K$7)*SQRT(AA1348/2),Riskregister!$L$7-(Riskregister!$L$7-Riskregister!$K$7)*SQRT((1-AA1348)/2)))</f>
        <v>1255435.6102168448</v>
      </c>
      <c r="AC1348" s="30">
        <f t="shared" ca="1" si="828"/>
        <v>0.50674101449546771</v>
      </c>
      <c r="AD1348" s="30">
        <f t="shared" ca="1" si="828"/>
        <v>0.50185964528178795</v>
      </c>
      <c r="AE1348" s="30">
        <f ca="1">IF(Riskregister!$E$8="",0,COUNTIF(BI$4:BI$53,"&lt;"&amp;AC1348)*IF(AD1348&lt;0.5,Riskregister!$K$8+(Riskregister!$L$8-Riskregister!$K$8)*SQRT(AD1348/2),Riskregister!$L$8-(Riskregister!$L$8-Riskregister!$K$8)*SQRT((1-AD1348)/2)))</f>
        <v>7963122.7123983558</v>
      </c>
      <c r="AF1348" s="30">
        <f t="shared" ca="1" si="829"/>
        <v>0.57225700082450792</v>
      </c>
      <c r="AG1348" s="30">
        <f t="shared" ca="1" si="829"/>
        <v>0.11189500540924346</v>
      </c>
      <c r="AH1348" s="30">
        <f>IF(Riskregister!$E$9="",0,COUNTIF(BJ$4:BJ$53,"&lt;"&amp;AF1348)*IF(AG1348&lt;0.5,Riskregister!$K$9+(Riskregister!$L$9-Riskregister!$K$9)*SQRT(AG1348/2),Riskregister!$L$9-(Riskregister!$L$9-Riskregister!$K$9)*SQRT((1-AG1348)/2)))</f>
        <v>0</v>
      </c>
      <c r="AI1348" s="30">
        <f t="shared" ca="1" si="830"/>
        <v>0.72321902081151923</v>
      </c>
      <c r="AJ1348" s="30">
        <f t="shared" ca="1" si="830"/>
        <v>0.55375220481133391</v>
      </c>
      <c r="AK1348" s="30">
        <f>IF(Riskregister!$E$10="",0,COUNTIF(BK$4:BK$53,"&lt;"&amp;AI1348)*IF(AJ1348&lt;0.5,Riskregister!$K$10+(Riskregister!$L$10-Riskregister!$K$10)*SQRT(AJ1348/2),Riskregister!$L$10-(Riskregister!$L$10-Riskregister!$K$10)*SQRT((1-AJ1348)/2)))</f>
        <v>0</v>
      </c>
      <c r="AL1348" s="30">
        <f t="shared" ca="1" si="831"/>
        <v>0.77745115834591583</v>
      </c>
      <c r="AM1348" s="30">
        <f t="shared" ca="1" si="831"/>
        <v>0.98651543327306623</v>
      </c>
      <c r="AN1348" s="30">
        <f>IF(Riskregister!$E$11="",0,COUNTIF(BL$4:BL$53,"&lt;"&amp;AL1348)*IF(AM1348&lt;0.5,Riskregister!$K$11+(Riskregister!$L$11-Riskregister!$K$11)*SQRT(AM1348/2),Riskregister!$L$11-(Riskregister!$L$11-Riskregister!$K$11)*SQRT((1-AM1348)/2)))</f>
        <v>0</v>
      </c>
      <c r="AO1348" s="30">
        <f t="shared" ca="1" si="832"/>
        <v>0.25844028089587301</v>
      </c>
      <c r="AP1348" s="30">
        <f t="shared" ca="1" si="832"/>
        <v>0.62403887361178634</v>
      </c>
      <c r="AQ1348" s="30">
        <f>IF(Riskregister!$E$12="",0,COUNTIF(BM$4:BM$53,"&lt;"&amp;AO1348)*IF(AP1348&lt;0.5,Riskregister!$K$12+(Riskregister!$L$12-Riskregister!$K$12)*SQRT(AP1348/2),Riskregister!$L$12-(Riskregister!$L$12-Riskregister!$K$12)*SQRT((1-AP1348)/2)))</f>
        <v>0</v>
      </c>
      <c r="AR1348" s="30">
        <f t="shared" ca="1" si="833"/>
        <v>0.85784865050662662</v>
      </c>
      <c r="AS1348" s="30">
        <f t="shared" ca="1" si="833"/>
        <v>0.55650222617145662</v>
      </c>
      <c r="AT1348" s="30">
        <f>IF(Riskregister!$E$13="",0,COUNTIF(BN$4:BN$53,"&lt;"&amp;AR1348)*IF(AS1348&lt;0.5,Riskregister!$K$13+(Riskregister!$L$13-Riskregister!$K$13)*SQRT(AS1348/2),Riskregister!$L$13-(Riskregister!$L$13-Riskregister!$K$13)*SQRT((1-AS1348)/2)))</f>
        <v>0</v>
      </c>
      <c r="AU1348" s="30">
        <f t="shared" ca="1" si="834"/>
        <v>0.80534279521863328</v>
      </c>
      <c r="AV1348" s="30">
        <f t="shared" ca="1" si="834"/>
        <v>0.74924969932519203</v>
      </c>
      <c r="AW1348" s="30">
        <f>IF(Riskregister!$E$14="",0,COUNTIF(BO$4:BO$53,"&lt;"&amp;AU1348)*IF(AV1348&lt;0.5,Riskregister!$K$14+(Riskregister!$L$14-Riskregister!$K$14)*SQRT(AV1348/2),Riskregister!$L$14-(Riskregister!$L$14-Riskregister!$K$14)*SQRT((1-AV1348)/2)))</f>
        <v>0</v>
      </c>
      <c r="AX1348" s="30">
        <f t="shared" ca="1" si="835"/>
        <v>0.94808673885717043</v>
      </c>
      <c r="AY1348" s="30">
        <f t="shared" ca="1" si="835"/>
        <v>0.33082709821478684</v>
      </c>
      <c r="AZ1348" s="30">
        <f>IF(Riskregister!$E$15="",0,COUNTIF(BP$4:BP$53,"&lt;"&amp;AX1348)*IF(AY1348&lt;0.5,Riskregister!$K$15+(Riskregister!$L$15-Riskregister!$K$15)*SQRT(AY1348/2),Riskregister!$L$15-(Riskregister!$L$15-Riskregister!$K$15)*SQRT((1-AY1348)/2)))</f>
        <v>0</v>
      </c>
      <c r="BA1348" s="30">
        <f t="shared" ca="1" si="836"/>
        <v>0.71277985470381366</v>
      </c>
      <c r="BB1348" s="30">
        <f t="shared" ca="1" si="836"/>
        <v>0.54163981532972416</v>
      </c>
      <c r="BC1348" s="30">
        <f>IF(Riskregister!$E$16="",0,COUNTIF(BQ$4:BQ$53,"&lt;"&amp;BA1348)*IF(BB1348&lt;0.5,Riskregister!$K$16+(Riskregister!$L$16-Riskregister!$K$16)*SQRT(BB1348/2),Riskregister!$L$16-(Riskregister!$L$16-Riskregister!$K$16)*SQRT((1-BB1348)/2)))</f>
        <v>0</v>
      </c>
      <c r="BD1348" s="30">
        <f t="shared" ref="BD1348:BD1411" ca="1" si="837">V1348+Y1348+AB1348+AE1348+AH1348+AK1348+AN1348+AQ1348+AT1348+AW1348+AZ1348+BC1348</f>
        <v>15257652.451689139</v>
      </c>
    </row>
    <row r="1349" spans="20:56" x14ac:dyDescent="0.35">
      <c r="T1349" s="30">
        <f t="shared" ca="1" si="825"/>
        <v>5.5559074362477312E-2</v>
      </c>
      <c r="U1349" s="30">
        <f t="shared" ca="1" si="825"/>
        <v>0.26171640786718453</v>
      </c>
      <c r="V1349" s="30">
        <f ca="1">IF(Riskregister!$E$5="",0,COUNTIF(BF$4:BF$53,"&lt;"&amp;T1349)*IF(U1349&lt;0.5,Riskregister!$K$5+(Riskregister!$L$5-Riskregister!$K$5)*SQRT(U1349/2),Riskregister!$L$5-(Riskregister!$L$5-Riskregister!$K$5)*SQRT((1-U1349)/2)))</f>
        <v>312784.47805780638</v>
      </c>
      <c r="W1349" s="30">
        <f t="shared" ca="1" si="826"/>
        <v>1.3117962430846508E-2</v>
      </c>
      <c r="X1349" s="30">
        <f t="shared" ca="1" si="826"/>
        <v>0.92038830501498448</v>
      </c>
      <c r="Y1349" s="30">
        <f ca="1">IF(Riskregister!$E$6="",0,COUNTIF(BG$4:BG$53,"&lt;"&amp;W1349)*IF(X1349&lt;0.5,Riskregister!$K$6+(Riskregister!$L$6-Riskregister!$K$6)*SQRT(X1349/2),Riskregister!$L$6-(Riskregister!$L$6-Riskregister!$K$6)*SQRT((1-X1349)/2)))</f>
        <v>0</v>
      </c>
      <c r="Z1349" s="30">
        <f t="shared" ca="1" si="827"/>
        <v>0.11299727229229428</v>
      </c>
      <c r="AA1349" s="30">
        <f t="shared" ca="1" si="827"/>
        <v>0.98468340472424587</v>
      </c>
      <c r="AB1349" s="30">
        <f ca="1">IF(Riskregister!$E$7="",0,COUNTIF(BH$4:BH$53,"&lt;"&amp;Z1349)*IF(AA1349&lt;0.5,Riskregister!$K$7+(Riskregister!$L$7-Riskregister!$K$7)*SQRT(AA1349/2),Riskregister!$L$7-(Riskregister!$L$7-Riskregister!$K$7)*SQRT((1-AA1349)/2)))</f>
        <v>1108112.7149940785</v>
      </c>
      <c r="AC1349" s="30">
        <f t="shared" ca="1" si="828"/>
        <v>0.92722798873540013</v>
      </c>
      <c r="AD1349" s="30">
        <f t="shared" ca="1" si="828"/>
        <v>0.7560255028464351</v>
      </c>
      <c r="AE1349" s="30">
        <f ca="1">IF(Riskregister!$E$8="",0,COUNTIF(BI$4:BI$53,"&lt;"&amp;AC1349)*IF(AD1349&lt;0.5,Riskregister!$K$8+(Riskregister!$L$8-Riskregister!$K$8)*SQRT(AD1349/2),Riskregister!$L$8-(Riskregister!$L$8-Riskregister!$K$8)*SQRT((1-AD1349)/2)))</f>
        <v>16792231.848637044</v>
      </c>
      <c r="AF1349" s="30">
        <f t="shared" ca="1" si="829"/>
        <v>1.6507760696169993E-2</v>
      </c>
      <c r="AG1349" s="30">
        <f t="shared" ca="1" si="829"/>
        <v>0.36609525757047445</v>
      </c>
      <c r="AH1349" s="30">
        <f>IF(Riskregister!$E$9="",0,COUNTIF(BJ$4:BJ$53,"&lt;"&amp;AF1349)*IF(AG1349&lt;0.5,Riskregister!$K$9+(Riskregister!$L$9-Riskregister!$K$9)*SQRT(AG1349/2),Riskregister!$L$9-(Riskregister!$L$9-Riskregister!$K$9)*SQRT((1-AG1349)/2)))</f>
        <v>0</v>
      </c>
      <c r="AI1349" s="30">
        <f t="shared" ca="1" si="830"/>
        <v>0.47156089647811694</v>
      </c>
      <c r="AJ1349" s="30">
        <f t="shared" ca="1" si="830"/>
        <v>0.18588305209868061</v>
      </c>
      <c r="AK1349" s="30">
        <f>IF(Riskregister!$E$10="",0,COUNTIF(BK$4:BK$53,"&lt;"&amp;AI1349)*IF(AJ1349&lt;0.5,Riskregister!$K$10+(Riskregister!$L$10-Riskregister!$K$10)*SQRT(AJ1349/2),Riskregister!$L$10-(Riskregister!$L$10-Riskregister!$K$10)*SQRT((1-AJ1349)/2)))</f>
        <v>0</v>
      </c>
      <c r="AL1349" s="30">
        <f t="shared" ca="1" si="831"/>
        <v>0.1172227074578428</v>
      </c>
      <c r="AM1349" s="30">
        <f t="shared" ca="1" si="831"/>
        <v>0.65129148150326654</v>
      </c>
      <c r="AN1349" s="30">
        <f>IF(Riskregister!$E$11="",0,COUNTIF(BL$4:BL$53,"&lt;"&amp;AL1349)*IF(AM1349&lt;0.5,Riskregister!$K$11+(Riskregister!$L$11-Riskregister!$K$11)*SQRT(AM1349/2),Riskregister!$L$11-(Riskregister!$L$11-Riskregister!$K$11)*SQRT((1-AM1349)/2)))</f>
        <v>0</v>
      </c>
      <c r="AO1349" s="30">
        <f t="shared" ca="1" si="832"/>
        <v>0.41814630865368496</v>
      </c>
      <c r="AP1349" s="30">
        <f t="shared" ca="1" si="832"/>
        <v>0.2703750102401653</v>
      </c>
      <c r="AQ1349" s="30">
        <f>IF(Riskregister!$E$12="",0,COUNTIF(BM$4:BM$53,"&lt;"&amp;AO1349)*IF(AP1349&lt;0.5,Riskregister!$K$12+(Riskregister!$L$12-Riskregister!$K$12)*SQRT(AP1349/2),Riskregister!$L$12-(Riskregister!$L$12-Riskregister!$K$12)*SQRT((1-AP1349)/2)))</f>
        <v>0</v>
      </c>
      <c r="AR1349" s="30">
        <f t="shared" ca="1" si="833"/>
        <v>0.60781228700379586</v>
      </c>
      <c r="AS1349" s="30">
        <f t="shared" ca="1" si="833"/>
        <v>0.577384166756158</v>
      </c>
      <c r="AT1349" s="30">
        <f>IF(Riskregister!$E$13="",0,COUNTIF(BN$4:BN$53,"&lt;"&amp;AR1349)*IF(AS1349&lt;0.5,Riskregister!$K$13+(Riskregister!$L$13-Riskregister!$K$13)*SQRT(AS1349/2),Riskregister!$L$13-(Riskregister!$L$13-Riskregister!$K$13)*SQRT((1-AS1349)/2)))</f>
        <v>0</v>
      </c>
      <c r="AU1349" s="30">
        <f t="shared" ca="1" si="834"/>
        <v>0.60797351358426288</v>
      </c>
      <c r="AV1349" s="30">
        <f t="shared" ca="1" si="834"/>
        <v>0.33620180381168929</v>
      </c>
      <c r="AW1349" s="30">
        <f>IF(Riskregister!$E$14="",0,COUNTIF(BO$4:BO$53,"&lt;"&amp;AU1349)*IF(AV1349&lt;0.5,Riskregister!$K$14+(Riskregister!$L$14-Riskregister!$K$14)*SQRT(AV1349/2),Riskregister!$L$14-(Riskregister!$L$14-Riskregister!$K$14)*SQRT((1-AV1349)/2)))</f>
        <v>0</v>
      </c>
      <c r="AX1349" s="30">
        <f t="shared" ca="1" si="835"/>
        <v>0.30374732440355412</v>
      </c>
      <c r="AY1349" s="30">
        <f t="shared" ca="1" si="835"/>
        <v>0.44014546513946207</v>
      </c>
      <c r="AZ1349" s="30">
        <f>IF(Riskregister!$E$15="",0,COUNTIF(BP$4:BP$53,"&lt;"&amp;AX1349)*IF(AY1349&lt;0.5,Riskregister!$K$15+(Riskregister!$L$15-Riskregister!$K$15)*SQRT(AY1349/2),Riskregister!$L$15-(Riskregister!$L$15-Riskregister!$K$15)*SQRT((1-AY1349)/2)))</f>
        <v>0</v>
      </c>
      <c r="BA1349" s="30">
        <f t="shared" ca="1" si="836"/>
        <v>0.86914081423828282</v>
      </c>
      <c r="BB1349" s="30">
        <f t="shared" ca="1" si="836"/>
        <v>0.40267442371021378</v>
      </c>
      <c r="BC1349" s="30">
        <f>IF(Riskregister!$E$16="",0,COUNTIF(BQ$4:BQ$53,"&lt;"&amp;BA1349)*IF(BB1349&lt;0.5,Riskregister!$K$16+(Riskregister!$L$16-Riskregister!$K$16)*SQRT(BB1349/2),Riskregister!$L$16-(Riskregister!$L$16-Riskregister!$K$16)*SQRT((1-BB1349)/2)))</f>
        <v>0</v>
      </c>
      <c r="BD1349" s="30">
        <f t="shared" ca="1" si="837"/>
        <v>18213129.04168893</v>
      </c>
    </row>
    <row r="1350" spans="20:56" x14ac:dyDescent="0.35">
      <c r="T1350" s="30">
        <f t="shared" ca="1" si="825"/>
        <v>0.56948591512326985</v>
      </c>
      <c r="U1350" s="30">
        <f t="shared" ca="1" si="825"/>
        <v>0.72657885865486538</v>
      </c>
      <c r="V1350" s="30">
        <f ca="1">IF(Riskregister!$E$5="",0,COUNTIF(BF$4:BF$53,"&lt;"&amp;T1350)*IF(U1350&lt;0.5,Riskregister!$K$5+(Riskregister!$L$5-Riskregister!$K$5)*SQRT(U1350/2),Riskregister!$L$5-(Riskregister!$L$5-Riskregister!$K$5)*SQRT((1-U1350)/2)))</f>
        <v>1734460.9335440043</v>
      </c>
      <c r="W1350" s="30">
        <f t="shared" ca="1" si="826"/>
        <v>0.13332593158812711</v>
      </c>
      <c r="X1350" s="30">
        <f t="shared" ca="1" si="826"/>
        <v>1.3072867541733535E-2</v>
      </c>
      <c r="Y1350" s="30">
        <f ca="1">IF(Riskregister!$E$6="",0,COUNTIF(BG$4:BG$53,"&lt;"&amp;W1350)*IF(X1350&lt;0.5,Riskregister!$K$6+(Riskregister!$L$6-Riskregister!$K$6)*SQRT(X1350/2),Riskregister!$L$6-(Riskregister!$L$6-Riskregister!$K$6)*SQRT((1-X1350)/2)))</f>
        <v>0</v>
      </c>
      <c r="Z1350" s="30">
        <f t="shared" ca="1" si="827"/>
        <v>0.83536265174939883</v>
      </c>
      <c r="AA1350" s="30">
        <f t="shared" ca="1" si="827"/>
        <v>0.31494977340521768</v>
      </c>
      <c r="AB1350" s="30">
        <f ca="1">IF(Riskregister!$E$7="",0,COUNTIF(BH$4:BH$53,"&lt;"&amp;Z1350)*IF(AA1350&lt;0.5,Riskregister!$K$7+(Riskregister!$L$7-Riskregister!$K$7)*SQRT(AA1350/2),Riskregister!$L$7-(Riskregister!$L$7-Riskregister!$K$7)*SQRT((1-AA1350)/2)))</f>
        <v>1700017.8251955595</v>
      </c>
      <c r="AC1350" s="30">
        <f t="shared" ca="1" si="828"/>
        <v>0.91256165762313723</v>
      </c>
      <c r="AD1350" s="30">
        <f t="shared" ca="1" si="828"/>
        <v>0.15029182967942389</v>
      </c>
      <c r="AE1350" s="30">
        <f ca="1">IF(Riskregister!$E$8="",0,COUNTIF(BI$4:BI$53,"&lt;"&amp;AC1350)*IF(AD1350&lt;0.5,Riskregister!$K$8+(Riskregister!$L$8-Riskregister!$K$8)*SQRT(AD1350/2),Riskregister!$L$8-(Riskregister!$L$8-Riskregister!$K$8)*SQRT((1-AD1350)/2)))</f>
        <v>7941997.475180421</v>
      </c>
      <c r="AF1350" s="30">
        <f t="shared" ca="1" si="829"/>
        <v>0.28840129262538838</v>
      </c>
      <c r="AG1350" s="30">
        <f t="shared" ca="1" si="829"/>
        <v>0.99641831223204036</v>
      </c>
      <c r="AH1350" s="30">
        <f>IF(Riskregister!$E$9="",0,COUNTIF(BJ$4:BJ$53,"&lt;"&amp;AF1350)*IF(AG1350&lt;0.5,Riskregister!$K$9+(Riskregister!$L$9-Riskregister!$K$9)*SQRT(AG1350/2),Riskregister!$L$9-(Riskregister!$L$9-Riskregister!$K$9)*SQRT((1-AG1350)/2)))</f>
        <v>0</v>
      </c>
      <c r="AI1350" s="30">
        <f t="shared" ca="1" si="830"/>
        <v>0.16640309218808391</v>
      </c>
      <c r="AJ1350" s="30">
        <f t="shared" ca="1" si="830"/>
        <v>0.90019486873463239</v>
      </c>
      <c r="AK1350" s="30">
        <f>IF(Riskregister!$E$10="",0,COUNTIF(BK$4:BK$53,"&lt;"&amp;AI1350)*IF(AJ1350&lt;0.5,Riskregister!$K$10+(Riskregister!$L$10-Riskregister!$K$10)*SQRT(AJ1350/2),Riskregister!$L$10-(Riskregister!$L$10-Riskregister!$K$10)*SQRT((1-AJ1350)/2)))</f>
        <v>0</v>
      </c>
      <c r="AL1350" s="30">
        <f t="shared" ca="1" si="831"/>
        <v>0.32728001032356202</v>
      </c>
      <c r="AM1350" s="30">
        <f t="shared" ca="1" si="831"/>
        <v>0.98451651269462093</v>
      </c>
      <c r="AN1350" s="30">
        <f>IF(Riskregister!$E$11="",0,COUNTIF(BL$4:BL$53,"&lt;"&amp;AL1350)*IF(AM1350&lt;0.5,Riskregister!$K$11+(Riskregister!$L$11-Riskregister!$K$11)*SQRT(AM1350/2),Riskregister!$L$11-(Riskregister!$L$11-Riskregister!$K$11)*SQRT((1-AM1350)/2)))</f>
        <v>0</v>
      </c>
      <c r="AO1350" s="30">
        <f t="shared" ca="1" si="832"/>
        <v>0.72975261667034164</v>
      </c>
      <c r="AP1350" s="30">
        <f t="shared" ca="1" si="832"/>
        <v>0.67812435510661562</v>
      </c>
      <c r="AQ1350" s="30">
        <f>IF(Riskregister!$E$12="",0,COUNTIF(BM$4:BM$53,"&lt;"&amp;AO1350)*IF(AP1350&lt;0.5,Riskregister!$K$12+(Riskregister!$L$12-Riskregister!$K$12)*SQRT(AP1350/2),Riskregister!$L$12-(Riskregister!$L$12-Riskregister!$K$12)*SQRT((1-AP1350)/2)))</f>
        <v>0</v>
      </c>
      <c r="AR1350" s="30">
        <f t="shared" ca="1" si="833"/>
        <v>0.41058964120537522</v>
      </c>
      <c r="AS1350" s="30">
        <f t="shared" ca="1" si="833"/>
        <v>0.71884768815721323</v>
      </c>
      <c r="AT1350" s="30">
        <f>IF(Riskregister!$E$13="",0,COUNTIF(BN$4:BN$53,"&lt;"&amp;AR1350)*IF(AS1350&lt;0.5,Riskregister!$K$13+(Riskregister!$L$13-Riskregister!$K$13)*SQRT(AS1350/2),Riskregister!$L$13-(Riskregister!$L$13-Riskregister!$K$13)*SQRT((1-AS1350)/2)))</f>
        <v>0</v>
      </c>
      <c r="AU1350" s="30">
        <f t="shared" ca="1" si="834"/>
        <v>0.99608133396831489</v>
      </c>
      <c r="AV1350" s="30">
        <f t="shared" ca="1" si="834"/>
        <v>2.6296157555117161E-2</v>
      </c>
      <c r="AW1350" s="30">
        <f>IF(Riskregister!$E$14="",0,COUNTIF(BO$4:BO$53,"&lt;"&amp;AU1350)*IF(AV1350&lt;0.5,Riskregister!$K$14+(Riskregister!$L$14-Riskregister!$K$14)*SQRT(AV1350/2),Riskregister!$L$14-(Riskregister!$L$14-Riskregister!$K$14)*SQRT((1-AV1350)/2)))</f>
        <v>0</v>
      </c>
      <c r="AX1350" s="30">
        <f t="shared" ca="1" si="835"/>
        <v>0.53196581788061614</v>
      </c>
      <c r="AY1350" s="30">
        <f t="shared" ca="1" si="835"/>
        <v>3.4654991681223213E-2</v>
      </c>
      <c r="AZ1350" s="30">
        <f>IF(Riskregister!$E$15="",0,COUNTIF(BP$4:BP$53,"&lt;"&amp;AX1350)*IF(AY1350&lt;0.5,Riskregister!$K$15+(Riskregister!$L$15-Riskregister!$K$15)*SQRT(AY1350/2),Riskregister!$L$15-(Riskregister!$L$15-Riskregister!$K$15)*SQRT((1-AY1350)/2)))</f>
        <v>0</v>
      </c>
      <c r="BA1350" s="30">
        <f t="shared" ca="1" si="836"/>
        <v>0.42519684944247038</v>
      </c>
      <c r="BB1350" s="30">
        <f t="shared" ca="1" si="836"/>
        <v>0.22253124052482898</v>
      </c>
      <c r="BC1350" s="30">
        <f>IF(Riskregister!$E$16="",0,COUNTIF(BQ$4:BQ$53,"&lt;"&amp;BA1350)*IF(BB1350&lt;0.5,Riskregister!$K$16+(Riskregister!$L$16-Riskregister!$K$16)*SQRT(BB1350/2),Riskregister!$L$16-(Riskregister!$L$16-Riskregister!$K$16)*SQRT((1-BB1350)/2)))</f>
        <v>0</v>
      </c>
      <c r="BD1350" s="30">
        <f t="shared" ca="1" si="837"/>
        <v>11376476.233919986</v>
      </c>
    </row>
    <row r="1351" spans="20:56" x14ac:dyDescent="0.35">
      <c r="T1351" s="30">
        <f t="shared" ca="1" si="825"/>
        <v>0.18289016127947588</v>
      </c>
      <c r="U1351" s="30">
        <f t="shared" ca="1" si="825"/>
        <v>0.84183989933822845</v>
      </c>
      <c r="V1351" s="30">
        <f ca="1">IF(Riskregister!$E$5="",0,COUNTIF(BF$4:BF$53,"&lt;"&amp;T1351)*IF(U1351&lt;0.5,Riskregister!$K$5+(Riskregister!$L$5-Riskregister!$K$5)*SQRT(U1351/2),Riskregister!$L$5-(Riskregister!$L$5-Riskregister!$K$5)*SQRT((1-U1351)/2)))</f>
        <v>946909.42181104911</v>
      </c>
      <c r="W1351" s="30">
        <f t="shared" ca="1" si="826"/>
        <v>0.6028985134671816</v>
      </c>
      <c r="X1351" s="30">
        <f t="shared" ca="1" si="826"/>
        <v>0.69465198686519325</v>
      </c>
      <c r="Y1351" s="30">
        <f ca="1">IF(Riskregister!$E$6="",0,COUNTIF(BG$4:BG$53,"&lt;"&amp;W1351)*IF(X1351&lt;0.5,Riskregister!$K$6+(Riskregister!$L$6-Riskregister!$K$6)*SQRT(X1351/2),Riskregister!$L$6-(Riskregister!$L$6-Riskregister!$K$6)*SQRT((1-X1351)/2)))</f>
        <v>2593353.2337102015</v>
      </c>
      <c r="Z1351" s="30">
        <f t="shared" ca="1" si="827"/>
        <v>0.6895288363493095</v>
      </c>
      <c r="AA1351" s="30">
        <f t="shared" ca="1" si="827"/>
        <v>0.99663935177215845</v>
      </c>
      <c r="AB1351" s="30">
        <f ca="1">IF(Riskregister!$E$7="",0,COUNTIF(BH$4:BH$53,"&lt;"&amp;Z1351)*IF(AA1351&lt;0.5,Riskregister!$K$7+(Riskregister!$L$7-Riskregister!$K$7)*SQRT(AA1351/2),Riskregister!$L$7-(Riskregister!$L$7-Riskregister!$K$7)*SQRT((1-AA1351)/2)))</f>
        <v>2699570.1961875386</v>
      </c>
      <c r="AC1351" s="30">
        <f t="shared" ca="1" si="828"/>
        <v>0.39787272433715526</v>
      </c>
      <c r="AD1351" s="30">
        <f t="shared" ca="1" si="828"/>
        <v>0.40875403188087855</v>
      </c>
      <c r="AE1351" s="30">
        <f ca="1">IF(Riskregister!$E$8="",0,COUNTIF(BI$4:BI$53,"&lt;"&amp;AC1351)*IF(AD1351&lt;0.5,Riskregister!$K$8+(Riskregister!$L$8-Riskregister!$K$8)*SQRT(AD1351/2),Riskregister!$L$8-(Riskregister!$L$8-Riskregister!$K$8)*SQRT((1-AD1351)/2)))</f>
        <v>4849559.1687252941</v>
      </c>
      <c r="AF1351" s="30">
        <f t="shared" ca="1" si="829"/>
        <v>0.40365576918802981</v>
      </c>
      <c r="AG1351" s="30">
        <f t="shared" ca="1" si="829"/>
        <v>0.51775671899488507</v>
      </c>
      <c r="AH1351" s="30">
        <f>IF(Riskregister!$E$9="",0,COUNTIF(BJ$4:BJ$53,"&lt;"&amp;AF1351)*IF(AG1351&lt;0.5,Riskregister!$K$9+(Riskregister!$L$9-Riskregister!$K$9)*SQRT(AG1351/2),Riskregister!$L$9-(Riskregister!$L$9-Riskregister!$K$9)*SQRT((1-AG1351)/2)))</f>
        <v>0</v>
      </c>
      <c r="AI1351" s="30">
        <f t="shared" ca="1" si="830"/>
        <v>0.88361613576464482</v>
      </c>
      <c r="AJ1351" s="30">
        <f t="shared" ca="1" si="830"/>
        <v>0.74468098773874569</v>
      </c>
      <c r="AK1351" s="30">
        <f>IF(Riskregister!$E$10="",0,COUNTIF(BK$4:BK$53,"&lt;"&amp;AI1351)*IF(AJ1351&lt;0.5,Riskregister!$K$10+(Riskregister!$L$10-Riskregister!$K$10)*SQRT(AJ1351/2),Riskregister!$L$10-(Riskregister!$L$10-Riskregister!$K$10)*SQRT((1-AJ1351)/2)))</f>
        <v>0</v>
      </c>
      <c r="AL1351" s="30">
        <f t="shared" ca="1" si="831"/>
        <v>0.40080176184531613</v>
      </c>
      <c r="AM1351" s="30">
        <f t="shared" ca="1" si="831"/>
        <v>0.61091193284301093</v>
      </c>
      <c r="AN1351" s="30">
        <f>IF(Riskregister!$E$11="",0,COUNTIF(BL$4:BL$53,"&lt;"&amp;AL1351)*IF(AM1351&lt;0.5,Riskregister!$K$11+(Riskregister!$L$11-Riskregister!$K$11)*SQRT(AM1351/2),Riskregister!$L$11-(Riskregister!$L$11-Riskregister!$K$11)*SQRT((1-AM1351)/2)))</f>
        <v>0</v>
      </c>
      <c r="AO1351" s="30">
        <f t="shared" ca="1" si="832"/>
        <v>0.91191314534653356</v>
      </c>
      <c r="AP1351" s="30">
        <f t="shared" ca="1" si="832"/>
        <v>0.98588162889135877</v>
      </c>
      <c r="AQ1351" s="30">
        <f>IF(Riskregister!$E$12="",0,COUNTIF(BM$4:BM$53,"&lt;"&amp;AO1351)*IF(AP1351&lt;0.5,Riskregister!$K$12+(Riskregister!$L$12-Riskregister!$K$12)*SQRT(AP1351/2),Riskregister!$L$12-(Riskregister!$L$12-Riskregister!$K$12)*SQRT((1-AP1351)/2)))</f>
        <v>0</v>
      </c>
      <c r="AR1351" s="30">
        <f t="shared" ca="1" si="833"/>
        <v>0.56813151605794721</v>
      </c>
      <c r="AS1351" s="30">
        <f t="shared" ca="1" si="833"/>
        <v>5.2376227348813309E-2</v>
      </c>
      <c r="AT1351" s="30">
        <f>IF(Riskregister!$E$13="",0,COUNTIF(BN$4:BN$53,"&lt;"&amp;AR1351)*IF(AS1351&lt;0.5,Riskregister!$K$13+(Riskregister!$L$13-Riskregister!$K$13)*SQRT(AS1351/2),Riskregister!$L$13-(Riskregister!$L$13-Riskregister!$K$13)*SQRT((1-AS1351)/2)))</f>
        <v>0</v>
      </c>
      <c r="AU1351" s="30">
        <f t="shared" ca="1" si="834"/>
        <v>0.96340615780879835</v>
      </c>
      <c r="AV1351" s="30">
        <f t="shared" ca="1" si="834"/>
        <v>7.1726061779577854E-2</v>
      </c>
      <c r="AW1351" s="30">
        <f>IF(Riskregister!$E$14="",0,COUNTIF(BO$4:BO$53,"&lt;"&amp;AU1351)*IF(AV1351&lt;0.5,Riskregister!$K$14+(Riskregister!$L$14-Riskregister!$K$14)*SQRT(AV1351/2),Riskregister!$L$14-(Riskregister!$L$14-Riskregister!$K$14)*SQRT((1-AV1351)/2)))</f>
        <v>0</v>
      </c>
      <c r="AX1351" s="30">
        <f t="shared" ca="1" si="835"/>
        <v>0.64726711119275626</v>
      </c>
      <c r="AY1351" s="30">
        <f t="shared" ca="1" si="835"/>
        <v>0.3345527788666236</v>
      </c>
      <c r="AZ1351" s="30">
        <f>IF(Riskregister!$E$15="",0,COUNTIF(BP$4:BP$53,"&lt;"&amp;AX1351)*IF(AY1351&lt;0.5,Riskregister!$K$15+(Riskregister!$L$15-Riskregister!$K$15)*SQRT(AY1351/2),Riskregister!$L$15-(Riskregister!$L$15-Riskregister!$K$15)*SQRT((1-AY1351)/2)))</f>
        <v>0</v>
      </c>
      <c r="BA1351" s="30">
        <f t="shared" ca="1" si="836"/>
        <v>0.44652403975372734</v>
      </c>
      <c r="BB1351" s="30">
        <f t="shared" ca="1" si="836"/>
        <v>0.26413830212695832</v>
      </c>
      <c r="BC1351" s="30">
        <f>IF(Riskregister!$E$16="",0,COUNTIF(BQ$4:BQ$53,"&lt;"&amp;BA1351)*IF(BB1351&lt;0.5,Riskregister!$K$16+(Riskregister!$L$16-Riskregister!$K$16)*SQRT(BB1351/2),Riskregister!$L$16-(Riskregister!$L$16-Riskregister!$K$16)*SQRT((1-BB1351)/2)))</f>
        <v>0</v>
      </c>
      <c r="BD1351" s="30">
        <f t="shared" ca="1" si="837"/>
        <v>11089392.020434082</v>
      </c>
    </row>
    <row r="1352" spans="20:56" x14ac:dyDescent="0.35">
      <c r="T1352" s="30">
        <f t="shared" ca="1" si="825"/>
        <v>0.80468458563351419</v>
      </c>
      <c r="U1352" s="30">
        <f t="shared" ca="1" si="825"/>
        <v>0.55489721869405317</v>
      </c>
      <c r="V1352" s="30">
        <f ca="1">IF(Riskregister!$E$5="",0,COUNTIF(BF$4:BF$53,"&lt;"&amp;T1352)*IF(U1352&lt;0.5,Riskregister!$K$5+(Riskregister!$L$5-Riskregister!$K$5)*SQRT(U1352/2),Riskregister!$L$5-(Riskregister!$L$5-Riskregister!$K$5)*SQRT((1-U1352)/2)))</f>
        <v>1938554.5632578763</v>
      </c>
      <c r="W1352" s="30">
        <f t="shared" ca="1" si="826"/>
        <v>0.32292288385204682</v>
      </c>
      <c r="X1352" s="30">
        <f t="shared" ca="1" si="826"/>
        <v>0.17874135491557552</v>
      </c>
      <c r="Y1352" s="30">
        <f ca="1">IF(Riskregister!$E$6="",0,COUNTIF(BG$4:BG$53,"&lt;"&amp;W1352)*IF(X1352&lt;0.5,Riskregister!$K$6+(Riskregister!$L$6-Riskregister!$K$6)*SQRT(X1352/2),Riskregister!$L$6-(Riskregister!$L$6-Riskregister!$K$6)*SQRT((1-X1352)/2)))</f>
        <v>738108.72039322346</v>
      </c>
      <c r="Z1352" s="30">
        <f t="shared" ca="1" si="827"/>
        <v>0.48025330120765575</v>
      </c>
      <c r="AA1352" s="30">
        <f t="shared" ca="1" si="827"/>
        <v>0.40017510892294761</v>
      </c>
      <c r="AB1352" s="30">
        <f ca="1">IF(Riskregister!$E$7="",0,COUNTIF(BH$4:BH$53,"&lt;"&amp;Z1352)*IF(AA1352&lt;0.5,Riskregister!$K$7+(Riskregister!$L$7-Riskregister!$K$7)*SQRT(AA1352/2),Riskregister!$L$7-(Riskregister!$L$7-Riskregister!$K$7)*SQRT((1-AA1352)/2)))</f>
        <v>1239354.0946709604</v>
      </c>
      <c r="AC1352" s="30">
        <f t="shared" ca="1" si="828"/>
        <v>0.27905429078362409</v>
      </c>
      <c r="AD1352" s="30">
        <f t="shared" ca="1" si="828"/>
        <v>0.41914500124221121</v>
      </c>
      <c r="AE1352" s="30">
        <f ca="1">IF(Riskregister!$E$8="",0,COUNTIF(BI$4:BI$53,"&lt;"&amp;AC1352)*IF(AD1352&lt;0.5,Riskregister!$K$8+(Riskregister!$L$8-Riskregister!$K$8)*SQRT(AD1352/2),Riskregister!$L$8-(Riskregister!$L$8-Riskregister!$K$8)*SQRT((1-AD1352)/2)))</f>
        <v>4903234.382982281</v>
      </c>
      <c r="AF1352" s="30">
        <f t="shared" ca="1" si="829"/>
        <v>0.1637687644162541</v>
      </c>
      <c r="AG1352" s="30">
        <f t="shared" ca="1" si="829"/>
        <v>0.48290144913462496</v>
      </c>
      <c r="AH1352" s="30">
        <f>IF(Riskregister!$E$9="",0,COUNTIF(BJ$4:BJ$53,"&lt;"&amp;AF1352)*IF(AG1352&lt;0.5,Riskregister!$K$9+(Riskregister!$L$9-Riskregister!$K$9)*SQRT(AG1352/2),Riskregister!$L$9-(Riskregister!$L$9-Riskregister!$K$9)*SQRT((1-AG1352)/2)))</f>
        <v>0</v>
      </c>
      <c r="AI1352" s="30">
        <f t="shared" ca="1" si="830"/>
        <v>0.36681256977846888</v>
      </c>
      <c r="AJ1352" s="30">
        <f t="shared" ca="1" si="830"/>
        <v>0.39185750966572652</v>
      </c>
      <c r="AK1352" s="30">
        <f>IF(Riskregister!$E$10="",0,COUNTIF(BK$4:BK$53,"&lt;"&amp;AI1352)*IF(AJ1352&lt;0.5,Riskregister!$K$10+(Riskregister!$L$10-Riskregister!$K$10)*SQRT(AJ1352/2),Riskregister!$L$10-(Riskregister!$L$10-Riskregister!$K$10)*SQRT((1-AJ1352)/2)))</f>
        <v>0</v>
      </c>
      <c r="AL1352" s="30">
        <f t="shared" ca="1" si="831"/>
        <v>0.26677479549234107</v>
      </c>
      <c r="AM1352" s="30">
        <f t="shared" ca="1" si="831"/>
        <v>0.90145603236106653</v>
      </c>
      <c r="AN1352" s="30">
        <f>IF(Riskregister!$E$11="",0,COUNTIF(BL$4:BL$53,"&lt;"&amp;AL1352)*IF(AM1352&lt;0.5,Riskregister!$K$11+(Riskregister!$L$11-Riskregister!$K$11)*SQRT(AM1352/2),Riskregister!$L$11-(Riskregister!$L$11-Riskregister!$K$11)*SQRT((1-AM1352)/2)))</f>
        <v>0</v>
      </c>
      <c r="AO1352" s="30">
        <f t="shared" ca="1" si="832"/>
        <v>0.16959257108106618</v>
      </c>
      <c r="AP1352" s="30">
        <f t="shared" ca="1" si="832"/>
        <v>0.76372033048820209</v>
      </c>
      <c r="AQ1352" s="30">
        <f>IF(Riskregister!$E$12="",0,COUNTIF(BM$4:BM$53,"&lt;"&amp;AO1352)*IF(AP1352&lt;0.5,Riskregister!$K$12+(Riskregister!$L$12-Riskregister!$K$12)*SQRT(AP1352/2),Riskregister!$L$12-(Riskregister!$L$12-Riskregister!$K$12)*SQRT((1-AP1352)/2)))</f>
        <v>0</v>
      </c>
      <c r="AR1352" s="30">
        <f t="shared" ca="1" si="833"/>
        <v>0.63403362470666924</v>
      </c>
      <c r="AS1352" s="30">
        <f t="shared" ca="1" si="833"/>
        <v>0.60579763333991166</v>
      </c>
      <c r="AT1352" s="30">
        <f>IF(Riskregister!$E$13="",0,COUNTIF(BN$4:BN$53,"&lt;"&amp;AR1352)*IF(AS1352&lt;0.5,Riskregister!$K$13+(Riskregister!$L$13-Riskregister!$K$13)*SQRT(AS1352/2),Riskregister!$L$13-(Riskregister!$L$13-Riskregister!$K$13)*SQRT((1-AS1352)/2)))</f>
        <v>0</v>
      </c>
      <c r="AU1352" s="30">
        <f t="shared" ca="1" si="834"/>
        <v>0.37599602075156091</v>
      </c>
      <c r="AV1352" s="30">
        <f t="shared" ca="1" si="834"/>
        <v>0.38437476645707769</v>
      </c>
      <c r="AW1352" s="30">
        <f>IF(Riskregister!$E$14="",0,COUNTIF(BO$4:BO$53,"&lt;"&amp;AU1352)*IF(AV1352&lt;0.5,Riskregister!$K$14+(Riskregister!$L$14-Riskregister!$K$14)*SQRT(AV1352/2),Riskregister!$L$14-(Riskregister!$L$14-Riskregister!$K$14)*SQRT((1-AV1352)/2)))</f>
        <v>0</v>
      </c>
      <c r="AX1352" s="30">
        <f t="shared" ca="1" si="835"/>
        <v>0.11872613999676729</v>
      </c>
      <c r="AY1352" s="30">
        <f t="shared" ca="1" si="835"/>
        <v>0.39302682081295093</v>
      </c>
      <c r="AZ1352" s="30">
        <f>IF(Riskregister!$E$15="",0,COUNTIF(BP$4:BP$53,"&lt;"&amp;AX1352)*IF(AY1352&lt;0.5,Riskregister!$K$15+(Riskregister!$L$15-Riskregister!$K$15)*SQRT(AY1352/2),Riskregister!$L$15-(Riskregister!$L$15-Riskregister!$K$15)*SQRT((1-AY1352)/2)))</f>
        <v>0</v>
      </c>
      <c r="BA1352" s="30">
        <f t="shared" ca="1" si="836"/>
        <v>0.64954118538228112</v>
      </c>
      <c r="BB1352" s="30">
        <f t="shared" ca="1" si="836"/>
        <v>0.51504981040538711</v>
      </c>
      <c r="BC1352" s="30">
        <f>IF(Riskregister!$E$16="",0,COUNTIF(BQ$4:BQ$53,"&lt;"&amp;BA1352)*IF(BB1352&lt;0.5,Riskregister!$K$16+(Riskregister!$L$16-Riskregister!$K$16)*SQRT(BB1352/2),Riskregister!$L$16-(Riskregister!$L$16-Riskregister!$K$16)*SQRT((1-BB1352)/2)))</f>
        <v>0</v>
      </c>
      <c r="BD1352" s="30">
        <f t="shared" ca="1" si="837"/>
        <v>8819251.7613043413</v>
      </c>
    </row>
    <row r="1353" spans="20:56" x14ac:dyDescent="0.35">
      <c r="T1353" s="30">
        <f t="shared" ca="1" si="825"/>
        <v>7.4169213637039433E-2</v>
      </c>
      <c r="U1353" s="30">
        <f t="shared" ca="1" si="825"/>
        <v>0.34883980186247576</v>
      </c>
      <c r="V1353" s="30">
        <f ca="1">IF(Riskregister!$E$5="",0,COUNTIF(BF$4:BF$53,"&lt;"&amp;T1353)*IF(U1353&lt;0.5,Riskregister!$K$5+(Riskregister!$L$5-Riskregister!$K$5)*SQRT(U1353/2),Riskregister!$L$5-(Riskregister!$L$5-Riskregister!$K$5)*SQRT((1-U1353)/2)))</f>
        <v>337936.23902423843</v>
      </c>
      <c r="W1353" s="30">
        <f t="shared" ca="1" si="826"/>
        <v>0.10693690818892509</v>
      </c>
      <c r="X1353" s="30">
        <f t="shared" ca="1" si="826"/>
        <v>0.26367149158488257</v>
      </c>
      <c r="Y1353" s="30">
        <f ca="1">IF(Riskregister!$E$6="",0,COUNTIF(BG$4:BG$53,"&lt;"&amp;W1353)*IF(X1353&lt;0.5,Riskregister!$K$6+(Riskregister!$L$6-Riskregister!$K$6)*SQRT(X1353/2),Riskregister!$L$6-(Riskregister!$L$6-Riskregister!$K$6)*SQRT((1-X1353)/2)))</f>
        <v>0</v>
      </c>
      <c r="Z1353" s="30">
        <f t="shared" ca="1" si="827"/>
        <v>0.26562490790139304</v>
      </c>
      <c r="AA1353" s="30">
        <f t="shared" ca="1" si="827"/>
        <v>0.36019539246362486</v>
      </c>
      <c r="AB1353" s="30">
        <f ca="1">IF(Riskregister!$E$7="",0,COUNTIF(BH$4:BH$53,"&lt;"&amp;Z1353)*IF(AA1353&lt;0.5,Riskregister!$K$7+(Riskregister!$L$7-Riskregister!$K$7)*SQRT(AA1353/2),Riskregister!$L$7-(Riskregister!$L$7-Riskregister!$K$7)*SQRT((1-AA1353)/2)))</f>
        <v>992663.58111188235</v>
      </c>
      <c r="AC1353" s="30">
        <f t="shared" ca="1" si="828"/>
        <v>0.12730130425093023</v>
      </c>
      <c r="AD1353" s="30">
        <f t="shared" ca="1" si="828"/>
        <v>0.36420887449981665</v>
      </c>
      <c r="AE1353" s="30">
        <f ca="1">IF(Riskregister!$E$8="",0,COUNTIF(BI$4:BI$53,"&lt;"&amp;AC1353)*IF(AD1353&lt;0.5,Riskregister!$K$8+(Riskregister!$L$8-Riskregister!$K$8)*SQRT(AD1353/2),Riskregister!$L$8-(Riskregister!$L$8-Riskregister!$K$8)*SQRT((1-AD1353)/2)))</f>
        <v>2305663.7352384059</v>
      </c>
      <c r="AF1353" s="30">
        <f t="shared" ca="1" si="829"/>
        <v>0.27121391248192817</v>
      </c>
      <c r="AG1353" s="30">
        <f t="shared" ca="1" si="829"/>
        <v>0.18254343122738881</v>
      </c>
      <c r="AH1353" s="30">
        <f>IF(Riskregister!$E$9="",0,COUNTIF(BJ$4:BJ$53,"&lt;"&amp;AF1353)*IF(AG1353&lt;0.5,Riskregister!$K$9+(Riskregister!$L$9-Riskregister!$K$9)*SQRT(AG1353/2),Riskregister!$L$9-(Riskregister!$L$9-Riskregister!$K$9)*SQRT((1-AG1353)/2)))</f>
        <v>0</v>
      </c>
      <c r="AI1353" s="30">
        <f t="shared" ca="1" si="830"/>
        <v>8.7695743679040428E-2</v>
      </c>
      <c r="AJ1353" s="30">
        <f t="shared" ca="1" si="830"/>
        <v>0.73665531633135295</v>
      </c>
      <c r="AK1353" s="30">
        <f>IF(Riskregister!$E$10="",0,COUNTIF(BK$4:BK$53,"&lt;"&amp;AI1353)*IF(AJ1353&lt;0.5,Riskregister!$K$10+(Riskregister!$L$10-Riskregister!$K$10)*SQRT(AJ1353/2),Riskregister!$L$10-(Riskregister!$L$10-Riskregister!$K$10)*SQRT((1-AJ1353)/2)))</f>
        <v>0</v>
      </c>
      <c r="AL1353" s="30">
        <f t="shared" ca="1" si="831"/>
        <v>0.31441477099963056</v>
      </c>
      <c r="AM1353" s="30">
        <f t="shared" ca="1" si="831"/>
        <v>0.10956283173472925</v>
      </c>
      <c r="AN1353" s="30">
        <f>IF(Riskregister!$E$11="",0,COUNTIF(BL$4:BL$53,"&lt;"&amp;AL1353)*IF(AM1353&lt;0.5,Riskregister!$K$11+(Riskregister!$L$11-Riskregister!$K$11)*SQRT(AM1353/2),Riskregister!$L$11-(Riskregister!$L$11-Riskregister!$K$11)*SQRT((1-AM1353)/2)))</f>
        <v>0</v>
      </c>
      <c r="AO1353" s="30">
        <f t="shared" ca="1" si="832"/>
        <v>0.55892915041907687</v>
      </c>
      <c r="AP1353" s="30">
        <f t="shared" ca="1" si="832"/>
        <v>0.90067905416706329</v>
      </c>
      <c r="AQ1353" s="30">
        <f>IF(Riskregister!$E$12="",0,COUNTIF(BM$4:BM$53,"&lt;"&amp;AO1353)*IF(AP1353&lt;0.5,Riskregister!$K$12+(Riskregister!$L$12-Riskregister!$K$12)*SQRT(AP1353/2),Riskregister!$L$12-(Riskregister!$L$12-Riskregister!$K$12)*SQRT((1-AP1353)/2)))</f>
        <v>0</v>
      </c>
      <c r="AR1353" s="30">
        <f t="shared" ca="1" si="833"/>
        <v>0.68297880224917096</v>
      </c>
      <c r="AS1353" s="30">
        <f t="shared" ca="1" si="833"/>
        <v>0.34347517733137245</v>
      </c>
      <c r="AT1353" s="30">
        <f>IF(Riskregister!$E$13="",0,COUNTIF(BN$4:BN$53,"&lt;"&amp;AR1353)*IF(AS1353&lt;0.5,Riskregister!$K$13+(Riskregister!$L$13-Riskregister!$K$13)*SQRT(AS1353/2),Riskregister!$L$13-(Riskregister!$L$13-Riskregister!$K$13)*SQRT((1-AS1353)/2)))</f>
        <v>0</v>
      </c>
      <c r="AU1353" s="30">
        <f t="shared" ca="1" si="834"/>
        <v>0.18851040652159534</v>
      </c>
      <c r="AV1353" s="30">
        <f t="shared" ca="1" si="834"/>
        <v>0.96276623923891957</v>
      </c>
      <c r="AW1353" s="30">
        <f>IF(Riskregister!$E$14="",0,COUNTIF(BO$4:BO$53,"&lt;"&amp;AU1353)*IF(AV1353&lt;0.5,Riskregister!$K$14+(Riskregister!$L$14-Riskregister!$K$14)*SQRT(AV1353/2),Riskregister!$L$14-(Riskregister!$L$14-Riskregister!$K$14)*SQRT((1-AV1353)/2)))</f>
        <v>0</v>
      </c>
      <c r="AX1353" s="30">
        <f t="shared" ca="1" si="835"/>
        <v>0.83375582502173773</v>
      </c>
      <c r="AY1353" s="30">
        <f t="shared" ca="1" si="835"/>
        <v>0.82564695046877479</v>
      </c>
      <c r="AZ1353" s="30">
        <f>IF(Riskregister!$E$15="",0,COUNTIF(BP$4:BP$53,"&lt;"&amp;AX1353)*IF(AY1353&lt;0.5,Riskregister!$K$15+(Riskregister!$L$15-Riskregister!$K$15)*SQRT(AY1353/2),Riskregister!$L$15-(Riskregister!$L$15-Riskregister!$K$15)*SQRT((1-AY1353)/2)))</f>
        <v>0</v>
      </c>
      <c r="BA1353" s="30">
        <f t="shared" ca="1" si="836"/>
        <v>0.4376674175421772</v>
      </c>
      <c r="BB1353" s="30">
        <f t="shared" ca="1" si="836"/>
        <v>0.64811514171340323</v>
      </c>
      <c r="BC1353" s="30">
        <f>IF(Riskregister!$E$16="",0,COUNTIF(BQ$4:BQ$53,"&lt;"&amp;BA1353)*IF(BB1353&lt;0.5,Riskregister!$K$16+(Riskregister!$L$16-Riskregister!$K$16)*SQRT(BB1353/2),Riskregister!$L$16-(Riskregister!$L$16-Riskregister!$K$16)*SQRT((1-BB1353)/2)))</f>
        <v>0</v>
      </c>
      <c r="BD1353" s="30">
        <f t="shared" ca="1" si="837"/>
        <v>3636263.5553745264</v>
      </c>
    </row>
    <row r="1354" spans="20:56" x14ac:dyDescent="0.35">
      <c r="T1354" s="30">
        <f t="shared" ca="1" si="825"/>
        <v>0.17666295765683426</v>
      </c>
      <c r="U1354" s="30">
        <f t="shared" ca="1" si="825"/>
        <v>0.47522890322564859</v>
      </c>
      <c r="V1354" s="30">
        <f ca="1">IF(Riskregister!$E$5="",0,COUNTIF(BF$4:BF$53,"&lt;"&amp;T1354)*IF(U1354&lt;0.5,Riskregister!$K$5+(Riskregister!$L$5-Riskregister!$K$5)*SQRT(U1354/2),Riskregister!$L$5-(Riskregister!$L$5-Riskregister!$K$5)*SQRT((1-U1354)/2)))</f>
        <v>738711.41517675109</v>
      </c>
      <c r="W1354" s="30">
        <f t="shared" ca="1" si="826"/>
        <v>0.89693644992840382</v>
      </c>
      <c r="X1354" s="30">
        <f t="shared" ca="1" si="826"/>
        <v>0.96966489194236982</v>
      </c>
      <c r="Y1354" s="30">
        <f ca="1">IF(Riskregister!$E$6="",0,COUNTIF(BG$4:BG$53,"&lt;"&amp;W1354)*IF(X1354&lt;0.5,Riskregister!$K$6+(Riskregister!$L$6-Riskregister!$K$6)*SQRT(X1354/2),Riskregister!$L$6-(Riskregister!$L$6-Riskregister!$K$6)*SQRT((1-X1354)/2)))</f>
        <v>7113272.307383053</v>
      </c>
      <c r="Z1354" s="30">
        <f t="shared" ca="1" si="827"/>
        <v>0.17537396909664038</v>
      </c>
      <c r="AA1354" s="30">
        <f t="shared" ca="1" si="827"/>
        <v>3.6699309039428529E-2</v>
      </c>
      <c r="AB1354" s="30">
        <f ca="1">IF(Riskregister!$E$7="",0,COUNTIF(BH$4:BH$53,"&lt;"&amp;Z1354)*IF(AA1354&lt;0.5,Riskregister!$K$7+(Riskregister!$L$7-Riskregister!$K$7)*SQRT(AA1354/2),Riskregister!$L$7-(Riskregister!$L$7-Riskregister!$K$7)*SQRT((1-AA1354)/2)))</f>
        <v>389645.25530220883</v>
      </c>
      <c r="AC1354" s="30">
        <f t="shared" ca="1" si="828"/>
        <v>0.18504024263522856</v>
      </c>
      <c r="AD1354" s="30">
        <f t="shared" ca="1" si="828"/>
        <v>0.30352158619494263</v>
      </c>
      <c r="AE1354" s="30">
        <f ca="1">IF(Riskregister!$E$8="",0,COUNTIF(BI$4:BI$53,"&lt;"&amp;AC1354)*IF(AD1354&lt;0.5,Riskregister!$K$8+(Riskregister!$L$8-Riskregister!$K$8)*SQRT(AD1354/2),Riskregister!$L$8-(Riskregister!$L$8-Riskregister!$K$8)*SQRT((1-AD1354)/2)))</f>
        <v>2130954.9201231422</v>
      </c>
      <c r="AF1354" s="30">
        <f t="shared" ca="1" si="829"/>
        <v>0.2354056488686711</v>
      </c>
      <c r="AG1354" s="30">
        <f t="shared" ca="1" si="829"/>
        <v>0.90125980005899287</v>
      </c>
      <c r="AH1354" s="30">
        <f>IF(Riskregister!$E$9="",0,COUNTIF(BJ$4:BJ$53,"&lt;"&amp;AF1354)*IF(AG1354&lt;0.5,Riskregister!$K$9+(Riskregister!$L$9-Riskregister!$K$9)*SQRT(AG1354/2),Riskregister!$L$9-(Riskregister!$L$9-Riskregister!$K$9)*SQRT((1-AG1354)/2)))</f>
        <v>0</v>
      </c>
      <c r="AI1354" s="30">
        <f t="shared" ca="1" si="830"/>
        <v>0.8732917763189656</v>
      </c>
      <c r="AJ1354" s="30">
        <f t="shared" ca="1" si="830"/>
        <v>0.47875632208079</v>
      </c>
      <c r="AK1354" s="30">
        <f>IF(Riskregister!$E$10="",0,COUNTIF(BK$4:BK$53,"&lt;"&amp;AI1354)*IF(AJ1354&lt;0.5,Riskregister!$K$10+(Riskregister!$L$10-Riskregister!$K$10)*SQRT(AJ1354/2),Riskregister!$L$10-(Riskregister!$L$10-Riskregister!$K$10)*SQRT((1-AJ1354)/2)))</f>
        <v>0</v>
      </c>
      <c r="AL1354" s="30">
        <f t="shared" ca="1" si="831"/>
        <v>0.64096712330029115</v>
      </c>
      <c r="AM1354" s="30">
        <f t="shared" ca="1" si="831"/>
        <v>0.88796627765667835</v>
      </c>
      <c r="AN1354" s="30">
        <f>IF(Riskregister!$E$11="",0,COUNTIF(BL$4:BL$53,"&lt;"&amp;AL1354)*IF(AM1354&lt;0.5,Riskregister!$K$11+(Riskregister!$L$11-Riskregister!$K$11)*SQRT(AM1354/2),Riskregister!$L$11-(Riskregister!$L$11-Riskregister!$K$11)*SQRT((1-AM1354)/2)))</f>
        <v>0</v>
      </c>
      <c r="AO1354" s="30">
        <f t="shared" ca="1" si="832"/>
        <v>0.72727890966510844</v>
      </c>
      <c r="AP1354" s="30">
        <f t="shared" ca="1" si="832"/>
        <v>0.36811922287435395</v>
      </c>
      <c r="AQ1354" s="30">
        <f>IF(Riskregister!$E$12="",0,COUNTIF(BM$4:BM$53,"&lt;"&amp;AO1354)*IF(AP1354&lt;0.5,Riskregister!$K$12+(Riskregister!$L$12-Riskregister!$K$12)*SQRT(AP1354/2),Riskregister!$L$12-(Riskregister!$L$12-Riskregister!$K$12)*SQRT((1-AP1354)/2)))</f>
        <v>0</v>
      </c>
      <c r="AR1354" s="30">
        <f t="shared" ca="1" si="833"/>
        <v>0.72094666192128587</v>
      </c>
      <c r="AS1354" s="30">
        <f t="shared" ca="1" si="833"/>
        <v>0.16584730826867411</v>
      </c>
      <c r="AT1354" s="30">
        <f>IF(Riskregister!$E$13="",0,COUNTIF(BN$4:BN$53,"&lt;"&amp;AR1354)*IF(AS1354&lt;0.5,Riskregister!$K$13+(Riskregister!$L$13-Riskregister!$K$13)*SQRT(AS1354/2),Riskregister!$L$13-(Riskregister!$L$13-Riskregister!$K$13)*SQRT((1-AS1354)/2)))</f>
        <v>0</v>
      </c>
      <c r="AU1354" s="30">
        <f t="shared" ca="1" si="834"/>
        <v>0.10179164112284822</v>
      </c>
      <c r="AV1354" s="30">
        <f t="shared" ca="1" si="834"/>
        <v>0.12955827192512848</v>
      </c>
      <c r="AW1354" s="30">
        <f>IF(Riskregister!$E$14="",0,COUNTIF(BO$4:BO$53,"&lt;"&amp;AU1354)*IF(AV1354&lt;0.5,Riskregister!$K$14+(Riskregister!$L$14-Riskregister!$K$14)*SQRT(AV1354/2),Riskregister!$L$14-(Riskregister!$L$14-Riskregister!$K$14)*SQRT((1-AV1354)/2)))</f>
        <v>0</v>
      </c>
      <c r="AX1354" s="30">
        <f t="shared" ca="1" si="835"/>
        <v>0.27259262439674792</v>
      </c>
      <c r="AY1354" s="30">
        <f t="shared" ca="1" si="835"/>
        <v>0.24682121089395659</v>
      </c>
      <c r="AZ1354" s="30">
        <f>IF(Riskregister!$E$15="",0,COUNTIF(BP$4:BP$53,"&lt;"&amp;AX1354)*IF(AY1354&lt;0.5,Riskregister!$K$15+(Riskregister!$L$15-Riskregister!$K$15)*SQRT(AY1354/2),Riskregister!$L$15-(Riskregister!$L$15-Riskregister!$K$15)*SQRT((1-AY1354)/2)))</f>
        <v>0</v>
      </c>
      <c r="BA1354" s="30">
        <f t="shared" ca="1" si="836"/>
        <v>0.20596348434076139</v>
      </c>
      <c r="BB1354" s="30">
        <f t="shared" ca="1" si="836"/>
        <v>0.3602680061087421</v>
      </c>
      <c r="BC1354" s="30">
        <f>IF(Riskregister!$E$16="",0,COUNTIF(BQ$4:BQ$53,"&lt;"&amp;BA1354)*IF(BB1354&lt;0.5,Riskregister!$K$16+(Riskregister!$L$16-Riskregister!$K$16)*SQRT(BB1354/2),Riskregister!$L$16-(Riskregister!$L$16-Riskregister!$K$16)*SQRT((1-BB1354)/2)))</f>
        <v>0</v>
      </c>
      <c r="BD1354" s="30">
        <f t="shared" ca="1" si="837"/>
        <v>10372583.897985155</v>
      </c>
    </row>
    <row r="1355" spans="20:56" x14ac:dyDescent="0.35">
      <c r="T1355" s="30">
        <f t="shared" ca="1" si="825"/>
        <v>0.27483374635626967</v>
      </c>
      <c r="U1355" s="30">
        <f t="shared" ca="1" si="825"/>
        <v>0.40283218157114697</v>
      </c>
      <c r="V1355" s="30">
        <f ca="1">IF(Riskregister!$E$5="",0,COUNTIF(BF$4:BF$53,"&lt;"&amp;T1355)*IF(U1355&lt;0.5,Riskregister!$K$5+(Riskregister!$L$5-Riskregister!$K$5)*SQRT(U1355/2),Riskregister!$L$5-(Riskregister!$L$5-Riskregister!$K$5)*SQRT((1-U1355)/2)))</f>
        <v>703914.63644725049</v>
      </c>
      <c r="W1355" s="30">
        <f t="shared" ca="1" si="826"/>
        <v>6.9363289475674939E-2</v>
      </c>
      <c r="X1355" s="30">
        <f t="shared" ca="1" si="826"/>
        <v>0.64227496288935637</v>
      </c>
      <c r="Y1355" s="30">
        <f ca="1">IF(Riskregister!$E$6="",0,COUNTIF(BG$4:BG$53,"&lt;"&amp;W1355)*IF(X1355&lt;0.5,Riskregister!$K$6+(Riskregister!$L$6-Riskregister!$K$6)*SQRT(X1355/2),Riskregister!$L$6-(Riskregister!$L$6-Riskregister!$K$6)*SQRT((1-X1355)/2)))</f>
        <v>0</v>
      </c>
      <c r="Z1355" s="30">
        <f t="shared" ca="1" si="827"/>
        <v>0.59600814416069137</v>
      </c>
      <c r="AA1355" s="30">
        <f t="shared" ca="1" si="827"/>
        <v>0.41068913680900898</v>
      </c>
      <c r="AB1355" s="30">
        <f ca="1">IF(Riskregister!$E$7="",0,COUNTIF(BH$4:BH$53,"&lt;"&amp;Z1355)*IF(AA1355&lt;0.5,Riskregister!$K$7+(Riskregister!$L$7-Riskregister!$K$7)*SQRT(AA1355/2),Riskregister!$L$7-(Riskregister!$L$7-Riskregister!$K$7)*SQRT((1-AA1355)/2)))</f>
        <v>1460216.5427735429</v>
      </c>
      <c r="AC1355" s="30">
        <f t="shared" ca="1" si="828"/>
        <v>0.33339259765371054</v>
      </c>
      <c r="AD1355" s="30">
        <f t="shared" ca="1" si="828"/>
        <v>0.50350758852415156</v>
      </c>
      <c r="AE1355" s="30">
        <f ca="1">IF(Riskregister!$E$8="",0,COUNTIF(BI$4:BI$53,"&lt;"&amp;AC1355)*IF(AD1355&lt;0.5,Riskregister!$K$8+(Riskregister!$L$8-Riskregister!$K$8)*SQRT(AD1355/2),Riskregister!$L$8-(Riskregister!$L$8-Riskregister!$K$8)*SQRT((1-AD1355)/2)))</f>
        <v>5316514.6803899361</v>
      </c>
      <c r="AF1355" s="30">
        <f t="shared" ca="1" si="829"/>
        <v>0.65799032373467248</v>
      </c>
      <c r="AG1355" s="30">
        <f t="shared" ca="1" si="829"/>
        <v>0.65162473348939975</v>
      </c>
      <c r="AH1355" s="30">
        <f>IF(Riskregister!$E$9="",0,COUNTIF(BJ$4:BJ$53,"&lt;"&amp;AF1355)*IF(AG1355&lt;0.5,Riskregister!$K$9+(Riskregister!$L$9-Riskregister!$K$9)*SQRT(AG1355/2),Riskregister!$L$9-(Riskregister!$L$9-Riskregister!$K$9)*SQRT((1-AG1355)/2)))</f>
        <v>0</v>
      </c>
      <c r="AI1355" s="30">
        <f t="shared" ca="1" si="830"/>
        <v>0.51169248905908793</v>
      </c>
      <c r="AJ1355" s="30">
        <f t="shared" ca="1" si="830"/>
        <v>0.71385313515127025</v>
      </c>
      <c r="AK1355" s="30">
        <f>IF(Riskregister!$E$10="",0,COUNTIF(BK$4:BK$53,"&lt;"&amp;AI1355)*IF(AJ1355&lt;0.5,Riskregister!$K$10+(Riskregister!$L$10-Riskregister!$K$10)*SQRT(AJ1355/2),Riskregister!$L$10-(Riskregister!$L$10-Riskregister!$K$10)*SQRT((1-AJ1355)/2)))</f>
        <v>0</v>
      </c>
      <c r="AL1355" s="30">
        <f t="shared" ca="1" si="831"/>
        <v>0.89446223479021447</v>
      </c>
      <c r="AM1355" s="30">
        <f t="shared" ca="1" si="831"/>
        <v>0.62605678844693502</v>
      </c>
      <c r="AN1355" s="30">
        <f>IF(Riskregister!$E$11="",0,COUNTIF(BL$4:BL$53,"&lt;"&amp;AL1355)*IF(AM1355&lt;0.5,Riskregister!$K$11+(Riskregister!$L$11-Riskregister!$K$11)*SQRT(AM1355/2),Riskregister!$L$11-(Riskregister!$L$11-Riskregister!$K$11)*SQRT((1-AM1355)/2)))</f>
        <v>0</v>
      </c>
      <c r="AO1355" s="30">
        <f t="shared" ca="1" si="832"/>
        <v>0.42680714522512386</v>
      </c>
      <c r="AP1355" s="30">
        <f t="shared" ca="1" si="832"/>
        <v>0.50954473321773341</v>
      </c>
      <c r="AQ1355" s="30">
        <f>IF(Riskregister!$E$12="",0,COUNTIF(BM$4:BM$53,"&lt;"&amp;AO1355)*IF(AP1355&lt;0.5,Riskregister!$K$12+(Riskregister!$L$12-Riskregister!$K$12)*SQRT(AP1355/2),Riskregister!$L$12-(Riskregister!$L$12-Riskregister!$K$12)*SQRT((1-AP1355)/2)))</f>
        <v>0</v>
      </c>
      <c r="AR1355" s="30">
        <f t="shared" ca="1" si="833"/>
        <v>5.4702146954037634E-3</v>
      </c>
      <c r="AS1355" s="30">
        <f t="shared" ca="1" si="833"/>
        <v>0.68798831697725682</v>
      </c>
      <c r="AT1355" s="30">
        <f>IF(Riskregister!$E$13="",0,COUNTIF(BN$4:BN$53,"&lt;"&amp;AR1355)*IF(AS1355&lt;0.5,Riskregister!$K$13+(Riskregister!$L$13-Riskregister!$K$13)*SQRT(AS1355/2),Riskregister!$L$13-(Riskregister!$L$13-Riskregister!$K$13)*SQRT((1-AS1355)/2)))</f>
        <v>0</v>
      </c>
      <c r="AU1355" s="30">
        <f t="shared" ca="1" si="834"/>
        <v>2.8792846327738264E-2</v>
      </c>
      <c r="AV1355" s="30">
        <f t="shared" ca="1" si="834"/>
        <v>0.87858310058993505</v>
      </c>
      <c r="AW1355" s="30">
        <f>IF(Riskregister!$E$14="",0,COUNTIF(BO$4:BO$53,"&lt;"&amp;AU1355)*IF(AV1355&lt;0.5,Riskregister!$K$14+(Riskregister!$L$14-Riskregister!$K$14)*SQRT(AV1355/2),Riskregister!$L$14-(Riskregister!$L$14-Riskregister!$K$14)*SQRT((1-AV1355)/2)))</f>
        <v>0</v>
      </c>
      <c r="AX1355" s="30">
        <f t="shared" ca="1" si="835"/>
        <v>0.48327860367450404</v>
      </c>
      <c r="AY1355" s="30">
        <f t="shared" ca="1" si="835"/>
        <v>0.24242187085136502</v>
      </c>
      <c r="AZ1355" s="30">
        <f>IF(Riskregister!$E$15="",0,COUNTIF(BP$4:BP$53,"&lt;"&amp;AX1355)*IF(AY1355&lt;0.5,Riskregister!$K$15+(Riskregister!$L$15-Riskregister!$K$15)*SQRT(AY1355/2),Riskregister!$L$15-(Riskregister!$L$15-Riskregister!$K$15)*SQRT((1-AY1355)/2)))</f>
        <v>0</v>
      </c>
      <c r="BA1355" s="30">
        <f t="shared" ca="1" si="836"/>
        <v>0.13803199554312406</v>
      </c>
      <c r="BB1355" s="30">
        <f t="shared" ca="1" si="836"/>
        <v>0.10836592218207453</v>
      </c>
      <c r="BC1355" s="30">
        <f>IF(Riskregister!$E$16="",0,COUNTIF(BQ$4:BQ$53,"&lt;"&amp;BA1355)*IF(BB1355&lt;0.5,Riskregister!$K$16+(Riskregister!$L$16-Riskregister!$K$16)*SQRT(BB1355/2),Riskregister!$L$16-(Riskregister!$L$16-Riskregister!$K$16)*SQRT((1-BB1355)/2)))</f>
        <v>0</v>
      </c>
      <c r="BD1355" s="30">
        <f t="shared" ca="1" si="837"/>
        <v>7480645.8596107289</v>
      </c>
    </row>
    <row r="1356" spans="20:56" x14ac:dyDescent="0.35">
      <c r="T1356" s="30">
        <f t="shared" ca="1" si="825"/>
        <v>0.75239858415492955</v>
      </c>
      <c r="U1356" s="30">
        <f t="shared" ca="1" si="825"/>
        <v>0.24358568595196606</v>
      </c>
      <c r="V1356" s="30">
        <f ca="1">IF(Riskregister!$E$5="",0,COUNTIF(BF$4:BF$53,"&lt;"&amp;T1356)*IF(U1356&lt;0.5,Riskregister!$K$5+(Riskregister!$L$5-Riskregister!$K$5)*SQRT(U1356/2),Riskregister!$L$5-(Riskregister!$L$5-Riskregister!$K$5)*SQRT((1-U1356)/2)))</f>
        <v>1535223.7054278953</v>
      </c>
      <c r="W1356" s="30">
        <f t="shared" ca="1" si="826"/>
        <v>0.36859187705212537</v>
      </c>
      <c r="X1356" s="30">
        <f t="shared" ca="1" si="826"/>
        <v>0.79842004449199577</v>
      </c>
      <c r="Y1356" s="30">
        <f ca="1">IF(Riskregister!$E$6="",0,COUNTIF(BG$4:BG$53,"&lt;"&amp;W1356)*IF(X1356&lt;0.5,Riskregister!$K$6+(Riskregister!$L$6-Riskregister!$K$6)*SQRT(X1356/2),Riskregister!$L$6-(Riskregister!$L$6-Riskregister!$K$6)*SQRT((1-X1356)/2)))</f>
        <v>1428546.1279132264</v>
      </c>
      <c r="Z1356" s="30">
        <f t="shared" ca="1" si="827"/>
        <v>0.53564969158520859</v>
      </c>
      <c r="AA1356" s="30">
        <f t="shared" ca="1" si="827"/>
        <v>0.67652678190431936</v>
      </c>
      <c r="AB1356" s="30">
        <f ca="1">IF(Riskregister!$E$7="",0,COUNTIF(BH$4:BH$53,"&lt;"&amp;Z1356)*IF(AA1356&lt;0.5,Riskregister!$K$7+(Riskregister!$L$7-Riskregister!$K$7)*SQRT(AA1356/2),Riskregister!$L$7-(Riskregister!$L$7-Riskregister!$K$7)*SQRT((1-AA1356)/2)))</f>
        <v>1555453.7041103218</v>
      </c>
      <c r="AC1356" s="30">
        <f t="shared" ca="1" si="828"/>
        <v>0.16785269185988005</v>
      </c>
      <c r="AD1356" s="30">
        <f t="shared" ca="1" si="828"/>
        <v>0.43323230379106326</v>
      </c>
      <c r="AE1356" s="30">
        <f ca="1">IF(Riskregister!$E$8="",0,COUNTIF(BI$4:BI$53,"&lt;"&amp;AC1356)*IF(AD1356&lt;0.5,Riskregister!$K$8+(Riskregister!$L$8-Riskregister!$K$8)*SQRT(AD1356/2),Riskregister!$L$8-(Riskregister!$L$8-Riskregister!$K$8)*SQRT((1-AD1356)/2)))</f>
        <v>2487475.8959522946</v>
      </c>
      <c r="AF1356" s="30">
        <f t="shared" ca="1" si="829"/>
        <v>0.6010154830323039</v>
      </c>
      <c r="AG1356" s="30">
        <f t="shared" ca="1" si="829"/>
        <v>0.65478791681260373</v>
      </c>
      <c r="AH1356" s="30">
        <f>IF(Riskregister!$E$9="",0,COUNTIF(BJ$4:BJ$53,"&lt;"&amp;AF1356)*IF(AG1356&lt;0.5,Riskregister!$K$9+(Riskregister!$L$9-Riskregister!$K$9)*SQRT(AG1356/2),Riskregister!$L$9-(Riskregister!$L$9-Riskregister!$K$9)*SQRT((1-AG1356)/2)))</f>
        <v>0</v>
      </c>
      <c r="AI1356" s="30">
        <f t="shared" ca="1" si="830"/>
        <v>0.32167455886351726</v>
      </c>
      <c r="AJ1356" s="30">
        <f t="shared" ca="1" si="830"/>
        <v>0.63346140526554295</v>
      </c>
      <c r="AK1356" s="30">
        <f>IF(Riskregister!$E$10="",0,COUNTIF(BK$4:BK$53,"&lt;"&amp;AI1356)*IF(AJ1356&lt;0.5,Riskregister!$K$10+(Riskregister!$L$10-Riskregister!$K$10)*SQRT(AJ1356/2),Riskregister!$L$10-(Riskregister!$L$10-Riskregister!$K$10)*SQRT((1-AJ1356)/2)))</f>
        <v>0</v>
      </c>
      <c r="AL1356" s="30">
        <f t="shared" ca="1" si="831"/>
        <v>0.73508747865703095</v>
      </c>
      <c r="AM1356" s="30">
        <f t="shared" ca="1" si="831"/>
        <v>0.34398146167806676</v>
      </c>
      <c r="AN1356" s="30">
        <f>IF(Riskregister!$E$11="",0,COUNTIF(BL$4:BL$53,"&lt;"&amp;AL1356)*IF(AM1356&lt;0.5,Riskregister!$K$11+(Riskregister!$L$11-Riskregister!$K$11)*SQRT(AM1356/2),Riskregister!$L$11-(Riskregister!$L$11-Riskregister!$K$11)*SQRT((1-AM1356)/2)))</f>
        <v>0</v>
      </c>
      <c r="AO1356" s="30">
        <f t="shared" ca="1" si="832"/>
        <v>0.69696715451410207</v>
      </c>
      <c r="AP1356" s="30">
        <f t="shared" ca="1" si="832"/>
        <v>0.7934675024675778</v>
      </c>
      <c r="AQ1356" s="30">
        <f>IF(Riskregister!$E$12="",0,COUNTIF(BM$4:BM$53,"&lt;"&amp;AO1356)*IF(AP1356&lt;0.5,Riskregister!$K$12+(Riskregister!$L$12-Riskregister!$K$12)*SQRT(AP1356/2),Riskregister!$L$12-(Riskregister!$L$12-Riskregister!$K$12)*SQRT((1-AP1356)/2)))</f>
        <v>0</v>
      </c>
      <c r="AR1356" s="30">
        <f t="shared" ca="1" si="833"/>
        <v>0.5778765641065654</v>
      </c>
      <c r="AS1356" s="30">
        <f t="shared" ca="1" si="833"/>
        <v>0.6917551015512996</v>
      </c>
      <c r="AT1356" s="30">
        <f>IF(Riskregister!$E$13="",0,COUNTIF(BN$4:BN$53,"&lt;"&amp;AR1356)*IF(AS1356&lt;0.5,Riskregister!$K$13+(Riskregister!$L$13-Riskregister!$K$13)*SQRT(AS1356/2),Riskregister!$L$13-(Riskregister!$L$13-Riskregister!$K$13)*SQRT((1-AS1356)/2)))</f>
        <v>0</v>
      </c>
      <c r="AU1356" s="30">
        <f t="shared" ca="1" si="834"/>
        <v>0.73584852585119787</v>
      </c>
      <c r="AV1356" s="30">
        <f t="shared" ca="1" si="834"/>
        <v>0.28211145948553773</v>
      </c>
      <c r="AW1356" s="30">
        <f>IF(Riskregister!$E$14="",0,COUNTIF(BO$4:BO$53,"&lt;"&amp;AU1356)*IF(AV1356&lt;0.5,Riskregister!$K$14+(Riskregister!$L$14-Riskregister!$K$14)*SQRT(AV1356/2),Riskregister!$L$14-(Riskregister!$L$14-Riskregister!$K$14)*SQRT((1-AV1356)/2)))</f>
        <v>0</v>
      </c>
      <c r="AX1356" s="30">
        <f t="shared" ca="1" si="835"/>
        <v>8.7559851222480001E-2</v>
      </c>
      <c r="AY1356" s="30">
        <f t="shared" ca="1" si="835"/>
        <v>0.46174534288978342</v>
      </c>
      <c r="AZ1356" s="30">
        <f>IF(Riskregister!$E$15="",0,COUNTIF(BP$4:BP$53,"&lt;"&amp;AX1356)*IF(AY1356&lt;0.5,Riskregister!$K$15+(Riskregister!$L$15-Riskregister!$K$15)*SQRT(AY1356/2),Riskregister!$L$15-(Riskregister!$L$15-Riskregister!$K$15)*SQRT((1-AY1356)/2)))</f>
        <v>0</v>
      </c>
      <c r="BA1356" s="30">
        <f t="shared" ca="1" si="836"/>
        <v>0.93312872401610381</v>
      </c>
      <c r="BB1356" s="30">
        <f t="shared" ca="1" si="836"/>
        <v>0.98701107535747401</v>
      </c>
      <c r="BC1356" s="30">
        <f>IF(Riskregister!$E$16="",0,COUNTIF(BQ$4:BQ$53,"&lt;"&amp;BA1356)*IF(BB1356&lt;0.5,Riskregister!$K$16+(Riskregister!$L$16-Riskregister!$K$16)*SQRT(BB1356/2),Riskregister!$L$16-(Riskregister!$L$16-Riskregister!$K$16)*SQRT((1-BB1356)/2)))</f>
        <v>0</v>
      </c>
      <c r="BD1356" s="30">
        <f t="shared" ca="1" si="837"/>
        <v>7006699.4334037378</v>
      </c>
    </row>
    <row r="1357" spans="20:56" x14ac:dyDescent="0.35">
      <c r="T1357" s="30">
        <f t="shared" ca="1" si="825"/>
        <v>0.44120920299009048</v>
      </c>
      <c r="U1357" s="30">
        <f t="shared" ca="1" si="825"/>
        <v>0.41082549535327706</v>
      </c>
      <c r="V1357" s="30">
        <f ca="1">IF(Riskregister!$E$5="",0,COUNTIF(BF$4:BF$53,"&lt;"&amp;T1357)*IF(U1357&lt;0.5,Riskregister!$K$5+(Riskregister!$L$5-Riskregister!$K$5)*SQRT(U1357/2),Riskregister!$L$5-(Riskregister!$L$5-Riskregister!$K$5)*SQRT((1-U1357)/2)))</f>
        <v>1061853.5222099107</v>
      </c>
      <c r="W1357" s="30">
        <f t="shared" ca="1" si="826"/>
        <v>0.51191556248592185</v>
      </c>
      <c r="X1357" s="30">
        <f t="shared" ca="1" si="826"/>
        <v>1.3347547850745101E-2</v>
      </c>
      <c r="Y1357" s="30">
        <f ca="1">IF(Riskregister!$E$6="",0,COUNTIF(BG$4:BG$53,"&lt;"&amp;W1357)*IF(X1357&lt;0.5,Riskregister!$K$6+(Riskregister!$L$6-Riskregister!$K$6)*SQRT(X1357/2),Riskregister!$L$6-(Riskregister!$L$6-Riskregister!$K$6)*SQRT((1-X1357)/2)))</f>
        <v>694095.40981257812</v>
      </c>
      <c r="Z1357" s="30">
        <f t="shared" ca="1" si="827"/>
        <v>0.21674028351885344</v>
      </c>
      <c r="AA1357" s="30">
        <f t="shared" ca="1" si="827"/>
        <v>0.48865822079808197</v>
      </c>
      <c r="AB1357" s="30">
        <f ca="1">IF(Riskregister!$E$7="",0,COUNTIF(BH$4:BH$53,"&lt;"&amp;Z1357)*IF(AA1357&lt;0.5,Riskregister!$K$7+(Riskregister!$L$7-Riskregister!$K$7)*SQRT(AA1357/2),Riskregister!$L$7-(Riskregister!$L$7-Riskregister!$K$7)*SQRT((1-AA1357)/2)))</f>
        <v>892015.21398168721</v>
      </c>
      <c r="AC1357" s="30">
        <f t="shared" ca="1" si="828"/>
        <v>0.79532751416920167</v>
      </c>
      <c r="AD1357" s="30">
        <f t="shared" ca="1" si="828"/>
        <v>0.40087566286673126</v>
      </c>
      <c r="AE1357" s="30">
        <f ca="1">IF(Riskregister!$E$8="",0,COUNTIF(BI$4:BI$53,"&lt;"&amp;AC1357)*IF(AD1357&lt;0.5,Riskregister!$K$8+(Riskregister!$L$8-Riskregister!$K$8)*SQRT(AD1357/2),Riskregister!$L$8-(Riskregister!$L$8-Riskregister!$K$8)*SQRT((1-AD1357)/2)))</f>
        <v>9616813.3602812383</v>
      </c>
      <c r="AF1357" s="30">
        <f t="shared" ca="1" si="829"/>
        <v>0.85137772157103309</v>
      </c>
      <c r="AG1357" s="30">
        <f t="shared" ca="1" si="829"/>
        <v>0.67688264448761515</v>
      </c>
      <c r="AH1357" s="30">
        <f>IF(Riskregister!$E$9="",0,COUNTIF(BJ$4:BJ$53,"&lt;"&amp;AF1357)*IF(AG1357&lt;0.5,Riskregister!$K$9+(Riskregister!$L$9-Riskregister!$K$9)*SQRT(AG1357/2),Riskregister!$L$9-(Riskregister!$L$9-Riskregister!$K$9)*SQRT((1-AG1357)/2)))</f>
        <v>0</v>
      </c>
      <c r="AI1357" s="30">
        <f t="shared" ca="1" si="830"/>
        <v>0.53791477597470982</v>
      </c>
      <c r="AJ1357" s="30">
        <f t="shared" ca="1" si="830"/>
        <v>0.94344235546194499</v>
      </c>
      <c r="AK1357" s="30">
        <f>IF(Riskregister!$E$10="",0,COUNTIF(BK$4:BK$53,"&lt;"&amp;AI1357)*IF(AJ1357&lt;0.5,Riskregister!$K$10+(Riskregister!$L$10-Riskregister!$K$10)*SQRT(AJ1357/2),Riskregister!$L$10-(Riskregister!$L$10-Riskregister!$K$10)*SQRT((1-AJ1357)/2)))</f>
        <v>0</v>
      </c>
      <c r="AL1357" s="30">
        <f t="shared" ca="1" si="831"/>
        <v>0.4612189415023954</v>
      </c>
      <c r="AM1357" s="30">
        <f t="shared" ca="1" si="831"/>
        <v>0.62618169139368018</v>
      </c>
      <c r="AN1357" s="30">
        <f>IF(Riskregister!$E$11="",0,COUNTIF(BL$4:BL$53,"&lt;"&amp;AL1357)*IF(AM1357&lt;0.5,Riskregister!$K$11+(Riskregister!$L$11-Riskregister!$K$11)*SQRT(AM1357/2),Riskregister!$L$11-(Riskregister!$L$11-Riskregister!$K$11)*SQRT((1-AM1357)/2)))</f>
        <v>0</v>
      </c>
      <c r="AO1357" s="30">
        <f t="shared" ca="1" si="832"/>
        <v>0.59947126593921995</v>
      </c>
      <c r="AP1357" s="30">
        <f t="shared" ca="1" si="832"/>
        <v>0.9085557789799793</v>
      </c>
      <c r="AQ1357" s="30">
        <f>IF(Riskregister!$E$12="",0,COUNTIF(BM$4:BM$53,"&lt;"&amp;AO1357)*IF(AP1357&lt;0.5,Riskregister!$K$12+(Riskregister!$L$12-Riskregister!$K$12)*SQRT(AP1357/2),Riskregister!$L$12-(Riskregister!$L$12-Riskregister!$K$12)*SQRT((1-AP1357)/2)))</f>
        <v>0</v>
      </c>
      <c r="AR1357" s="30">
        <f t="shared" ca="1" si="833"/>
        <v>0.89624021822276423</v>
      </c>
      <c r="AS1357" s="30">
        <f t="shared" ca="1" si="833"/>
        <v>0.6052746268155319</v>
      </c>
      <c r="AT1357" s="30">
        <f>IF(Riskregister!$E$13="",0,COUNTIF(BN$4:BN$53,"&lt;"&amp;AR1357)*IF(AS1357&lt;0.5,Riskregister!$K$13+(Riskregister!$L$13-Riskregister!$K$13)*SQRT(AS1357/2),Riskregister!$L$13-(Riskregister!$L$13-Riskregister!$K$13)*SQRT((1-AS1357)/2)))</f>
        <v>0</v>
      </c>
      <c r="AU1357" s="30">
        <f t="shared" ca="1" si="834"/>
        <v>0.39774102200584172</v>
      </c>
      <c r="AV1357" s="30">
        <f t="shared" ca="1" si="834"/>
        <v>0.19122916774074961</v>
      </c>
      <c r="AW1357" s="30">
        <f>IF(Riskregister!$E$14="",0,COUNTIF(BO$4:BO$53,"&lt;"&amp;AU1357)*IF(AV1357&lt;0.5,Riskregister!$K$14+(Riskregister!$L$14-Riskregister!$K$14)*SQRT(AV1357/2),Riskregister!$L$14-(Riskregister!$L$14-Riskregister!$K$14)*SQRT((1-AV1357)/2)))</f>
        <v>0</v>
      </c>
      <c r="AX1357" s="30">
        <f t="shared" ca="1" si="835"/>
        <v>7.5214206925456106E-2</v>
      </c>
      <c r="AY1357" s="30">
        <f t="shared" ca="1" si="835"/>
        <v>0.14207194794672184</v>
      </c>
      <c r="AZ1357" s="30">
        <f>IF(Riskregister!$E$15="",0,COUNTIF(BP$4:BP$53,"&lt;"&amp;AX1357)*IF(AY1357&lt;0.5,Riskregister!$K$15+(Riskregister!$L$15-Riskregister!$K$15)*SQRT(AY1357/2),Riskregister!$L$15-(Riskregister!$L$15-Riskregister!$K$15)*SQRT((1-AY1357)/2)))</f>
        <v>0</v>
      </c>
      <c r="BA1357" s="30">
        <f t="shared" ca="1" si="836"/>
        <v>0.85051862017793722</v>
      </c>
      <c r="BB1357" s="30">
        <f t="shared" ca="1" si="836"/>
        <v>0.17885584195517368</v>
      </c>
      <c r="BC1357" s="30">
        <f>IF(Riskregister!$E$16="",0,COUNTIF(BQ$4:BQ$53,"&lt;"&amp;BA1357)*IF(BB1357&lt;0.5,Riskregister!$K$16+(Riskregister!$L$16-Riskregister!$K$16)*SQRT(BB1357/2),Riskregister!$L$16-(Riskregister!$L$16-Riskregister!$K$16)*SQRT((1-BB1357)/2)))</f>
        <v>0</v>
      </c>
      <c r="BD1357" s="30">
        <f t="shared" ca="1" si="837"/>
        <v>12264777.506285414</v>
      </c>
    </row>
    <row r="1358" spans="20:56" x14ac:dyDescent="0.35">
      <c r="T1358" s="30">
        <f t="shared" ca="1" si="825"/>
        <v>0.75214517204504527</v>
      </c>
      <c r="U1358" s="30">
        <f t="shared" ca="1" si="825"/>
        <v>0.35416373081451069</v>
      </c>
      <c r="V1358" s="30">
        <f ca="1">IF(Riskregister!$E$5="",0,COUNTIF(BF$4:BF$53,"&lt;"&amp;T1358)*IF(U1358&lt;0.5,Riskregister!$K$5+(Riskregister!$L$5-Riskregister!$K$5)*SQRT(U1358/2),Riskregister!$L$5-(Riskregister!$L$5-Riskregister!$K$5)*SQRT((1-U1358)/2)))</f>
        <v>1696824.6636121336</v>
      </c>
      <c r="W1358" s="30">
        <f t="shared" ca="1" si="826"/>
        <v>0.36621920040404154</v>
      </c>
      <c r="X1358" s="30">
        <f t="shared" ca="1" si="826"/>
        <v>2.1586788722470995E-2</v>
      </c>
      <c r="Y1358" s="30">
        <f ca="1">IF(Riskregister!$E$6="",0,COUNTIF(BG$4:BG$53,"&lt;"&amp;W1358)*IF(X1358&lt;0.5,Riskregister!$K$6+(Riskregister!$L$6-Riskregister!$K$6)*SQRT(X1358/2),Riskregister!$L$6-(Riskregister!$L$6-Riskregister!$K$6)*SQRT((1-X1358)/2)))</f>
        <v>387004.27195762936</v>
      </c>
      <c r="Z1358" s="30">
        <f t="shared" ca="1" si="827"/>
        <v>0.98052013212257305</v>
      </c>
      <c r="AA1358" s="30">
        <f t="shared" ca="1" si="827"/>
        <v>0.25501620973796324</v>
      </c>
      <c r="AB1358" s="30">
        <f ca="1">IF(Riskregister!$E$7="",0,COUNTIF(BH$4:BH$53,"&lt;"&amp;Z1358)*IF(AA1358&lt;0.5,Riskregister!$K$7+(Riskregister!$L$7-Riskregister!$K$7)*SQRT(AA1358/2),Riskregister!$L$7-(Riskregister!$L$7-Riskregister!$K$7)*SQRT((1-AA1358)/2)))</f>
        <v>2099747.6354003148</v>
      </c>
      <c r="AC1358" s="30">
        <f t="shared" ca="1" si="828"/>
        <v>0.30002867542170253</v>
      </c>
      <c r="AD1358" s="30">
        <f t="shared" ca="1" si="828"/>
        <v>0.58266893196188352</v>
      </c>
      <c r="AE1358" s="30">
        <f ca="1">IF(Riskregister!$E$8="",0,COUNTIF(BI$4:BI$53,"&lt;"&amp;AC1358)*IF(AD1358&lt;0.5,Riskregister!$K$8+(Riskregister!$L$8-Riskregister!$K$8)*SQRT(AD1358/2),Riskregister!$L$8-(Riskregister!$L$8-Riskregister!$K$8)*SQRT((1-AD1358)/2)))</f>
        <v>5706087.2638205625</v>
      </c>
      <c r="AF1358" s="30">
        <f t="shared" ca="1" si="829"/>
        <v>0.79972818436096826</v>
      </c>
      <c r="AG1358" s="30">
        <f t="shared" ca="1" si="829"/>
        <v>0.91341028238797284</v>
      </c>
      <c r="AH1358" s="30">
        <f>IF(Riskregister!$E$9="",0,COUNTIF(BJ$4:BJ$53,"&lt;"&amp;AF1358)*IF(AG1358&lt;0.5,Riskregister!$K$9+(Riskregister!$L$9-Riskregister!$K$9)*SQRT(AG1358/2),Riskregister!$L$9-(Riskregister!$L$9-Riskregister!$K$9)*SQRT((1-AG1358)/2)))</f>
        <v>0</v>
      </c>
      <c r="AI1358" s="30">
        <f t="shared" ca="1" si="830"/>
        <v>0.28414759877999862</v>
      </c>
      <c r="AJ1358" s="30">
        <f t="shared" ca="1" si="830"/>
        <v>0.28786611624346881</v>
      </c>
      <c r="AK1358" s="30">
        <f>IF(Riskregister!$E$10="",0,COUNTIF(BK$4:BK$53,"&lt;"&amp;AI1358)*IF(AJ1358&lt;0.5,Riskregister!$K$10+(Riskregister!$L$10-Riskregister!$K$10)*SQRT(AJ1358/2),Riskregister!$L$10-(Riskregister!$L$10-Riskregister!$K$10)*SQRT((1-AJ1358)/2)))</f>
        <v>0</v>
      </c>
      <c r="AL1358" s="30">
        <f t="shared" ca="1" si="831"/>
        <v>0.86579492923575663</v>
      </c>
      <c r="AM1358" s="30">
        <f t="shared" ca="1" si="831"/>
        <v>0.88345459493685607</v>
      </c>
      <c r="AN1358" s="30">
        <f>IF(Riskregister!$E$11="",0,COUNTIF(BL$4:BL$53,"&lt;"&amp;AL1358)*IF(AM1358&lt;0.5,Riskregister!$K$11+(Riskregister!$L$11-Riskregister!$K$11)*SQRT(AM1358/2),Riskregister!$L$11-(Riskregister!$L$11-Riskregister!$K$11)*SQRT((1-AM1358)/2)))</f>
        <v>0</v>
      </c>
      <c r="AO1358" s="30">
        <f t="shared" ca="1" si="832"/>
        <v>0.3622329444596416</v>
      </c>
      <c r="AP1358" s="30">
        <f t="shared" ca="1" si="832"/>
        <v>0.39686832049393794</v>
      </c>
      <c r="AQ1358" s="30">
        <f>IF(Riskregister!$E$12="",0,COUNTIF(BM$4:BM$53,"&lt;"&amp;AO1358)*IF(AP1358&lt;0.5,Riskregister!$K$12+(Riskregister!$L$12-Riskregister!$K$12)*SQRT(AP1358/2),Riskregister!$L$12-(Riskregister!$L$12-Riskregister!$K$12)*SQRT((1-AP1358)/2)))</f>
        <v>0</v>
      </c>
      <c r="AR1358" s="30">
        <f t="shared" ca="1" si="833"/>
        <v>0.42672689015884058</v>
      </c>
      <c r="AS1358" s="30">
        <f t="shared" ca="1" si="833"/>
        <v>0.2856678385064122</v>
      </c>
      <c r="AT1358" s="30">
        <f>IF(Riskregister!$E$13="",0,COUNTIF(BN$4:BN$53,"&lt;"&amp;AR1358)*IF(AS1358&lt;0.5,Riskregister!$K$13+(Riskregister!$L$13-Riskregister!$K$13)*SQRT(AS1358/2),Riskregister!$L$13-(Riskregister!$L$13-Riskregister!$K$13)*SQRT((1-AS1358)/2)))</f>
        <v>0</v>
      </c>
      <c r="AU1358" s="30">
        <f t="shared" ca="1" si="834"/>
        <v>0.64003989117204607</v>
      </c>
      <c r="AV1358" s="30">
        <f t="shared" ca="1" si="834"/>
        <v>0.77790444465591158</v>
      </c>
      <c r="AW1358" s="30">
        <f>IF(Riskregister!$E$14="",0,COUNTIF(BO$4:BO$53,"&lt;"&amp;AU1358)*IF(AV1358&lt;0.5,Riskregister!$K$14+(Riskregister!$L$14-Riskregister!$K$14)*SQRT(AV1358/2),Riskregister!$L$14-(Riskregister!$L$14-Riskregister!$K$14)*SQRT((1-AV1358)/2)))</f>
        <v>0</v>
      </c>
      <c r="AX1358" s="30">
        <f t="shared" ca="1" si="835"/>
        <v>0.33810457646977354</v>
      </c>
      <c r="AY1358" s="30">
        <f t="shared" ca="1" si="835"/>
        <v>0.89246765433008557</v>
      </c>
      <c r="AZ1358" s="30">
        <f>IF(Riskregister!$E$15="",0,COUNTIF(BP$4:BP$53,"&lt;"&amp;AX1358)*IF(AY1358&lt;0.5,Riskregister!$K$15+(Riskregister!$L$15-Riskregister!$K$15)*SQRT(AY1358/2),Riskregister!$L$15-(Riskregister!$L$15-Riskregister!$K$15)*SQRT((1-AY1358)/2)))</f>
        <v>0</v>
      </c>
      <c r="BA1358" s="30">
        <f t="shared" ca="1" si="836"/>
        <v>0.35970940121856432</v>
      </c>
      <c r="BB1358" s="30">
        <f t="shared" ca="1" si="836"/>
        <v>0.98571625390671358</v>
      </c>
      <c r="BC1358" s="30">
        <f>IF(Riskregister!$E$16="",0,COUNTIF(BQ$4:BQ$53,"&lt;"&amp;BA1358)*IF(BB1358&lt;0.5,Riskregister!$K$16+(Riskregister!$L$16-Riskregister!$K$16)*SQRT(BB1358/2),Riskregister!$L$16-(Riskregister!$L$16-Riskregister!$K$16)*SQRT((1-BB1358)/2)))</f>
        <v>0</v>
      </c>
      <c r="BD1358" s="30">
        <f t="shared" ca="1" si="837"/>
        <v>9889663.8347906396</v>
      </c>
    </row>
    <row r="1359" spans="20:56" x14ac:dyDescent="0.35">
      <c r="T1359" s="30">
        <f t="shared" ca="1" si="825"/>
        <v>0.69147160588358414</v>
      </c>
      <c r="U1359" s="30">
        <f t="shared" ca="1" si="825"/>
        <v>9.8545157164561914E-2</v>
      </c>
      <c r="V1359" s="30">
        <f ca="1">IF(Riskregister!$E$5="",0,COUNTIF(BF$4:BF$53,"&lt;"&amp;T1359)*IF(U1359&lt;0.5,Riskregister!$K$5+(Riskregister!$L$5-Riskregister!$K$5)*SQRT(U1359/2),Riskregister!$L$5-(Riskregister!$L$5-Riskregister!$K$5)*SQRT((1-U1359)/2)))</f>
        <v>999553.69427223457</v>
      </c>
      <c r="W1359" s="30">
        <f t="shared" ca="1" si="826"/>
        <v>0.22835284508407927</v>
      </c>
      <c r="X1359" s="30">
        <f t="shared" ca="1" si="826"/>
        <v>0.49096426950938821</v>
      </c>
      <c r="Y1359" s="30">
        <f ca="1">IF(Riskregister!$E$6="",0,COUNTIF(BG$4:BG$53,"&lt;"&amp;W1359)*IF(X1359&lt;0.5,Riskregister!$K$6+(Riskregister!$L$6-Riskregister!$K$6)*SQRT(X1359/2),Riskregister!$L$6-(Riskregister!$L$6-Riskregister!$K$6)*SQRT((1-X1359)/2)))</f>
        <v>1091830.7667967107</v>
      </c>
      <c r="Z1359" s="30">
        <f t="shared" ca="1" si="827"/>
        <v>0.32992625494943228</v>
      </c>
      <c r="AA1359" s="30">
        <f t="shared" ca="1" si="827"/>
        <v>7.940719579135691E-2</v>
      </c>
      <c r="AB1359" s="30">
        <f ca="1">IF(Riskregister!$E$7="",0,COUNTIF(BH$4:BH$53,"&lt;"&amp;Z1359)*IF(AA1359&lt;0.5,Riskregister!$K$7+(Riskregister!$L$7-Riskregister!$K$7)*SQRT(AA1359/2),Riskregister!$L$7-(Riskregister!$L$7-Riskregister!$K$7)*SQRT((1-AA1359)/2)))</f>
        <v>598700.82958822348</v>
      </c>
      <c r="AC1359" s="30">
        <f t="shared" ca="1" si="828"/>
        <v>0.33657734737565381</v>
      </c>
      <c r="AD1359" s="30">
        <f t="shared" ca="1" si="828"/>
        <v>0.89498815517676034</v>
      </c>
      <c r="AE1359" s="30">
        <f ca="1">IF(Riskregister!$E$8="",0,COUNTIF(BI$4:BI$53,"&lt;"&amp;AC1359)*IF(AD1359&lt;0.5,Riskregister!$K$8+(Riskregister!$L$8-Riskregister!$K$8)*SQRT(AD1359/2),Riskregister!$L$8-(Riskregister!$L$8-Riskregister!$K$8)*SQRT((1-AD1359)/2)))</f>
        <v>7846067.9434367642</v>
      </c>
      <c r="AF1359" s="30">
        <f t="shared" ca="1" si="829"/>
        <v>0.77949097405095347</v>
      </c>
      <c r="AG1359" s="30">
        <f t="shared" ca="1" si="829"/>
        <v>0.68038661186398863</v>
      </c>
      <c r="AH1359" s="30">
        <f>IF(Riskregister!$E$9="",0,COUNTIF(BJ$4:BJ$53,"&lt;"&amp;AF1359)*IF(AG1359&lt;0.5,Riskregister!$K$9+(Riskregister!$L$9-Riskregister!$K$9)*SQRT(AG1359/2),Riskregister!$L$9-(Riskregister!$L$9-Riskregister!$K$9)*SQRT((1-AG1359)/2)))</f>
        <v>0</v>
      </c>
      <c r="AI1359" s="30">
        <f t="shared" ca="1" si="830"/>
        <v>0.14465263672755879</v>
      </c>
      <c r="AJ1359" s="30">
        <f t="shared" ca="1" si="830"/>
        <v>7.0938971079954616E-2</v>
      </c>
      <c r="AK1359" s="30">
        <f>IF(Riskregister!$E$10="",0,COUNTIF(BK$4:BK$53,"&lt;"&amp;AI1359)*IF(AJ1359&lt;0.5,Riskregister!$K$10+(Riskregister!$L$10-Riskregister!$K$10)*SQRT(AJ1359/2),Riskregister!$L$10-(Riskregister!$L$10-Riskregister!$K$10)*SQRT((1-AJ1359)/2)))</f>
        <v>0</v>
      </c>
      <c r="AL1359" s="30">
        <f t="shared" ca="1" si="831"/>
        <v>0.42605641694277829</v>
      </c>
      <c r="AM1359" s="30">
        <f t="shared" ca="1" si="831"/>
        <v>0.93567135442371796</v>
      </c>
      <c r="AN1359" s="30">
        <f>IF(Riskregister!$E$11="",0,COUNTIF(BL$4:BL$53,"&lt;"&amp;AL1359)*IF(AM1359&lt;0.5,Riskregister!$K$11+(Riskregister!$L$11-Riskregister!$K$11)*SQRT(AM1359/2),Riskregister!$L$11-(Riskregister!$L$11-Riskregister!$K$11)*SQRT((1-AM1359)/2)))</f>
        <v>0</v>
      </c>
      <c r="AO1359" s="30">
        <f t="shared" ca="1" si="832"/>
        <v>0.28812085435493517</v>
      </c>
      <c r="AP1359" s="30">
        <f t="shared" ca="1" si="832"/>
        <v>0.42889465134492311</v>
      </c>
      <c r="AQ1359" s="30">
        <f>IF(Riskregister!$E$12="",0,COUNTIF(BM$4:BM$53,"&lt;"&amp;AO1359)*IF(AP1359&lt;0.5,Riskregister!$K$12+(Riskregister!$L$12-Riskregister!$K$12)*SQRT(AP1359/2),Riskregister!$L$12-(Riskregister!$L$12-Riskregister!$K$12)*SQRT((1-AP1359)/2)))</f>
        <v>0</v>
      </c>
      <c r="AR1359" s="30">
        <f t="shared" ca="1" si="833"/>
        <v>0.51990372873645374</v>
      </c>
      <c r="AS1359" s="30">
        <f t="shared" ca="1" si="833"/>
        <v>0.33207928894773708</v>
      </c>
      <c r="AT1359" s="30">
        <f>IF(Riskregister!$E$13="",0,COUNTIF(BN$4:BN$53,"&lt;"&amp;AR1359)*IF(AS1359&lt;0.5,Riskregister!$K$13+(Riskregister!$L$13-Riskregister!$K$13)*SQRT(AS1359/2),Riskregister!$L$13-(Riskregister!$L$13-Riskregister!$K$13)*SQRT((1-AS1359)/2)))</f>
        <v>0</v>
      </c>
      <c r="AU1359" s="30">
        <f t="shared" ca="1" si="834"/>
        <v>0.84549018579186219</v>
      </c>
      <c r="AV1359" s="30">
        <f t="shared" ca="1" si="834"/>
        <v>0.41985444527112514</v>
      </c>
      <c r="AW1359" s="30">
        <f>IF(Riskregister!$E$14="",0,COUNTIF(BO$4:BO$53,"&lt;"&amp;AU1359)*IF(AV1359&lt;0.5,Riskregister!$K$14+(Riskregister!$L$14-Riskregister!$K$14)*SQRT(AV1359/2),Riskregister!$L$14-(Riskregister!$L$14-Riskregister!$K$14)*SQRT((1-AV1359)/2)))</f>
        <v>0</v>
      </c>
      <c r="AX1359" s="30">
        <f t="shared" ca="1" si="835"/>
        <v>0.99670526636553447</v>
      </c>
      <c r="AY1359" s="30">
        <f t="shared" ca="1" si="835"/>
        <v>0.21289800478360021</v>
      </c>
      <c r="AZ1359" s="30">
        <f>IF(Riskregister!$E$15="",0,COUNTIF(BP$4:BP$53,"&lt;"&amp;AX1359)*IF(AY1359&lt;0.5,Riskregister!$K$15+(Riskregister!$L$15-Riskregister!$K$15)*SQRT(AY1359/2),Riskregister!$L$15-(Riskregister!$L$15-Riskregister!$K$15)*SQRT((1-AY1359)/2)))</f>
        <v>0</v>
      </c>
      <c r="BA1359" s="30">
        <f t="shared" ca="1" si="836"/>
        <v>0.97594860219526869</v>
      </c>
      <c r="BB1359" s="30">
        <f t="shared" ca="1" si="836"/>
        <v>0.89738107186684779</v>
      </c>
      <c r="BC1359" s="30">
        <f>IF(Riskregister!$E$16="",0,COUNTIF(BQ$4:BQ$53,"&lt;"&amp;BA1359)*IF(BB1359&lt;0.5,Riskregister!$K$16+(Riskregister!$L$16-Riskregister!$K$16)*SQRT(BB1359/2),Riskregister!$L$16-(Riskregister!$L$16-Riskregister!$K$16)*SQRT((1-BB1359)/2)))</f>
        <v>0</v>
      </c>
      <c r="BD1359" s="30">
        <f t="shared" ca="1" si="837"/>
        <v>10536153.234093932</v>
      </c>
    </row>
    <row r="1360" spans="20:56" x14ac:dyDescent="0.35">
      <c r="T1360" s="30">
        <f t="shared" ca="1" si="825"/>
        <v>0.82684597443939289</v>
      </c>
      <c r="U1360" s="30">
        <f t="shared" ca="1" si="825"/>
        <v>0.26502659523222283</v>
      </c>
      <c r="V1360" s="30">
        <f ca="1">IF(Riskregister!$E$5="",0,COUNTIF(BF$4:BF$53,"&lt;"&amp;T1360)*IF(U1360&lt;0.5,Riskregister!$K$5+(Riskregister!$L$5-Riskregister!$K$5)*SQRT(U1360/2),Riskregister!$L$5-(Riskregister!$L$5-Riskregister!$K$5)*SQRT((1-U1360)/2)))</f>
        <v>1569053.4592940586</v>
      </c>
      <c r="W1360" s="30">
        <f t="shared" ca="1" si="826"/>
        <v>0.93409907017161498</v>
      </c>
      <c r="X1360" s="30">
        <f t="shared" ca="1" si="826"/>
        <v>0.62549048045771727</v>
      </c>
      <c r="Y1360" s="30">
        <f ca="1">IF(Riskregister!$E$6="",0,COUNTIF(BG$4:BG$53,"&lt;"&amp;W1360)*IF(X1360&lt;0.5,Riskregister!$K$6+(Riskregister!$L$6-Riskregister!$K$6)*SQRT(X1360/2),Riskregister!$L$6-(Riskregister!$L$6-Riskregister!$K$6)*SQRT((1-X1360)/2)))</f>
        <v>4884348.1024774332</v>
      </c>
      <c r="Z1360" s="30">
        <f t="shared" ca="1" si="827"/>
        <v>0.54512149638496277</v>
      </c>
      <c r="AA1360" s="30">
        <f t="shared" ca="1" si="827"/>
        <v>0.24320013471080237</v>
      </c>
      <c r="AB1360" s="30">
        <f ca="1">IF(Riskregister!$E$7="",0,COUNTIF(BH$4:BH$53,"&lt;"&amp;Z1360)*IF(AA1360&lt;0.5,Riskregister!$K$7+(Riskregister!$L$7-Riskregister!$K$7)*SQRT(AA1360/2),Riskregister!$L$7-(Riskregister!$L$7-Riskregister!$K$7)*SQRT((1-AA1360)/2)))</f>
        <v>1032295.2253274079</v>
      </c>
      <c r="AC1360" s="30">
        <f t="shared" ca="1" si="828"/>
        <v>0.17591384726688797</v>
      </c>
      <c r="AD1360" s="30">
        <f t="shared" ca="1" si="828"/>
        <v>0.39340520890037844</v>
      </c>
      <c r="AE1360" s="30">
        <f ca="1">IF(Riskregister!$E$8="",0,COUNTIF(BI$4:BI$53,"&lt;"&amp;AC1360)*IF(AD1360&lt;0.5,Riskregister!$K$8+(Riskregister!$L$8-Riskregister!$K$8)*SQRT(AD1360/2),Riskregister!$L$8-(Riskregister!$L$8-Riskregister!$K$8)*SQRT((1-AD1360)/2)))</f>
        <v>2384504.86502303</v>
      </c>
      <c r="AF1360" s="30">
        <f t="shared" ca="1" si="829"/>
        <v>0.51583637342142197</v>
      </c>
      <c r="AG1360" s="30">
        <f t="shared" ca="1" si="829"/>
        <v>0.53316392908840593</v>
      </c>
      <c r="AH1360" s="30">
        <f>IF(Riskregister!$E$9="",0,COUNTIF(BJ$4:BJ$53,"&lt;"&amp;AF1360)*IF(AG1360&lt;0.5,Riskregister!$K$9+(Riskregister!$L$9-Riskregister!$K$9)*SQRT(AG1360/2),Riskregister!$L$9-(Riskregister!$L$9-Riskregister!$K$9)*SQRT((1-AG1360)/2)))</f>
        <v>0</v>
      </c>
      <c r="AI1360" s="30">
        <f t="shared" ca="1" si="830"/>
        <v>0.41928699807653047</v>
      </c>
      <c r="AJ1360" s="30">
        <f t="shared" ca="1" si="830"/>
        <v>0.42143941256534823</v>
      </c>
      <c r="AK1360" s="30">
        <f>IF(Riskregister!$E$10="",0,COUNTIF(BK$4:BK$53,"&lt;"&amp;AI1360)*IF(AJ1360&lt;0.5,Riskregister!$K$10+(Riskregister!$L$10-Riskregister!$K$10)*SQRT(AJ1360/2),Riskregister!$L$10-(Riskregister!$L$10-Riskregister!$K$10)*SQRT((1-AJ1360)/2)))</f>
        <v>0</v>
      </c>
      <c r="AL1360" s="30">
        <f t="shared" ca="1" si="831"/>
        <v>0.56225898571988775</v>
      </c>
      <c r="AM1360" s="30">
        <f t="shared" ca="1" si="831"/>
        <v>0.80804837019673548</v>
      </c>
      <c r="AN1360" s="30">
        <f>IF(Riskregister!$E$11="",0,COUNTIF(BL$4:BL$53,"&lt;"&amp;AL1360)*IF(AM1360&lt;0.5,Riskregister!$K$11+(Riskregister!$L$11-Riskregister!$K$11)*SQRT(AM1360/2),Riskregister!$L$11-(Riskregister!$L$11-Riskregister!$K$11)*SQRT((1-AM1360)/2)))</f>
        <v>0</v>
      </c>
      <c r="AO1360" s="30">
        <f t="shared" ca="1" si="832"/>
        <v>0.81801492546434007</v>
      </c>
      <c r="AP1360" s="30">
        <f t="shared" ca="1" si="832"/>
        <v>0.43926448452616784</v>
      </c>
      <c r="AQ1360" s="30">
        <f>IF(Riskregister!$E$12="",0,COUNTIF(BM$4:BM$53,"&lt;"&amp;AO1360)*IF(AP1360&lt;0.5,Riskregister!$K$12+(Riskregister!$L$12-Riskregister!$K$12)*SQRT(AP1360/2),Riskregister!$L$12-(Riskregister!$L$12-Riskregister!$K$12)*SQRT((1-AP1360)/2)))</f>
        <v>0</v>
      </c>
      <c r="AR1360" s="30">
        <f t="shared" ca="1" si="833"/>
        <v>0.59496954143313241</v>
      </c>
      <c r="AS1360" s="30">
        <f t="shared" ca="1" si="833"/>
        <v>0.86601044338044264</v>
      </c>
      <c r="AT1360" s="30">
        <f>IF(Riskregister!$E$13="",0,COUNTIF(BN$4:BN$53,"&lt;"&amp;AR1360)*IF(AS1360&lt;0.5,Riskregister!$K$13+(Riskregister!$L$13-Riskregister!$K$13)*SQRT(AS1360/2),Riskregister!$L$13-(Riskregister!$L$13-Riskregister!$K$13)*SQRT((1-AS1360)/2)))</f>
        <v>0</v>
      </c>
      <c r="AU1360" s="30">
        <f t="shared" ca="1" si="834"/>
        <v>0.77561209919046925</v>
      </c>
      <c r="AV1360" s="30">
        <f t="shared" ca="1" si="834"/>
        <v>0.17464419559267774</v>
      </c>
      <c r="AW1360" s="30">
        <f>IF(Riskregister!$E$14="",0,COUNTIF(BO$4:BO$53,"&lt;"&amp;AU1360)*IF(AV1360&lt;0.5,Riskregister!$K$14+(Riskregister!$L$14-Riskregister!$K$14)*SQRT(AV1360/2),Riskregister!$L$14-(Riskregister!$L$14-Riskregister!$K$14)*SQRT((1-AV1360)/2)))</f>
        <v>0</v>
      </c>
      <c r="AX1360" s="30">
        <f t="shared" ca="1" si="835"/>
        <v>0.297505392776239</v>
      </c>
      <c r="AY1360" s="30">
        <f t="shared" ca="1" si="835"/>
        <v>0.73341633268268536</v>
      </c>
      <c r="AZ1360" s="30">
        <f>IF(Riskregister!$E$15="",0,COUNTIF(BP$4:BP$53,"&lt;"&amp;AX1360)*IF(AY1360&lt;0.5,Riskregister!$K$15+(Riskregister!$L$15-Riskregister!$K$15)*SQRT(AY1360/2),Riskregister!$L$15-(Riskregister!$L$15-Riskregister!$K$15)*SQRT((1-AY1360)/2)))</f>
        <v>0</v>
      </c>
      <c r="BA1360" s="30">
        <f t="shared" ca="1" si="836"/>
        <v>0.76584525238217815</v>
      </c>
      <c r="BB1360" s="30">
        <f t="shared" ca="1" si="836"/>
        <v>0.39962506481542059</v>
      </c>
      <c r="BC1360" s="30">
        <f>IF(Riskregister!$E$16="",0,COUNTIF(BQ$4:BQ$53,"&lt;"&amp;BA1360)*IF(BB1360&lt;0.5,Riskregister!$K$16+(Riskregister!$L$16-Riskregister!$K$16)*SQRT(BB1360/2),Riskregister!$L$16-(Riskregister!$L$16-Riskregister!$K$16)*SQRT((1-BB1360)/2)))</f>
        <v>0</v>
      </c>
      <c r="BD1360" s="30">
        <f t="shared" ca="1" si="837"/>
        <v>9870201.6521219295</v>
      </c>
    </row>
    <row r="1361" spans="20:56" x14ac:dyDescent="0.35">
      <c r="T1361" s="30">
        <f t="shared" ca="1" si="825"/>
        <v>0.49111159681246819</v>
      </c>
      <c r="U1361" s="30">
        <f t="shared" ca="1" si="825"/>
        <v>0.51863928710664409</v>
      </c>
      <c r="V1361" s="30">
        <f ca="1">IF(Riskregister!$E$5="",0,COUNTIF(BF$4:BF$53,"&lt;"&amp;T1361)*IF(U1361&lt;0.5,Riskregister!$K$5+(Riskregister!$L$5-Riskregister!$K$5)*SQRT(U1361/2),Riskregister!$L$5-(Riskregister!$L$5-Riskregister!$K$5)*SQRT((1-U1361)/2)))</f>
        <v>1137701.0119107305</v>
      </c>
      <c r="W1361" s="30">
        <f t="shared" ca="1" si="826"/>
        <v>0.78983767481664746</v>
      </c>
      <c r="X1361" s="30">
        <f t="shared" ca="1" si="826"/>
        <v>0.75150475554584351</v>
      </c>
      <c r="Y1361" s="30">
        <f ca="1">IF(Riskregister!$E$6="",0,COUNTIF(BG$4:BG$53,"&lt;"&amp;W1361)*IF(X1361&lt;0.5,Riskregister!$K$6+(Riskregister!$L$6-Riskregister!$K$6)*SQRT(X1361/2),Riskregister!$L$6-(Riskregister!$L$6-Riskregister!$K$6)*SQRT((1-X1361)/2)))</f>
        <v>4096566.0862163873</v>
      </c>
      <c r="Z1361" s="30">
        <f t="shared" ca="1" si="827"/>
        <v>0.21864006685514026</v>
      </c>
      <c r="AA1361" s="30">
        <f t="shared" ca="1" si="827"/>
        <v>0.74845805274316424</v>
      </c>
      <c r="AB1361" s="30">
        <f ca="1">IF(Riskregister!$E$7="",0,COUNTIF(BH$4:BH$53,"&lt;"&amp;Z1361)*IF(AA1361&lt;0.5,Riskregister!$K$7+(Riskregister!$L$7-Riskregister!$K$7)*SQRT(AA1361/2),Riskregister!$L$7-(Riskregister!$L$7-Riskregister!$K$7)*SQRT((1-AA1361)/2)))</f>
        <v>1103501.1497377874</v>
      </c>
      <c r="AC1361" s="30">
        <f t="shared" ca="1" si="828"/>
        <v>0.91782997230093488</v>
      </c>
      <c r="AD1361" s="30">
        <f t="shared" ca="1" si="828"/>
        <v>0.58883397873643728</v>
      </c>
      <c r="AE1361" s="30">
        <f ca="1">IF(Riskregister!$E$8="",0,COUNTIF(BI$4:BI$53,"&lt;"&amp;AC1361)*IF(AD1361&lt;0.5,Riskregister!$K$8+(Riskregister!$L$8-Riskregister!$K$8)*SQRT(AD1361/2),Riskregister!$L$8-(Riskregister!$L$8-Riskregister!$K$8)*SQRT((1-AD1361)/2)))</f>
        <v>14344803.257499125</v>
      </c>
      <c r="AF1361" s="30">
        <f t="shared" ca="1" si="829"/>
        <v>0.87523162921132613</v>
      </c>
      <c r="AG1361" s="30">
        <f t="shared" ca="1" si="829"/>
        <v>0.55687677532791824</v>
      </c>
      <c r="AH1361" s="30">
        <f>IF(Riskregister!$E$9="",0,COUNTIF(BJ$4:BJ$53,"&lt;"&amp;AF1361)*IF(AG1361&lt;0.5,Riskregister!$K$9+(Riskregister!$L$9-Riskregister!$K$9)*SQRT(AG1361/2),Riskregister!$L$9-(Riskregister!$L$9-Riskregister!$K$9)*SQRT((1-AG1361)/2)))</f>
        <v>0</v>
      </c>
      <c r="AI1361" s="30">
        <f t="shared" ca="1" si="830"/>
        <v>0.59026181328128124</v>
      </c>
      <c r="AJ1361" s="30">
        <f t="shared" ca="1" si="830"/>
        <v>0.42108582953613216</v>
      </c>
      <c r="AK1361" s="30">
        <f>IF(Riskregister!$E$10="",0,COUNTIF(BK$4:BK$53,"&lt;"&amp;AI1361)*IF(AJ1361&lt;0.5,Riskregister!$K$10+(Riskregister!$L$10-Riskregister!$K$10)*SQRT(AJ1361/2),Riskregister!$L$10-(Riskregister!$L$10-Riskregister!$K$10)*SQRT((1-AJ1361)/2)))</f>
        <v>0</v>
      </c>
      <c r="AL1361" s="30">
        <f t="shared" ca="1" si="831"/>
        <v>0.84104309406245159</v>
      </c>
      <c r="AM1361" s="30">
        <f t="shared" ca="1" si="831"/>
        <v>0.45236272135495459</v>
      </c>
      <c r="AN1361" s="30">
        <f>IF(Riskregister!$E$11="",0,COUNTIF(BL$4:BL$53,"&lt;"&amp;AL1361)*IF(AM1361&lt;0.5,Riskregister!$K$11+(Riskregister!$L$11-Riskregister!$K$11)*SQRT(AM1361/2),Riskregister!$L$11-(Riskregister!$L$11-Riskregister!$K$11)*SQRT((1-AM1361)/2)))</f>
        <v>0</v>
      </c>
      <c r="AO1361" s="30">
        <f t="shared" ca="1" si="832"/>
        <v>0.77879651568320285</v>
      </c>
      <c r="AP1361" s="30">
        <f t="shared" ca="1" si="832"/>
        <v>9.2261071194922661E-2</v>
      </c>
      <c r="AQ1361" s="30">
        <f>IF(Riskregister!$E$12="",0,COUNTIF(BM$4:BM$53,"&lt;"&amp;AO1361)*IF(AP1361&lt;0.5,Riskregister!$K$12+(Riskregister!$L$12-Riskregister!$K$12)*SQRT(AP1361/2),Riskregister!$L$12-(Riskregister!$L$12-Riskregister!$K$12)*SQRT((1-AP1361)/2)))</f>
        <v>0</v>
      </c>
      <c r="AR1361" s="30">
        <f t="shared" ca="1" si="833"/>
        <v>0.25604488572056849</v>
      </c>
      <c r="AS1361" s="30">
        <f t="shared" ca="1" si="833"/>
        <v>0.6409438010508729</v>
      </c>
      <c r="AT1361" s="30">
        <f>IF(Riskregister!$E$13="",0,COUNTIF(BN$4:BN$53,"&lt;"&amp;AR1361)*IF(AS1361&lt;0.5,Riskregister!$K$13+(Riskregister!$L$13-Riskregister!$K$13)*SQRT(AS1361/2),Riskregister!$L$13-(Riskregister!$L$13-Riskregister!$K$13)*SQRT((1-AS1361)/2)))</f>
        <v>0</v>
      </c>
      <c r="AU1361" s="30">
        <f t="shared" ca="1" si="834"/>
        <v>0.96647639313938816</v>
      </c>
      <c r="AV1361" s="30">
        <f t="shared" ca="1" si="834"/>
        <v>2.6829974888862629E-2</v>
      </c>
      <c r="AW1361" s="30">
        <f>IF(Riskregister!$E$14="",0,COUNTIF(BO$4:BO$53,"&lt;"&amp;AU1361)*IF(AV1361&lt;0.5,Riskregister!$K$14+(Riskregister!$L$14-Riskregister!$K$14)*SQRT(AV1361/2),Riskregister!$L$14-(Riskregister!$L$14-Riskregister!$K$14)*SQRT((1-AV1361)/2)))</f>
        <v>0</v>
      </c>
      <c r="AX1361" s="30">
        <f t="shared" ca="1" si="835"/>
        <v>0.92606200869872879</v>
      </c>
      <c r="AY1361" s="30">
        <f t="shared" ca="1" si="835"/>
        <v>2.9562958044162646E-2</v>
      </c>
      <c r="AZ1361" s="30">
        <f>IF(Riskregister!$E$15="",0,COUNTIF(BP$4:BP$53,"&lt;"&amp;AX1361)*IF(AY1361&lt;0.5,Riskregister!$K$15+(Riskregister!$L$15-Riskregister!$K$15)*SQRT(AY1361/2),Riskregister!$L$15-(Riskregister!$L$15-Riskregister!$K$15)*SQRT((1-AY1361)/2)))</f>
        <v>0</v>
      </c>
      <c r="BA1361" s="30">
        <f t="shared" ca="1" si="836"/>
        <v>0.35469487748532791</v>
      </c>
      <c r="BB1361" s="30">
        <f t="shared" ca="1" si="836"/>
        <v>0.56136578895212297</v>
      </c>
      <c r="BC1361" s="30">
        <f>IF(Riskregister!$E$16="",0,COUNTIF(BQ$4:BQ$53,"&lt;"&amp;BA1361)*IF(BB1361&lt;0.5,Riskregister!$K$16+(Riskregister!$L$16-Riskregister!$K$16)*SQRT(BB1361/2),Riskregister!$L$16-(Riskregister!$L$16-Riskregister!$K$16)*SQRT((1-BB1361)/2)))</f>
        <v>0</v>
      </c>
      <c r="BD1361" s="30">
        <f t="shared" ca="1" si="837"/>
        <v>20682571.505364031</v>
      </c>
    </row>
    <row r="1362" spans="20:56" x14ac:dyDescent="0.35">
      <c r="T1362" s="30">
        <f t="shared" ca="1" si="825"/>
        <v>0.36423129214856209</v>
      </c>
      <c r="U1362" s="30">
        <f t="shared" ca="1" si="825"/>
        <v>0.75224469720936304</v>
      </c>
      <c r="V1362" s="30">
        <f ca="1">IF(Riskregister!$E$5="",0,COUNTIF(BF$4:BF$53,"&lt;"&amp;T1362)*IF(U1362&lt;0.5,Riskregister!$K$5+(Riskregister!$L$5-Riskregister!$K$5)*SQRT(U1362/2),Riskregister!$L$5-(Riskregister!$L$5-Riskregister!$K$5)*SQRT((1-U1362)/2)))</f>
        <v>1324850.529130077</v>
      </c>
      <c r="W1362" s="30">
        <f t="shared" ca="1" si="826"/>
        <v>0.71219286765789125</v>
      </c>
      <c r="X1362" s="30">
        <f t="shared" ca="1" si="826"/>
        <v>0.48580352693293449</v>
      </c>
      <c r="Y1362" s="30">
        <f ca="1">IF(Riskregister!$E$6="",0,COUNTIF(BG$4:BG$53,"&lt;"&amp;W1362)*IF(X1362&lt;0.5,Riskregister!$K$6+(Riskregister!$L$6-Riskregister!$K$6)*SQRT(X1362/2),Riskregister!$L$6-(Riskregister!$L$6-Riskregister!$K$6)*SQRT((1-X1362)/2)))</f>
        <v>3261393.5114300903</v>
      </c>
      <c r="Z1362" s="30">
        <f t="shared" ca="1" si="827"/>
        <v>0.30281145965845413</v>
      </c>
      <c r="AA1362" s="30">
        <f t="shared" ca="1" si="827"/>
        <v>0.56629687924084704</v>
      </c>
      <c r="AB1362" s="30">
        <f ca="1">IF(Riskregister!$E$7="",0,COUNTIF(BH$4:BH$53,"&lt;"&amp;Z1362)*IF(AA1362&lt;0.5,Riskregister!$K$7+(Riskregister!$L$7-Riskregister!$K$7)*SQRT(AA1362/2),Riskregister!$L$7-(Riskregister!$L$7-Riskregister!$K$7)*SQRT((1-AA1362)/2)))</f>
        <v>1185071.8414102672</v>
      </c>
      <c r="AC1362" s="30">
        <f t="shared" ca="1" si="828"/>
        <v>7.7847220698660125E-2</v>
      </c>
      <c r="AD1362" s="30">
        <f t="shared" ca="1" si="828"/>
        <v>0.91904381032760185</v>
      </c>
      <c r="AE1362" s="30">
        <f ca="1">IF(Riskregister!$E$8="",0,COUNTIF(BI$4:BI$53,"&lt;"&amp;AC1362)*IF(AD1362&lt;0.5,Riskregister!$K$8+(Riskregister!$L$8-Riskregister!$K$8)*SQRT(AD1362/2),Riskregister!$L$8-(Riskregister!$L$8-Riskregister!$K$8)*SQRT((1-AD1362)/2)))</f>
        <v>4054399.0720543694</v>
      </c>
      <c r="AF1362" s="30">
        <f t="shared" ca="1" si="829"/>
        <v>0.72973482029340508</v>
      </c>
      <c r="AG1362" s="30">
        <f t="shared" ca="1" si="829"/>
        <v>0.42904659269039869</v>
      </c>
      <c r="AH1362" s="30">
        <f>IF(Riskregister!$E$9="",0,COUNTIF(BJ$4:BJ$53,"&lt;"&amp;AF1362)*IF(AG1362&lt;0.5,Riskregister!$K$9+(Riskregister!$L$9-Riskregister!$K$9)*SQRT(AG1362/2),Riskregister!$L$9-(Riskregister!$L$9-Riskregister!$K$9)*SQRT((1-AG1362)/2)))</f>
        <v>0</v>
      </c>
      <c r="AI1362" s="30">
        <f t="shared" ca="1" si="830"/>
        <v>7.155642646007232E-2</v>
      </c>
      <c r="AJ1362" s="30">
        <f t="shared" ca="1" si="830"/>
        <v>0.52012944850232645</v>
      </c>
      <c r="AK1362" s="30">
        <f>IF(Riskregister!$E$10="",0,COUNTIF(BK$4:BK$53,"&lt;"&amp;AI1362)*IF(AJ1362&lt;0.5,Riskregister!$K$10+(Riskregister!$L$10-Riskregister!$K$10)*SQRT(AJ1362/2),Riskregister!$L$10-(Riskregister!$L$10-Riskregister!$K$10)*SQRT((1-AJ1362)/2)))</f>
        <v>0</v>
      </c>
      <c r="AL1362" s="30">
        <f t="shared" ca="1" si="831"/>
        <v>0.49648516065006354</v>
      </c>
      <c r="AM1362" s="30">
        <f t="shared" ca="1" si="831"/>
        <v>0.85022768217435385</v>
      </c>
      <c r="AN1362" s="30">
        <f>IF(Riskregister!$E$11="",0,COUNTIF(BL$4:BL$53,"&lt;"&amp;AL1362)*IF(AM1362&lt;0.5,Riskregister!$K$11+(Riskregister!$L$11-Riskregister!$K$11)*SQRT(AM1362/2),Riskregister!$L$11-(Riskregister!$L$11-Riskregister!$K$11)*SQRT((1-AM1362)/2)))</f>
        <v>0</v>
      </c>
      <c r="AO1362" s="30">
        <f t="shared" ca="1" si="832"/>
        <v>0.52630633126089066</v>
      </c>
      <c r="AP1362" s="30">
        <f t="shared" ca="1" si="832"/>
        <v>0.52757566426065594</v>
      </c>
      <c r="AQ1362" s="30">
        <f>IF(Riskregister!$E$12="",0,COUNTIF(BM$4:BM$53,"&lt;"&amp;AO1362)*IF(AP1362&lt;0.5,Riskregister!$K$12+(Riskregister!$L$12-Riskregister!$K$12)*SQRT(AP1362/2),Riskregister!$L$12-(Riskregister!$L$12-Riskregister!$K$12)*SQRT((1-AP1362)/2)))</f>
        <v>0</v>
      </c>
      <c r="AR1362" s="30">
        <f t="shared" ca="1" si="833"/>
        <v>0.98341279798243331</v>
      </c>
      <c r="AS1362" s="30">
        <f t="shared" ca="1" si="833"/>
        <v>0.39789665014401532</v>
      </c>
      <c r="AT1362" s="30">
        <f>IF(Riskregister!$E$13="",0,COUNTIF(BN$4:BN$53,"&lt;"&amp;AR1362)*IF(AS1362&lt;0.5,Riskregister!$K$13+(Riskregister!$L$13-Riskregister!$K$13)*SQRT(AS1362/2),Riskregister!$L$13-(Riskregister!$L$13-Riskregister!$K$13)*SQRT((1-AS1362)/2)))</f>
        <v>0</v>
      </c>
      <c r="AU1362" s="30">
        <f t="shared" ca="1" si="834"/>
        <v>0.70515645174017316</v>
      </c>
      <c r="AV1362" s="30">
        <f t="shared" ca="1" si="834"/>
        <v>0.81266230895962055</v>
      </c>
      <c r="AW1362" s="30">
        <f>IF(Riskregister!$E$14="",0,COUNTIF(BO$4:BO$53,"&lt;"&amp;AU1362)*IF(AV1362&lt;0.5,Riskregister!$K$14+(Riskregister!$L$14-Riskregister!$K$14)*SQRT(AV1362/2),Riskregister!$L$14-(Riskregister!$L$14-Riskregister!$K$14)*SQRT((1-AV1362)/2)))</f>
        <v>0</v>
      </c>
      <c r="AX1362" s="30">
        <f t="shared" ca="1" si="835"/>
        <v>0.1734827227830037</v>
      </c>
      <c r="AY1362" s="30">
        <f t="shared" ca="1" si="835"/>
        <v>0.44348905513508963</v>
      </c>
      <c r="AZ1362" s="30">
        <f>IF(Riskregister!$E$15="",0,COUNTIF(BP$4:BP$53,"&lt;"&amp;AX1362)*IF(AY1362&lt;0.5,Riskregister!$K$15+(Riskregister!$L$15-Riskregister!$K$15)*SQRT(AY1362/2),Riskregister!$L$15-(Riskregister!$L$15-Riskregister!$K$15)*SQRT((1-AY1362)/2)))</f>
        <v>0</v>
      </c>
      <c r="BA1362" s="30">
        <f t="shared" ca="1" si="836"/>
        <v>0.50041295236937866</v>
      </c>
      <c r="BB1362" s="30">
        <f t="shared" ca="1" si="836"/>
        <v>0.95146020356234606</v>
      </c>
      <c r="BC1362" s="30">
        <f>IF(Riskregister!$E$16="",0,COUNTIF(BQ$4:BQ$53,"&lt;"&amp;BA1362)*IF(BB1362&lt;0.5,Riskregister!$K$16+(Riskregister!$L$16-Riskregister!$K$16)*SQRT(BB1362/2),Riskregister!$L$16-(Riskregister!$L$16-Riskregister!$K$16)*SQRT((1-BB1362)/2)))</f>
        <v>0</v>
      </c>
      <c r="BD1362" s="30">
        <f t="shared" ca="1" si="837"/>
        <v>9825714.9540248029</v>
      </c>
    </row>
    <row r="1363" spans="20:56" x14ac:dyDescent="0.35">
      <c r="T1363" s="30">
        <f t="shared" ca="1" si="825"/>
        <v>0.60905901733075063</v>
      </c>
      <c r="U1363" s="30">
        <f t="shared" ca="1" si="825"/>
        <v>0.5703927003702165</v>
      </c>
      <c r="V1363" s="30">
        <f ca="1">IF(Riskregister!$E$5="",0,COUNTIF(BF$4:BF$53,"&lt;"&amp;T1363)*IF(U1363&lt;0.5,Riskregister!$K$5+(Riskregister!$L$5-Riskregister!$K$5)*SQRT(U1363/2),Riskregister!$L$5-(Riskregister!$L$5-Riskregister!$K$5)*SQRT((1-U1363)/2)))</f>
        <v>1565755.5361884329</v>
      </c>
      <c r="W1363" s="30">
        <f t="shared" ca="1" si="826"/>
        <v>0.7887934833464636</v>
      </c>
      <c r="X1363" s="30">
        <f t="shared" ca="1" si="826"/>
        <v>0.94163649535469729</v>
      </c>
      <c r="Y1363" s="30">
        <f ca="1">IF(Riskregister!$E$6="",0,COUNTIF(BG$4:BG$53,"&lt;"&amp;W1363)*IF(X1363&lt;0.5,Riskregister!$K$6+(Riskregister!$L$6-Riskregister!$K$6)*SQRT(X1363/2),Riskregister!$L$6-(Riskregister!$L$6-Riskregister!$K$6)*SQRT((1-X1363)/2)))</f>
        <v>5077535.9639918134</v>
      </c>
      <c r="Z1363" s="30">
        <f t="shared" ca="1" si="827"/>
        <v>0.18612261775505556</v>
      </c>
      <c r="AA1363" s="30">
        <f t="shared" ca="1" si="827"/>
        <v>0.83942443188545091</v>
      </c>
      <c r="AB1363" s="30">
        <f ca="1">IF(Riskregister!$E$7="",0,COUNTIF(BH$4:BH$53,"&lt;"&amp;Z1363)*IF(AA1363&lt;0.5,Riskregister!$K$7+(Riskregister!$L$7-Riskregister!$K$7)*SQRT(AA1363/2),Riskregister!$L$7-(Riskregister!$L$7-Riskregister!$K$7)*SQRT((1-AA1363)/2)))</f>
        <v>1203308.6127072354</v>
      </c>
      <c r="AC1363" s="30">
        <f t="shared" ca="1" si="828"/>
        <v>5.9043985795173892E-2</v>
      </c>
      <c r="AD1363" s="30">
        <f t="shared" ca="1" si="828"/>
        <v>0.47294384117663446</v>
      </c>
      <c r="AE1363" s="30">
        <f ca="1">IF(Riskregister!$E$8="",0,COUNTIF(BI$4:BI$53,"&lt;"&amp;AC1363)*IF(AD1363&lt;0.5,Riskregister!$K$8+(Riskregister!$L$8-Riskregister!$K$8)*SQRT(AD1363/2),Riskregister!$L$8-(Riskregister!$L$8-Riskregister!$K$8)*SQRT((1-AD1363)/2)))</f>
        <v>0</v>
      </c>
      <c r="AF1363" s="30">
        <f t="shared" ca="1" si="829"/>
        <v>0.81817572130911598</v>
      </c>
      <c r="AG1363" s="30">
        <f t="shared" ca="1" si="829"/>
        <v>0.20308816668749263</v>
      </c>
      <c r="AH1363" s="30">
        <f>IF(Riskregister!$E$9="",0,COUNTIF(BJ$4:BJ$53,"&lt;"&amp;AF1363)*IF(AG1363&lt;0.5,Riskregister!$K$9+(Riskregister!$L$9-Riskregister!$K$9)*SQRT(AG1363/2),Riskregister!$L$9-(Riskregister!$L$9-Riskregister!$K$9)*SQRT((1-AG1363)/2)))</f>
        <v>0</v>
      </c>
      <c r="AI1363" s="30">
        <f t="shared" ca="1" si="830"/>
        <v>0.41370412596228867</v>
      </c>
      <c r="AJ1363" s="30">
        <f t="shared" ca="1" si="830"/>
        <v>0.11460367533944493</v>
      </c>
      <c r="AK1363" s="30">
        <f>IF(Riskregister!$E$10="",0,COUNTIF(BK$4:BK$53,"&lt;"&amp;AI1363)*IF(AJ1363&lt;0.5,Riskregister!$K$10+(Riskregister!$L$10-Riskregister!$K$10)*SQRT(AJ1363/2),Riskregister!$L$10-(Riskregister!$L$10-Riskregister!$K$10)*SQRT((1-AJ1363)/2)))</f>
        <v>0</v>
      </c>
      <c r="AL1363" s="30">
        <f t="shared" ca="1" si="831"/>
        <v>0.40855142862962712</v>
      </c>
      <c r="AM1363" s="30">
        <f t="shared" ca="1" si="831"/>
        <v>0.94525194668896451</v>
      </c>
      <c r="AN1363" s="30">
        <f>IF(Riskregister!$E$11="",0,COUNTIF(BL$4:BL$53,"&lt;"&amp;AL1363)*IF(AM1363&lt;0.5,Riskregister!$K$11+(Riskregister!$L$11-Riskregister!$K$11)*SQRT(AM1363/2),Riskregister!$L$11-(Riskregister!$L$11-Riskregister!$K$11)*SQRT((1-AM1363)/2)))</f>
        <v>0</v>
      </c>
      <c r="AO1363" s="30">
        <f t="shared" ca="1" si="832"/>
        <v>0.39831773319165908</v>
      </c>
      <c r="AP1363" s="30">
        <f t="shared" ca="1" si="832"/>
        <v>0.99114140124622507</v>
      </c>
      <c r="AQ1363" s="30">
        <f>IF(Riskregister!$E$12="",0,COUNTIF(BM$4:BM$53,"&lt;"&amp;AO1363)*IF(AP1363&lt;0.5,Riskregister!$K$12+(Riskregister!$L$12-Riskregister!$K$12)*SQRT(AP1363/2),Riskregister!$L$12-(Riskregister!$L$12-Riskregister!$K$12)*SQRT((1-AP1363)/2)))</f>
        <v>0</v>
      </c>
      <c r="AR1363" s="30">
        <f t="shared" ca="1" si="833"/>
        <v>0.17729978511825017</v>
      </c>
      <c r="AS1363" s="30">
        <f t="shared" ca="1" si="833"/>
        <v>0.66488906291533378</v>
      </c>
      <c r="AT1363" s="30">
        <f>IF(Riskregister!$E$13="",0,COUNTIF(BN$4:BN$53,"&lt;"&amp;AR1363)*IF(AS1363&lt;0.5,Riskregister!$K$13+(Riskregister!$L$13-Riskregister!$K$13)*SQRT(AS1363/2),Riskregister!$L$13-(Riskregister!$L$13-Riskregister!$K$13)*SQRT((1-AS1363)/2)))</f>
        <v>0</v>
      </c>
      <c r="AU1363" s="30">
        <f t="shared" ca="1" si="834"/>
        <v>0.20286431641374669</v>
      </c>
      <c r="AV1363" s="30">
        <f t="shared" ca="1" si="834"/>
        <v>0.24506329351888789</v>
      </c>
      <c r="AW1363" s="30">
        <f>IF(Riskregister!$E$14="",0,COUNTIF(BO$4:BO$53,"&lt;"&amp;AU1363)*IF(AV1363&lt;0.5,Riskregister!$K$14+(Riskregister!$L$14-Riskregister!$K$14)*SQRT(AV1363/2),Riskregister!$L$14-(Riskregister!$L$14-Riskregister!$K$14)*SQRT((1-AV1363)/2)))</f>
        <v>0</v>
      </c>
      <c r="AX1363" s="30">
        <f t="shared" ca="1" si="835"/>
        <v>9.1577079239958392E-2</v>
      </c>
      <c r="AY1363" s="30">
        <f t="shared" ca="1" si="835"/>
        <v>0.91572319587236728</v>
      </c>
      <c r="AZ1363" s="30">
        <f>IF(Riskregister!$E$15="",0,COUNTIF(BP$4:BP$53,"&lt;"&amp;AX1363)*IF(AY1363&lt;0.5,Riskregister!$K$15+(Riskregister!$L$15-Riskregister!$K$15)*SQRT(AY1363/2),Riskregister!$L$15-(Riskregister!$L$15-Riskregister!$K$15)*SQRT((1-AY1363)/2)))</f>
        <v>0</v>
      </c>
      <c r="BA1363" s="30">
        <f t="shared" ca="1" si="836"/>
        <v>0.12745592929241223</v>
      </c>
      <c r="BB1363" s="30">
        <f t="shared" ca="1" si="836"/>
        <v>0.89146234613848718</v>
      </c>
      <c r="BC1363" s="30">
        <f>IF(Riskregister!$E$16="",0,COUNTIF(BQ$4:BQ$53,"&lt;"&amp;BA1363)*IF(BB1363&lt;0.5,Riskregister!$K$16+(Riskregister!$L$16-Riskregister!$K$16)*SQRT(BB1363/2),Riskregister!$L$16-(Riskregister!$L$16-Riskregister!$K$16)*SQRT((1-BB1363)/2)))</f>
        <v>0</v>
      </c>
      <c r="BD1363" s="30">
        <f t="shared" ca="1" si="837"/>
        <v>7846600.1128874812</v>
      </c>
    </row>
    <row r="1364" spans="20:56" x14ac:dyDescent="0.35">
      <c r="T1364" s="30">
        <f t="shared" ref="T1364:U1383" ca="1" si="838">RAND()</f>
        <v>0.23737184275190215</v>
      </c>
      <c r="U1364" s="30">
        <f t="shared" ca="1" si="838"/>
        <v>0.92788913454517286</v>
      </c>
      <c r="V1364" s="30">
        <f ca="1">IF(Riskregister!$E$5="",0,COUNTIF(BF$4:BF$53,"&lt;"&amp;T1364)*IF(U1364&lt;0.5,Riskregister!$K$5+(Riskregister!$L$5-Riskregister!$K$5)*SQRT(U1364/2),Riskregister!$L$5-(Riskregister!$L$5-Riskregister!$K$5)*SQRT((1-U1364)/2)))</f>
        <v>1029105.5866647332</v>
      </c>
      <c r="W1364" s="30">
        <f t="shared" ref="W1364:X1383" ca="1" si="839">RAND()</f>
        <v>0.62119478904831138</v>
      </c>
      <c r="X1364" s="30">
        <f t="shared" ca="1" si="839"/>
        <v>0.42959953276666751</v>
      </c>
      <c r="Y1364" s="30">
        <f ca="1">IF(Riskregister!$E$6="",0,COUNTIF(BG$4:BG$53,"&lt;"&amp;W1364)*IF(X1364&lt;0.5,Riskregister!$K$6+(Riskregister!$L$6-Riskregister!$K$6)*SQRT(X1364/2),Riskregister!$L$6-(Riskregister!$L$6-Riskregister!$K$6)*SQRT((1-X1364)/2)))</f>
        <v>2068473.845263391</v>
      </c>
      <c r="Z1364" s="30">
        <f t="shared" ref="Z1364:AA1383" ca="1" si="840">RAND()</f>
        <v>0.47260812900641702</v>
      </c>
      <c r="AA1364" s="30">
        <f t="shared" ca="1" si="840"/>
        <v>0.28661460667072791</v>
      </c>
      <c r="AB1364" s="30">
        <f ca="1">IF(Riskregister!$E$7="",0,COUNTIF(BH$4:BH$53,"&lt;"&amp;Z1364)*IF(AA1364&lt;0.5,Riskregister!$K$7+(Riskregister!$L$7-Riskregister!$K$7)*SQRT(AA1364/2),Riskregister!$L$7-(Riskregister!$L$7-Riskregister!$K$7)*SQRT((1-AA1364)/2)))</f>
        <v>1094974.9730079276</v>
      </c>
      <c r="AC1364" s="30">
        <f t="shared" ref="AC1364:AD1383" ca="1" si="841">RAND()</f>
        <v>0.40147766577157773</v>
      </c>
      <c r="AD1364" s="30">
        <f t="shared" ca="1" si="841"/>
        <v>0.13501834609743424</v>
      </c>
      <c r="AE1364" s="30">
        <f ca="1">IF(Riskregister!$E$8="",0,COUNTIF(BI$4:BI$53,"&lt;"&amp;AC1364)*IF(AD1364&lt;0.5,Riskregister!$K$8+(Riskregister!$L$8-Riskregister!$K$8)*SQRT(AD1364/2),Riskregister!$L$8-(Riskregister!$L$8-Riskregister!$K$8)*SQRT((1-AD1364)/2)))</f>
        <v>3042357.5763152791</v>
      </c>
      <c r="AF1364" s="30">
        <f t="shared" ref="AF1364:AG1383" ca="1" si="842">RAND()</f>
        <v>0.80552851840183259</v>
      </c>
      <c r="AG1364" s="30">
        <f t="shared" ca="1" si="842"/>
        <v>0.59611781413251408</v>
      </c>
      <c r="AH1364" s="30">
        <f>IF(Riskregister!$E$9="",0,COUNTIF(BJ$4:BJ$53,"&lt;"&amp;AF1364)*IF(AG1364&lt;0.5,Riskregister!$K$9+(Riskregister!$L$9-Riskregister!$K$9)*SQRT(AG1364/2),Riskregister!$L$9-(Riskregister!$L$9-Riskregister!$K$9)*SQRT((1-AG1364)/2)))</f>
        <v>0</v>
      </c>
      <c r="AI1364" s="30">
        <f t="shared" ref="AI1364:AJ1383" ca="1" si="843">RAND()</f>
        <v>0.34368403062794983</v>
      </c>
      <c r="AJ1364" s="30">
        <f t="shared" ca="1" si="843"/>
        <v>0.50858889795978979</v>
      </c>
      <c r="AK1364" s="30">
        <f>IF(Riskregister!$E$10="",0,COUNTIF(BK$4:BK$53,"&lt;"&amp;AI1364)*IF(AJ1364&lt;0.5,Riskregister!$K$10+(Riskregister!$L$10-Riskregister!$K$10)*SQRT(AJ1364/2),Riskregister!$L$10-(Riskregister!$L$10-Riskregister!$K$10)*SQRT((1-AJ1364)/2)))</f>
        <v>0</v>
      </c>
      <c r="AL1364" s="30">
        <f t="shared" ref="AL1364:AM1383" ca="1" si="844">RAND()</f>
        <v>0.19105540055281489</v>
      </c>
      <c r="AM1364" s="30">
        <f t="shared" ca="1" si="844"/>
        <v>0.6775299290284752</v>
      </c>
      <c r="AN1364" s="30">
        <f>IF(Riskregister!$E$11="",0,COUNTIF(BL$4:BL$53,"&lt;"&amp;AL1364)*IF(AM1364&lt;0.5,Riskregister!$K$11+(Riskregister!$L$11-Riskregister!$K$11)*SQRT(AM1364/2),Riskregister!$L$11-(Riskregister!$L$11-Riskregister!$K$11)*SQRT((1-AM1364)/2)))</f>
        <v>0</v>
      </c>
      <c r="AO1364" s="30">
        <f t="shared" ref="AO1364:AP1383" ca="1" si="845">RAND()</f>
        <v>0.38486121605075763</v>
      </c>
      <c r="AP1364" s="30">
        <f t="shared" ca="1" si="845"/>
        <v>0.52183454655550054</v>
      </c>
      <c r="AQ1364" s="30">
        <f>IF(Riskregister!$E$12="",0,COUNTIF(BM$4:BM$53,"&lt;"&amp;AO1364)*IF(AP1364&lt;0.5,Riskregister!$K$12+(Riskregister!$L$12-Riskregister!$K$12)*SQRT(AP1364/2),Riskregister!$L$12-(Riskregister!$L$12-Riskregister!$K$12)*SQRT((1-AP1364)/2)))</f>
        <v>0</v>
      </c>
      <c r="AR1364" s="30">
        <f t="shared" ref="AR1364:AS1383" ca="1" si="846">RAND()</f>
        <v>0.25083066724310843</v>
      </c>
      <c r="AS1364" s="30">
        <f t="shared" ca="1" si="846"/>
        <v>0.86959768981990415</v>
      </c>
      <c r="AT1364" s="30">
        <f>IF(Riskregister!$E$13="",0,COUNTIF(BN$4:BN$53,"&lt;"&amp;AR1364)*IF(AS1364&lt;0.5,Riskregister!$K$13+(Riskregister!$L$13-Riskregister!$K$13)*SQRT(AS1364/2),Riskregister!$L$13-(Riskregister!$L$13-Riskregister!$K$13)*SQRT((1-AS1364)/2)))</f>
        <v>0</v>
      </c>
      <c r="AU1364" s="30">
        <f t="shared" ref="AU1364:AV1383" ca="1" si="847">RAND()</f>
        <v>0.97659374130051813</v>
      </c>
      <c r="AV1364" s="30">
        <f t="shared" ca="1" si="847"/>
        <v>0.54421904183292569</v>
      </c>
      <c r="AW1364" s="30">
        <f>IF(Riskregister!$E$14="",0,COUNTIF(BO$4:BO$53,"&lt;"&amp;AU1364)*IF(AV1364&lt;0.5,Riskregister!$K$14+(Riskregister!$L$14-Riskregister!$K$14)*SQRT(AV1364/2),Riskregister!$L$14-(Riskregister!$L$14-Riskregister!$K$14)*SQRT((1-AV1364)/2)))</f>
        <v>0</v>
      </c>
      <c r="AX1364" s="30">
        <f t="shared" ref="AX1364:AY1383" ca="1" si="848">RAND()</f>
        <v>0.67815294502845525</v>
      </c>
      <c r="AY1364" s="30">
        <f t="shared" ca="1" si="848"/>
        <v>0.53281918589131794</v>
      </c>
      <c r="AZ1364" s="30">
        <f>IF(Riskregister!$E$15="",0,COUNTIF(BP$4:BP$53,"&lt;"&amp;AX1364)*IF(AY1364&lt;0.5,Riskregister!$K$15+(Riskregister!$L$15-Riskregister!$K$15)*SQRT(AY1364/2),Riskregister!$L$15-(Riskregister!$L$15-Riskregister!$K$15)*SQRT((1-AY1364)/2)))</f>
        <v>0</v>
      </c>
      <c r="BA1364" s="30">
        <f t="shared" ref="BA1364:BB1383" ca="1" si="849">RAND()</f>
        <v>0.51233415685105632</v>
      </c>
      <c r="BB1364" s="30">
        <f t="shared" ca="1" si="849"/>
        <v>0.11397398328798847</v>
      </c>
      <c r="BC1364" s="30">
        <f>IF(Riskregister!$E$16="",0,COUNTIF(BQ$4:BQ$53,"&lt;"&amp;BA1364)*IF(BB1364&lt;0.5,Riskregister!$K$16+(Riskregister!$L$16-Riskregister!$K$16)*SQRT(BB1364/2),Riskregister!$L$16-(Riskregister!$L$16-Riskregister!$K$16)*SQRT((1-BB1364)/2)))</f>
        <v>0</v>
      </c>
      <c r="BD1364" s="30">
        <f t="shared" ca="1" si="837"/>
        <v>7234911.981251331</v>
      </c>
    </row>
    <row r="1365" spans="20:56" x14ac:dyDescent="0.35">
      <c r="T1365" s="30">
        <f t="shared" ca="1" si="838"/>
        <v>0.93096925174966716</v>
      </c>
      <c r="U1365" s="30">
        <f t="shared" ca="1" si="838"/>
        <v>0.15154837465992255</v>
      </c>
      <c r="V1365" s="30">
        <f ca="1">IF(Riskregister!$E$5="",0,COUNTIF(BF$4:BF$53,"&lt;"&amp;T1365)*IF(U1365&lt;0.5,Riskregister!$K$5+(Riskregister!$L$5-Riskregister!$K$5)*SQRT(U1365/2),Riskregister!$L$5-(Riskregister!$L$5-Riskregister!$K$5)*SQRT((1-U1365)/2)))</f>
        <v>1917104.0155491964</v>
      </c>
      <c r="W1365" s="30">
        <f t="shared" ca="1" si="839"/>
        <v>0.85416074141779974</v>
      </c>
      <c r="X1365" s="30">
        <f t="shared" ca="1" si="839"/>
        <v>0.85508108978063135</v>
      </c>
      <c r="Y1365" s="30">
        <f ca="1">IF(Riskregister!$E$6="",0,COUNTIF(BG$4:BG$53,"&lt;"&amp;W1365)*IF(X1365&lt;0.5,Riskregister!$K$6+(Riskregister!$L$6-Riskregister!$K$6)*SQRT(X1365/2),Riskregister!$L$6-(Riskregister!$L$6-Riskregister!$K$6)*SQRT((1-X1365)/2)))</f>
        <v>4546412.1247759406</v>
      </c>
      <c r="Z1365" s="30">
        <f t="shared" ca="1" si="840"/>
        <v>0.64166312906889378</v>
      </c>
      <c r="AA1365" s="30">
        <f t="shared" ca="1" si="840"/>
        <v>0.73844208278224832</v>
      </c>
      <c r="AB1365" s="30">
        <f ca="1">IF(Riskregister!$E$7="",0,COUNTIF(BH$4:BH$53,"&lt;"&amp;Z1365)*IF(AA1365&lt;0.5,Riskregister!$K$7+(Riskregister!$L$7-Riskregister!$K$7)*SQRT(AA1365/2),Riskregister!$L$7-(Riskregister!$L$7-Riskregister!$K$7)*SQRT((1-AA1365)/2)))</f>
        <v>1913997.3481700085</v>
      </c>
      <c r="AC1365" s="30">
        <f t="shared" ca="1" si="841"/>
        <v>0.9709162542511135</v>
      </c>
      <c r="AD1365" s="30">
        <f t="shared" ca="1" si="841"/>
        <v>0.51062483624959365</v>
      </c>
      <c r="AE1365" s="30">
        <f ca="1">IF(Riskregister!$E$8="",0,COUNTIF(BI$4:BI$53,"&lt;"&amp;AC1365)*IF(AD1365&lt;0.5,Riskregister!$K$8+(Riskregister!$L$8-Riskregister!$K$8)*SQRT(AD1365/2),Riskregister!$L$8-(Riskregister!$L$8-Riskregister!$K$8)*SQRT((1-AD1365)/2)))</f>
        <v>16050614.615315966</v>
      </c>
      <c r="AF1365" s="30">
        <f t="shared" ca="1" si="842"/>
        <v>0.81805759673170675</v>
      </c>
      <c r="AG1365" s="30">
        <f t="shared" ca="1" si="842"/>
        <v>0.41066776017118845</v>
      </c>
      <c r="AH1365" s="30">
        <f>IF(Riskregister!$E$9="",0,COUNTIF(BJ$4:BJ$53,"&lt;"&amp;AF1365)*IF(AG1365&lt;0.5,Riskregister!$K$9+(Riskregister!$L$9-Riskregister!$K$9)*SQRT(AG1365/2),Riskregister!$L$9-(Riskregister!$L$9-Riskregister!$K$9)*SQRT((1-AG1365)/2)))</f>
        <v>0</v>
      </c>
      <c r="AI1365" s="30">
        <f t="shared" ca="1" si="843"/>
        <v>6.7905049737764234E-3</v>
      </c>
      <c r="AJ1365" s="30">
        <f t="shared" ca="1" si="843"/>
        <v>0.93524987024467909</v>
      </c>
      <c r="AK1365" s="30">
        <f>IF(Riskregister!$E$10="",0,COUNTIF(BK$4:BK$53,"&lt;"&amp;AI1365)*IF(AJ1365&lt;0.5,Riskregister!$K$10+(Riskregister!$L$10-Riskregister!$K$10)*SQRT(AJ1365/2),Riskregister!$L$10-(Riskregister!$L$10-Riskregister!$K$10)*SQRT((1-AJ1365)/2)))</f>
        <v>0</v>
      </c>
      <c r="AL1365" s="30">
        <f t="shared" ca="1" si="844"/>
        <v>0.90040042869953796</v>
      </c>
      <c r="AM1365" s="30">
        <f t="shared" ca="1" si="844"/>
        <v>0.81316617600800412</v>
      </c>
      <c r="AN1365" s="30">
        <f>IF(Riskregister!$E$11="",0,COUNTIF(BL$4:BL$53,"&lt;"&amp;AL1365)*IF(AM1365&lt;0.5,Riskregister!$K$11+(Riskregister!$L$11-Riskregister!$K$11)*SQRT(AM1365/2),Riskregister!$L$11-(Riskregister!$L$11-Riskregister!$K$11)*SQRT((1-AM1365)/2)))</f>
        <v>0</v>
      </c>
      <c r="AO1365" s="30">
        <f t="shared" ca="1" si="845"/>
        <v>0.52500530475963048</v>
      </c>
      <c r="AP1365" s="30">
        <f t="shared" ca="1" si="845"/>
        <v>0.18137124551155859</v>
      </c>
      <c r="AQ1365" s="30">
        <f>IF(Riskregister!$E$12="",0,COUNTIF(BM$4:BM$53,"&lt;"&amp;AO1365)*IF(AP1365&lt;0.5,Riskregister!$K$12+(Riskregister!$L$12-Riskregister!$K$12)*SQRT(AP1365/2),Riskregister!$L$12-(Riskregister!$L$12-Riskregister!$K$12)*SQRT((1-AP1365)/2)))</f>
        <v>0</v>
      </c>
      <c r="AR1365" s="30">
        <f t="shared" ca="1" si="846"/>
        <v>0.11754936593053411</v>
      </c>
      <c r="AS1365" s="30">
        <f t="shared" ca="1" si="846"/>
        <v>0.1073857710365449</v>
      </c>
      <c r="AT1365" s="30">
        <f>IF(Riskregister!$E$13="",0,COUNTIF(BN$4:BN$53,"&lt;"&amp;AR1365)*IF(AS1365&lt;0.5,Riskregister!$K$13+(Riskregister!$L$13-Riskregister!$K$13)*SQRT(AS1365/2),Riskregister!$L$13-(Riskregister!$L$13-Riskregister!$K$13)*SQRT((1-AS1365)/2)))</f>
        <v>0</v>
      </c>
      <c r="AU1365" s="30">
        <f t="shared" ca="1" si="847"/>
        <v>0.56911439581063727</v>
      </c>
      <c r="AV1365" s="30">
        <f t="shared" ca="1" si="847"/>
        <v>0.71046859748757651</v>
      </c>
      <c r="AW1365" s="30">
        <f>IF(Riskregister!$E$14="",0,COUNTIF(BO$4:BO$53,"&lt;"&amp;AU1365)*IF(AV1365&lt;0.5,Riskregister!$K$14+(Riskregister!$L$14-Riskregister!$K$14)*SQRT(AV1365/2),Riskregister!$L$14-(Riskregister!$L$14-Riskregister!$K$14)*SQRT((1-AV1365)/2)))</f>
        <v>0</v>
      </c>
      <c r="AX1365" s="30">
        <f t="shared" ca="1" si="848"/>
        <v>5.2173204076082169E-2</v>
      </c>
      <c r="AY1365" s="30">
        <f t="shared" ca="1" si="848"/>
        <v>6.2220011312252965E-2</v>
      </c>
      <c r="AZ1365" s="30">
        <f>IF(Riskregister!$E$15="",0,COUNTIF(BP$4:BP$53,"&lt;"&amp;AX1365)*IF(AY1365&lt;0.5,Riskregister!$K$15+(Riskregister!$L$15-Riskregister!$K$15)*SQRT(AY1365/2),Riskregister!$L$15-(Riskregister!$L$15-Riskregister!$K$15)*SQRT((1-AY1365)/2)))</f>
        <v>0</v>
      </c>
      <c r="BA1365" s="30">
        <f t="shared" ca="1" si="849"/>
        <v>0.47688061221903444</v>
      </c>
      <c r="BB1365" s="30">
        <f t="shared" ca="1" si="849"/>
        <v>5.0690567773451378E-2</v>
      </c>
      <c r="BC1365" s="30">
        <f>IF(Riskregister!$E$16="",0,COUNTIF(BQ$4:BQ$53,"&lt;"&amp;BA1365)*IF(BB1365&lt;0.5,Riskregister!$K$16+(Riskregister!$L$16-Riskregister!$K$16)*SQRT(BB1365/2),Riskregister!$L$16-(Riskregister!$L$16-Riskregister!$K$16)*SQRT((1-BB1365)/2)))</f>
        <v>0</v>
      </c>
      <c r="BD1365" s="30">
        <f t="shared" ca="1" si="837"/>
        <v>24428128.103811111</v>
      </c>
    </row>
    <row r="1366" spans="20:56" x14ac:dyDescent="0.35">
      <c r="T1366" s="30">
        <f t="shared" ca="1" si="838"/>
        <v>0.86416739667414033</v>
      </c>
      <c r="U1366" s="30">
        <f t="shared" ca="1" si="838"/>
        <v>0.70803746103169729</v>
      </c>
      <c r="V1366" s="30">
        <f ca="1">IF(Riskregister!$E$5="",0,COUNTIF(BF$4:BF$53,"&lt;"&amp;T1366)*IF(U1366&lt;0.5,Riskregister!$K$5+(Riskregister!$L$5-Riskregister!$K$5)*SQRT(U1366/2),Riskregister!$L$5-(Riskregister!$L$5-Riskregister!$K$5)*SQRT((1-U1366)/2)))</f>
        <v>2568397.6276978306</v>
      </c>
      <c r="W1366" s="30">
        <f t="shared" ca="1" si="839"/>
        <v>0.34000368466822994</v>
      </c>
      <c r="X1366" s="30">
        <f t="shared" ca="1" si="839"/>
        <v>0.40364441917712168</v>
      </c>
      <c r="Y1366" s="30">
        <f ca="1">IF(Riskregister!$E$6="",0,COUNTIF(BG$4:BG$53,"&lt;"&amp;W1366)*IF(X1366&lt;0.5,Riskregister!$K$6+(Riskregister!$L$6-Riskregister!$K$6)*SQRT(X1366/2),Riskregister!$L$6-(Riskregister!$L$6-Riskregister!$K$6)*SQRT((1-X1366)/2)))</f>
        <v>1008643.2829541944</v>
      </c>
      <c r="Z1366" s="30">
        <f t="shared" ca="1" si="840"/>
        <v>1.5278892193257176E-2</v>
      </c>
      <c r="AA1366" s="30">
        <f t="shared" ca="1" si="840"/>
        <v>0.89323585887751378</v>
      </c>
      <c r="AB1366" s="30">
        <f ca="1">IF(Riskregister!$E$7="",0,COUNTIF(BH$4:BH$53,"&lt;"&amp;Z1366)*IF(AA1366&lt;0.5,Riskregister!$K$7+(Riskregister!$L$7-Riskregister!$K$7)*SQRT(AA1366/2),Riskregister!$L$7-(Riskregister!$L$7-Riskregister!$K$7)*SQRT((1-AA1366)/2)))</f>
        <v>638268.07805813616</v>
      </c>
      <c r="AC1366" s="30">
        <f t="shared" ca="1" si="841"/>
        <v>0.57516768267676177</v>
      </c>
      <c r="AD1366" s="30">
        <f t="shared" ca="1" si="841"/>
        <v>0.3627177423819703</v>
      </c>
      <c r="AE1366" s="30">
        <f ca="1">IF(Riskregister!$E$8="",0,COUNTIF(BI$4:BI$53,"&lt;"&amp;AC1366)*IF(AD1366&lt;0.5,Riskregister!$K$8+(Riskregister!$L$8-Riskregister!$K$8)*SQRT(AD1366/2),Riskregister!$L$8-(Riskregister!$L$8-Riskregister!$K$8)*SQRT((1-AD1366)/2)))</f>
        <v>6904661.2878229665</v>
      </c>
      <c r="AF1366" s="30">
        <f t="shared" ca="1" si="842"/>
        <v>0.80718682718154455</v>
      </c>
      <c r="AG1366" s="30">
        <f t="shared" ca="1" si="842"/>
        <v>0.87247383254414945</v>
      </c>
      <c r="AH1366" s="30">
        <f>IF(Riskregister!$E$9="",0,COUNTIF(BJ$4:BJ$53,"&lt;"&amp;AF1366)*IF(AG1366&lt;0.5,Riskregister!$K$9+(Riskregister!$L$9-Riskregister!$K$9)*SQRT(AG1366/2),Riskregister!$L$9-(Riskregister!$L$9-Riskregister!$K$9)*SQRT((1-AG1366)/2)))</f>
        <v>0</v>
      </c>
      <c r="AI1366" s="30">
        <f t="shared" ca="1" si="843"/>
        <v>0.16621170164571974</v>
      </c>
      <c r="AJ1366" s="30">
        <f t="shared" ca="1" si="843"/>
        <v>0.66680055952618666</v>
      </c>
      <c r="AK1366" s="30">
        <f>IF(Riskregister!$E$10="",0,COUNTIF(BK$4:BK$53,"&lt;"&amp;AI1366)*IF(AJ1366&lt;0.5,Riskregister!$K$10+(Riskregister!$L$10-Riskregister!$K$10)*SQRT(AJ1366/2),Riskregister!$L$10-(Riskregister!$L$10-Riskregister!$K$10)*SQRT((1-AJ1366)/2)))</f>
        <v>0</v>
      </c>
      <c r="AL1366" s="30">
        <f t="shared" ca="1" si="844"/>
        <v>0.63034457580780445</v>
      </c>
      <c r="AM1366" s="30">
        <f t="shared" ca="1" si="844"/>
        <v>0.76506408333654718</v>
      </c>
      <c r="AN1366" s="30">
        <f>IF(Riskregister!$E$11="",0,COUNTIF(BL$4:BL$53,"&lt;"&amp;AL1366)*IF(AM1366&lt;0.5,Riskregister!$K$11+(Riskregister!$L$11-Riskregister!$K$11)*SQRT(AM1366/2),Riskregister!$L$11-(Riskregister!$L$11-Riskregister!$K$11)*SQRT((1-AM1366)/2)))</f>
        <v>0</v>
      </c>
      <c r="AO1366" s="30">
        <f t="shared" ca="1" si="845"/>
        <v>0.44070783219679921</v>
      </c>
      <c r="AP1366" s="30">
        <f t="shared" ca="1" si="845"/>
        <v>0.81116491448629091</v>
      </c>
      <c r="AQ1366" s="30">
        <f>IF(Riskregister!$E$12="",0,COUNTIF(BM$4:BM$53,"&lt;"&amp;AO1366)*IF(AP1366&lt;0.5,Riskregister!$K$12+(Riskregister!$L$12-Riskregister!$K$12)*SQRT(AP1366/2),Riskregister!$L$12-(Riskregister!$L$12-Riskregister!$K$12)*SQRT((1-AP1366)/2)))</f>
        <v>0</v>
      </c>
      <c r="AR1366" s="30">
        <f t="shared" ca="1" si="846"/>
        <v>0.35890657651857116</v>
      </c>
      <c r="AS1366" s="30">
        <f t="shared" ca="1" si="846"/>
        <v>0.35773457296136213</v>
      </c>
      <c r="AT1366" s="30">
        <f>IF(Riskregister!$E$13="",0,COUNTIF(BN$4:BN$53,"&lt;"&amp;AR1366)*IF(AS1366&lt;0.5,Riskregister!$K$13+(Riskregister!$L$13-Riskregister!$K$13)*SQRT(AS1366/2),Riskregister!$L$13-(Riskregister!$L$13-Riskregister!$K$13)*SQRT((1-AS1366)/2)))</f>
        <v>0</v>
      </c>
      <c r="AU1366" s="30">
        <f t="shared" ca="1" si="847"/>
        <v>0.90513755504705906</v>
      </c>
      <c r="AV1366" s="30">
        <f t="shared" ca="1" si="847"/>
        <v>0.72502396499965782</v>
      </c>
      <c r="AW1366" s="30">
        <f>IF(Riskregister!$E$14="",0,COUNTIF(BO$4:BO$53,"&lt;"&amp;AU1366)*IF(AV1366&lt;0.5,Riskregister!$K$14+(Riskregister!$L$14-Riskregister!$K$14)*SQRT(AV1366/2),Riskregister!$L$14-(Riskregister!$L$14-Riskregister!$K$14)*SQRT((1-AV1366)/2)))</f>
        <v>0</v>
      </c>
      <c r="AX1366" s="30">
        <f t="shared" ca="1" si="848"/>
        <v>3.6669273869589181E-2</v>
      </c>
      <c r="AY1366" s="30">
        <f t="shared" ca="1" si="848"/>
        <v>0.63789665379962135</v>
      </c>
      <c r="AZ1366" s="30">
        <f>IF(Riskregister!$E$15="",0,COUNTIF(BP$4:BP$53,"&lt;"&amp;AX1366)*IF(AY1366&lt;0.5,Riskregister!$K$15+(Riskregister!$L$15-Riskregister!$K$15)*SQRT(AY1366/2),Riskregister!$L$15-(Riskregister!$L$15-Riskregister!$K$15)*SQRT((1-AY1366)/2)))</f>
        <v>0</v>
      </c>
      <c r="BA1366" s="30">
        <f t="shared" ca="1" si="849"/>
        <v>0.54153855680321461</v>
      </c>
      <c r="BB1366" s="30">
        <f t="shared" ca="1" si="849"/>
        <v>0.75329280610771809</v>
      </c>
      <c r="BC1366" s="30">
        <f>IF(Riskregister!$E$16="",0,COUNTIF(BQ$4:BQ$53,"&lt;"&amp;BA1366)*IF(BB1366&lt;0.5,Riskregister!$K$16+(Riskregister!$L$16-Riskregister!$K$16)*SQRT(BB1366/2),Riskregister!$L$16-(Riskregister!$L$16-Riskregister!$K$16)*SQRT((1-BB1366)/2)))</f>
        <v>0</v>
      </c>
      <c r="BD1366" s="30">
        <f t="shared" ca="1" si="837"/>
        <v>11119970.276533127</v>
      </c>
    </row>
    <row r="1367" spans="20:56" x14ac:dyDescent="0.35">
      <c r="T1367" s="30">
        <f t="shared" ca="1" si="838"/>
        <v>0.29178134198315064</v>
      </c>
      <c r="U1367" s="30">
        <f t="shared" ca="1" si="838"/>
        <v>0.51796046901100912</v>
      </c>
      <c r="V1367" s="30">
        <f ca="1">IF(Riskregister!$E$5="",0,COUNTIF(BF$4:BF$53,"&lt;"&amp;T1367)*IF(U1367&lt;0.5,Riskregister!$K$5+(Riskregister!$L$5-Riskregister!$K$5)*SQRT(U1367/2),Riskregister!$L$5-(Riskregister!$L$5-Riskregister!$K$5)*SQRT((1-U1367)/2)))</f>
        <v>758156.12480137136</v>
      </c>
      <c r="W1367" s="30">
        <f t="shared" ca="1" si="839"/>
        <v>0.47020276206136435</v>
      </c>
      <c r="X1367" s="30">
        <f t="shared" ca="1" si="839"/>
        <v>0.27100904049155761</v>
      </c>
      <c r="Y1367" s="30">
        <f ca="1">IF(Riskregister!$E$6="",0,COUNTIF(BG$4:BG$53,"&lt;"&amp;W1367)*IF(X1367&lt;0.5,Riskregister!$K$6+(Riskregister!$L$6-Riskregister!$K$6)*SQRT(X1367/2),Riskregister!$L$6-(Riskregister!$L$6-Riskregister!$K$6)*SQRT((1-X1367)/2)))</f>
        <v>1725193.7905020886</v>
      </c>
      <c r="Z1367" s="30">
        <f t="shared" ca="1" si="840"/>
        <v>0.93514318013878739</v>
      </c>
      <c r="AA1367" s="30">
        <f t="shared" ca="1" si="840"/>
        <v>0.80657049784812074</v>
      </c>
      <c r="AB1367" s="30">
        <f ca="1">IF(Riskregister!$E$7="",0,COUNTIF(BH$4:BH$53,"&lt;"&amp;Z1367)*IF(AA1367&lt;0.5,Riskregister!$K$7+(Riskregister!$L$7-Riskregister!$K$7)*SQRT(AA1367/2),Riskregister!$L$7-(Riskregister!$L$7-Riskregister!$K$7)*SQRT((1-AA1367)/2)))</f>
        <v>2911535.1633239314</v>
      </c>
      <c r="AC1367" s="30">
        <f t="shared" ca="1" si="841"/>
        <v>0.74600145497231962</v>
      </c>
      <c r="AD1367" s="30">
        <f t="shared" ca="1" si="841"/>
        <v>0.36044433927193442</v>
      </c>
      <c r="AE1367" s="30">
        <f ca="1">IF(Riskregister!$E$8="",0,COUNTIF(BI$4:BI$53,"&lt;"&amp;AC1367)*IF(AD1367&lt;0.5,Riskregister!$K$8+(Riskregister!$L$8-Riskregister!$K$8)*SQRT(AD1367/2),Riskregister!$L$8-(Riskregister!$L$8-Riskregister!$K$8)*SQRT((1-AD1367)/2)))</f>
        <v>9181085.3670497872</v>
      </c>
      <c r="AF1367" s="30">
        <f t="shared" ca="1" si="842"/>
        <v>0.47305673525371406</v>
      </c>
      <c r="AG1367" s="30">
        <f t="shared" ca="1" si="842"/>
        <v>0.71471864088756221</v>
      </c>
      <c r="AH1367" s="30">
        <f>IF(Riskregister!$E$9="",0,COUNTIF(BJ$4:BJ$53,"&lt;"&amp;AF1367)*IF(AG1367&lt;0.5,Riskregister!$K$9+(Riskregister!$L$9-Riskregister!$K$9)*SQRT(AG1367/2),Riskregister!$L$9-(Riskregister!$L$9-Riskregister!$K$9)*SQRT((1-AG1367)/2)))</f>
        <v>0</v>
      </c>
      <c r="AI1367" s="30">
        <f t="shared" ca="1" si="843"/>
        <v>0.29922464866978182</v>
      </c>
      <c r="AJ1367" s="30">
        <f t="shared" ca="1" si="843"/>
        <v>0.21757646115067564</v>
      </c>
      <c r="AK1367" s="30">
        <f>IF(Riskregister!$E$10="",0,COUNTIF(BK$4:BK$53,"&lt;"&amp;AI1367)*IF(AJ1367&lt;0.5,Riskregister!$K$10+(Riskregister!$L$10-Riskregister!$K$10)*SQRT(AJ1367/2),Riskregister!$L$10-(Riskregister!$L$10-Riskregister!$K$10)*SQRT((1-AJ1367)/2)))</f>
        <v>0</v>
      </c>
      <c r="AL1367" s="30">
        <f t="shared" ca="1" si="844"/>
        <v>0.12126373775091426</v>
      </c>
      <c r="AM1367" s="30">
        <f t="shared" ca="1" si="844"/>
        <v>0.86972608616127001</v>
      </c>
      <c r="AN1367" s="30">
        <f>IF(Riskregister!$E$11="",0,COUNTIF(BL$4:BL$53,"&lt;"&amp;AL1367)*IF(AM1367&lt;0.5,Riskregister!$K$11+(Riskregister!$L$11-Riskregister!$K$11)*SQRT(AM1367/2),Riskregister!$L$11-(Riskregister!$L$11-Riskregister!$K$11)*SQRT((1-AM1367)/2)))</f>
        <v>0</v>
      </c>
      <c r="AO1367" s="30">
        <f t="shared" ca="1" si="845"/>
        <v>0.5828585136491452</v>
      </c>
      <c r="AP1367" s="30">
        <f t="shared" ca="1" si="845"/>
        <v>0.92639826176229156</v>
      </c>
      <c r="AQ1367" s="30">
        <f>IF(Riskregister!$E$12="",0,COUNTIF(BM$4:BM$53,"&lt;"&amp;AO1367)*IF(AP1367&lt;0.5,Riskregister!$K$12+(Riskregister!$L$12-Riskregister!$K$12)*SQRT(AP1367/2),Riskregister!$L$12-(Riskregister!$L$12-Riskregister!$K$12)*SQRT((1-AP1367)/2)))</f>
        <v>0</v>
      </c>
      <c r="AR1367" s="30">
        <f t="shared" ca="1" si="846"/>
        <v>0.82619040973900859</v>
      </c>
      <c r="AS1367" s="30">
        <f t="shared" ca="1" si="846"/>
        <v>0.51619050397433996</v>
      </c>
      <c r="AT1367" s="30">
        <f>IF(Riskregister!$E$13="",0,COUNTIF(BN$4:BN$53,"&lt;"&amp;AR1367)*IF(AS1367&lt;0.5,Riskregister!$K$13+(Riskregister!$L$13-Riskregister!$K$13)*SQRT(AS1367/2),Riskregister!$L$13-(Riskregister!$L$13-Riskregister!$K$13)*SQRT((1-AS1367)/2)))</f>
        <v>0</v>
      </c>
      <c r="AU1367" s="30">
        <f t="shared" ca="1" si="847"/>
        <v>0.6274848629491897</v>
      </c>
      <c r="AV1367" s="30">
        <f t="shared" ca="1" si="847"/>
        <v>0.78975844092229641</v>
      </c>
      <c r="AW1367" s="30">
        <f>IF(Riskregister!$E$14="",0,COUNTIF(BO$4:BO$53,"&lt;"&amp;AU1367)*IF(AV1367&lt;0.5,Riskregister!$K$14+(Riskregister!$L$14-Riskregister!$K$14)*SQRT(AV1367/2),Riskregister!$L$14-(Riskregister!$L$14-Riskregister!$K$14)*SQRT((1-AV1367)/2)))</f>
        <v>0</v>
      </c>
      <c r="AX1367" s="30">
        <f t="shared" ca="1" si="848"/>
        <v>0.58510395708563945</v>
      </c>
      <c r="AY1367" s="30">
        <f t="shared" ca="1" si="848"/>
        <v>0.4743277177607641</v>
      </c>
      <c r="AZ1367" s="30">
        <f>IF(Riskregister!$E$15="",0,COUNTIF(BP$4:BP$53,"&lt;"&amp;AX1367)*IF(AY1367&lt;0.5,Riskregister!$K$15+(Riskregister!$L$15-Riskregister!$K$15)*SQRT(AY1367/2),Riskregister!$L$15-(Riskregister!$L$15-Riskregister!$K$15)*SQRT((1-AY1367)/2)))</f>
        <v>0</v>
      </c>
      <c r="BA1367" s="30">
        <f t="shared" ca="1" si="849"/>
        <v>0.37803364277791984</v>
      </c>
      <c r="BB1367" s="30">
        <f t="shared" ca="1" si="849"/>
        <v>0.29628529871562359</v>
      </c>
      <c r="BC1367" s="30">
        <f>IF(Riskregister!$E$16="",0,COUNTIF(BQ$4:BQ$53,"&lt;"&amp;BA1367)*IF(BB1367&lt;0.5,Riskregister!$K$16+(Riskregister!$L$16-Riskregister!$K$16)*SQRT(BB1367/2),Riskregister!$L$16-(Riskregister!$L$16-Riskregister!$K$16)*SQRT((1-BB1367)/2)))</f>
        <v>0</v>
      </c>
      <c r="BD1367" s="30">
        <f t="shared" ca="1" si="837"/>
        <v>14575970.445677178</v>
      </c>
    </row>
    <row r="1368" spans="20:56" x14ac:dyDescent="0.35">
      <c r="T1368" s="30">
        <f t="shared" ca="1" si="838"/>
        <v>0.30767459073541059</v>
      </c>
      <c r="U1368" s="30">
        <f t="shared" ca="1" si="838"/>
        <v>0.64869907649253378</v>
      </c>
      <c r="V1368" s="30">
        <f ca="1">IF(Riskregister!$E$5="",0,COUNTIF(BF$4:BF$53,"&lt;"&amp;T1368)*IF(U1368&lt;0.5,Riskregister!$K$5+(Riskregister!$L$5-Riskregister!$K$5)*SQRT(U1368/2),Riskregister!$L$5-(Riskregister!$L$5-Riskregister!$K$5)*SQRT((1-U1368)/2)))</f>
        <v>1234205.8973918352</v>
      </c>
      <c r="W1368" s="30">
        <f t="shared" ca="1" si="839"/>
        <v>0.25801631804286596</v>
      </c>
      <c r="X1368" s="30">
        <f t="shared" ca="1" si="839"/>
        <v>0.15372885210373488</v>
      </c>
      <c r="Y1368" s="30">
        <f ca="1">IF(Riskregister!$E$6="",0,COUNTIF(BG$4:BG$53,"&lt;"&amp;W1368)*IF(X1368&lt;0.5,Riskregister!$K$6+(Riskregister!$L$6-Riskregister!$K$6)*SQRT(X1368/2),Riskregister!$L$6-(Riskregister!$L$6-Riskregister!$K$6)*SQRT((1-X1368)/2)))</f>
        <v>699039.81845945981</v>
      </c>
      <c r="Z1368" s="30">
        <f t="shared" ca="1" si="840"/>
        <v>2.2913074160914482E-2</v>
      </c>
      <c r="AA1368" s="30">
        <f t="shared" ca="1" si="840"/>
        <v>0.81141083025693173</v>
      </c>
      <c r="AB1368" s="30">
        <f ca="1">IF(Riskregister!$E$7="",0,COUNTIF(BH$4:BH$53,"&lt;"&amp;Z1368)*IF(AA1368&lt;0.5,Riskregister!$K$7+(Riskregister!$L$7-Riskregister!$K$7)*SQRT(AA1368/2),Riskregister!$L$7-(Riskregister!$L$7-Riskregister!$K$7)*SQRT((1-AA1368)/2)))</f>
        <v>585048.0365592076</v>
      </c>
      <c r="AC1368" s="30">
        <f t="shared" ca="1" si="841"/>
        <v>0.78132051998803764</v>
      </c>
      <c r="AD1368" s="30">
        <f t="shared" ca="1" si="841"/>
        <v>0.18718503181792034</v>
      </c>
      <c r="AE1368" s="30">
        <f ca="1">IF(Riskregister!$E$8="",0,COUNTIF(BI$4:BI$53,"&lt;"&amp;AC1368)*IF(AD1368&lt;0.5,Riskregister!$K$8+(Riskregister!$L$8-Riskregister!$K$8)*SQRT(AD1368/2),Riskregister!$L$8-(Riskregister!$L$8-Riskregister!$K$8)*SQRT((1-AD1368)/2)))</f>
        <v>6951464.0590777304</v>
      </c>
      <c r="AF1368" s="30">
        <f t="shared" ca="1" si="842"/>
        <v>0.65077769584623579</v>
      </c>
      <c r="AG1368" s="30">
        <f t="shared" ca="1" si="842"/>
        <v>0.51911989335535824</v>
      </c>
      <c r="AH1368" s="30">
        <f>IF(Riskregister!$E$9="",0,COUNTIF(BJ$4:BJ$53,"&lt;"&amp;AF1368)*IF(AG1368&lt;0.5,Riskregister!$K$9+(Riskregister!$L$9-Riskregister!$K$9)*SQRT(AG1368/2),Riskregister!$L$9-(Riskregister!$L$9-Riskregister!$K$9)*SQRT((1-AG1368)/2)))</f>
        <v>0</v>
      </c>
      <c r="AI1368" s="30">
        <f t="shared" ca="1" si="843"/>
        <v>0.20140540291991704</v>
      </c>
      <c r="AJ1368" s="30">
        <f t="shared" ca="1" si="843"/>
        <v>0.18963167178294515</v>
      </c>
      <c r="AK1368" s="30">
        <f>IF(Riskregister!$E$10="",0,COUNTIF(BK$4:BK$53,"&lt;"&amp;AI1368)*IF(AJ1368&lt;0.5,Riskregister!$K$10+(Riskregister!$L$10-Riskregister!$K$10)*SQRT(AJ1368/2),Riskregister!$L$10-(Riskregister!$L$10-Riskregister!$K$10)*SQRT((1-AJ1368)/2)))</f>
        <v>0</v>
      </c>
      <c r="AL1368" s="30">
        <f t="shared" ca="1" si="844"/>
        <v>9.0372823844104611E-2</v>
      </c>
      <c r="AM1368" s="30">
        <f t="shared" ca="1" si="844"/>
        <v>0.85360161756817465</v>
      </c>
      <c r="AN1368" s="30">
        <f>IF(Riskregister!$E$11="",0,COUNTIF(BL$4:BL$53,"&lt;"&amp;AL1368)*IF(AM1368&lt;0.5,Riskregister!$K$11+(Riskregister!$L$11-Riskregister!$K$11)*SQRT(AM1368/2),Riskregister!$L$11-(Riskregister!$L$11-Riskregister!$K$11)*SQRT((1-AM1368)/2)))</f>
        <v>0</v>
      </c>
      <c r="AO1368" s="30">
        <f t="shared" ca="1" si="845"/>
        <v>0.8295992179167071</v>
      </c>
      <c r="AP1368" s="30">
        <f t="shared" ca="1" si="845"/>
        <v>0.86188004769850346</v>
      </c>
      <c r="AQ1368" s="30">
        <f>IF(Riskregister!$E$12="",0,COUNTIF(BM$4:BM$53,"&lt;"&amp;AO1368)*IF(AP1368&lt;0.5,Riskregister!$K$12+(Riskregister!$L$12-Riskregister!$K$12)*SQRT(AP1368/2),Riskregister!$L$12-(Riskregister!$L$12-Riskregister!$K$12)*SQRT((1-AP1368)/2)))</f>
        <v>0</v>
      </c>
      <c r="AR1368" s="30">
        <f t="shared" ca="1" si="846"/>
        <v>0.35321442129475911</v>
      </c>
      <c r="AS1368" s="30">
        <f t="shared" ca="1" si="846"/>
        <v>0.68377999505190645</v>
      </c>
      <c r="AT1368" s="30">
        <f>IF(Riskregister!$E$13="",0,COUNTIF(BN$4:BN$53,"&lt;"&amp;AR1368)*IF(AS1368&lt;0.5,Riskregister!$K$13+(Riskregister!$L$13-Riskregister!$K$13)*SQRT(AS1368/2),Riskregister!$L$13-(Riskregister!$L$13-Riskregister!$K$13)*SQRT((1-AS1368)/2)))</f>
        <v>0</v>
      </c>
      <c r="AU1368" s="30">
        <f t="shared" ca="1" si="847"/>
        <v>0.61366986797840162</v>
      </c>
      <c r="AV1368" s="30">
        <f t="shared" ca="1" si="847"/>
        <v>0.75267272514325734</v>
      </c>
      <c r="AW1368" s="30">
        <f>IF(Riskregister!$E$14="",0,COUNTIF(BO$4:BO$53,"&lt;"&amp;AU1368)*IF(AV1368&lt;0.5,Riskregister!$K$14+(Riskregister!$L$14-Riskregister!$K$14)*SQRT(AV1368/2),Riskregister!$L$14-(Riskregister!$L$14-Riskregister!$K$14)*SQRT((1-AV1368)/2)))</f>
        <v>0</v>
      </c>
      <c r="AX1368" s="30">
        <f t="shared" ca="1" si="848"/>
        <v>0.51982004113876845</v>
      </c>
      <c r="AY1368" s="30">
        <f t="shared" ca="1" si="848"/>
        <v>0.18549434861857828</v>
      </c>
      <c r="AZ1368" s="30">
        <f>IF(Riskregister!$E$15="",0,COUNTIF(BP$4:BP$53,"&lt;"&amp;AX1368)*IF(AY1368&lt;0.5,Riskregister!$K$15+(Riskregister!$L$15-Riskregister!$K$15)*SQRT(AY1368/2),Riskregister!$L$15-(Riskregister!$L$15-Riskregister!$K$15)*SQRT((1-AY1368)/2)))</f>
        <v>0</v>
      </c>
      <c r="BA1368" s="30">
        <f t="shared" ca="1" si="849"/>
        <v>0.60783064334298131</v>
      </c>
      <c r="BB1368" s="30">
        <f t="shared" ca="1" si="849"/>
        <v>0.87365389773038238</v>
      </c>
      <c r="BC1368" s="30">
        <f>IF(Riskregister!$E$16="",0,COUNTIF(BQ$4:BQ$53,"&lt;"&amp;BA1368)*IF(BB1368&lt;0.5,Riskregister!$K$16+(Riskregister!$L$16-Riskregister!$K$16)*SQRT(BB1368/2),Riskregister!$L$16-(Riskregister!$L$16-Riskregister!$K$16)*SQRT((1-BB1368)/2)))</f>
        <v>0</v>
      </c>
      <c r="BD1368" s="30">
        <f t="shared" ca="1" si="837"/>
        <v>9469757.8114882335</v>
      </c>
    </row>
    <row r="1369" spans="20:56" x14ac:dyDescent="0.35">
      <c r="T1369" s="30">
        <f t="shared" ca="1" si="838"/>
        <v>0.69562800719283624</v>
      </c>
      <c r="U1369" s="30">
        <f t="shared" ca="1" si="838"/>
        <v>2.6944814309715182E-2</v>
      </c>
      <c r="V1369" s="30">
        <f ca="1">IF(Riskregister!$E$5="",0,COUNTIF(BF$4:BF$53,"&lt;"&amp;T1369)*IF(U1369&lt;0.5,Riskregister!$K$5+(Riskregister!$L$5-Riskregister!$K$5)*SQRT(U1369/2),Riskregister!$L$5-(Riskregister!$L$5-Riskregister!$K$5)*SQRT((1-U1369)/2)))</f>
        <v>808927.25811089994</v>
      </c>
      <c r="W1369" s="30">
        <f t="shared" ca="1" si="839"/>
        <v>0.79669705164762294</v>
      </c>
      <c r="X1369" s="30">
        <f t="shared" ca="1" si="839"/>
        <v>0.7559722623958276</v>
      </c>
      <c r="Y1369" s="30">
        <f ca="1">IF(Riskregister!$E$6="",0,COUNTIF(BG$4:BG$53,"&lt;"&amp;W1369)*IF(X1369&lt;0.5,Riskregister!$K$6+(Riskregister!$L$6-Riskregister!$K$6)*SQRT(X1369/2),Riskregister!$L$6-(Riskregister!$L$6-Riskregister!$K$6)*SQRT((1-X1369)/2)))</f>
        <v>4113753.8829015889</v>
      </c>
      <c r="Z1369" s="30">
        <f t="shared" ca="1" si="840"/>
        <v>0.98616012327778335</v>
      </c>
      <c r="AA1369" s="30">
        <f t="shared" ca="1" si="840"/>
        <v>9.5195474315516226E-2</v>
      </c>
      <c r="AB1369" s="30">
        <f ca="1">IF(Riskregister!$E$7="",0,COUNTIF(BH$4:BH$53,"&lt;"&amp;Z1369)*IF(AA1369&lt;0.5,Riskregister!$K$7+(Riskregister!$L$7-Riskregister!$K$7)*SQRT(AA1369/2),Riskregister!$L$7-(Riskregister!$L$7-Riskregister!$K$7)*SQRT((1-AA1369)/2)))</f>
        <v>1516310.0367576759</v>
      </c>
      <c r="AC1369" s="30">
        <f t="shared" ca="1" si="841"/>
        <v>0.77057919403996677</v>
      </c>
      <c r="AD1369" s="30">
        <f t="shared" ca="1" si="841"/>
        <v>0.61314647059156002</v>
      </c>
      <c r="AE1369" s="30">
        <f ca="1">IF(Riskregister!$E$8="",0,COUNTIF(BI$4:BI$53,"&lt;"&amp;AC1369)*IF(AD1369&lt;0.5,Riskregister!$K$8+(Riskregister!$L$8-Riskregister!$K$8)*SQRT(AD1369/2),Riskregister!$L$8-(Riskregister!$L$8-Riskregister!$K$8)*SQRT((1-AD1369)/2)))</f>
        <v>11731701.764143996</v>
      </c>
      <c r="AF1369" s="30">
        <f t="shared" ca="1" si="842"/>
        <v>9.3306114219425695E-2</v>
      </c>
      <c r="AG1369" s="30">
        <f t="shared" ca="1" si="842"/>
        <v>0.41539280520030253</v>
      </c>
      <c r="AH1369" s="30">
        <f>IF(Riskregister!$E$9="",0,COUNTIF(BJ$4:BJ$53,"&lt;"&amp;AF1369)*IF(AG1369&lt;0.5,Riskregister!$K$9+(Riskregister!$L$9-Riskregister!$K$9)*SQRT(AG1369/2),Riskregister!$L$9-(Riskregister!$L$9-Riskregister!$K$9)*SQRT((1-AG1369)/2)))</f>
        <v>0</v>
      </c>
      <c r="AI1369" s="30">
        <f t="shared" ca="1" si="843"/>
        <v>0.65321169945861002</v>
      </c>
      <c r="AJ1369" s="30">
        <f t="shared" ca="1" si="843"/>
        <v>0.89954309292911105</v>
      </c>
      <c r="AK1369" s="30">
        <f>IF(Riskregister!$E$10="",0,COUNTIF(BK$4:BK$53,"&lt;"&amp;AI1369)*IF(AJ1369&lt;0.5,Riskregister!$K$10+(Riskregister!$L$10-Riskregister!$K$10)*SQRT(AJ1369/2),Riskregister!$L$10-(Riskregister!$L$10-Riskregister!$K$10)*SQRT((1-AJ1369)/2)))</f>
        <v>0</v>
      </c>
      <c r="AL1369" s="30">
        <f t="shared" ca="1" si="844"/>
        <v>0.32351333795821358</v>
      </c>
      <c r="AM1369" s="30">
        <f t="shared" ca="1" si="844"/>
        <v>0.4522391267175162</v>
      </c>
      <c r="AN1369" s="30">
        <f>IF(Riskregister!$E$11="",0,COUNTIF(BL$4:BL$53,"&lt;"&amp;AL1369)*IF(AM1369&lt;0.5,Riskregister!$K$11+(Riskregister!$L$11-Riskregister!$K$11)*SQRT(AM1369/2),Riskregister!$L$11-(Riskregister!$L$11-Riskregister!$K$11)*SQRT((1-AM1369)/2)))</f>
        <v>0</v>
      </c>
      <c r="AO1369" s="30">
        <f t="shared" ca="1" si="845"/>
        <v>0.56764259120784022</v>
      </c>
      <c r="AP1369" s="30">
        <f t="shared" ca="1" si="845"/>
        <v>0.56015360725822794</v>
      </c>
      <c r="AQ1369" s="30">
        <f>IF(Riskregister!$E$12="",0,COUNTIF(BM$4:BM$53,"&lt;"&amp;AO1369)*IF(AP1369&lt;0.5,Riskregister!$K$12+(Riskregister!$L$12-Riskregister!$K$12)*SQRT(AP1369/2),Riskregister!$L$12-(Riskregister!$L$12-Riskregister!$K$12)*SQRT((1-AP1369)/2)))</f>
        <v>0</v>
      </c>
      <c r="AR1369" s="30">
        <f t="shared" ca="1" si="846"/>
        <v>9.0886019175179245E-2</v>
      </c>
      <c r="AS1369" s="30">
        <f t="shared" ca="1" si="846"/>
        <v>0.68965650866105455</v>
      </c>
      <c r="AT1369" s="30">
        <f>IF(Riskregister!$E$13="",0,COUNTIF(BN$4:BN$53,"&lt;"&amp;AR1369)*IF(AS1369&lt;0.5,Riskregister!$K$13+(Riskregister!$L$13-Riskregister!$K$13)*SQRT(AS1369/2),Riskregister!$L$13-(Riskregister!$L$13-Riskregister!$K$13)*SQRT((1-AS1369)/2)))</f>
        <v>0</v>
      </c>
      <c r="AU1369" s="30">
        <f t="shared" ca="1" si="847"/>
        <v>0.66308492754128689</v>
      </c>
      <c r="AV1369" s="30">
        <f t="shared" ca="1" si="847"/>
        <v>0.37038915914071779</v>
      </c>
      <c r="AW1369" s="30">
        <f>IF(Riskregister!$E$14="",0,COUNTIF(BO$4:BO$53,"&lt;"&amp;AU1369)*IF(AV1369&lt;0.5,Riskregister!$K$14+(Riskregister!$L$14-Riskregister!$K$14)*SQRT(AV1369/2),Riskregister!$L$14-(Riskregister!$L$14-Riskregister!$K$14)*SQRT((1-AV1369)/2)))</f>
        <v>0</v>
      </c>
      <c r="AX1369" s="30">
        <f t="shared" ca="1" si="848"/>
        <v>5.0473958163436028E-2</v>
      </c>
      <c r="AY1369" s="30">
        <f t="shared" ca="1" si="848"/>
        <v>3.7367034269400023E-2</v>
      </c>
      <c r="AZ1369" s="30">
        <f>IF(Riskregister!$E$15="",0,COUNTIF(BP$4:BP$53,"&lt;"&amp;AX1369)*IF(AY1369&lt;0.5,Riskregister!$K$15+(Riskregister!$L$15-Riskregister!$K$15)*SQRT(AY1369/2),Riskregister!$L$15-(Riskregister!$L$15-Riskregister!$K$15)*SQRT((1-AY1369)/2)))</f>
        <v>0</v>
      </c>
      <c r="BA1369" s="30">
        <f t="shared" ca="1" si="849"/>
        <v>0.78434390053712311</v>
      </c>
      <c r="BB1369" s="30">
        <f t="shared" ca="1" si="849"/>
        <v>0.44391654775779754</v>
      </c>
      <c r="BC1369" s="30">
        <f>IF(Riskregister!$E$16="",0,COUNTIF(BQ$4:BQ$53,"&lt;"&amp;BA1369)*IF(BB1369&lt;0.5,Riskregister!$K$16+(Riskregister!$L$16-Riskregister!$K$16)*SQRT(BB1369/2),Riskregister!$L$16-(Riskregister!$L$16-Riskregister!$K$16)*SQRT((1-BB1369)/2)))</f>
        <v>0</v>
      </c>
      <c r="BD1369" s="30">
        <f t="shared" ca="1" si="837"/>
        <v>18170692.94191416</v>
      </c>
    </row>
    <row r="1370" spans="20:56" x14ac:dyDescent="0.35">
      <c r="T1370" s="30">
        <f t="shared" ca="1" si="838"/>
        <v>0.67058542501742846</v>
      </c>
      <c r="U1370" s="30">
        <f t="shared" ca="1" si="838"/>
        <v>0.42992068081226487</v>
      </c>
      <c r="V1370" s="30">
        <f ca="1">IF(Riskregister!$E$5="",0,COUNTIF(BF$4:BF$53,"&lt;"&amp;T1370)*IF(U1370&lt;0.5,Riskregister!$K$5+(Riskregister!$L$5-Riskregister!$K$5)*SQRT(U1370/2),Riskregister!$L$5-(Riskregister!$L$5-Riskregister!$K$5)*SQRT((1-U1370)/2)))</f>
        <v>1434548.6821725075</v>
      </c>
      <c r="W1370" s="30">
        <f t="shared" ca="1" si="839"/>
        <v>0.46651094994234732</v>
      </c>
      <c r="X1370" s="30">
        <f t="shared" ca="1" si="839"/>
        <v>0.11149180115539203</v>
      </c>
      <c r="Y1370" s="30">
        <f ca="1">IF(Riskregister!$E$6="",0,COUNTIF(BG$4:BG$53,"&lt;"&amp;W1370)*IF(X1370&lt;0.5,Riskregister!$K$6+(Riskregister!$L$6-Riskregister!$K$6)*SQRT(X1370/2),Riskregister!$L$6-(Riskregister!$L$6-Riskregister!$K$6)*SQRT((1-X1370)/2)))</f>
        <v>1249980.5124159851</v>
      </c>
      <c r="Z1370" s="30">
        <f t="shared" ca="1" si="840"/>
        <v>0.86155074947004862</v>
      </c>
      <c r="AA1370" s="30">
        <f t="shared" ca="1" si="840"/>
        <v>0.7297733421581889</v>
      </c>
      <c r="AB1370" s="30">
        <f ca="1">IF(Riskregister!$E$7="",0,COUNTIF(BH$4:BH$53,"&lt;"&amp;Z1370)*IF(AA1370&lt;0.5,Riskregister!$K$7+(Riskregister!$L$7-Riskregister!$K$7)*SQRT(AA1370/2),Riskregister!$L$7-(Riskregister!$L$7-Riskregister!$K$7)*SQRT((1-AA1370)/2)))</f>
        <v>2442130.4018942006</v>
      </c>
      <c r="AC1370" s="30">
        <f t="shared" ca="1" si="841"/>
        <v>0.89214994965572991</v>
      </c>
      <c r="AD1370" s="30">
        <f t="shared" ca="1" si="841"/>
        <v>0.91522362657359035</v>
      </c>
      <c r="AE1370" s="30">
        <f ca="1">IF(Riskregister!$E$8="",0,COUNTIF(BI$4:BI$53,"&lt;"&amp;AC1370)*IF(AD1370&lt;0.5,Riskregister!$K$8+(Riskregister!$L$8-Riskregister!$K$8)*SQRT(AD1370/2),Riskregister!$L$8-(Riskregister!$L$8-Riskregister!$K$8)*SQRT((1-AD1370)/2)))</f>
        <v>20161727.982805498</v>
      </c>
      <c r="AF1370" s="30">
        <f t="shared" ca="1" si="842"/>
        <v>0.77512689403376234</v>
      </c>
      <c r="AG1370" s="30">
        <f t="shared" ca="1" si="842"/>
        <v>0.86325868780313786</v>
      </c>
      <c r="AH1370" s="30">
        <f>IF(Riskregister!$E$9="",0,COUNTIF(BJ$4:BJ$53,"&lt;"&amp;AF1370)*IF(AG1370&lt;0.5,Riskregister!$K$9+(Riskregister!$L$9-Riskregister!$K$9)*SQRT(AG1370/2),Riskregister!$L$9-(Riskregister!$L$9-Riskregister!$K$9)*SQRT((1-AG1370)/2)))</f>
        <v>0</v>
      </c>
      <c r="AI1370" s="30">
        <f t="shared" ca="1" si="843"/>
        <v>0.18626772829687455</v>
      </c>
      <c r="AJ1370" s="30">
        <f t="shared" ca="1" si="843"/>
        <v>0.6400577576835792</v>
      </c>
      <c r="AK1370" s="30">
        <f>IF(Riskregister!$E$10="",0,COUNTIF(BK$4:BK$53,"&lt;"&amp;AI1370)*IF(AJ1370&lt;0.5,Riskregister!$K$10+(Riskregister!$L$10-Riskregister!$K$10)*SQRT(AJ1370/2),Riskregister!$L$10-(Riskregister!$L$10-Riskregister!$K$10)*SQRT((1-AJ1370)/2)))</f>
        <v>0</v>
      </c>
      <c r="AL1370" s="30">
        <f t="shared" ca="1" si="844"/>
        <v>0.27506133117992804</v>
      </c>
      <c r="AM1370" s="30">
        <f t="shared" ca="1" si="844"/>
        <v>0.16106094726343645</v>
      </c>
      <c r="AN1370" s="30">
        <f>IF(Riskregister!$E$11="",0,COUNTIF(BL$4:BL$53,"&lt;"&amp;AL1370)*IF(AM1370&lt;0.5,Riskregister!$K$11+(Riskregister!$L$11-Riskregister!$K$11)*SQRT(AM1370/2),Riskregister!$L$11-(Riskregister!$L$11-Riskregister!$K$11)*SQRT((1-AM1370)/2)))</f>
        <v>0</v>
      </c>
      <c r="AO1370" s="30">
        <f t="shared" ca="1" si="845"/>
        <v>0.19707774593210337</v>
      </c>
      <c r="AP1370" s="30">
        <f t="shared" ca="1" si="845"/>
        <v>0.68602788287563599</v>
      </c>
      <c r="AQ1370" s="30">
        <f>IF(Riskregister!$E$12="",0,COUNTIF(BM$4:BM$53,"&lt;"&amp;AO1370)*IF(AP1370&lt;0.5,Riskregister!$K$12+(Riskregister!$L$12-Riskregister!$K$12)*SQRT(AP1370/2),Riskregister!$L$12-(Riskregister!$L$12-Riskregister!$K$12)*SQRT((1-AP1370)/2)))</f>
        <v>0</v>
      </c>
      <c r="AR1370" s="30">
        <f t="shared" ca="1" si="846"/>
        <v>0.11280982295490272</v>
      </c>
      <c r="AS1370" s="30">
        <f t="shared" ca="1" si="846"/>
        <v>0.83819137468985894</v>
      </c>
      <c r="AT1370" s="30">
        <f>IF(Riskregister!$E$13="",0,COUNTIF(BN$4:BN$53,"&lt;"&amp;AR1370)*IF(AS1370&lt;0.5,Riskregister!$K$13+(Riskregister!$L$13-Riskregister!$K$13)*SQRT(AS1370/2),Riskregister!$L$13-(Riskregister!$L$13-Riskregister!$K$13)*SQRT((1-AS1370)/2)))</f>
        <v>0</v>
      </c>
      <c r="AU1370" s="30">
        <f t="shared" ca="1" si="847"/>
        <v>0.38386139779752904</v>
      </c>
      <c r="AV1370" s="30">
        <f t="shared" ca="1" si="847"/>
        <v>0.26191921747482383</v>
      </c>
      <c r="AW1370" s="30">
        <f>IF(Riskregister!$E$14="",0,COUNTIF(BO$4:BO$53,"&lt;"&amp;AU1370)*IF(AV1370&lt;0.5,Riskregister!$K$14+(Riskregister!$L$14-Riskregister!$K$14)*SQRT(AV1370/2),Riskregister!$L$14-(Riskregister!$L$14-Riskregister!$K$14)*SQRT((1-AV1370)/2)))</f>
        <v>0</v>
      </c>
      <c r="AX1370" s="30">
        <f t="shared" ca="1" si="848"/>
        <v>0.36540674072964185</v>
      </c>
      <c r="AY1370" s="30">
        <f t="shared" ca="1" si="848"/>
        <v>0.3227347310537646</v>
      </c>
      <c r="AZ1370" s="30">
        <f>IF(Riskregister!$E$15="",0,COUNTIF(BP$4:BP$53,"&lt;"&amp;AX1370)*IF(AY1370&lt;0.5,Riskregister!$K$15+(Riskregister!$L$15-Riskregister!$K$15)*SQRT(AY1370/2),Riskregister!$L$15-(Riskregister!$L$15-Riskregister!$K$15)*SQRT((1-AY1370)/2)))</f>
        <v>0</v>
      </c>
      <c r="BA1370" s="30">
        <f t="shared" ca="1" si="849"/>
        <v>7.7730735958091768E-2</v>
      </c>
      <c r="BB1370" s="30">
        <f t="shared" ca="1" si="849"/>
        <v>0.93733924048389128</v>
      </c>
      <c r="BC1370" s="30">
        <f>IF(Riskregister!$E$16="",0,COUNTIF(BQ$4:BQ$53,"&lt;"&amp;BA1370)*IF(BB1370&lt;0.5,Riskregister!$K$16+(Riskregister!$L$16-Riskregister!$K$16)*SQRT(BB1370/2),Riskregister!$L$16-(Riskregister!$L$16-Riskregister!$K$16)*SQRT((1-BB1370)/2)))</f>
        <v>0</v>
      </c>
      <c r="BD1370" s="30">
        <f t="shared" ca="1" si="837"/>
        <v>25288387.579288192</v>
      </c>
    </row>
    <row r="1371" spans="20:56" x14ac:dyDescent="0.35">
      <c r="T1371" s="30">
        <f t="shared" ca="1" si="838"/>
        <v>0.66560260604714372</v>
      </c>
      <c r="U1371" s="30">
        <f t="shared" ca="1" si="838"/>
        <v>0.46072099600526861</v>
      </c>
      <c r="V1371" s="30">
        <f ca="1">IF(Riskregister!$E$5="",0,COUNTIF(BF$4:BF$53,"&lt;"&amp;T1371)*IF(U1371&lt;0.5,Riskregister!$K$5+(Riskregister!$L$5-Riskregister!$K$5)*SQRT(U1371/2),Riskregister!$L$5-(Riskregister!$L$5-Riskregister!$K$5)*SQRT((1-U1371)/2)))</f>
        <v>1463925.9305800092</v>
      </c>
      <c r="W1371" s="30">
        <f t="shared" ca="1" si="839"/>
        <v>0.60235098708382973</v>
      </c>
      <c r="X1371" s="30">
        <f t="shared" ca="1" si="839"/>
        <v>0.31497613045276152</v>
      </c>
      <c r="Y1371" s="30">
        <f ca="1">IF(Riskregister!$E$6="",0,COUNTIF(BG$4:BG$53,"&lt;"&amp;W1371)*IF(X1371&lt;0.5,Riskregister!$K$6+(Riskregister!$L$6-Riskregister!$K$6)*SQRT(X1371/2),Riskregister!$L$6-(Riskregister!$L$6-Riskregister!$K$6)*SQRT((1-X1371)/2)))</f>
        <v>1828651.5759043191</v>
      </c>
      <c r="Z1371" s="30">
        <f t="shared" ca="1" si="840"/>
        <v>0.98465487961423048</v>
      </c>
      <c r="AA1371" s="30">
        <f t="shared" ca="1" si="840"/>
        <v>0.16509751342298085</v>
      </c>
      <c r="AB1371" s="30">
        <f ca="1">IF(Riskregister!$E$7="",0,COUNTIF(BH$4:BH$53,"&lt;"&amp;Z1371)*IF(AA1371&lt;0.5,Riskregister!$K$7+(Riskregister!$L$7-Riskregister!$K$7)*SQRT(AA1371/2),Riskregister!$L$7-(Riskregister!$L$7-Riskregister!$K$7)*SQRT((1-AA1371)/2)))</f>
        <v>1806714.5761905306</v>
      </c>
      <c r="AC1371" s="30">
        <f t="shared" ca="1" si="841"/>
        <v>0.71014315369184944</v>
      </c>
      <c r="AD1371" s="30">
        <f t="shared" ca="1" si="841"/>
        <v>0.20108146138637362</v>
      </c>
      <c r="AE1371" s="30">
        <f ca="1">IF(Riskregister!$E$8="",0,COUNTIF(BI$4:BI$53,"&lt;"&amp;AC1371)*IF(AD1371&lt;0.5,Riskregister!$K$8+(Riskregister!$L$8-Riskregister!$K$8)*SQRT(AD1371/2),Riskregister!$L$8-(Riskregister!$L$8-Riskregister!$K$8)*SQRT((1-AD1371)/2)))</f>
        <v>7161133.7727147127</v>
      </c>
      <c r="AF1371" s="30">
        <f t="shared" ca="1" si="842"/>
        <v>0.52768037839448467</v>
      </c>
      <c r="AG1371" s="30">
        <f t="shared" ca="1" si="842"/>
        <v>0.68504397668145067</v>
      </c>
      <c r="AH1371" s="30">
        <f>IF(Riskregister!$E$9="",0,COUNTIF(BJ$4:BJ$53,"&lt;"&amp;AF1371)*IF(AG1371&lt;0.5,Riskregister!$K$9+(Riskregister!$L$9-Riskregister!$K$9)*SQRT(AG1371/2),Riskregister!$L$9-(Riskregister!$L$9-Riskregister!$K$9)*SQRT((1-AG1371)/2)))</f>
        <v>0</v>
      </c>
      <c r="AI1371" s="30">
        <f t="shared" ca="1" si="843"/>
        <v>0.79542698515078325</v>
      </c>
      <c r="AJ1371" s="30">
        <f t="shared" ca="1" si="843"/>
        <v>0.19370989718328957</v>
      </c>
      <c r="AK1371" s="30">
        <f>IF(Riskregister!$E$10="",0,COUNTIF(BK$4:BK$53,"&lt;"&amp;AI1371)*IF(AJ1371&lt;0.5,Riskregister!$K$10+(Riskregister!$L$10-Riskregister!$K$10)*SQRT(AJ1371/2),Riskregister!$L$10-(Riskregister!$L$10-Riskregister!$K$10)*SQRT((1-AJ1371)/2)))</f>
        <v>0</v>
      </c>
      <c r="AL1371" s="30">
        <f t="shared" ca="1" si="844"/>
        <v>0.37137687900054561</v>
      </c>
      <c r="AM1371" s="30">
        <f t="shared" ca="1" si="844"/>
        <v>0.74627889563583516</v>
      </c>
      <c r="AN1371" s="30">
        <f>IF(Riskregister!$E$11="",0,COUNTIF(BL$4:BL$53,"&lt;"&amp;AL1371)*IF(AM1371&lt;0.5,Riskregister!$K$11+(Riskregister!$L$11-Riskregister!$K$11)*SQRT(AM1371/2),Riskregister!$L$11-(Riskregister!$L$11-Riskregister!$K$11)*SQRT((1-AM1371)/2)))</f>
        <v>0</v>
      </c>
      <c r="AO1371" s="30">
        <f t="shared" ca="1" si="845"/>
        <v>0.80801459971683098</v>
      </c>
      <c r="AP1371" s="30">
        <f t="shared" ca="1" si="845"/>
        <v>0.41596942342440957</v>
      </c>
      <c r="AQ1371" s="30">
        <f>IF(Riskregister!$E$12="",0,COUNTIF(BM$4:BM$53,"&lt;"&amp;AO1371)*IF(AP1371&lt;0.5,Riskregister!$K$12+(Riskregister!$L$12-Riskregister!$K$12)*SQRT(AP1371/2),Riskregister!$L$12-(Riskregister!$L$12-Riskregister!$K$12)*SQRT((1-AP1371)/2)))</f>
        <v>0</v>
      </c>
      <c r="AR1371" s="30">
        <f t="shared" ca="1" si="846"/>
        <v>0.27062201077414949</v>
      </c>
      <c r="AS1371" s="30">
        <f t="shared" ca="1" si="846"/>
        <v>5.1849735390315232E-2</v>
      </c>
      <c r="AT1371" s="30">
        <f>IF(Riskregister!$E$13="",0,COUNTIF(BN$4:BN$53,"&lt;"&amp;AR1371)*IF(AS1371&lt;0.5,Riskregister!$K$13+(Riskregister!$L$13-Riskregister!$K$13)*SQRT(AS1371/2),Riskregister!$L$13-(Riskregister!$L$13-Riskregister!$K$13)*SQRT((1-AS1371)/2)))</f>
        <v>0</v>
      </c>
      <c r="AU1371" s="30">
        <f t="shared" ca="1" si="847"/>
        <v>0.29607108804535731</v>
      </c>
      <c r="AV1371" s="30">
        <f t="shared" ca="1" si="847"/>
        <v>0.26692568961971952</v>
      </c>
      <c r="AW1371" s="30">
        <f>IF(Riskregister!$E$14="",0,COUNTIF(BO$4:BO$53,"&lt;"&amp;AU1371)*IF(AV1371&lt;0.5,Riskregister!$K$14+(Riskregister!$L$14-Riskregister!$K$14)*SQRT(AV1371/2),Riskregister!$L$14-(Riskregister!$L$14-Riskregister!$K$14)*SQRT((1-AV1371)/2)))</f>
        <v>0</v>
      </c>
      <c r="AX1371" s="30">
        <f t="shared" ca="1" si="848"/>
        <v>0.70385277318166395</v>
      </c>
      <c r="AY1371" s="30">
        <f t="shared" ca="1" si="848"/>
        <v>0.41355332910192844</v>
      </c>
      <c r="AZ1371" s="30">
        <f>IF(Riskregister!$E$15="",0,COUNTIF(BP$4:BP$53,"&lt;"&amp;AX1371)*IF(AY1371&lt;0.5,Riskregister!$K$15+(Riskregister!$L$15-Riskregister!$K$15)*SQRT(AY1371/2),Riskregister!$L$15-(Riskregister!$L$15-Riskregister!$K$15)*SQRT((1-AY1371)/2)))</f>
        <v>0</v>
      </c>
      <c r="BA1371" s="30">
        <f t="shared" ca="1" si="849"/>
        <v>0.72168875814490885</v>
      </c>
      <c r="BB1371" s="30">
        <f t="shared" ca="1" si="849"/>
        <v>0.49860138665804166</v>
      </c>
      <c r="BC1371" s="30">
        <f>IF(Riskregister!$E$16="",0,COUNTIF(BQ$4:BQ$53,"&lt;"&amp;BA1371)*IF(BB1371&lt;0.5,Riskregister!$K$16+(Riskregister!$L$16-Riskregister!$K$16)*SQRT(BB1371/2),Riskregister!$L$16-(Riskregister!$L$16-Riskregister!$K$16)*SQRT((1-BB1371)/2)))</f>
        <v>0</v>
      </c>
      <c r="BD1371" s="30">
        <f t="shared" ca="1" si="837"/>
        <v>12260425.855389573</v>
      </c>
    </row>
    <row r="1372" spans="20:56" x14ac:dyDescent="0.35">
      <c r="T1372" s="30">
        <f t="shared" ca="1" si="838"/>
        <v>9.4574668879744306E-2</v>
      </c>
      <c r="U1372" s="30">
        <f t="shared" ca="1" si="838"/>
        <v>0.92539405711813216</v>
      </c>
      <c r="V1372" s="30">
        <f ca="1">IF(Riskregister!$E$5="",0,COUNTIF(BF$4:BF$53,"&lt;"&amp;T1372)*IF(U1372&lt;0.5,Riskregister!$K$5+(Riskregister!$L$5-Riskregister!$K$5)*SQRT(U1372/2),Riskregister!$L$5-(Riskregister!$L$5-Riskregister!$K$5)*SQRT((1-U1372)/2)))</f>
        <v>513087.10270167538</v>
      </c>
      <c r="W1372" s="30">
        <f t="shared" ca="1" si="839"/>
        <v>0.67509707828238852</v>
      </c>
      <c r="X1372" s="30">
        <f t="shared" ca="1" si="839"/>
        <v>0.54671742409053703</v>
      </c>
      <c r="Y1372" s="30">
        <f ca="1">IF(Riskregister!$E$6="",0,COUNTIF(BG$4:BG$53,"&lt;"&amp;W1372)*IF(X1372&lt;0.5,Riskregister!$K$6+(Riskregister!$L$6-Riskregister!$K$6)*SQRT(X1372/2),Riskregister!$L$6-(Riskregister!$L$6-Riskregister!$K$6)*SQRT((1-X1372)/2)))</f>
        <v>2286153.1305588237</v>
      </c>
      <c r="Z1372" s="30">
        <f t="shared" ca="1" si="840"/>
        <v>0.1380033244113239</v>
      </c>
      <c r="AA1372" s="30">
        <f t="shared" ca="1" si="840"/>
        <v>0.23784882285024778</v>
      </c>
      <c r="AB1372" s="30">
        <f ca="1">IF(Riskregister!$E$7="",0,COUNTIF(BH$4:BH$53,"&lt;"&amp;Z1372)*IF(AA1372&lt;0.5,Riskregister!$K$7+(Riskregister!$L$7-Riskregister!$K$7)*SQRT(AA1372/2),Riskregister!$L$7-(Riskregister!$L$7-Riskregister!$K$7)*SQRT((1-AA1372)/2)))</f>
        <v>682795.86410121899</v>
      </c>
      <c r="AC1372" s="30">
        <f t="shared" ca="1" si="841"/>
        <v>0.27579633028024153</v>
      </c>
      <c r="AD1372" s="30">
        <f t="shared" ca="1" si="841"/>
        <v>0.54983025247643957</v>
      </c>
      <c r="AE1372" s="30">
        <f ca="1">IF(Riskregister!$E$8="",0,COUNTIF(BI$4:BI$53,"&lt;"&amp;AC1372)*IF(AD1372&lt;0.5,Riskregister!$K$8+(Riskregister!$L$8-Riskregister!$K$8)*SQRT(AD1372/2),Riskregister!$L$8-(Riskregister!$L$8-Riskregister!$K$8)*SQRT((1-AD1372)/2)))</f>
        <v>5540347.6093319897</v>
      </c>
      <c r="AF1372" s="30">
        <f t="shared" ca="1" si="842"/>
        <v>0.53750714570274272</v>
      </c>
      <c r="AG1372" s="30">
        <f t="shared" ca="1" si="842"/>
        <v>0.10970214322387217</v>
      </c>
      <c r="AH1372" s="30">
        <f>IF(Riskregister!$E$9="",0,COUNTIF(BJ$4:BJ$53,"&lt;"&amp;AF1372)*IF(AG1372&lt;0.5,Riskregister!$K$9+(Riskregister!$L$9-Riskregister!$K$9)*SQRT(AG1372/2),Riskregister!$L$9-(Riskregister!$L$9-Riskregister!$K$9)*SQRT((1-AG1372)/2)))</f>
        <v>0</v>
      </c>
      <c r="AI1372" s="30">
        <f t="shared" ca="1" si="843"/>
        <v>0.10649114168652762</v>
      </c>
      <c r="AJ1372" s="30">
        <f t="shared" ca="1" si="843"/>
        <v>0.11809436759676428</v>
      </c>
      <c r="AK1372" s="30">
        <f>IF(Riskregister!$E$10="",0,COUNTIF(BK$4:BK$53,"&lt;"&amp;AI1372)*IF(AJ1372&lt;0.5,Riskregister!$K$10+(Riskregister!$L$10-Riskregister!$K$10)*SQRT(AJ1372/2),Riskregister!$L$10-(Riskregister!$L$10-Riskregister!$K$10)*SQRT((1-AJ1372)/2)))</f>
        <v>0</v>
      </c>
      <c r="AL1372" s="30">
        <f t="shared" ca="1" si="844"/>
        <v>0.13729925554780464</v>
      </c>
      <c r="AM1372" s="30">
        <f t="shared" ca="1" si="844"/>
        <v>0.68302798731190839</v>
      </c>
      <c r="AN1372" s="30">
        <f>IF(Riskregister!$E$11="",0,COUNTIF(BL$4:BL$53,"&lt;"&amp;AL1372)*IF(AM1372&lt;0.5,Riskregister!$K$11+(Riskregister!$L$11-Riskregister!$K$11)*SQRT(AM1372/2),Riskregister!$L$11-(Riskregister!$L$11-Riskregister!$K$11)*SQRT((1-AM1372)/2)))</f>
        <v>0</v>
      </c>
      <c r="AO1372" s="30">
        <f t="shared" ca="1" si="845"/>
        <v>0.84764843916691379</v>
      </c>
      <c r="AP1372" s="30">
        <f t="shared" ca="1" si="845"/>
        <v>0.1217908303574976</v>
      </c>
      <c r="AQ1372" s="30">
        <f>IF(Riskregister!$E$12="",0,COUNTIF(BM$4:BM$53,"&lt;"&amp;AO1372)*IF(AP1372&lt;0.5,Riskregister!$K$12+(Riskregister!$L$12-Riskregister!$K$12)*SQRT(AP1372/2),Riskregister!$L$12-(Riskregister!$L$12-Riskregister!$K$12)*SQRT((1-AP1372)/2)))</f>
        <v>0</v>
      </c>
      <c r="AR1372" s="30">
        <f t="shared" ca="1" si="846"/>
        <v>0.38719292220555723</v>
      </c>
      <c r="AS1372" s="30">
        <f t="shared" ca="1" si="846"/>
        <v>5.3172743191312266E-2</v>
      </c>
      <c r="AT1372" s="30">
        <f>IF(Riskregister!$E$13="",0,COUNTIF(BN$4:BN$53,"&lt;"&amp;AR1372)*IF(AS1372&lt;0.5,Riskregister!$K$13+(Riskregister!$L$13-Riskregister!$K$13)*SQRT(AS1372/2),Riskregister!$L$13-(Riskregister!$L$13-Riskregister!$K$13)*SQRT((1-AS1372)/2)))</f>
        <v>0</v>
      </c>
      <c r="AU1372" s="30">
        <f t="shared" ca="1" si="847"/>
        <v>0.78392554965294869</v>
      </c>
      <c r="AV1372" s="30">
        <f t="shared" ca="1" si="847"/>
        <v>0.9980411738606092</v>
      </c>
      <c r="AW1372" s="30">
        <f>IF(Riskregister!$E$14="",0,COUNTIF(BO$4:BO$53,"&lt;"&amp;AU1372)*IF(AV1372&lt;0.5,Riskregister!$K$14+(Riskregister!$L$14-Riskregister!$K$14)*SQRT(AV1372/2),Riskregister!$L$14-(Riskregister!$L$14-Riskregister!$K$14)*SQRT((1-AV1372)/2)))</f>
        <v>0</v>
      </c>
      <c r="AX1372" s="30">
        <f t="shared" ca="1" si="848"/>
        <v>0.48602495904557974</v>
      </c>
      <c r="AY1372" s="30">
        <f t="shared" ca="1" si="848"/>
        <v>0.65436924793734508</v>
      </c>
      <c r="AZ1372" s="30">
        <f>IF(Riskregister!$E$15="",0,COUNTIF(BP$4:BP$53,"&lt;"&amp;AX1372)*IF(AY1372&lt;0.5,Riskregister!$K$15+(Riskregister!$L$15-Riskregister!$K$15)*SQRT(AY1372/2),Riskregister!$L$15-(Riskregister!$L$15-Riskregister!$K$15)*SQRT((1-AY1372)/2)))</f>
        <v>0</v>
      </c>
      <c r="BA1372" s="30">
        <f t="shared" ca="1" si="849"/>
        <v>0.27813471564431425</v>
      </c>
      <c r="BB1372" s="30">
        <f t="shared" ca="1" si="849"/>
        <v>0.4275008693688479</v>
      </c>
      <c r="BC1372" s="30">
        <f>IF(Riskregister!$E$16="",0,COUNTIF(BQ$4:BQ$53,"&lt;"&amp;BA1372)*IF(BB1372&lt;0.5,Riskregister!$K$16+(Riskregister!$L$16-Riskregister!$K$16)*SQRT(BB1372/2),Riskregister!$L$16-(Riskregister!$L$16-Riskregister!$K$16)*SQRT((1-BB1372)/2)))</f>
        <v>0</v>
      </c>
      <c r="BD1372" s="30">
        <f t="shared" ca="1" si="837"/>
        <v>9022383.7066937089</v>
      </c>
    </row>
    <row r="1373" spans="20:56" x14ac:dyDescent="0.35">
      <c r="T1373" s="30">
        <f t="shared" ca="1" si="838"/>
        <v>5.3012050610799277E-2</v>
      </c>
      <c r="U1373" s="30">
        <f t="shared" ca="1" si="838"/>
        <v>2.8417736777448965E-2</v>
      </c>
      <c r="V1373" s="30">
        <f ca="1">IF(Riskregister!$E$5="",0,COUNTIF(BF$4:BF$53,"&lt;"&amp;T1373)*IF(U1373&lt;0.5,Riskregister!$K$5+(Riskregister!$L$5-Riskregister!$K$5)*SQRT(U1373/2),Riskregister!$L$5-(Riskregister!$L$5-Riskregister!$K$5)*SQRT((1-U1373)/2)))</f>
        <v>203640.43110114522</v>
      </c>
      <c r="W1373" s="30">
        <f t="shared" ca="1" si="839"/>
        <v>0.62711397454890694</v>
      </c>
      <c r="X1373" s="30">
        <f t="shared" ca="1" si="839"/>
        <v>0.18565553603681961</v>
      </c>
      <c r="Y1373" s="30">
        <f ca="1">IF(Riskregister!$E$6="",0,COUNTIF(BG$4:BG$53,"&lt;"&amp;W1373)*IF(X1373&lt;0.5,Riskregister!$K$6+(Riskregister!$L$6-Riskregister!$K$6)*SQRT(X1373/2),Riskregister!$L$6-(Riskregister!$L$6-Riskregister!$K$6)*SQRT((1-X1373)/2)))</f>
        <v>1496835.3903474263</v>
      </c>
      <c r="Z1373" s="30">
        <f t="shared" ca="1" si="840"/>
        <v>1.5409826810346527E-2</v>
      </c>
      <c r="AA1373" s="30">
        <f t="shared" ca="1" si="840"/>
        <v>0.14216292139175524</v>
      </c>
      <c r="AB1373" s="30">
        <f ca="1">IF(Riskregister!$E$7="",0,COUNTIF(BH$4:BH$53,"&lt;"&amp;Z1373)*IF(AA1373&lt;0.5,Riskregister!$K$7+(Riskregister!$L$7-Riskregister!$K$7)*SQRT(AA1373/2),Riskregister!$L$7-(Riskregister!$L$7-Riskregister!$K$7)*SQRT((1-AA1373)/2)))</f>
        <v>286627.74643921526</v>
      </c>
      <c r="AC1373" s="30">
        <f t="shared" ca="1" si="841"/>
        <v>0.47506286943878262</v>
      </c>
      <c r="AD1373" s="30">
        <f t="shared" ca="1" si="841"/>
        <v>0.94185897085070358</v>
      </c>
      <c r="AE1373" s="30">
        <f ca="1">IF(Riskregister!$E$8="",0,COUNTIF(BI$4:BI$53,"&lt;"&amp;AC1373)*IF(AD1373&lt;0.5,Riskregister!$K$8+(Riskregister!$L$8-Riskregister!$K$8)*SQRT(AD1373/2),Riskregister!$L$8-(Riskregister!$L$8-Riskregister!$K$8)*SQRT((1-AD1373)/2)))</f>
        <v>12595939.060134746</v>
      </c>
      <c r="AF1373" s="30">
        <f t="shared" ca="1" si="842"/>
        <v>0.8519165388075125</v>
      </c>
      <c r="AG1373" s="30">
        <f t="shared" ca="1" si="842"/>
        <v>6.0870444936926504E-2</v>
      </c>
      <c r="AH1373" s="30">
        <f>IF(Riskregister!$E$9="",0,COUNTIF(BJ$4:BJ$53,"&lt;"&amp;AF1373)*IF(AG1373&lt;0.5,Riskregister!$K$9+(Riskregister!$L$9-Riskregister!$K$9)*SQRT(AG1373/2),Riskregister!$L$9-(Riskregister!$L$9-Riskregister!$K$9)*SQRT((1-AG1373)/2)))</f>
        <v>0</v>
      </c>
      <c r="AI1373" s="30">
        <f t="shared" ca="1" si="843"/>
        <v>0.86493965393847672</v>
      </c>
      <c r="AJ1373" s="30">
        <f t="shared" ca="1" si="843"/>
        <v>0.4565535671303298</v>
      </c>
      <c r="AK1373" s="30">
        <f>IF(Riskregister!$E$10="",0,COUNTIF(BK$4:BK$53,"&lt;"&amp;AI1373)*IF(AJ1373&lt;0.5,Riskregister!$K$10+(Riskregister!$L$10-Riskregister!$K$10)*SQRT(AJ1373/2),Riskregister!$L$10-(Riskregister!$L$10-Riskregister!$K$10)*SQRT((1-AJ1373)/2)))</f>
        <v>0</v>
      </c>
      <c r="AL1373" s="30">
        <f t="shared" ca="1" si="844"/>
        <v>0.38571755397424135</v>
      </c>
      <c r="AM1373" s="30">
        <f t="shared" ca="1" si="844"/>
        <v>0.82303710619358361</v>
      </c>
      <c r="AN1373" s="30">
        <f>IF(Riskregister!$E$11="",0,COUNTIF(BL$4:BL$53,"&lt;"&amp;AL1373)*IF(AM1373&lt;0.5,Riskregister!$K$11+(Riskregister!$L$11-Riskregister!$K$11)*SQRT(AM1373/2),Riskregister!$L$11-(Riskregister!$L$11-Riskregister!$K$11)*SQRT((1-AM1373)/2)))</f>
        <v>0</v>
      </c>
      <c r="AO1373" s="30">
        <f t="shared" ca="1" si="845"/>
        <v>0.6268328885104214</v>
      </c>
      <c r="AP1373" s="30">
        <f t="shared" ca="1" si="845"/>
        <v>0.85787799279281485</v>
      </c>
      <c r="AQ1373" s="30">
        <f>IF(Riskregister!$E$12="",0,COUNTIF(BM$4:BM$53,"&lt;"&amp;AO1373)*IF(AP1373&lt;0.5,Riskregister!$K$12+(Riskregister!$L$12-Riskregister!$K$12)*SQRT(AP1373/2),Riskregister!$L$12-(Riskregister!$L$12-Riskregister!$K$12)*SQRT((1-AP1373)/2)))</f>
        <v>0</v>
      </c>
      <c r="AR1373" s="30">
        <f t="shared" ca="1" si="846"/>
        <v>0.85939614506284723</v>
      </c>
      <c r="AS1373" s="30">
        <f t="shared" ca="1" si="846"/>
        <v>0.12335905625342614</v>
      </c>
      <c r="AT1373" s="30">
        <f>IF(Riskregister!$E$13="",0,COUNTIF(BN$4:BN$53,"&lt;"&amp;AR1373)*IF(AS1373&lt;0.5,Riskregister!$K$13+(Riskregister!$L$13-Riskregister!$K$13)*SQRT(AS1373/2),Riskregister!$L$13-(Riskregister!$L$13-Riskregister!$K$13)*SQRT((1-AS1373)/2)))</f>
        <v>0</v>
      </c>
      <c r="AU1373" s="30">
        <f t="shared" ca="1" si="847"/>
        <v>0.43127165527173983</v>
      </c>
      <c r="AV1373" s="30">
        <f t="shared" ca="1" si="847"/>
        <v>0.97880311067843873</v>
      </c>
      <c r="AW1373" s="30">
        <f>IF(Riskregister!$E$14="",0,COUNTIF(BO$4:BO$53,"&lt;"&amp;AU1373)*IF(AV1373&lt;0.5,Riskregister!$K$14+(Riskregister!$L$14-Riskregister!$K$14)*SQRT(AV1373/2),Riskregister!$L$14-(Riskregister!$L$14-Riskregister!$K$14)*SQRT((1-AV1373)/2)))</f>
        <v>0</v>
      </c>
      <c r="AX1373" s="30">
        <f t="shared" ca="1" si="848"/>
        <v>0.88315147105436331</v>
      </c>
      <c r="AY1373" s="30">
        <f t="shared" ca="1" si="848"/>
        <v>0.26823069329135341</v>
      </c>
      <c r="AZ1373" s="30">
        <f>IF(Riskregister!$E$15="",0,COUNTIF(BP$4:BP$53,"&lt;"&amp;AX1373)*IF(AY1373&lt;0.5,Riskregister!$K$15+(Riskregister!$L$15-Riskregister!$K$15)*SQRT(AY1373/2),Riskregister!$L$15-(Riskregister!$L$15-Riskregister!$K$15)*SQRT((1-AY1373)/2)))</f>
        <v>0</v>
      </c>
      <c r="BA1373" s="30">
        <f t="shared" ca="1" si="849"/>
        <v>0.72555261684743999</v>
      </c>
      <c r="BB1373" s="30">
        <f t="shared" ca="1" si="849"/>
        <v>0.96078923007937156</v>
      </c>
      <c r="BC1373" s="30">
        <f>IF(Riskregister!$E$16="",0,COUNTIF(BQ$4:BQ$53,"&lt;"&amp;BA1373)*IF(BB1373&lt;0.5,Riskregister!$K$16+(Riskregister!$L$16-Riskregister!$K$16)*SQRT(BB1373/2),Riskregister!$L$16-(Riskregister!$L$16-Riskregister!$K$16)*SQRT((1-BB1373)/2)))</f>
        <v>0</v>
      </c>
      <c r="BD1373" s="30">
        <f t="shared" ca="1" si="837"/>
        <v>14583042.628022533</v>
      </c>
    </row>
    <row r="1374" spans="20:56" x14ac:dyDescent="0.35">
      <c r="T1374" s="30">
        <f t="shared" ca="1" si="838"/>
        <v>0.84910277084122809</v>
      </c>
      <c r="U1374" s="30">
        <f t="shared" ca="1" si="838"/>
        <v>0.6748610832568116</v>
      </c>
      <c r="V1374" s="30">
        <f ca="1">IF(Riskregister!$E$5="",0,COUNTIF(BF$4:BF$53,"&lt;"&amp;T1374)*IF(U1374&lt;0.5,Riskregister!$K$5+(Riskregister!$L$5-Riskregister!$K$5)*SQRT(U1374/2),Riskregister!$L$5-(Riskregister!$L$5-Riskregister!$K$5)*SQRT((1-U1374)/2)))</f>
        <v>2511362.6170625403</v>
      </c>
      <c r="W1374" s="30">
        <f t="shared" ca="1" si="839"/>
        <v>0.69779222061991286</v>
      </c>
      <c r="X1374" s="30">
        <f t="shared" ca="1" si="839"/>
        <v>6.6914712736731108E-2</v>
      </c>
      <c r="Y1374" s="30">
        <f ca="1">IF(Riskregister!$E$6="",0,COUNTIF(BG$4:BG$53,"&lt;"&amp;W1374)*IF(X1374&lt;0.5,Riskregister!$K$6+(Riskregister!$L$6-Riskregister!$K$6)*SQRT(X1374/2),Riskregister!$L$6-(Riskregister!$L$6-Riskregister!$K$6)*SQRT((1-X1374)/2)))</f>
        <v>1058488.6776050273</v>
      </c>
      <c r="Z1374" s="30">
        <f t="shared" ca="1" si="840"/>
        <v>0.78386854848186127</v>
      </c>
      <c r="AA1374" s="30">
        <f t="shared" ca="1" si="840"/>
        <v>0.11968015499020423</v>
      </c>
      <c r="AB1374" s="30">
        <f ca="1">IF(Riskregister!$E$7="",0,COUNTIF(BH$4:BH$53,"&lt;"&amp;Z1374)*IF(AA1374&lt;0.5,Riskregister!$K$7+(Riskregister!$L$7-Riskregister!$K$7)*SQRT(AA1374/2),Riskregister!$L$7-(Riskregister!$L$7-Riskregister!$K$7)*SQRT((1-AA1374)/2)))</f>
        <v>1084942.4848566488</v>
      </c>
      <c r="AC1374" s="30">
        <f t="shared" ca="1" si="841"/>
        <v>0.64649422816233026</v>
      </c>
      <c r="AD1374" s="30">
        <f t="shared" ca="1" si="841"/>
        <v>0.67465381493266641</v>
      </c>
      <c r="AE1374" s="30">
        <f ca="1">IF(Riskregister!$E$8="",0,COUNTIF(BI$4:BI$53,"&lt;"&amp;AC1374)*IF(AD1374&lt;0.5,Riskregister!$K$8+(Riskregister!$L$8-Riskregister!$K$8)*SQRT(AD1374/2),Riskregister!$L$8-(Riskregister!$L$8-Riskregister!$K$8)*SQRT((1-AD1374)/2)))</f>
        <v>9313081.8955590464</v>
      </c>
      <c r="AF1374" s="30">
        <f t="shared" ca="1" si="842"/>
        <v>0.37439451397231926</v>
      </c>
      <c r="AG1374" s="30">
        <f t="shared" ca="1" si="842"/>
        <v>0.15065322719456986</v>
      </c>
      <c r="AH1374" s="30">
        <f>IF(Riskregister!$E$9="",0,COUNTIF(BJ$4:BJ$53,"&lt;"&amp;AF1374)*IF(AG1374&lt;0.5,Riskregister!$K$9+(Riskregister!$L$9-Riskregister!$K$9)*SQRT(AG1374/2),Riskregister!$L$9-(Riskregister!$L$9-Riskregister!$K$9)*SQRT((1-AG1374)/2)))</f>
        <v>0</v>
      </c>
      <c r="AI1374" s="30">
        <f t="shared" ca="1" si="843"/>
        <v>0.43453228944409505</v>
      </c>
      <c r="AJ1374" s="30">
        <f t="shared" ca="1" si="843"/>
        <v>0.8709977061925448</v>
      </c>
      <c r="AK1374" s="30">
        <f>IF(Riskregister!$E$10="",0,COUNTIF(BK$4:BK$53,"&lt;"&amp;AI1374)*IF(AJ1374&lt;0.5,Riskregister!$K$10+(Riskregister!$L$10-Riskregister!$K$10)*SQRT(AJ1374/2),Riskregister!$L$10-(Riskregister!$L$10-Riskregister!$K$10)*SQRT((1-AJ1374)/2)))</f>
        <v>0</v>
      </c>
      <c r="AL1374" s="30">
        <f t="shared" ca="1" si="844"/>
        <v>0.97201516830121304</v>
      </c>
      <c r="AM1374" s="30">
        <f t="shared" ca="1" si="844"/>
        <v>0.11958724809334209</v>
      </c>
      <c r="AN1374" s="30">
        <f>IF(Riskregister!$E$11="",0,COUNTIF(BL$4:BL$53,"&lt;"&amp;AL1374)*IF(AM1374&lt;0.5,Riskregister!$K$11+(Riskregister!$L$11-Riskregister!$K$11)*SQRT(AM1374/2),Riskregister!$L$11-(Riskregister!$L$11-Riskregister!$K$11)*SQRT((1-AM1374)/2)))</f>
        <v>0</v>
      </c>
      <c r="AO1374" s="30">
        <f t="shared" ca="1" si="845"/>
        <v>0.15189221513959361</v>
      </c>
      <c r="AP1374" s="30">
        <f t="shared" ca="1" si="845"/>
        <v>0.16503005466252363</v>
      </c>
      <c r="AQ1374" s="30">
        <f>IF(Riskregister!$E$12="",0,COUNTIF(BM$4:BM$53,"&lt;"&amp;AO1374)*IF(AP1374&lt;0.5,Riskregister!$K$12+(Riskregister!$L$12-Riskregister!$K$12)*SQRT(AP1374/2),Riskregister!$L$12-(Riskregister!$L$12-Riskregister!$K$12)*SQRT((1-AP1374)/2)))</f>
        <v>0</v>
      </c>
      <c r="AR1374" s="30">
        <f t="shared" ca="1" si="846"/>
        <v>0.60546834572234065</v>
      </c>
      <c r="AS1374" s="30">
        <f t="shared" ca="1" si="846"/>
        <v>0.7575656528022221</v>
      </c>
      <c r="AT1374" s="30">
        <f>IF(Riskregister!$E$13="",0,COUNTIF(BN$4:BN$53,"&lt;"&amp;AR1374)*IF(AS1374&lt;0.5,Riskregister!$K$13+(Riskregister!$L$13-Riskregister!$K$13)*SQRT(AS1374/2),Riskregister!$L$13-(Riskregister!$L$13-Riskregister!$K$13)*SQRT((1-AS1374)/2)))</f>
        <v>0</v>
      </c>
      <c r="AU1374" s="30">
        <f t="shared" ca="1" si="847"/>
        <v>0.27207313091544394</v>
      </c>
      <c r="AV1374" s="30">
        <f t="shared" ca="1" si="847"/>
        <v>0.77930464210956241</v>
      </c>
      <c r="AW1374" s="30">
        <f>IF(Riskregister!$E$14="",0,COUNTIF(BO$4:BO$53,"&lt;"&amp;AU1374)*IF(AV1374&lt;0.5,Riskregister!$K$14+(Riskregister!$L$14-Riskregister!$K$14)*SQRT(AV1374/2),Riskregister!$L$14-(Riskregister!$L$14-Riskregister!$K$14)*SQRT((1-AV1374)/2)))</f>
        <v>0</v>
      </c>
      <c r="AX1374" s="30">
        <f t="shared" ca="1" si="848"/>
        <v>0.86289516263387944</v>
      </c>
      <c r="AY1374" s="30">
        <f t="shared" ca="1" si="848"/>
        <v>0.39636087147217491</v>
      </c>
      <c r="AZ1374" s="30">
        <f>IF(Riskregister!$E$15="",0,COUNTIF(BP$4:BP$53,"&lt;"&amp;AX1374)*IF(AY1374&lt;0.5,Riskregister!$K$15+(Riskregister!$L$15-Riskregister!$K$15)*SQRT(AY1374/2),Riskregister!$L$15-(Riskregister!$L$15-Riskregister!$K$15)*SQRT((1-AY1374)/2)))</f>
        <v>0</v>
      </c>
      <c r="BA1374" s="30">
        <f t="shared" ca="1" si="849"/>
        <v>6.3844275459129851E-2</v>
      </c>
      <c r="BB1374" s="30">
        <f t="shared" ca="1" si="849"/>
        <v>0.29059039131496822</v>
      </c>
      <c r="BC1374" s="30">
        <f>IF(Riskregister!$E$16="",0,COUNTIF(BQ$4:BQ$53,"&lt;"&amp;BA1374)*IF(BB1374&lt;0.5,Riskregister!$K$16+(Riskregister!$L$16-Riskregister!$K$16)*SQRT(BB1374/2),Riskregister!$L$16-(Riskregister!$L$16-Riskregister!$K$16)*SQRT((1-BB1374)/2)))</f>
        <v>0</v>
      </c>
      <c r="BD1374" s="30">
        <f t="shared" ca="1" si="837"/>
        <v>13967875.675083263</v>
      </c>
    </row>
    <row r="1375" spans="20:56" x14ac:dyDescent="0.35">
      <c r="T1375" s="30">
        <f t="shared" ca="1" si="838"/>
        <v>0.24010334795153809</v>
      </c>
      <c r="U1375" s="30">
        <f t="shared" ca="1" si="838"/>
        <v>0.87873391434392711</v>
      </c>
      <c r="V1375" s="30">
        <f ca="1">IF(Riskregister!$E$5="",0,COUNTIF(BF$4:BF$53,"&lt;"&amp;T1375)*IF(U1375&lt;0.5,Riskregister!$K$5+(Riskregister!$L$5-Riskregister!$K$5)*SQRT(U1375/2),Riskregister!$L$5-(Riskregister!$L$5-Riskregister!$K$5)*SQRT((1-U1375)/2)))</f>
        <v>978386.00068878883</v>
      </c>
      <c r="W1375" s="30">
        <f t="shared" ca="1" si="839"/>
        <v>0.67820417408944966</v>
      </c>
      <c r="X1375" s="30">
        <f t="shared" ca="1" si="839"/>
        <v>5.7324124177365543E-2</v>
      </c>
      <c r="Y1375" s="30">
        <f ca="1">IF(Riskregister!$E$6="",0,COUNTIF(BG$4:BG$53,"&lt;"&amp;W1375)*IF(X1375&lt;0.5,Riskregister!$K$6+(Riskregister!$L$6-Riskregister!$K$6)*SQRT(X1375/2),Riskregister!$L$6-(Riskregister!$L$6-Riskregister!$K$6)*SQRT((1-X1375)/2)))</f>
        <v>1009475.4504238286</v>
      </c>
      <c r="Z1375" s="30">
        <f t="shared" ca="1" si="840"/>
        <v>0.67839547713149151</v>
      </c>
      <c r="AA1375" s="30">
        <f t="shared" ca="1" si="840"/>
        <v>0.25090364715095914</v>
      </c>
      <c r="AB1375" s="30">
        <f ca="1">IF(Riskregister!$E$7="",0,COUNTIF(BH$4:BH$53,"&lt;"&amp;Z1375)*IF(AA1375&lt;0.5,Riskregister!$K$7+(Riskregister!$L$7-Riskregister!$K$7)*SQRT(AA1375/2),Riskregister!$L$7-(Riskregister!$L$7-Riskregister!$K$7)*SQRT((1-AA1375)/2)))</f>
        <v>1217769.8836741317</v>
      </c>
      <c r="AC1375" s="30">
        <f t="shared" ca="1" si="841"/>
        <v>0.80342900039530429</v>
      </c>
      <c r="AD1375" s="30">
        <f t="shared" ca="1" si="841"/>
        <v>0.70311901618762906</v>
      </c>
      <c r="AE1375" s="30">
        <f ca="1">IF(Riskregister!$E$8="",0,COUNTIF(BI$4:BI$53,"&lt;"&amp;AC1375)*IF(AD1375&lt;0.5,Riskregister!$K$8+(Riskregister!$L$8-Riskregister!$K$8)*SQRT(AD1375/2),Riskregister!$L$8-(Riskregister!$L$8-Riskregister!$K$8)*SQRT((1-AD1375)/2)))</f>
        <v>12756740.550047776</v>
      </c>
      <c r="AF1375" s="30">
        <f t="shared" ca="1" si="842"/>
        <v>7.4807396036345231E-2</v>
      </c>
      <c r="AG1375" s="30">
        <f t="shared" ca="1" si="842"/>
        <v>0.47604551626929736</v>
      </c>
      <c r="AH1375" s="30">
        <f>IF(Riskregister!$E$9="",0,COUNTIF(BJ$4:BJ$53,"&lt;"&amp;AF1375)*IF(AG1375&lt;0.5,Riskregister!$K$9+(Riskregister!$L$9-Riskregister!$K$9)*SQRT(AG1375/2),Riskregister!$L$9-(Riskregister!$L$9-Riskregister!$K$9)*SQRT((1-AG1375)/2)))</f>
        <v>0</v>
      </c>
      <c r="AI1375" s="30">
        <f t="shared" ca="1" si="843"/>
        <v>0.56792902482305252</v>
      </c>
      <c r="AJ1375" s="30">
        <f t="shared" ca="1" si="843"/>
        <v>0.7027611793483679</v>
      </c>
      <c r="AK1375" s="30">
        <f>IF(Riskregister!$E$10="",0,COUNTIF(BK$4:BK$53,"&lt;"&amp;AI1375)*IF(AJ1375&lt;0.5,Riskregister!$K$10+(Riskregister!$L$10-Riskregister!$K$10)*SQRT(AJ1375/2),Riskregister!$L$10-(Riskregister!$L$10-Riskregister!$K$10)*SQRT((1-AJ1375)/2)))</f>
        <v>0</v>
      </c>
      <c r="AL1375" s="30">
        <f t="shared" ca="1" si="844"/>
        <v>0.47867017978075255</v>
      </c>
      <c r="AM1375" s="30">
        <f t="shared" ca="1" si="844"/>
        <v>0.50060797935048662</v>
      </c>
      <c r="AN1375" s="30">
        <f>IF(Riskregister!$E$11="",0,COUNTIF(BL$4:BL$53,"&lt;"&amp;AL1375)*IF(AM1375&lt;0.5,Riskregister!$K$11+(Riskregister!$L$11-Riskregister!$K$11)*SQRT(AM1375/2),Riskregister!$L$11-(Riskregister!$L$11-Riskregister!$K$11)*SQRT((1-AM1375)/2)))</f>
        <v>0</v>
      </c>
      <c r="AO1375" s="30">
        <f t="shared" ca="1" si="845"/>
        <v>0.32612548014685749</v>
      </c>
      <c r="AP1375" s="30">
        <f t="shared" ca="1" si="845"/>
        <v>0.34465720008759859</v>
      </c>
      <c r="AQ1375" s="30">
        <f>IF(Riskregister!$E$12="",0,COUNTIF(BM$4:BM$53,"&lt;"&amp;AO1375)*IF(AP1375&lt;0.5,Riskregister!$K$12+(Riskregister!$L$12-Riskregister!$K$12)*SQRT(AP1375/2),Riskregister!$L$12-(Riskregister!$L$12-Riskregister!$K$12)*SQRT((1-AP1375)/2)))</f>
        <v>0</v>
      </c>
      <c r="AR1375" s="30">
        <f t="shared" ca="1" si="846"/>
        <v>0.89896883345836842</v>
      </c>
      <c r="AS1375" s="30">
        <f t="shared" ca="1" si="846"/>
        <v>0.92792149472626939</v>
      </c>
      <c r="AT1375" s="30">
        <f>IF(Riskregister!$E$13="",0,COUNTIF(BN$4:BN$53,"&lt;"&amp;AR1375)*IF(AS1375&lt;0.5,Riskregister!$K$13+(Riskregister!$L$13-Riskregister!$K$13)*SQRT(AS1375/2),Riskregister!$L$13-(Riskregister!$L$13-Riskregister!$K$13)*SQRT((1-AS1375)/2)))</f>
        <v>0</v>
      </c>
      <c r="AU1375" s="30">
        <f t="shared" ca="1" si="847"/>
        <v>0.22857774065811398</v>
      </c>
      <c r="AV1375" s="30">
        <f t="shared" ca="1" si="847"/>
        <v>0.93321296464062564</v>
      </c>
      <c r="AW1375" s="30">
        <f>IF(Riskregister!$E$14="",0,COUNTIF(BO$4:BO$53,"&lt;"&amp;AU1375)*IF(AV1375&lt;0.5,Riskregister!$K$14+(Riskregister!$L$14-Riskregister!$K$14)*SQRT(AV1375/2),Riskregister!$L$14-(Riskregister!$L$14-Riskregister!$K$14)*SQRT((1-AV1375)/2)))</f>
        <v>0</v>
      </c>
      <c r="AX1375" s="30">
        <f t="shared" ca="1" si="848"/>
        <v>0.27751979435280538</v>
      </c>
      <c r="AY1375" s="30">
        <f t="shared" ca="1" si="848"/>
        <v>0.75477520649526197</v>
      </c>
      <c r="AZ1375" s="30">
        <f>IF(Riskregister!$E$15="",0,COUNTIF(BP$4:BP$53,"&lt;"&amp;AX1375)*IF(AY1375&lt;0.5,Riskregister!$K$15+(Riskregister!$L$15-Riskregister!$K$15)*SQRT(AY1375/2),Riskregister!$L$15-(Riskregister!$L$15-Riskregister!$K$15)*SQRT((1-AY1375)/2)))</f>
        <v>0</v>
      </c>
      <c r="BA1375" s="30">
        <f t="shared" ca="1" si="849"/>
        <v>0.96515676588556831</v>
      </c>
      <c r="BB1375" s="30">
        <f t="shared" ca="1" si="849"/>
        <v>0.49124957392133206</v>
      </c>
      <c r="BC1375" s="30">
        <f>IF(Riskregister!$E$16="",0,COUNTIF(BQ$4:BQ$53,"&lt;"&amp;BA1375)*IF(BB1375&lt;0.5,Riskregister!$K$16+(Riskregister!$L$16-Riskregister!$K$16)*SQRT(BB1375/2),Riskregister!$L$16-(Riskregister!$L$16-Riskregister!$K$16)*SQRT((1-BB1375)/2)))</f>
        <v>0</v>
      </c>
      <c r="BD1375" s="30">
        <f t="shared" ca="1" si="837"/>
        <v>15962371.884834524</v>
      </c>
    </row>
    <row r="1376" spans="20:56" x14ac:dyDescent="0.35">
      <c r="T1376" s="30">
        <f t="shared" ca="1" si="838"/>
        <v>0.70150279127494219</v>
      </c>
      <c r="U1376" s="30">
        <f t="shared" ca="1" si="838"/>
        <v>0.90862336688921275</v>
      </c>
      <c r="V1376" s="30">
        <f ca="1">IF(Riskregister!$E$5="",0,COUNTIF(BF$4:BF$53,"&lt;"&amp;T1376)*IF(U1376&lt;0.5,Riskregister!$K$5+(Riskregister!$L$5-Riskregister!$K$5)*SQRT(U1376/2),Riskregister!$L$5-(Riskregister!$L$5-Riskregister!$K$5)*SQRT((1-U1376)/2)))</f>
        <v>2015253.1408322151</v>
      </c>
      <c r="W1376" s="30">
        <f t="shared" ca="1" si="839"/>
        <v>0.32203824591379027</v>
      </c>
      <c r="X1376" s="30">
        <f t="shared" ca="1" si="839"/>
        <v>0.6120175034629034</v>
      </c>
      <c r="Y1376" s="30">
        <f ca="1">IF(Riskregister!$E$6="",0,COUNTIF(BG$4:BG$53,"&lt;"&amp;W1376)*IF(X1376&lt;0.5,Riskregister!$K$6+(Riskregister!$L$6-Riskregister!$K$6)*SQRT(X1376/2),Riskregister!$L$6-(Riskregister!$L$6-Riskregister!$K$6)*SQRT((1-X1376)/2)))</f>
        <v>1207200.1233664977</v>
      </c>
      <c r="Z1376" s="30">
        <f t="shared" ca="1" si="840"/>
        <v>0.33228436074379253</v>
      </c>
      <c r="AA1376" s="30">
        <f t="shared" ca="1" si="840"/>
        <v>0.97906499153441562</v>
      </c>
      <c r="AB1376" s="30">
        <f ca="1">IF(Riskregister!$E$7="",0,COUNTIF(BH$4:BH$53,"&lt;"&amp;Z1376)*IF(AA1376&lt;0.5,Riskregister!$K$7+(Riskregister!$L$7-Riskregister!$K$7)*SQRT(AA1376/2),Riskregister!$L$7-(Riskregister!$L$7-Riskregister!$K$7)*SQRT((1-AA1376)/2)))</f>
        <v>1820956.0620603813</v>
      </c>
      <c r="AC1376" s="30">
        <f t="shared" ca="1" si="841"/>
        <v>0.9902522405488402</v>
      </c>
      <c r="AD1376" s="30">
        <f t="shared" ca="1" si="841"/>
        <v>0.69624311672965244</v>
      </c>
      <c r="AE1376" s="30">
        <f ca="1">IF(Riskregister!$E$8="",0,COUNTIF(BI$4:BI$53,"&lt;"&amp;AC1376)*IF(AD1376&lt;0.5,Riskregister!$K$8+(Riskregister!$L$8-Riskregister!$K$8)*SQRT(AD1376/2),Riskregister!$L$8-(Riskregister!$L$8-Riskregister!$K$8)*SQRT((1-AD1376)/2)))</f>
        <v>22178348.623896822</v>
      </c>
      <c r="AF1376" s="30">
        <f t="shared" ca="1" si="842"/>
        <v>0.75327164858588291</v>
      </c>
      <c r="AG1376" s="30">
        <f t="shared" ca="1" si="842"/>
        <v>0.12963627278314238</v>
      </c>
      <c r="AH1376" s="30">
        <f>IF(Riskregister!$E$9="",0,COUNTIF(BJ$4:BJ$53,"&lt;"&amp;AF1376)*IF(AG1376&lt;0.5,Riskregister!$K$9+(Riskregister!$L$9-Riskregister!$K$9)*SQRT(AG1376/2),Riskregister!$L$9-(Riskregister!$L$9-Riskregister!$K$9)*SQRT((1-AG1376)/2)))</f>
        <v>0</v>
      </c>
      <c r="AI1376" s="30">
        <f t="shared" ca="1" si="843"/>
        <v>0.84500837586159983</v>
      </c>
      <c r="AJ1376" s="30">
        <f t="shared" ca="1" si="843"/>
        <v>0.49269656073509371</v>
      </c>
      <c r="AK1376" s="30">
        <f>IF(Riskregister!$E$10="",0,COUNTIF(BK$4:BK$53,"&lt;"&amp;AI1376)*IF(AJ1376&lt;0.5,Riskregister!$K$10+(Riskregister!$L$10-Riskregister!$K$10)*SQRT(AJ1376/2),Riskregister!$L$10-(Riskregister!$L$10-Riskregister!$K$10)*SQRT((1-AJ1376)/2)))</f>
        <v>0</v>
      </c>
      <c r="AL1376" s="30">
        <f t="shared" ca="1" si="844"/>
        <v>0.35312208003766232</v>
      </c>
      <c r="AM1376" s="30">
        <f t="shared" ca="1" si="844"/>
        <v>0.8373357119307091</v>
      </c>
      <c r="AN1376" s="30">
        <f>IF(Riskregister!$E$11="",0,COUNTIF(BL$4:BL$53,"&lt;"&amp;AL1376)*IF(AM1376&lt;0.5,Riskregister!$K$11+(Riskregister!$L$11-Riskregister!$K$11)*SQRT(AM1376/2),Riskregister!$L$11-(Riskregister!$L$11-Riskregister!$K$11)*SQRT((1-AM1376)/2)))</f>
        <v>0</v>
      </c>
      <c r="AO1376" s="30">
        <f t="shared" ca="1" si="845"/>
        <v>0.27904086197326505</v>
      </c>
      <c r="AP1376" s="30">
        <f t="shared" ca="1" si="845"/>
        <v>0.74572639070692948</v>
      </c>
      <c r="AQ1376" s="30">
        <f>IF(Riskregister!$E$12="",0,COUNTIF(BM$4:BM$53,"&lt;"&amp;AO1376)*IF(AP1376&lt;0.5,Riskregister!$K$12+(Riskregister!$L$12-Riskregister!$K$12)*SQRT(AP1376/2),Riskregister!$L$12-(Riskregister!$L$12-Riskregister!$K$12)*SQRT((1-AP1376)/2)))</f>
        <v>0</v>
      </c>
      <c r="AR1376" s="30">
        <f t="shared" ca="1" si="846"/>
        <v>0.97246619877898854</v>
      </c>
      <c r="AS1376" s="30">
        <f t="shared" ca="1" si="846"/>
        <v>0.7518677866267125</v>
      </c>
      <c r="AT1376" s="30">
        <f>IF(Riskregister!$E$13="",0,COUNTIF(BN$4:BN$53,"&lt;"&amp;AR1376)*IF(AS1376&lt;0.5,Riskregister!$K$13+(Riskregister!$L$13-Riskregister!$K$13)*SQRT(AS1376/2),Riskregister!$L$13-(Riskregister!$L$13-Riskregister!$K$13)*SQRT((1-AS1376)/2)))</f>
        <v>0</v>
      </c>
      <c r="AU1376" s="30">
        <f t="shared" ca="1" si="847"/>
        <v>0.51477112589638818</v>
      </c>
      <c r="AV1376" s="30">
        <f t="shared" ca="1" si="847"/>
        <v>9.4661780896624359E-2</v>
      </c>
      <c r="AW1376" s="30">
        <f>IF(Riskregister!$E$14="",0,COUNTIF(BO$4:BO$53,"&lt;"&amp;AU1376)*IF(AV1376&lt;0.5,Riskregister!$K$14+(Riskregister!$L$14-Riskregister!$K$14)*SQRT(AV1376/2),Riskregister!$L$14-(Riskregister!$L$14-Riskregister!$K$14)*SQRT((1-AV1376)/2)))</f>
        <v>0</v>
      </c>
      <c r="AX1376" s="30">
        <f t="shared" ca="1" si="848"/>
        <v>0.85101126869457655</v>
      </c>
      <c r="AY1376" s="30">
        <f t="shared" ca="1" si="848"/>
        <v>0.97557564735905078</v>
      </c>
      <c r="AZ1376" s="30">
        <f>IF(Riskregister!$E$15="",0,COUNTIF(BP$4:BP$53,"&lt;"&amp;AX1376)*IF(AY1376&lt;0.5,Riskregister!$K$15+(Riskregister!$L$15-Riskregister!$K$15)*SQRT(AY1376/2),Riskregister!$L$15-(Riskregister!$L$15-Riskregister!$K$15)*SQRT((1-AY1376)/2)))</f>
        <v>0</v>
      </c>
      <c r="BA1376" s="30">
        <f t="shared" ca="1" si="849"/>
        <v>0.83645811549248139</v>
      </c>
      <c r="BB1376" s="30">
        <f t="shared" ca="1" si="849"/>
        <v>9.6317705742724913E-2</v>
      </c>
      <c r="BC1376" s="30">
        <f>IF(Riskregister!$E$16="",0,COUNTIF(BQ$4:BQ$53,"&lt;"&amp;BA1376)*IF(BB1376&lt;0.5,Riskregister!$K$16+(Riskregister!$L$16-Riskregister!$K$16)*SQRT(BB1376/2),Riskregister!$L$16-(Riskregister!$L$16-Riskregister!$K$16)*SQRT((1-BB1376)/2)))</f>
        <v>0</v>
      </c>
      <c r="BD1376" s="30">
        <f t="shared" ca="1" si="837"/>
        <v>27221757.950155918</v>
      </c>
    </row>
    <row r="1377" spans="20:56" x14ac:dyDescent="0.35">
      <c r="T1377" s="30">
        <f t="shared" ca="1" si="838"/>
        <v>0.33263869789360279</v>
      </c>
      <c r="U1377" s="30">
        <f t="shared" ca="1" si="838"/>
        <v>6.6843770959007287E-2</v>
      </c>
      <c r="V1377" s="30">
        <f ca="1">IF(Riskregister!$E$5="",0,COUNTIF(BF$4:BF$53,"&lt;"&amp;T1377)*IF(U1377&lt;0.5,Riskregister!$K$5+(Riskregister!$L$5-Riskregister!$K$5)*SQRT(U1377/2),Riskregister!$L$5-(Riskregister!$L$5-Riskregister!$K$5)*SQRT((1-U1377)/2)))</f>
        <v>696802.32228728198</v>
      </c>
      <c r="W1377" s="30">
        <f t="shared" ca="1" si="839"/>
        <v>0.89635553973207893</v>
      </c>
      <c r="X1377" s="30">
        <f t="shared" ca="1" si="839"/>
        <v>0.71016300179797265</v>
      </c>
      <c r="Y1377" s="30">
        <f ca="1">IF(Riskregister!$E$6="",0,COUNTIF(BG$4:BG$53,"&lt;"&amp;W1377)*IF(X1377&lt;0.5,Riskregister!$K$6+(Riskregister!$L$6-Riskregister!$K$6)*SQRT(X1377/2),Riskregister!$L$6-(Riskregister!$L$6-Riskregister!$K$6)*SQRT((1-X1377)/2)))</f>
        <v>5259092.3048383137</v>
      </c>
      <c r="Z1377" s="30">
        <f t="shared" ca="1" si="840"/>
        <v>0.55340833475807227</v>
      </c>
      <c r="AA1377" s="30">
        <f t="shared" ca="1" si="840"/>
        <v>0.64626344138041147</v>
      </c>
      <c r="AB1377" s="30">
        <f ca="1">IF(Riskregister!$E$7="",0,COUNTIF(BH$4:BH$53,"&lt;"&amp;Z1377)*IF(AA1377&lt;0.5,Riskregister!$K$7+(Riskregister!$L$7-Riskregister!$K$7)*SQRT(AA1377/2),Riskregister!$L$7-(Riskregister!$L$7-Riskregister!$K$7)*SQRT((1-AA1377)/2)))</f>
        <v>1516830.0776429302</v>
      </c>
      <c r="AC1377" s="30">
        <f t="shared" ca="1" si="841"/>
        <v>0.89312991075314352</v>
      </c>
      <c r="AD1377" s="30">
        <f t="shared" ca="1" si="841"/>
        <v>0.32848509869611631</v>
      </c>
      <c r="AE1377" s="30">
        <f ca="1">IF(Riskregister!$E$8="",0,COUNTIF(BI$4:BI$53,"&lt;"&amp;AC1377)*IF(AD1377&lt;0.5,Riskregister!$K$8+(Riskregister!$L$8-Riskregister!$K$8)*SQRT(AD1377/2),Riskregister!$L$8-(Riskregister!$L$8-Riskregister!$K$8)*SQRT((1-AD1377)/2)))</f>
        <v>11023809.52547168</v>
      </c>
      <c r="AF1377" s="30">
        <f t="shared" ca="1" si="842"/>
        <v>0.18977951527122172</v>
      </c>
      <c r="AG1377" s="30">
        <f t="shared" ca="1" si="842"/>
        <v>0.51279325272253595</v>
      </c>
      <c r="AH1377" s="30">
        <f>IF(Riskregister!$E$9="",0,COUNTIF(BJ$4:BJ$53,"&lt;"&amp;AF1377)*IF(AG1377&lt;0.5,Riskregister!$K$9+(Riskregister!$L$9-Riskregister!$K$9)*SQRT(AG1377/2),Riskregister!$L$9-(Riskregister!$L$9-Riskregister!$K$9)*SQRT((1-AG1377)/2)))</f>
        <v>0</v>
      </c>
      <c r="AI1377" s="30">
        <f t="shared" ca="1" si="843"/>
        <v>0.76262464213589654</v>
      </c>
      <c r="AJ1377" s="30">
        <f t="shared" ca="1" si="843"/>
        <v>0.65408189199903288</v>
      </c>
      <c r="AK1377" s="30">
        <f>IF(Riskregister!$E$10="",0,COUNTIF(BK$4:BK$53,"&lt;"&amp;AI1377)*IF(AJ1377&lt;0.5,Riskregister!$K$10+(Riskregister!$L$10-Riskregister!$K$10)*SQRT(AJ1377/2),Riskregister!$L$10-(Riskregister!$L$10-Riskregister!$K$10)*SQRT((1-AJ1377)/2)))</f>
        <v>0</v>
      </c>
      <c r="AL1377" s="30">
        <f t="shared" ca="1" si="844"/>
        <v>0.18605619811563168</v>
      </c>
      <c r="AM1377" s="30">
        <f t="shared" ca="1" si="844"/>
        <v>0.30977504710361703</v>
      </c>
      <c r="AN1377" s="30">
        <f>IF(Riskregister!$E$11="",0,COUNTIF(BL$4:BL$53,"&lt;"&amp;AL1377)*IF(AM1377&lt;0.5,Riskregister!$K$11+(Riskregister!$L$11-Riskregister!$K$11)*SQRT(AM1377/2),Riskregister!$L$11-(Riskregister!$L$11-Riskregister!$K$11)*SQRT((1-AM1377)/2)))</f>
        <v>0</v>
      </c>
      <c r="AO1377" s="30">
        <f t="shared" ca="1" si="845"/>
        <v>0.93916015002621456</v>
      </c>
      <c r="AP1377" s="30">
        <f t="shared" ca="1" si="845"/>
        <v>0.48400268911679167</v>
      </c>
      <c r="AQ1377" s="30">
        <f>IF(Riskregister!$E$12="",0,COUNTIF(BM$4:BM$53,"&lt;"&amp;AO1377)*IF(AP1377&lt;0.5,Riskregister!$K$12+(Riskregister!$L$12-Riskregister!$K$12)*SQRT(AP1377/2),Riskregister!$L$12-(Riskregister!$L$12-Riskregister!$K$12)*SQRT((1-AP1377)/2)))</f>
        <v>0</v>
      </c>
      <c r="AR1377" s="30">
        <f t="shared" ca="1" si="846"/>
        <v>0.19418658593112836</v>
      </c>
      <c r="AS1377" s="30">
        <f t="shared" ca="1" si="846"/>
        <v>0.46512168976881041</v>
      </c>
      <c r="AT1377" s="30">
        <f>IF(Riskregister!$E$13="",0,COUNTIF(BN$4:BN$53,"&lt;"&amp;AR1377)*IF(AS1377&lt;0.5,Riskregister!$K$13+(Riskregister!$L$13-Riskregister!$K$13)*SQRT(AS1377/2),Riskregister!$L$13-(Riskregister!$L$13-Riskregister!$K$13)*SQRT((1-AS1377)/2)))</f>
        <v>0</v>
      </c>
      <c r="AU1377" s="30">
        <f t="shared" ca="1" si="847"/>
        <v>0.80567491831009308</v>
      </c>
      <c r="AV1377" s="30">
        <f t="shared" ca="1" si="847"/>
        <v>0.57422831614330361</v>
      </c>
      <c r="AW1377" s="30">
        <f>IF(Riskregister!$E$14="",0,COUNTIF(BO$4:BO$53,"&lt;"&amp;AU1377)*IF(AV1377&lt;0.5,Riskregister!$K$14+(Riskregister!$L$14-Riskregister!$K$14)*SQRT(AV1377/2),Riskregister!$L$14-(Riskregister!$L$14-Riskregister!$K$14)*SQRT((1-AV1377)/2)))</f>
        <v>0</v>
      </c>
      <c r="AX1377" s="30">
        <f t="shared" ca="1" si="848"/>
        <v>0.89236395609067698</v>
      </c>
      <c r="AY1377" s="30">
        <f t="shared" ca="1" si="848"/>
        <v>0.68804483370442071</v>
      </c>
      <c r="AZ1377" s="30">
        <f>IF(Riskregister!$E$15="",0,COUNTIF(BP$4:BP$53,"&lt;"&amp;AX1377)*IF(AY1377&lt;0.5,Riskregister!$K$15+(Riskregister!$L$15-Riskregister!$K$15)*SQRT(AY1377/2),Riskregister!$L$15-(Riskregister!$L$15-Riskregister!$K$15)*SQRT((1-AY1377)/2)))</f>
        <v>0</v>
      </c>
      <c r="BA1377" s="30">
        <f t="shared" ca="1" si="849"/>
        <v>0.57438354606249775</v>
      </c>
      <c r="BB1377" s="30">
        <f t="shared" ca="1" si="849"/>
        <v>0.60857491888446835</v>
      </c>
      <c r="BC1377" s="30">
        <f>IF(Riskregister!$E$16="",0,COUNTIF(BQ$4:BQ$53,"&lt;"&amp;BA1377)*IF(BB1377&lt;0.5,Riskregister!$K$16+(Riskregister!$L$16-Riskregister!$K$16)*SQRT(BB1377/2),Riskregister!$L$16-(Riskregister!$L$16-Riskregister!$K$16)*SQRT((1-BB1377)/2)))</f>
        <v>0</v>
      </c>
      <c r="BD1377" s="30">
        <f t="shared" ca="1" si="837"/>
        <v>18496534.230240203</v>
      </c>
    </row>
    <row r="1378" spans="20:56" x14ac:dyDescent="0.35">
      <c r="T1378" s="30">
        <f t="shared" ca="1" si="838"/>
        <v>7.4076086800480834E-2</v>
      </c>
      <c r="U1378" s="30">
        <f t="shared" ca="1" si="838"/>
        <v>0.72683919334812797</v>
      </c>
      <c r="V1378" s="30">
        <f ca="1">IF(Riskregister!$E$5="",0,COUNTIF(BF$4:BF$53,"&lt;"&amp;T1378)*IF(U1378&lt;0.5,Riskregister!$K$5+(Riskregister!$L$5-Riskregister!$K$5)*SQRT(U1378/2),Riskregister!$L$5-(Riskregister!$L$5-Riskregister!$K$5)*SQRT((1-U1378)/2)))</f>
        <v>433694.46288983023</v>
      </c>
      <c r="W1378" s="30">
        <f t="shared" ca="1" si="839"/>
        <v>0.42800076693153311</v>
      </c>
      <c r="X1378" s="30">
        <f t="shared" ca="1" si="839"/>
        <v>0.38199089969720557</v>
      </c>
      <c r="Y1378" s="30">
        <f ca="1">IF(Riskregister!$E$6="",0,COUNTIF(BG$4:BG$53,"&lt;"&amp;W1378)*IF(X1378&lt;0.5,Riskregister!$K$6+(Riskregister!$L$6-Riskregister!$K$6)*SQRT(X1378/2),Riskregister!$L$6-(Riskregister!$L$6-Riskregister!$K$6)*SQRT((1-X1378)/2)))</f>
        <v>986654.47148635285</v>
      </c>
      <c r="Z1378" s="30">
        <f t="shared" ca="1" si="840"/>
        <v>6.0603803987826499E-2</v>
      </c>
      <c r="AA1378" s="30">
        <f t="shared" ca="1" si="840"/>
        <v>0.87619504064318554</v>
      </c>
      <c r="AB1378" s="30">
        <f ca="1">IF(Riskregister!$E$7="",0,COUNTIF(BH$4:BH$53,"&lt;"&amp;Z1378)*IF(AA1378&lt;0.5,Riskregister!$K$7+(Riskregister!$L$7-Riskregister!$K$7)*SQRT(AA1378/2),Riskregister!$L$7-(Riskregister!$L$7-Riskregister!$K$7)*SQRT((1-AA1378)/2)))</f>
        <v>938757.8061540518</v>
      </c>
      <c r="AC1378" s="30">
        <f t="shared" ca="1" si="841"/>
        <v>0.26139204776416525</v>
      </c>
      <c r="AD1378" s="30">
        <f t="shared" ca="1" si="841"/>
        <v>0.62825688979465466</v>
      </c>
      <c r="AE1378" s="30">
        <f ca="1">IF(Riskregister!$E$8="",0,COUNTIF(BI$4:BI$53,"&lt;"&amp;AC1378)*IF(AD1378&lt;0.5,Riskregister!$K$8+(Riskregister!$L$8-Riskregister!$K$8)*SQRT(AD1378/2),Riskregister!$L$8-(Riskregister!$L$8-Riskregister!$K$8)*SQRT((1-AD1378)/2)))</f>
        <v>5947394.5900356695</v>
      </c>
      <c r="AF1378" s="30">
        <f t="shared" ca="1" si="842"/>
        <v>0.16487145987326923</v>
      </c>
      <c r="AG1378" s="30">
        <f t="shared" ca="1" si="842"/>
        <v>0.341211709541134</v>
      </c>
      <c r="AH1378" s="30">
        <f>IF(Riskregister!$E$9="",0,COUNTIF(BJ$4:BJ$53,"&lt;"&amp;AF1378)*IF(AG1378&lt;0.5,Riskregister!$K$9+(Riskregister!$L$9-Riskregister!$K$9)*SQRT(AG1378/2),Riskregister!$L$9-(Riskregister!$L$9-Riskregister!$K$9)*SQRT((1-AG1378)/2)))</f>
        <v>0</v>
      </c>
      <c r="AI1378" s="30">
        <f t="shared" ca="1" si="843"/>
        <v>0.54440518659822612</v>
      </c>
      <c r="AJ1378" s="30">
        <f t="shared" ca="1" si="843"/>
        <v>0.3203483355682768</v>
      </c>
      <c r="AK1378" s="30">
        <f>IF(Riskregister!$E$10="",0,COUNTIF(BK$4:BK$53,"&lt;"&amp;AI1378)*IF(AJ1378&lt;0.5,Riskregister!$K$10+(Riskregister!$L$10-Riskregister!$K$10)*SQRT(AJ1378/2),Riskregister!$L$10-(Riskregister!$L$10-Riskregister!$K$10)*SQRT((1-AJ1378)/2)))</f>
        <v>0</v>
      </c>
      <c r="AL1378" s="30">
        <f t="shared" ca="1" si="844"/>
        <v>2.6183666363261748E-2</v>
      </c>
      <c r="AM1378" s="30">
        <f t="shared" ca="1" si="844"/>
        <v>0.11986612033165323</v>
      </c>
      <c r="AN1378" s="30">
        <f>IF(Riskregister!$E$11="",0,COUNTIF(BL$4:BL$53,"&lt;"&amp;AL1378)*IF(AM1378&lt;0.5,Riskregister!$K$11+(Riskregister!$L$11-Riskregister!$K$11)*SQRT(AM1378/2),Riskregister!$L$11-(Riskregister!$L$11-Riskregister!$K$11)*SQRT((1-AM1378)/2)))</f>
        <v>0</v>
      </c>
      <c r="AO1378" s="30">
        <f t="shared" ca="1" si="845"/>
        <v>0.37266942345711285</v>
      </c>
      <c r="AP1378" s="30">
        <f t="shared" ca="1" si="845"/>
        <v>0.87025471401198207</v>
      </c>
      <c r="AQ1378" s="30">
        <f>IF(Riskregister!$E$12="",0,COUNTIF(BM$4:BM$53,"&lt;"&amp;AO1378)*IF(AP1378&lt;0.5,Riskregister!$K$12+(Riskregister!$L$12-Riskregister!$K$12)*SQRT(AP1378/2),Riskregister!$L$12-(Riskregister!$L$12-Riskregister!$K$12)*SQRT((1-AP1378)/2)))</f>
        <v>0</v>
      </c>
      <c r="AR1378" s="30">
        <f t="shared" ca="1" si="846"/>
        <v>0.63143905248443799</v>
      </c>
      <c r="AS1378" s="30">
        <f t="shared" ca="1" si="846"/>
        <v>0.15222716776234235</v>
      </c>
      <c r="AT1378" s="30">
        <f>IF(Riskregister!$E$13="",0,COUNTIF(BN$4:BN$53,"&lt;"&amp;AR1378)*IF(AS1378&lt;0.5,Riskregister!$K$13+(Riskregister!$L$13-Riskregister!$K$13)*SQRT(AS1378/2),Riskregister!$L$13-(Riskregister!$L$13-Riskregister!$K$13)*SQRT((1-AS1378)/2)))</f>
        <v>0</v>
      </c>
      <c r="AU1378" s="30">
        <f t="shared" ca="1" si="847"/>
        <v>0.84092812854664956</v>
      </c>
      <c r="AV1378" s="30">
        <f t="shared" ca="1" si="847"/>
        <v>0.62761734855514462</v>
      </c>
      <c r="AW1378" s="30">
        <f>IF(Riskregister!$E$14="",0,COUNTIF(BO$4:BO$53,"&lt;"&amp;AU1378)*IF(AV1378&lt;0.5,Riskregister!$K$14+(Riskregister!$L$14-Riskregister!$K$14)*SQRT(AV1378/2),Riskregister!$L$14-(Riskregister!$L$14-Riskregister!$K$14)*SQRT((1-AV1378)/2)))</f>
        <v>0</v>
      </c>
      <c r="AX1378" s="30">
        <f t="shared" ca="1" si="848"/>
        <v>0.38541130835722248</v>
      </c>
      <c r="AY1378" s="30">
        <f t="shared" ca="1" si="848"/>
        <v>2.6081088316849854E-2</v>
      </c>
      <c r="AZ1378" s="30">
        <f>IF(Riskregister!$E$15="",0,COUNTIF(BP$4:BP$53,"&lt;"&amp;AX1378)*IF(AY1378&lt;0.5,Riskregister!$K$15+(Riskregister!$L$15-Riskregister!$K$15)*SQRT(AY1378/2),Riskregister!$L$15-(Riskregister!$L$15-Riskregister!$K$15)*SQRT((1-AY1378)/2)))</f>
        <v>0</v>
      </c>
      <c r="BA1378" s="30">
        <f t="shared" ca="1" si="849"/>
        <v>0.57026737942629313</v>
      </c>
      <c r="BB1378" s="30">
        <f t="shared" ca="1" si="849"/>
        <v>0.79193857464514905</v>
      </c>
      <c r="BC1378" s="30">
        <f>IF(Riskregister!$E$16="",0,COUNTIF(BQ$4:BQ$53,"&lt;"&amp;BA1378)*IF(BB1378&lt;0.5,Riskregister!$K$16+(Riskregister!$L$16-Riskregister!$K$16)*SQRT(BB1378/2),Riskregister!$L$16-(Riskregister!$L$16-Riskregister!$K$16)*SQRT((1-BB1378)/2)))</f>
        <v>0</v>
      </c>
      <c r="BD1378" s="30">
        <f t="shared" ca="1" si="837"/>
        <v>8306501.3305659043</v>
      </c>
    </row>
    <row r="1379" spans="20:56" x14ac:dyDescent="0.35">
      <c r="T1379" s="30">
        <f t="shared" ca="1" si="838"/>
        <v>0.29814456782678977</v>
      </c>
      <c r="U1379" s="30">
        <f t="shared" ca="1" si="838"/>
        <v>0.72691838823416288</v>
      </c>
      <c r="V1379" s="30">
        <f ca="1">IF(Riskregister!$E$5="",0,COUNTIF(BF$4:BF$53,"&lt;"&amp;T1379)*IF(U1379&lt;0.5,Riskregister!$K$5+(Riskregister!$L$5-Riskregister!$K$5)*SQRT(U1379/2),Riskregister!$L$5-(Riskregister!$L$5-Riskregister!$K$5)*SQRT((1-U1379)/2)))</f>
        <v>867437.1446400485</v>
      </c>
      <c r="W1379" s="30">
        <f t="shared" ca="1" si="839"/>
        <v>0.15370556371848421</v>
      </c>
      <c r="X1379" s="30">
        <f t="shared" ca="1" si="839"/>
        <v>0.84034796371249398</v>
      </c>
      <c r="Y1379" s="30">
        <f ca="1">IF(Riskregister!$E$6="",0,COUNTIF(BG$4:BG$53,"&lt;"&amp;W1379)*IF(X1379&lt;0.5,Riskregister!$K$6+(Riskregister!$L$6-Riskregister!$K$6)*SQRT(X1379/2),Riskregister!$L$6-(Riskregister!$L$6-Riskregister!$K$6)*SQRT((1-X1379)/2)))</f>
        <v>1491437.0257423769</v>
      </c>
      <c r="Z1379" s="30">
        <f t="shared" ca="1" si="840"/>
        <v>0.52861386419756395</v>
      </c>
      <c r="AA1379" s="30">
        <f t="shared" ca="1" si="840"/>
        <v>0.55005435911465039</v>
      </c>
      <c r="AB1379" s="30">
        <f ca="1">IF(Riskregister!$E$7="",0,COUNTIF(BH$4:BH$53,"&lt;"&amp;Z1379)*IF(AA1379&lt;0.5,Riskregister!$K$7+(Riskregister!$L$7-Riskregister!$K$7)*SQRT(AA1379/2),Riskregister!$L$7-(Riskregister!$L$7-Riskregister!$K$7)*SQRT((1-AA1379)/2)))</f>
        <v>1403942.7033788688</v>
      </c>
      <c r="AC1379" s="30">
        <f t="shared" ca="1" si="841"/>
        <v>8.0620094873502524E-3</v>
      </c>
      <c r="AD1379" s="30">
        <f t="shared" ca="1" si="841"/>
        <v>0.35480598643156591</v>
      </c>
      <c r="AE1379" s="30">
        <f ca="1">IF(Riskregister!$E$8="",0,COUNTIF(BI$4:BI$53,"&lt;"&amp;AC1379)*IF(AD1379&lt;0.5,Riskregister!$K$8+(Riskregister!$L$8-Riskregister!$K$8)*SQRT(AD1379/2),Riskregister!$L$8-(Riskregister!$L$8-Riskregister!$K$8)*SQRT((1-AD1379)/2)))</f>
        <v>0</v>
      </c>
      <c r="AF1379" s="30">
        <f t="shared" ca="1" si="842"/>
        <v>0.9176623145005619</v>
      </c>
      <c r="AG1379" s="30">
        <f t="shared" ca="1" si="842"/>
        <v>0.34490538584740016</v>
      </c>
      <c r="AH1379" s="30">
        <f>IF(Riskregister!$E$9="",0,COUNTIF(BJ$4:BJ$53,"&lt;"&amp;AF1379)*IF(AG1379&lt;0.5,Riskregister!$K$9+(Riskregister!$L$9-Riskregister!$K$9)*SQRT(AG1379/2),Riskregister!$L$9-(Riskregister!$L$9-Riskregister!$K$9)*SQRT((1-AG1379)/2)))</f>
        <v>0</v>
      </c>
      <c r="AI1379" s="30">
        <f t="shared" ca="1" si="843"/>
        <v>0.18085578240690137</v>
      </c>
      <c r="AJ1379" s="30">
        <f t="shared" ca="1" si="843"/>
        <v>0.28525920550760719</v>
      </c>
      <c r="AK1379" s="30">
        <f>IF(Riskregister!$E$10="",0,COUNTIF(BK$4:BK$53,"&lt;"&amp;AI1379)*IF(AJ1379&lt;0.5,Riskregister!$K$10+(Riskregister!$L$10-Riskregister!$K$10)*SQRT(AJ1379/2),Riskregister!$L$10-(Riskregister!$L$10-Riskregister!$K$10)*SQRT((1-AJ1379)/2)))</f>
        <v>0</v>
      </c>
      <c r="AL1379" s="30">
        <f t="shared" ca="1" si="844"/>
        <v>0.60844481225636371</v>
      </c>
      <c r="AM1379" s="30">
        <f t="shared" ca="1" si="844"/>
        <v>0.79997914223186772</v>
      </c>
      <c r="AN1379" s="30">
        <f>IF(Riskregister!$E$11="",0,COUNTIF(BL$4:BL$53,"&lt;"&amp;AL1379)*IF(AM1379&lt;0.5,Riskregister!$K$11+(Riskregister!$L$11-Riskregister!$K$11)*SQRT(AM1379/2),Riskregister!$L$11-(Riskregister!$L$11-Riskregister!$K$11)*SQRT((1-AM1379)/2)))</f>
        <v>0</v>
      </c>
      <c r="AO1379" s="30">
        <f t="shared" ca="1" si="845"/>
        <v>0.33753080941147606</v>
      </c>
      <c r="AP1379" s="30">
        <f t="shared" ca="1" si="845"/>
        <v>0.14657665906424244</v>
      </c>
      <c r="AQ1379" s="30">
        <f>IF(Riskregister!$E$12="",0,COUNTIF(BM$4:BM$53,"&lt;"&amp;AO1379)*IF(AP1379&lt;0.5,Riskregister!$K$12+(Riskregister!$L$12-Riskregister!$K$12)*SQRT(AP1379/2),Riskregister!$L$12-(Riskregister!$L$12-Riskregister!$K$12)*SQRT((1-AP1379)/2)))</f>
        <v>0</v>
      </c>
      <c r="AR1379" s="30">
        <f t="shared" ca="1" si="846"/>
        <v>0.7424130945434364</v>
      </c>
      <c r="AS1379" s="30">
        <f t="shared" ca="1" si="846"/>
        <v>0.87780445979582444</v>
      </c>
      <c r="AT1379" s="30">
        <f>IF(Riskregister!$E$13="",0,COUNTIF(BN$4:BN$53,"&lt;"&amp;AR1379)*IF(AS1379&lt;0.5,Riskregister!$K$13+(Riskregister!$L$13-Riskregister!$K$13)*SQRT(AS1379/2),Riskregister!$L$13-(Riskregister!$L$13-Riskregister!$K$13)*SQRT((1-AS1379)/2)))</f>
        <v>0</v>
      </c>
      <c r="AU1379" s="30">
        <f t="shared" ca="1" si="847"/>
        <v>0.98971785026505332</v>
      </c>
      <c r="AV1379" s="30">
        <f t="shared" ca="1" si="847"/>
        <v>0.85525580028646664</v>
      </c>
      <c r="AW1379" s="30">
        <f>IF(Riskregister!$E$14="",0,COUNTIF(BO$4:BO$53,"&lt;"&amp;AU1379)*IF(AV1379&lt;0.5,Riskregister!$K$14+(Riskregister!$L$14-Riskregister!$K$14)*SQRT(AV1379/2),Riskregister!$L$14-(Riskregister!$L$14-Riskregister!$K$14)*SQRT((1-AV1379)/2)))</f>
        <v>0</v>
      </c>
      <c r="AX1379" s="30">
        <f t="shared" ca="1" si="848"/>
        <v>0.44316563710043766</v>
      </c>
      <c r="AY1379" s="30">
        <f t="shared" ca="1" si="848"/>
        <v>0.32839279507884112</v>
      </c>
      <c r="AZ1379" s="30">
        <f>IF(Riskregister!$E$15="",0,COUNTIF(BP$4:BP$53,"&lt;"&amp;AX1379)*IF(AY1379&lt;0.5,Riskregister!$K$15+(Riskregister!$L$15-Riskregister!$K$15)*SQRT(AY1379/2),Riskregister!$L$15-(Riskregister!$L$15-Riskregister!$K$15)*SQRT((1-AY1379)/2)))</f>
        <v>0</v>
      </c>
      <c r="BA1379" s="30">
        <f t="shared" ca="1" si="849"/>
        <v>0.23087609754608962</v>
      </c>
      <c r="BB1379" s="30">
        <f t="shared" ca="1" si="849"/>
        <v>0.71558630315920757</v>
      </c>
      <c r="BC1379" s="30">
        <f>IF(Riskregister!$E$16="",0,COUNTIF(BQ$4:BQ$53,"&lt;"&amp;BA1379)*IF(BB1379&lt;0.5,Riskregister!$K$16+(Riskregister!$L$16-Riskregister!$K$16)*SQRT(BB1379/2),Riskregister!$L$16-(Riskregister!$L$16-Riskregister!$K$16)*SQRT((1-BB1379)/2)))</f>
        <v>0</v>
      </c>
      <c r="BD1379" s="30">
        <f t="shared" ca="1" si="837"/>
        <v>3762816.8737612939</v>
      </c>
    </row>
    <row r="1380" spans="20:56" x14ac:dyDescent="0.35">
      <c r="T1380" s="30">
        <f t="shared" ca="1" si="838"/>
        <v>0.6169176392735769</v>
      </c>
      <c r="U1380" s="30">
        <f t="shared" ca="1" si="838"/>
        <v>0.5427774832565283</v>
      </c>
      <c r="V1380" s="30">
        <f ca="1">IF(Riskregister!$E$5="",0,COUNTIF(BF$4:BF$53,"&lt;"&amp;T1380)*IF(U1380&lt;0.5,Riskregister!$K$5+(Riskregister!$L$5-Riskregister!$K$5)*SQRT(U1380/2),Riskregister!$L$5-(Riskregister!$L$5-Riskregister!$K$5)*SQRT((1-U1380)/2)))</f>
        <v>1539360.4255413164</v>
      </c>
      <c r="W1380" s="30">
        <f t="shared" ca="1" si="839"/>
        <v>0.45574321433915232</v>
      </c>
      <c r="X1380" s="30">
        <f t="shared" ca="1" si="839"/>
        <v>0.89695987853394665</v>
      </c>
      <c r="Y1380" s="30">
        <f ca="1">IF(Riskregister!$E$6="",0,COUNTIF(BG$4:BG$53,"&lt;"&amp;W1380)*IF(X1380&lt;0.5,Riskregister!$K$6+(Riskregister!$L$6-Riskregister!$K$6)*SQRT(X1380/2),Riskregister!$L$6-(Riskregister!$L$6-Riskregister!$K$6)*SQRT((1-X1380)/2)))</f>
        <v>3182870.8871298088</v>
      </c>
      <c r="Z1380" s="30">
        <f t="shared" ca="1" si="840"/>
        <v>0.60504268659648175</v>
      </c>
      <c r="AA1380" s="30">
        <f t="shared" ca="1" si="840"/>
        <v>1.9825868458712703E-3</v>
      </c>
      <c r="AB1380" s="30">
        <f ca="1">IF(Riskregister!$E$7="",0,COUNTIF(BH$4:BH$53,"&lt;"&amp;Z1380)*IF(AA1380&lt;0.5,Riskregister!$K$7+(Riskregister!$L$7-Riskregister!$K$7)*SQRT(AA1380/2),Riskregister!$L$7-(Riskregister!$L$7-Riskregister!$K$7)*SQRT((1-AA1380)/2)))</f>
        <v>427137.79081080266</v>
      </c>
      <c r="AC1380" s="30">
        <f t="shared" ca="1" si="841"/>
        <v>0.6622207803899065</v>
      </c>
      <c r="AD1380" s="30">
        <f t="shared" ca="1" si="841"/>
        <v>0.72094516131129682</v>
      </c>
      <c r="AE1380" s="30">
        <f ca="1">IF(Riskregister!$E$8="",0,COUNTIF(BI$4:BI$53,"&lt;"&amp;AC1380)*IF(AD1380&lt;0.5,Riskregister!$K$8+(Riskregister!$L$8-Riskregister!$K$8)*SQRT(AD1380/2),Riskregister!$L$8-(Riskregister!$L$8-Riskregister!$K$8)*SQRT((1-AD1380)/2)))</f>
        <v>9733174.9374171793</v>
      </c>
      <c r="AF1380" s="30">
        <f t="shared" ca="1" si="842"/>
        <v>0.67755492606019674</v>
      </c>
      <c r="AG1380" s="30">
        <f t="shared" ca="1" si="842"/>
        <v>6.5144191904233928E-2</v>
      </c>
      <c r="AH1380" s="30">
        <f>IF(Riskregister!$E$9="",0,COUNTIF(BJ$4:BJ$53,"&lt;"&amp;AF1380)*IF(AG1380&lt;0.5,Riskregister!$K$9+(Riskregister!$L$9-Riskregister!$K$9)*SQRT(AG1380/2),Riskregister!$L$9-(Riskregister!$L$9-Riskregister!$K$9)*SQRT((1-AG1380)/2)))</f>
        <v>0</v>
      </c>
      <c r="AI1380" s="30">
        <f t="shared" ca="1" si="843"/>
        <v>0.49240208444730083</v>
      </c>
      <c r="AJ1380" s="30">
        <f t="shared" ca="1" si="843"/>
        <v>6.0857012995746751E-2</v>
      </c>
      <c r="AK1380" s="30">
        <f>IF(Riskregister!$E$10="",0,COUNTIF(BK$4:BK$53,"&lt;"&amp;AI1380)*IF(AJ1380&lt;0.5,Riskregister!$K$10+(Riskregister!$L$10-Riskregister!$K$10)*SQRT(AJ1380/2),Riskregister!$L$10-(Riskregister!$L$10-Riskregister!$K$10)*SQRT((1-AJ1380)/2)))</f>
        <v>0</v>
      </c>
      <c r="AL1380" s="30">
        <f t="shared" ca="1" si="844"/>
        <v>3.5852784744109134E-2</v>
      </c>
      <c r="AM1380" s="30">
        <f t="shared" ca="1" si="844"/>
        <v>0.36896818380426599</v>
      </c>
      <c r="AN1380" s="30">
        <f>IF(Riskregister!$E$11="",0,COUNTIF(BL$4:BL$53,"&lt;"&amp;AL1380)*IF(AM1380&lt;0.5,Riskregister!$K$11+(Riskregister!$L$11-Riskregister!$K$11)*SQRT(AM1380/2),Riskregister!$L$11-(Riskregister!$L$11-Riskregister!$K$11)*SQRT((1-AM1380)/2)))</f>
        <v>0</v>
      </c>
      <c r="AO1380" s="30">
        <f t="shared" ca="1" si="845"/>
        <v>0.87952269460078691</v>
      </c>
      <c r="AP1380" s="30">
        <f t="shared" ca="1" si="845"/>
        <v>0.32715486649534087</v>
      </c>
      <c r="AQ1380" s="30">
        <f>IF(Riskregister!$E$12="",0,COUNTIF(BM$4:BM$53,"&lt;"&amp;AO1380)*IF(AP1380&lt;0.5,Riskregister!$K$12+(Riskregister!$L$12-Riskregister!$K$12)*SQRT(AP1380/2),Riskregister!$L$12-(Riskregister!$L$12-Riskregister!$K$12)*SQRT((1-AP1380)/2)))</f>
        <v>0</v>
      </c>
      <c r="AR1380" s="30">
        <f t="shared" ca="1" si="846"/>
        <v>0.31087770452141839</v>
      </c>
      <c r="AS1380" s="30">
        <f t="shared" ca="1" si="846"/>
        <v>8.3461630402465348E-2</v>
      </c>
      <c r="AT1380" s="30">
        <f>IF(Riskregister!$E$13="",0,COUNTIF(BN$4:BN$53,"&lt;"&amp;AR1380)*IF(AS1380&lt;0.5,Riskregister!$K$13+(Riskregister!$L$13-Riskregister!$K$13)*SQRT(AS1380/2),Riskregister!$L$13-(Riskregister!$L$13-Riskregister!$K$13)*SQRT((1-AS1380)/2)))</f>
        <v>0</v>
      </c>
      <c r="AU1380" s="30">
        <f t="shared" ca="1" si="847"/>
        <v>0.95878970428019872</v>
      </c>
      <c r="AV1380" s="30">
        <f t="shared" ca="1" si="847"/>
        <v>0.70137893338918533</v>
      </c>
      <c r="AW1380" s="30">
        <f>IF(Riskregister!$E$14="",0,COUNTIF(BO$4:BO$53,"&lt;"&amp;AU1380)*IF(AV1380&lt;0.5,Riskregister!$K$14+(Riskregister!$L$14-Riskregister!$K$14)*SQRT(AV1380/2),Riskregister!$L$14-(Riskregister!$L$14-Riskregister!$K$14)*SQRT((1-AV1380)/2)))</f>
        <v>0</v>
      </c>
      <c r="AX1380" s="30">
        <f t="shared" ca="1" si="848"/>
        <v>0.57073404622826329</v>
      </c>
      <c r="AY1380" s="30">
        <f t="shared" ca="1" si="848"/>
        <v>0.84913709762644962</v>
      </c>
      <c r="AZ1380" s="30">
        <f>IF(Riskregister!$E$15="",0,COUNTIF(BP$4:BP$53,"&lt;"&amp;AX1380)*IF(AY1380&lt;0.5,Riskregister!$K$15+(Riskregister!$L$15-Riskregister!$K$15)*SQRT(AY1380/2),Riskregister!$L$15-(Riskregister!$L$15-Riskregister!$K$15)*SQRT((1-AY1380)/2)))</f>
        <v>0</v>
      </c>
      <c r="BA1380" s="30">
        <f t="shared" ca="1" si="849"/>
        <v>0.22604962396803274</v>
      </c>
      <c r="BB1380" s="30">
        <f t="shared" ca="1" si="849"/>
        <v>0.26124905675109544</v>
      </c>
      <c r="BC1380" s="30">
        <f>IF(Riskregister!$E$16="",0,COUNTIF(BQ$4:BQ$53,"&lt;"&amp;BA1380)*IF(BB1380&lt;0.5,Riskregister!$K$16+(Riskregister!$L$16-Riskregister!$K$16)*SQRT(BB1380/2),Riskregister!$L$16-(Riskregister!$L$16-Riskregister!$K$16)*SQRT((1-BB1380)/2)))</f>
        <v>0</v>
      </c>
      <c r="BD1380" s="30">
        <f t="shared" ca="1" si="837"/>
        <v>14882544.040899107</v>
      </c>
    </row>
    <row r="1381" spans="20:56" x14ac:dyDescent="0.35">
      <c r="T1381" s="30">
        <f t="shared" ca="1" si="838"/>
        <v>0.78714325420113218</v>
      </c>
      <c r="U1381" s="30">
        <f t="shared" ca="1" si="838"/>
        <v>0.10548580424535015</v>
      </c>
      <c r="V1381" s="30">
        <f ca="1">IF(Riskregister!$E$5="",0,COUNTIF(BF$4:BF$53,"&lt;"&amp;T1381)*IF(U1381&lt;0.5,Riskregister!$K$5+(Riskregister!$L$5-Riskregister!$K$5)*SQRT(U1381/2),Riskregister!$L$5-(Riskregister!$L$5-Riskregister!$K$5)*SQRT((1-U1381)/2)))</f>
        <v>1266731.0151288025</v>
      </c>
      <c r="W1381" s="30">
        <f t="shared" ca="1" si="839"/>
        <v>0.70194631153494191</v>
      </c>
      <c r="X1381" s="30">
        <f t="shared" ca="1" si="839"/>
        <v>4.2971589718780012E-2</v>
      </c>
      <c r="Y1381" s="30">
        <f ca="1">IF(Riskregister!$E$6="",0,COUNTIF(BG$4:BG$53,"&lt;"&amp;W1381)*IF(X1381&lt;0.5,Riskregister!$K$6+(Riskregister!$L$6-Riskregister!$K$6)*SQRT(X1381/2),Riskregister!$L$6-(Riskregister!$L$6-Riskregister!$K$6)*SQRT((1-X1381)/2)))</f>
        <v>1391533.8136174681</v>
      </c>
      <c r="Z1381" s="30">
        <f t="shared" ca="1" si="840"/>
        <v>0.96991717367476271</v>
      </c>
      <c r="AA1381" s="30">
        <f t="shared" ca="1" si="840"/>
        <v>0.14623550945556729</v>
      </c>
      <c r="AB1381" s="30">
        <f ca="1">IF(Riskregister!$E$7="",0,COUNTIF(BH$4:BH$53,"&lt;"&amp;Z1381)*IF(AA1381&lt;0.5,Riskregister!$K$7+(Riskregister!$L$7-Riskregister!$K$7)*SQRT(AA1381/2),Riskregister!$L$7-(Riskregister!$L$7-Riskregister!$K$7)*SQRT((1-AA1381)/2)))</f>
        <v>1591051.3529372956</v>
      </c>
      <c r="AC1381" s="30">
        <f t="shared" ca="1" si="841"/>
        <v>0.99228033746250899</v>
      </c>
      <c r="AD1381" s="30">
        <f t="shared" ca="1" si="841"/>
        <v>7.551338735313895E-2</v>
      </c>
      <c r="AE1381" s="30">
        <f ca="1">IF(Riskregister!$E$8="",0,COUNTIF(BI$4:BI$53,"&lt;"&amp;AC1381)*IF(AD1381&lt;0.5,Riskregister!$K$8+(Riskregister!$L$8-Riskregister!$K$8)*SQRT(AD1381/2),Riskregister!$L$8-(Riskregister!$L$8-Riskregister!$K$8)*SQRT((1-AD1381)/2)))</f>
        <v>9706086.7262979336</v>
      </c>
      <c r="AF1381" s="30">
        <f t="shared" ca="1" si="842"/>
        <v>0.93941740510467608</v>
      </c>
      <c r="AG1381" s="30">
        <f t="shared" ca="1" si="842"/>
        <v>0.47960429746626454</v>
      </c>
      <c r="AH1381" s="30">
        <f>IF(Riskregister!$E$9="",0,COUNTIF(BJ$4:BJ$53,"&lt;"&amp;AF1381)*IF(AG1381&lt;0.5,Riskregister!$K$9+(Riskregister!$L$9-Riskregister!$K$9)*SQRT(AG1381/2),Riskregister!$L$9-(Riskregister!$L$9-Riskregister!$K$9)*SQRT((1-AG1381)/2)))</f>
        <v>0</v>
      </c>
      <c r="AI1381" s="30">
        <f t="shared" ca="1" si="843"/>
        <v>9.0397520389227104E-3</v>
      </c>
      <c r="AJ1381" s="30">
        <f t="shared" ca="1" si="843"/>
        <v>0.91824427939558173</v>
      </c>
      <c r="AK1381" s="30">
        <f>IF(Riskregister!$E$10="",0,COUNTIF(BK$4:BK$53,"&lt;"&amp;AI1381)*IF(AJ1381&lt;0.5,Riskregister!$K$10+(Riskregister!$L$10-Riskregister!$K$10)*SQRT(AJ1381/2),Riskregister!$L$10-(Riskregister!$L$10-Riskregister!$K$10)*SQRT((1-AJ1381)/2)))</f>
        <v>0</v>
      </c>
      <c r="AL1381" s="30">
        <f t="shared" ca="1" si="844"/>
        <v>0.4740249866486228</v>
      </c>
      <c r="AM1381" s="30">
        <f t="shared" ca="1" si="844"/>
        <v>0.25745075052352184</v>
      </c>
      <c r="AN1381" s="30">
        <f>IF(Riskregister!$E$11="",0,COUNTIF(BL$4:BL$53,"&lt;"&amp;AL1381)*IF(AM1381&lt;0.5,Riskregister!$K$11+(Riskregister!$L$11-Riskregister!$K$11)*SQRT(AM1381/2),Riskregister!$L$11-(Riskregister!$L$11-Riskregister!$K$11)*SQRT((1-AM1381)/2)))</f>
        <v>0</v>
      </c>
      <c r="AO1381" s="30">
        <f t="shared" ca="1" si="845"/>
        <v>0.40045725309543767</v>
      </c>
      <c r="AP1381" s="30">
        <f t="shared" ca="1" si="845"/>
        <v>0.46029194826128073</v>
      </c>
      <c r="AQ1381" s="30">
        <f>IF(Riskregister!$E$12="",0,COUNTIF(BM$4:BM$53,"&lt;"&amp;AO1381)*IF(AP1381&lt;0.5,Riskregister!$K$12+(Riskregister!$L$12-Riskregister!$K$12)*SQRT(AP1381/2),Riskregister!$L$12-(Riskregister!$L$12-Riskregister!$K$12)*SQRT((1-AP1381)/2)))</f>
        <v>0</v>
      </c>
      <c r="AR1381" s="30">
        <f t="shared" ca="1" si="846"/>
        <v>9.3197260565742512E-2</v>
      </c>
      <c r="AS1381" s="30">
        <f t="shared" ca="1" si="846"/>
        <v>0.62396437859888898</v>
      </c>
      <c r="AT1381" s="30">
        <f>IF(Riskregister!$E$13="",0,COUNTIF(BN$4:BN$53,"&lt;"&amp;AR1381)*IF(AS1381&lt;0.5,Riskregister!$K$13+(Riskregister!$L$13-Riskregister!$K$13)*SQRT(AS1381/2),Riskregister!$L$13-(Riskregister!$L$13-Riskregister!$K$13)*SQRT((1-AS1381)/2)))</f>
        <v>0</v>
      </c>
      <c r="AU1381" s="30">
        <f t="shared" ca="1" si="847"/>
        <v>0.66096658669346697</v>
      </c>
      <c r="AV1381" s="30">
        <f t="shared" ca="1" si="847"/>
        <v>0.92922408827689096</v>
      </c>
      <c r="AW1381" s="30">
        <f>IF(Riskregister!$E$14="",0,COUNTIF(BO$4:BO$53,"&lt;"&amp;AU1381)*IF(AV1381&lt;0.5,Riskregister!$K$14+(Riskregister!$L$14-Riskregister!$K$14)*SQRT(AV1381/2),Riskregister!$L$14-(Riskregister!$L$14-Riskregister!$K$14)*SQRT((1-AV1381)/2)))</f>
        <v>0</v>
      </c>
      <c r="AX1381" s="30">
        <f t="shared" ca="1" si="848"/>
        <v>0.40036306827170376</v>
      </c>
      <c r="AY1381" s="30">
        <f t="shared" ca="1" si="848"/>
        <v>0.6242565257665984</v>
      </c>
      <c r="AZ1381" s="30">
        <f>IF(Riskregister!$E$15="",0,COUNTIF(BP$4:BP$53,"&lt;"&amp;AX1381)*IF(AY1381&lt;0.5,Riskregister!$K$15+(Riskregister!$L$15-Riskregister!$K$15)*SQRT(AY1381/2),Riskregister!$L$15-(Riskregister!$L$15-Riskregister!$K$15)*SQRT((1-AY1381)/2)))</f>
        <v>0</v>
      </c>
      <c r="BA1381" s="30">
        <f t="shared" ca="1" si="849"/>
        <v>0.80329108022190221</v>
      </c>
      <c r="BB1381" s="30">
        <f t="shared" ca="1" si="849"/>
        <v>0.93681188939950499</v>
      </c>
      <c r="BC1381" s="30">
        <f>IF(Riskregister!$E$16="",0,COUNTIF(BQ$4:BQ$53,"&lt;"&amp;BA1381)*IF(BB1381&lt;0.5,Riskregister!$K$16+(Riskregister!$L$16-Riskregister!$K$16)*SQRT(BB1381/2),Riskregister!$L$16-(Riskregister!$L$16-Riskregister!$K$16)*SQRT((1-BB1381)/2)))</f>
        <v>0</v>
      </c>
      <c r="BD1381" s="30">
        <f t="shared" ca="1" si="837"/>
        <v>13955402.9079815</v>
      </c>
    </row>
    <row r="1382" spans="20:56" x14ac:dyDescent="0.35">
      <c r="T1382" s="30">
        <f t="shared" ca="1" si="838"/>
        <v>0.46097465179245534</v>
      </c>
      <c r="U1382" s="30">
        <f t="shared" ca="1" si="838"/>
        <v>0.85704961746464547</v>
      </c>
      <c r="V1382" s="30">
        <f ca="1">IF(Riskregister!$E$5="",0,COUNTIF(BF$4:BF$53,"&lt;"&amp;T1382)*IF(U1382&lt;0.5,Riskregister!$K$5+(Riskregister!$L$5-Riskregister!$K$5)*SQRT(U1382/2),Riskregister!$L$5-(Riskregister!$L$5-Riskregister!$K$5)*SQRT((1-U1382)/2)))</f>
        <v>1439079.5986850539</v>
      </c>
      <c r="W1382" s="30">
        <f t="shared" ca="1" si="839"/>
        <v>0.54610817594263394</v>
      </c>
      <c r="X1382" s="30">
        <f t="shared" ca="1" si="839"/>
        <v>1.7515611406297094E-2</v>
      </c>
      <c r="Y1382" s="30">
        <f ca="1">IF(Riskregister!$E$6="",0,COUNTIF(BG$4:BG$53,"&lt;"&amp;W1382)*IF(X1382&lt;0.5,Riskregister!$K$6+(Riskregister!$L$6-Riskregister!$K$6)*SQRT(X1382/2),Riskregister!$L$6-(Riskregister!$L$6-Riskregister!$K$6)*SQRT((1-X1382)/2)))</f>
        <v>736899.33498421335</v>
      </c>
      <c r="Z1382" s="30">
        <f t="shared" ca="1" si="840"/>
        <v>0.30987002338376024</v>
      </c>
      <c r="AA1382" s="30">
        <f t="shared" ca="1" si="840"/>
        <v>7.9067037570555221E-2</v>
      </c>
      <c r="AB1382" s="30">
        <f ca="1">IF(Riskregister!$E$7="",0,COUNTIF(BH$4:BH$53,"&lt;"&amp;Z1382)*IF(AA1382&lt;0.5,Riskregister!$K$7+(Riskregister!$L$7-Riskregister!$K$7)*SQRT(AA1382/2),Riskregister!$L$7-(Riskregister!$L$7-Riskregister!$K$7)*SQRT((1-AA1382)/2)))</f>
        <v>597953.15960616409</v>
      </c>
      <c r="AC1382" s="30">
        <f t="shared" ca="1" si="841"/>
        <v>5.8605203108837101E-2</v>
      </c>
      <c r="AD1382" s="30">
        <f t="shared" ca="1" si="841"/>
        <v>0.7972355149043564</v>
      </c>
      <c r="AE1382" s="30">
        <f ca="1">IF(Riskregister!$E$8="",0,COUNTIF(BI$4:BI$53,"&lt;"&amp;AC1382)*IF(AD1382&lt;0.5,Riskregister!$K$8+(Riskregister!$L$8-Riskregister!$K$8)*SQRT(AD1382/2),Riskregister!$L$8-(Riskregister!$L$8-Riskregister!$K$8)*SQRT((1-AD1382)/2)))</f>
        <v>0</v>
      </c>
      <c r="AF1382" s="30">
        <f t="shared" ca="1" si="842"/>
        <v>0.48640029113769523</v>
      </c>
      <c r="AG1382" s="30">
        <f t="shared" ca="1" si="842"/>
        <v>3.0588100996166601E-2</v>
      </c>
      <c r="AH1382" s="30">
        <f>IF(Riskregister!$E$9="",0,COUNTIF(BJ$4:BJ$53,"&lt;"&amp;AF1382)*IF(AG1382&lt;0.5,Riskregister!$K$9+(Riskregister!$L$9-Riskregister!$K$9)*SQRT(AG1382/2),Riskregister!$L$9-(Riskregister!$L$9-Riskregister!$K$9)*SQRT((1-AG1382)/2)))</f>
        <v>0</v>
      </c>
      <c r="AI1382" s="30">
        <f t="shared" ca="1" si="843"/>
        <v>0.12665100612521185</v>
      </c>
      <c r="AJ1382" s="30">
        <f t="shared" ca="1" si="843"/>
        <v>0.27087571575272984</v>
      </c>
      <c r="AK1382" s="30">
        <f>IF(Riskregister!$E$10="",0,COUNTIF(BK$4:BK$53,"&lt;"&amp;AI1382)*IF(AJ1382&lt;0.5,Riskregister!$K$10+(Riskregister!$L$10-Riskregister!$K$10)*SQRT(AJ1382/2),Riskregister!$L$10-(Riskregister!$L$10-Riskregister!$K$10)*SQRT((1-AJ1382)/2)))</f>
        <v>0</v>
      </c>
      <c r="AL1382" s="30">
        <f t="shared" ca="1" si="844"/>
        <v>0.42266219350613321</v>
      </c>
      <c r="AM1382" s="30">
        <f t="shared" ca="1" si="844"/>
        <v>0.82190818361892592</v>
      </c>
      <c r="AN1382" s="30">
        <f>IF(Riskregister!$E$11="",0,COUNTIF(BL$4:BL$53,"&lt;"&amp;AL1382)*IF(AM1382&lt;0.5,Riskregister!$K$11+(Riskregister!$L$11-Riskregister!$K$11)*SQRT(AM1382/2),Riskregister!$L$11-(Riskregister!$L$11-Riskregister!$K$11)*SQRT((1-AM1382)/2)))</f>
        <v>0</v>
      </c>
      <c r="AO1382" s="30">
        <f t="shared" ca="1" si="845"/>
        <v>0.29977414918406309</v>
      </c>
      <c r="AP1382" s="30">
        <f t="shared" ca="1" si="845"/>
        <v>0.14750850691567474</v>
      </c>
      <c r="AQ1382" s="30">
        <f>IF(Riskregister!$E$12="",0,COUNTIF(BM$4:BM$53,"&lt;"&amp;AO1382)*IF(AP1382&lt;0.5,Riskregister!$K$12+(Riskregister!$L$12-Riskregister!$K$12)*SQRT(AP1382/2),Riskregister!$L$12-(Riskregister!$L$12-Riskregister!$K$12)*SQRT((1-AP1382)/2)))</f>
        <v>0</v>
      </c>
      <c r="AR1382" s="30">
        <f t="shared" ca="1" si="846"/>
        <v>0.29121386925856374</v>
      </c>
      <c r="AS1382" s="30">
        <f t="shared" ca="1" si="846"/>
        <v>0.58794733637569641</v>
      </c>
      <c r="AT1382" s="30">
        <f>IF(Riskregister!$E$13="",0,COUNTIF(BN$4:BN$53,"&lt;"&amp;AR1382)*IF(AS1382&lt;0.5,Riskregister!$K$13+(Riskregister!$L$13-Riskregister!$K$13)*SQRT(AS1382/2),Riskregister!$L$13-(Riskregister!$L$13-Riskregister!$K$13)*SQRT((1-AS1382)/2)))</f>
        <v>0</v>
      </c>
      <c r="AU1382" s="30">
        <f t="shared" ca="1" si="847"/>
        <v>0.17284890183181323</v>
      </c>
      <c r="AV1382" s="30">
        <f t="shared" ca="1" si="847"/>
        <v>0.72459233413987945</v>
      </c>
      <c r="AW1382" s="30">
        <f>IF(Riskregister!$E$14="",0,COUNTIF(BO$4:BO$53,"&lt;"&amp;AU1382)*IF(AV1382&lt;0.5,Riskregister!$K$14+(Riskregister!$L$14-Riskregister!$K$14)*SQRT(AV1382/2),Riskregister!$L$14-(Riskregister!$L$14-Riskregister!$K$14)*SQRT((1-AV1382)/2)))</f>
        <v>0</v>
      </c>
      <c r="AX1382" s="30">
        <f t="shared" ca="1" si="848"/>
        <v>0.36064495107125361</v>
      </c>
      <c r="AY1382" s="30">
        <f t="shared" ca="1" si="848"/>
        <v>0.47247354550337906</v>
      </c>
      <c r="AZ1382" s="30">
        <f>IF(Riskregister!$E$15="",0,COUNTIF(BP$4:BP$53,"&lt;"&amp;AX1382)*IF(AY1382&lt;0.5,Riskregister!$K$15+(Riskregister!$L$15-Riskregister!$K$15)*SQRT(AY1382/2),Riskregister!$L$15-(Riskregister!$L$15-Riskregister!$K$15)*SQRT((1-AY1382)/2)))</f>
        <v>0</v>
      </c>
      <c r="BA1382" s="30">
        <f t="shared" ca="1" si="849"/>
        <v>0.25080021557425014</v>
      </c>
      <c r="BB1382" s="30">
        <f t="shared" ca="1" si="849"/>
        <v>0.69786732865695622</v>
      </c>
      <c r="BC1382" s="30">
        <f>IF(Riskregister!$E$16="",0,COUNTIF(BQ$4:BQ$53,"&lt;"&amp;BA1382)*IF(BB1382&lt;0.5,Riskregister!$K$16+(Riskregister!$L$16-Riskregister!$K$16)*SQRT(BB1382/2),Riskregister!$L$16-(Riskregister!$L$16-Riskregister!$K$16)*SQRT((1-BB1382)/2)))</f>
        <v>0</v>
      </c>
      <c r="BD1382" s="30">
        <f t="shared" ca="1" si="837"/>
        <v>2773932.0932754315</v>
      </c>
    </row>
    <row r="1383" spans="20:56" x14ac:dyDescent="0.35">
      <c r="T1383" s="30">
        <f t="shared" ca="1" si="838"/>
        <v>0.35300324816552453</v>
      </c>
      <c r="U1383" s="30">
        <f t="shared" ca="1" si="838"/>
        <v>0.84374755682236469</v>
      </c>
      <c r="V1383" s="30">
        <f ca="1">IF(Riskregister!$E$5="",0,COUNTIF(BF$4:BF$53,"&lt;"&amp;T1383)*IF(U1383&lt;0.5,Riskregister!$K$5+(Riskregister!$L$5-Riskregister!$K$5)*SQRT(U1383/2),Riskregister!$L$5-(Riskregister!$L$5-Riskregister!$K$5)*SQRT((1-U1383)/2)))</f>
        <v>1422660.5787283545</v>
      </c>
      <c r="W1383" s="30">
        <f t="shared" ca="1" si="839"/>
        <v>0.57579043273527397</v>
      </c>
      <c r="X1383" s="30">
        <f t="shared" ca="1" si="839"/>
        <v>0.63809151271494602</v>
      </c>
      <c r="Y1383" s="30">
        <f ca="1">IF(Riskregister!$E$6="",0,COUNTIF(BG$4:BG$53,"&lt;"&amp;W1383)*IF(X1383&lt;0.5,Riskregister!$K$6+(Riskregister!$L$6-Riskregister!$K$6)*SQRT(X1383/2),Riskregister!$L$6-(Riskregister!$L$6-Riskregister!$K$6)*SQRT((1-X1383)/2)))</f>
        <v>2468606.1912077777</v>
      </c>
      <c r="Z1383" s="30">
        <f t="shared" ca="1" si="840"/>
        <v>0.37791120875761997</v>
      </c>
      <c r="AA1383" s="30">
        <f t="shared" ca="1" si="840"/>
        <v>0.42364791293365067</v>
      </c>
      <c r="AB1383" s="30">
        <f ca="1">IF(Riskregister!$E$7="",0,COUNTIF(BH$4:BH$53,"&lt;"&amp;Z1383)*IF(AA1383&lt;0.5,Riskregister!$K$7+(Riskregister!$L$7-Riskregister!$K$7)*SQRT(AA1383/2),Riskregister!$L$7-(Riskregister!$L$7-Riskregister!$K$7)*SQRT((1-AA1383)/2)))</f>
        <v>1055425.8914882564</v>
      </c>
      <c r="AC1383" s="30">
        <f t="shared" ca="1" si="841"/>
        <v>0.58572505809723829</v>
      </c>
      <c r="AD1383" s="30">
        <f t="shared" ca="1" si="841"/>
        <v>2.9104281765127027E-2</v>
      </c>
      <c r="AE1383" s="30">
        <f ca="1">IF(Riskregister!$E$8="",0,COUNTIF(BI$4:BI$53,"&lt;"&amp;AC1383)*IF(AD1383&lt;0.5,Riskregister!$K$8+(Riskregister!$L$8-Riskregister!$K$8)*SQRT(AD1383/2),Riskregister!$L$8-(Riskregister!$L$8-Riskregister!$K$8)*SQRT((1-AD1383)/2)))</f>
        <v>2600914.7917701383</v>
      </c>
      <c r="AF1383" s="30">
        <f t="shared" ca="1" si="842"/>
        <v>0.74108746097430922</v>
      </c>
      <c r="AG1383" s="30">
        <f t="shared" ca="1" si="842"/>
        <v>0.33539736848582269</v>
      </c>
      <c r="AH1383" s="30">
        <f>IF(Riskregister!$E$9="",0,COUNTIF(BJ$4:BJ$53,"&lt;"&amp;AF1383)*IF(AG1383&lt;0.5,Riskregister!$K$9+(Riskregister!$L$9-Riskregister!$K$9)*SQRT(AG1383/2),Riskregister!$L$9-(Riskregister!$L$9-Riskregister!$K$9)*SQRT((1-AG1383)/2)))</f>
        <v>0</v>
      </c>
      <c r="AI1383" s="30">
        <f t="shared" ca="1" si="843"/>
        <v>0.32589160580061538</v>
      </c>
      <c r="AJ1383" s="30">
        <f t="shared" ca="1" si="843"/>
        <v>0.15047801618908163</v>
      </c>
      <c r="AK1383" s="30">
        <f>IF(Riskregister!$E$10="",0,COUNTIF(BK$4:BK$53,"&lt;"&amp;AI1383)*IF(AJ1383&lt;0.5,Riskregister!$K$10+(Riskregister!$L$10-Riskregister!$K$10)*SQRT(AJ1383/2),Riskregister!$L$10-(Riskregister!$L$10-Riskregister!$K$10)*SQRT((1-AJ1383)/2)))</f>
        <v>0</v>
      </c>
      <c r="AL1383" s="30">
        <f t="shared" ca="1" si="844"/>
        <v>0.13955395561903128</v>
      </c>
      <c r="AM1383" s="30">
        <f t="shared" ca="1" si="844"/>
        <v>0.17225983520822907</v>
      </c>
      <c r="AN1383" s="30">
        <f>IF(Riskregister!$E$11="",0,COUNTIF(BL$4:BL$53,"&lt;"&amp;AL1383)*IF(AM1383&lt;0.5,Riskregister!$K$11+(Riskregister!$L$11-Riskregister!$K$11)*SQRT(AM1383/2),Riskregister!$L$11-(Riskregister!$L$11-Riskregister!$K$11)*SQRT((1-AM1383)/2)))</f>
        <v>0</v>
      </c>
      <c r="AO1383" s="30">
        <f t="shared" ca="1" si="845"/>
        <v>0.83563038277672641</v>
      </c>
      <c r="AP1383" s="30">
        <f t="shared" ca="1" si="845"/>
        <v>0.65346811018554363</v>
      </c>
      <c r="AQ1383" s="30">
        <f>IF(Riskregister!$E$12="",0,COUNTIF(BM$4:BM$53,"&lt;"&amp;AO1383)*IF(AP1383&lt;0.5,Riskregister!$K$12+(Riskregister!$L$12-Riskregister!$K$12)*SQRT(AP1383/2),Riskregister!$L$12-(Riskregister!$L$12-Riskregister!$K$12)*SQRT((1-AP1383)/2)))</f>
        <v>0</v>
      </c>
      <c r="AR1383" s="30">
        <f t="shared" ca="1" si="846"/>
        <v>0.31978511310806679</v>
      </c>
      <c r="AS1383" s="30">
        <f t="shared" ca="1" si="846"/>
        <v>0.2446687727490402</v>
      </c>
      <c r="AT1383" s="30">
        <f>IF(Riskregister!$E$13="",0,COUNTIF(BN$4:BN$53,"&lt;"&amp;AR1383)*IF(AS1383&lt;0.5,Riskregister!$K$13+(Riskregister!$L$13-Riskregister!$K$13)*SQRT(AS1383/2),Riskregister!$L$13-(Riskregister!$L$13-Riskregister!$K$13)*SQRT((1-AS1383)/2)))</f>
        <v>0</v>
      </c>
      <c r="AU1383" s="30">
        <f t="shared" ca="1" si="847"/>
        <v>0.7422461681603032</v>
      </c>
      <c r="AV1383" s="30">
        <f t="shared" ca="1" si="847"/>
        <v>0.75524061852697044</v>
      </c>
      <c r="AW1383" s="30">
        <f>IF(Riskregister!$E$14="",0,COUNTIF(BO$4:BO$53,"&lt;"&amp;AU1383)*IF(AV1383&lt;0.5,Riskregister!$K$14+(Riskregister!$L$14-Riskregister!$K$14)*SQRT(AV1383/2),Riskregister!$L$14-(Riskregister!$L$14-Riskregister!$K$14)*SQRT((1-AV1383)/2)))</f>
        <v>0</v>
      </c>
      <c r="AX1383" s="30">
        <f t="shared" ca="1" si="848"/>
        <v>0.57564879971170724</v>
      </c>
      <c r="AY1383" s="30">
        <f t="shared" ca="1" si="848"/>
        <v>0.96334769488078231</v>
      </c>
      <c r="AZ1383" s="30">
        <f>IF(Riskregister!$E$15="",0,COUNTIF(BP$4:BP$53,"&lt;"&amp;AX1383)*IF(AY1383&lt;0.5,Riskregister!$K$15+(Riskregister!$L$15-Riskregister!$K$15)*SQRT(AY1383/2),Riskregister!$L$15-(Riskregister!$L$15-Riskregister!$K$15)*SQRT((1-AY1383)/2)))</f>
        <v>0</v>
      </c>
      <c r="BA1383" s="30">
        <f t="shared" ca="1" si="849"/>
        <v>0.47455850812381339</v>
      </c>
      <c r="BB1383" s="30">
        <f t="shared" ca="1" si="849"/>
        <v>0.7576204704669991</v>
      </c>
      <c r="BC1383" s="30">
        <f>IF(Riskregister!$E$16="",0,COUNTIF(BQ$4:BQ$53,"&lt;"&amp;BA1383)*IF(BB1383&lt;0.5,Riskregister!$K$16+(Riskregister!$L$16-Riskregister!$K$16)*SQRT(BB1383/2),Riskregister!$L$16-(Riskregister!$L$16-Riskregister!$K$16)*SQRT((1-BB1383)/2)))</f>
        <v>0</v>
      </c>
      <c r="BD1383" s="30">
        <f t="shared" ca="1" si="837"/>
        <v>7547607.453194527</v>
      </c>
    </row>
    <row r="1384" spans="20:56" x14ac:dyDescent="0.35">
      <c r="T1384" s="30">
        <f t="shared" ref="T1384:U1403" ca="1" si="850">RAND()</f>
        <v>2.7550794632693831E-2</v>
      </c>
      <c r="U1384" s="30">
        <f t="shared" ca="1" si="850"/>
        <v>0.29064733282013744</v>
      </c>
      <c r="V1384" s="30">
        <f ca="1">IF(Riskregister!$E$5="",0,COUNTIF(BF$4:BF$53,"&lt;"&amp;T1384)*IF(U1384&lt;0.5,Riskregister!$K$5+(Riskregister!$L$5-Riskregister!$K$5)*SQRT(U1384/2),Riskregister!$L$5-(Riskregister!$L$5-Riskregister!$K$5)*SQRT((1-U1384)/2)))</f>
        <v>321546.03594382154</v>
      </c>
      <c r="W1384" s="30">
        <f t="shared" ref="W1384:X1403" ca="1" si="851">RAND()</f>
        <v>0.46657521126404211</v>
      </c>
      <c r="X1384" s="30">
        <f t="shared" ca="1" si="851"/>
        <v>0.77218079869837353</v>
      </c>
      <c r="Y1384" s="30">
        <f ca="1">IF(Riskregister!$E$6="",0,COUNTIF(BG$4:BG$53,"&lt;"&amp;W1384)*IF(X1384&lt;0.5,Riskregister!$K$6+(Riskregister!$L$6-Riskregister!$K$6)*SQRT(X1384/2),Riskregister!$L$6-(Riskregister!$L$6-Riskregister!$K$6)*SQRT((1-X1384)/2)))</f>
        <v>2784982.1299937437</v>
      </c>
      <c r="Z1384" s="30">
        <f t="shared" ref="Z1384:AA1403" ca="1" si="852">RAND()</f>
        <v>0.55256933936918695</v>
      </c>
      <c r="AA1384" s="30">
        <f t="shared" ca="1" si="852"/>
        <v>0.59321457570634606</v>
      </c>
      <c r="AB1384" s="30">
        <f ca="1">IF(Riskregister!$E$7="",0,COUNTIF(BH$4:BH$53,"&lt;"&amp;Z1384)*IF(AA1384&lt;0.5,Riskregister!$K$7+(Riskregister!$L$7-Riskregister!$K$7)*SQRT(AA1384/2),Riskregister!$L$7-(Riskregister!$L$7-Riskregister!$K$7)*SQRT((1-AA1384)/2)))</f>
        <v>1452919.2956418619</v>
      </c>
      <c r="AC1384" s="30">
        <f t="shared" ref="AC1384:AD1403" ca="1" si="853">RAND()</f>
        <v>0.63242186239957987</v>
      </c>
      <c r="AD1384" s="30">
        <f t="shared" ca="1" si="853"/>
        <v>0.86588028202735023</v>
      </c>
      <c r="AE1384" s="30">
        <f ca="1">IF(Riskregister!$E$8="",0,COUNTIF(BI$4:BI$53,"&lt;"&amp;AC1384)*IF(AD1384&lt;0.5,Riskregister!$K$8+(Riskregister!$L$8-Riskregister!$K$8)*SQRT(AD1384/2),Riskregister!$L$8-(Riskregister!$L$8-Riskregister!$K$8)*SQRT((1-AD1384)/2)))</f>
        <v>11348675.505371885</v>
      </c>
      <c r="AF1384" s="30">
        <f t="shared" ref="AF1384:AG1403" ca="1" si="854">RAND()</f>
        <v>0.5067919986099626</v>
      </c>
      <c r="AG1384" s="30">
        <f t="shared" ca="1" si="854"/>
        <v>0.14741802014011407</v>
      </c>
      <c r="AH1384" s="30">
        <f>IF(Riskregister!$E$9="",0,COUNTIF(BJ$4:BJ$53,"&lt;"&amp;AF1384)*IF(AG1384&lt;0.5,Riskregister!$K$9+(Riskregister!$L$9-Riskregister!$K$9)*SQRT(AG1384/2),Riskregister!$L$9-(Riskregister!$L$9-Riskregister!$K$9)*SQRT((1-AG1384)/2)))</f>
        <v>0</v>
      </c>
      <c r="AI1384" s="30">
        <f t="shared" ref="AI1384:AJ1403" ca="1" si="855">RAND()</f>
        <v>0.66705842050935682</v>
      </c>
      <c r="AJ1384" s="30">
        <f t="shared" ca="1" si="855"/>
        <v>0.57853443312933572</v>
      </c>
      <c r="AK1384" s="30">
        <f>IF(Riskregister!$E$10="",0,COUNTIF(BK$4:BK$53,"&lt;"&amp;AI1384)*IF(AJ1384&lt;0.5,Riskregister!$K$10+(Riskregister!$L$10-Riskregister!$K$10)*SQRT(AJ1384/2),Riskregister!$L$10-(Riskregister!$L$10-Riskregister!$K$10)*SQRT((1-AJ1384)/2)))</f>
        <v>0</v>
      </c>
      <c r="AL1384" s="30">
        <f t="shared" ref="AL1384:AM1403" ca="1" si="856">RAND()</f>
        <v>0.3334594457765212</v>
      </c>
      <c r="AM1384" s="30">
        <f t="shared" ca="1" si="856"/>
        <v>0.31836813809208586</v>
      </c>
      <c r="AN1384" s="30">
        <f>IF(Riskregister!$E$11="",0,COUNTIF(BL$4:BL$53,"&lt;"&amp;AL1384)*IF(AM1384&lt;0.5,Riskregister!$K$11+(Riskregister!$L$11-Riskregister!$K$11)*SQRT(AM1384/2),Riskregister!$L$11-(Riskregister!$L$11-Riskregister!$K$11)*SQRT((1-AM1384)/2)))</f>
        <v>0</v>
      </c>
      <c r="AO1384" s="30">
        <f t="shared" ref="AO1384:AP1403" ca="1" si="857">RAND()</f>
        <v>2.0997594228717387E-2</v>
      </c>
      <c r="AP1384" s="30">
        <f t="shared" ca="1" si="857"/>
        <v>0.81190984688228829</v>
      </c>
      <c r="AQ1384" s="30">
        <f>IF(Riskregister!$E$12="",0,COUNTIF(BM$4:BM$53,"&lt;"&amp;AO1384)*IF(AP1384&lt;0.5,Riskregister!$K$12+(Riskregister!$L$12-Riskregister!$K$12)*SQRT(AP1384/2),Riskregister!$L$12-(Riskregister!$L$12-Riskregister!$K$12)*SQRT((1-AP1384)/2)))</f>
        <v>0</v>
      </c>
      <c r="AR1384" s="30">
        <f t="shared" ref="AR1384:AS1403" ca="1" si="858">RAND()</f>
        <v>0.24413140355989515</v>
      </c>
      <c r="AS1384" s="30">
        <f t="shared" ca="1" si="858"/>
        <v>0.31125675267132313</v>
      </c>
      <c r="AT1384" s="30">
        <f>IF(Riskregister!$E$13="",0,COUNTIF(BN$4:BN$53,"&lt;"&amp;AR1384)*IF(AS1384&lt;0.5,Riskregister!$K$13+(Riskregister!$L$13-Riskregister!$K$13)*SQRT(AS1384/2),Riskregister!$L$13-(Riskregister!$L$13-Riskregister!$K$13)*SQRT((1-AS1384)/2)))</f>
        <v>0</v>
      </c>
      <c r="AU1384" s="30">
        <f t="shared" ref="AU1384:AV1403" ca="1" si="859">RAND()</f>
        <v>0.26661352657568671</v>
      </c>
      <c r="AV1384" s="30">
        <f t="shared" ca="1" si="859"/>
        <v>0.19720489987479539</v>
      </c>
      <c r="AW1384" s="30">
        <f>IF(Riskregister!$E$14="",0,COUNTIF(BO$4:BO$53,"&lt;"&amp;AU1384)*IF(AV1384&lt;0.5,Riskregister!$K$14+(Riskregister!$L$14-Riskregister!$K$14)*SQRT(AV1384/2),Riskregister!$L$14-(Riskregister!$L$14-Riskregister!$K$14)*SQRT((1-AV1384)/2)))</f>
        <v>0</v>
      </c>
      <c r="AX1384" s="30">
        <f t="shared" ref="AX1384:AY1403" ca="1" si="860">RAND()</f>
        <v>3.0072528181956493E-2</v>
      </c>
      <c r="AY1384" s="30">
        <f t="shared" ca="1" si="860"/>
        <v>0.46771441233418387</v>
      </c>
      <c r="AZ1384" s="30">
        <f>IF(Riskregister!$E$15="",0,COUNTIF(BP$4:BP$53,"&lt;"&amp;AX1384)*IF(AY1384&lt;0.5,Riskregister!$K$15+(Riskregister!$L$15-Riskregister!$K$15)*SQRT(AY1384/2),Riskregister!$L$15-(Riskregister!$L$15-Riskregister!$K$15)*SQRT((1-AY1384)/2)))</f>
        <v>0</v>
      </c>
      <c r="BA1384" s="30">
        <f t="shared" ref="BA1384:BB1403" ca="1" si="861">RAND()</f>
        <v>0.16388342714582738</v>
      </c>
      <c r="BB1384" s="30">
        <f t="shared" ca="1" si="861"/>
        <v>0.38808928380771557</v>
      </c>
      <c r="BC1384" s="30">
        <f>IF(Riskregister!$E$16="",0,COUNTIF(BQ$4:BQ$53,"&lt;"&amp;BA1384)*IF(BB1384&lt;0.5,Riskregister!$K$16+(Riskregister!$L$16-Riskregister!$K$16)*SQRT(BB1384/2),Riskregister!$L$16-(Riskregister!$L$16-Riskregister!$K$16)*SQRT((1-BB1384)/2)))</f>
        <v>0</v>
      </c>
      <c r="BD1384" s="30">
        <f t="shared" ca="1" si="837"/>
        <v>15908122.966951312</v>
      </c>
    </row>
    <row r="1385" spans="20:56" x14ac:dyDescent="0.35">
      <c r="T1385" s="30">
        <f t="shared" ca="1" si="850"/>
        <v>0.15989674171592405</v>
      </c>
      <c r="U1385" s="30">
        <f t="shared" ca="1" si="850"/>
        <v>0.58559412010828393</v>
      </c>
      <c r="V1385" s="30">
        <f ca="1">IF(Riskregister!$E$5="",0,COUNTIF(BF$4:BF$53,"&lt;"&amp;T1385)*IF(U1385&lt;0.5,Riskregister!$K$5+(Riskregister!$L$5-Riskregister!$K$5)*SQRT(U1385/2),Riskregister!$L$5-(Riskregister!$L$5-Riskregister!$K$5)*SQRT((1-U1385)/2)))</f>
        <v>790324.05323701876</v>
      </c>
      <c r="W1385" s="30">
        <f t="shared" ca="1" si="851"/>
        <v>0.60608467252640597</v>
      </c>
      <c r="X1385" s="30">
        <f t="shared" ca="1" si="851"/>
        <v>0.27568867093881888</v>
      </c>
      <c r="Y1385" s="30">
        <f ca="1">IF(Riskregister!$E$6="",0,COUNTIF(BG$4:BG$53,"&lt;"&amp;W1385)*IF(X1385&lt;0.5,Riskregister!$K$6+(Riskregister!$L$6-Riskregister!$K$6)*SQRT(X1385/2),Riskregister!$L$6-(Riskregister!$L$6-Riskregister!$K$6)*SQRT((1-X1385)/2)))</f>
        <v>1736586.1691950678</v>
      </c>
      <c r="Z1385" s="30">
        <f t="shared" ca="1" si="852"/>
        <v>2.9491412566673869E-2</v>
      </c>
      <c r="AA1385" s="30">
        <f t="shared" ca="1" si="852"/>
        <v>0.48760172256355272</v>
      </c>
      <c r="AB1385" s="30">
        <f ca="1">IF(Riskregister!$E$7="",0,COUNTIF(BH$4:BH$53,"&lt;"&amp;Z1385)*IF(AA1385&lt;0.5,Riskregister!$K$7+(Riskregister!$L$7-Riskregister!$K$7)*SQRT(AA1385/2),Riskregister!$L$7-(Riskregister!$L$7-Riskregister!$K$7)*SQRT((1-AA1385)/2)))</f>
        <v>445633.36359221808</v>
      </c>
      <c r="AC1385" s="30">
        <f t="shared" ca="1" si="853"/>
        <v>0.98770113501646017</v>
      </c>
      <c r="AD1385" s="30">
        <f t="shared" ca="1" si="853"/>
        <v>0.87894597184981549</v>
      </c>
      <c r="AE1385" s="30">
        <f ca="1">IF(Riskregister!$E$8="",0,COUNTIF(BI$4:BI$53,"&lt;"&amp;AC1385)*IF(AD1385&lt;0.5,Riskregister!$K$8+(Riskregister!$L$8-Riskregister!$K$8)*SQRT(AD1385/2),Riskregister!$L$8-(Riskregister!$L$8-Riskregister!$K$8)*SQRT((1-AD1385)/2)))</f>
        <v>26905863.523202702</v>
      </c>
      <c r="AF1385" s="30">
        <f t="shared" ca="1" si="854"/>
        <v>0.21511388628596184</v>
      </c>
      <c r="AG1385" s="30">
        <f t="shared" ca="1" si="854"/>
        <v>0.80843079074269031</v>
      </c>
      <c r="AH1385" s="30">
        <f>IF(Riskregister!$E$9="",0,COUNTIF(BJ$4:BJ$53,"&lt;"&amp;AF1385)*IF(AG1385&lt;0.5,Riskregister!$K$9+(Riskregister!$L$9-Riskregister!$K$9)*SQRT(AG1385/2),Riskregister!$L$9-(Riskregister!$L$9-Riskregister!$K$9)*SQRT((1-AG1385)/2)))</f>
        <v>0</v>
      </c>
      <c r="AI1385" s="30">
        <f t="shared" ca="1" si="855"/>
        <v>0.32949172870535304</v>
      </c>
      <c r="AJ1385" s="30">
        <f t="shared" ca="1" si="855"/>
        <v>0.84516074534317409</v>
      </c>
      <c r="AK1385" s="30">
        <f>IF(Riskregister!$E$10="",0,COUNTIF(BK$4:BK$53,"&lt;"&amp;AI1385)*IF(AJ1385&lt;0.5,Riskregister!$K$10+(Riskregister!$L$10-Riskregister!$K$10)*SQRT(AJ1385/2),Riskregister!$L$10-(Riskregister!$L$10-Riskregister!$K$10)*SQRT((1-AJ1385)/2)))</f>
        <v>0</v>
      </c>
      <c r="AL1385" s="30">
        <f t="shared" ca="1" si="856"/>
        <v>0.59356366928805759</v>
      </c>
      <c r="AM1385" s="30">
        <f t="shared" ca="1" si="856"/>
        <v>0.59886321345715154</v>
      </c>
      <c r="AN1385" s="30">
        <f>IF(Riskregister!$E$11="",0,COUNTIF(BL$4:BL$53,"&lt;"&amp;AL1385)*IF(AM1385&lt;0.5,Riskregister!$K$11+(Riskregister!$L$11-Riskregister!$K$11)*SQRT(AM1385/2),Riskregister!$L$11-(Riskregister!$L$11-Riskregister!$K$11)*SQRT((1-AM1385)/2)))</f>
        <v>0</v>
      </c>
      <c r="AO1385" s="30">
        <f t="shared" ca="1" si="857"/>
        <v>0.27948337972126724</v>
      </c>
      <c r="AP1385" s="30">
        <f t="shared" ca="1" si="857"/>
        <v>0.14481761522495051</v>
      </c>
      <c r="AQ1385" s="30">
        <f>IF(Riskregister!$E$12="",0,COUNTIF(BM$4:BM$53,"&lt;"&amp;AO1385)*IF(AP1385&lt;0.5,Riskregister!$K$12+(Riskregister!$L$12-Riskregister!$K$12)*SQRT(AP1385/2),Riskregister!$L$12-(Riskregister!$L$12-Riskregister!$K$12)*SQRT((1-AP1385)/2)))</f>
        <v>0</v>
      </c>
      <c r="AR1385" s="30">
        <f t="shared" ca="1" si="858"/>
        <v>0.31477784875027515</v>
      </c>
      <c r="AS1385" s="30">
        <f t="shared" ca="1" si="858"/>
        <v>0.85640791062888921</v>
      </c>
      <c r="AT1385" s="30">
        <f>IF(Riskregister!$E$13="",0,COUNTIF(BN$4:BN$53,"&lt;"&amp;AR1385)*IF(AS1385&lt;0.5,Riskregister!$K$13+(Riskregister!$L$13-Riskregister!$K$13)*SQRT(AS1385/2),Riskregister!$L$13-(Riskregister!$L$13-Riskregister!$K$13)*SQRT((1-AS1385)/2)))</f>
        <v>0</v>
      </c>
      <c r="AU1385" s="30">
        <f t="shared" ca="1" si="859"/>
        <v>0.90652144789138489</v>
      </c>
      <c r="AV1385" s="30">
        <f t="shared" ca="1" si="859"/>
        <v>0.7399413019553911</v>
      </c>
      <c r="AW1385" s="30">
        <f>IF(Riskregister!$E$14="",0,COUNTIF(BO$4:BO$53,"&lt;"&amp;AU1385)*IF(AV1385&lt;0.5,Riskregister!$K$14+(Riskregister!$L$14-Riskregister!$K$14)*SQRT(AV1385/2),Riskregister!$L$14-(Riskregister!$L$14-Riskregister!$K$14)*SQRT((1-AV1385)/2)))</f>
        <v>0</v>
      </c>
      <c r="AX1385" s="30">
        <f t="shared" ca="1" si="860"/>
        <v>0.7568168612968631</v>
      </c>
      <c r="AY1385" s="30">
        <f t="shared" ca="1" si="860"/>
        <v>0.88037879096112204</v>
      </c>
      <c r="AZ1385" s="30">
        <f>IF(Riskregister!$E$15="",0,COUNTIF(BP$4:BP$53,"&lt;"&amp;AX1385)*IF(AY1385&lt;0.5,Riskregister!$K$15+(Riskregister!$L$15-Riskregister!$K$15)*SQRT(AY1385/2),Riskregister!$L$15-(Riskregister!$L$15-Riskregister!$K$15)*SQRT((1-AY1385)/2)))</f>
        <v>0</v>
      </c>
      <c r="BA1385" s="30">
        <f t="shared" ca="1" si="861"/>
        <v>0.65091609084508317</v>
      </c>
      <c r="BB1385" s="30">
        <f t="shared" ca="1" si="861"/>
        <v>0.27344838801994653</v>
      </c>
      <c r="BC1385" s="30">
        <f>IF(Riskregister!$E$16="",0,COUNTIF(BQ$4:BQ$53,"&lt;"&amp;BA1385)*IF(BB1385&lt;0.5,Riskregister!$K$16+(Riskregister!$L$16-Riskregister!$K$16)*SQRT(BB1385/2),Riskregister!$L$16-(Riskregister!$L$16-Riskregister!$K$16)*SQRT((1-BB1385)/2)))</f>
        <v>0</v>
      </c>
      <c r="BD1385" s="30">
        <f t="shared" ca="1" si="837"/>
        <v>29878407.109227009</v>
      </c>
    </row>
    <row r="1386" spans="20:56" x14ac:dyDescent="0.35">
      <c r="T1386" s="30">
        <f t="shared" ca="1" si="850"/>
        <v>0.19402696059972335</v>
      </c>
      <c r="U1386" s="30">
        <f t="shared" ca="1" si="850"/>
        <v>0.95148943772711292</v>
      </c>
      <c r="V1386" s="30">
        <f ca="1">IF(Riskregister!$E$5="",0,COUNTIF(BF$4:BF$53,"&lt;"&amp;T1386)*IF(U1386&lt;0.5,Riskregister!$K$5+(Riskregister!$L$5-Riskregister!$K$5)*SQRT(U1386/2),Riskregister!$L$5-(Riskregister!$L$5-Riskregister!$K$5)*SQRT((1-U1386)/2)))</f>
        <v>1059833.0362727391</v>
      </c>
      <c r="W1386" s="30">
        <f t="shared" ca="1" si="851"/>
        <v>0.56109201371960626</v>
      </c>
      <c r="X1386" s="30">
        <f t="shared" ca="1" si="851"/>
        <v>0.60926545323155468</v>
      </c>
      <c r="Y1386" s="30">
        <f ca="1">IF(Riskregister!$E$6="",0,COUNTIF(BG$4:BG$53,"&lt;"&amp;W1386)*IF(X1386&lt;0.5,Riskregister!$K$6+(Riskregister!$L$6-Riskregister!$K$6)*SQRT(X1386/2),Riskregister!$L$6-(Riskregister!$L$6-Riskregister!$K$6)*SQRT((1-X1386)/2)))</f>
        <v>2408786.6695318548</v>
      </c>
      <c r="Z1386" s="30">
        <f t="shared" ca="1" si="852"/>
        <v>0.96589727712936357</v>
      </c>
      <c r="AA1386" s="30">
        <f t="shared" ca="1" si="852"/>
        <v>0.47460101575231084</v>
      </c>
      <c r="AB1386" s="30">
        <f ca="1">IF(Riskregister!$E$7="",0,COUNTIF(BH$4:BH$53,"&lt;"&amp;Z1386)*IF(AA1386&lt;0.5,Riskregister!$K$7+(Riskregister!$L$7-Riskregister!$K$7)*SQRT(AA1386/2),Riskregister!$L$7-(Riskregister!$L$7-Riskregister!$K$7)*SQRT((1-AA1386)/2)))</f>
        <v>2425469.7486214791</v>
      </c>
      <c r="AC1386" s="30">
        <f t="shared" ca="1" si="853"/>
        <v>0.92711793948916355</v>
      </c>
      <c r="AD1386" s="30">
        <f t="shared" ca="1" si="853"/>
        <v>0.76676533664351121</v>
      </c>
      <c r="AE1386" s="30">
        <f ca="1">IF(Riskregister!$E$8="",0,COUNTIF(BI$4:BI$53,"&lt;"&amp;AC1386)*IF(AD1386&lt;0.5,Riskregister!$K$8+(Riskregister!$L$8-Riskregister!$K$8)*SQRT(AD1386/2),Riskregister!$L$8-(Riskregister!$L$8-Riskregister!$K$8)*SQRT((1-AD1386)/2)))</f>
        <v>16974919.226617686</v>
      </c>
      <c r="AF1386" s="30">
        <f t="shared" ca="1" si="854"/>
        <v>0.39925987384473338</v>
      </c>
      <c r="AG1386" s="30">
        <f t="shared" ca="1" si="854"/>
        <v>0.84855417633972108</v>
      </c>
      <c r="AH1386" s="30">
        <f>IF(Riskregister!$E$9="",0,COUNTIF(BJ$4:BJ$53,"&lt;"&amp;AF1386)*IF(AG1386&lt;0.5,Riskregister!$K$9+(Riskregister!$L$9-Riskregister!$K$9)*SQRT(AG1386/2),Riskregister!$L$9-(Riskregister!$L$9-Riskregister!$K$9)*SQRT((1-AG1386)/2)))</f>
        <v>0</v>
      </c>
      <c r="AI1386" s="30">
        <f t="shared" ca="1" si="855"/>
        <v>0.85460895713174001</v>
      </c>
      <c r="AJ1386" s="30">
        <f t="shared" ca="1" si="855"/>
        <v>0.98320733134824134</v>
      </c>
      <c r="AK1386" s="30">
        <f>IF(Riskregister!$E$10="",0,COUNTIF(BK$4:BK$53,"&lt;"&amp;AI1386)*IF(AJ1386&lt;0.5,Riskregister!$K$10+(Riskregister!$L$10-Riskregister!$K$10)*SQRT(AJ1386/2),Riskregister!$L$10-(Riskregister!$L$10-Riskregister!$K$10)*SQRT((1-AJ1386)/2)))</f>
        <v>0</v>
      </c>
      <c r="AL1386" s="30">
        <f t="shared" ca="1" si="856"/>
        <v>0.50138818613367253</v>
      </c>
      <c r="AM1386" s="30">
        <f t="shared" ca="1" si="856"/>
        <v>7.5825433727268465E-2</v>
      </c>
      <c r="AN1386" s="30">
        <f>IF(Riskregister!$E$11="",0,COUNTIF(BL$4:BL$53,"&lt;"&amp;AL1386)*IF(AM1386&lt;0.5,Riskregister!$K$11+(Riskregister!$L$11-Riskregister!$K$11)*SQRT(AM1386/2),Riskregister!$L$11-(Riskregister!$L$11-Riskregister!$K$11)*SQRT((1-AM1386)/2)))</f>
        <v>0</v>
      </c>
      <c r="AO1386" s="30">
        <f t="shared" ca="1" si="857"/>
        <v>0.89638634657481409</v>
      </c>
      <c r="AP1386" s="30">
        <f t="shared" ca="1" si="857"/>
        <v>0.25884977591437019</v>
      </c>
      <c r="AQ1386" s="30">
        <f>IF(Riskregister!$E$12="",0,COUNTIF(BM$4:BM$53,"&lt;"&amp;AO1386)*IF(AP1386&lt;0.5,Riskregister!$K$12+(Riskregister!$L$12-Riskregister!$K$12)*SQRT(AP1386/2),Riskregister!$L$12-(Riskregister!$L$12-Riskregister!$K$12)*SQRT((1-AP1386)/2)))</f>
        <v>0</v>
      </c>
      <c r="AR1386" s="30">
        <f t="shared" ca="1" si="858"/>
        <v>0.73595133959516557</v>
      </c>
      <c r="AS1386" s="30">
        <f t="shared" ca="1" si="858"/>
        <v>0.66084997141874557</v>
      </c>
      <c r="AT1386" s="30">
        <f>IF(Riskregister!$E$13="",0,COUNTIF(BN$4:BN$53,"&lt;"&amp;AR1386)*IF(AS1386&lt;0.5,Riskregister!$K$13+(Riskregister!$L$13-Riskregister!$K$13)*SQRT(AS1386/2),Riskregister!$L$13-(Riskregister!$L$13-Riskregister!$K$13)*SQRT((1-AS1386)/2)))</f>
        <v>0</v>
      </c>
      <c r="AU1386" s="30">
        <f t="shared" ca="1" si="859"/>
        <v>0.80615252401080151</v>
      </c>
      <c r="AV1386" s="30">
        <f t="shared" ca="1" si="859"/>
        <v>0.68613701512733882</v>
      </c>
      <c r="AW1386" s="30">
        <f>IF(Riskregister!$E$14="",0,COUNTIF(BO$4:BO$53,"&lt;"&amp;AU1386)*IF(AV1386&lt;0.5,Riskregister!$K$14+(Riskregister!$L$14-Riskregister!$K$14)*SQRT(AV1386/2),Riskregister!$L$14-(Riskregister!$L$14-Riskregister!$K$14)*SQRT((1-AV1386)/2)))</f>
        <v>0</v>
      </c>
      <c r="AX1386" s="30">
        <f t="shared" ca="1" si="860"/>
        <v>0.35282919991180228</v>
      </c>
      <c r="AY1386" s="30">
        <f t="shared" ca="1" si="860"/>
        <v>0.4511403973650594</v>
      </c>
      <c r="AZ1386" s="30">
        <f>IF(Riskregister!$E$15="",0,COUNTIF(BP$4:BP$53,"&lt;"&amp;AX1386)*IF(AY1386&lt;0.5,Riskregister!$K$15+(Riskregister!$L$15-Riskregister!$K$15)*SQRT(AY1386/2),Riskregister!$L$15-(Riskregister!$L$15-Riskregister!$K$15)*SQRT((1-AY1386)/2)))</f>
        <v>0</v>
      </c>
      <c r="BA1386" s="30">
        <f t="shared" ca="1" si="861"/>
        <v>8.4614943811505028E-2</v>
      </c>
      <c r="BB1386" s="30">
        <f t="shared" ca="1" si="861"/>
        <v>0.65984366368423131</v>
      </c>
      <c r="BC1386" s="30">
        <f>IF(Riskregister!$E$16="",0,COUNTIF(BQ$4:BQ$53,"&lt;"&amp;BA1386)*IF(BB1386&lt;0.5,Riskregister!$K$16+(Riskregister!$L$16-Riskregister!$K$16)*SQRT(BB1386/2),Riskregister!$L$16-(Riskregister!$L$16-Riskregister!$K$16)*SQRT((1-BB1386)/2)))</f>
        <v>0</v>
      </c>
      <c r="BD1386" s="30">
        <f t="shared" ca="1" si="837"/>
        <v>22869008.681043759</v>
      </c>
    </row>
    <row r="1387" spans="20:56" x14ac:dyDescent="0.35">
      <c r="T1387" s="30">
        <f t="shared" ca="1" si="850"/>
        <v>0.91464349540461642</v>
      </c>
      <c r="U1387" s="30">
        <f t="shared" ca="1" si="850"/>
        <v>0.98387895045983609</v>
      </c>
      <c r="V1387" s="30">
        <f ca="1">IF(Riskregister!$E$5="",0,COUNTIF(BF$4:BF$53,"&lt;"&amp;T1387)*IF(U1387&lt;0.5,Riskregister!$K$5+(Riskregister!$L$5-Riskregister!$K$5)*SQRT(U1387/2),Riskregister!$L$5-(Riskregister!$L$5-Riskregister!$K$5)*SQRT((1-U1387)/2)))</f>
        <v>3357592.8516443926</v>
      </c>
      <c r="W1387" s="30">
        <f t="shared" ca="1" si="851"/>
        <v>0.97860333864552673</v>
      </c>
      <c r="X1387" s="30">
        <f t="shared" ca="1" si="851"/>
        <v>0.68518470751541771</v>
      </c>
      <c r="Y1387" s="30">
        <f ca="1">IF(Riskregister!$E$6="",0,COUNTIF(BG$4:BG$53,"&lt;"&amp;W1387)*IF(X1387&lt;0.5,Riskregister!$K$6+(Riskregister!$L$6-Riskregister!$K$6)*SQRT(X1387/2),Riskregister!$L$6-(Riskregister!$L$6-Riskregister!$K$6)*SQRT((1-X1387)/2)))</f>
        <v>6429283.0768001806</v>
      </c>
      <c r="Z1387" s="30">
        <f t="shared" ca="1" si="852"/>
        <v>0.69472013066490645</v>
      </c>
      <c r="AA1387" s="30">
        <f t="shared" ca="1" si="852"/>
        <v>0.61055906391719028</v>
      </c>
      <c r="AB1387" s="30">
        <f ca="1">IF(Riskregister!$E$7="",0,COUNTIF(BH$4:BH$53,"&lt;"&amp;Z1387)*IF(AA1387&lt;0.5,Riskregister!$K$7+(Riskregister!$L$7-Riskregister!$K$7)*SQRT(AA1387/2),Riskregister!$L$7-(Riskregister!$L$7-Riskregister!$K$7)*SQRT((1-AA1387)/2)))</f>
        <v>1718885.0156350005</v>
      </c>
      <c r="AC1387" s="30">
        <f t="shared" ca="1" si="853"/>
        <v>0.32779362540217194</v>
      </c>
      <c r="AD1387" s="30">
        <f t="shared" ca="1" si="853"/>
        <v>0.53235690599200125</v>
      </c>
      <c r="AE1387" s="30">
        <f ca="1">IF(Riskregister!$E$8="",0,COUNTIF(BI$4:BI$53,"&lt;"&amp;AC1387)*IF(AD1387&lt;0.5,Riskregister!$K$8+(Riskregister!$L$8-Riskregister!$K$8)*SQRT(AD1387/2),Riskregister!$L$8-(Riskregister!$L$8-Riskregister!$K$8)*SQRT((1-AD1387)/2)))</f>
        <v>5454620.8196374439</v>
      </c>
      <c r="AF1387" s="30">
        <f t="shared" ca="1" si="854"/>
        <v>0.81477577133665924</v>
      </c>
      <c r="AG1387" s="30">
        <f t="shared" ca="1" si="854"/>
        <v>0.38806315100162236</v>
      </c>
      <c r="AH1387" s="30">
        <f>IF(Riskregister!$E$9="",0,COUNTIF(BJ$4:BJ$53,"&lt;"&amp;AF1387)*IF(AG1387&lt;0.5,Riskregister!$K$9+(Riskregister!$L$9-Riskregister!$K$9)*SQRT(AG1387/2),Riskregister!$L$9-(Riskregister!$L$9-Riskregister!$K$9)*SQRT((1-AG1387)/2)))</f>
        <v>0</v>
      </c>
      <c r="AI1387" s="30">
        <f t="shared" ca="1" si="855"/>
        <v>1.1767746629967268E-2</v>
      </c>
      <c r="AJ1387" s="30">
        <f t="shared" ca="1" si="855"/>
        <v>0.27322840131075532</v>
      </c>
      <c r="AK1387" s="30">
        <f>IF(Riskregister!$E$10="",0,COUNTIF(BK$4:BK$53,"&lt;"&amp;AI1387)*IF(AJ1387&lt;0.5,Riskregister!$K$10+(Riskregister!$L$10-Riskregister!$K$10)*SQRT(AJ1387/2),Riskregister!$L$10-(Riskregister!$L$10-Riskregister!$K$10)*SQRT((1-AJ1387)/2)))</f>
        <v>0</v>
      </c>
      <c r="AL1387" s="30">
        <f t="shared" ca="1" si="856"/>
        <v>0.36654159736071312</v>
      </c>
      <c r="AM1387" s="30">
        <f t="shared" ca="1" si="856"/>
        <v>0.28010438004116112</v>
      </c>
      <c r="AN1387" s="30">
        <f>IF(Riskregister!$E$11="",0,COUNTIF(BL$4:BL$53,"&lt;"&amp;AL1387)*IF(AM1387&lt;0.5,Riskregister!$K$11+(Riskregister!$L$11-Riskregister!$K$11)*SQRT(AM1387/2),Riskregister!$L$11-(Riskregister!$L$11-Riskregister!$K$11)*SQRT((1-AM1387)/2)))</f>
        <v>0</v>
      </c>
      <c r="AO1387" s="30">
        <f t="shared" ca="1" si="857"/>
        <v>0.87808710079260244</v>
      </c>
      <c r="AP1387" s="30">
        <f t="shared" ca="1" si="857"/>
        <v>0.78163608362876935</v>
      </c>
      <c r="AQ1387" s="30">
        <f>IF(Riskregister!$E$12="",0,COUNTIF(BM$4:BM$53,"&lt;"&amp;AO1387)*IF(AP1387&lt;0.5,Riskregister!$K$12+(Riskregister!$L$12-Riskregister!$K$12)*SQRT(AP1387/2),Riskregister!$L$12-(Riskregister!$L$12-Riskregister!$K$12)*SQRT((1-AP1387)/2)))</f>
        <v>0</v>
      </c>
      <c r="AR1387" s="30">
        <f t="shared" ca="1" si="858"/>
        <v>0.94543982596938536</v>
      </c>
      <c r="AS1387" s="30">
        <f t="shared" ca="1" si="858"/>
        <v>0.13884370406725333</v>
      </c>
      <c r="AT1387" s="30">
        <f>IF(Riskregister!$E$13="",0,COUNTIF(BN$4:BN$53,"&lt;"&amp;AR1387)*IF(AS1387&lt;0.5,Riskregister!$K$13+(Riskregister!$L$13-Riskregister!$K$13)*SQRT(AS1387/2),Riskregister!$L$13-(Riskregister!$L$13-Riskregister!$K$13)*SQRT((1-AS1387)/2)))</f>
        <v>0</v>
      </c>
      <c r="AU1387" s="30">
        <f t="shared" ca="1" si="859"/>
        <v>0.1137954389425998</v>
      </c>
      <c r="AV1387" s="30">
        <f t="shared" ca="1" si="859"/>
        <v>0.56961729672876182</v>
      </c>
      <c r="AW1387" s="30">
        <f>IF(Riskregister!$E$14="",0,COUNTIF(BO$4:BO$53,"&lt;"&amp;AU1387)*IF(AV1387&lt;0.5,Riskregister!$K$14+(Riskregister!$L$14-Riskregister!$K$14)*SQRT(AV1387/2),Riskregister!$L$14-(Riskregister!$L$14-Riskregister!$K$14)*SQRT((1-AV1387)/2)))</f>
        <v>0</v>
      </c>
      <c r="AX1387" s="30">
        <f t="shared" ca="1" si="860"/>
        <v>0.48520180537727964</v>
      </c>
      <c r="AY1387" s="30">
        <f t="shared" ca="1" si="860"/>
        <v>0.75682315088473129</v>
      </c>
      <c r="AZ1387" s="30">
        <f>IF(Riskregister!$E$15="",0,COUNTIF(BP$4:BP$53,"&lt;"&amp;AX1387)*IF(AY1387&lt;0.5,Riskregister!$K$15+(Riskregister!$L$15-Riskregister!$K$15)*SQRT(AY1387/2),Riskregister!$L$15-(Riskregister!$L$15-Riskregister!$K$15)*SQRT((1-AY1387)/2)))</f>
        <v>0</v>
      </c>
      <c r="BA1387" s="30">
        <f t="shared" ca="1" si="861"/>
        <v>8.8633621290835296E-2</v>
      </c>
      <c r="BB1387" s="30">
        <f t="shared" ca="1" si="861"/>
        <v>0.95884071608969712</v>
      </c>
      <c r="BC1387" s="30">
        <f>IF(Riskregister!$E$16="",0,COUNTIF(BQ$4:BQ$53,"&lt;"&amp;BA1387)*IF(BB1387&lt;0.5,Riskregister!$K$16+(Riskregister!$L$16-Riskregister!$K$16)*SQRT(BB1387/2),Riskregister!$L$16-(Riskregister!$L$16-Riskregister!$K$16)*SQRT((1-BB1387)/2)))</f>
        <v>0</v>
      </c>
      <c r="BD1387" s="30">
        <f t="shared" ca="1" si="837"/>
        <v>16960381.763717018</v>
      </c>
    </row>
    <row r="1388" spans="20:56" x14ac:dyDescent="0.35">
      <c r="T1388" s="30">
        <f t="shared" ca="1" si="850"/>
        <v>0.23460829784556747</v>
      </c>
      <c r="U1388" s="30">
        <f t="shared" ca="1" si="850"/>
        <v>1.2487087678400011E-2</v>
      </c>
      <c r="V1388" s="30">
        <f ca="1">IF(Riskregister!$E$5="",0,COUNTIF(BF$4:BF$53,"&lt;"&amp;T1388)*IF(U1388&lt;0.5,Riskregister!$K$5+(Riskregister!$L$5-Riskregister!$K$5)*SQRT(U1388/2),Riskregister!$L$5-(Riskregister!$L$5-Riskregister!$K$5)*SQRT((1-U1388)/2)))</f>
        <v>371114.48874703387</v>
      </c>
      <c r="W1388" s="30">
        <f t="shared" ca="1" si="851"/>
        <v>3.5617786764618131E-2</v>
      </c>
      <c r="X1388" s="30">
        <f t="shared" ca="1" si="851"/>
        <v>0.1876096867902427</v>
      </c>
      <c r="Y1388" s="30">
        <f ca="1">IF(Riskregister!$E$6="",0,COUNTIF(BG$4:BG$53,"&lt;"&amp;W1388)*IF(X1388&lt;0.5,Riskregister!$K$6+(Riskregister!$L$6-Riskregister!$K$6)*SQRT(X1388/2),Riskregister!$L$6-(Riskregister!$L$6-Riskregister!$K$6)*SQRT((1-X1388)/2)))</f>
        <v>0</v>
      </c>
      <c r="Z1388" s="30">
        <f t="shared" ca="1" si="852"/>
        <v>0.46361519951092334</v>
      </c>
      <c r="AA1388" s="30">
        <f t="shared" ca="1" si="852"/>
        <v>0.82745910035164694</v>
      </c>
      <c r="AB1388" s="30">
        <f ca="1">IF(Riskregister!$E$7="",0,COUNTIF(BH$4:BH$53,"&lt;"&amp;Z1388)*IF(AA1388&lt;0.5,Riskregister!$K$7+(Riskregister!$L$7-Riskregister!$K$7)*SQRT(AA1388/2),Riskregister!$L$7-(Riskregister!$L$7-Riskregister!$K$7)*SQRT((1-AA1388)/2)))</f>
        <v>1783191.5340037732</v>
      </c>
      <c r="AC1388" s="30">
        <f t="shared" ca="1" si="853"/>
        <v>0.43560814165767792</v>
      </c>
      <c r="AD1388" s="30">
        <f t="shared" ca="1" si="853"/>
        <v>0.62402642840615807</v>
      </c>
      <c r="AE1388" s="30">
        <f ca="1">IF(Riskregister!$E$8="",0,COUNTIF(BI$4:BI$53,"&lt;"&amp;AC1388)*IF(AD1388&lt;0.5,Riskregister!$K$8+(Riskregister!$L$8-Riskregister!$K$8)*SQRT(AD1388/2),Riskregister!$L$8-(Riskregister!$L$8-Riskregister!$K$8)*SQRT((1-AD1388)/2)))</f>
        <v>5924400.363993546</v>
      </c>
      <c r="AF1388" s="30">
        <f t="shared" ca="1" si="854"/>
        <v>0.89886427819326165</v>
      </c>
      <c r="AG1388" s="30">
        <f t="shared" ca="1" si="854"/>
        <v>0.97372991672762477</v>
      </c>
      <c r="AH1388" s="30">
        <f>IF(Riskregister!$E$9="",0,COUNTIF(BJ$4:BJ$53,"&lt;"&amp;AF1388)*IF(AG1388&lt;0.5,Riskregister!$K$9+(Riskregister!$L$9-Riskregister!$K$9)*SQRT(AG1388/2),Riskregister!$L$9-(Riskregister!$L$9-Riskregister!$K$9)*SQRT((1-AG1388)/2)))</f>
        <v>0</v>
      </c>
      <c r="AI1388" s="30">
        <f t="shared" ca="1" si="855"/>
        <v>0.86609614963176362</v>
      </c>
      <c r="AJ1388" s="30">
        <f t="shared" ca="1" si="855"/>
        <v>9.3314105896950994E-2</v>
      </c>
      <c r="AK1388" s="30">
        <f>IF(Riskregister!$E$10="",0,COUNTIF(BK$4:BK$53,"&lt;"&amp;AI1388)*IF(AJ1388&lt;0.5,Riskregister!$K$10+(Riskregister!$L$10-Riskregister!$K$10)*SQRT(AJ1388/2),Riskregister!$L$10-(Riskregister!$L$10-Riskregister!$K$10)*SQRT((1-AJ1388)/2)))</f>
        <v>0</v>
      </c>
      <c r="AL1388" s="30">
        <f t="shared" ca="1" si="856"/>
        <v>0.69978322430681728</v>
      </c>
      <c r="AM1388" s="30">
        <f t="shared" ca="1" si="856"/>
        <v>0.36686643700563681</v>
      </c>
      <c r="AN1388" s="30">
        <f>IF(Riskregister!$E$11="",0,COUNTIF(BL$4:BL$53,"&lt;"&amp;AL1388)*IF(AM1388&lt;0.5,Riskregister!$K$11+(Riskregister!$L$11-Riskregister!$K$11)*SQRT(AM1388/2),Riskregister!$L$11-(Riskregister!$L$11-Riskregister!$K$11)*SQRT((1-AM1388)/2)))</f>
        <v>0</v>
      </c>
      <c r="AO1388" s="30">
        <f t="shared" ca="1" si="857"/>
        <v>0.61273600188648758</v>
      </c>
      <c r="AP1388" s="30">
        <f t="shared" ca="1" si="857"/>
        <v>0.45954023977611369</v>
      </c>
      <c r="AQ1388" s="30">
        <f>IF(Riskregister!$E$12="",0,COUNTIF(BM$4:BM$53,"&lt;"&amp;AO1388)*IF(AP1388&lt;0.5,Riskregister!$K$12+(Riskregister!$L$12-Riskregister!$K$12)*SQRT(AP1388/2),Riskregister!$L$12-(Riskregister!$L$12-Riskregister!$K$12)*SQRT((1-AP1388)/2)))</f>
        <v>0</v>
      </c>
      <c r="AR1388" s="30">
        <f t="shared" ca="1" si="858"/>
        <v>0.86706868512530211</v>
      </c>
      <c r="AS1388" s="30">
        <f t="shared" ca="1" si="858"/>
        <v>0.44164725987418441</v>
      </c>
      <c r="AT1388" s="30">
        <f>IF(Riskregister!$E$13="",0,COUNTIF(BN$4:BN$53,"&lt;"&amp;AR1388)*IF(AS1388&lt;0.5,Riskregister!$K$13+(Riskregister!$L$13-Riskregister!$K$13)*SQRT(AS1388/2),Riskregister!$L$13-(Riskregister!$L$13-Riskregister!$K$13)*SQRT((1-AS1388)/2)))</f>
        <v>0</v>
      </c>
      <c r="AU1388" s="30">
        <f t="shared" ca="1" si="859"/>
        <v>0.26257088774421911</v>
      </c>
      <c r="AV1388" s="30">
        <f t="shared" ca="1" si="859"/>
        <v>0.99722747459375449</v>
      </c>
      <c r="AW1388" s="30">
        <f>IF(Riskregister!$E$14="",0,COUNTIF(BO$4:BO$53,"&lt;"&amp;AU1388)*IF(AV1388&lt;0.5,Riskregister!$K$14+(Riskregister!$L$14-Riskregister!$K$14)*SQRT(AV1388/2),Riskregister!$L$14-(Riskregister!$L$14-Riskregister!$K$14)*SQRT((1-AV1388)/2)))</f>
        <v>0</v>
      </c>
      <c r="AX1388" s="30">
        <f t="shared" ca="1" si="860"/>
        <v>0.94578658942975546</v>
      </c>
      <c r="AY1388" s="30">
        <f t="shared" ca="1" si="860"/>
        <v>0.52991587503387216</v>
      </c>
      <c r="AZ1388" s="30">
        <f>IF(Riskregister!$E$15="",0,COUNTIF(BP$4:BP$53,"&lt;"&amp;AX1388)*IF(AY1388&lt;0.5,Riskregister!$K$15+(Riskregister!$L$15-Riskregister!$K$15)*SQRT(AY1388/2),Riskregister!$L$15-(Riskregister!$L$15-Riskregister!$K$15)*SQRT((1-AY1388)/2)))</f>
        <v>0</v>
      </c>
      <c r="BA1388" s="30">
        <f t="shared" ca="1" si="861"/>
        <v>0.46762425166612265</v>
      </c>
      <c r="BB1388" s="30">
        <f t="shared" ca="1" si="861"/>
        <v>0.39179807375445463</v>
      </c>
      <c r="BC1388" s="30">
        <f>IF(Riskregister!$E$16="",0,COUNTIF(BQ$4:BQ$53,"&lt;"&amp;BA1388)*IF(BB1388&lt;0.5,Riskregister!$K$16+(Riskregister!$L$16-Riskregister!$K$16)*SQRT(BB1388/2),Riskregister!$L$16-(Riskregister!$L$16-Riskregister!$K$16)*SQRT((1-BB1388)/2)))</f>
        <v>0</v>
      </c>
      <c r="BD1388" s="30">
        <f t="shared" ca="1" si="837"/>
        <v>8078706.386744353</v>
      </c>
    </row>
    <row r="1389" spans="20:56" x14ac:dyDescent="0.35">
      <c r="T1389" s="30">
        <f t="shared" ca="1" si="850"/>
        <v>0.16124847058152436</v>
      </c>
      <c r="U1389" s="30">
        <f t="shared" ca="1" si="850"/>
        <v>0.19428737188938838</v>
      </c>
      <c r="V1389" s="30">
        <f ca="1">IF(Riskregister!$E$5="",0,COUNTIF(BF$4:BF$53,"&lt;"&amp;T1389)*IF(U1389&lt;0.5,Riskregister!$K$5+(Riskregister!$L$5-Riskregister!$K$5)*SQRT(U1389/2),Riskregister!$L$5-(Riskregister!$L$5-Riskregister!$K$5)*SQRT((1-U1389)/2)))</f>
        <v>580510.93671228271</v>
      </c>
      <c r="W1389" s="30">
        <f t="shared" ca="1" si="851"/>
        <v>0.73540903577371985</v>
      </c>
      <c r="X1389" s="30">
        <f t="shared" ca="1" si="851"/>
        <v>0.46688603023560837</v>
      </c>
      <c r="Y1389" s="30">
        <f ca="1">IF(Riskregister!$E$6="",0,COUNTIF(BG$4:BG$53,"&lt;"&amp;W1389)*IF(X1389&lt;0.5,Riskregister!$K$6+(Riskregister!$L$6-Riskregister!$K$6)*SQRT(X1389/2),Riskregister!$L$6-(Riskregister!$L$6-Riskregister!$K$6)*SQRT((1-X1389)/2)))</f>
        <v>3209060.8120232024</v>
      </c>
      <c r="Z1389" s="30">
        <f t="shared" ca="1" si="852"/>
        <v>6.8708467898303316E-2</v>
      </c>
      <c r="AA1389" s="30">
        <f t="shared" ca="1" si="852"/>
        <v>0.44128065587943499</v>
      </c>
      <c r="AB1389" s="30">
        <f ca="1">IF(Riskregister!$E$7="",0,COUNTIF(BH$4:BH$53,"&lt;"&amp;Z1389)*IF(AA1389&lt;0.5,Riskregister!$K$7+(Riskregister!$L$7-Riskregister!$K$7)*SQRT(AA1389/2),Riskregister!$L$7-(Riskregister!$L$7-Riskregister!$K$7)*SQRT((1-AA1389)/2)))</f>
        <v>643209.85549108661</v>
      </c>
      <c r="AC1389" s="30">
        <f t="shared" ca="1" si="853"/>
        <v>1.4618164513511389E-2</v>
      </c>
      <c r="AD1389" s="30">
        <f t="shared" ca="1" si="853"/>
        <v>0.89564756195286033</v>
      </c>
      <c r="AE1389" s="30">
        <f ca="1">IF(Riskregister!$E$8="",0,COUNTIF(BI$4:BI$53,"&lt;"&amp;AC1389)*IF(AD1389&lt;0.5,Riskregister!$K$8+(Riskregister!$L$8-Riskregister!$K$8)*SQRT(AD1389/2),Riskregister!$L$8-(Riskregister!$L$8-Riskregister!$K$8)*SQRT((1-AD1389)/2)))</f>
        <v>0</v>
      </c>
      <c r="AF1389" s="30">
        <f t="shared" ca="1" si="854"/>
        <v>1.3494282126065293E-3</v>
      </c>
      <c r="AG1389" s="30">
        <f t="shared" ca="1" si="854"/>
        <v>0.99475254726692786</v>
      </c>
      <c r="AH1389" s="30">
        <f>IF(Riskregister!$E$9="",0,COUNTIF(BJ$4:BJ$53,"&lt;"&amp;AF1389)*IF(AG1389&lt;0.5,Riskregister!$K$9+(Riskregister!$L$9-Riskregister!$K$9)*SQRT(AG1389/2),Riskregister!$L$9-(Riskregister!$L$9-Riskregister!$K$9)*SQRT((1-AG1389)/2)))</f>
        <v>0</v>
      </c>
      <c r="AI1389" s="30">
        <f t="shared" ca="1" si="855"/>
        <v>0.85327497408213282</v>
      </c>
      <c r="AJ1389" s="30">
        <f t="shared" ca="1" si="855"/>
        <v>0.15927042440220807</v>
      </c>
      <c r="AK1389" s="30">
        <f>IF(Riskregister!$E$10="",0,COUNTIF(BK$4:BK$53,"&lt;"&amp;AI1389)*IF(AJ1389&lt;0.5,Riskregister!$K$10+(Riskregister!$L$10-Riskregister!$K$10)*SQRT(AJ1389/2),Riskregister!$L$10-(Riskregister!$L$10-Riskregister!$K$10)*SQRT((1-AJ1389)/2)))</f>
        <v>0</v>
      </c>
      <c r="AL1389" s="30">
        <f t="shared" ca="1" si="856"/>
        <v>0.45053393459367641</v>
      </c>
      <c r="AM1389" s="30">
        <f t="shared" ca="1" si="856"/>
        <v>0.55875668233407272</v>
      </c>
      <c r="AN1389" s="30">
        <f>IF(Riskregister!$E$11="",0,COUNTIF(BL$4:BL$53,"&lt;"&amp;AL1389)*IF(AM1389&lt;0.5,Riskregister!$K$11+(Riskregister!$L$11-Riskregister!$K$11)*SQRT(AM1389/2),Riskregister!$L$11-(Riskregister!$L$11-Riskregister!$K$11)*SQRT((1-AM1389)/2)))</f>
        <v>0</v>
      </c>
      <c r="AO1389" s="30">
        <f t="shared" ca="1" si="857"/>
        <v>0.16535430274254603</v>
      </c>
      <c r="AP1389" s="30">
        <f t="shared" ca="1" si="857"/>
        <v>0.48382337681306709</v>
      </c>
      <c r="AQ1389" s="30">
        <f>IF(Riskregister!$E$12="",0,COUNTIF(BM$4:BM$53,"&lt;"&amp;AO1389)*IF(AP1389&lt;0.5,Riskregister!$K$12+(Riskregister!$L$12-Riskregister!$K$12)*SQRT(AP1389/2),Riskregister!$L$12-(Riskregister!$L$12-Riskregister!$K$12)*SQRT((1-AP1389)/2)))</f>
        <v>0</v>
      </c>
      <c r="AR1389" s="30">
        <f t="shared" ca="1" si="858"/>
        <v>0.60070241675855263</v>
      </c>
      <c r="AS1389" s="30">
        <f t="shared" ca="1" si="858"/>
        <v>0.51363291743927486</v>
      </c>
      <c r="AT1389" s="30">
        <f>IF(Riskregister!$E$13="",0,COUNTIF(BN$4:BN$53,"&lt;"&amp;AR1389)*IF(AS1389&lt;0.5,Riskregister!$K$13+(Riskregister!$L$13-Riskregister!$K$13)*SQRT(AS1389/2),Riskregister!$L$13-(Riskregister!$L$13-Riskregister!$K$13)*SQRT((1-AS1389)/2)))</f>
        <v>0</v>
      </c>
      <c r="AU1389" s="30">
        <f t="shared" ca="1" si="859"/>
        <v>0.97298044295217612</v>
      </c>
      <c r="AV1389" s="30">
        <f t="shared" ca="1" si="859"/>
        <v>5.2179831247078923E-4</v>
      </c>
      <c r="AW1389" s="30">
        <f>IF(Riskregister!$E$14="",0,COUNTIF(BO$4:BO$53,"&lt;"&amp;AU1389)*IF(AV1389&lt;0.5,Riskregister!$K$14+(Riskregister!$L$14-Riskregister!$K$14)*SQRT(AV1389/2),Riskregister!$L$14-(Riskregister!$L$14-Riskregister!$K$14)*SQRT((1-AV1389)/2)))</f>
        <v>0</v>
      </c>
      <c r="AX1389" s="30">
        <f t="shared" ca="1" si="860"/>
        <v>0.93589870559210009</v>
      </c>
      <c r="AY1389" s="30">
        <f t="shared" ca="1" si="860"/>
        <v>0.92849449775867832</v>
      </c>
      <c r="AZ1389" s="30">
        <f>IF(Riskregister!$E$15="",0,COUNTIF(BP$4:BP$53,"&lt;"&amp;AX1389)*IF(AY1389&lt;0.5,Riskregister!$K$15+(Riskregister!$L$15-Riskregister!$K$15)*SQRT(AY1389/2),Riskregister!$L$15-(Riskregister!$L$15-Riskregister!$K$15)*SQRT((1-AY1389)/2)))</f>
        <v>0</v>
      </c>
      <c r="BA1389" s="30">
        <f t="shared" ca="1" si="861"/>
        <v>8.558923470112445E-3</v>
      </c>
      <c r="BB1389" s="30">
        <f t="shared" ca="1" si="861"/>
        <v>0.66564812183175315</v>
      </c>
      <c r="BC1389" s="30">
        <f>IF(Riskregister!$E$16="",0,COUNTIF(BQ$4:BQ$53,"&lt;"&amp;BA1389)*IF(BB1389&lt;0.5,Riskregister!$K$16+(Riskregister!$L$16-Riskregister!$K$16)*SQRT(BB1389/2),Riskregister!$L$16-(Riskregister!$L$16-Riskregister!$K$16)*SQRT((1-BB1389)/2)))</f>
        <v>0</v>
      </c>
      <c r="BD1389" s="30">
        <f t="shared" ca="1" si="837"/>
        <v>4432781.6042265715</v>
      </c>
    </row>
    <row r="1390" spans="20:56" x14ac:dyDescent="0.35">
      <c r="T1390" s="30">
        <f t="shared" ca="1" si="850"/>
        <v>0.24289164337639468</v>
      </c>
      <c r="U1390" s="30">
        <f t="shared" ca="1" si="850"/>
        <v>0.72958698451439485</v>
      </c>
      <c r="V1390" s="30">
        <f ca="1">IF(Riskregister!$E$5="",0,COUNTIF(BF$4:BF$53,"&lt;"&amp;T1390)*IF(U1390&lt;0.5,Riskregister!$K$5+(Riskregister!$L$5-Riskregister!$K$5)*SQRT(U1390/2),Riskregister!$L$5-(Riskregister!$L$5-Riskregister!$K$5)*SQRT((1-U1390)/2)))</f>
        <v>869066.06207330432</v>
      </c>
      <c r="W1390" s="30">
        <f t="shared" ca="1" si="851"/>
        <v>0.20678346315965501</v>
      </c>
      <c r="X1390" s="30">
        <f t="shared" ca="1" si="851"/>
        <v>0.60913721475115568</v>
      </c>
      <c r="Y1390" s="30">
        <f ca="1">IF(Riskregister!$E$6="",0,COUNTIF(BG$4:BG$53,"&lt;"&amp;W1390)*IF(X1390&lt;0.5,Riskregister!$K$6+(Riskregister!$L$6-Riskregister!$K$6)*SQRT(X1390/2),Riskregister!$L$6-(Riskregister!$L$6-Riskregister!$K$6)*SQRT((1-X1390)/2)))</f>
        <v>1204262.7870313418</v>
      </c>
      <c r="Z1390" s="30">
        <f t="shared" ca="1" si="852"/>
        <v>0.25096424489183267</v>
      </c>
      <c r="AA1390" s="30">
        <f t="shared" ca="1" si="852"/>
        <v>0.73457703453385059</v>
      </c>
      <c r="AB1390" s="30">
        <f ca="1">IF(Riskregister!$E$7="",0,COUNTIF(BH$4:BH$53,"&lt;"&amp;Z1390)*IF(AA1390&lt;0.5,Riskregister!$K$7+(Riskregister!$L$7-Riskregister!$K$7)*SQRT(AA1390/2),Riskregister!$L$7-(Riskregister!$L$7-Riskregister!$K$7)*SQRT((1-AA1390)/2)))</f>
        <v>1362482.2230948838</v>
      </c>
      <c r="AC1390" s="30">
        <f t="shared" ca="1" si="853"/>
        <v>0.32185073809803499</v>
      </c>
      <c r="AD1390" s="30">
        <f t="shared" ca="1" si="853"/>
        <v>0.24221334085268442</v>
      </c>
      <c r="AE1390" s="30">
        <f ca="1">IF(Riskregister!$E$8="",0,COUNTIF(BI$4:BI$53,"&lt;"&amp;AC1390)*IF(AD1390&lt;0.5,Riskregister!$K$8+(Riskregister!$L$8-Riskregister!$K$8)*SQRT(AD1390/2),Riskregister!$L$8-(Riskregister!$L$8-Riskregister!$K$8)*SQRT((1-AD1390)/2)))</f>
        <v>3871236.0659040795</v>
      </c>
      <c r="AF1390" s="30">
        <f t="shared" ca="1" si="854"/>
        <v>0.65471843920970896</v>
      </c>
      <c r="AG1390" s="30">
        <f t="shared" ca="1" si="854"/>
        <v>0.53524396099300897</v>
      </c>
      <c r="AH1390" s="30">
        <f>IF(Riskregister!$E$9="",0,COUNTIF(BJ$4:BJ$53,"&lt;"&amp;AF1390)*IF(AG1390&lt;0.5,Riskregister!$K$9+(Riskregister!$L$9-Riskregister!$K$9)*SQRT(AG1390/2),Riskregister!$L$9-(Riskregister!$L$9-Riskregister!$K$9)*SQRT((1-AG1390)/2)))</f>
        <v>0</v>
      </c>
      <c r="AI1390" s="30">
        <f t="shared" ca="1" si="855"/>
        <v>0.89239924871637022</v>
      </c>
      <c r="AJ1390" s="30">
        <f t="shared" ca="1" si="855"/>
        <v>0.47465285578218974</v>
      </c>
      <c r="AK1390" s="30">
        <f>IF(Riskregister!$E$10="",0,COUNTIF(BK$4:BK$53,"&lt;"&amp;AI1390)*IF(AJ1390&lt;0.5,Riskregister!$K$10+(Riskregister!$L$10-Riskregister!$K$10)*SQRT(AJ1390/2),Riskregister!$L$10-(Riskregister!$L$10-Riskregister!$K$10)*SQRT((1-AJ1390)/2)))</f>
        <v>0</v>
      </c>
      <c r="AL1390" s="30">
        <f t="shared" ca="1" si="856"/>
        <v>0.21670612007494516</v>
      </c>
      <c r="AM1390" s="30">
        <f t="shared" ca="1" si="856"/>
        <v>0.63158950308709805</v>
      </c>
      <c r="AN1390" s="30">
        <f>IF(Riskregister!$E$11="",0,COUNTIF(BL$4:BL$53,"&lt;"&amp;AL1390)*IF(AM1390&lt;0.5,Riskregister!$K$11+(Riskregister!$L$11-Riskregister!$K$11)*SQRT(AM1390/2),Riskregister!$L$11-(Riskregister!$L$11-Riskregister!$K$11)*SQRT((1-AM1390)/2)))</f>
        <v>0</v>
      </c>
      <c r="AO1390" s="30">
        <f t="shared" ca="1" si="857"/>
        <v>0.34838309249370714</v>
      </c>
      <c r="AP1390" s="30">
        <f t="shared" ca="1" si="857"/>
        <v>0.71010032612574336</v>
      </c>
      <c r="AQ1390" s="30">
        <f>IF(Riskregister!$E$12="",0,COUNTIF(BM$4:BM$53,"&lt;"&amp;AO1390)*IF(AP1390&lt;0.5,Riskregister!$K$12+(Riskregister!$L$12-Riskregister!$K$12)*SQRT(AP1390/2),Riskregister!$L$12-(Riskregister!$L$12-Riskregister!$K$12)*SQRT((1-AP1390)/2)))</f>
        <v>0</v>
      </c>
      <c r="AR1390" s="30">
        <f t="shared" ca="1" si="858"/>
        <v>0.29512132570328731</v>
      </c>
      <c r="AS1390" s="30">
        <f t="shared" ca="1" si="858"/>
        <v>0.92740466784906472</v>
      </c>
      <c r="AT1390" s="30">
        <f>IF(Riskregister!$E$13="",0,COUNTIF(BN$4:BN$53,"&lt;"&amp;AR1390)*IF(AS1390&lt;0.5,Riskregister!$K$13+(Riskregister!$L$13-Riskregister!$K$13)*SQRT(AS1390/2),Riskregister!$L$13-(Riskregister!$L$13-Riskregister!$K$13)*SQRT((1-AS1390)/2)))</f>
        <v>0</v>
      </c>
      <c r="AU1390" s="30">
        <f t="shared" ca="1" si="859"/>
        <v>0.62211071460065714</v>
      </c>
      <c r="AV1390" s="30">
        <f t="shared" ca="1" si="859"/>
        <v>0.63903938282136485</v>
      </c>
      <c r="AW1390" s="30">
        <f>IF(Riskregister!$E$14="",0,COUNTIF(BO$4:BO$53,"&lt;"&amp;AU1390)*IF(AV1390&lt;0.5,Riskregister!$K$14+(Riskregister!$L$14-Riskregister!$K$14)*SQRT(AV1390/2),Riskregister!$L$14-(Riskregister!$L$14-Riskregister!$K$14)*SQRT((1-AV1390)/2)))</f>
        <v>0</v>
      </c>
      <c r="AX1390" s="30">
        <f t="shared" ca="1" si="860"/>
        <v>0.40528089985728621</v>
      </c>
      <c r="AY1390" s="30">
        <f t="shared" ca="1" si="860"/>
        <v>9.3888171097375461E-2</v>
      </c>
      <c r="AZ1390" s="30">
        <f>IF(Riskregister!$E$15="",0,COUNTIF(BP$4:BP$53,"&lt;"&amp;AX1390)*IF(AY1390&lt;0.5,Riskregister!$K$15+(Riskregister!$L$15-Riskregister!$K$15)*SQRT(AY1390/2),Riskregister!$L$15-(Riskregister!$L$15-Riskregister!$K$15)*SQRT((1-AY1390)/2)))</f>
        <v>0</v>
      </c>
      <c r="BA1390" s="30">
        <f t="shared" ca="1" si="861"/>
        <v>0.54008088714919911</v>
      </c>
      <c r="BB1390" s="30">
        <f t="shared" ca="1" si="861"/>
        <v>0.12801028111765167</v>
      </c>
      <c r="BC1390" s="30">
        <f>IF(Riskregister!$E$16="",0,COUNTIF(BQ$4:BQ$53,"&lt;"&amp;BA1390)*IF(BB1390&lt;0.5,Riskregister!$K$16+(Riskregister!$L$16-Riskregister!$K$16)*SQRT(BB1390/2),Riskregister!$L$16-(Riskregister!$L$16-Riskregister!$K$16)*SQRT((1-BB1390)/2)))</f>
        <v>0</v>
      </c>
      <c r="BD1390" s="30">
        <f t="shared" ca="1" si="837"/>
        <v>7307047.1381036099</v>
      </c>
    </row>
    <row r="1391" spans="20:56" x14ac:dyDescent="0.35">
      <c r="T1391" s="30">
        <f t="shared" ca="1" si="850"/>
        <v>0.22519140398819093</v>
      </c>
      <c r="U1391" s="30">
        <f t="shared" ca="1" si="850"/>
        <v>0.35269358222396441</v>
      </c>
      <c r="V1391" s="30">
        <f ca="1">IF(Riskregister!$E$5="",0,COUNTIF(BF$4:BF$53,"&lt;"&amp;T1391)*IF(U1391&lt;0.5,Riskregister!$K$5+(Riskregister!$L$5-Riskregister!$K$5)*SQRT(U1391/2),Riskregister!$L$5-(Riskregister!$L$5-Riskregister!$K$5)*SQRT((1-U1391)/2)))</f>
        <v>677942.98617742013</v>
      </c>
      <c r="W1391" s="30">
        <f t="shared" ca="1" si="851"/>
        <v>0.8407243663433881</v>
      </c>
      <c r="X1391" s="30">
        <f t="shared" ca="1" si="851"/>
        <v>0.88975976676965307</v>
      </c>
      <c r="Y1391" s="30">
        <f ca="1">IF(Riskregister!$E$6="",0,COUNTIF(BG$4:BG$53,"&lt;"&amp;W1391)*IF(X1391&lt;0.5,Riskregister!$K$6+(Riskregister!$L$6-Riskregister!$K$6)*SQRT(X1391/2),Riskregister!$L$6-(Riskregister!$L$6-Riskregister!$K$6)*SQRT((1-X1391)/2)))</f>
        <v>4732205.6158436183</v>
      </c>
      <c r="Z1391" s="30">
        <f t="shared" ca="1" si="852"/>
        <v>0.14238949965832448</v>
      </c>
      <c r="AA1391" s="30">
        <f t="shared" ca="1" si="852"/>
        <v>0.85447218158738247</v>
      </c>
      <c r="AB1391" s="30">
        <f ca="1">IF(Riskregister!$E$7="",0,COUNTIF(BH$4:BH$53,"&lt;"&amp;Z1391)*IF(AA1391&lt;0.5,Riskregister!$K$7+(Riskregister!$L$7-Riskregister!$K$7)*SQRT(AA1391/2),Riskregister!$L$7-(Riskregister!$L$7-Riskregister!$K$7)*SQRT((1-AA1391)/2)))</f>
        <v>1222352.9928036432</v>
      </c>
      <c r="AC1391" s="30">
        <f t="shared" ca="1" si="853"/>
        <v>0.19897809018156143</v>
      </c>
      <c r="AD1391" s="30">
        <f t="shared" ca="1" si="853"/>
        <v>0.46638759625348869</v>
      </c>
      <c r="AE1391" s="30">
        <f ca="1">IF(Riskregister!$E$8="",0,COUNTIF(BI$4:BI$53,"&lt;"&amp;AC1391)*IF(AD1391&lt;0.5,Riskregister!$K$8+(Riskregister!$L$8-Riskregister!$K$8)*SQRT(AD1391/2),Riskregister!$L$8-(Riskregister!$L$8-Riskregister!$K$8)*SQRT((1-AD1391)/2)))</f>
        <v>2569636.7552143191</v>
      </c>
      <c r="AF1391" s="30">
        <f t="shared" ca="1" si="854"/>
        <v>0.8283127755798998</v>
      </c>
      <c r="AG1391" s="30">
        <f t="shared" ca="1" si="854"/>
        <v>0.32156880539744659</v>
      </c>
      <c r="AH1391" s="30">
        <f>IF(Riskregister!$E$9="",0,COUNTIF(BJ$4:BJ$53,"&lt;"&amp;AF1391)*IF(AG1391&lt;0.5,Riskregister!$K$9+(Riskregister!$L$9-Riskregister!$K$9)*SQRT(AG1391/2),Riskregister!$L$9-(Riskregister!$L$9-Riskregister!$K$9)*SQRT((1-AG1391)/2)))</f>
        <v>0</v>
      </c>
      <c r="AI1391" s="30">
        <f t="shared" ca="1" si="855"/>
        <v>0.8697640638248243</v>
      </c>
      <c r="AJ1391" s="30">
        <f t="shared" ca="1" si="855"/>
        <v>0.49656532281808896</v>
      </c>
      <c r="AK1391" s="30">
        <f>IF(Riskregister!$E$10="",0,COUNTIF(BK$4:BK$53,"&lt;"&amp;AI1391)*IF(AJ1391&lt;0.5,Riskregister!$K$10+(Riskregister!$L$10-Riskregister!$K$10)*SQRT(AJ1391/2),Riskregister!$L$10-(Riskregister!$L$10-Riskregister!$K$10)*SQRT((1-AJ1391)/2)))</f>
        <v>0</v>
      </c>
      <c r="AL1391" s="30">
        <f t="shared" ca="1" si="856"/>
        <v>0.63147580231834866</v>
      </c>
      <c r="AM1391" s="30">
        <f t="shared" ca="1" si="856"/>
        <v>0.48684489878717396</v>
      </c>
      <c r="AN1391" s="30">
        <f>IF(Riskregister!$E$11="",0,COUNTIF(BL$4:BL$53,"&lt;"&amp;AL1391)*IF(AM1391&lt;0.5,Riskregister!$K$11+(Riskregister!$L$11-Riskregister!$K$11)*SQRT(AM1391/2),Riskregister!$L$11-(Riskregister!$L$11-Riskregister!$K$11)*SQRT((1-AM1391)/2)))</f>
        <v>0</v>
      </c>
      <c r="AO1391" s="30">
        <f t="shared" ca="1" si="857"/>
        <v>0.43409019134918525</v>
      </c>
      <c r="AP1391" s="30">
        <f t="shared" ca="1" si="857"/>
        <v>0.76945412212720743</v>
      </c>
      <c r="AQ1391" s="30">
        <f>IF(Riskregister!$E$12="",0,COUNTIF(BM$4:BM$53,"&lt;"&amp;AO1391)*IF(AP1391&lt;0.5,Riskregister!$K$12+(Riskregister!$L$12-Riskregister!$K$12)*SQRT(AP1391/2),Riskregister!$L$12-(Riskregister!$L$12-Riskregister!$K$12)*SQRT((1-AP1391)/2)))</f>
        <v>0</v>
      </c>
      <c r="AR1391" s="30">
        <f t="shared" ca="1" si="858"/>
        <v>4.7213381931256015E-2</v>
      </c>
      <c r="AS1391" s="30">
        <f t="shared" ca="1" si="858"/>
        <v>0.233915780982488</v>
      </c>
      <c r="AT1391" s="30">
        <f>IF(Riskregister!$E$13="",0,COUNTIF(BN$4:BN$53,"&lt;"&amp;AR1391)*IF(AS1391&lt;0.5,Riskregister!$K$13+(Riskregister!$L$13-Riskregister!$K$13)*SQRT(AS1391/2),Riskregister!$L$13-(Riskregister!$L$13-Riskregister!$K$13)*SQRT((1-AS1391)/2)))</f>
        <v>0</v>
      </c>
      <c r="AU1391" s="30">
        <f t="shared" ca="1" si="859"/>
        <v>0.37765598229976305</v>
      </c>
      <c r="AV1391" s="30">
        <f t="shared" ca="1" si="859"/>
        <v>0.14090110572521553</v>
      </c>
      <c r="AW1391" s="30">
        <f>IF(Riskregister!$E$14="",0,COUNTIF(BO$4:BO$53,"&lt;"&amp;AU1391)*IF(AV1391&lt;0.5,Riskregister!$K$14+(Riskregister!$L$14-Riskregister!$K$14)*SQRT(AV1391/2),Riskregister!$L$14-(Riskregister!$L$14-Riskregister!$K$14)*SQRT((1-AV1391)/2)))</f>
        <v>0</v>
      </c>
      <c r="AX1391" s="30">
        <f t="shared" ca="1" si="860"/>
        <v>0.61773863045747279</v>
      </c>
      <c r="AY1391" s="30">
        <f t="shared" ca="1" si="860"/>
        <v>0.5159271338079281</v>
      </c>
      <c r="AZ1391" s="30">
        <f>IF(Riskregister!$E$15="",0,COUNTIF(BP$4:BP$53,"&lt;"&amp;AX1391)*IF(AY1391&lt;0.5,Riskregister!$K$15+(Riskregister!$L$15-Riskregister!$K$15)*SQRT(AY1391/2),Riskregister!$L$15-(Riskregister!$L$15-Riskregister!$K$15)*SQRT((1-AY1391)/2)))</f>
        <v>0</v>
      </c>
      <c r="BA1391" s="30">
        <f t="shared" ca="1" si="861"/>
        <v>0.36444492452476107</v>
      </c>
      <c r="BB1391" s="30">
        <f t="shared" ca="1" si="861"/>
        <v>0.55273278644489732</v>
      </c>
      <c r="BC1391" s="30">
        <f>IF(Riskregister!$E$16="",0,COUNTIF(BQ$4:BQ$53,"&lt;"&amp;BA1391)*IF(BB1391&lt;0.5,Riskregister!$K$16+(Riskregister!$L$16-Riskregister!$K$16)*SQRT(BB1391/2),Riskregister!$L$16-(Riskregister!$L$16-Riskregister!$K$16)*SQRT((1-BB1391)/2)))</f>
        <v>0</v>
      </c>
      <c r="BD1391" s="30">
        <f t="shared" ca="1" si="837"/>
        <v>9202138.3500390016</v>
      </c>
    </row>
    <row r="1392" spans="20:56" x14ac:dyDescent="0.35">
      <c r="T1392" s="30">
        <f t="shared" ca="1" si="850"/>
        <v>6.7969624096378634E-2</v>
      </c>
      <c r="U1392" s="30">
        <f t="shared" ca="1" si="850"/>
        <v>0.2703413835171492</v>
      </c>
      <c r="V1392" s="30">
        <f ca="1">IF(Riskregister!$E$5="",0,COUNTIF(BF$4:BF$53,"&lt;"&amp;T1392)*IF(U1392&lt;0.5,Riskregister!$K$5+(Riskregister!$L$5-Riskregister!$K$5)*SQRT(U1392/2),Riskregister!$L$5-(Riskregister!$L$5-Riskregister!$K$5)*SQRT((1-U1392)/2)))</f>
        <v>315445.05154615943</v>
      </c>
      <c r="W1392" s="30">
        <f t="shared" ca="1" si="851"/>
        <v>0.71212944495274888</v>
      </c>
      <c r="X1392" s="30">
        <f t="shared" ca="1" si="851"/>
        <v>0.26143756239811244</v>
      </c>
      <c r="Y1392" s="30">
        <f ca="1">IF(Riskregister!$E$6="",0,COUNTIF(BG$4:BG$53,"&lt;"&amp;W1392)*IF(X1392&lt;0.5,Riskregister!$K$6+(Riskregister!$L$6-Riskregister!$K$6)*SQRT(X1392/2),Riskregister!$L$6-(Riskregister!$L$6-Riskregister!$K$6)*SQRT((1-X1392)/2)))</f>
        <v>2552372.8280644757</v>
      </c>
      <c r="Z1392" s="30">
        <f t="shared" ca="1" si="852"/>
        <v>0.46155660570781587</v>
      </c>
      <c r="AA1392" s="30">
        <f t="shared" ca="1" si="852"/>
        <v>0.64365488719860131</v>
      </c>
      <c r="AB1392" s="30">
        <f ca="1">IF(Riskregister!$E$7="",0,COUNTIF(BH$4:BH$53,"&lt;"&amp;Z1392)*IF(AA1392&lt;0.5,Riskregister!$K$7+(Riskregister!$L$7-Riskregister!$K$7)*SQRT(AA1392/2),Riskregister!$L$7-(Riskregister!$L$7-Riskregister!$K$7)*SQRT((1-AA1392)/2)))</f>
        <v>1513579.685630409</v>
      </c>
      <c r="AC1392" s="30">
        <f t="shared" ca="1" si="853"/>
        <v>0.65448623947611173</v>
      </c>
      <c r="AD1392" s="30">
        <f t="shared" ca="1" si="853"/>
        <v>0.20286618899504905</v>
      </c>
      <c r="AE1392" s="30">
        <f ca="1">IF(Riskregister!$E$8="",0,COUNTIF(BI$4:BI$53,"&lt;"&amp;AC1392)*IF(AD1392&lt;0.5,Riskregister!$K$8+(Riskregister!$L$8-Riskregister!$K$8)*SQRT(AD1392/2),Riskregister!$L$8-(Riskregister!$L$8-Riskregister!$K$8)*SQRT((1-AD1392)/2)))</f>
        <v>5390647.338308014</v>
      </c>
      <c r="AF1392" s="30">
        <f t="shared" ca="1" si="854"/>
        <v>0.59750899349980902</v>
      </c>
      <c r="AG1392" s="30">
        <f t="shared" ca="1" si="854"/>
        <v>2.8347742030976342E-3</v>
      </c>
      <c r="AH1392" s="30">
        <f>IF(Riskregister!$E$9="",0,COUNTIF(BJ$4:BJ$53,"&lt;"&amp;AF1392)*IF(AG1392&lt;0.5,Riskregister!$K$9+(Riskregister!$L$9-Riskregister!$K$9)*SQRT(AG1392/2),Riskregister!$L$9-(Riskregister!$L$9-Riskregister!$K$9)*SQRT((1-AG1392)/2)))</f>
        <v>0</v>
      </c>
      <c r="AI1392" s="30">
        <f t="shared" ca="1" si="855"/>
        <v>0.74548442850016694</v>
      </c>
      <c r="AJ1392" s="30">
        <f t="shared" ca="1" si="855"/>
        <v>0.27722518779674143</v>
      </c>
      <c r="AK1392" s="30">
        <f>IF(Riskregister!$E$10="",0,COUNTIF(BK$4:BK$53,"&lt;"&amp;AI1392)*IF(AJ1392&lt;0.5,Riskregister!$K$10+(Riskregister!$L$10-Riskregister!$K$10)*SQRT(AJ1392/2),Riskregister!$L$10-(Riskregister!$L$10-Riskregister!$K$10)*SQRT((1-AJ1392)/2)))</f>
        <v>0</v>
      </c>
      <c r="AL1392" s="30">
        <f t="shared" ca="1" si="856"/>
        <v>0.57791852191312298</v>
      </c>
      <c r="AM1392" s="30">
        <f t="shared" ca="1" si="856"/>
        <v>0.3663592457973619</v>
      </c>
      <c r="AN1392" s="30">
        <f>IF(Riskregister!$E$11="",0,COUNTIF(BL$4:BL$53,"&lt;"&amp;AL1392)*IF(AM1392&lt;0.5,Riskregister!$K$11+(Riskregister!$L$11-Riskregister!$K$11)*SQRT(AM1392/2),Riskregister!$L$11-(Riskregister!$L$11-Riskregister!$K$11)*SQRT((1-AM1392)/2)))</f>
        <v>0</v>
      </c>
      <c r="AO1392" s="30">
        <f t="shared" ca="1" si="857"/>
        <v>0.97484856180148127</v>
      </c>
      <c r="AP1392" s="30">
        <f t="shared" ca="1" si="857"/>
        <v>0.78104052535446844</v>
      </c>
      <c r="AQ1392" s="30">
        <f>IF(Riskregister!$E$12="",0,COUNTIF(BM$4:BM$53,"&lt;"&amp;AO1392)*IF(AP1392&lt;0.5,Riskregister!$K$12+(Riskregister!$L$12-Riskregister!$K$12)*SQRT(AP1392/2),Riskregister!$L$12-(Riskregister!$L$12-Riskregister!$K$12)*SQRT((1-AP1392)/2)))</f>
        <v>0</v>
      </c>
      <c r="AR1392" s="30">
        <f t="shared" ca="1" si="858"/>
        <v>0.3914989613429074</v>
      </c>
      <c r="AS1392" s="30">
        <f t="shared" ca="1" si="858"/>
        <v>0.43660403127943626</v>
      </c>
      <c r="AT1392" s="30">
        <f>IF(Riskregister!$E$13="",0,COUNTIF(BN$4:BN$53,"&lt;"&amp;AR1392)*IF(AS1392&lt;0.5,Riskregister!$K$13+(Riskregister!$L$13-Riskregister!$K$13)*SQRT(AS1392/2),Riskregister!$L$13-(Riskregister!$L$13-Riskregister!$K$13)*SQRT((1-AS1392)/2)))</f>
        <v>0</v>
      </c>
      <c r="AU1392" s="30">
        <f t="shared" ca="1" si="859"/>
        <v>0.61888924389450639</v>
      </c>
      <c r="AV1392" s="30">
        <f t="shared" ca="1" si="859"/>
        <v>0.74985625082379759</v>
      </c>
      <c r="AW1392" s="30">
        <f>IF(Riskregister!$E$14="",0,COUNTIF(BO$4:BO$53,"&lt;"&amp;AU1392)*IF(AV1392&lt;0.5,Riskregister!$K$14+(Riskregister!$L$14-Riskregister!$K$14)*SQRT(AV1392/2),Riskregister!$L$14-(Riskregister!$L$14-Riskregister!$K$14)*SQRT((1-AV1392)/2)))</f>
        <v>0</v>
      </c>
      <c r="AX1392" s="30">
        <f t="shared" ca="1" si="860"/>
        <v>6.9424152520308202E-2</v>
      </c>
      <c r="AY1392" s="30">
        <f t="shared" ca="1" si="860"/>
        <v>0.3857596566146646</v>
      </c>
      <c r="AZ1392" s="30">
        <f>IF(Riskregister!$E$15="",0,COUNTIF(BP$4:BP$53,"&lt;"&amp;AX1392)*IF(AY1392&lt;0.5,Riskregister!$K$15+(Riskregister!$L$15-Riskregister!$K$15)*SQRT(AY1392/2),Riskregister!$L$15-(Riskregister!$L$15-Riskregister!$K$15)*SQRT((1-AY1392)/2)))</f>
        <v>0</v>
      </c>
      <c r="BA1392" s="30">
        <f t="shared" ca="1" si="861"/>
        <v>0.20897118354504329</v>
      </c>
      <c r="BB1392" s="30">
        <f t="shared" ca="1" si="861"/>
        <v>0.72846300854499135</v>
      </c>
      <c r="BC1392" s="30">
        <f>IF(Riskregister!$E$16="",0,COUNTIF(BQ$4:BQ$53,"&lt;"&amp;BA1392)*IF(BB1392&lt;0.5,Riskregister!$K$16+(Riskregister!$L$16-Riskregister!$K$16)*SQRT(BB1392/2),Riskregister!$L$16-(Riskregister!$L$16-Riskregister!$K$16)*SQRT((1-BB1392)/2)))</f>
        <v>0</v>
      </c>
      <c r="BD1392" s="30">
        <f t="shared" ca="1" si="837"/>
        <v>9772044.9035490584</v>
      </c>
    </row>
    <row r="1393" spans="20:56" x14ac:dyDescent="0.35">
      <c r="T1393" s="30">
        <f t="shared" ca="1" si="850"/>
        <v>0.75461561163970892</v>
      </c>
      <c r="U1393" s="30">
        <f t="shared" ca="1" si="850"/>
        <v>0.48813395988366026</v>
      </c>
      <c r="V1393" s="30">
        <f ca="1">IF(Riskregister!$E$5="",0,COUNTIF(BF$4:BF$53,"&lt;"&amp;T1393)*IF(U1393&lt;0.5,Riskregister!$K$5+(Riskregister!$L$5-Riskregister!$K$5)*SQRT(U1393/2),Riskregister!$L$5-(Riskregister!$L$5-Riskregister!$K$5)*SQRT((1-U1393)/2)))</f>
        <v>1861570.5492480067</v>
      </c>
      <c r="W1393" s="30">
        <f t="shared" ca="1" si="851"/>
        <v>0.72129250006252599</v>
      </c>
      <c r="X1393" s="30">
        <f t="shared" ca="1" si="851"/>
        <v>3.3155586508951673E-2</v>
      </c>
      <c r="Y1393" s="30">
        <f ca="1">IF(Riskregister!$E$6="",0,COUNTIF(BG$4:BG$53,"&lt;"&amp;W1393)*IF(X1393&lt;0.5,Riskregister!$K$6+(Riskregister!$L$6-Riskregister!$K$6)*SQRT(X1393/2),Riskregister!$L$6-(Riskregister!$L$6-Riskregister!$K$6)*SQRT((1-X1393)/2)))</f>
        <v>1295275.8095177161</v>
      </c>
      <c r="Z1393" s="30">
        <f t="shared" ca="1" si="852"/>
        <v>0.37751614120935195</v>
      </c>
      <c r="AA1393" s="30">
        <f t="shared" ca="1" si="852"/>
        <v>0.40113528145824295</v>
      </c>
      <c r="AB1393" s="30">
        <f ca="1">IF(Riskregister!$E$7="",0,COUNTIF(BH$4:BH$53,"&lt;"&amp;Z1393)*IF(AA1393&lt;0.5,Riskregister!$K$7+(Riskregister!$L$7-Riskregister!$K$7)*SQRT(AA1393/2),Riskregister!$L$7-(Riskregister!$L$7-Riskregister!$K$7)*SQRT((1-AA1393)/2)))</f>
        <v>1033733.6280477791</v>
      </c>
      <c r="AC1393" s="30">
        <f t="shared" ca="1" si="853"/>
        <v>0.20671647040711805</v>
      </c>
      <c r="AD1393" s="30">
        <f t="shared" ca="1" si="853"/>
        <v>0.10538304323209535</v>
      </c>
      <c r="AE1393" s="30">
        <f ca="1">IF(Riskregister!$E$8="",0,COUNTIF(BI$4:BI$53,"&lt;"&amp;AC1393)*IF(AD1393&lt;0.5,Riskregister!$K$8+(Riskregister!$L$8-Riskregister!$K$8)*SQRT(AD1393/2),Riskregister!$L$8-(Riskregister!$L$8-Riskregister!$K$8)*SQRT((1-AD1393)/2)))</f>
        <v>1378867.7919460258</v>
      </c>
      <c r="AF1393" s="30">
        <f t="shared" ca="1" si="854"/>
        <v>0.80688153314498157</v>
      </c>
      <c r="AG1393" s="30">
        <f t="shared" ca="1" si="854"/>
        <v>0.78063627292496329</v>
      </c>
      <c r="AH1393" s="30">
        <f>IF(Riskregister!$E$9="",0,COUNTIF(BJ$4:BJ$53,"&lt;"&amp;AF1393)*IF(AG1393&lt;0.5,Riskregister!$K$9+(Riskregister!$L$9-Riskregister!$K$9)*SQRT(AG1393/2),Riskregister!$L$9-(Riskregister!$L$9-Riskregister!$K$9)*SQRT((1-AG1393)/2)))</f>
        <v>0</v>
      </c>
      <c r="AI1393" s="30">
        <f t="shared" ca="1" si="855"/>
        <v>0.22795296811925481</v>
      </c>
      <c r="AJ1393" s="30">
        <f t="shared" ca="1" si="855"/>
        <v>0.15475661184026135</v>
      </c>
      <c r="AK1393" s="30">
        <f>IF(Riskregister!$E$10="",0,COUNTIF(BK$4:BK$53,"&lt;"&amp;AI1393)*IF(AJ1393&lt;0.5,Riskregister!$K$10+(Riskregister!$L$10-Riskregister!$K$10)*SQRT(AJ1393/2),Riskregister!$L$10-(Riskregister!$L$10-Riskregister!$K$10)*SQRT((1-AJ1393)/2)))</f>
        <v>0</v>
      </c>
      <c r="AL1393" s="30">
        <f t="shared" ca="1" si="856"/>
        <v>0.92561714899062619</v>
      </c>
      <c r="AM1393" s="30">
        <f t="shared" ca="1" si="856"/>
        <v>0.51218173180067472</v>
      </c>
      <c r="AN1393" s="30">
        <f>IF(Riskregister!$E$11="",0,COUNTIF(BL$4:BL$53,"&lt;"&amp;AL1393)*IF(AM1393&lt;0.5,Riskregister!$K$11+(Riskregister!$L$11-Riskregister!$K$11)*SQRT(AM1393/2),Riskregister!$L$11-(Riskregister!$L$11-Riskregister!$K$11)*SQRT((1-AM1393)/2)))</f>
        <v>0</v>
      </c>
      <c r="AO1393" s="30">
        <f t="shared" ca="1" si="857"/>
        <v>0.73504080584122067</v>
      </c>
      <c r="AP1393" s="30">
        <f t="shared" ca="1" si="857"/>
        <v>0.30931249270962424</v>
      </c>
      <c r="AQ1393" s="30">
        <f>IF(Riskregister!$E$12="",0,COUNTIF(BM$4:BM$53,"&lt;"&amp;AO1393)*IF(AP1393&lt;0.5,Riskregister!$K$12+(Riskregister!$L$12-Riskregister!$K$12)*SQRT(AP1393/2),Riskregister!$L$12-(Riskregister!$L$12-Riskregister!$K$12)*SQRT((1-AP1393)/2)))</f>
        <v>0</v>
      </c>
      <c r="AR1393" s="30">
        <f t="shared" ca="1" si="858"/>
        <v>0.61546806035373147</v>
      </c>
      <c r="AS1393" s="30">
        <f t="shared" ca="1" si="858"/>
        <v>0.77835974312204581</v>
      </c>
      <c r="AT1393" s="30">
        <f>IF(Riskregister!$E$13="",0,COUNTIF(BN$4:BN$53,"&lt;"&amp;AR1393)*IF(AS1393&lt;0.5,Riskregister!$K$13+(Riskregister!$L$13-Riskregister!$K$13)*SQRT(AS1393/2),Riskregister!$L$13-(Riskregister!$L$13-Riskregister!$K$13)*SQRT((1-AS1393)/2)))</f>
        <v>0</v>
      </c>
      <c r="AU1393" s="30">
        <f t="shared" ca="1" si="859"/>
        <v>0.5949464206131555</v>
      </c>
      <c r="AV1393" s="30">
        <f t="shared" ca="1" si="859"/>
        <v>0.59825644597873096</v>
      </c>
      <c r="AW1393" s="30">
        <f>IF(Riskregister!$E$14="",0,COUNTIF(BO$4:BO$53,"&lt;"&amp;AU1393)*IF(AV1393&lt;0.5,Riskregister!$K$14+(Riskregister!$L$14-Riskregister!$K$14)*SQRT(AV1393/2),Riskregister!$L$14-(Riskregister!$L$14-Riskregister!$K$14)*SQRT((1-AV1393)/2)))</f>
        <v>0</v>
      </c>
      <c r="AX1393" s="30">
        <f t="shared" ca="1" si="860"/>
        <v>0.12198582803262836</v>
      </c>
      <c r="AY1393" s="30">
        <f t="shared" ca="1" si="860"/>
        <v>0.73088735316209774</v>
      </c>
      <c r="AZ1393" s="30">
        <f>IF(Riskregister!$E$15="",0,COUNTIF(BP$4:BP$53,"&lt;"&amp;AX1393)*IF(AY1393&lt;0.5,Riskregister!$K$15+(Riskregister!$L$15-Riskregister!$K$15)*SQRT(AY1393/2),Riskregister!$L$15-(Riskregister!$L$15-Riskregister!$K$15)*SQRT((1-AY1393)/2)))</f>
        <v>0</v>
      </c>
      <c r="BA1393" s="30">
        <f t="shared" ca="1" si="861"/>
        <v>0.50198976948190688</v>
      </c>
      <c r="BB1393" s="30">
        <f t="shared" ca="1" si="861"/>
        <v>0.76076271885321634</v>
      </c>
      <c r="BC1393" s="30">
        <f>IF(Riskregister!$E$16="",0,COUNTIF(BQ$4:BQ$53,"&lt;"&amp;BA1393)*IF(BB1393&lt;0.5,Riskregister!$K$16+(Riskregister!$L$16-Riskregister!$K$16)*SQRT(BB1393/2),Riskregister!$L$16-(Riskregister!$L$16-Riskregister!$K$16)*SQRT((1-BB1393)/2)))</f>
        <v>0</v>
      </c>
      <c r="BD1393" s="30">
        <f t="shared" ca="1" si="837"/>
        <v>5569447.778759528</v>
      </c>
    </row>
    <row r="1394" spans="20:56" x14ac:dyDescent="0.35">
      <c r="T1394" s="30">
        <f t="shared" ca="1" si="850"/>
        <v>0.35311269990375849</v>
      </c>
      <c r="U1394" s="30">
        <f t="shared" ca="1" si="850"/>
        <v>0.17702921730851962</v>
      </c>
      <c r="V1394" s="30">
        <f ca="1">IF(Riskregister!$E$5="",0,COUNTIF(BF$4:BF$53,"&lt;"&amp;T1394)*IF(U1394&lt;0.5,Riskregister!$K$5+(Riskregister!$L$5-Riskregister!$K$5)*SQRT(U1394/2),Riskregister!$L$5-(Riskregister!$L$5-Riskregister!$K$5)*SQRT((1-U1394)/2)))</f>
        <v>851643.96456611739</v>
      </c>
      <c r="W1394" s="30">
        <f t="shared" ca="1" si="851"/>
        <v>0.71489172502043441</v>
      </c>
      <c r="X1394" s="30">
        <f t="shared" ca="1" si="851"/>
        <v>0.8896572217294656</v>
      </c>
      <c r="Y1394" s="30">
        <f ca="1">IF(Riskregister!$E$6="",0,COUNTIF(BG$4:BG$53,"&lt;"&amp;W1394)*IF(X1394&lt;0.5,Riskregister!$K$6+(Riskregister!$L$6-Riskregister!$K$6)*SQRT(X1394/2),Riskregister!$L$6-(Riskregister!$L$6-Riskregister!$K$6)*SQRT((1-X1394)/2)))</f>
        <v>4731616.1041765027</v>
      </c>
      <c r="Z1394" s="30">
        <f t="shared" ca="1" si="852"/>
        <v>0.40679784016639609</v>
      </c>
      <c r="AA1394" s="30">
        <f t="shared" ca="1" si="852"/>
        <v>0.64779625796935059</v>
      </c>
      <c r="AB1394" s="30">
        <f ca="1">IF(Riskregister!$E$7="",0,COUNTIF(BH$4:BH$53,"&lt;"&amp;Z1394)*IF(AA1394&lt;0.5,Riskregister!$K$7+(Riskregister!$L$7-Riskregister!$K$7)*SQRT(AA1394/2),Riskregister!$L$7-(Riskregister!$L$7-Riskregister!$K$7)*SQRT((1-AA1394)/2)))</f>
        <v>1518745.6376405379</v>
      </c>
      <c r="AC1394" s="30">
        <f t="shared" ca="1" si="853"/>
        <v>0.43372392182225927</v>
      </c>
      <c r="AD1394" s="30">
        <f t="shared" ca="1" si="853"/>
        <v>0.99126985988443483</v>
      </c>
      <c r="AE1394" s="30">
        <f ca="1">IF(Riskregister!$E$8="",0,COUNTIF(BI$4:BI$53,"&lt;"&amp;AC1394)*IF(AD1394&lt;0.5,Riskregister!$K$8+(Riskregister!$L$8-Riskregister!$K$8)*SQRT(AD1394/2),Riskregister!$L$8-(Riskregister!$L$8-Riskregister!$K$8)*SQRT((1-AD1394)/2)))</f>
        <v>9378954.4378182311</v>
      </c>
      <c r="AF1394" s="30">
        <f t="shared" ca="1" si="854"/>
        <v>0.48227138440356687</v>
      </c>
      <c r="AG1394" s="30">
        <f t="shared" ca="1" si="854"/>
        <v>0.95839291762943513</v>
      </c>
      <c r="AH1394" s="30">
        <f>IF(Riskregister!$E$9="",0,COUNTIF(BJ$4:BJ$53,"&lt;"&amp;AF1394)*IF(AG1394&lt;0.5,Riskregister!$K$9+(Riskregister!$L$9-Riskregister!$K$9)*SQRT(AG1394/2),Riskregister!$L$9-(Riskregister!$L$9-Riskregister!$K$9)*SQRT((1-AG1394)/2)))</f>
        <v>0</v>
      </c>
      <c r="AI1394" s="30">
        <f t="shared" ca="1" si="855"/>
        <v>0.51610931055227538</v>
      </c>
      <c r="AJ1394" s="30">
        <f t="shared" ca="1" si="855"/>
        <v>0.50658549413264209</v>
      </c>
      <c r="AK1394" s="30">
        <f>IF(Riskregister!$E$10="",0,COUNTIF(BK$4:BK$53,"&lt;"&amp;AI1394)*IF(AJ1394&lt;0.5,Riskregister!$K$10+(Riskregister!$L$10-Riskregister!$K$10)*SQRT(AJ1394/2),Riskregister!$L$10-(Riskregister!$L$10-Riskregister!$K$10)*SQRT((1-AJ1394)/2)))</f>
        <v>0</v>
      </c>
      <c r="AL1394" s="30">
        <f t="shared" ca="1" si="856"/>
        <v>0.64229354173581021</v>
      </c>
      <c r="AM1394" s="30">
        <f t="shared" ca="1" si="856"/>
        <v>0.6136116770373603</v>
      </c>
      <c r="AN1394" s="30">
        <f>IF(Riskregister!$E$11="",0,COUNTIF(BL$4:BL$53,"&lt;"&amp;AL1394)*IF(AM1394&lt;0.5,Riskregister!$K$11+(Riskregister!$L$11-Riskregister!$K$11)*SQRT(AM1394/2),Riskregister!$L$11-(Riskregister!$L$11-Riskregister!$K$11)*SQRT((1-AM1394)/2)))</f>
        <v>0</v>
      </c>
      <c r="AO1394" s="30">
        <f t="shared" ca="1" si="857"/>
        <v>0.76486926866111338</v>
      </c>
      <c r="AP1394" s="30">
        <f t="shared" ca="1" si="857"/>
        <v>0.57467659398448601</v>
      </c>
      <c r="AQ1394" s="30">
        <f>IF(Riskregister!$E$12="",0,COUNTIF(BM$4:BM$53,"&lt;"&amp;AO1394)*IF(AP1394&lt;0.5,Riskregister!$K$12+(Riskregister!$L$12-Riskregister!$K$12)*SQRT(AP1394/2),Riskregister!$L$12-(Riskregister!$L$12-Riskregister!$K$12)*SQRT((1-AP1394)/2)))</f>
        <v>0</v>
      </c>
      <c r="AR1394" s="30">
        <f t="shared" ca="1" si="858"/>
        <v>0.88726725511531401</v>
      </c>
      <c r="AS1394" s="30">
        <f t="shared" ca="1" si="858"/>
        <v>0.78465416705209545</v>
      </c>
      <c r="AT1394" s="30">
        <f>IF(Riskregister!$E$13="",0,COUNTIF(BN$4:BN$53,"&lt;"&amp;AR1394)*IF(AS1394&lt;0.5,Riskregister!$K$13+(Riskregister!$L$13-Riskregister!$K$13)*SQRT(AS1394/2),Riskregister!$L$13-(Riskregister!$L$13-Riskregister!$K$13)*SQRT((1-AS1394)/2)))</f>
        <v>0</v>
      </c>
      <c r="AU1394" s="30">
        <f t="shared" ca="1" si="859"/>
        <v>0.71732682653600144</v>
      </c>
      <c r="AV1394" s="30">
        <f t="shared" ca="1" si="859"/>
        <v>0.45835895643416313</v>
      </c>
      <c r="AW1394" s="30">
        <f>IF(Riskregister!$E$14="",0,COUNTIF(BO$4:BO$53,"&lt;"&amp;AU1394)*IF(AV1394&lt;0.5,Riskregister!$K$14+(Riskregister!$L$14-Riskregister!$K$14)*SQRT(AV1394/2),Riskregister!$L$14-(Riskregister!$L$14-Riskregister!$K$14)*SQRT((1-AV1394)/2)))</f>
        <v>0</v>
      </c>
      <c r="AX1394" s="30">
        <f t="shared" ca="1" si="860"/>
        <v>0.45229494099747325</v>
      </c>
      <c r="AY1394" s="30">
        <f t="shared" ca="1" si="860"/>
        <v>8.2439532947510608E-2</v>
      </c>
      <c r="AZ1394" s="30">
        <f>IF(Riskregister!$E$15="",0,COUNTIF(BP$4:BP$53,"&lt;"&amp;AX1394)*IF(AY1394&lt;0.5,Riskregister!$K$15+(Riskregister!$L$15-Riskregister!$K$15)*SQRT(AY1394/2),Riskregister!$L$15-(Riskregister!$L$15-Riskregister!$K$15)*SQRT((1-AY1394)/2)))</f>
        <v>0</v>
      </c>
      <c r="BA1394" s="30">
        <f t="shared" ca="1" si="861"/>
        <v>0.42112831222583746</v>
      </c>
      <c r="BB1394" s="30">
        <f t="shared" ca="1" si="861"/>
        <v>0.7470861921075751</v>
      </c>
      <c r="BC1394" s="30">
        <f>IF(Riskregister!$E$16="",0,COUNTIF(BQ$4:BQ$53,"&lt;"&amp;BA1394)*IF(BB1394&lt;0.5,Riskregister!$K$16+(Riskregister!$L$16-Riskregister!$K$16)*SQRT(BB1394/2),Riskregister!$L$16-(Riskregister!$L$16-Riskregister!$K$16)*SQRT((1-BB1394)/2)))</f>
        <v>0</v>
      </c>
      <c r="BD1394" s="30">
        <f t="shared" ca="1" si="837"/>
        <v>16480960.144201389</v>
      </c>
    </row>
    <row r="1395" spans="20:56" x14ac:dyDescent="0.35">
      <c r="T1395" s="30">
        <f t="shared" ca="1" si="850"/>
        <v>0.72500483990523656</v>
      </c>
      <c r="U1395" s="30">
        <f t="shared" ca="1" si="850"/>
        <v>0.65161624921350869</v>
      </c>
      <c r="V1395" s="30">
        <f ca="1">IF(Riskregister!$E$5="",0,COUNTIF(BF$4:BF$53,"&lt;"&amp;T1395)*IF(U1395&lt;0.5,Riskregister!$K$5+(Riskregister!$L$5-Riskregister!$K$5)*SQRT(U1395/2),Riskregister!$L$5-(Riskregister!$L$5-Riskregister!$K$5)*SQRT((1-U1395)/2)))</f>
        <v>2060933.2456218533</v>
      </c>
      <c r="W1395" s="30">
        <f t="shared" ca="1" si="851"/>
        <v>0.31404950160718859</v>
      </c>
      <c r="X1395" s="30">
        <f t="shared" ca="1" si="851"/>
        <v>9.9889604341470872E-2</v>
      </c>
      <c r="Y1395" s="30">
        <f ca="1">IF(Riskregister!$E$6="",0,COUNTIF(BG$4:BG$53,"&lt;"&amp;W1395)*IF(X1395&lt;0.5,Riskregister!$K$6+(Riskregister!$L$6-Riskregister!$K$6)*SQRT(X1395/2),Riskregister!$L$6-(Riskregister!$L$6-Riskregister!$K$6)*SQRT((1-X1395)/2)))</f>
        <v>602270.0076232166</v>
      </c>
      <c r="Z1395" s="30">
        <f t="shared" ca="1" si="852"/>
        <v>0.88066374008172954</v>
      </c>
      <c r="AA1395" s="30">
        <f t="shared" ca="1" si="852"/>
        <v>0.93788931174433199</v>
      </c>
      <c r="AB1395" s="30">
        <f ca="1">IF(Riskregister!$E$7="",0,COUNTIF(BH$4:BH$53,"&lt;"&amp;Z1395)*IF(AA1395&lt;0.5,Riskregister!$K$7+(Riskregister!$L$7-Riskregister!$K$7)*SQRT(AA1395/2),Riskregister!$L$7-(Riskregister!$L$7-Riskregister!$K$7)*SQRT((1-AA1395)/2)))</f>
        <v>3044890.4143248531</v>
      </c>
      <c r="AC1395" s="30">
        <f t="shared" ca="1" si="853"/>
        <v>0.3294354969065777</v>
      </c>
      <c r="AD1395" s="30">
        <f t="shared" ca="1" si="853"/>
        <v>0.13186731262419993</v>
      </c>
      <c r="AE1395" s="30">
        <f ca="1">IF(Riskregister!$E$8="",0,COUNTIF(BI$4:BI$53,"&lt;"&amp;AC1395)*IF(AD1395&lt;0.5,Riskregister!$K$8+(Riskregister!$L$8-Riskregister!$K$8)*SQRT(AD1395/2),Riskregister!$L$8-(Riskregister!$L$8-Riskregister!$K$8)*SQRT((1-AD1395)/2)))</f>
        <v>3013689.680082581</v>
      </c>
      <c r="AF1395" s="30">
        <f t="shared" ca="1" si="854"/>
        <v>0.56871042764283453</v>
      </c>
      <c r="AG1395" s="30">
        <f t="shared" ca="1" si="854"/>
        <v>8.5429749815221556E-2</v>
      </c>
      <c r="AH1395" s="30">
        <f>IF(Riskregister!$E$9="",0,COUNTIF(BJ$4:BJ$53,"&lt;"&amp;AF1395)*IF(AG1395&lt;0.5,Riskregister!$K$9+(Riskregister!$L$9-Riskregister!$K$9)*SQRT(AG1395/2),Riskregister!$L$9-(Riskregister!$L$9-Riskregister!$K$9)*SQRT((1-AG1395)/2)))</f>
        <v>0</v>
      </c>
      <c r="AI1395" s="30">
        <f t="shared" ca="1" si="855"/>
        <v>0.80359935855667608</v>
      </c>
      <c r="AJ1395" s="30">
        <f t="shared" ca="1" si="855"/>
        <v>0.12024041264723162</v>
      </c>
      <c r="AK1395" s="30">
        <f>IF(Riskregister!$E$10="",0,COUNTIF(BK$4:BK$53,"&lt;"&amp;AI1395)*IF(AJ1395&lt;0.5,Riskregister!$K$10+(Riskregister!$L$10-Riskregister!$K$10)*SQRT(AJ1395/2),Riskregister!$L$10-(Riskregister!$L$10-Riskregister!$K$10)*SQRT((1-AJ1395)/2)))</f>
        <v>0</v>
      </c>
      <c r="AL1395" s="30">
        <f t="shared" ca="1" si="856"/>
        <v>0.66586288917943659</v>
      </c>
      <c r="AM1395" s="30">
        <f t="shared" ca="1" si="856"/>
        <v>0.82023821518514739</v>
      </c>
      <c r="AN1395" s="30">
        <f>IF(Riskregister!$E$11="",0,COUNTIF(BL$4:BL$53,"&lt;"&amp;AL1395)*IF(AM1395&lt;0.5,Riskregister!$K$11+(Riskregister!$L$11-Riskregister!$K$11)*SQRT(AM1395/2),Riskregister!$L$11-(Riskregister!$L$11-Riskregister!$K$11)*SQRT((1-AM1395)/2)))</f>
        <v>0</v>
      </c>
      <c r="AO1395" s="30">
        <f t="shared" ca="1" si="857"/>
        <v>7.9605272760520096E-2</v>
      </c>
      <c r="AP1395" s="30">
        <f t="shared" ca="1" si="857"/>
        <v>0.72094113838877594</v>
      </c>
      <c r="AQ1395" s="30">
        <f>IF(Riskregister!$E$12="",0,COUNTIF(BM$4:BM$53,"&lt;"&amp;AO1395)*IF(AP1395&lt;0.5,Riskregister!$K$12+(Riskregister!$L$12-Riskregister!$K$12)*SQRT(AP1395/2),Riskregister!$L$12-(Riskregister!$L$12-Riskregister!$K$12)*SQRT((1-AP1395)/2)))</f>
        <v>0</v>
      </c>
      <c r="AR1395" s="30">
        <f t="shared" ca="1" si="858"/>
        <v>0.11827909524591307</v>
      </c>
      <c r="AS1395" s="30">
        <f t="shared" ca="1" si="858"/>
        <v>0.65099946856267865</v>
      </c>
      <c r="AT1395" s="30">
        <f>IF(Riskregister!$E$13="",0,COUNTIF(BN$4:BN$53,"&lt;"&amp;AR1395)*IF(AS1395&lt;0.5,Riskregister!$K$13+(Riskregister!$L$13-Riskregister!$K$13)*SQRT(AS1395/2),Riskregister!$L$13-(Riskregister!$L$13-Riskregister!$K$13)*SQRT((1-AS1395)/2)))</f>
        <v>0</v>
      </c>
      <c r="AU1395" s="30">
        <f t="shared" ca="1" si="859"/>
        <v>0.39070579384399795</v>
      </c>
      <c r="AV1395" s="30">
        <f t="shared" ca="1" si="859"/>
        <v>0.51677399113182365</v>
      </c>
      <c r="AW1395" s="30">
        <f>IF(Riskregister!$E$14="",0,COUNTIF(BO$4:BO$53,"&lt;"&amp;AU1395)*IF(AV1395&lt;0.5,Riskregister!$K$14+(Riskregister!$L$14-Riskregister!$K$14)*SQRT(AV1395/2),Riskregister!$L$14-(Riskregister!$L$14-Riskregister!$K$14)*SQRT((1-AV1395)/2)))</f>
        <v>0</v>
      </c>
      <c r="AX1395" s="30">
        <f t="shared" ca="1" si="860"/>
        <v>0.71345566545662209</v>
      </c>
      <c r="AY1395" s="30">
        <f t="shared" ca="1" si="860"/>
        <v>0.69197766067423605</v>
      </c>
      <c r="AZ1395" s="30">
        <f>IF(Riskregister!$E$15="",0,COUNTIF(BP$4:BP$53,"&lt;"&amp;AX1395)*IF(AY1395&lt;0.5,Riskregister!$K$15+(Riskregister!$L$15-Riskregister!$K$15)*SQRT(AY1395/2),Riskregister!$L$15-(Riskregister!$L$15-Riskregister!$K$15)*SQRT((1-AY1395)/2)))</f>
        <v>0</v>
      </c>
      <c r="BA1395" s="30">
        <f t="shared" ca="1" si="861"/>
        <v>0.92108914186069346</v>
      </c>
      <c r="BB1395" s="30">
        <f t="shared" ca="1" si="861"/>
        <v>0.93559182703789268</v>
      </c>
      <c r="BC1395" s="30">
        <f>IF(Riskregister!$E$16="",0,COUNTIF(BQ$4:BQ$53,"&lt;"&amp;BA1395)*IF(BB1395&lt;0.5,Riskregister!$K$16+(Riskregister!$L$16-Riskregister!$K$16)*SQRT(BB1395/2),Riskregister!$L$16-(Riskregister!$L$16-Riskregister!$K$16)*SQRT((1-BB1395)/2)))</f>
        <v>0</v>
      </c>
      <c r="BD1395" s="30">
        <f t="shared" ca="1" si="837"/>
        <v>8721783.3476525024</v>
      </c>
    </row>
    <row r="1396" spans="20:56" x14ac:dyDescent="0.35">
      <c r="T1396" s="30">
        <f t="shared" ca="1" si="850"/>
        <v>0.82274596201825956</v>
      </c>
      <c r="U1396" s="30">
        <f t="shared" ca="1" si="850"/>
        <v>0.23173143555412745</v>
      </c>
      <c r="V1396" s="30">
        <f ca="1">IF(Riskregister!$E$5="",0,COUNTIF(BF$4:BF$53,"&lt;"&amp;T1396)*IF(U1396&lt;0.5,Riskregister!$K$5+(Riskregister!$L$5-Riskregister!$K$5)*SQRT(U1396/2),Riskregister!$L$5-(Riskregister!$L$5-Riskregister!$K$5)*SQRT((1-U1396)/2)))</f>
        <v>1515878.7085736129</v>
      </c>
      <c r="W1396" s="30">
        <f t="shared" ca="1" si="851"/>
        <v>0.82137765576241162</v>
      </c>
      <c r="X1396" s="30">
        <f t="shared" ca="1" si="851"/>
        <v>0.38388859738239767</v>
      </c>
      <c r="Y1396" s="30">
        <f ca="1">IF(Riskregister!$E$6="",0,COUNTIF(BG$4:BG$53,"&lt;"&amp;W1396)*IF(X1396&lt;0.5,Riskregister!$K$6+(Riskregister!$L$6-Riskregister!$K$6)*SQRT(X1396/2),Riskregister!$L$6-(Riskregister!$L$6-Riskregister!$K$6)*SQRT((1-X1396)/2)))</f>
        <v>2965818.1988131208</v>
      </c>
      <c r="Z1396" s="30">
        <f t="shared" ca="1" si="852"/>
        <v>6.5237515494115828E-2</v>
      </c>
      <c r="AA1396" s="30">
        <f t="shared" ca="1" si="852"/>
        <v>0.61225830927257119</v>
      </c>
      <c r="AB1396" s="30">
        <f ca="1">IF(Riskregister!$E$7="",0,COUNTIF(BH$4:BH$53,"&lt;"&amp;Z1396)*IF(AA1396&lt;0.5,Riskregister!$K$7+(Riskregister!$L$7-Riskregister!$K$7)*SQRT(AA1396/2),Riskregister!$L$7-(Riskregister!$L$7-Riskregister!$K$7)*SQRT((1-AA1396)/2)))</f>
        <v>737676.94518497668</v>
      </c>
      <c r="AC1396" s="30">
        <f t="shared" ca="1" si="853"/>
        <v>0.65087568631842674</v>
      </c>
      <c r="AD1396" s="30">
        <f t="shared" ca="1" si="853"/>
        <v>0.74576585975667697</v>
      </c>
      <c r="AE1396" s="30">
        <f ca="1">IF(Riskregister!$E$8="",0,COUNTIF(BI$4:BI$53,"&lt;"&amp;AC1396)*IF(AD1396&lt;0.5,Riskregister!$K$8+(Riskregister!$L$8-Riskregister!$K$8)*SQRT(AD1396/2),Riskregister!$L$8-(Riskregister!$L$8-Riskregister!$K$8)*SQRT((1-AD1396)/2)))</f>
        <v>9972859.1912611481</v>
      </c>
      <c r="AF1396" s="30">
        <f t="shared" ca="1" si="854"/>
        <v>0.92909832388781921</v>
      </c>
      <c r="AG1396" s="30">
        <f t="shared" ca="1" si="854"/>
        <v>0.70120973506661666</v>
      </c>
      <c r="AH1396" s="30">
        <f>IF(Riskregister!$E$9="",0,COUNTIF(BJ$4:BJ$53,"&lt;"&amp;AF1396)*IF(AG1396&lt;0.5,Riskregister!$K$9+(Riskregister!$L$9-Riskregister!$K$9)*SQRT(AG1396/2),Riskregister!$L$9-(Riskregister!$L$9-Riskregister!$K$9)*SQRT((1-AG1396)/2)))</f>
        <v>0</v>
      </c>
      <c r="AI1396" s="30">
        <f t="shared" ca="1" si="855"/>
        <v>0.46915009158559462</v>
      </c>
      <c r="AJ1396" s="30">
        <f t="shared" ca="1" si="855"/>
        <v>0.62846619924726643</v>
      </c>
      <c r="AK1396" s="30">
        <f>IF(Riskregister!$E$10="",0,COUNTIF(BK$4:BK$53,"&lt;"&amp;AI1396)*IF(AJ1396&lt;0.5,Riskregister!$K$10+(Riskregister!$L$10-Riskregister!$K$10)*SQRT(AJ1396/2),Riskregister!$L$10-(Riskregister!$L$10-Riskregister!$K$10)*SQRT((1-AJ1396)/2)))</f>
        <v>0</v>
      </c>
      <c r="AL1396" s="30">
        <f t="shared" ca="1" si="856"/>
        <v>8.3945762944096392E-2</v>
      </c>
      <c r="AM1396" s="30">
        <f t="shared" ca="1" si="856"/>
        <v>0.14950036276649781</v>
      </c>
      <c r="AN1396" s="30">
        <f>IF(Riskregister!$E$11="",0,COUNTIF(BL$4:BL$53,"&lt;"&amp;AL1396)*IF(AM1396&lt;0.5,Riskregister!$K$11+(Riskregister!$L$11-Riskregister!$K$11)*SQRT(AM1396/2),Riskregister!$L$11-(Riskregister!$L$11-Riskregister!$K$11)*SQRT((1-AM1396)/2)))</f>
        <v>0</v>
      </c>
      <c r="AO1396" s="30">
        <f t="shared" ca="1" si="857"/>
        <v>0.13894767388592766</v>
      </c>
      <c r="AP1396" s="30">
        <f t="shared" ca="1" si="857"/>
        <v>0.57532470266661395</v>
      </c>
      <c r="AQ1396" s="30">
        <f>IF(Riskregister!$E$12="",0,COUNTIF(BM$4:BM$53,"&lt;"&amp;AO1396)*IF(AP1396&lt;0.5,Riskregister!$K$12+(Riskregister!$L$12-Riskregister!$K$12)*SQRT(AP1396/2),Riskregister!$L$12-(Riskregister!$L$12-Riskregister!$K$12)*SQRT((1-AP1396)/2)))</f>
        <v>0</v>
      </c>
      <c r="AR1396" s="30">
        <f t="shared" ca="1" si="858"/>
        <v>0.18230696918057576</v>
      </c>
      <c r="AS1396" s="30">
        <f t="shared" ca="1" si="858"/>
        <v>0.21654355656882485</v>
      </c>
      <c r="AT1396" s="30">
        <f>IF(Riskregister!$E$13="",0,COUNTIF(BN$4:BN$53,"&lt;"&amp;AR1396)*IF(AS1396&lt;0.5,Riskregister!$K$13+(Riskregister!$L$13-Riskregister!$K$13)*SQRT(AS1396/2),Riskregister!$L$13-(Riskregister!$L$13-Riskregister!$K$13)*SQRT((1-AS1396)/2)))</f>
        <v>0</v>
      </c>
      <c r="AU1396" s="30">
        <f t="shared" ca="1" si="859"/>
        <v>0.59823862517112281</v>
      </c>
      <c r="AV1396" s="30">
        <f t="shared" ca="1" si="859"/>
        <v>0.26944327672856239</v>
      </c>
      <c r="AW1396" s="30">
        <f>IF(Riskregister!$E$14="",0,COUNTIF(BO$4:BO$53,"&lt;"&amp;AU1396)*IF(AV1396&lt;0.5,Riskregister!$K$14+(Riskregister!$L$14-Riskregister!$K$14)*SQRT(AV1396/2),Riskregister!$L$14-(Riskregister!$L$14-Riskregister!$K$14)*SQRT((1-AV1396)/2)))</f>
        <v>0</v>
      </c>
      <c r="AX1396" s="30">
        <f t="shared" ca="1" si="860"/>
        <v>0.47222860833403246</v>
      </c>
      <c r="AY1396" s="30">
        <f t="shared" ca="1" si="860"/>
        <v>3.2185147326380337E-2</v>
      </c>
      <c r="AZ1396" s="30">
        <f>IF(Riskregister!$E$15="",0,COUNTIF(BP$4:BP$53,"&lt;"&amp;AX1396)*IF(AY1396&lt;0.5,Riskregister!$K$15+(Riskregister!$L$15-Riskregister!$K$15)*SQRT(AY1396/2),Riskregister!$L$15-(Riskregister!$L$15-Riskregister!$K$15)*SQRT((1-AY1396)/2)))</f>
        <v>0</v>
      </c>
      <c r="BA1396" s="30">
        <f t="shared" ca="1" si="861"/>
        <v>0.73144868212270886</v>
      </c>
      <c r="BB1396" s="30">
        <f t="shared" ca="1" si="861"/>
        <v>0.43521561453664281</v>
      </c>
      <c r="BC1396" s="30">
        <f>IF(Riskregister!$E$16="",0,COUNTIF(BQ$4:BQ$53,"&lt;"&amp;BA1396)*IF(BB1396&lt;0.5,Riskregister!$K$16+(Riskregister!$L$16-Riskregister!$K$16)*SQRT(BB1396/2),Riskregister!$L$16-(Riskregister!$L$16-Riskregister!$K$16)*SQRT((1-BB1396)/2)))</f>
        <v>0</v>
      </c>
      <c r="BD1396" s="30">
        <f t="shared" ca="1" si="837"/>
        <v>15192233.043832857</v>
      </c>
    </row>
    <row r="1397" spans="20:56" x14ac:dyDescent="0.35">
      <c r="T1397" s="30">
        <f t="shared" ca="1" si="850"/>
        <v>0.37243842984043996</v>
      </c>
      <c r="U1397" s="30">
        <f t="shared" ca="1" si="850"/>
        <v>0.50644975902293454</v>
      </c>
      <c r="V1397" s="30">
        <f ca="1">IF(Riskregister!$E$5="",0,COUNTIF(BF$4:BF$53,"&lt;"&amp;T1397)*IF(U1397&lt;0.5,Riskregister!$K$5+(Riskregister!$L$5-Riskregister!$K$5)*SQRT(U1397/2),Riskregister!$L$5-(Riskregister!$L$5-Riskregister!$K$5)*SQRT((1-U1397)/2)))</f>
        <v>1129367.7184251039</v>
      </c>
      <c r="W1397" s="30">
        <f t="shared" ca="1" si="851"/>
        <v>6.7111345114045595E-2</v>
      </c>
      <c r="X1397" s="30">
        <f t="shared" ca="1" si="851"/>
        <v>0.37874651686364991</v>
      </c>
      <c r="Y1397" s="30">
        <f ca="1">IF(Riskregister!$E$6="",0,COUNTIF(BG$4:BG$53,"&lt;"&amp;W1397)*IF(X1397&lt;0.5,Riskregister!$K$6+(Riskregister!$L$6-Riskregister!$K$6)*SQRT(X1397/2),Riskregister!$L$6-(Riskregister!$L$6-Riskregister!$K$6)*SQRT((1-X1397)/2)))</f>
        <v>0</v>
      </c>
      <c r="Z1397" s="30">
        <f t="shared" ca="1" si="852"/>
        <v>0.30163356851135958</v>
      </c>
      <c r="AA1397" s="30">
        <f t="shared" ca="1" si="852"/>
        <v>0.39584507351248199</v>
      </c>
      <c r="AB1397" s="30">
        <f ca="1">IF(Riskregister!$E$7="",0,COUNTIF(BH$4:BH$53,"&lt;"&amp;Z1397)*IF(AA1397&lt;0.5,Riskregister!$K$7+(Riskregister!$L$7-Riskregister!$K$7)*SQRT(AA1397/2),Riskregister!$L$7-(Riskregister!$L$7-Riskregister!$K$7)*SQRT((1-AA1397)/2)))</f>
        <v>1028548.5012611533</v>
      </c>
      <c r="AC1397" s="30">
        <f t="shared" ca="1" si="853"/>
        <v>0.98734588001012746</v>
      </c>
      <c r="AD1397" s="30">
        <f t="shared" ca="1" si="853"/>
        <v>0.3511685407371774</v>
      </c>
      <c r="AE1397" s="30">
        <f ca="1">IF(Riskregister!$E$8="",0,COUNTIF(BI$4:BI$53,"&lt;"&amp;AC1397)*IF(AD1397&lt;0.5,Riskregister!$K$8+(Riskregister!$L$8-Riskregister!$K$8)*SQRT(AD1397/2),Riskregister!$L$8-(Riskregister!$L$8-Riskregister!$K$8)*SQRT((1-AD1397)/2)))</f>
        <v>15886013.56773103</v>
      </c>
      <c r="AF1397" s="30">
        <f t="shared" ca="1" si="854"/>
        <v>9.8490696048995074E-2</v>
      </c>
      <c r="AG1397" s="30">
        <f t="shared" ca="1" si="854"/>
        <v>2.6813978310850195E-2</v>
      </c>
      <c r="AH1397" s="30">
        <f>IF(Riskregister!$E$9="",0,COUNTIF(BJ$4:BJ$53,"&lt;"&amp;AF1397)*IF(AG1397&lt;0.5,Riskregister!$K$9+(Riskregister!$L$9-Riskregister!$K$9)*SQRT(AG1397/2),Riskregister!$L$9-(Riskregister!$L$9-Riskregister!$K$9)*SQRT((1-AG1397)/2)))</f>
        <v>0</v>
      </c>
      <c r="AI1397" s="30">
        <f t="shared" ca="1" si="855"/>
        <v>0.10890502821185799</v>
      </c>
      <c r="AJ1397" s="30">
        <f t="shared" ca="1" si="855"/>
        <v>0.56420053019215655</v>
      </c>
      <c r="AK1397" s="30">
        <f>IF(Riskregister!$E$10="",0,COUNTIF(BK$4:BK$53,"&lt;"&amp;AI1397)*IF(AJ1397&lt;0.5,Riskregister!$K$10+(Riskregister!$L$10-Riskregister!$K$10)*SQRT(AJ1397/2),Riskregister!$L$10-(Riskregister!$L$10-Riskregister!$K$10)*SQRT((1-AJ1397)/2)))</f>
        <v>0</v>
      </c>
      <c r="AL1397" s="30">
        <f t="shared" ca="1" si="856"/>
        <v>0.65972491024196034</v>
      </c>
      <c r="AM1397" s="30">
        <f t="shared" ca="1" si="856"/>
        <v>0.50115805015768189</v>
      </c>
      <c r="AN1397" s="30">
        <f>IF(Riskregister!$E$11="",0,COUNTIF(BL$4:BL$53,"&lt;"&amp;AL1397)*IF(AM1397&lt;0.5,Riskregister!$K$11+(Riskregister!$L$11-Riskregister!$K$11)*SQRT(AM1397/2),Riskregister!$L$11-(Riskregister!$L$11-Riskregister!$K$11)*SQRT((1-AM1397)/2)))</f>
        <v>0</v>
      </c>
      <c r="AO1397" s="30">
        <f t="shared" ca="1" si="857"/>
        <v>0.67133813763008277</v>
      </c>
      <c r="AP1397" s="30">
        <f t="shared" ca="1" si="857"/>
        <v>7.7471221982763683E-2</v>
      </c>
      <c r="AQ1397" s="30">
        <f>IF(Riskregister!$E$12="",0,COUNTIF(BM$4:BM$53,"&lt;"&amp;AO1397)*IF(AP1397&lt;0.5,Riskregister!$K$12+(Riskregister!$L$12-Riskregister!$K$12)*SQRT(AP1397/2),Riskregister!$L$12-(Riskregister!$L$12-Riskregister!$K$12)*SQRT((1-AP1397)/2)))</f>
        <v>0</v>
      </c>
      <c r="AR1397" s="30">
        <f t="shared" ca="1" si="858"/>
        <v>0.60584424561221661</v>
      </c>
      <c r="AS1397" s="30">
        <f t="shared" ca="1" si="858"/>
        <v>0.20542726476026352</v>
      </c>
      <c r="AT1397" s="30">
        <f>IF(Riskregister!$E$13="",0,COUNTIF(BN$4:BN$53,"&lt;"&amp;AR1397)*IF(AS1397&lt;0.5,Riskregister!$K$13+(Riskregister!$L$13-Riskregister!$K$13)*SQRT(AS1397/2),Riskregister!$L$13-(Riskregister!$L$13-Riskregister!$K$13)*SQRT((1-AS1397)/2)))</f>
        <v>0</v>
      </c>
      <c r="AU1397" s="30">
        <f t="shared" ca="1" si="859"/>
        <v>0.47657801938213784</v>
      </c>
      <c r="AV1397" s="30">
        <f t="shared" ca="1" si="859"/>
        <v>0.55372656071731219</v>
      </c>
      <c r="AW1397" s="30">
        <f>IF(Riskregister!$E$14="",0,COUNTIF(BO$4:BO$53,"&lt;"&amp;AU1397)*IF(AV1397&lt;0.5,Riskregister!$K$14+(Riskregister!$L$14-Riskregister!$K$14)*SQRT(AV1397/2),Riskregister!$L$14-(Riskregister!$L$14-Riskregister!$K$14)*SQRT((1-AV1397)/2)))</f>
        <v>0</v>
      </c>
      <c r="AX1397" s="30">
        <f t="shared" ca="1" si="860"/>
        <v>0.19532394810287279</v>
      </c>
      <c r="AY1397" s="30">
        <f t="shared" ca="1" si="860"/>
        <v>3.196280828013387E-2</v>
      </c>
      <c r="AZ1397" s="30">
        <f>IF(Riskregister!$E$15="",0,COUNTIF(BP$4:BP$53,"&lt;"&amp;AX1397)*IF(AY1397&lt;0.5,Riskregister!$K$15+(Riskregister!$L$15-Riskregister!$K$15)*SQRT(AY1397/2),Riskregister!$L$15-(Riskregister!$L$15-Riskregister!$K$15)*SQRT((1-AY1397)/2)))</f>
        <v>0</v>
      </c>
      <c r="BA1397" s="30">
        <f t="shared" ca="1" si="861"/>
        <v>0.78749183289067903</v>
      </c>
      <c r="BB1397" s="30">
        <f t="shared" ca="1" si="861"/>
        <v>0.44633720021103995</v>
      </c>
      <c r="BC1397" s="30">
        <f>IF(Riskregister!$E$16="",0,COUNTIF(BQ$4:BQ$53,"&lt;"&amp;BA1397)*IF(BB1397&lt;0.5,Riskregister!$K$16+(Riskregister!$L$16-Riskregister!$K$16)*SQRT(BB1397/2),Riskregister!$L$16-(Riskregister!$L$16-Riskregister!$K$16)*SQRT((1-BB1397)/2)))</f>
        <v>0</v>
      </c>
      <c r="BD1397" s="30">
        <f t="shared" ca="1" si="837"/>
        <v>18043929.787417289</v>
      </c>
    </row>
    <row r="1398" spans="20:56" x14ac:dyDescent="0.35">
      <c r="T1398" s="30">
        <f t="shared" ca="1" si="850"/>
        <v>0.93590629600621</v>
      </c>
      <c r="U1398" s="30">
        <f t="shared" ca="1" si="850"/>
        <v>2.771417800103515E-2</v>
      </c>
      <c r="V1398" s="30">
        <f ca="1">IF(Riskregister!$E$5="",0,COUNTIF(BF$4:BF$53,"&lt;"&amp;T1398)*IF(U1398&lt;0.5,Riskregister!$K$5+(Riskregister!$L$5-Riskregister!$K$5)*SQRT(U1398/2),Riskregister!$L$5-(Riskregister!$L$5-Riskregister!$K$5)*SQRT((1-U1398)/2)))</f>
        <v>1420805.8327583799</v>
      </c>
      <c r="W1398" s="30">
        <f t="shared" ca="1" si="851"/>
        <v>0.83466274579710664</v>
      </c>
      <c r="X1398" s="30">
        <f t="shared" ca="1" si="851"/>
        <v>0.75863682154479606</v>
      </c>
      <c r="Y1398" s="30">
        <f ca="1">IF(Riskregister!$E$6="",0,COUNTIF(BG$4:BG$53,"&lt;"&amp;W1398)*IF(X1398&lt;0.5,Riskregister!$K$6+(Riskregister!$L$6-Riskregister!$K$6)*SQRT(X1398/2),Riskregister!$L$6-(Riskregister!$L$6-Riskregister!$K$6)*SQRT((1-X1398)/2)))</f>
        <v>4124080.1877807048</v>
      </c>
      <c r="Z1398" s="30">
        <f t="shared" ca="1" si="852"/>
        <v>0.19167285244411925</v>
      </c>
      <c r="AA1398" s="30">
        <f t="shared" ca="1" si="852"/>
        <v>0.34222547419056704</v>
      </c>
      <c r="AB1398" s="30">
        <f ca="1">IF(Riskregister!$E$7="",0,COUNTIF(BH$4:BH$53,"&lt;"&amp;Z1398)*IF(AA1398&lt;0.5,Riskregister!$K$7+(Riskregister!$L$7-Riskregister!$K$7)*SQRT(AA1398/2),Riskregister!$L$7-(Riskregister!$L$7-Riskregister!$K$7)*SQRT((1-AA1398)/2)))</f>
        <v>779120.8550093458</v>
      </c>
      <c r="AC1398" s="30">
        <f t="shared" ca="1" si="853"/>
        <v>0.90136637544820153</v>
      </c>
      <c r="AD1398" s="30">
        <f t="shared" ca="1" si="853"/>
        <v>0.31461140406227917</v>
      </c>
      <c r="AE1398" s="30">
        <f ca="1">IF(Riskregister!$E$8="",0,COUNTIF(BI$4:BI$53,"&lt;"&amp;AC1398)*IF(AD1398&lt;0.5,Riskregister!$K$8+(Riskregister!$L$8-Riskregister!$K$8)*SQRT(AD1398/2),Riskregister!$L$8-(Riskregister!$L$8-Riskregister!$K$8)*SQRT((1-AD1398)/2)))</f>
        <v>10820518.974107444</v>
      </c>
      <c r="AF1398" s="30">
        <f t="shared" ca="1" si="854"/>
        <v>0.13966431268407353</v>
      </c>
      <c r="AG1398" s="30">
        <f t="shared" ca="1" si="854"/>
        <v>0.86776103554380257</v>
      </c>
      <c r="AH1398" s="30">
        <f>IF(Riskregister!$E$9="",0,COUNTIF(BJ$4:BJ$53,"&lt;"&amp;AF1398)*IF(AG1398&lt;0.5,Riskregister!$K$9+(Riskregister!$L$9-Riskregister!$K$9)*SQRT(AG1398/2),Riskregister!$L$9-(Riskregister!$L$9-Riskregister!$K$9)*SQRT((1-AG1398)/2)))</f>
        <v>0</v>
      </c>
      <c r="AI1398" s="30">
        <f t="shared" ca="1" si="855"/>
        <v>0.82228846197108607</v>
      </c>
      <c r="AJ1398" s="30">
        <f t="shared" ca="1" si="855"/>
        <v>0.44746000778126593</v>
      </c>
      <c r="AK1398" s="30">
        <f>IF(Riskregister!$E$10="",0,COUNTIF(BK$4:BK$53,"&lt;"&amp;AI1398)*IF(AJ1398&lt;0.5,Riskregister!$K$10+(Riskregister!$L$10-Riskregister!$K$10)*SQRT(AJ1398/2),Riskregister!$L$10-(Riskregister!$L$10-Riskregister!$K$10)*SQRT((1-AJ1398)/2)))</f>
        <v>0</v>
      </c>
      <c r="AL1398" s="30">
        <f t="shared" ca="1" si="856"/>
        <v>0.52293406598255854</v>
      </c>
      <c r="AM1398" s="30">
        <f t="shared" ca="1" si="856"/>
        <v>0.69833972234985464</v>
      </c>
      <c r="AN1398" s="30">
        <f>IF(Riskregister!$E$11="",0,COUNTIF(BL$4:BL$53,"&lt;"&amp;AL1398)*IF(AM1398&lt;0.5,Riskregister!$K$11+(Riskregister!$L$11-Riskregister!$K$11)*SQRT(AM1398/2),Riskregister!$L$11-(Riskregister!$L$11-Riskregister!$K$11)*SQRT((1-AM1398)/2)))</f>
        <v>0</v>
      </c>
      <c r="AO1398" s="30">
        <f t="shared" ca="1" si="857"/>
        <v>0.10928521878271347</v>
      </c>
      <c r="AP1398" s="30">
        <f t="shared" ca="1" si="857"/>
        <v>0.80187759917370616</v>
      </c>
      <c r="AQ1398" s="30">
        <f>IF(Riskregister!$E$12="",0,COUNTIF(BM$4:BM$53,"&lt;"&amp;AO1398)*IF(AP1398&lt;0.5,Riskregister!$K$12+(Riskregister!$L$12-Riskregister!$K$12)*SQRT(AP1398/2),Riskregister!$L$12-(Riskregister!$L$12-Riskregister!$K$12)*SQRT((1-AP1398)/2)))</f>
        <v>0</v>
      </c>
      <c r="AR1398" s="30">
        <f t="shared" ca="1" si="858"/>
        <v>0.31333017636033744</v>
      </c>
      <c r="AS1398" s="30">
        <f t="shared" ca="1" si="858"/>
        <v>0.68786824883898223</v>
      </c>
      <c r="AT1398" s="30">
        <f>IF(Riskregister!$E$13="",0,COUNTIF(BN$4:BN$53,"&lt;"&amp;AR1398)*IF(AS1398&lt;0.5,Riskregister!$K$13+(Riskregister!$L$13-Riskregister!$K$13)*SQRT(AS1398/2),Riskregister!$L$13-(Riskregister!$L$13-Riskregister!$K$13)*SQRT((1-AS1398)/2)))</f>
        <v>0</v>
      </c>
      <c r="AU1398" s="30">
        <f t="shared" ca="1" si="859"/>
        <v>0.57408303553119067</v>
      </c>
      <c r="AV1398" s="30">
        <f t="shared" ca="1" si="859"/>
        <v>0.8322790840662887</v>
      </c>
      <c r="AW1398" s="30">
        <f>IF(Riskregister!$E$14="",0,COUNTIF(BO$4:BO$53,"&lt;"&amp;AU1398)*IF(AV1398&lt;0.5,Riskregister!$K$14+(Riskregister!$L$14-Riskregister!$K$14)*SQRT(AV1398/2),Riskregister!$L$14-(Riskregister!$L$14-Riskregister!$K$14)*SQRT((1-AV1398)/2)))</f>
        <v>0</v>
      </c>
      <c r="AX1398" s="30">
        <f t="shared" ca="1" si="860"/>
        <v>0.32513724004843447</v>
      </c>
      <c r="AY1398" s="30">
        <f t="shared" ca="1" si="860"/>
        <v>6.5729541936056624E-2</v>
      </c>
      <c r="AZ1398" s="30">
        <f>IF(Riskregister!$E$15="",0,COUNTIF(BP$4:BP$53,"&lt;"&amp;AX1398)*IF(AY1398&lt;0.5,Riskregister!$K$15+(Riskregister!$L$15-Riskregister!$K$15)*SQRT(AY1398/2),Riskregister!$L$15-(Riskregister!$L$15-Riskregister!$K$15)*SQRT((1-AY1398)/2)))</f>
        <v>0</v>
      </c>
      <c r="BA1398" s="30">
        <f t="shared" ca="1" si="861"/>
        <v>0.5227633316179362</v>
      </c>
      <c r="BB1398" s="30">
        <f t="shared" ca="1" si="861"/>
        <v>0.85824779780773464</v>
      </c>
      <c r="BC1398" s="30">
        <f>IF(Riskregister!$E$16="",0,COUNTIF(BQ$4:BQ$53,"&lt;"&amp;BA1398)*IF(BB1398&lt;0.5,Riskregister!$K$16+(Riskregister!$L$16-Riskregister!$K$16)*SQRT(BB1398/2),Riskregister!$L$16-(Riskregister!$L$16-Riskregister!$K$16)*SQRT((1-BB1398)/2)))</f>
        <v>0</v>
      </c>
      <c r="BD1398" s="30">
        <f t="shared" ca="1" si="837"/>
        <v>17144525.849655874</v>
      </c>
    </row>
    <row r="1399" spans="20:56" x14ac:dyDescent="0.35">
      <c r="T1399" s="30">
        <f t="shared" ca="1" si="850"/>
        <v>0.97578321898298914</v>
      </c>
      <c r="U1399" s="30">
        <f t="shared" ca="1" si="850"/>
        <v>0.3351863071126876</v>
      </c>
      <c r="V1399" s="30">
        <f ca="1">IF(Riskregister!$E$5="",0,COUNTIF(BF$4:BF$53,"&lt;"&amp;T1399)*IF(U1399&lt;0.5,Riskregister!$K$5+(Riskregister!$L$5-Riskregister!$K$5)*SQRT(U1399/2),Riskregister!$L$5-(Riskregister!$L$5-Riskregister!$K$5)*SQRT((1-U1399)/2)))</f>
        <v>2673773.1406462174</v>
      </c>
      <c r="W1399" s="30">
        <f t="shared" ca="1" si="851"/>
        <v>2.0818674111490409E-2</v>
      </c>
      <c r="X1399" s="30">
        <f t="shared" ca="1" si="851"/>
        <v>0.757378567660006</v>
      </c>
      <c r="Y1399" s="30">
        <f ca="1">IF(Riskregister!$E$6="",0,COUNTIF(BG$4:BG$53,"&lt;"&amp;W1399)*IF(X1399&lt;0.5,Riskregister!$K$6+(Riskregister!$L$6-Riskregister!$K$6)*SQRT(X1399/2),Riskregister!$L$6-(Riskregister!$L$6-Riskregister!$K$6)*SQRT((1-X1399)/2)))</f>
        <v>0</v>
      </c>
      <c r="Z1399" s="30">
        <f t="shared" ca="1" si="852"/>
        <v>0.67329855146825601</v>
      </c>
      <c r="AA1399" s="30">
        <f t="shared" ca="1" si="852"/>
        <v>0.27486447500143263</v>
      </c>
      <c r="AB1399" s="30">
        <f ca="1">IF(Riskregister!$E$7="",0,COUNTIF(BH$4:BH$53,"&lt;"&amp;Z1399)*IF(AA1399&lt;0.5,Riskregister!$K$7+(Riskregister!$L$7-Riskregister!$K$7)*SQRT(AA1399/2),Riskregister!$L$7-(Riskregister!$L$7-Riskregister!$K$7)*SQRT((1-AA1399)/2)))</f>
        <v>1258260.4282902838</v>
      </c>
      <c r="AC1399" s="30">
        <f t="shared" ca="1" si="853"/>
        <v>0.68151157851276345</v>
      </c>
      <c r="AD1399" s="30">
        <f t="shared" ca="1" si="853"/>
        <v>0.82792306433647223</v>
      </c>
      <c r="AE1399" s="30">
        <f ca="1">IF(Riskregister!$E$8="",0,COUNTIF(BI$4:BI$53,"&lt;"&amp;AC1399)*IF(AD1399&lt;0.5,Riskregister!$K$8+(Riskregister!$L$8-Riskregister!$K$8)*SQRT(AD1399/2),Riskregister!$L$8-(Riskregister!$L$8-Riskregister!$K$8)*SQRT((1-AD1399)/2)))</f>
        <v>10864143.644946918</v>
      </c>
      <c r="AF1399" s="30">
        <f t="shared" ca="1" si="854"/>
        <v>0.99051674054614192</v>
      </c>
      <c r="AG1399" s="30">
        <f t="shared" ca="1" si="854"/>
        <v>0.47941634611016359</v>
      </c>
      <c r="AH1399" s="30">
        <f>IF(Riskregister!$E$9="",0,COUNTIF(BJ$4:BJ$53,"&lt;"&amp;AF1399)*IF(AG1399&lt;0.5,Riskregister!$K$9+(Riskregister!$L$9-Riskregister!$K$9)*SQRT(AG1399/2),Riskregister!$L$9-(Riskregister!$L$9-Riskregister!$K$9)*SQRT((1-AG1399)/2)))</f>
        <v>0</v>
      </c>
      <c r="AI1399" s="30">
        <f t="shared" ca="1" si="855"/>
        <v>0.59368428953446772</v>
      </c>
      <c r="AJ1399" s="30">
        <f t="shared" ca="1" si="855"/>
        <v>0.46498234685195328</v>
      </c>
      <c r="AK1399" s="30">
        <f>IF(Riskregister!$E$10="",0,COUNTIF(BK$4:BK$53,"&lt;"&amp;AI1399)*IF(AJ1399&lt;0.5,Riskregister!$K$10+(Riskregister!$L$10-Riskregister!$K$10)*SQRT(AJ1399/2),Riskregister!$L$10-(Riskregister!$L$10-Riskregister!$K$10)*SQRT((1-AJ1399)/2)))</f>
        <v>0</v>
      </c>
      <c r="AL1399" s="30">
        <f t="shared" ca="1" si="856"/>
        <v>0.99135193510081543</v>
      </c>
      <c r="AM1399" s="30">
        <f t="shared" ca="1" si="856"/>
        <v>0.85606026052611928</v>
      </c>
      <c r="AN1399" s="30">
        <f>IF(Riskregister!$E$11="",0,COUNTIF(BL$4:BL$53,"&lt;"&amp;AL1399)*IF(AM1399&lt;0.5,Riskregister!$K$11+(Riskregister!$L$11-Riskregister!$K$11)*SQRT(AM1399/2),Riskregister!$L$11-(Riskregister!$L$11-Riskregister!$K$11)*SQRT((1-AM1399)/2)))</f>
        <v>0</v>
      </c>
      <c r="AO1399" s="30">
        <f t="shared" ca="1" si="857"/>
        <v>0.53054703596816011</v>
      </c>
      <c r="AP1399" s="30">
        <f t="shared" ca="1" si="857"/>
        <v>1.9645591964011166E-2</v>
      </c>
      <c r="AQ1399" s="30">
        <f>IF(Riskregister!$E$12="",0,COUNTIF(BM$4:BM$53,"&lt;"&amp;AO1399)*IF(AP1399&lt;0.5,Riskregister!$K$12+(Riskregister!$L$12-Riskregister!$K$12)*SQRT(AP1399/2),Riskregister!$L$12-(Riskregister!$L$12-Riskregister!$K$12)*SQRT((1-AP1399)/2)))</f>
        <v>0</v>
      </c>
      <c r="AR1399" s="30">
        <f t="shared" ca="1" si="858"/>
        <v>0.86511812877143368</v>
      </c>
      <c r="AS1399" s="30">
        <f t="shared" ca="1" si="858"/>
        <v>0.75219516503594874</v>
      </c>
      <c r="AT1399" s="30">
        <f>IF(Riskregister!$E$13="",0,COUNTIF(BN$4:BN$53,"&lt;"&amp;AR1399)*IF(AS1399&lt;0.5,Riskregister!$K$13+(Riskregister!$L$13-Riskregister!$K$13)*SQRT(AS1399/2),Riskregister!$L$13-(Riskregister!$L$13-Riskregister!$K$13)*SQRT((1-AS1399)/2)))</f>
        <v>0</v>
      </c>
      <c r="AU1399" s="30">
        <f t="shared" ca="1" si="859"/>
        <v>0.60697441043608036</v>
      </c>
      <c r="AV1399" s="30">
        <f t="shared" ca="1" si="859"/>
        <v>0.95960521911634999</v>
      </c>
      <c r="AW1399" s="30">
        <f>IF(Riskregister!$E$14="",0,COUNTIF(BO$4:BO$53,"&lt;"&amp;AU1399)*IF(AV1399&lt;0.5,Riskregister!$K$14+(Riskregister!$L$14-Riskregister!$K$14)*SQRT(AV1399/2),Riskregister!$L$14-(Riskregister!$L$14-Riskregister!$K$14)*SQRT((1-AV1399)/2)))</f>
        <v>0</v>
      </c>
      <c r="AX1399" s="30">
        <f t="shared" ca="1" si="860"/>
        <v>8.6322173085290443E-2</v>
      </c>
      <c r="AY1399" s="30">
        <f t="shared" ca="1" si="860"/>
        <v>0.90603844324146066</v>
      </c>
      <c r="AZ1399" s="30">
        <f>IF(Riskregister!$E$15="",0,COUNTIF(BP$4:BP$53,"&lt;"&amp;AX1399)*IF(AY1399&lt;0.5,Riskregister!$K$15+(Riskregister!$L$15-Riskregister!$K$15)*SQRT(AY1399/2),Riskregister!$L$15-(Riskregister!$L$15-Riskregister!$K$15)*SQRT((1-AY1399)/2)))</f>
        <v>0</v>
      </c>
      <c r="BA1399" s="30">
        <f t="shared" ca="1" si="861"/>
        <v>2.8566186086973477E-2</v>
      </c>
      <c r="BB1399" s="30">
        <f t="shared" ca="1" si="861"/>
        <v>9.4968000648724682E-2</v>
      </c>
      <c r="BC1399" s="30">
        <f>IF(Riskregister!$E$16="",0,COUNTIF(BQ$4:BQ$53,"&lt;"&amp;BA1399)*IF(BB1399&lt;0.5,Riskregister!$K$16+(Riskregister!$L$16-Riskregister!$K$16)*SQRT(BB1399/2),Riskregister!$L$16-(Riskregister!$L$16-Riskregister!$K$16)*SQRT((1-BB1399)/2)))</f>
        <v>0</v>
      </c>
      <c r="BD1399" s="30">
        <f t="shared" ca="1" si="837"/>
        <v>14796177.213883419</v>
      </c>
    </row>
    <row r="1400" spans="20:56" x14ac:dyDescent="0.35">
      <c r="T1400" s="30">
        <f t="shared" ca="1" si="850"/>
        <v>0.3656633440994983</v>
      </c>
      <c r="U1400" s="30">
        <f t="shared" ca="1" si="850"/>
        <v>0.38471434283982453</v>
      </c>
      <c r="V1400" s="30">
        <f ca="1">IF(Riskregister!$E$5="",0,COUNTIF(BF$4:BF$53,"&lt;"&amp;T1400)*IF(U1400&lt;0.5,Riskregister!$K$5+(Riskregister!$L$5-Riskregister!$K$5)*SQRT(U1400/2),Riskregister!$L$5-(Riskregister!$L$5-Riskregister!$K$5)*SQRT((1-U1400)/2)))</f>
        <v>1042090.3182055843</v>
      </c>
      <c r="W1400" s="30">
        <f t="shared" ca="1" si="851"/>
        <v>0.53649174822830281</v>
      </c>
      <c r="X1400" s="30">
        <f t="shared" ca="1" si="851"/>
        <v>0.99787508720511409</v>
      </c>
      <c r="Y1400" s="30">
        <f ca="1">IF(Riskregister!$E$6="",0,COUNTIF(BG$4:BG$53,"&lt;"&amp;W1400)*IF(X1400&lt;0.5,Riskregister!$K$6+(Riskregister!$L$6-Riskregister!$K$6)*SQRT(X1400/2),Riskregister!$L$6-(Riskregister!$L$6-Riskregister!$K$6)*SQRT((1-X1400)/2)))</f>
        <v>3882656.7645287523</v>
      </c>
      <c r="Z1400" s="30">
        <f t="shared" ca="1" si="852"/>
        <v>0.22591906262945294</v>
      </c>
      <c r="AA1400" s="30">
        <f t="shared" ca="1" si="852"/>
        <v>0.63136734639639458</v>
      </c>
      <c r="AB1400" s="30">
        <f ca="1">IF(Riskregister!$E$7="",0,COUNTIF(BH$4:BH$53,"&lt;"&amp;Z1400)*IF(AA1400&lt;0.5,Riskregister!$K$7+(Riskregister!$L$7-Riskregister!$K$7)*SQRT(AA1400/2),Riskregister!$L$7-(Riskregister!$L$7-Riskregister!$K$7)*SQRT((1-AA1400)/2)))</f>
        <v>998950.91670352465</v>
      </c>
      <c r="AC1400" s="30">
        <f t="shared" ca="1" si="853"/>
        <v>0.23266432283558658</v>
      </c>
      <c r="AD1400" s="30">
        <f t="shared" ca="1" si="853"/>
        <v>0.40941831576618315</v>
      </c>
      <c r="AE1400" s="30">
        <f ca="1">IF(Riskregister!$E$8="",0,COUNTIF(BI$4:BI$53,"&lt;"&amp;AC1400)*IF(AD1400&lt;0.5,Riskregister!$K$8+(Riskregister!$L$8-Riskregister!$K$8)*SQRT(AD1400/2),Riskregister!$L$8-(Riskregister!$L$8-Riskregister!$K$8)*SQRT((1-AD1400)/2)))</f>
        <v>4853010.8382826829</v>
      </c>
      <c r="AF1400" s="30">
        <f t="shared" ca="1" si="854"/>
        <v>0.83995699830703585</v>
      </c>
      <c r="AG1400" s="30">
        <f t="shared" ca="1" si="854"/>
        <v>0.83302858326957607</v>
      </c>
      <c r="AH1400" s="30">
        <f>IF(Riskregister!$E$9="",0,COUNTIF(BJ$4:BJ$53,"&lt;"&amp;AF1400)*IF(AG1400&lt;0.5,Riskregister!$K$9+(Riskregister!$L$9-Riskregister!$K$9)*SQRT(AG1400/2),Riskregister!$L$9-(Riskregister!$L$9-Riskregister!$K$9)*SQRT((1-AG1400)/2)))</f>
        <v>0</v>
      </c>
      <c r="AI1400" s="30">
        <f t="shared" ca="1" si="855"/>
        <v>0.89657379269441462</v>
      </c>
      <c r="AJ1400" s="30">
        <f t="shared" ca="1" si="855"/>
        <v>0.30334087159295797</v>
      </c>
      <c r="AK1400" s="30">
        <f>IF(Riskregister!$E$10="",0,COUNTIF(BK$4:BK$53,"&lt;"&amp;AI1400)*IF(AJ1400&lt;0.5,Riskregister!$K$10+(Riskregister!$L$10-Riskregister!$K$10)*SQRT(AJ1400/2),Riskregister!$L$10-(Riskregister!$L$10-Riskregister!$K$10)*SQRT((1-AJ1400)/2)))</f>
        <v>0</v>
      </c>
      <c r="AL1400" s="30">
        <f t="shared" ca="1" si="856"/>
        <v>0.69252146607702114</v>
      </c>
      <c r="AM1400" s="30">
        <f t="shared" ca="1" si="856"/>
        <v>7.0188453686387042E-2</v>
      </c>
      <c r="AN1400" s="30">
        <f>IF(Riskregister!$E$11="",0,COUNTIF(BL$4:BL$53,"&lt;"&amp;AL1400)*IF(AM1400&lt;0.5,Riskregister!$K$11+(Riskregister!$L$11-Riskregister!$K$11)*SQRT(AM1400/2),Riskregister!$L$11-(Riskregister!$L$11-Riskregister!$K$11)*SQRT((1-AM1400)/2)))</f>
        <v>0</v>
      </c>
      <c r="AO1400" s="30">
        <f t="shared" ca="1" si="857"/>
        <v>0.10189011684113281</v>
      </c>
      <c r="AP1400" s="30">
        <f t="shared" ca="1" si="857"/>
        <v>0.73284392735363368</v>
      </c>
      <c r="AQ1400" s="30">
        <f>IF(Riskregister!$E$12="",0,COUNTIF(BM$4:BM$53,"&lt;"&amp;AO1400)*IF(AP1400&lt;0.5,Riskregister!$K$12+(Riskregister!$L$12-Riskregister!$K$12)*SQRT(AP1400/2),Riskregister!$L$12-(Riskregister!$L$12-Riskregister!$K$12)*SQRT((1-AP1400)/2)))</f>
        <v>0</v>
      </c>
      <c r="AR1400" s="30">
        <f t="shared" ca="1" si="858"/>
        <v>0.71066230884593518</v>
      </c>
      <c r="AS1400" s="30">
        <f t="shared" ca="1" si="858"/>
        <v>0.74418575077647575</v>
      </c>
      <c r="AT1400" s="30">
        <f>IF(Riskregister!$E$13="",0,COUNTIF(BN$4:BN$53,"&lt;"&amp;AR1400)*IF(AS1400&lt;0.5,Riskregister!$K$13+(Riskregister!$L$13-Riskregister!$K$13)*SQRT(AS1400/2),Riskregister!$L$13-(Riskregister!$L$13-Riskregister!$K$13)*SQRT((1-AS1400)/2)))</f>
        <v>0</v>
      </c>
      <c r="AU1400" s="30">
        <f t="shared" ca="1" si="859"/>
        <v>0.89941198583810245</v>
      </c>
      <c r="AV1400" s="30">
        <f t="shared" ca="1" si="859"/>
        <v>0.55473989901612952</v>
      </c>
      <c r="AW1400" s="30">
        <f>IF(Riskregister!$E$14="",0,COUNTIF(BO$4:BO$53,"&lt;"&amp;AU1400)*IF(AV1400&lt;0.5,Riskregister!$K$14+(Riskregister!$L$14-Riskregister!$K$14)*SQRT(AV1400/2),Riskregister!$L$14-(Riskregister!$L$14-Riskregister!$K$14)*SQRT((1-AV1400)/2)))</f>
        <v>0</v>
      </c>
      <c r="AX1400" s="30">
        <f t="shared" ca="1" si="860"/>
        <v>0.41041138002167232</v>
      </c>
      <c r="AY1400" s="30">
        <f t="shared" ca="1" si="860"/>
        <v>0.99663197673421855</v>
      </c>
      <c r="AZ1400" s="30">
        <f>IF(Riskregister!$E$15="",0,COUNTIF(BP$4:BP$53,"&lt;"&amp;AX1400)*IF(AY1400&lt;0.5,Riskregister!$K$15+(Riskregister!$L$15-Riskregister!$K$15)*SQRT(AY1400/2),Riskregister!$L$15-(Riskregister!$L$15-Riskregister!$K$15)*SQRT((1-AY1400)/2)))</f>
        <v>0</v>
      </c>
      <c r="BA1400" s="30">
        <f t="shared" ca="1" si="861"/>
        <v>0.29022556613618877</v>
      </c>
      <c r="BB1400" s="30">
        <f t="shared" ca="1" si="861"/>
        <v>0.4935986033357429</v>
      </c>
      <c r="BC1400" s="30">
        <f>IF(Riskregister!$E$16="",0,COUNTIF(BQ$4:BQ$53,"&lt;"&amp;BA1400)*IF(BB1400&lt;0.5,Riskregister!$K$16+(Riskregister!$L$16-Riskregister!$K$16)*SQRT(BB1400/2),Riskregister!$L$16-(Riskregister!$L$16-Riskregister!$K$16)*SQRT((1-BB1400)/2)))</f>
        <v>0</v>
      </c>
      <c r="BD1400" s="30">
        <f t="shared" ca="1" si="837"/>
        <v>10776708.837720545</v>
      </c>
    </row>
    <row r="1401" spans="20:56" x14ac:dyDescent="0.35">
      <c r="T1401" s="30">
        <f t="shared" ca="1" si="850"/>
        <v>0.41138007620236317</v>
      </c>
      <c r="U1401" s="30">
        <f t="shared" ca="1" si="850"/>
        <v>0.57191374548161378</v>
      </c>
      <c r="V1401" s="30">
        <f ca="1">IF(Riskregister!$E$5="",0,COUNTIF(BF$4:BF$53,"&lt;"&amp;T1401)*IF(U1401&lt;0.5,Riskregister!$K$5+(Riskregister!$L$5-Riskregister!$K$5)*SQRT(U1401/2),Riskregister!$L$5-(Riskregister!$L$5-Riskregister!$K$5)*SQRT((1-U1401)/2)))</f>
        <v>1175425.2651364454</v>
      </c>
      <c r="W1401" s="30">
        <f t="shared" ca="1" si="851"/>
        <v>1.2307912705102897E-2</v>
      </c>
      <c r="X1401" s="30">
        <f t="shared" ca="1" si="851"/>
        <v>0.600633962683088</v>
      </c>
      <c r="Y1401" s="30">
        <f ca="1">IF(Riskregister!$E$6="",0,COUNTIF(BG$4:BG$53,"&lt;"&amp;W1401)*IF(X1401&lt;0.5,Riskregister!$K$6+(Riskregister!$L$6-Riskregister!$K$6)*SQRT(X1401/2),Riskregister!$L$6-(Riskregister!$L$6-Riskregister!$K$6)*SQRT((1-X1401)/2)))</f>
        <v>0</v>
      </c>
      <c r="Z1401" s="30">
        <f t="shared" ca="1" si="852"/>
        <v>0.61800111578174433</v>
      </c>
      <c r="AA1401" s="30">
        <f t="shared" ca="1" si="852"/>
        <v>0.53461257569690113</v>
      </c>
      <c r="AB1401" s="30">
        <f ca="1">IF(Riskregister!$E$7="",0,COUNTIF(BH$4:BH$53,"&lt;"&amp;Z1401)*IF(AA1401&lt;0.5,Riskregister!$K$7+(Riskregister!$L$7-Riskregister!$K$7)*SQRT(AA1401/2),Riskregister!$L$7-(Riskregister!$L$7-Riskregister!$K$7)*SQRT((1-AA1401)/2)))</f>
        <v>1618160.7523907172</v>
      </c>
      <c r="AC1401" s="30">
        <f t="shared" ca="1" si="853"/>
        <v>0.75864582625441457</v>
      </c>
      <c r="AD1401" s="30">
        <f t="shared" ca="1" si="853"/>
        <v>0.83138596956207544</v>
      </c>
      <c r="AE1401" s="30">
        <f ca="1">IF(Riskregister!$E$8="",0,COUNTIF(BI$4:BI$53,"&lt;"&amp;AC1401)*IF(AD1401&lt;0.5,Riskregister!$K$8+(Riskregister!$L$8-Riskregister!$K$8)*SQRT(AD1401/2),Riskregister!$L$8-(Riskregister!$L$8-Riskregister!$K$8)*SQRT((1-AD1401)/2)))</f>
        <v>14541293.975767698</v>
      </c>
      <c r="AF1401" s="30">
        <f t="shared" ca="1" si="854"/>
        <v>3.0503843597122549E-2</v>
      </c>
      <c r="AG1401" s="30">
        <f t="shared" ca="1" si="854"/>
        <v>0.67018791779588727</v>
      </c>
      <c r="AH1401" s="30">
        <f>IF(Riskregister!$E$9="",0,COUNTIF(BJ$4:BJ$53,"&lt;"&amp;AF1401)*IF(AG1401&lt;0.5,Riskregister!$K$9+(Riskregister!$L$9-Riskregister!$K$9)*SQRT(AG1401/2),Riskregister!$L$9-(Riskregister!$L$9-Riskregister!$K$9)*SQRT((1-AG1401)/2)))</f>
        <v>0</v>
      </c>
      <c r="AI1401" s="30">
        <f t="shared" ca="1" si="855"/>
        <v>6.2482189153051371E-2</v>
      </c>
      <c r="AJ1401" s="30">
        <f t="shared" ca="1" si="855"/>
        <v>0.78484056843876782</v>
      </c>
      <c r="AK1401" s="30">
        <f>IF(Riskregister!$E$10="",0,COUNTIF(BK$4:BK$53,"&lt;"&amp;AI1401)*IF(AJ1401&lt;0.5,Riskregister!$K$10+(Riskregister!$L$10-Riskregister!$K$10)*SQRT(AJ1401/2),Riskregister!$L$10-(Riskregister!$L$10-Riskregister!$K$10)*SQRT((1-AJ1401)/2)))</f>
        <v>0</v>
      </c>
      <c r="AL1401" s="30">
        <f t="shared" ca="1" si="856"/>
        <v>0.7457558749263864</v>
      </c>
      <c r="AM1401" s="30">
        <f t="shared" ca="1" si="856"/>
        <v>0.4171747038128798</v>
      </c>
      <c r="AN1401" s="30">
        <f>IF(Riskregister!$E$11="",0,COUNTIF(BL$4:BL$53,"&lt;"&amp;AL1401)*IF(AM1401&lt;0.5,Riskregister!$K$11+(Riskregister!$L$11-Riskregister!$K$11)*SQRT(AM1401/2),Riskregister!$L$11-(Riskregister!$L$11-Riskregister!$K$11)*SQRT((1-AM1401)/2)))</f>
        <v>0</v>
      </c>
      <c r="AO1401" s="30">
        <f t="shared" ca="1" si="857"/>
        <v>0.7566721783515391</v>
      </c>
      <c r="AP1401" s="30">
        <f t="shared" ca="1" si="857"/>
        <v>0.33931035176621149</v>
      </c>
      <c r="AQ1401" s="30">
        <f>IF(Riskregister!$E$12="",0,COUNTIF(BM$4:BM$53,"&lt;"&amp;AO1401)*IF(AP1401&lt;0.5,Riskregister!$K$12+(Riskregister!$L$12-Riskregister!$K$12)*SQRT(AP1401/2),Riskregister!$L$12-(Riskregister!$L$12-Riskregister!$K$12)*SQRT((1-AP1401)/2)))</f>
        <v>0</v>
      </c>
      <c r="AR1401" s="30">
        <f t="shared" ca="1" si="858"/>
        <v>0.88036218172417069</v>
      </c>
      <c r="AS1401" s="30">
        <f t="shared" ca="1" si="858"/>
        <v>4.0944399051230262E-2</v>
      </c>
      <c r="AT1401" s="30">
        <f>IF(Riskregister!$E$13="",0,COUNTIF(BN$4:BN$53,"&lt;"&amp;AR1401)*IF(AS1401&lt;0.5,Riskregister!$K$13+(Riskregister!$L$13-Riskregister!$K$13)*SQRT(AS1401/2),Riskregister!$L$13-(Riskregister!$L$13-Riskregister!$K$13)*SQRT((1-AS1401)/2)))</f>
        <v>0</v>
      </c>
      <c r="AU1401" s="30">
        <f t="shared" ca="1" si="859"/>
        <v>0.93593512112784083</v>
      </c>
      <c r="AV1401" s="30">
        <f t="shared" ca="1" si="859"/>
        <v>0.57155892724449553</v>
      </c>
      <c r="AW1401" s="30">
        <f>IF(Riskregister!$E$14="",0,COUNTIF(BO$4:BO$53,"&lt;"&amp;AU1401)*IF(AV1401&lt;0.5,Riskregister!$K$14+(Riskregister!$L$14-Riskregister!$K$14)*SQRT(AV1401/2),Riskregister!$L$14-(Riskregister!$L$14-Riskregister!$K$14)*SQRT((1-AV1401)/2)))</f>
        <v>0</v>
      </c>
      <c r="AX1401" s="30">
        <f t="shared" ca="1" si="860"/>
        <v>0.77372704581921437</v>
      </c>
      <c r="AY1401" s="30">
        <f t="shared" ca="1" si="860"/>
        <v>0.92084233614878042</v>
      </c>
      <c r="AZ1401" s="30">
        <f>IF(Riskregister!$E$15="",0,COUNTIF(BP$4:BP$53,"&lt;"&amp;AX1401)*IF(AY1401&lt;0.5,Riskregister!$K$15+(Riskregister!$L$15-Riskregister!$K$15)*SQRT(AY1401/2),Riskregister!$L$15-(Riskregister!$L$15-Riskregister!$K$15)*SQRT((1-AY1401)/2)))</f>
        <v>0</v>
      </c>
      <c r="BA1401" s="30">
        <f t="shared" ca="1" si="861"/>
        <v>0.95376155301050647</v>
      </c>
      <c r="BB1401" s="30">
        <f t="shared" ca="1" si="861"/>
        <v>0.62254830052525811</v>
      </c>
      <c r="BC1401" s="30">
        <f>IF(Riskregister!$E$16="",0,COUNTIF(BQ$4:BQ$53,"&lt;"&amp;BA1401)*IF(BB1401&lt;0.5,Riskregister!$K$16+(Riskregister!$L$16-Riskregister!$K$16)*SQRT(BB1401/2),Riskregister!$L$16-(Riskregister!$L$16-Riskregister!$K$16)*SQRT((1-BB1401)/2)))</f>
        <v>0</v>
      </c>
      <c r="BD1401" s="30">
        <f t="shared" ca="1" si="837"/>
        <v>17334879.993294861</v>
      </c>
    </row>
    <row r="1402" spans="20:56" x14ac:dyDescent="0.35">
      <c r="T1402" s="30">
        <f t="shared" ca="1" si="850"/>
        <v>0.60167130710929606</v>
      </c>
      <c r="U1402" s="30">
        <f t="shared" ca="1" si="850"/>
        <v>0.15690800576315522</v>
      </c>
      <c r="V1402" s="30">
        <f ca="1">IF(Riskregister!$E$5="",0,COUNTIF(BF$4:BF$53,"&lt;"&amp;T1402)*IF(U1402&lt;0.5,Riskregister!$K$5+(Riskregister!$L$5-Riskregister!$K$5)*SQRT(U1402/2),Riskregister!$L$5-(Riskregister!$L$5-Riskregister!$K$5)*SQRT((1-U1402)/2)))</f>
        <v>1104173.5508099482</v>
      </c>
      <c r="W1402" s="30">
        <f t="shared" ca="1" si="851"/>
        <v>0.15703762590455939</v>
      </c>
      <c r="X1402" s="30">
        <f t="shared" ca="1" si="851"/>
        <v>0.2065156371240473</v>
      </c>
      <c r="Y1402" s="30">
        <f ca="1">IF(Riskregister!$E$6="",0,COUNTIF(BG$4:BG$53,"&lt;"&amp;W1402)*IF(X1402&lt;0.5,Riskregister!$K$6+(Riskregister!$L$6-Riskregister!$K$6)*SQRT(X1402/2),Riskregister!$L$6-(Riskregister!$L$6-Riskregister!$K$6)*SQRT((1-X1402)/2)))</f>
        <v>778407.5830596938</v>
      </c>
      <c r="Z1402" s="30">
        <f t="shared" ca="1" si="852"/>
        <v>2.2738181632752874E-2</v>
      </c>
      <c r="AA1402" s="30">
        <f t="shared" ca="1" si="852"/>
        <v>0.5839653457489502</v>
      </c>
      <c r="AB1402" s="30">
        <f ca="1">IF(Riskregister!$E$7="",0,COUNTIF(BH$4:BH$53,"&lt;"&amp;Z1402)*IF(AA1402&lt;0.5,Riskregister!$K$7+(Riskregister!$L$7-Riskregister!$K$7)*SQRT(AA1402/2),Riskregister!$L$7-(Riskregister!$L$7-Riskregister!$K$7)*SQRT((1-AA1402)/2)))</f>
        <v>480737.58396656334</v>
      </c>
      <c r="AC1402" s="30">
        <f t="shared" ca="1" si="853"/>
        <v>0.57893144474076674</v>
      </c>
      <c r="AD1402" s="30">
        <f t="shared" ca="1" si="853"/>
        <v>0.21559322634191813</v>
      </c>
      <c r="AE1402" s="30">
        <f ca="1">IF(Riskregister!$E$8="",0,COUNTIF(BI$4:BI$53,"&lt;"&amp;AC1402)*IF(AD1402&lt;0.5,Riskregister!$K$8+(Riskregister!$L$8-Riskregister!$K$8)*SQRT(AD1402/2),Riskregister!$L$8-(Riskregister!$L$8-Riskregister!$K$8)*SQRT((1-AD1402)/2)))</f>
        <v>5529367.6311693341</v>
      </c>
      <c r="AF1402" s="30">
        <f t="shared" ca="1" si="854"/>
        <v>0.17543956418431728</v>
      </c>
      <c r="AG1402" s="30">
        <f t="shared" ca="1" si="854"/>
        <v>0.57162540909101212</v>
      </c>
      <c r="AH1402" s="30">
        <f>IF(Riskregister!$E$9="",0,COUNTIF(BJ$4:BJ$53,"&lt;"&amp;AF1402)*IF(AG1402&lt;0.5,Riskregister!$K$9+(Riskregister!$L$9-Riskregister!$K$9)*SQRT(AG1402/2),Riskregister!$L$9-(Riskregister!$L$9-Riskregister!$K$9)*SQRT((1-AG1402)/2)))</f>
        <v>0</v>
      </c>
      <c r="AI1402" s="30">
        <f t="shared" ca="1" si="855"/>
        <v>3.2301979705653405E-3</v>
      </c>
      <c r="AJ1402" s="30">
        <f t="shared" ca="1" si="855"/>
        <v>3.1539667407081584E-2</v>
      </c>
      <c r="AK1402" s="30">
        <f>IF(Riskregister!$E$10="",0,COUNTIF(BK$4:BK$53,"&lt;"&amp;AI1402)*IF(AJ1402&lt;0.5,Riskregister!$K$10+(Riskregister!$L$10-Riskregister!$K$10)*SQRT(AJ1402/2),Riskregister!$L$10-(Riskregister!$L$10-Riskregister!$K$10)*SQRT((1-AJ1402)/2)))</f>
        <v>0</v>
      </c>
      <c r="AL1402" s="30">
        <f t="shared" ca="1" si="856"/>
        <v>0.11477238784459098</v>
      </c>
      <c r="AM1402" s="30">
        <f t="shared" ca="1" si="856"/>
        <v>0.66591444301554936</v>
      </c>
      <c r="AN1402" s="30">
        <f>IF(Riskregister!$E$11="",0,COUNTIF(BL$4:BL$53,"&lt;"&amp;AL1402)*IF(AM1402&lt;0.5,Riskregister!$K$11+(Riskregister!$L$11-Riskregister!$K$11)*SQRT(AM1402/2),Riskregister!$L$11-(Riskregister!$L$11-Riskregister!$K$11)*SQRT((1-AM1402)/2)))</f>
        <v>0</v>
      </c>
      <c r="AO1402" s="30">
        <f t="shared" ca="1" si="857"/>
        <v>4.6887952796227927E-2</v>
      </c>
      <c r="AP1402" s="30">
        <f t="shared" ca="1" si="857"/>
        <v>0.49143984579835531</v>
      </c>
      <c r="AQ1402" s="30">
        <f>IF(Riskregister!$E$12="",0,COUNTIF(BM$4:BM$53,"&lt;"&amp;AO1402)*IF(AP1402&lt;0.5,Riskregister!$K$12+(Riskregister!$L$12-Riskregister!$K$12)*SQRT(AP1402/2),Riskregister!$L$12-(Riskregister!$L$12-Riskregister!$K$12)*SQRT((1-AP1402)/2)))</f>
        <v>0</v>
      </c>
      <c r="AR1402" s="30">
        <f t="shared" ca="1" si="858"/>
        <v>0.87988807385226175</v>
      </c>
      <c r="AS1402" s="30">
        <f t="shared" ca="1" si="858"/>
        <v>0.11944471303831927</v>
      </c>
      <c r="AT1402" s="30">
        <f>IF(Riskregister!$E$13="",0,COUNTIF(BN$4:BN$53,"&lt;"&amp;AR1402)*IF(AS1402&lt;0.5,Riskregister!$K$13+(Riskregister!$L$13-Riskregister!$K$13)*SQRT(AS1402/2),Riskregister!$L$13-(Riskregister!$L$13-Riskregister!$K$13)*SQRT((1-AS1402)/2)))</f>
        <v>0</v>
      </c>
      <c r="AU1402" s="30">
        <f t="shared" ca="1" si="859"/>
        <v>0.90539233828764576</v>
      </c>
      <c r="AV1402" s="30">
        <f t="shared" ca="1" si="859"/>
        <v>0.24724992311433813</v>
      </c>
      <c r="AW1402" s="30">
        <f>IF(Riskregister!$E$14="",0,COUNTIF(BO$4:BO$53,"&lt;"&amp;AU1402)*IF(AV1402&lt;0.5,Riskregister!$K$14+(Riskregister!$L$14-Riskregister!$K$14)*SQRT(AV1402/2),Riskregister!$L$14-(Riskregister!$L$14-Riskregister!$K$14)*SQRT((1-AV1402)/2)))</f>
        <v>0</v>
      </c>
      <c r="AX1402" s="30">
        <f t="shared" ca="1" si="860"/>
        <v>0.7126608429903698</v>
      </c>
      <c r="AY1402" s="30">
        <f t="shared" ca="1" si="860"/>
        <v>0.76296053216932336</v>
      </c>
      <c r="AZ1402" s="30">
        <f>IF(Riskregister!$E$15="",0,COUNTIF(BP$4:BP$53,"&lt;"&amp;AX1402)*IF(AY1402&lt;0.5,Riskregister!$K$15+(Riskregister!$L$15-Riskregister!$K$15)*SQRT(AY1402/2),Riskregister!$L$15-(Riskregister!$L$15-Riskregister!$K$15)*SQRT((1-AY1402)/2)))</f>
        <v>0</v>
      </c>
      <c r="BA1402" s="30">
        <f t="shared" ca="1" si="861"/>
        <v>0.5974914561324014</v>
      </c>
      <c r="BB1402" s="30">
        <f t="shared" ca="1" si="861"/>
        <v>0.77470246885253236</v>
      </c>
      <c r="BC1402" s="30">
        <f>IF(Riskregister!$E$16="",0,COUNTIF(BQ$4:BQ$53,"&lt;"&amp;BA1402)*IF(BB1402&lt;0.5,Riskregister!$K$16+(Riskregister!$L$16-Riskregister!$K$16)*SQRT(BB1402/2),Riskregister!$L$16-(Riskregister!$L$16-Riskregister!$K$16)*SQRT((1-BB1402)/2)))</f>
        <v>0</v>
      </c>
      <c r="BD1402" s="30">
        <f t="shared" ca="1" si="837"/>
        <v>7892686.349005539</v>
      </c>
    </row>
    <row r="1403" spans="20:56" x14ac:dyDescent="0.35">
      <c r="T1403" s="30">
        <f t="shared" ca="1" si="850"/>
        <v>0.4379655991647704</v>
      </c>
      <c r="U1403" s="30">
        <f t="shared" ca="1" si="850"/>
        <v>0.28065637745647021</v>
      </c>
      <c r="V1403" s="30">
        <f ca="1">IF(Riskregister!$E$5="",0,COUNTIF(BF$4:BF$53,"&lt;"&amp;T1403)*IF(U1403&lt;0.5,Riskregister!$K$5+(Riskregister!$L$5-Riskregister!$K$5)*SQRT(U1403/2),Riskregister!$L$5-(Riskregister!$L$5-Riskregister!$K$5)*SQRT((1-U1403)/2)))</f>
        <v>955715.45750274276</v>
      </c>
      <c r="W1403" s="30">
        <f t="shared" ca="1" si="851"/>
        <v>0.3659755914424716</v>
      </c>
      <c r="X1403" s="30">
        <f t="shared" ca="1" si="851"/>
        <v>0.7796800795477753</v>
      </c>
      <c r="Y1403" s="30">
        <f ca="1">IF(Riskregister!$E$6="",0,COUNTIF(BG$4:BG$53,"&lt;"&amp;W1403)*IF(X1403&lt;0.5,Riskregister!$K$6+(Riskregister!$L$6-Riskregister!$K$6)*SQRT(X1403/2),Riskregister!$L$6-(Riskregister!$L$6-Riskregister!$K$6)*SQRT((1-X1403)/2)))</f>
        <v>1402573.6270195264</v>
      </c>
      <c r="Z1403" s="30">
        <f t="shared" ca="1" si="852"/>
        <v>0.79067965646855831</v>
      </c>
      <c r="AA1403" s="30">
        <f t="shared" ca="1" si="852"/>
        <v>0.87514043059339375</v>
      </c>
      <c r="AB1403" s="30">
        <f ca="1">IF(Riskregister!$E$7="",0,COUNTIF(BH$4:BH$53,"&lt;"&amp;Z1403)*IF(AA1403&lt;0.5,Riskregister!$K$7+(Riskregister!$L$7-Riskregister!$K$7)*SQRT(AA1403/2),Riskregister!$L$7-(Riskregister!$L$7-Riskregister!$K$7)*SQRT((1-AA1403)/2)))</f>
        <v>2500393.3161597895</v>
      </c>
      <c r="AC1403" s="30">
        <f t="shared" ca="1" si="853"/>
        <v>0.47738913680038952</v>
      </c>
      <c r="AD1403" s="30">
        <f t="shared" ca="1" si="853"/>
        <v>0.49946596395332232</v>
      </c>
      <c r="AE1403" s="30">
        <f ca="1">IF(Riskregister!$E$8="",0,COUNTIF(BI$4:BI$53,"&lt;"&amp;AC1403)*IF(AD1403&lt;0.5,Riskregister!$K$8+(Riskregister!$L$8-Riskregister!$K$8)*SQRT(AD1403/2),Riskregister!$L$8-(Riskregister!$L$8-Riskregister!$K$8)*SQRT((1-AD1403)/2)))</f>
        <v>7946234.0400230829</v>
      </c>
      <c r="AF1403" s="30">
        <f t="shared" ca="1" si="854"/>
        <v>0.36833304758896057</v>
      </c>
      <c r="AG1403" s="30">
        <f t="shared" ca="1" si="854"/>
        <v>0.54846456820673239</v>
      </c>
      <c r="AH1403" s="30">
        <f>IF(Riskregister!$E$9="",0,COUNTIF(BJ$4:BJ$53,"&lt;"&amp;AF1403)*IF(AG1403&lt;0.5,Riskregister!$K$9+(Riskregister!$L$9-Riskregister!$K$9)*SQRT(AG1403/2),Riskregister!$L$9-(Riskregister!$L$9-Riskregister!$K$9)*SQRT((1-AG1403)/2)))</f>
        <v>0</v>
      </c>
      <c r="AI1403" s="30">
        <f t="shared" ca="1" si="855"/>
        <v>0.39057362293433007</v>
      </c>
      <c r="AJ1403" s="30">
        <f t="shared" ca="1" si="855"/>
        <v>0.79102570459367094</v>
      </c>
      <c r="AK1403" s="30">
        <f>IF(Riskregister!$E$10="",0,COUNTIF(BK$4:BK$53,"&lt;"&amp;AI1403)*IF(AJ1403&lt;0.5,Riskregister!$K$10+(Riskregister!$L$10-Riskregister!$K$10)*SQRT(AJ1403/2),Riskregister!$L$10-(Riskregister!$L$10-Riskregister!$K$10)*SQRT((1-AJ1403)/2)))</f>
        <v>0</v>
      </c>
      <c r="AL1403" s="30">
        <f t="shared" ca="1" si="856"/>
        <v>0.58151971610770903</v>
      </c>
      <c r="AM1403" s="30">
        <f t="shared" ca="1" si="856"/>
        <v>0.92541693046877582</v>
      </c>
      <c r="AN1403" s="30">
        <f>IF(Riskregister!$E$11="",0,COUNTIF(BL$4:BL$53,"&lt;"&amp;AL1403)*IF(AM1403&lt;0.5,Riskregister!$K$11+(Riskregister!$L$11-Riskregister!$K$11)*SQRT(AM1403/2),Riskregister!$L$11-(Riskregister!$L$11-Riskregister!$K$11)*SQRT((1-AM1403)/2)))</f>
        <v>0</v>
      </c>
      <c r="AO1403" s="30">
        <f t="shared" ca="1" si="857"/>
        <v>0.65537914755387416</v>
      </c>
      <c r="AP1403" s="30">
        <f t="shared" ca="1" si="857"/>
        <v>0.34543743558084405</v>
      </c>
      <c r="AQ1403" s="30">
        <f>IF(Riskregister!$E$12="",0,COUNTIF(BM$4:BM$53,"&lt;"&amp;AO1403)*IF(AP1403&lt;0.5,Riskregister!$K$12+(Riskregister!$L$12-Riskregister!$K$12)*SQRT(AP1403/2),Riskregister!$L$12-(Riskregister!$L$12-Riskregister!$K$12)*SQRT((1-AP1403)/2)))</f>
        <v>0</v>
      </c>
      <c r="AR1403" s="30">
        <f t="shared" ca="1" si="858"/>
        <v>0.54710462761816392</v>
      </c>
      <c r="AS1403" s="30">
        <f t="shared" ca="1" si="858"/>
        <v>0.86087311785637621</v>
      </c>
      <c r="AT1403" s="30">
        <f>IF(Riskregister!$E$13="",0,COUNTIF(BN$4:BN$53,"&lt;"&amp;AR1403)*IF(AS1403&lt;0.5,Riskregister!$K$13+(Riskregister!$L$13-Riskregister!$K$13)*SQRT(AS1403/2),Riskregister!$L$13-(Riskregister!$L$13-Riskregister!$K$13)*SQRT((1-AS1403)/2)))</f>
        <v>0</v>
      </c>
      <c r="AU1403" s="30">
        <f t="shared" ca="1" si="859"/>
        <v>8.0734550262177351E-2</v>
      </c>
      <c r="AV1403" s="30">
        <f t="shared" ca="1" si="859"/>
        <v>0.52256123724114034</v>
      </c>
      <c r="AW1403" s="30">
        <f>IF(Riskregister!$E$14="",0,COUNTIF(BO$4:BO$53,"&lt;"&amp;AU1403)*IF(AV1403&lt;0.5,Riskregister!$K$14+(Riskregister!$L$14-Riskregister!$K$14)*SQRT(AV1403/2),Riskregister!$L$14-(Riskregister!$L$14-Riskregister!$K$14)*SQRT((1-AV1403)/2)))</f>
        <v>0</v>
      </c>
      <c r="AX1403" s="30">
        <f t="shared" ca="1" si="860"/>
        <v>0.26397147039286972</v>
      </c>
      <c r="AY1403" s="30">
        <f t="shared" ca="1" si="860"/>
        <v>0.93043013884707892</v>
      </c>
      <c r="AZ1403" s="30">
        <f>IF(Riskregister!$E$15="",0,COUNTIF(BP$4:BP$53,"&lt;"&amp;AX1403)*IF(AY1403&lt;0.5,Riskregister!$K$15+(Riskregister!$L$15-Riskregister!$K$15)*SQRT(AY1403/2),Riskregister!$L$15-(Riskregister!$L$15-Riskregister!$K$15)*SQRT((1-AY1403)/2)))</f>
        <v>0</v>
      </c>
      <c r="BA1403" s="30">
        <f t="shared" ca="1" si="861"/>
        <v>8.5220301228625672E-3</v>
      </c>
      <c r="BB1403" s="30">
        <f t="shared" ca="1" si="861"/>
        <v>0.34998421970541826</v>
      </c>
      <c r="BC1403" s="30">
        <f>IF(Riskregister!$E$16="",0,COUNTIF(BQ$4:BQ$53,"&lt;"&amp;BA1403)*IF(BB1403&lt;0.5,Riskregister!$K$16+(Riskregister!$L$16-Riskregister!$K$16)*SQRT(BB1403/2),Riskregister!$L$16-(Riskregister!$L$16-Riskregister!$K$16)*SQRT((1-BB1403)/2)))</f>
        <v>0</v>
      </c>
      <c r="BD1403" s="30">
        <f t="shared" ca="1" si="837"/>
        <v>12804916.440705141</v>
      </c>
    </row>
    <row r="1404" spans="20:56" x14ac:dyDescent="0.35">
      <c r="T1404" s="30">
        <f t="shared" ref="T1404:U1423" ca="1" si="862">RAND()</f>
        <v>0.20238144739866215</v>
      </c>
      <c r="U1404" s="30">
        <f t="shared" ca="1" si="862"/>
        <v>0.115857631397286</v>
      </c>
      <c r="V1404" s="30">
        <f ca="1">IF(Riskregister!$E$5="",0,COUNTIF(BF$4:BF$53,"&lt;"&amp;T1404)*IF(U1404&lt;0.5,Riskregister!$K$5+(Riskregister!$L$5-Riskregister!$K$5)*SQRT(U1404/2),Riskregister!$L$5-(Riskregister!$L$5-Riskregister!$K$5)*SQRT((1-U1404)/2)))</f>
        <v>516615.65205658809</v>
      </c>
      <c r="W1404" s="30">
        <f t="shared" ref="W1404:X1423" ca="1" si="863">RAND()</f>
        <v>0.17626674115278962</v>
      </c>
      <c r="X1404" s="30">
        <f t="shared" ca="1" si="863"/>
        <v>0.66356261105295022</v>
      </c>
      <c r="Y1404" s="30">
        <f ca="1">IF(Riskregister!$E$6="",0,COUNTIF(BG$4:BG$53,"&lt;"&amp;W1404)*IF(X1404&lt;0.5,Riskregister!$K$6+(Riskregister!$L$6-Riskregister!$K$6)*SQRT(X1404/2),Riskregister!$L$6-(Riskregister!$L$6-Riskregister!$K$6)*SQRT((1-X1404)/2)))</f>
        <v>1261739.4971324685</v>
      </c>
      <c r="Z1404" s="30">
        <f t="shared" ref="Z1404:AA1423" ca="1" si="864">RAND()</f>
        <v>0.61168786655495433</v>
      </c>
      <c r="AA1404" s="30">
        <f t="shared" ca="1" si="864"/>
        <v>0.61252219876797032</v>
      </c>
      <c r="AB1404" s="30">
        <f ca="1">IF(Riskregister!$E$7="",0,COUNTIF(BH$4:BH$53,"&lt;"&amp;Z1404)*IF(AA1404&lt;0.5,Riskregister!$K$7+(Riskregister!$L$7-Riskregister!$K$7)*SQRT(AA1404/2),Riskregister!$L$7-(Riskregister!$L$7-Riskregister!$K$7)*SQRT((1-AA1404)/2)))</f>
        <v>1721613.3573955819</v>
      </c>
      <c r="AC1404" s="30">
        <f t="shared" ref="AC1404:AD1423" ca="1" si="865">RAND()</f>
        <v>0.46955976424896895</v>
      </c>
      <c r="AD1404" s="30">
        <f t="shared" ca="1" si="865"/>
        <v>0.35096383508356199</v>
      </c>
      <c r="AE1404" s="30">
        <f ca="1">IF(Riskregister!$E$8="",0,COUNTIF(BI$4:BI$53,"&lt;"&amp;AC1404)*IF(AD1404&lt;0.5,Riskregister!$K$8+(Riskregister!$L$8-Riskregister!$K$8)*SQRT(AD1404/2),Riskregister!$L$8-(Riskregister!$L$8-Riskregister!$K$8)*SQRT((1-AD1404)/2)))</f>
        <v>6806569.2264191303</v>
      </c>
      <c r="AF1404" s="30">
        <f t="shared" ref="AF1404:AG1423" ca="1" si="866">RAND()</f>
        <v>0.28738087079571006</v>
      </c>
      <c r="AG1404" s="30">
        <f t="shared" ca="1" si="866"/>
        <v>0.21787711900919537</v>
      </c>
      <c r="AH1404" s="30">
        <f>IF(Riskregister!$E$9="",0,COUNTIF(BJ$4:BJ$53,"&lt;"&amp;AF1404)*IF(AG1404&lt;0.5,Riskregister!$K$9+(Riskregister!$L$9-Riskregister!$K$9)*SQRT(AG1404/2),Riskregister!$L$9-(Riskregister!$L$9-Riskregister!$K$9)*SQRT((1-AG1404)/2)))</f>
        <v>0</v>
      </c>
      <c r="AI1404" s="30">
        <f t="shared" ref="AI1404:AJ1423" ca="1" si="867">RAND()</f>
        <v>0.16522038331367783</v>
      </c>
      <c r="AJ1404" s="30">
        <f t="shared" ca="1" si="867"/>
        <v>0.12163721782987447</v>
      </c>
      <c r="AK1404" s="30">
        <f>IF(Riskregister!$E$10="",0,COUNTIF(BK$4:BK$53,"&lt;"&amp;AI1404)*IF(AJ1404&lt;0.5,Riskregister!$K$10+(Riskregister!$L$10-Riskregister!$K$10)*SQRT(AJ1404/2),Riskregister!$L$10-(Riskregister!$L$10-Riskregister!$K$10)*SQRT((1-AJ1404)/2)))</f>
        <v>0</v>
      </c>
      <c r="AL1404" s="30">
        <f t="shared" ref="AL1404:AM1423" ca="1" si="868">RAND()</f>
        <v>0.77634788882833861</v>
      </c>
      <c r="AM1404" s="30">
        <f t="shared" ca="1" si="868"/>
        <v>0.47023013685566706</v>
      </c>
      <c r="AN1404" s="30">
        <f>IF(Riskregister!$E$11="",0,COUNTIF(BL$4:BL$53,"&lt;"&amp;AL1404)*IF(AM1404&lt;0.5,Riskregister!$K$11+(Riskregister!$L$11-Riskregister!$K$11)*SQRT(AM1404/2),Riskregister!$L$11-(Riskregister!$L$11-Riskregister!$K$11)*SQRT((1-AM1404)/2)))</f>
        <v>0</v>
      </c>
      <c r="AO1404" s="30">
        <f t="shared" ref="AO1404:AP1423" ca="1" si="869">RAND()</f>
        <v>0.90171015080685979</v>
      </c>
      <c r="AP1404" s="30">
        <f t="shared" ca="1" si="869"/>
        <v>0.31504663135845223</v>
      </c>
      <c r="AQ1404" s="30">
        <f>IF(Riskregister!$E$12="",0,COUNTIF(BM$4:BM$53,"&lt;"&amp;AO1404)*IF(AP1404&lt;0.5,Riskregister!$K$12+(Riskregister!$L$12-Riskregister!$K$12)*SQRT(AP1404/2),Riskregister!$L$12-(Riskregister!$L$12-Riskregister!$K$12)*SQRT((1-AP1404)/2)))</f>
        <v>0</v>
      </c>
      <c r="AR1404" s="30">
        <f t="shared" ref="AR1404:AS1423" ca="1" si="870">RAND()</f>
        <v>0.50500120102427393</v>
      </c>
      <c r="AS1404" s="30">
        <f t="shared" ca="1" si="870"/>
        <v>0.13867881167506935</v>
      </c>
      <c r="AT1404" s="30">
        <f>IF(Riskregister!$E$13="",0,COUNTIF(BN$4:BN$53,"&lt;"&amp;AR1404)*IF(AS1404&lt;0.5,Riskregister!$K$13+(Riskregister!$L$13-Riskregister!$K$13)*SQRT(AS1404/2),Riskregister!$L$13-(Riskregister!$L$13-Riskregister!$K$13)*SQRT((1-AS1404)/2)))</f>
        <v>0</v>
      </c>
      <c r="AU1404" s="30">
        <f t="shared" ref="AU1404:AV1423" ca="1" si="871">RAND()</f>
        <v>0.65899731307896403</v>
      </c>
      <c r="AV1404" s="30">
        <f t="shared" ca="1" si="871"/>
        <v>4.9585475436199844E-2</v>
      </c>
      <c r="AW1404" s="30">
        <f>IF(Riskregister!$E$14="",0,COUNTIF(BO$4:BO$53,"&lt;"&amp;AU1404)*IF(AV1404&lt;0.5,Riskregister!$K$14+(Riskregister!$L$14-Riskregister!$K$14)*SQRT(AV1404/2),Riskregister!$L$14-(Riskregister!$L$14-Riskregister!$K$14)*SQRT((1-AV1404)/2)))</f>
        <v>0</v>
      </c>
      <c r="AX1404" s="30">
        <f t="shared" ref="AX1404:AY1423" ca="1" si="872">RAND()</f>
        <v>0.11429839479547899</v>
      </c>
      <c r="AY1404" s="30">
        <f t="shared" ca="1" si="872"/>
        <v>0.43402011226459691</v>
      </c>
      <c r="AZ1404" s="30">
        <f>IF(Riskregister!$E$15="",0,COUNTIF(BP$4:BP$53,"&lt;"&amp;AX1404)*IF(AY1404&lt;0.5,Riskregister!$K$15+(Riskregister!$L$15-Riskregister!$K$15)*SQRT(AY1404/2),Riskregister!$L$15-(Riskregister!$L$15-Riskregister!$K$15)*SQRT((1-AY1404)/2)))</f>
        <v>0</v>
      </c>
      <c r="BA1404" s="30">
        <f t="shared" ref="BA1404:BB1423" ca="1" si="873">RAND()</f>
        <v>0.7690950806783734</v>
      </c>
      <c r="BB1404" s="30">
        <f t="shared" ca="1" si="873"/>
        <v>0.97853273125684503</v>
      </c>
      <c r="BC1404" s="30">
        <f>IF(Riskregister!$E$16="",0,COUNTIF(BQ$4:BQ$53,"&lt;"&amp;BA1404)*IF(BB1404&lt;0.5,Riskregister!$K$16+(Riskregister!$L$16-Riskregister!$K$16)*SQRT(BB1404/2),Riskregister!$L$16-(Riskregister!$L$16-Riskregister!$K$16)*SQRT((1-BB1404)/2)))</f>
        <v>0</v>
      </c>
      <c r="BD1404" s="30">
        <f t="shared" ca="1" si="837"/>
        <v>10306537.733003769</v>
      </c>
    </row>
    <row r="1405" spans="20:56" x14ac:dyDescent="0.35">
      <c r="T1405" s="30">
        <f t="shared" ca="1" si="862"/>
        <v>0.76284968614313042</v>
      </c>
      <c r="U1405" s="30">
        <f t="shared" ca="1" si="862"/>
        <v>0.93666078120617058</v>
      </c>
      <c r="V1405" s="30">
        <f ca="1">IF(Riskregister!$E$5="",0,COUNTIF(BF$4:BF$53,"&lt;"&amp;T1405)*IF(U1405&lt;0.5,Riskregister!$K$5+(Riskregister!$L$5-Riskregister!$K$5)*SQRT(U1405/2),Riskregister!$L$5-(Riskregister!$L$5-Riskregister!$K$5)*SQRT((1-U1405)/2)))</f>
        <v>2599590.9621750768</v>
      </c>
      <c r="W1405" s="30">
        <f t="shared" ca="1" si="863"/>
        <v>0.44394670379811063</v>
      </c>
      <c r="X1405" s="30">
        <f t="shared" ca="1" si="863"/>
        <v>1.5438864587522527E-3</v>
      </c>
      <c r="Y1405" s="30">
        <f ca="1">IF(Riskregister!$E$6="",0,COUNTIF(BG$4:BG$53,"&lt;"&amp;W1405)*IF(X1405&lt;0.5,Riskregister!$K$6+(Riskregister!$L$6-Riskregister!$K$6)*SQRT(X1405/2),Riskregister!$L$6-(Riskregister!$L$6-Riskregister!$K$6)*SQRT((1-X1405)/2)))</f>
        <v>500021.91886139056</v>
      </c>
      <c r="Z1405" s="30">
        <f t="shared" ca="1" si="864"/>
        <v>0.11183087504828881</v>
      </c>
      <c r="AA1405" s="30">
        <f t="shared" ca="1" si="864"/>
        <v>0.2100040957948982</v>
      </c>
      <c r="AB1405" s="30">
        <f ca="1">IF(Riskregister!$E$7="",0,COUNTIF(BH$4:BH$53,"&lt;"&amp;Z1405)*IF(AA1405&lt;0.5,Riskregister!$K$7+(Riskregister!$L$7-Riskregister!$K$7)*SQRT(AA1405/2),Riskregister!$L$7-(Riskregister!$L$7-Riskregister!$K$7)*SQRT((1-AA1405)/2)))</f>
        <v>490242.20462332066</v>
      </c>
      <c r="AC1405" s="30">
        <f t="shared" ca="1" si="865"/>
        <v>0.38392458498273463</v>
      </c>
      <c r="AD1405" s="30">
        <f t="shared" ca="1" si="865"/>
        <v>0.18225644039705935</v>
      </c>
      <c r="AE1405" s="30">
        <f ca="1">IF(Riskregister!$E$8="",0,COUNTIF(BI$4:BI$53,"&lt;"&amp;AC1405)*IF(AD1405&lt;0.5,Riskregister!$K$8+(Riskregister!$L$8-Riskregister!$K$8)*SQRT(AD1405/2),Riskregister!$L$8-(Riskregister!$L$8-Riskregister!$K$8)*SQRT((1-AD1405)/2)))</f>
        <v>3437620.4003957403</v>
      </c>
      <c r="AF1405" s="30">
        <f t="shared" ca="1" si="866"/>
        <v>9.6024138768232903E-2</v>
      </c>
      <c r="AG1405" s="30">
        <f t="shared" ca="1" si="866"/>
        <v>0.69249139261352244</v>
      </c>
      <c r="AH1405" s="30">
        <f>IF(Riskregister!$E$9="",0,COUNTIF(BJ$4:BJ$53,"&lt;"&amp;AF1405)*IF(AG1405&lt;0.5,Riskregister!$K$9+(Riskregister!$L$9-Riskregister!$K$9)*SQRT(AG1405/2),Riskregister!$L$9-(Riskregister!$L$9-Riskregister!$K$9)*SQRT((1-AG1405)/2)))</f>
        <v>0</v>
      </c>
      <c r="AI1405" s="30">
        <f t="shared" ca="1" si="867"/>
        <v>0.88328555893921157</v>
      </c>
      <c r="AJ1405" s="30">
        <f t="shared" ca="1" si="867"/>
        <v>0.61264336324272306</v>
      </c>
      <c r="AK1405" s="30">
        <f>IF(Riskregister!$E$10="",0,COUNTIF(BK$4:BK$53,"&lt;"&amp;AI1405)*IF(AJ1405&lt;0.5,Riskregister!$K$10+(Riskregister!$L$10-Riskregister!$K$10)*SQRT(AJ1405/2),Riskregister!$L$10-(Riskregister!$L$10-Riskregister!$K$10)*SQRT((1-AJ1405)/2)))</f>
        <v>0</v>
      </c>
      <c r="AL1405" s="30">
        <f t="shared" ca="1" si="868"/>
        <v>3.9024801562211331E-2</v>
      </c>
      <c r="AM1405" s="30">
        <f t="shared" ca="1" si="868"/>
        <v>0.47276017752617727</v>
      </c>
      <c r="AN1405" s="30">
        <f>IF(Riskregister!$E$11="",0,COUNTIF(BL$4:BL$53,"&lt;"&amp;AL1405)*IF(AM1405&lt;0.5,Riskregister!$K$11+(Riskregister!$L$11-Riskregister!$K$11)*SQRT(AM1405/2),Riskregister!$L$11-(Riskregister!$L$11-Riskregister!$K$11)*SQRT((1-AM1405)/2)))</f>
        <v>0</v>
      </c>
      <c r="AO1405" s="30">
        <f t="shared" ca="1" si="869"/>
        <v>0.56822428990181584</v>
      </c>
      <c r="AP1405" s="30">
        <f t="shared" ca="1" si="869"/>
        <v>0.13781182701422379</v>
      </c>
      <c r="AQ1405" s="30">
        <f>IF(Riskregister!$E$12="",0,COUNTIF(BM$4:BM$53,"&lt;"&amp;AO1405)*IF(AP1405&lt;0.5,Riskregister!$K$12+(Riskregister!$L$12-Riskregister!$K$12)*SQRT(AP1405/2),Riskregister!$L$12-(Riskregister!$L$12-Riskregister!$K$12)*SQRT((1-AP1405)/2)))</f>
        <v>0</v>
      </c>
      <c r="AR1405" s="30">
        <f t="shared" ca="1" si="870"/>
        <v>0.50090780687739156</v>
      </c>
      <c r="AS1405" s="30">
        <f t="shared" ca="1" si="870"/>
        <v>0.91774797331269087</v>
      </c>
      <c r="AT1405" s="30">
        <f>IF(Riskregister!$E$13="",0,COUNTIF(BN$4:BN$53,"&lt;"&amp;AR1405)*IF(AS1405&lt;0.5,Riskregister!$K$13+(Riskregister!$L$13-Riskregister!$K$13)*SQRT(AS1405/2),Riskregister!$L$13-(Riskregister!$L$13-Riskregister!$K$13)*SQRT((1-AS1405)/2)))</f>
        <v>0</v>
      </c>
      <c r="AU1405" s="30">
        <f t="shared" ca="1" si="871"/>
        <v>0.41100048513950205</v>
      </c>
      <c r="AV1405" s="30">
        <f t="shared" ca="1" si="871"/>
        <v>0.95557119594835782</v>
      </c>
      <c r="AW1405" s="30">
        <f>IF(Riskregister!$E$14="",0,COUNTIF(BO$4:BO$53,"&lt;"&amp;AU1405)*IF(AV1405&lt;0.5,Riskregister!$K$14+(Riskregister!$L$14-Riskregister!$K$14)*SQRT(AV1405/2),Riskregister!$L$14-(Riskregister!$L$14-Riskregister!$K$14)*SQRT((1-AV1405)/2)))</f>
        <v>0</v>
      </c>
      <c r="AX1405" s="30">
        <f t="shared" ca="1" si="872"/>
        <v>0.88679268813042778</v>
      </c>
      <c r="AY1405" s="30">
        <f t="shared" ca="1" si="872"/>
        <v>0.6109856217898515</v>
      </c>
      <c r="AZ1405" s="30">
        <f>IF(Riskregister!$E$15="",0,COUNTIF(BP$4:BP$53,"&lt;"&amp;AX1405)*IF(AY1405&lt;0.5,Riskregister!$K$15+(Riskregister!$L$15-Riskregister!$K$15)*SQRT(AY1405/2),Riskregister!$L$15-(Riskregister!$L$15-Riskregister!$K$15)*SQRT((1-AY1405)/2)))</f>
        <v>0</v>
      </c>
      <c r="BA1405" s="30">
        <f t="shared" ca="1" si="873"/>
        <v>0.71172222575090949</v>
      </c>
      <c r="BB1405" s="30">
        <f t="shared" ca="1" si="873"/>
        <v>5.7615678167000195E-2</v>
      </c>
      <c r="BC1405" s="30">
        <f>IF(Riskregister!$E$16="",0,COUNTIF(BQ$4:BQ$53,"&lt;"&amp;BA1405)*IF(BB1405&lt;0.5,Riskregister!$K$16+(Riskregister!$L$16-Riskregister!$K$16)*SQRT(BB1405/2),Riskregister!$L$16-(Riskregister!$L$16-Riskregister!$K$16)*SQRT((1-BB1405)/2)))</f>
        <v>0</v>
      </c>
      <c r="BD1405" s="30">
        <f t="shared" ca="1" si="837"/>
        <v>7027475.4860555287</v>
      </c>
    </row>
    <row r="1406" spans="20:56" x14ac:dyDescent="0.35">
      <c r="T1406" s="30">
        <f t="shared" ca="1" si="862"/>
        <v>0.99799050690994939</v>
      </c>
      <c r="U1406" s="30">
        <f t="shared" ca="1" si="862"/>
        <v>0.48791266112613818</v>
      </c>
      <c r="V1406" s="30">
        <f ca="1">IF(Riskregister!$E$5="",0,COUNTIF(BF$4:BF$53,"&lt;"&amp;T1406)*IF(U1406&lt;0.5,Riskregister!$K$5+(Riskregister!$L$5-Riskregister!$K$5)*SQRT(U1406/2),Riskregister!$L$5-(Riskregister!$L$5-Riskregister!$K$5)*SQRT((1-U1406)/2)))</f>
        <v>3722637.1035106359</v>
      </c>
      <c r="W1406" s="30">
        <f t="shared" ca="1" si="863"/>
        <v>0.18170791183903834</v>
      </c>
      <c r="X1406" s="30">
        <f t="shared" ca="1" si="863"/>
        <v>0.16969673579660016</v>
      </c>
      <c r="Y1406" s="30">
        <f ca="1">IF(Riskregister!$E$6="",0,COUNTIF(BG$4:BG$53,"&lt;"&amp;W1406)*IF(X1406&lt;0.5,Riskregister!$K$6+(Riskregister!$L$6-Riskregister!$K$6)*SQRT(X1406/2),Riskregister!$L$6-(Riskregister!$L$6-Riskregister!$K$6)*SQRT((1-X1406)/2)))</f>
        <v>724317.37715861783</v>
      </c>
      <c r="Z1406" s="30">
        <f t="shared" ca="1" si="864"/>
        <v>0.79582708812087533</v>
      </c>
      <c r="AA1406" s="30">
        <f t="shared" ca="1" si="864"/>
        <v>0.88162774582579506</v>
      </c>
      <c r="AB1406" s="30">
        <f ca="1">IF(Riskregister!$E$7="",0,COUNTIF(BH$4:BH$53,"&lt;"&amp;Z1406)*IF(AA1406&lt;0.5,Riskregister!$K$7+(Riskregister!$L$7-Riskregister!$K$7)*SQRT(AA1406/2),Riskregister!$L$7-(Riskregister!$L$7-Riskregister!$K$7)*SQRT((1-AA1406)/2)))</f>
        <v>2518810.4255327424</v>
      </c>
      <c r="AC1406" s="30">
        <f t="shared" ca="1" si="865"/>
        <v>0.14794188043092449</v>
      </c>
      <c r="AD1406" s="30">
        <f t="shared" ca="1" si="865"/>
        <v>0.79008251481812397</v>
      </c>
      <c r="AE1406" s="30">
        <f ca="1">IF(Riskregister!$E$8="",0,COUNTIF(BI$4:BI$53,"&lt;"&amp;AC1406)*IF(AD1406&lt;0.5,Riskregister!$K$8+(Riskregister!$L$8-Riskregister!$K$8)*SQRT(AD1406/2),Riskregister!$L$8-(Riskregister!$L$8-Riskregister!$K$8)*SQRT((1-AD1406)/2)))</f>
        <v>3477325.1746240039</v>
      </c>
      <c r="AF1406" s="30">
        <f t="shared" ca="1" si="866"/>
        <v>0.93513673540597897</v>
      </c>
      <c r="AG1406" s="30">
        <f t="shared" ca="1" si="866"/>
        <v>0.90565544450726232</v>
      </c>
      <c r="AH1406" s="30">
        <f>IF(Riskregister!$E$9="",0,COUNTIF(BJ$4:BJ$53,"&lt;"&amp;AF1406)*IF(AG1406&lt;0.5,Riskregister!$K$9+(Riskregister!$L$9-Riskregister!$K$9)*SQRT(AG1406/2),Riskregister!$L$9-(Riskregister!$L$9-Riskregister!$K$9)*SQRT((1-AG1406)/2)))</f>
        <v>0</v>
      </c>
      <c r="AI1406" s="30">
        <f t="shared" ca="1" si="867"/>
        <v>0.83374671478867513</v>
      </c>
      <c r="AJ1406" s="30">
        <f t="shared" ca="1" si="867"/>
        <v>1.1653771153986914E-2</v>
      </c>
      <c r="AK1406" s="30">
        <f>IF(Riskregister!$E$10="",0,COUNTIF(BK$4:BK$53,"&lt;"&amp;AI1406)*IF(AJ1406&lt;0.5,Riskregister!$K$10+(Riskregister!$L$10-Riskregister!$K$10)*SQRT(AJ1406/2),Riskregister!$L$10-(Riskregister!$L$10-Riskregister!$K$10)*SQRT((1-AJ1406)/2)))</f>
        <v>0</v>
      </c>
      <c r="AL1406" s="30">
        <f t="shared" ca="1" si="868"/>
        <v>0.33420191561179191</v>
      </c>
      <c r="AM1406" s="30">
        <f t="shared" ca="1" si="868"/>
        <v>0.37179731828676543</v>
      </c>
      <c r="AN1406" s="30">
        <f>IF(Riskregister!$E$11="",0,COUNTIF(BL$4:BL$53,"&lt;"&amp;AL1406)*IF(AM1406&lt;0.5,Riskregister!$K$11+(Riskregister!$L$11-Riskregister!$K$11)*SQRT(AM1406/2),Riskregister!$L$11-(Riskregister!$L$11-Riskregister!$K$11)*SQRT((1-AM1406)/2)))</f>
        <v>0</v>
      </c>
      <c r="AO1406" s="30">
        <f t="shared" ca="1" si="869"/>
        <v>0.40227004990063542</v>
      </c>
      <c r="AP1406" s="30">
        <f t="shared" ca="1" si="869"/>
        <v>0.37465309972342975</v>
      </c>
      <c r="AQ1406" s="30">
        <f>IF(Riskregister!$E$12="",0,COUNTIF(BM$4:BM$53,"&lt;"&amp;AO1406)*IF(AP1406&lt;0.5,Riskregister!$K$12+(Riskregister!$L$12-Riskregister!$K$12)*SQRT(AP1406/2),Riskregister!$L$12-(Riskregister!$L$12-Riskregister!$K$12)*SQRT((1-AP1406)/2)))</f>
        <v>0</v>
      </c>
      <c r="AR1406" s="30">
        <f t="shared" ca="1" si="870"/>
        <v>0.78393898704501397</v>
      </c>
      <c r="AS1406" s="30">
        <f t="shared" ca="1" si="870"/>
        <v>0.55591902255134329</v>
      </c>
      <c r="AT1406" s="30">
        <f>IF(Riskregister!$E$13="",0,COUNTIF(BN$4:BN$53,"&lt;"&amp;AR1406)*IF(AS1406&lt;0.5,Riskregister!$K$13+(Riskregister!$L$13-Riskregister!$K$13)*SQRT(AS1406/2),Riskregister!$L$13-(Riskregister!$L$13-Riskregister!$K$13)*SQRT((1-AS1406)/2)))</f>
        <v>0</v>
      </c>
      <c r="AU1406" s="30">
        <f t="shared" ca="1" si="871"/>
        <v>0.24033552096791566</v>
      </c>
      <c r="AV1406" s="30">
        <f t="shared" ca="1" si="871"/>
        <v>0.57995513316790814</v>
      </c>
      <c r="AW1406" s="30">
        <f>IF(Riskregister!$E$14="",0,COUNTIF(BO$4:BO$53,"&lt;"&amp;AU1406)*IF(AV1406&lt;0.5,Riskregister!$K$14+(Riskregister!$L$14-Riskregister!$K$14)*SQRT(AV1406/2),Riskregister!$L$14-(Riskregister!$L$14-Riskregister!$K$14)*SQRT((1-AV1406)/2)))</f>
        <v>0</v>
      </c>
      <c r="AX1406" s="30">
        <f t="shared" ca="1" si="872"/>
        <v>0.77835053229643381</v>
      </c>
      <c r="AY1406" s="30">
        <f t="shared" ca="1" si="872"/>
        <v>0.91278007510713366</v>
      </c>
      <c r="AZ1406" s="30">
        <f>IF(Riskregister!$E$15="",0,COUNTIF(BP$4:BP$53,"&lt;"&amp;AX1406)*IF(AY1406&lt;0.5,Riskregister!$K$15+(Riskregister!$L$15-Riskregister!$K$15)*SQRT(AY1406/2),Riskregister!$L$15-(Riskregister!$L$15-Riskregister!$K$15)*SQRT((1-AY1406)/2)))</f>
        <v>0</v>
      </c>
      <c r="BA1406" s="30">
        <f t="shared" ca="1" si="873"/>
        <v>0.57768017535705207</v>
      </c>
      <c r="BB1406" s="30">
        <f t="shared" ca="1" si="873"/>
        <v>0.49390665289383606</v>
      </c>
      <c r="BC1406" s="30">
        <f>IF(Riskregister!$E$16="",0,COUNTIF(BQ$4:BQ$53,"&lt;"&amp;BA1406)*IF(BB1406&lt;0.5,Riskregister!$K$16+(Riskregister!$L$16-Riskregister!$K$16)*SQRT(BB1406/2),Riskregister!$L$16-(Riskregister!$L$16-Riskregister!$K$16)*SQRT((1-BB1406)/2)))</f>
        <v>0</v>
      </c>
      <c r="BD1406" s="30">
        <f t="shared" ca="1" si="837"/>
        <v>10443090.080825999</v>
      </c>
    </row>
    <row r="1407" spans="20:56" x14ac:dyDescent="0.35">
      <c r="T1407" s="30">
        <f t="shared" ca="1" si="862"/>
        <v>0.35469641440677302</v>
      </c>
      <c r="U1407" s="30">
        <f t="shared" ca="1" si="862"/>
        <v>0.48580819757455573</v>
      </c>
      <c r="V1407" s="30">
        <f ca="1">IF(Riskregister!$E$5="",0,COUNTIF(BF$4:BF$53,"&lt;"&amp;T1407)*IF(U1407&lt;0.5,Riskregister!$K$5+(Riskregister!$L$5-Riskregister!$K$5)*SQRT(U1407/2),Riskregister!$L$5-(Riskregister!$L$5-Riskregister!$K$5)*SQRT((1-U1407)/2)))</f>
        <v>1115351.5762661225</v>
      </c>
      <c r="W1407" s="30">
        <f t="shared" ca="1" si="863"/>
        <v>0.91136071919627581</v>
      </c>
      <c r="X1407" s="30">
        <f t="shared" ca="1" si="863"/>
        <v>0.69572722184511815</v>
      </c>
      <c r="Y1407" s="30">
        <f ca="1">IF(Riskregister!$E$6="",0,COUNTIF(BG$4:BG$53,"&lt;"&amp;W1407)*IF(X1407&lt;0.5,Riskregister!$K$6+(Riskregister!$L$6-Riskregister!$K$6)*SQRT(X1407/2),Riskregister!$L$6-(Riskregister!$L$6-Riskregister!$K$6)*SQRT((1-X1407)/2)))</f>
        <v>5191664.1209117211</v>
      </c>
      <c r="Z1407" s="30">
        <f t="shared" ca="1" si="864"/>
        <v>0.69100930990090903</v>
      </c>
      <c r="AA1407" s="30">
        <f t="shared" ca="1" si="864"/>
        <v>0.54802046690200101</v>
      </c>
      <c r="AB1407" s="30">
        <f ca="1">IF(Riskregister!$E$7="",0,COUNTIF(BH$4:BH$53,"&lt;"&amp;Z1407)*IF(AA1407&lt;0.5,Riskregister!$K$7+(Riskregister!$L$7-Riskregister!$K$7)*SQRT(AA1407/2),Riskregister!$L$7-(Riskregister!$L$7-Riskregister!$K$7)*SQRT((1-AA1407)/2)))</f>
        <v>1635309.6661728623</v>
      </c>
      <c r="AC1407" s="30">
        <f t="shared" ca="1" si="865"/>
        <v>0.60801148925604864</v>
      </c>
      <c r="AD1407" s="30">
        <f t="shared" ca="1" si="865"/>
        <v>0.13612760419116776</v>
      </c>
      <c r="AE1407" s="30">
        <f ca="1">IF(Riskregister!$E$8="",0,COUNTIF(BI$4:BI$53,"&lt;"&amp;AC1407)*IF(AD1407&lt;0.5,Riskregister!$K$8+(Riskregister!$L$8-Riskregister!$K$8)*SQRT(AD1407/2),Riskregister!$L$8-(Riskregister!$L$8-Riskregister!$K$8)*SQRT((1-AD1407)/2)))</f>
        <v>4578554.6746817604</v>
      </c>
      <c r="AF1407" s="30">
        <f t="shared" ca="1" si="866"/>
        <v>0.24487125608114568</v>
      </c>
      <c r="AG1407" s="30">
        <f t="shared" ca="1" si="866"/>
        <v>0.77503000303802749</v>
      </c>
      <c r="AH1407" s="30">
        <f>IF(Riskregister!$E$9="",0,COUNTIF(BJ$4:BJ$53,"&lt;"&amp;AF1407)*IF(AG1407&lt;0.5,Riskregister!$K$9+(Riskregister!$L$9-Riskregister!$K$9)*SQRT(AG1407/2),Riskregister!$L$9-(Riskregister!$L$9-Riskregister!$K$9)*SQRT((1-AG1407)/2)))</f>
        <v>0</v>
      </c>
      <c r="AI1407" s="30">
        <f t="shared" ca="1" si="867"/>
        <v>1.307043213238146E-2</v>
      </c>
      <c r="AJ1407" s="30">
        <f t="shared" ca="1" si="867"/>
        <v>8.7471716414162626E-2</v>
      </c>
      <c r="AK1407" s="30">
        <f>IF(Riskregister!$E$10="",0,COUNTIF(BK$4:BK$53,"&lt;"&amp;AI1407)*IF(AJ1407&lt;0.5,Riskregister!$K$10+(Riskregister!$L$10-Riskregister!$K$10)*SQRT(AJ1407/2),Riskregister!$L$10-(Riskregister!$L$10-Riskregister!$K$10)*SQRT((1-AJ1407)/2)))</f>
        <v>0</v>
      </c>
      <c r="AL1407" s="30">
        <f t="shared" ca="1" si="868"/>
        <v>0.64527281309630524</v>
      </c>
      <c r="AM1407" s="30">
        <f t="shared" ca="1" si="868"/>
        <v>2.8350905372439339E-2</v>
      </c>
      <c r="AN1407" s="30">
        <f>IF(Riskregister!$E$11="",0,COUNTIF(BL$4:BL$53,"&lt;"&amp;AL1407)*IF(AM1407&lt;0.5,Riskregister!$K$11+(Riskregister!$L$11-Riskregister!$K$11)*SQRT(AM1407/2),Riskregister!$L$11-(Riskregister!$L$11-Riskregister!$K$11)*SQRT((1-AM1407)/2)))</f>
        <v>0</v>
      </c>
      <c r="AO1407" s="30">
        <f t="shared" ca="1" si="869"/>
        <v>0.10345414877417358</v>
      </c>
      <c r="AP1407" s="30">
        <f t="shared" ca="1" si="869"/>
        <v>0.61067653097309815</v>
      </c>
      <c r="AQ1407" s="30">
        <f>IF(Riskregister!$E$12="",0,COUNTIF(BM$4:BM$53,"&lt;"&amp;AO1407)*IF(AP1407&lt;0.5,Riskregister!$K$12+(Riskregister!$L$12-Riskregister!$K$12)*SQRT(AP1407/2),Riskregister!$L$12-(Riskregister!$L$12-Riskregister!$K$12)*SQRT((1-AP1407)/2)))</f>
        <v>0</v>
      </c>
      <c r="AR1407" s="30">
        <f t="shared" ca="1" si="870"/>
        <v>4.9738811190204069E-2</v>
      </c>
      <c r="AS1407" s="30">
        <f t="shared" ca="1" si="870"/>
        <v>0.88925932098782234</v>
      </c>
      <c r="AT1407" s="30">
        <f>IF(Riskregister!$E$13="",0,COUNTIF(BN$4:BN$53,"&lt;"&amp;AR1407)*IF(AS1407&lt;0.5,Riskregister!$K$13+(Riskregister!$L$13-Riskregister!$K$13)*SQRT(AS1407/2),Riskregister!$L$13-(Riskregister!$L$13-Riskregister!$K$13)*SQRT((1-AS1407)/2)))</f>
        <v>0</v>
      </c>
      <c r="AU1407" s="30">
        <f t="shared" ca="1" si="871"/>
        <v>0.34827154088718149</v>
      </c>
      <c r="AV1407" s="30">
        <f t="shared" ca="1" si="871"/>
        <v>0.75216771889671963</v>
      </c>
      <c r="AW1407" s="30">
        <f>IF(Riskregister!$E$14="",0,COUNTIF(BO$4:BO$53,"&lt;"&amp;AU1407)*IF(AV1407&lt;0.5,Riskregister!$K$14+(Riskregister!$L$14-Riskregister!$K$14)*SQRT(AV1407/2),Riskregister!$L$14-(Riskregister!$L$14-Riskregister!$K$14)*SQRT((1-AV1407)/2)))</f>
        <v>0</v>
      </c>
      <c r="AX1407" s="30">
        <f t="shared" ca="1" si="872"/>
        <v>0.60670945774648599</v>
      </c>
      <c r="AY1407" s="30">
        <f t="shared" ca="1" si="872"/>
        <v>0.13425573549919645</v>
      </c>
      <c r="AZ1407" s="30">
        <f>IF(Riskregister!$E$15="",0,COUNTIF(BP$4:BP$53,"&lt;"&amp;AX1407)*IF(AY1407&lt;0.5,Riskregister!$K$15+(Riskregister!$L$15-Riskregister!$K$15)*SQRT(AY1407/2),Riskregister!$L$15-(Riskregister!$L$15-Riskregister!$K$15)*SQRT((1-AY1407)/2)))</f>
        <v>0</v>
      </c>
      <c r="BA1407" s="30">
        <f t="shared" ca="1" si="873"/>
        <v>4.6170762712201219E-2</v>
      </c>
      <c r="BB1407" s="30">
        <f t="shared" ca="1" si="873"/>
        <v>0.51448823539682564</v>
      </c>
      <c r="BC1407" s="30">
        <f>IF(Riskregister!$E$16="",0,COUNTIF(BQ$4:BQ$53,"&lt;"&amp;BA1407)*IF(BB1407&lt;0.5,Riskregister!$K$16+(Riskregister!$L$16-Riskregister!$K$16)*SQRT(BB1407/2),Riskregister!$L$16-(Riskregister!$L$16-Riskregister!$K$16)*SQRT((1-BB1407)/2)))</f>
        <v>0</v>
      </c>
      <c r="BD1407" s="30">
        <f t="shared" ca="1" si="837"/>
        <v>12520880.038032467</v>
      </c>
    </row>
    <row r="1408" spans="20:56" x14ac:dyDescent="0.35">
      <c r="T1408" s="30">
        <f t="shared" ca="1" si="862"/>
        <v>0.67894248689173275</v>
      </c>
      <c r="U1408" s="30">
        <f t="shared" ca="1" si="862"/>
        <v>2.0390032897874555E-2</v>
      </c>
      <c r="V1408" s="30">
        <f ca="1">IF(Riskregister!$E$5="",0,COUNTIF(BF$4:BF$53,"&lt;"&amp;T1408)*IF(U1408&lt;0.5,Riskregister!$K$5+(Riskregister!$L$5-Riskregister!$K$5)*SQRT(U1408/2),Riskregister!$L$5-(Riskregister!$L$5-Riskregister!$K$5)*SQRT((1-U1408)/2)))</f>
        <v>781746.67340712668</v>
      </c>
      <c r="W1408" s="30">
        <f t="shared" ca="1" si="863"/>
        <v>0.27317666256800455</v>
      </c>
      <c r="X1408" s="30">
        <f t="shared" ca="1" si="863"/>
        <v>0.59353699801114035</v>
      </c>
      <c r="Y1408" s="30">
        <f ca="1">IF(Riskregister!$E$6="",0,COUNTIF(BG$4:BG$53,"&lt;"&amp;W1408)*IF(X1408&lt;0.5,Riskregister!$K$6+(Riskregister!$L$6-Riskregister!$K$6)*SQRT(X1408/2),Riskregister!$L$6-(Riskregister!$L$6-Riskregister!$K$6)*SQRT((1-X1408)/2)))</f>
        <v>1188538.3168491856</v>
      </c>
      <c r="Z1408" s="30">
        <f t="shared" ca="1" si="864"/>
        <v>0.14383999032107897</v>
      </c>
      <c r="AA1408" s="30">
        <f t="shared" ca="1" si="864"/>
        <v>0.5119503964595451</v>
      </c>
      <c r="AB1408" s="30">
        <f ca="1">IF(Riskregister!$E$7="",0,COUNTIF(BH$4:BH$53,"&lt;"&amp;Z1408)*IF(AA1408&lt;0.5,Riskregister!$K$7+(Riskregister!$L$7-Riskregister!$K$7)*SQRT(AA1408/2),Riskregister!$L$7-(Riskregister!$L$7-Riskregister!$K$7)*SQRT((1-AA1408)/2)))</f>
        <v>908415.86811896425</v>
      </c>
      <c r="AC1408" s="30">
        <f t="shared" ca="1" si="865"/>
        <v>0.38337267528483987</v>
      </c>
      <c r="AD1408" s="30">
        <f t="shared" ca="1" si="865"/>
        <v>0.20706557565720596</v>
      </c>
      <c r="AE1408" s="30">
        <f ca="1">IF(Riskregister!$E$8="",0,COUNTIF(BI$4:BI$53,"&lt;"&amp;AC1408)*IF(AD1408&lt;0.5,Riskregister!$K$8+(Riskregister!$L$8-Riskregister!$K$8)*SQRT(AD1408/2),Riskregister!$L$8-(Riskregister!$L$8-Riskregister!$K$8)*SQRT((1-AD1408)/2)))</f>
        <v>3624592.0605158242</v>
      </c>
      <c r="AF1408" s="30">
        <f t="shared" ca="1" si="866"/>
        <v>0.64356242331883795</v>
      </c>
      <c r="AG1408" s="30">
        <f t="shared" ca="1" si="866"/>
        <v>0.29978835208633114</v>
      </c>
      <c r="AH1408" s="30">
        <f>IF(Riskregister!$E$9="",0,COUNTIF(BJ$4:BJ$53,"&lt;"&amp;AF1408)*IF(AG1408&lt;0.5,Riskregister!$K$9+(Riskregister!$L$9-Riskregister!$K$9)*SQRT(AG1408/2),Riskregister!$L$9-(Riskregister!$L$9-Riskregister!$K$9)*SQRT((1-AG1408)/2)))</f>
        <v>0</v>
      </c>
      <c r="AI1408" s="30">
        <f t="shared" ca="1" si="867"/>
        <v>0.35637016587265491</v>
      </c>
      <c r="AJ1408" s="30">
        <f t="shared" ca="1" si="867"/>
        <v>0.69917062764101578</v>
      </c>
      <c r="AK1408" s="30">
        <f>IF(Riskregister!$E$10="",0,COUNTIF(BK$4:BK$53,"&lt;"&amp;AI1408)*IF(AJ1408&lt;0.5,Riskregister!$K$10+(Riskregister!$L$10-Riskregister!$K$10)*SQRT(AJ1408/2),Riskregister!$L$10-(Riskregister!$L$10-Riskregister!$K$10)*SQRT((1-AJ1408)/2)))</f>
        <v>0</v>
      </c>
      <c r="AL1408" s="30">
        <f t="shared" ca="1" si="868"/>
        <v>0.2922045779565996</v>
      </c>
      <c r="AM1408" s="30">
        <f t="shared" ca="1" si="868"/>
        <v>0.11046182267250704</v>
      </c>
      <c r="AN1408" s="30">
        <f>IF(Riskregister!$E$11="",0,COUNTIF(BL$4:BL$53,"&lt;"&amp;AL1408)*IF(AM1408&lt;0.5,Riskregister!$K$11+(Riskregister!$L$11-Riskregister!$K$11)*SQRT(AM1408/2),Riskregister!$L$11-(Riskregister!$L$11-Riskregister!$K$11)*SQRT((1-AM1408)/2)))</f>
        <v>0</v>
      </c>
      <c r="AO1408" s="30">
        <f t="shared" ca="1" si="869"/>
        <v>0.57315898975966606</v>
      </c>
      <c r="AP1408" s="30">
        <f t="shared" ca="1" si="869"/>
        <v>0.24847437982123233</v>
      </c>
      <c r="AQ1408" s="30">
        <f>IF(Riskregister!$E$12="",0,COUNTIF(BM$4:BM$53,"&lt;"&amp;AO1408)*IF(AP1408&lt;0.5,Riskregister!$K$12+(Riskregister!$L$12-Riskregister!$K$12)*SQRT(AP1408/2),Riskregister!$L$12-(Riskregister!$L$12-Riskregister!$K$12)*SQRT((1-AP1408)/2)))</f>
        <v>0</v>
      </c>
      <c r="AR1408" s="30">
        <f t="shared" ca="1" si="870"/>
        <v>0.77445156291425521</v>
      </c>
      <c r="AS1408" s="30">
        <f t="shared" ca="1" si="870"/>
        <v>0.3755743091820406</v>
      </c>
      <c r="AT1408" s="30">
        <f>IF(Riskregister!$E$13="",0,COUNTIF(BN$4:BN$53,"&lt;"&amp;AR1408)*IF(AS1408&lt;0.5,Riskregister!$K$13+(Riskregister!$L$13-Riskregister!$K$13)*SQRT(AS1408/2),Riskregister!$L$13-(Riskregister!$L$13-Riskregister!$K$13)*SQRT((1-AS1408)/2)))</f>
        <v>0</v>
      </c>
      <c r="AU1408" s="30">
        <f t="shared" ca="1" si="871"/>
        <v>0.87315646717751516</v>
      </c>
      <c r="AV1408" s="30">
        <f t="shared" ca="1" si="871"/>
        <v>0.64357411844563717</v>
      </c>
      <c r="AW1408" s="30">
        <f>IF(Riskregister!$E$14="",0,COUNTIF(BO$4:BO$53,"&lt;"&amp;AU1408)*IF(AV1408&lt;0.5,Riskregister!$K$14+(Riskregister!$L$14-Riskregister!$K$14)*SQRT(AV1408/2),Riskregister!$L$14-(Riskregister!$L$14-Riskregister!$K$14)*SQRT((1-AV1408)/2)))</f>
        <v>0</v>
      </c>
      <c r="AX1408" s="30">
        <f t="shared" ca="1" si="872"/>
        <v>0.19541450362037194</v>
      </c>
      <c r="AY1408" s="30">
        <f t="shared" ca="1" si="872"/>
        <v>3.8922123791842012E-2</v>
      </c>
      <c r="AZ1408" s="30">
        <f>IF(Riskregister!$E$15="",0,COUNTIF(BP$4:BP$53,"&lt;"&amp;AX1408)*IF(AY1408&lt;0.5,Riskregister!$K$15+(Riskregister!$L$15-Riskregister!$K$15)*SQRT(AY1408/2),Riskregister!$L$15-(Riskregister!$L$15-Riskregister!$K$15)*SQRT((1-AY1408)/2)))</f>
        <v>0</v>
      </c>
      <c r="BA1408" s="30">
        <f t="shared" ca="1" si="873"/>
        <v>0.40752692989874961</v>
      </c>
      <c r="BB1408" s="30">
        <f t="shared" ca="1" si="873"/>
        <v>0.33484271584882119</v>
      </c>
      <c r="BC1408" s="30">
        <f>IF(Riskregister!$E$16="",0,COUNTIF(BQ$4:BQ$53,"&lt;"&amp;BA1408)*IF(BB1408&lt;0.5,Riskregister!$K$16+(Riskregister!$L$16-Riskregister!$K$16)*SQRT(BB1408/2),Riskregister!$L$16-(Riskregister!$L$16-Riskregister!$K$16)*SQRT((1-BB1408)/2)))</f>
        <v>0</v>
      </c>
      <c r="BD1408" s="30">
        <f t="shared" ca="1" si="837"/>
        <v>6503292.9188911002</v>
      </c>
    </row>
    <row r="1409" spans="20:56" x14ac:dyDescent="0.35">
      <c r="T1409" s="30">
        <f t="shared" ca="1" si="862"/>
        <v>0.89256742052800742</v>
      </c>
      <c r="U1409" s="30">
        <f t="shared" ca="1" si="862"/>
        <v>0.78535536614627721</v>
      </c>
      <c r="V1409" s="30">
        <f ca="1">IF(Riskregister!$E$5="",0,COUNTIF(BF$4:BF$53,"&lt;"&amp;T1409)*IF(U1409&lt;0.5,Riskregister!$K$5+(Riskregister!$L$5-Riskregister!$K$5)*SQRT(U1409/2),Riskregister!$L$5-(Riskregister!$L$5-Riskregister!$K$5)*SQRT((1-U1409)/2)))</f>
        <v>2715477.7049747026</v>
      </c>
      <c r="W1409" s="30">
        <f t="shared" ca="1" si="863"/>
        <v>1.1702750372556858E-2</v>
      </c>
      <c r="X1409" s="30">
        <f t="shared" ca="1" si="863"/>
        <v>0.3323163074116664</v>
      </c>
      <c r="Y1409" s="30">
        <f ca="1">IF(Riskregister!$E$6="",0,COUNTIF(BG$4:BG$53,"&lt;"&amp;W1409)*IF(X1409&lt;0.5,Riskregister!$K$6+(Riskregister!$L$6-Riskregister!$K$6)*SQRT(X1409/2),Riskregister!$L$6-(Riskregister!$L$6-Riskregister!$K$6)*SQRT((1-X1409)/2)))</f>
        <v>0</v>
      </c>
      <c r="Z1409" s="30">
        <f t="shared" ca="1" si="864"/>
        <v>0.93096739857274502</v>
      </c>
      <c r="AA1409" s="30">
        <f t="shared" ca="1" si="864"/>
        <v>0.21513551561393895</v>
      </c>
      <c r="AB1409" s="30">
        <f ca="1">IF(Riskregister!$E$7="",0,COUNTIF(BH$4:BH$53,"&lt;"&amp;Z1409)*IF(AA1409&lt;0.5,Riskregister!$K$7+(Riskregister!$L$7-Riskregister!$K$7)*SQRT(AA1409/2),Riskregister!$L$7-(Riskregister!$L$7-Riskregister!$K$7)*SQRT((1-AA1409)/2)))</f>
        <v>1647913.3386869307</v>
      </c>
      <c r="AC1409" s="30">
        <f t="shared" ca="1" si="865"/>
        <v>0.93589507151466311</v>
      </c>
      <c r="AD1409" s="30">
        <f t="shared" ca="1" si="865"/>
        <v>7.8159776697007466E-2</v>
      </c>
      <c r="AE1409" s="30">
        <f ca="1">IF(Riskregister!$E$8="",0,COUNTIF(BI$4:BI$53,"&lt;"&amp;AC1409)*IF(AD1409&lt;0.5,Riskregister!$K$8+(Riskregister!$L$8-Riskregister!$K$8)*SQRT(AD1409/2),Riskregister!$L$8-(Riskregister!$L$8-Riskregister!$K$8)*SQRT((1-AD1409)/2)))</f>
        <v>7374754.7399203237</v>
      </c>
      <c r="AF1409" s="30">
        <f t="shared" ca="1" si="866"/>
        <v>0.89476023959162487</v>
      </c>
      <c r="AG1409" s="30">
        <f t="shared" ca="1" si="866"/>
        <v>0.95428066645901966</v>
      </c>
      <c r="AH1409" s="30">
        <f>IF(Riskregister!$E$9="",0,COUNTIF(BJ$4:BJ$53,"&lt;"&amp;AF1409)*IF(AG1409&lt;0.5,Riskregister!$K$9+(Riskregister!$L$9-Riskregister!$K$9)*SQRT(AG1409/2),Riskregister!$L$9-(Riskregister!$L$9-Riskregister!$K$9)*SQRT((1-AG1409)/2)))</f>
        <v>0</v>
      </c>
      <c r="AI1409" s="30">
        <f t="shared" ca="1" si="867"/>
        <v>0.61525438196299287</v>
      </c>
      <c r="AJ1409" s="30">
        <f t="shared" ca="1" si="867"/>
        <v>0.98372989391788335</v>
      </c>
      <c r="AK1409" s="30">
        <f>IF(Riskregister!$E$10="",0,COUNTIF(BK$4:BK$53,"&lt;"&amp;AI1409)*IF(AJ1409&lt;0.5,Riskregister!$K$10+(Riskregister!$L$10-Riskregister!$K$10)*SQRT(AJ1409/2),Riskregister!$L$10-(Riskregister!$L$10-Riskregister!$K$10)*SQRT((1-AJ1409)/2)))</f>
        <v>0</v>
      </c>
      <c r="AL1409" s="30">
        <f t="shared" ca="1" si="868"/>
        <v>0.11825867296092163</v>
      </c>
      <c r="AM1409" s="30">
        <f t="shared" ca="1" si="868"/>
        <v>0.42060361681244729</v>
      </c>
      <c r="AN1409" s="30">
        <f>IF(Riskregister!$E$11="",0,COUNTIF(BL$4:BL$53,"&lt;"&amp;AL1409)*IF(AM1409&lt;0.5,Riskregister!$K$11+(Riskregister!$L$11-Riskregister!$K$11)*SQRT(AM1409/2),Riskregister!$L$11-(Riskregister!$L$11-Riskregister!$K$11)*SQRT((1-AM1409)/2)))</f>
        <v>0</v>
      </c>
      <c r="AO1409" s="30">
        <f t="shared" ca="1" si="869"/>
        <v>0.83913045160244792</v>
      </c>
      <c r="AP1409" s="30">
        <f t="shared" ca="1" si="869"/>
        <v>0.16611218360664604</v>
      </c>
      <c r="AQ1409" s="30">
        <f>IF(Riskregister!$E$12="",0,COUNTIF(BM$4:BM$53,"&lt;"&amp;AO1409)*IF(AP1409&lt;0.5,Riskregister!$K$12+(Riskregister!$L$12-Riskregister!$K$12)*SQRT(AP1409/2),Riskregister!$L$12-(Riskregister!$L$12-Riskregister!$K$12)*SQRT((1-AP1409)/2)))</f>
        <v>0</v>
      </c>
      <c r="AR1409" s="30">
        <f t="shared" ca="1" si="870"/>
        <v>0.59164348952883083</v>
      </c>
      <c r="AS1409" s="30">
        <f t="shared" ca="1" si="870"/>
        <v>0.82313082384204272</v>
      </c>
      <c r="AT1409" s="30">
        <f>IF(Riskregister!$E$13="",0,COUNTIF(BN$4:BN$53,"&lt;"&amp;AR1409)*IF(AS1409&lt;0.5,Riskregister!$K$13+(Riskregister!$L$13-Riskregister!$K$13)*SQRT(AS1409/2),Riskregister!$L$13-(Riskregister!$L$13-Riskregister!$K$13)*SQRT((1-AS1409)/2)))</f>
        <v>0</v>
      </c>
      <c r="AU1409" s="30">
        <f t="shared" ca="1" si="871"/>
        <v>0.94645786585049607</v>
      </c>
      <c r="AV1409" s="30">
        <f t="shared" ca="1" si="871"/>
        <v>0.19930093878785682</v>
      </c>
      <c r="AW1409" s="30">
        <f>IF(Riskregister!$E$14="",0,COUNTIF(BO$4:BO$53,"&lt;"&amp;AU1409)*IF(AV1409&lt;0.5,Riskregister!$K$14+(Riskregister!$L$14-Riskregister!$K$14)*SQRT(AV1409/2),Riskregister!$L$14-(Riskregister!$L$14-Riskregister!$K$14)*SQRT((1-AV1409)/2)))</f>
        <v>0</v>
      </c>
      <c r="AX1409" s="30">
        <f t="shared" ca="1" si="872"/>
        <v>0.34275462549435731</v>
      </c>
      <c r="AY1409" s="30">
        <f t="shared" ca="1" si="872"/>
        <v>0.21212126160027411</v>
      </c>
      <c r="AZ1409" s="30">
        <f>IF(Riskregister!$E$15="",0,COUNTIF(BP$4:BP$53,"&lt;"&amp;AX1409)*IF(AY1409&lt;0.5,Riskregister!$K$15+(Riskregister!$L$15-Riskregister!$K$15)*SQRT(AY1409/2),Riskregister!$L$15-(Riskregister!$L$15-Riskregister!$K$15)*SQRT((1-AY1409)/2)))</f>
        <v>0</v>
      </c>
      <c r="BA1409" s="30">
        <f t="shared" ca="1" si="873"/>
        <v>0.82307379130434277</v>
      </c>
      <c r="BB1409" s="30">
        <f t="shared" ca="1" si="873"/>
        <v>0.70507002406094132</v>
      </c>
      <c r="BC1409" s="30">
        <f>IF(Riskregister!$E$16="",0,COUNTIF(BQ$4:BQ$53,"&lt;"&amp;BA1409)*IF(BB1409&lt;0.5,Riskregister!$K$16+(Riskregister!$L$16-Riskregister!$K$16)*SQRT(BB1409/2),Riskregister!$L$16-(Riskregister!$L$16-Riskregister!$K$16)*SQRT((1-BB1409)/2)))</f>
        <v>0</v>
      </c>
      <c r="BD1409" s="30">
        <f t="shared" ca="1" si="837"/>
        <v>11738145.783581957</v>
      </c>
    </row>
    <row r="1410" spans="20:56" x14ac:dyDescent="0.35">
      <c r="T1410" s="30">
        <f t="shared" ca="1" si="862"/>
        <v>0.27292186346617542</v>
      </c>
      <c r="U1410" s="30">
        <f t="shared" ca="1" si="862"/>
        <v>0.21861116727862606</v>
      </c>
      <c r="V1410" s="30">
        <f ca="1">IF(Riskregister!$E$5="",0,COUNTIF(BF$4:BF$53,"&lt;"&amp;T1410)*IF(U1410&lt;0.5,Riskregister!$K$5+(Riskregister!$L$5-Riskregister!$K$5)*SQRT(U1410/2),Riskregister!$L$5-(Riskregister!$L$5-Riskregister!$K$5)*SQRT((1-U1410)/2)))</f>
        <v>597552.55459808023</v>
      </c>
      <c r="W1410" s="30">
        <f t="shared" ca="1" si="863"/>
        <v>8.1958647748676672E-3</v>
      </c>
      <c r="X1410" s="30">
        <f t="shared" ca="1" si="863"/>
        <v>5.3525303319086448E-2</v>
      </c>
      <c r="Y1410" s="30">
        <f ca="1">IF(Riskregister!$E$6="",0,COUNTIF(BG$4:BG$53,"&lt;"&amp;W1410)*IF(X1410&lt;0.5,Riskregister!$K$6+(Riskregister!$L$6-Riskregister!$K$6)*SQRT(X1410/2),Riskregister!$L$6-(Riskregister!$L$6-Riskregister!$K$6)*SQRT((1-X1410)/2)))</f>
        <v>0</v>
      </c>
      <c r="Z1410" s="30">
        <f t="shared" ca="1" si="864"/>
        <v>0.35240920008166066</v>
      </c>
      <c r="AA1410" s="30">
        <f t="shared" ca="1" si="864"/>
        <v>0.25406331320786635</v>
      </c>
      <c r="AB1410" s="30">
        <f ca="1">IF(Riskregister!$E$7="",0,COUNTIF(BH$4:BH$53,"&lt;"&amp;Z1410)*IF(AA1410&lt;0.5,Riskregister!$K$7+(Riskregister!$L$7-Riskregister!$K$7)*SQRT(AA1410/2),Riskregister!$L$7-(Riskregister!$L$7-Riskregister!$K$7)*SQRT((1-AA1410)/2)))</f>
        <v>873726.26075029536</v>
      </c>
      <c r="AC1410" s="30">
        <f t="shared" ca="1" si="865"/>
        <v>0.39736457045223383</v>
      </c>
      <c r="AD1410" s="30">
        <f t="shared" ca="1" si="865"/>
        <v>0.47759647348166256</v>
      </c>
      <c r="AE1410" s="30">
        <f ca="1">IF(Riskregister!$E$8="",0,COUNTIF(BI$4:BI$53,"&lt;"&amp;AC1410)*IF(AD1410&lt;0.5,Riskregister!$K$8+(Riskregister!$L$8-Riskregister!$K$8)*SQRT(AD1410/2),Riskregister!$L$8-(Riskregister!$L$8-Riskregister!$K$8)*SQRT((1-AD1410)/2)))</f>
        <v>5193496.7289005276</v>
      </c>
      <c r="AF1410" s="30">
        <f t="shared" ca="1" si="866"/>
        <v>0.3847808620928368</v>
      </c>
      <c r="AG1410" s="30">
        <f t="shared" ca="1" si="866"/>
        <v>0.15485690900526194</v>
      </c>
      <c r="AH1410" s="30">
        <f>IF(Riskregister!$E$9="",0,COUNTIF(BJ$4:BJ$53,"&lt;"&amp;AF1410)*IF(AG1410&lt;0.5,Riskregister!$K$9+(Riskregister!$L$9-Riskregister!$K$9)*SQRT(AG1410/2),Riskregister!$L$9-(Riskregister!$L$9-Riskregister!$K$9)*SQRT((1-AG1410)/2)))</f>
        <v>0</v>
      </c>
      <c r="AI1410" s="30">
        <f t="shared" ca="1" si="867"/>
        <v>0.89041616109359711</v>
      </c>
      <c r="AJ1410" s="30">
        <f t="shared" ca="1" si="867"/>
        <v>0.29175901523091152</v>
      </c>
      <c r="AK1410" s="30">
        <f>IF(Riskregister!$E$10="",0,COUNTIF(BK$4:BK$53,"&lt;"&amp;AI1410)*IF(AJ1410&lt;0.5,Riskregister!$K$10+(Riskregister!$L$10-Riskregister!$K$10)*SQRT(AJ1410/2),Riskregister!$L$10-(Riskregister!$L$10-Riskregister!$K$10)*SQRT((1-AJ1410)/2)))</f>
        <v>0</v>
      </c>
      <c r="AL1410" s="30">
        <f t="shared" ca="1" si="868"/>
        <v>0.97823506606963995</v>
      </c>
      <c r="AM1410" s="30">
        <f t="shared" ca="1" si="868"/>
        <v>0.45887858202894349</v>
      </c>
      <c r="AN1410" s="30">
        <f>IF(Riskregister!$E$11="",0,COUNTIF(BL$4:BL$53,"&lt;"&amp;AL1410)*IF(AM1410&lt;0.5,Riskregister!$K$11+(Riskregister!$L$11-Riskregister!$K$11)*SQRT(AM1410/2),Riskregister!$L$11-(Riskregister!$L$11-Riskregister!$K$11)*SQRT((1-AM1410)/2)))</f>
        <v>0</v>
      </c>
      <c r="AO1410" s="30">
        <f t="shared" ca="1" si="869"/>
        <v>0.22813462730820711</v>
      </c>
      <c r="AP1410" s="30">
        <f t="shared" ca="1" si="869"/>
        <v>0.62091144811043242</v>
      </c>
      <c r="AQ1410" s="30">
        <f>IF(Riskregister!$E$12="",0,COUNTIF(BM$4:BM$53,"&lt;"&amp;AO1410)*IF(AP1410&lt;0.5,Riskregister!$K$12+(Riskregister!$L$12-Riskregister!$K$12)*SQRT(AP1410/2),Riskregister!$L$12-(Riskregister!$L$12-Riskregister!$K$12)*SQRT((1-AP1410)/2)))</f>
        <v>0</v>
      </c>
      <c r="AR1410" s="30">
        <f t="shared" ca="1" si="870"/>
        <v>0.61678232891454876</v>
      </c>
      <c r="AS1410" s="30">
        <f t="shared" ca="1" si="870"/>
        <v>2.050179956534226E-2</v>
      </c>
      <c r="AT1410" s="30">
        <f>IF(Riskregister!$E$13="",0,COUNTIF(BN$4:BN$53,"&lt;"&amp;AR1410)*IF(AS1410&lt;0.5,Riskregister!$K$13+(Riskregister!$L$13-Riskregister!$K$13)*SQRT(AS1410/2),Riskregister!$L$13-(Riskregister!$L$13-Riskregister!$K$13)*SQRT((1-AS1410)/2)))</f>
        <v>0</v>
      </c>
      <c r="AU1410" s="30">
        <f t="shared" ca="1" si="871"/>
        <v>0.4057372942938603</v>
      </c>
      <c r="AV1410" s="30">
        <f t="shared" ca="1" si="871"/>
        <v>0.23021367332649778</v>
      </c>
      <c r="AW1410" s="30">
        <f>IF(Riskregister!$E$14="",0,COUNTIF(BO$4:BO$53,"&lt;"&amp;AU1410)*IF(AV1410&lt;0.5,Riskregister!$K$14+(Riskregister!$L$14-Riskregister!$K$14)*SQRT(AV1410/2),Riskregister!$L$14-(Riskregister!$L$14-Riskregister!$K$14)*SQRT((1-AV1410)/2)))</f>
        <v>0</v>
      </c>
      <c r="AX1410" s="30">
        <f t="shared" ca="1" si="872"/>
        <v>0.55621309999310709</v>
      </c>
      <c r="AY1410" s="30">
        <f t="shared" ca="1" si="872"/>
        <v>0.51078611690697484</v>
      </c>
      <c r="AZ1410" s="30">
        <f>IF(Riskregister!$E$15="",0,COUNTIF(BP$4:BP$53,"&lt;"&amp;AX1410)*IF(AY1410&lt;0.5,Riskregister!$K$15+(Riskregister!$L$15-Riskregister!$K$15)*SQRT(AY1410/2),Riskregister!$L$15-(Riskregister!$L$15-Riskregister!$K$15)*SQRT((1-AY1410)/2)))</f>
        <v>0</v>
      </c>
      <c r="BA1410" s="30">
        <f t="shared" ca="1" si="873"/>
        <v>0.90142022191593296</v>
      </c>
      <c r="BB1410" s="30">
        <f t="shared" ca="1" si="873"/>
        <v>1.6386353326556913E-2</v>
      </c>
      <c r="BC1410" s="30">
        <f>IF(Riskregister!$E$16="",0,COUNTIF(BQ$4:BQ$53,"&lt;"&amp;BA1410)*IF(BB1410&lt;0.5,Riskregister!$K$16+(Riskregister!$L$16-Riskregister!$K$16)*SQRT(BB1410/2),Riskregister!$L$16-(Riskregister!$L$16-Riskregister!$K$16)*SQRT((1-BB1410)/2)))</f>
        <v>0</v>
      </c>
      <c r="BD1410" s="30">
        <f t="shared" ca="1" si="837"/>
        <v>6664775.5442489032</v>
      </c>
    </row>
    <row r="1411" spans="20:56" x14ac:dyDescent="0.35">
      <c r="T1411" s="30">
        <f t="shared" ca="1" si="862"/>
        <v>6.6070855396643591E-2</v>
      </c>
      <c r="U1411" s="30">
        <f t="shared" ca="1" si="862"/>
        <v>0.59527582953050262</v>
      </c>
      <c r="V1411" s="30">
        <f ca="1">IF(Riskregister!$E$5="",0,COUNTIF(BF$4:BF$53,"&lt;"&amp;T1411)*IF(U1411&lt;0.5,Riskregister!$K$5+(Riskregister!$L$5-Riskregister!$K$5)*SQRT(U1411/2),Riskregister!$L$5-(Riskregister!$L$5-Riskregister!$K$5)*SQRT((1-U1411)/2)))</f>
        <v>397568.96912766411</v>
      </c>
      <c r="W1411" s="30">
        <f t="shared" ca="1" si="863"/>
        <v>0.92311307119015107</v>
      </c>
      <c r="X1411" s="30">
        <f t="shared" ca="1" si="863"/>
        <v>0.18842691003848322</v>
      </c>
      <c r="Y1411" s="30">
        <f ca="1">IF(Riskregister!$E$6="",0,COUNTIF(BG$4:BG$53,"&lt;"&amp;W1411)*IF(X1411&lt;0.5,Riskregister!$K$6+(Riskregister!$L$6-Riskregister!$K$6)*SQRT(X1411/2),Riskregister!$L$6-(Riskregister!$L$6-Riskregister!$K$6)*SQRT((1-X1411)/2)))</f>
        <v>3009983.146586753</v>
      </c>
      <c r="Z1411" s="30">
        <f t="shared" ca="1" si="864"/>
        <v>0.51965784903050771</v>
      </c>
      <c r="AA1411" s="30">
        <f t="shared" ca="1" si="864"/>
        <v>0.30310595580168065</v>
      </c>
      <c r="AB1411" s="30">
        <f ca="1">IF(Riskregister!$E$7="",0,COUNTIF(BH$4:BH$53,"&lt;"&amp;Z1411)*IF(AA1411&lt;0.5,Riskregister!$K$7+(Riskregister!$L$7-Riskregister!$K$7)*SQRT(AA1411/2),Riskregister!$L$7-(Riskregister!$L$7-Riskregister!$K$7)*SQRT((1-AA1411)/2)))</f>
        <v>1117525.9216335013</v>
      </c>
      <c r="AC1411" s="30">
        <f t="shared" ca="1" si="865"/>
        <v>0.70591911694056342</v>
      </c>
      <c r="AD1411" s="30">
        <f t="shared" ca="1" si="865"/>
        <v>0.98053863863620039</v>
      </c>
      <c r="AE1411" s="30">
        <f ca="1">IF(Riskregister!$E$8="",0,COUNTIF(BI$4:BI$53,"&lt;"&amp;AC1411)*IF(AD1411&lt;0.5,Riskregister!$K$8+(Riskregister!$L$8-Riskregister!$K$8)*SQRT(AD1411/2),Riskregister!$L$8-(Riskregister!$L$8-Riskregister!$K$8)*SQRT((1-AD1411)/2)))</f>
        <v>18145488.80288884</v>
      </c>
      <c r="AF1411" s="30">
        <f t="shared" ca="1" si="866"/>
        <v>0.96446760390317543</v>
      </c>
      <c r="AG1411" s="30">
        <f t="shared" ca="1" si="866"/>
        <v>0.54314556599890174</v>
      </c>
      <c r="AH1411" s="30">
        <f>IF(Riskregister!$E$9="",0,COUNTIF(BJ$4:BJ$53,"&lt;"&amp;AF1411)*IF(AG1411&lt;0.5,Riskregister!$K$9+(Riskregister!$L$9-Riskregister!$K$9)*SQRT(AG1411/2),Riskregister!$L$9-(Riskregister!$L$9-Riskregister!$K$9)*SQRT((1-AG1411)/2)))</f>
        <v>0</v>
      </c>
      <c r="AI1411" s="30">
        <f t="shared" ca="1" si="867"/>
        <v>0.78990398784424254</v>
      </c>
      <c r="AJ1411" s="30">
        <f t="shared" ca="1" si="867"/>
        <v>3.5963893503351052E-2</v>
      </c>
      <c r="AK1411" s="30">
        <f>IF(Riskregister!$E$10="",0,COUNTIF(BK$4:BK$53,"&lt;"&amp;AI1411)*IF(AJ1411&lt;0.5,Riskregister!$K$10+(Riskregister!$L$10-Riskregister!$K$10)*SQRT(AJ1411/2),Riskregister!$L$10-(Riskregister!$L$10-Riskregister!$K$10)*SQRT((1-AJ1411)/2)))</f>
        <v>0</v>
      </c>
      <c r="AL1411" s="30">
        <f t="shared" ca="1" si="868"/>
        <v>0.7523938475316988</v>
      </c>
      <c r="AM1411" s="30">
        <f t="shared" ca="1" si="868"/>
        <v>0.2624391891068496</v>
      </c>
      <c r="AN1411" s="30">
        <f>IF(Riskregister!$E$11="",0,COUNTIF(BL$4:BL$53,"&lt;"&amp;AL1411)*IF(AM1411&lt;0.5,Riskregister!$K$11+(Riskregister!$L$11-Riskregister!$K$11)*SQRT(AM1411/2),Riskregister!$L$11-(Riskregister!$L$11-Riskregister!$K$11)*SQRT((1-AM1411)/2)))</f>
        <v>0</v>
      </c>
      <c r="AO1411" s="30">
        <f t="shared" ca="1" si="869"/>
        <v>0.87386194245843685</v>
      </c>
      <c r="AP1411" s="30">
        <f t="shared" ca="1" si="869"/>
        <v>0.21931152400827947</v>
      </c>
      <c r="AQ1411" s="30">
        <f>IF(Riskregister!$E$12="",0,COUNTIF(BM$4:BM$53,"&lt;"&amp;AO1411)*IF(AP1411&lt;0.5,Riskregister!$K$12+(Riskregister!$L$12-Riskregister!$K$12)*SQRT(AP1411/2),Riskregister!$L$12-(Riskregister!$L$12-Riskregister!$K$12)*SQRT((1-AP1411)/2)))</f>
        <v>0</v>
      </c>
      <c r="AR1411" s="30">
        <f t="shared" ca="1" si="870"/>
        <v>0.23421826276877722</v>
      </c>
      <c r="AS1411" s="30">
        <f t="shared" ca="1" si="870"/>
        <v>0.22818529275707822</v>
      </c>
      <c r="AT1411" s="30">
        <f>IF(Riskregister!$E$13="",0,COUNTIF(BN$4:BN$53,"&lt;"&amp;AR1411)*IF(AS1411&lt;0.5,Riskregister!$K$13+(Riskregister!$L$13-Riskregister!$K$13)*SQRT(AS1411/2),Riskregister!$L$13-(Riskregister!$L$13-Riskregister!$K$13)*SQRT((1-AS1411)/2)))</f>
        <v>0</v>
      </c>
      <c r="AU1411" s="30">
        <f t="shared" ca="1" si="871"/>
        <v>0.88389404361710444</v>
      </c>
      <c r="AV1411" s="30">
        <f t="shared" ca="1" si="871"/>
        <v>0.72158537439802484</v>
      </c>
      <c r="AW1411" s="30">
        <f>IF(Riskregister!$E$14="",0,COUNTIF(BO$4:BO$53,"&lt;"&amp;AU1411)*IF(AV1411&lt;0.5,Riskregister!$K$14+(Riskregister!$L$14-Riskregister!$K$14)*SQRT(AV1411/2),Riskregister!$L$14-(Riskregister!$L$14-Riskregister!$K$14)*SQRT((1-AV1411)/2)))</f>
        <v>0</v>
      </c>
      <c r="AX1411" s="30">
        <f t="shared" ca="1" si="872"/>
        <v>0.40751827392897799</v>
      </c>
      <c r="AY1411" s="30">
        <f t="shared" ca="1" si="872"/>
        <v>0.63113668897013575</v>
      </c>
      <c r="AZ1411" s="30">
        <f>IF(Riskregister!$E$15="",0,COUNTIF(BP$4:BP$53,"&lt;"&amp;AX1411)*IF(AY1411&lt;0.5,Riskregister!$K$15+(Riskregister!$L$15-Riskregister!$K$15)*SQRT(AY1411/2),Riskregister!$L$15-(Riskregister!$L$15-Riskregister!$K$15)*SQRT((1-AY1411)/2)))</f>
        <v>0</v>
      </c>
      <c r="BA1411" s="30">
        <f t="shared" ca="1" si="873"/>
        <v>0.19377247954113608</v>
      </c>
      <c r="BB1411" s="30">
        <f t="shared" ca="1" si="873"/>
        <v>0.52205630359315491</v>
      </c>
      <c r="BC1411" s="30">
        <f>IF(Riskregister!$E$16="",0,COUNTIF(BQ$4:BQ$53,"&lt;"&amp;BA1411)*IF(BB1411&lt;0.5,Riskregister!$K$16+(Riskregister!$L$16-Riskregister!$K$16)*SQRT(BB1411/2),Riskregister!$L$16-(Riskregister!$L$16-Riskregister!$K$16)*SQRT((1-BB1411)/2)))</f>
        <v>0</v>
      </c>
      <c r="BD1411" s="30">
        <f t="shared" ca="1" si="837"/>
        <v>22670566.840236761</v>
      </c>
    </row>
    <row r="1412" spans="20:56" x14ac:dyDescent="0.35">
      <c r="T1412" s="30">
        <f t="shared" ca="1" si="862"/>
        <v>0.69881178133813704</v>
      </c>
      <c r="U1412" s="30">
        <f t="shared" ca="1" si="862"/>
        <v>0.10842250100334527</v>
      </c>
      <c r="V1412" s="30">
        <f ca="1">IF(Riskregister!$E$5="",0,COUNTIF(BF$4:BF$53,"&lt;"&amp;T1412)*IF(U1412&lt;0.5,Riskregister!$K$5+(Riskregister!$L$5-Riskregister!$K$5)*SQRT(U1412/2),Riskregister!$L$5-(Riskregister!$L$5-Riskregister!$K$5)*SQRT((1-U1412)/2)))</f>
        <v>1019099.5724471923</v>
      </c>
      <c r="W1412" s="30">
        <f t="shared" ca="1" si="863"/>
        <v>0.1553543057201936</v>
      </c>
      <c r="X1412" s="30">
        <f t="shared" ca="1" si="863"/>
        <v>0.7566184371070751</v>
      </c>
      <c r="Y1412" s="30">
        <f ca="1">IF(Riskregister!$E$6="",0,COUNTIF(BG$4:BG$53,"&lt;"&amp;W1412)*IF(X1412&lt;0.5,Riskregister!$K$6+(Riskregister!$L$6-Riskregister!$K$6)*SQRT(X1412/2),Riskregister!$L$6-(Riskregister!$L$6-Riskregister!$K$6)*SQRT((1-X1412)/2)))</f>
        <v>1372084.2955566901</v>
      </c>
      <c r="Z1412" s="30">
        <f t="shared" ca="1" si="864"/>
        <v>4.4356484336956048E-2</v>
      </c>
      <c r="AA1412" s="30">
        <f t="shared" ca="1" si="864"/>
        <v>0.99385412687232244</v>
      </c>
      <c r="AB1412" s="30">
        <f ca="1">IF(Riskregister!$E$7="",0,COUNTIF(BH$4:BH$53,"&lt;"&amp;Z1412)*IF(AA1412&lt;0.5,Riskregister!$K$7+(Riskregister!$L$7-Riskregister!$K$7)*SQRT(AA1412/2),Riskregister!$L$7-(Riskregister!$L$7-Riskregister!$K$7)*SQRT((1-AA1412)/2)))</f>
        <v>761196.14817726205</v>
      </c>
      <c r="AC1412" s="30">
        <f t="shared" ca="1" si="865"/>
        <v>0.1871257299243736</v>
      </c>
      <c r="AD1412" s="30">
        <f t="shared" ca="1" si="865"/>
        <v>0.60704068732266669</v>
      </c>
      <c r="AE1412" s="30">
        <f ca="1">IF(Riskregister!$E$8="",0,COUNTIF(BI$4:BI$53,"&lt;"&amp;AC1412)*IF(AD1412&lt;0.5,Riskregister!$K$8+(Riskregister!$L$8-Riskregister!$K$8)*SQRT(AD1412/2),Riskregister!$L$8-(Riskregister!$L$8-Riskregister!$K$8)*SQRT((1-AD1412)/2)))</f>
        <v>2916676.787312841</v>
      </c>
      <c r="AF1412" s="30">
        <f t="shared" ca="1" si="866"/>
        <v>9.7633693596341775E-2</v>
      </c>
      <c r="AG1412" s="30">
        <f t="shared" ca="1" si="866"/>
        <v>0.80399408451975718</v>
      </c>
      <c r="AH1412" s="30">
        <f>IF(Riskregister!$E$9="",0,COUNTIF(BJ$4:BJ$53,"&lt;"&amp;AF1412)*IF(AG1412&lt;0.5,Riskregister!$K$9+(Riskregister!$L$9-Riskregister!$K$9)*SQRT(AG1412/2),Riskregister!$L$9-(Riskregister!$L$9-Riskregister!$K$9)*SQRT((1-AG1412)/2)))</f>
        <v>0</v>
      </c>
      <c r="AI1412" s="30">
        <f t="shared" ca="1" si="867"/>
        <v>0.83015520664467057</v>
      </c>
      <c r="AJ1412" s="30">
        <f t="shared" ca="1" si="867"/>
        <v>0.56473401419537628</v>
      </c>
      <c r="AK1412" s="30">
        <f>IF(Riskregister!$E$10="",0,COUNTIF(BK$4:BK$53,"&lt;"&amp;AI1412)*IF(AJ1412&lt;0.5,Riskregister!$K$10+(Riskregister!$L$10-Riskregister!$K$10)*SQRT(AJ1412/2),Riskregister!$L$10-(Riskregister!$L$10-Riskregister!$K$10)*SQRT((1-AJ1412)/2)))</f>
        <v>0</v>
      </c>
      <c r="AL1412" s="30">
        <f t="shared" ca="1" si="868"/>
        <v>0.50106696160063557</v>
      </c>
      <c r="AM1412" s="30">
        <f t="shared" ca="1" si="868"/>
        <v>7.1275873745798579E-2</v>
      </c>
      <c r="AN1412" s="30">
        <f>IF(Riskregister!$E$11="",0,COUNTIF(BL$4:BL$53,"&lt;"&amp;AL1412)*IF(AM1412&lt;0.5,Riskregister!$K$11+(Riskregister!$L$11-Riskregister!$K$11)*SQRT(AM1412/2),Riskregister!$L$11-(Riskregister!$L$11-Riskregister!$K$11)*SQRT((1-AM1412)/2)))</f>
        <v>0</v>
      </c>
      <c r="AO1412" s="30">
        <f t="shared" ca="1" si="869"/>
        <v>0.12809643813951788</v>
      </c>
      <c r="AP1412" s="30">
        <f t="shared" ca="1" si="869"/>
        <v>0.39580928737866106</v>
      </c>
      <c r="AQ1412" s="30">
        <f>IF(Riskregister!$E$12="",0,COUNTIF(BM$4:BM$53,"&lt;"&amp;AO1412)*IF(AP1412&lt;0.5,Riskregister!$K$12+(Riskregister!$L$12-Riskregister!$K$12)*SQRT(AP1412/2),Riskregister!$L$12-(Riskregister!$L$12-Riskregister!$K$12)*SQRT((1-AP1412)/2)))</f>
        <v>0</v>
      </c>
      <c r="AR1412" s="30">
        <f t="shared" ca="1" si="870"/>
        <v>0.27822024369164899</v>
      </c>
      <c r="AS1412" s="30">
        <f t="shared" ca="1" si="870"/>
        <v>0.13646630691761663</v>
      </c>
      <c r="AT1412" s="30">
        <f>IF(Riskregister!$E$13="",0,COUNTIF(BN$4:BN$53,"&lt;"&amp;AR1412)*IF(AS1412&lt;0.5,Riskregister!$K$13+(Riskregister!$L$13-Riskregister!$K$13)*SQRT(AS1412/2),Riskregister!$L$13-(Riskregister!$L$13-Riskregister!$K$13)*SQRT((1-AS1412)/2)))</f>
        <v>0</v>
      </c>
      <c r="AU1412" s="30">
        <f t="shared" ca="1" si="871"/>
        <v>0.20380513079842355</v>
      </c>
      <c r="AV1412" s="30">
        <f t="shared" ca="1" si="871"/>
        <v>0.90362665641139872</v>
      </c>
      <c r="AW1412" s="30">
        <f>IF(Riskregister!$E$14="",0,COUNTIF(BO$4:BO$53,"&lt;"&amp;AU1412)*IF(AV1412&lt;0.5,Riskregister!$K$14+(Riskregister!$L$14-Riskregister!$K$14)*SQRT(AV1412/2),Riskregister!$L$14-(Riskregister!$L$14-Riskregister!$K$14)*SQRT((1-AV1412)/2)))</f>
        <v>0</v>
      </c>
      <c r="AX1412" s="30">
        <f t="shared" ca="1" si="872"/>
        <v>0.74121723228368874</v>
      </c>
      <c r="AY1412" s="30">
        <f t="shared" ca="1" si="872"/>
        <v>0.94597852231658996</v>
      </c>
      <c r="AZ1412" s="30">
        <f>IF(Riskregister!$E$15="",0,COUNTIF(BP$4:BP$53,"&lt;"&amp;AX1412)*IF(AY1412&lt;0.5,Riskregister!$K$15+(Riskregister!$L$15-Riskregister!$K$15)*SQRT(AY1412/2),Riskregister!$L$15-(Riskregister!$L$15-Riskregister!$K$15)*SQRT((1-AY1412)/2)))</f>
        <v>0</v>
      </c>
      <c r="BA1412" s="30">
        <f t="shared" ca="1" si="873"/>
        <v>8.5385282408929064E-2</v>
      </c>
      <c r="BB1412" s="30">
        <f t="shared" ca="1" si="873"/>
        <v>0.75070420300523166</v>
      </c>
      <c r="BC1412" s="30">
        <f>IF(Riskregister!$E$16="",0,COUNTIF(BQ$4:BQ$53,"&lt;"&amp;BA1412)*IF(BB1412&lt;0.5,Riskregister!$K$16+(Riskregister!$L$16-Riskregister!$K$16)*SQRT(BB1412/2),Riskregister!$L$16-(Riskregister!$L$16-Riskregister!$K$16)*SQRT((1-BB1412)/2)))</f>
        <v>0</v>
      </c>
      <c r="BD1412" s="30">
        <f t="shared" ref="BD1412:BD1475" ca="1" si="874">V1412+Y1412+AB1412+AE1412+AH1412+AK1412+AN1412+AQ1412+AT1412+AW1412+AZ1412+BC1412</f>
        <v>6069056.8034939859</v>
      </c>
    </row>
    <row r="1413" spans="20:56" x14ac:dyDescent="0.35">
      <c r="T1413" s="30">
        <f t="shared" ca="1" si="862"/>
        <v>0.31721385800282986</v>
      </c>
      <c r="U1413" s="30">
        <f t="shared" ca="1" si="862"/>
        <v>0.11109389019456595</v>
      </c>
      <c r="V1413" s="30">
        <f ca="1">IF(Riskregister!$E$5="",0,COUNTIF(BF$4:BF$53,"&lt;"&amp;T1413)*IF(U1413&lt;0.5,Riskregister!$K$5+(Riskregister!$L$5-Riskregister!$K$5)*SQRT(U1413/2),Riskregister!$L$5-(Riskregister!$L$5-Riskregister!$K$5)*SQRT((1-U1413)/2)))</f>
        <v>768173.3920990224</v>
      </c>
      <c r="W1413" s="30">
        <f t="shared" ca="1" si="863"/>
        <v>0.61349314935932986</v>
      </c>
      <c r="X1413" s="30">
        <f t="shared" ca="1" si="863"/>
        <v>0.48401319286097921</v>
      </c>
      <c r="Y1413" s="30">
        <f ca="1">IF(Riskregister!$E$6="",0,COUNTIF(BG$4:BG$53,"&lt;"&amp;W1413)*IF(X1413&lt;0.5,Riskregister!$K$6+(Riskregister!$L$6-Riskregister!$K$6)*SQRT(X1413/2),Riskregister!$L$6-(Riskregister!$L$6-Riskregister!$K$6)*SQRT((1-X1413)/2)))</f>
        <v>2170989.9744886039</v>
      </c>
      <c r="Z1413" s="30">
        <f t="shared" ca="1" si="864"/>
        <v>0.55652988285381266</v>
      </c>
      <c r="AA1413" s="30">
        <f t="shared" ca="1" si="864"/>
        <v>0.72479105080538919</v>
      </c>
      <c r="AB1413" s="30">
        <f ca="1">IF(Riskregister!$E$7="",0,COUNTIF(BH$4:BH$53,"&lt;"&amp;Z1413)*IF(AA1413&lt;0.5,Riskregister!$K$7+(Riskregister!$L$7-Riskregister!$K$7)*SQRT(AA1413/2),Riskregister!$L$7-(Riskregister!$L$7-Riskregister!$K$7)*SQRT((1-AA1413)/2)))</f>
        <v>1621003.380640123</v>
      </c>
      <c r="AC1413" s="30">
        <f t="shared" ca="1" si="865"/>
        <v>0.73723576375709621</v>
      </c>
      <c r="AD1413" s="30">
        <f t="shared" ca="1" si="865"/>
        <v>0.23897255531500916</v>
      </c>
      <c r="AE1413" s="30">
        <f ca="1">IF(Riskregister!$E$8="",0,COUNTIF(BI$4:BI$53,"&lt;"&amp;AC1413)*IF(AD1413&lt;0.5,Riskregister!$K$8+(Riskregister!$L$8-Riskregister!$K$8)*SQRT(AD1413/2),Riskregister!$L$8-(Riskregister!$L$8-Riskregister!$K$8)*SQRT((1-AD1413)/2)))</f>
        <v>7698555.9915467696</v>
      </c>
      <c r="AF1413" s="30">
        <f t="shared" ca="1" si="866"/>
        <v>0.61525958892563115</v>
      </c>
      <c r="AG1413" s="30">
        <f t="shared" ca="1" si="866"/>
        <v>0.74888102550009594</v>
      </c>
      <c r="AH1413" s="30">
        <f>IF(Riskregister!$E$9="",0,COUNTIF(BJ$4:BJ$53,"&lt;"&amp;AF1413)*IF(AG1413&lt;0.5,Riskregister!$K$9+(Riskregister!$L$9-Riskregister!$K$9)*SQRT(AG1413/2),Riskregister!$L$9-(Riskregister!$L$9-Riskregister!$K$9)*SQRT((1-AG1413)/2)))</f>
        <v>0</v>
      </c>
      <c r="AI1413" s="30">
        <f t="shared" ca="1" si="867"/>
        <v>0.87711783958787126</v>
      </c>
      <c r="AJ1413" s="30">
        <f t="shared" ca="1" si="867"/>
        <v>0.46107577944666156</v>
      </c>
      <c r="AK1413" s="30">
        <f>IF(Riskregister!$E$10="",0,COUNTIF(BK$4:BK$53,"&lt;"&amp;AI1413)*IF(AJ1413&lt;0.5,Riskregister!$K$10+(Riskregister!$L$10-Riskregister!$K$10)*SQRT(AJ1413/2),Riskregister!$L$10-(Riskregister!$L$10-Riskregister!$K$10)*SQRT((1-AJ1413)/2)))</f>
        <v>0</v>
      </c>
      <c r="AL1413" s="30">
        <f t="shared" ca="1" si="868"/>
        <v>0.11206673962175395</v>
      </c>
      <c r="AM1413" s="30">
        <f t="shared" ca="1" si="868"/>
        <v>0.5261117614795745</v>
      </c>
      <c r="AN1413" s="30">
        <f>IF(Riskregister!$E$11="",0,COUNTIF(BL$4:BL$53,"&lt;"&amp;AL1413)*IF(AM1413&lt;0.5,Riskregister!$K$11+(Riskregister!$L$11-Riskregister!$K$11)*SQRT(AM1413/2),Riskregister!$L$11-(Riskregister!$L$11-Riskregister!$K$11)*SQRT((1-AM1413)/2)))</f>
        <v>0</v>
      </c>
      <c r="AO1413" s="30">
        <f t="shared" ca="1" si="869"/>
        <v>0.54183177676311334</v>
      </c>
      <c r="AP1413" s="30">
        <f t="shared" ca="1" si="869"/>
        <v>0.33632838687019673</v>
      </c>
      <c r="AQ1413" s="30">
        <f>IF(Riskregister!$E$12="",0,COUNTIF(BM$4:BM$53,"&lt;"&amp;AO1413)*IF(AP1413&lt;0.5,Riskregister!$K$12+(Riskregister!$L$12-Riskregister!$K$12)*SQRT(AP1413/2),Riskregister!$L$12-(Riskregister!$L$12-Riskregister!$K$12)*SQRT((1-AP1413)/2)))</f>
        <v>0</v>
      </c>
      <c r="AR1413" s="30">
        <f t="shared" ca="1" si="870"/>
        <v>0.77690175950069107</v>
      </c>
      <c r="AS1413" s="30">
        <f t="shared" ca="1" si="870"/>
        <v>0.36290401834558572</v>
      </c>
      <c r="AT1413" s="30">
        <f>IF(Riskregister!$E$13="",0,COUNTIF(BN$4:BN$53,"&lt;"&amp;AR1413)*IF(AS1413&lt;0.5,Riskregister!$K$13+(Riskregister!$L$13-Riskregister!$K$13)*SQRT(AS1413/2),Riskregister!$L$13-(Riskregister!$L$13-Riskregister!$K$13)*SQRT((1-AS1413)/2)))</f>
        <v>0</v>
      </c>
      <c r="AU1413" s="30">
        <f t="shared" ca="1" si="871"/>
        <v>0.35325948798274165</v>
      </c>
      <c r="AV1413" s="30">
        <f t="shared" ca="1" si="871"/>
        <v>0.21267010305721479</v>
      </c>
      <c r="AW1413" s="30">
        <f>IF(Riskregister!$E$14="",0,COUNTIF(BO$4:BO$53,"&lt;"&amp;AU1413)*IF(AV1413&lt;0.5,Riskregister!$K$14+(Riskregister!$L$14-Riskregister!$K$14)*SQRT(AV1413/2),Riskregister!$L$14-(Riskregister!$L$14-Riskregister!$K$14)*SQRT((1-AV1413)/2)))</f>
        <v>0</v>
      </c>
      <c r="AX1413" s="30">
        <f t="shared" ca="1" si="872"/>
        <v>0.60266375961683949</v>
      </c>
      <c r="AY1413" s="30">
        <f t="shared" ca="1" si="872"/>
        <v>0.66312776490301351</v>
      </c>
      <c r="AZ1413" s="30">
        <f>IF(Riskregister!$E$15="",0,COUNTIF(BP$4:BP$53,"&lt;"&amp;AX1413)*IF(AY1413&lt;0.5,Riskregister!$K$15+(Riskregister!$L$15-Riskregister!$K$15)*SQRT(AY1413/2),Riskregister!$L$15-(Riskregister!$L$15-Riskregister!$K$15)*SQRT((1-AY1413)/2)))</f>
        <v>0</v>
      </c>
      <c r="BA1413" s="30">
        <f t="shared" ca="1" si="873"/>
        <v>0.94757293459940051</v>
      </c>
      <c r="BB1413" s="30">
        <f t="shared" ca="1" si="873"/>
        <v>0.53438632771475914</v>
      </c>
      <c r="BC1413" s="30">
        <f>IF(Riskregister!$E$16="",0,COUNTIF(BQ$4:BQ$53,"&lt;"&amp;BA1413)*IF(BB1413&lt;0.5,Riskregister!$K$16+(Riskregister!$L$16-Riskregister!$K$16)*SQRT(BB1413/2),Riskregister!$L$16-(Riskregister!$L$16-Riskregister!$K$16)*SQRT((1-BB1413)/2)))</f>
        <v>0</v>
      </c>
      <c r="BD1413" s="30">
        <f t="shared" ca="1" si="874"/>
        <v>12258722.738774519</v>
      </c>
    </row>
    <row r="1414" spans="20:56" x14ac:dyDescent="0.35">
      <c r="T1414" s="30">
        <f t="shared" ca="1" si="862"/>
        <v>0.30304930047377676</v>
      </c>
      <c r="U1414" s="30">
        <f t="shared" ca="1" si="862"/>
        <v>0.59032435517037207</v>
      </c>
      <c r="V1414" s="30">
        <f ca="1">IF(Riskregister!$E$5="",0,COUNTIF(BF$4:BF$53,"&lt;"&amp;T1414)*IF(U1414&lt;0.5,Riskregister!$K$5+(Riskregister!$L$5-Riskregister!$K$5)*SQRT(U1414/2),Riskregister!$L$5-(Riskregister!$L$5-Riskregister!$K$5)*SQRT((1-U1414)/2)))</f>
        <v>1189003.3295090729</v>
      </c>
      <c r="W1414" s="30">
        <f t="shared" ca="1" si="863"/>
        <v>0.62368021607493807</v>
      </c>
      <c r="X1414" s="30">
        <f t="shared" ca="1" si="863"/>
        <v>0.35120619417531662</v>
      </c>
      <c r="Y1414" s="30">
        <f ca="1">IF(Riskregister!$E$6="",0,COUNTIF(BG$4:BG$53,"&lt;"&amp;W1414)*IF(X1414&lt;0.5,Riskregister!$K$6+(Riskregister!$L$6-Riskregister!$K$6)*SQRT(X1414/2),Riskregister!$L$6-(Riskregister!$L$6-Riskregister!$K$6)*SQRT((1-X1414)/2)))</f>
        <v>1908580.8358374608</v>
      </c>
      <c r="Z1414" s="30">
        <f t="shared" ca="1" si="864"/>
        <v>0.24647325813781273</v>
      </c>
      <c r="AA1414" s="30">
        <f t="shared" ca="1" si="864"/>
        <v>4.8224164760640842E-2</v>
      </c>
      <c r="AB1414" s="30">
        <f ca="1">IF(Riskregister!$E$7="",0,COUNTIF(BH$4:BH$53,"&lt;"&amp;Z1414)*IF(AA1414&lt;0.5,Riskregister!$K$7+(Riskregister!$L$7-Riskregister!$K$7)*SQRT(AA1414/2),Riskregister!$L$7-(Riskregister!$L$7-Riskregister!$K$7)*SQRT((1-AA1414)/2)))</f>
        <v>417392.91953839711</v>
      </c>
      <c r="AC1414" s="30">
        <f t="shared" ca="1" si="865"/>
        <v>0.30391928673609891</v>
      </c>
      <c r="AD1414" s="30">
        <f t="shared" ca="1" si="865"/>
        <v>0.85850899613420484</v>
      </c>
      <c r="AE1414" s="30">
        <f ca="1">IF(Riskregister!$E$8="",0,COUNTIF(BI$4:BI$53,"&lt;"&amp;AC1414)*IF(AD1414&lt;0.5,Riskregister!$K$8+(Riskregister!$L$8-Riskregister!$K$8)*SQRT(AD1414/2),Riskregister!$L$8-(Riskregister!$L$8-Riskregister!$K$8)*SQRT((1-AD1414)/2)))</f>
        <v>7499785.4990439657</v>
      </c>
      <c r="AF1414" s="30">
        <f t="shared" ca="1" si="866"/>
        <v>0.98465990301858253</v>
      </c>
      <c r="AG1414" s="30">
        <f t="shared" ca="1" si="866"/>
        <v>0.33372812282091369</v>
      </c>
      <c r="AH1414" s="30">
        <f>IF(Riskregister!$E$9="",0,COUNTIF(BJ$4:BJ$53,"&lt;"&amp;AF1414)*IF(AG1414&lt;0.5,Riskregister!$K$9+(Riskregister!$L$9-Riskregister!$K$9)*SQRT(AG1414/2),Riskregister!$L$9-(Riskregister!$L$9-Riskregister!$K$9)*SQRT((1-AG1414)/2)))</f>
        <v>0</v>
      </c>
      <c r="AI1414" s="30">
        <f t="shared" ca="1" si="867"/>
        <v>0.77547986314591522</v>
      </c>
      <c r="AJ1414" s="30">
        <f t="shared" ca="1" si="867"/>
        <v>0.29619074515230848</v>
      </c>
      <c r="AK1414" s="30">
        <f>IF(Riskregister!$E$10="",0,COUNTIF(BK$4:BK$53,"&lt;"&amp;AI1414)*IF(AJ1414&lt;0.5,Riskregister!$K$10+(Riskregister!$L$10-Riskregister!$K$10)*SQRT(AJ1414/2),Riskregister!$L$10-(Riskregister!$L$10-Riskregister!$K$10)*SQRT((1-AJ1414)/2)))</f>
        <v>0</v>
      </c>
      <c r="AL1414" s="30">
        <f t="shared" ca="1" si="868"/>
        <v>0.6449764218591777</v>
      </c>
      <c r="AM1414" s="30">
        <f t="shared" ca="1" si="868"/>
        <v>0.36040130648444757</v>
      </c>
      <c r="AN1414" s="30">
        <f>IF(Riskregister!$E$11="",0,COUNTIF(BL$4:BL$53,"&lt;"&amp;AL1414)*IF(AM1414&lt;0.5,Riskregister!$K$11+(Riskregister!$L$11-Riskregister!$K$11)*SQRT(AM1414/2),Riskregister!$L$11-(Riskregister!$L$11-Riskregister!$K$11)*SQRT((1-AM1414)/2)))</f>
        <v>0</v>
      </c>
      <c r="AO1414" s="30">
        <f t="shared" ca="1" si="869"/>
        <v>0.17959635010081332</v>
      </c>
      <c r="AP1414" s="30">
        <f t="shared" ca="1" si="869"/>
        <v>0.2791399444574626</v>
      </c>
      <c r="AQ1414" s="30">
        <f>IF(Riskregister!$E$12="",0,COUNTIF(BM$4:BM$53,"&lt;"&amp;AO1414)*IF(AP1414&lt;0.5,Riskregister!$K$12+(Riskregister!$L$12-Riskregister!$K$12)*SQRT(AP1414/2),Riskregister!$L$12-(Riskregister!$L$12-Riskregister!$K$12)*SQRT((1-AP1414)/2)))</f>
        <v>0</v>
      </c>
      <c r="AR1414" s="30">
        <f t="shared" ca="1" si="870"/>
        <v>0.75883126730834594</v>
      </c>
      <c r="AS1414" s="30">
        <f t="shared" ca="1" si="870"/>
        <v>0.152777473169037</v>
      </c>
      <c r="AT1414" s="30">
        <f>IF(Riskregister!$E$13="",0,COUNTIF(BN$4:BN$53,"&lt;"&amp;AR1414)*IF(AS1414&lt;0.5,Riskregister!$K$13+(Riskregister!$L$13-Riskregister!$K$13)*SQRT(AS1414/2),Riskregister!$L$13-(Riskregister!$L$13-Riskregister!$K$13)*SQRT((1-AS1414)/2)))</f>
        <v>0</v>
      </c>
      <c r="AU1414" s="30">
        <f t="shared" ca="1" si="871"/>
        <v>0.15991151958889271</v>
      </c>
      <c r="AV1414" s="30">
        <f t="shared" ca="1" si="871"/>
        <v>0.78385533020728126</v>
      </c>
      <c r="AW1414" s="30">
        <f>IF(Riskregister!$E$14="",0,COUNTIF(BO$4:BO$53,"&lt;"&amp;AU1414)*IF(AV1414&lt;0.5,Riskregister!$K$14+(Riskregister!$L$14-Riskregister!$K$14)*SQRT(AV1414/2),Riskregister!$L$14-(Riskregister!$L$14-Riskregister!$K$14)*SQRT((1-AV1414)/2)))</f>
        <v>0</v>
      </c>
      <c r="AX1414" s="30">
        <f t="shared" ca="1" si="872"/>
        <v>0.6571274984593295</v>
      </c>
      <c r="AY1414" s="30">
        <f t="shared" ca="1" si="872"/>
        <v>0.67121697118714463</v>
      </c>
      <c r="AZ1414" s="30">
        <f>IF(Riskregister!$E$15="",0,COUNTIF(BP$4:BP$53,"&lt;"&amp;AX1414)*IF(AY1414&lt;0.5,Riskregister!$K$15+(Riskregister!$L$15-Riskregister!$K$15)*SQRT(AY1414/2),Riskregister!$L$15-(Riskregister!$L$15-Riskregister!$K$15)*SQRT((1-AY1414)/2)))</f>
        <v>0</v>
      </c>
      <c r="BA1414" s="30">
        <f t="shared" ca="1" si="873"/>
        <v>0.38169738834019906</v>
      </c>
      <c r="BB1414" s="30">
        <f t="shared" ca="1" si="873"/>
        <v>0.85967066852710572</v>
      </c>
      <c r="BC1414" s="30">
        <f>IF(Riskregister!$E$16="",0,COUNTIF(BQ$4:BQ$53,"&lt;"&amp;BA1414)*IF(BB1414&lt;0.5,Riskregister!$K$16+(Riskregister!$L$16-Riskregister!$K$16)*SQRT(BB1414/2),Riskregister!$L$16-(Riskregister!$L$16-Riskregister!$K$16)*SQRT((1-BB1414)/2)))</f>
        <v>0</v>
      </c>
      <c r="BD1414" s="30">
        <f t="shared" ca="1" si="874"/>
        <v>11014762.583928898</v>
      </c>
    </row>
    <row r="1415" spans="20:56" x14ac:dyDescent="0.35">
      <c r="T1415" s="30">
        <f t="shared" ca="1" si="862"/>
        <v>0.107265018312377</v>
      </c>
      <c r="U1415" s="30">
        <f t="shared" ca="1" si="862"/>
        <v>0.8028668948755695</v>
      </c>
      <c r="V1415" s="30">
        <f ca="1">IF(Riskregister!$E$5="",0,COUNTIF(BF$4:BF$53,"&lt;"&amp;T1415)*IF(U1415&lt;0.5,Riskregister!$K$5+(Riskregister!$L$5-Riskregister!$K$5)*SQRT(U1415/2),Riskregister!$L$5-(Riskregister!$L$5-Riskregister!$K$5)*SQRT((1-U1415)/2)))</f>
        <v>458721.10244679643</v>
      </c>
      <c r="W1415" s="30">
        <f t="shared" ca="1" si="863"/>
        <v>0.20247565634758469</v>
      </c>
      <c r="X1415" s="30">
        <f t="shared" ca="1" si="863"/>
        <v>2.0427089949051735E-2</v>
      </c>
      <c r="Y1415" s="30">
        <f ca="1">IF(Riskregister!$E$6="",0,COUNTIF(BG$4:BG$53,"&lt;"&amp;W1415)*IF(X1415&lt;0.5,Riskregister!$K$6+(Riskregister!$L$6-Riskregister!$K$6)*SQRT(X1415/2),Riskregister!$L$6-(Riskregister!$L$6-Riskregister!$K$6)*SQRT((1-X1415)/2)))</f>
        <v>381911.75255453895</v>
      </c>
      <c r="Z1415" s="30">
        <f t="shared" ca="1" si="864"/>
        <v>0.91779667658472874</v>
      </c>
      <c r="AA1415" s="30">
        <f t="shared" ca="1" si="864"/>
        <v>0.76095309208159323</v>
      </c>
      <c r="AB1415" s="30">
        <f ca="1">IF(Riskregister!$E$7="",0,COUNTIF(BH$4:BH$53,"&lt;"&amp;Z1415)*IF(AA1415&lt;0.5,Riskregister!$K$7+(Riskregister!$L$7-Riskregister!$K$7)*SQRT(AA1415/2),Riskregister!$L$7-(Riskregister!$L$7-Riskregister!$K$7)*SQRT((1-AA1415)/2)))</f>
        <v>2789974.2519267444</v>
      </c>
      <c r="AC1415" s="30">
        <f t="shared" ca="1" si="865"/>
        <v>3.9487149027513935E-2</v>
      </c>
      <c r="AD1415" s="30">
        <f t="shared" ca="1" si="865"/>
        <v>0.8604276113905831</v>
      </c>
      <c r="AE1415" s="30">
        <f ca="1">IF(Riskregister!$E$8="",0,COUNTIF(BI$4:BI$53,"&lt;"&amp;AC1415)*IF(AD1415&lt;0.5,Riskregister!$K$8+(Riskregister!$L$8-Riskregister!$K$8)*SQRT(AD1415/2),Riskregister!$L$8-(Riskregister!$L$8-Riskregister!$K$8)*SQRT((1-AD1415)/2)))</f>
        <v>0</v>
      </c>
      <c r="AF1415" s="30">
        <f t="shared" ca="1" si="866"/>
        <v>2.1022346190424201E-2</v>
      </c>
      <c r="AG1415" s="30">
        <f t="shared" ca="1" si="866"/>
        <v>0.49309218294899237</v>
      </c>
      <c r="AH1415" s="30">
        <f>IF(Riskregister!$E$9="",0,COUNTIF(BJ$4:BJ$53,"&lt;"&amp;AF1415)*IF(AG1415&lt;0.5,Riskregister!$K$9+(Riskregister!$L$9-Riskregister!$K$9)*SQRT(AG1415/2),Riskregister!$L$9-(Riskregister!$L$9-Riskregister!$K$9)*SQRT((1-AG1415)/2)))</f>
        <v>0</v>
      </c>
      <c r="AI1415" s="30">
        <f t="shared" ca="1" si="867"/>
        <v>0.57996081646392017</v>
      </c>
      <c r="AJ1415" s="30">
        <f t="shared" ca="1" si="867"/>
        <v>0.62454925109226389</v>
      </c>
      <c r="AK1415" s="30">
        <f>IF(Riskregister!$E$10="",0,COUNTIF(BK$4:BK$53,"&lt;"&amp;AI1415)*IF(AJ1415&lt;0.5,Riskregister!$K$10+(Riskregister!$L$10-Riskregister!$K$10)*SQRT(AJ1415/2),Riskregister!$L$10-(Riskregister!$L$10-Riskregister!$K$10)*SQRT((1-AJ1415)/2)))</f>
        <v>0</v>
      </c>
      <c r="AL1415" s="30">
        <f t="shared" ca="1" si="868"/>
        <v>0.62466207298738252</v>
      </c>
      <c r="AM1415" s="30">
        <f t="shared" ca="1" si="868"/>
        <v>0.12984519522821569</v>
      </c>
      <c r="AN1415" s="30">
        <f>IF(Riskregister!$E$11="",0,COUNTIF(BL$4:BL$53,"&lt;"&amp;AL1415)*IF(AM1415&lt;0.5,Riskregister!$K$11+(Riskregister!$L$11-Riskregister!$K$11)*SQRT(AM1415/2),Riskregister!$L$11-(Riskregister!$L$11-Riskregister!$K$11)*SQRT((1-AM1415)/2)))</f>
        <v>0</v>
      </c>
      <c r="AO1415" s="30">
        <f t="shared" ca="1" si="869"/>
        <v>0.59605189827441185</v>
      </c>
      <c r="AP1415" s="30">
        <f t="shared" ca="1" si="869"/>
        <v>0.43199884313874282</v>
      </c>
      <c r="AQ1415" s="30">
        <f>IF(Riskregister!$E$12="",0,COUNTIF(BM$4:BM$53,"&lt;"&amp;AO1415)*IF(AP1415&lt;0.5,Riskregister!$K$12+(Riskregister!$L$12-Riskregister!$K$12)*SQRT(AP1415/2),Riskregister!$L$12-(Riskregister!$L$12-Riskregister!$K$12)*SQRT((1-AP1415)/2)))</f>
        <v>0</v>
      </c>
      <c r="AR1415" s="30">
        <f t="shared" ca="1" si="870"/>
        <v>0.79805770692199474</v>
      </c>
      <c r="AS1415" s="30">
        <f t="shared" ca="1" si="870"/>
        <v>0.80754749213330446</v>
      </c>
      <c r="AT1415" s="30">
        <f>IF(Riskregister!$E$13="",0,COUNTIF(BN$4:BN$53,"&lt;"&amp;AR1415)*IF(AS1415&lt;0.5,Riskregister!$K$13+(Riskregister!$L$13-Riskregister!$K$13)*SQRT(AS1415/2),Riskregister!$L$13-(Riskregister!$L$13-Riskregister!$K$13)*SQRT((1-AS1415)/2)))</f>
        <v>0</v>
      </c>
      <c r="AU1415" s="30">
        <f t="shared" ca="1" si="871"/>
        <v>0.39595434388108286</v>
      </c>
      <c r="AV1415" s="30">
        <f t="shared" ca="1" si="871"/>
        <v>0.58229713935007532</v>
      </c>
      <c r="AW1415" s="30">
        <f>IF(Riskregister!$E$14="",0,COUNTIF(BO$4:BO$53,"&lt;"&amp;AU1415)*IF(AV1415&lt;0.5,Riskregister!$K$14+(Riskregister!$L$14-Riskregister!$K$14)*SQRT(AV1415/2),Riskregister!$L$14-(Riskregister!$L$14-Riskregister!$K$14)*SQRT((1-AV1415)/2)))</f>
        <v>0</v>
      </c>
      <c r="AX1415" s="30">
        <f t="shared" ca="1" si="872"/>
        <v>0.8487086380712604</v>
      </c>
      <c r="AY1415" s="30">
        <f t="shared" ca="1" si="872"/>
        <v>8.3390398738127369E-2</v>
      </c>
      <c r="AZ1415" s="30">
        <f>IF(Riskregister!$E$15="",0,COUNTIF(BP$4:BP$53,"&lt;"&amp;AX1415)*IF(AY1415&lt;0.5,Riskregister!$K$15+(Riskregister!$L$15-Riskregister!$K$15)*SQRT(AY1415/2),Riskregister!$L$15-(Riskregister!$L$15-Riskregister!$K$15)*SQRT((1-AY1415)/2)))</f>
        <v>0</v>
      </c>
      <c r="BA1415" s="30">
        <f t="shared" ca="1" si="873"/>
        <v>0.61835551072862172</v>
      </c>
      <c r="BB1415" s="30">
        <f t="shared" ca="1" si="873"/>
        <v>0.66632081697373124</v>
      </c>
      <c r="BC1415" s="30">
        <f>IF(Riskregister!$E$16="",0,COUNTIF(BQ$4:BQ$53,"&lt;"&amp;BA1415)*IF(BB1415&lt;0.5,Riskregister!$K$16+(Riskregister!$L$16-Riskregister!$K$16)*SQRT(BB1415/2),Riskregister!$L$16-(Riskregister!$L$16-Riskregister!$K$16)*SQRT((1-BB1415)/2)))</f>
        <v>0</v>
      </c>
      <c r="BD1415" s="30">
        <f t="shared" ca="1" si="874"/>
        <v>3630607.1069280799</v>
      </c>
    </row>
    <row r="1416" spans="20:56" x14ac:dyDescent="0.35">
      <c r="T1416" s="30">
        <f t="shared" ca="1" si="862"/>
        <v>0.58125777975616855</v>
      </c>
      <c r="U1416" s="30">
        <f t="shared" ca="1" si="862"/>
        <v>0.3921969975623194</v>
      </c>
      <c r="V1416" s="30">
        <f ca="1">IF(Riskregister!$E$5="",0,COUNTIF(BF$4:BF$53,"&lt;"&amp;T1416)*IF(U1416&lt;0.5,Riskregister!$K$5+(Riskregister!$L$5-Riskregister!$K$5)*SQRT(U1416/2),Riskregister!$L$5-(Riskregister!$L$5-Riskregister!$K$5)*SQRT((1-U1416)/2)))</f>
        <v>1397094.1826728869</v>
      </c>
      <c r="W1416" s="30">
        <f t="shared" ca="1" si="863"/>
        <v>0.19500647776590563</v>
      </c>
      <c r="X1416" s="30">
        <f t="shared" ca="1" si="863"/>
        <v>7.1025921985991447E-2</v>
      </c>
      <c r="Y1416" s="30">
        <f ca="1">IF(Riskregister!$E$6="",0,COUNTIF(BG$4:BG$53,"&lt;"&amp;W1416)*IF(X1416&lt;0.5,Riskregister!$K$6+(Riskregister!$L$6-Riskregister!$K$6)*SQRT(X1416/2),Riskregister!$L$6-(Riskregister!$L$6-Riskregister!$K$6)*SQRT((1-X1416)/2)))</f>
        <v>539207.89144314756</v>
      </c>
      <c r="Z1416" s="30">
        <f t="shared" ca="1" si="864"/>
        <v>0.16960091509124897</v>
      </c>
      <c r="AA1416" s="30">
        <f t="shared" ca="1" si="864"/>
        <v>0.68461118016774991</v>
      </c>
      <c r="AB1416" s="30">
        <f ca="1">IF(Riskregister!$E$7="",0,COUNTIF(BH$4:BH$53,"&lt;"&amp;Z1416)*IF(AA1416&lt;0.5,Riskregister!$K$7+(Riskregister!$L$7-Riskregister!$K$7)*SQRT(AA1416/2),Riskregister!$L$7-(Riskregister!$L$7-Riskregister!$K$7)*SQRT((1-AA1416)/2)))</f>
        <v>1044049.4235675215</v>
      </c>
      <c r="AC1416" s="30">
        <f t="shared" ca="1" si="865"/>
        <v>0.511547331556372</v>
      </c>
      <c r="AD1416" s="30">
        <f t="shared" ca="1" si="865"/>
        <v>0.92639684389949617</v>
      </c>
      <c r="AE1416" s="30">
        <f ca="1">IF(Riskregister!$E$8="",0,COUNTIF(BI$4:BI$53,"&lt;"&amp;AC1416)*IF(AD1416&lt;0.5,Riskregister!$K$8+(Riskregister!$L$8-Riskregister!$K$8)*SQRT(AD1416/2),Riskregister!$L$8-(Riskregister!$L$8-Riskregister!$K$8)*SQRT((1-AD1416)/2)))</f>
        <v>12295093.027076423</v>
      </c>
      <c r="AF1416" s="30">
        <f t="shared" ca="1" si="866"/>
        <v>0.69309176510564507</v>
      </c>
      <c r="AG1416" s="30">
        <f t="shared" ca="1" si="866"/>
        <v>0.94234170809052065</v>
      </c>
      <c r="AH1416" s="30">
        <f>IF(Riskregister!$E$9="",0,COUNTIF(BJ$4:BJ$53,"&lt;"&amp;AF1416)*IF(AG1416&lt;0.5,Riskregister!$K$9+(Riskregister!$L$9-Riskregister!$K$9)*SQRT(AG1416/2),Riskregister!$L$9-(Riskregister!$L$9-Riskregister!$K$9)*SQRT((1-AG1416)/2)))</f>
        <v>0</v>
      </c>
      <c r="AI1416" s="30">
        <f t="shared" ca="1" si="867"/>
        <v>0.32020270571783571</v>
      </c>
      <c r="AJ1416" s="30">
        <f t="shared" ca="1" si="867"/>
        <v>0.25754101291996667</v>
      </c>
      <c r="AK1416" s="30">
        <f>IF(Riskregister!$E$10="",0,COUNTIF(BK$4:BK$53,"&lt;"&amp;AI1416)*IF(AJ1416&lt;0.5,Riskregister!$K$10+(Riskregister!$L$10-Riskregister!$K$10)*SQRT(AJ1416/2),Riskregister!$L$10-(Riskregister!$L$10-Riskregister!$K$10)*SQRT((1-AJ1416)/2)))</f>
        <v>0</v>
      </c>
      <c r="AL1416" s="30">
        <f t="shared" ca="1" si="868"/>
        <v>8.9788348852413602E-2</v>
      </c>
      <c r="AM1416" s="30">
        <f t="shared" ca="1" si="868"/>
        <v>4.0376618646498774E-2</v>
      </c>
      <c r="AN1416" s="30">
        <f>IF(Riskregister!$E$11="",0,COUNTIF(BL$4:BL$53,"&lt;"&amp;AL1416)*IF(AM1416&lt;0.5,Riskregister!$K$11+(Riskregister!$L$11-Riskregister!$K$11)*SQRT(AM1416/2),Riskregister!$L$11-(Riskregister!$L$11-Riskregister!$K$11)*SQRT((1-AM1416)/2)))</f>
        <v>0</v>
      </c>
      <c r="AO1416" s="30">
        <f t="shared" ca="1" si="869"/>
        <v>1.5558725298562726E-2</v>
      </c>
      <c r="AP1416" s="30">
        <f t="shared" ca="1" si="869"/>
        <v>0.16423972275369125</v>
      </c>
      <c r="AQ1416" s="30">
        <f>IF(Riskregister!$E$12="",0,COUNTIF(BM$4:BM$53,"&lt;"&amp;AO1416)*IF(AP1416&lt;0.5,Riskregister!$K$12+(Riskregister!$L$12-Riskregister!$K$12)*SQRT(AP1416/2),Riskregister!$L$12-(Riskregister!$L$12-Riskregister!$K$12)*SQRT((1-AP1416)/2)))</f>
        <v>0</v>
      </c>
      <c r="AR1416" s="30">
        <f t="shared" ca="1" si="870"/>
        <v>0.1769150248556034</v>
      </c>
      <c r="AS1416" s="30">
        <f t="shared" ca="1" si="870"/>
        <v>0.27975100814060194</v>
      </c>
      <c r="AT1416" s="30">
        <f>IF(Riskregister!$E$13="",0,COUNTIF(BN$4:BN$53,"&lt;"&amp;AR1416)*IF(AS1416&lt;0.5,Riskregister!$K$13+(Riskregister!$L$13-Riskregister!$K$13)*SQRT(AS1416/2),Riskregister!$L$13-(Riskregister!$L$13-Riskregister!$K$13)*SQRT((1-AS1416)/2)))</f>
        <v>0</v>
      </c>
      <c r="AU1416" s="30">
        <f t="shared" ca="1" si="871"/>
        <v>0.3183139793406683</v>
      </c>
      <c r="AV1416" s="30">
        <f t="shared" ca="1" si="871"/>
        <v>0.97795463282338024</v>
      </c>
      <c r="AW1416" s="30">
        <f>IF(Riskregister!$E$14="",0,COUNTIF(BO$4:BO$53,"&lt;"&amp;AU1416)*IF(AV1416&lt;0.5,Riskregister!$K$14+(Riskregister!$L$14-Riskregister!$K$14)*SQRT(AV1416/2),Riskregister!$L$14-(Riskregister!$L$14-Riskregister!$K$14)*SQRT((1-AV1416)/2)))</f>
        <v>0</v>
      </c>
      <c r="AX1416" s="30">
        <f t="shared" ca="1" si="872"/>
        <v>6.7544666422743704E-2</v>
      </c>
      <c r="AY1416" s="30">
        <f t="shared" ca="1" si="872"/>
        <v>0.68038877126228803</v>
      </c>
      <c r="AZ1416" s="30">
        <f>IF(Riskregister!$E$15="",0,COUNTIF(BP$4:BP$53,"&lt;"&amp;AX1416)*IF(AY1416&lt;0.5,Riskregister!$K$15+(Riskregister!$L$15-Riskregister!$K$15)*SQRT(AY1416/2),Riskregister!$L$15-(Riskregister!$L$15-Riskregister!$K$15)*SQRT((1-AY1416)/2)))</f>
        <v>0</v>
      </c>
      <c r="BA1416" s="30">
        <f t="shared" ca="1" si="873"/>
        <v>0.58933387356555977</v>
      </c>
      <c r="BB1416" s="30">
        <f t="shared" ca="1" si="873"/>
        <v>0.40872329744829261</v>
      </c>
      <c r="BC1416" s="30">
        <f>IF(Riskregister!$E$16="",0,COUNTIF(BQ$4:BQ$53,"&lt;"&amp;BA1416)*IF(BB1416&lt;0.5,Riskregister!$K$16+(Riskregister!$L$16-Riskregister!$K$16)*SQRT(BB1416/2),Riskregister!$L$16-(Riskregister!$L$16-Riskregister!$K$16)*SQRT((1-BB1416)/2)))</f>
        <v>0</v>
      </c>
      <c r="BD1416" s="30">
        <f t="shared" ca="1" si="874"/>
        <v>15275444.524759978</v>
      </c>
    </row>
    <row r="1417" spans="20:56" x14ac:dyDescent="0.35">
      <c r="T1417" s="30">
        <f t="shared" ca="1" si="862"/>
        <v>0.27859826087006545</v>
      </c>
      <c r="U1417" s="30">
        <f t="shared" ca="1" si="862"/>
        <v>0.19754632322374233</v>
      </c>
      <c r="V1417" s="30">
        <f ca="1">IF(Riskregister!$E$5="",0,COUNTIF(BF$4:BF$53,"&lt;"&amp;T1417)*IF(U1417&lt;0.5,Riskregister!$K$5+(Riskregister!$L$5-Riskregister!$K$5)*SQRT(U1417/2),Riskregister!$L$5-(Riskregister!$L$5-Riskregister!$K$5)*SQRT((1-U1417)/2)))</f>
        <v>582853.78008012485</v>
      </c>
      <c r="W1417" s="30">
        <f t="shared" ca="1" si="863"/>
        <v>0.59926337487511172</v>
      </c>
      <c r="X1417" s="30">
        <f t="shared" ca="1" si="863"/>
        <v>0.80407763671578569</v>
      </c>
      <c r="Y1417" s="30">
        <f ca="1">IF(Riskregister!$E$6="",0,COUNTIF(BG$4:BG$53,"&lt;"&amp;W1417)*IF(X1417&lt;0.5,Riskregister!$K$6+(Riskregister!$L$6-Riskregister!$K$6)*SQRT(X1417/2),Riskregister!$L$6-(Riskregister!$L$6-Riskregister!$K$6)*SQRT((1-X1417)/2)))</f>
        <v>2873244.9626996517</v>
      </c>
      <c r="Z1417" s="30">
        <f t="shared" ca="1" si="864"/>
        <v>0.23284632754037582</v>
      </c>
      <c r="AA1417" s="30">
        <f t="shared" ca="1" si="864"/>
        <v>0.9224206035762077</v>
      </c>
      <c r="AB1417" s="30">
        <f ca="1">IF(Riskregister!$E$7="",0,COUNTIF(BH$4:BH$53,"&lt;"&amp;Z1417)*IF(AA1417&lt;0.5,Riskregister!$K$7+(Riskregister!$L$7-Riskregister!$K$7)*SQRT(AA1417/2),Riskregister!$L$7-(Riskregister!$L$7-Riskregister!$K$7)*SQRT((1-AA1417)/2)))</f>
        <v>1324268.5935637429</v>
      </c>
      <c r="AC1417" s="30">
        <f t="shared" ca="1" si="865"/>
        <v>0.78273234027662819</v>
      </c>
      <c r="AD1417" s="30">
        <f t="shared" ca="1" si="865"/>
        <v>3.2330577418592799E-2</v>
      </c>
      <c r="AE1417" s="30">
        <f ca="1">IF(Riskregister!$E$8="",0,COUNTIF(BI$4:BI$53,"&lt;"&amp;AC1417)*IF(AD1417&lt;0.5,Riskregister!$K$8+(Riskregister!$L$8-Riskregister!$K$8)*SQRT(AD1417/2),Riskregister!$L$8-(Riskregister!$L$8-Riskregister!$K$8)*SQRT((1-AD1417)/2)))</f>
        <v>3590284.4268859969</v>
      </c>
      <c r="AF1417" s="30">
        <f t="shared" ca="1" si="866"/>
        <v>0.40775435312825559</v>
      </c>
      <c r="AG1417" s="30">
        <f t="shared" ca="1" si="866"/>
        <v>0.75374893384494324</v>
      </c>
      <c r="AH1417" s="30">
        <f>IF(Riskregister!$E$9="",0,COUNTIF(BJ$4:BJ$53,"&lt;"&amp;AF1417)*IF(AG1417&lt;0.5,Riskregister!$K$9+(Riskregister!$L$9-Riskregister!$K$9)*SQRT(AG1417/2),Riskregister!$L$9-(Riskregister!$L$9-Riskregister!$K$9)*SQRT((1-AG1417)/2)))</f>
        <v>0</v>
      </c>
      <c r="AI1417" s="30">
        <f t="shared" ca="1" si="867"/>
        <v>0.5641709923889513</v>
      </c>
      <c r="AJ1417" s="30">
        <f t="shared" ca="1" si="867"/>
        <v>0.34091973437763479</v>
      </c>
      <c r="AK1417" s="30">
        <f>IF(Riskregister!$E$10="",0,COUNTIF(BK$4:BK$53,"&lt;"&amp;AI1417)*IF(AJ1417&lt;0.5,Riskregister!$K$10+(Riskregister!$L$10-Riskregister!$K$10)*SQRT(AJ1417/2),Riskregister!$L$10-(Riskregister!$L$10-Riskregister!$K$10)*SQRT((1-AJ1417)/2)))</f>
        <v>0</v>
      </c>
      <c r="AL1417" s="30">
        <f t="shared" ca="1" si="868"/>
        <v>0.48329135355364594</v>
      </c>
      <c r="AM1417" s="30">
        <f t="shared" ca="1" si="868"/>
        <v>0.54358442766408388</v>
      </c>
      <c r="AN1417" s="30">
        <f>IF(Riskregister!$E$11="",0,COUNTIF(BL$4:BL$53,"&lt;"&amp;AL1417)*IF(AM1417&lt;0.5,Riskregister!$K$11+(Riskregister!$L$11-Riskregister!$K$11)*SQRT(AM1417/2),Riskregister!$L$11-(Riskregister!$L$11-Riskregister!$K$11)*SQRT((1-AM1417)/2)))</f>
        <v>0</v>
      </c>
      <c r="AO1417" s="30">
        <f t="shared" ca="1" si="869"/>
        <v>0.68230069824894057</v>
      </c>
      <c r="AP1417" s="30">
        <f t="shared" ca="1" si="869"/>
        <v>0.26565450120106182</v>
      </c>
      <c r="AQ1417" s="30">
        <f>IF(Riskregister!$E$12="",0,COUNTIF(BM$4:BM$53,"&lt;"&amp;AO1417)*IF(AP1417&lt;0.5,Riskregister!$K$12+(Riskregister!$L$12-Riskregister!$K$12)*SQRT(AP1417/2),Riskregister!$L$12-(Riskregister!$L$12-Riskregister!$K$12)*SQRT((1-AP1417)/2)))</f>
        <v>0</v>
      </c>
      <c r="AR1417" s="30">
        <f t="shared" ca="1" si="870"/>
        <v>0.8363397349538878</v>
      </c>
      <c r="AS1417" s="30">
        <f t="shared" ca="1" si="870"/>
        <v>0.52300896823920862</v>
      </c>
      <c r="AT1417" s="30">
        <f>IF(Riskregister!$E$13="",0,COUNTIF(BN$4:BN$53,"&lt;"&amp;AR1417)*IF(AS1417&lt;0.5,Riskregister!$K$13+(Riskregister!$L$13-Riskregister!$K$13)*SQRT(AS1417/2),Riskregister!$L$13-(Riskregister!$L$13-Riskregister!$K$13)*SQRT((1-AS1417)/2)))</f>
        <v>0</v>
      </c>
      <c r="AU1417" s="30">
        <f t="shared" ca="1" si="871"/>
        <v>0.73283020499718743</v>
      </c>
      <c r="AV1417" s="30">
        <f t="shared" ca="1" si="871"/>
        <v>0.40487585100776002</v>
      </c>
      <c r="AW1417" s="30">
        <f>IF(Riskregister!$E$14="",0,COUNTIF(BO$4:BO$53,"&lt;"&amp;AU1417)*IF(AV1417&lt;0.5,Riskregister!$K$14+(Riskregister!$L$14-Riskregister!$K$14)*SQRT(AV1417/2),Riskregister!$L$14-(Riskregister!$L$14-Riskregister!$K$14)*SQRT((1-AV1417)/2)))</f>
        <v>0</v>
      </c>
      <c r="AX1417" s="30">
        <f t="shared" ca="1" si="872"/>
        <v>0.5392496486622983</v>
      </c>
      <c r="AY1417" s="30">
        <f t="shared" ca="1" si="872"/>
        <v>0.25829292490382127</v>
      </c>
      <c r="AZ1417" s="30">
        <f>IF(Riskregister!$E$15="",0,COUNTIF(BP$4:BP$53,"&lt;"&amp;AX1417)*IF(AY1417&lt;0.5,Riskregister!$K$15+(Riskregister!$L$15-Riskregister!$K$15)*SQRT(AY1417/2),Riskregister!$L$15-(Riskregister!$L$15-Riskregister!$K$15)*SQRT((1-AY1417)/2)))</f>
        <v>0</v>
      </c>
      <c r="BA1417" s="30">
        <f t="shared" ca="1" si="873"/>
        <v>0.77229838474431534</v>
      </c>
      <c r="BB1417" s="30">
        <f t="shared" ca="1" si="873"/>
        <v>0.3754506877295859</v>
      </c>
      <c r="BC1417" s="30">
        <f>IF(Riskregister!$E$16="",0,COUNTIF(BQ$4:BQ$53,"&lt;"&amp;BA1417)*IF(BB1417&lt;0.5,Riskregister!$K$16+(Riskregister!$L$16-Riskregister!$K$16)*SQRT(BB1417/2),Riskregister!$L$16-(Riskregister!$L$16-Riskregister!$K$16)*SQRT((1-BB1417)/2)))</f>
        <v>0</v>
      </c>
      <c r="BD1417" s="30">
        <f t="shared" ca="1" si="874"/>
        <v>8370651.7632295163</v>
      </c>
    </row>
    <row r="1418" spans="20:56" x14ac:dyDescent="0.35">
      <c r="T1418" s="30">
        <f t="shared" ca="1" si="862"/>
        <v>0.50730566356857454</v>
      </c>
      <c r="U1418" s="30">
        <f t="shared" ca="1" si="862"/>
        <v>3.8600400739897678E-3</v>
      </c>
      <c r="V1418" s="30">
        <f ca="1">IF(Riskregister!$E$5="",0,COUNTIF(BF$4:BF$53,"&lt;"&amp;T1418)*IF(U1418&lt;0.5,Riskregister!$K$5+(Riskregister!$L$5-Riskregister!$K$5)*SQRT(U1418/2),Riskregister!$L$5-(Riskregister!$L$5-Riskregister!$K$5)*SQRT((1-U1418)/2)))</f>
        <v>509308.19098086853</v>
      </c>
      <c r="W1418" s="30">
        <f t="shared" ca="1" si="863"/>
        <v>0.16369183079335292</v>
      </c>
      <c r="X1418" s="30">
        <f t="shared" ca="1" si="863"/>
        <v>0.54903301585453945</v>
      </c>
      <c r="Y1418" s="30">
        <f ca="1">IF(Riskregister!$E$6="",0,COUNTIF(BG$4:BG$53,"&lt;"&amp;W1418)*IF(X1418&lt;0.5,Riskregister!$K$6+(Riskregister!$L$6-Riskregister!$K$6)*SQRT(X1418/2),Riskregister!$L$6-(Riskregister!$L$6-Riskregister!$K$6)*SQRT((1-X1418)/2)))</f>
        <v>1145268.1623364869</v>
      </c>
      <c r="Z1418" s="30">
        <f t="shared" ca="1" si="864"/>
        <v>4.6864347775575466E-2</v>
      </c>
      <c r="AA1418" s="30">
        <f t="shared" ca="1" si="864"/>
        <v>0.97871804177509381</v>
      </c>
      <c r="AB1418" s="30">
        <f ca="1">IF(Riskregister!$E$7="",0,COUNTIF(BH$4:BH$53,"&lt;"&amp;Z1418)*IF(AA1418&lt;0.5,Riskregister!$K$7+(Riskregister!$L$7-Riskregister!$K$7)*SQRT(AA1418/2),Riskregister!$L$7-(Riskregister!$L$7-Riskregister!$K$7)*SQRT((1-AA1418)/2)))</f>
        <v>727791.41487951716</v>
      </c>
      <c r="AC1418" s="30">
        <f t="shared" ca="1" si="865"/>
        <v>0.40775959720710586</v>
      </c>
      <c r="AD1418" s="30">
        <f t="shared" ca="1" si="865"/>
        <v>0.70296507838915367</v>
      </c>
      <c r="AE1418" s="30">
        <f ca="1">IF(Riskregister!$E$8="",0,COUNTIF(BI$4:BI$53,"&lt;"&amp;AC1418)*IF(AD1418&lt;0.5,Riskregister!$K$8+(Riskregister!$L$8-Riskregister!$K$8)*SQRT(AD1418/2),Riskregister!$L$8-(Riskregister!$L$8-Riskregister!$K$8)*SQRT((1-AD1418)/2)))</f>
        <v>6377431.4586515836</v>
      </c>
      <c r="AF1418" s="30">
        <f t="shared" ca="1" si="866"/>
        <v>0.17557511263713854</v>
      </c>
      <c r="AG1418" s="30">
        <f t="shared" ca="1" si="866"/>
        <v>0.8759119883147366</v>
      </c>
      <c r="AH1418" s="30">
        <f>IF(Riskregister!$E$9="",0,COUNTIF(BJ$4:BJ$53,"&lt;"&amp;AF1418)*IF(AG1418&lt;0.5,Riskregister!$K$9+(Riskregister!$L$9-Riskregister!$K$9)*SQRT(AG1418/2),Riskregister!$L$9-(Riskregister!$L$9-Riskregister!$K$9)*SQRT((1-AG1418)/2)))</f>
        <v>0</v>
      </c>
      <c r="AI1418" s="30">
        <f t="shared" ca="1" si="867"/>
        <v>1.457853706315726E-2</v>
      </c>
      <c r="AJ1418" s="30">
        <f t="shared" ca="1" si="867"/>
        <v>1.2407777768152828E-2</v>
      </c>
      <c r="AK1418" s="30">
        <f>IF(Riskregister!$E$10="",0,COUNTIF(BK$4:BK$53,"&lt;"&amp;AI1418)*IF(AJ1418&lt;0.5,Riskregister!$K$10+(Riskregister!$L$10-Riskregister!$K$10)*SQRT(AJ1418/2),Riskregister!$L$10-(Riskregister!$L$10-Riskregister!$K$10)*SQRT((1-AJ1418)/2)))</f>
        <v>0</v>
      </c>
      <c r="AL1418" s="30">
        <f t="shared" ca="1" si="868"/>
        <v>0.98514920700075725</v>
      </c>
      <c r="AM1418" s="30">
        <f t="shared" ca="1" si="868"/>
        <v>0.36489187871599948</v>
      </c>
      <c r="AN1418" s="30">
        <f>IF(Riskregister!$E$11="",0,COUNTIF(BL$4:BL$53,"&lt;"&amp;AL1418)*IF(AM1418&lt;0.5,Riskregister!$K$11+(Riskregister!$L$11-Riskregister!$K$11)*SQRT(AM1418/2),Riskregister!$L$11-(Riskregister!$L$11-Riskregister!$K$11)*SQRT((1-AM1418)/2)))</f>
        <v>0</v>
      </c>
      <c r="AO1418" s="30">
        <f t="shared" ca="1" si="869"/>
        <v>0.77861562852987509</v>
      </c>
      <c r="AP1418" s="30">
        <f t="shared" ca="1" si="869"/>
        <v>0.99494283805129313</v>
      </c>
      <c r="AQ1418" s="30">
        <f>IF(Riskregister!$E$12="",0,COUNTIF(BM$4:BM$53,"&lt;"&amp;AO1418)*IF(AP1418&lt;0.5,Riskregister!$K$12+(Riskregister!$L$12-Riskregister!$K$12)*SQRT(AP1418/2),Riskregister!$L$12-(Riskregister!$L$12-Riskregister!$K$12)*SQRT((1-AP1418)/2)))</f>
        <v>0</v>
      </c>
      <c r="AR1418" s="30">
        <f t="shared" ca="1" si="870"/>
        <v>0.51839856627964853</v>
      </c>
      <c r="AS1418" s="30">
        <f t="shared" ca="1" si="870"/>
        <v>0.14813784701754518</v>
      </c>
      <c r="AT1418" s="30">
        <f>IF(Riskregister!$E$13="",0,COUNTIF(BN$4:BN$53,"&lt;"&amp;AR1418)*IF(AS1418&lt;0.5,Riskregister!$K$13+(Riskregister!$L$13-Riskregister!$K$13)*SQRT(AS1418/2),Riskregister!$L$13-(Riskregister!$L$13-Riskregister!$K$13)*SQRT((1-AS1418)/2)))</f>
        <v>0</v>
      </c>
      <c r="AU1418" s="30">
        <f t="shared" ca="1" si="871"/>
        <v>0.74099251837927382</v>
      </c>
      <c r="AV1418" s="30">
        <f t="shared" ca="1" si="871"/>
        <v>0.97792735611802795</v>
      </c>
      <c r="AW1418" s="30">
        <f>IF(Riskregister!$E$14="",0,COUNTIF(BO$4:BO$53,"&lt;"&amp;AU1418)*IF(AV1418&lt;0.5,Riskregister!$K$14+(Riskregister!$L$14-Riskregister!$K$14)*SQRT(AV1418/2),Riskregister!$L$14-(Riskregister!$L$14-Riskregister!$K$14)*SQRT((1-AV1418)/2)))</f>
        <v>0</v>
      </c>
      <c r="AX1418" s="30">
        <f t="shared" ca="1" si="872"/>
        <v>0.59636760048688386</v>
      </c>
      <c r="AY1418" s="30">
        <f t="shared" ca="1" si="872"/>
        <v>0.69342390305519641</v>
      </c>
      <c r="AZ1418" s="30">
        <f>IF(Riskregister!$E$15="",0,COUNTIF(BP$4:BP$53,"&lt;"&amp;AX1418)*IF(AY1418&lt;0.5,Riskregister!$K$15+(Riskregister!$L$15-Riskregister!$K$15)*SQRT(AY1418/2),Riskregister!$L$15-(Riskregister!$L$15-Riskregister!$K$15)*SQRT((1-AY1418)/2)))</f>
        <v>0</v>
      </c>
      <c r="BA1418" s="30">
        <f t="shared" ca="1" si="873"/>
        <v>0.82430503939841482</v>
      </c>
      <c r="BB1418" s="30">
        <f t="shared" ca="1" si="873"/>
        <v>0.7728965357066756</v>
      </c>
      <c r="BC1418" s="30">
        <f>IF(Riskregister!$E$16="",0,COUNTIF(BQ$4:BQ$53,"&lt;"&amp;BA1418)*IF(BB1418&lt;0.5,Riskregister!$K$16+(Riskregister!$L$16-Riskregister!$K$16)*SQRT(BB1418/2),Riskregister!$L$16-(Riskregister!$L$16-Riskregister!$K$16)*SQRT((1-BB1418)/2)))</f>
        <v>0</v>
      </c>
      <c r="BD1418" s="30">
        <f t="shared" ca="1" si="874"/>
        <v>8759799.226848457</v>
      </c>
    </row>
    <row r="1419" spans="20:56" x14ac:dyDescent="0.35">
      <c r="T1419" s="30">
        <f t="shared" ca="1" si="862"/>
        <v>0.88396994462686795</v>
      </c>
      <c r="U1419" s="30">
        <f t="shared" ca="1" si="862"/>
        <v>0.52950610432884837</v>
      </c>
      <c r="V1419" s="30">
        <f ca="1">IF(Riskregister!$E$5="",0,COUNTIF(BF$4:BF$53,"&lt;"&amp;T1419)*IF(U1419&lt;0.5,Riskregister!$K$5+(Riskregister!$L$5-Riskregister!$K$5)*SQRT(U1419/2),Riskregister!$L$5-(Riskregister!$L$5-Riskregister!$K$5)*SQRT((1-U1419)/2)))</f>
        <v>2290438.9095115312</v>
      </c>
      <c r="W1419" s="30">
        <f t="shared" ca="1" si="863"/>
        <v>0.11247492372299872</v>
      </c>
      <c r="X1419" s="30">
        <f t="shared" ca="1" si="863"/>
        <v>0.32038816724946129</v>
      </c>
      <c r="Y1419" s="30">
        <f ca="1">IF(Riskregister!$E$6="",0,COUNTIF(BG$4:BG$53,"&lt;"&amp;W1419)*IF(X1419&lt;0.5,Riskregister!$K$6+(Riskregister!$L$6-Riskregister!$K$6)*SQRT(X1419/2),Riskregister!$L$6-(Riskregister!$L$6-Riskregister!$K$6)*SQRT((1-X1419)/2)))</f>
        <v>0</v>
      </c>
      <c r="Z1419" s="30">
        <f t="shared" ca="1" si="864"/>
        <v>0.42946211417688218</v>
      </c>
      <c r="AA1419" s="30">
        <f t="shared" ca="1" si="864"/>
        <v>0.24696716437632704</v>
      </c>
      <c r="AB1419" s="30">
        <f ca="1">IF(Riskregister!$E$7="",0,COUNTIF(BH$4:BH$53,"&lt;"&amp;Z1419)*IF(AA1419&lt;0.5,Riskregister!$K$7+(Riskregister!$L$7-Riskregister!$K$7)*SQRT(AA1419/2),Riskregister!$L$7-(Riskregister!$L$7-Riskregister!$K$7)*SQRT((1-AA1419)/2)))</f>
        <v>1037944.847159868</v>
      </c>
      <c r="AC1419" s="30">
        <f t="shared" ca="1" si="865"/>
        <v>0.74570138257245033</v>
      </c>
      <c r="AD1419" s="30">
        <f t="shared" ca="1" si="865"/>
        <v>0.68089659788396728</v>
      </c>
      <c r="AE1419" s="30">
        <f ca="1">IF(Riskregister!$E$8="",0,COUNTIF(BI$4:BI$53,"&lt;"&amp;AC1419)*IF(AD1419&lt;0.5,Riskregister!$K$8+(Riskregister!$L$8-Riskregister!$K$8)*SQRT(AD1419/2),Riskregister!$L$8-(Riskregister!$L$8-Riskregister!$K$8)*SQRT((1-AD1419)/2)))</f>
        <v>12490542.414931335</v>
      </c>
      <c r="AF1419" s="30">
        <f t="shared" ca="1" si="866"/>
        <v>0.67210081444832914</v>
      </c>
      <c r="AG1419" s="30">
        <f t="shared" ca="1" si="866"/>
        <v>0.25013671055489717</v>
      </c>
      <c r="AH1419" s="30">
        <f>IF(Riskregister!$E$9="",0,COUNTIF(BJ$4:BJ$53,"&lt;"&amp;AF1419)*IF(AG1419&lt;0.5,Riskregister!$K$9+(Riskregister!$L$9-Riskregister!$K$9)*SQRT(AG1419/2),Riskregister!$L$9-(Riskregister!$L$9-Riskregister!$K$9)*SQRT((1-AG1419)/2)))</f>
        <v>0</v>
      </c>
      <c r="AI1419" s="30">
        <f t="shared" ca="1" si="867"/>
        <v>0.67207114952581326</v>
      </c>
      <c r="AJ1419" s="30">
        <f t="shared" ca="1" si="867"/>
        <v>0.5318721358090992</v>
      </c>
      <c r="AK1419" s="30">
        <f>IF(Riskregister!$E$10="",0,COUNTIF(BK$4:BK$53,"&lt;"&amp;AI1419)*IF(AJ1419&lt;0.5,Riskregister!$K$10+(Riskregister!$L$10-Riskregister!$K$10)*SQRT(AJ1419/2),Riskregister!$L$10-(Riskregister!$L$10-Riskregister!$K$10)*SQRT((1-AJ1419)/2)))</f>
        <v>0</v>
      </c>
      <c r="AL1419" s="30">
        <f t="shared" ca="1" si="868"/>
        <v>0.7439863535259178</v>
      </c>
      <c r="AM1419" s="30">
        <f t="shared" ca="1" si="868"/>
        <v>1.2790328090878766E-2</v>
      </c>
      <c r="AN1419" s="30">
        <f>IF(Riskregister!$E$11="",0,COUNTIF(BL$4:BL$53,"&lt;"&amp;AL1419)*IF(AM1419&lt;0.5,Riskregister!$K$11+(Riskregister!$L$11-Riskregister!$K$11)*SQRT(AM1419/2),Riskregister!$L$11-(Riskregister!$L$11-Riskregister!$K$11)*SQRT((1-AM1419)/2)))</f>
        <v>0</v>
      </c>
      <c r="AO1419" s="30">
        <f t="shared" ca="1" si="869"/>
        <v>0.71922463179358276</v>
      </c>
      <c r="AP1419" s="30">
        <f t="shared" ca="1" si="869"/>
        <v>0.85841040348159392</v>
      </c>
      <c r="AQ1419" s="30">
        <f>IF(Riskregister!$E$12="",0,COUNTIF(BM$4:BM$53,"&lt;"&amp;AO1419)*IF(AP1419&lt;0.5,Riskregister!$K$12+(Riskregister!$L$12-Riskregister!$K$12)*SQRT(AP1419/2),Riskregister!$L$12-(Riskregister!$L$12-Riskregister!$K$12)*SQRT((1-AP1419)/2)))</f>
        <v>0</v>
      </c>
      <c r="AR1419" s="30">
        <f t="shared" ca="1" si="870"/>
        <v>0.62752240548627891</v>
      </c>
      <c r="AS1419" s="30">
        <f t="shared" ca="1" si="870"/>
        <v>0.18310003322657986</v>
      </c>
      <c r="AT1419" s="30">
        <f>IF(Riskregister!$E$13="",0,COUNTIF(BN$4:BN$53,"&lt;"&amp;AR1419)*IF(AS1419&lt;0.5,Riskregister!$K$13+(Riskregister!$L$13-Riskregister!$K$13)*SQRT(AS1419/2),Riskregister!$L$13-(Riskregister!$L$13-Riskregister!$K$13)*SQRT((1-AS1419)/2)))</f>
        <v>0</v>
      </c>
      <c r="AU1419" s="30">
        <f t="shared" ca="1" si="871"/>
        <v>0.72348404950812306</v>
      </c>
      <c r="AV1419" s="30">
        <f t="shared" ca="1" si="871"/>
        <v>0.42338570925985697</v>
      </c>
      <c r="AW1419" s="30">
        <f>IF(Riskregister!$E$14="",0,COUNTIF(BO$4:BO$53,"&lt;"&amp;AU1419)*IF(AV1419&lt;0.5,Riskregister!$K$14+(Riskregister!$L$14-Riskregister!$K$14)*SQRT(AV1419/2),Riskregister!$L$14-(Riskregister!$L$14-Riskregister!$K$14)*SQRT((1-AV1419)/2)))</f>
        <v>0</v>
      </c>
      <c r="AX1419" s="30">
        <f t="shared" ca="1" si="872"/>
        <v>0.36165424520730427</v>
      </c>
      <c r="AY1419" s="30">
        <f t="shared" ca="1" si="872"/>
        <v>9.2661880660695251E-2</v>
      </c>
      <c r="AZ1419" s="30">
        <f>IF(Riskregister!$E$15="",0,COUNTIF(BP$4:BP$53,"&lt;"&amp;AX1419)*IF(AY1419&lt;0.5,Riskregister!$K$15+(Riskregister!$L$15-Riskregister!$K$15)*SQRT(AY1419/2),Riskregister!$L$15-(Riskregister!$L$15-Riskregister!$K$15)*SQRT((1-AY1419)/2)))</f>
        <v>0</v>
      </c>
      <c r="BA1419" s="30">
        <f t="shared" ca="1" si="873"/>
        <v>0.41657776915693734</v>
      </c>
      <c r="BB1419" s="30">
        <f t="shared" ca="1" si="873"/>
        <v>0.79761305377352609</v>
      </c>
      <c r="BC1419" s="30">
        <f>IF(Riskregister!$E$16="",0,COUNTIF(BQ$4:BQ$53,"&lt;"&amp;BA1419)*IF(BB1419&lt;0.5,Riskregister!$K$16+(Riskregister!$L$16-Riskregister!$K$16)*SQRT(BB1419/2),Riskregister!$L$16-(Riskregister!$L$16-Riskregister!$K$16)*SQRT((1-BB1419)/2)))</f>
        <v>0</v>
      </c>
      <c r="BD1419" s="30">
        <f t="shared" ca="1" si="874"/>
        <v>15818926.171602733</v>
      </c>
    </row>
    <row r="1420" spans="20:56" x14ac:dyDescent="0.35">
      <c r="T1420" s="30">
        <f t="shared" ca="1" si="862"/>
        <v>0.42523901333434644</v>
      </c>
      <c r="U1420" s="30">
        <f t="shared" ca="1" si="862"/>
        <v>0.52112849758784197</v>
      </c>
      <c r="V1420" s="30">
        <f ca="1">IF(Riskregister!$E$5="",0,COUNTIF(BF$4:BF$53,"&lt;"&amp;T1420)*IF(U1420&lt;0.5,Riskregister!$K$5+(Riskregister!$L$5-Riskregister!$K$5)*SQRT(U1420/2),Riskregister!$L$5-(Riskregister!$L$5-Riskregister!$K$5)*SQRT((1-U1420)/2)))</f>
        <v>1139415.6703545875</v>
      </c>
      <c r="W1420" s="30">
        <f t="shared" ca="1" si="863"/>
        <v>0.20997673558827301</v>
      </c>
      <c r="X1420" s="30">
        <f t="shared" ca="1" si="863"/>
        <v>0.26591340281119547</v>
      </c>
      <c r="Y1420" s="30">
        <f ca="1">IF(Riskregister!$E$6="",0,COUNTIF(BG$4:BG$53,"&lt;"&amp;W1420)*IF(X1420&lt;0.5,Riskregister!$K$6+(Riskregister!$L$6-Riskregister!$K$6)*SQRT(X1420/2),Riskregister!$L$6-(Riskregister!$L$6-Riskregister!$K$6)*SQRT((1-X1420)/2)))</f>
        <v>856338.10841222422</v>
      </c>
      <c r="Z1420" s="30">
        <f t="shared" ca="1" si="864"/>
        <v>0.30148530813336694</v>
      </c>
      <c r="AA1420" s="30">
        <f t="shared" ca="1" si="864"/>
        <v>0.23209028418848909</v>
      </c>
      <c r="AB1420" s="30">
        <f ca="1">IF(Riskregister!$E$7="",0,COUNTIF(BH$4:BH$53,"&lt;"&amp;Z1420)*IF(AA1420&lt;0.5,Riskregister!$K$7+(Riskregister!$L$7-Riskregister!$K$7)*SQRT(AA1420/2),Riskregister!$L$7-(Riskregister!$L$7-Riskregister!$K$7)*SQRT((1-AA1420)/2)))</f>
        <v>846144.48556002253</v>
      </c>
      <c r="AC1420" s="30">
        <f t="shared" ca="1" si="865"/>
        <v>0.85131505790083617</v>
      </c>
      <c r="AD1420" s="30">
        <f t="shared" ca="1" si="865"/>
        <v>3.4145765286165308E-2</v>
      </c>
      <c r="AE1420" s="30">
        <f ca="1">IF(Riskregister!$E$8="",0,COUNTIF(BI$4:BI$53,"&lt;"&amp;AC1420)*IF(AD1420&lt;0.5,Riskregister!$K$8+(Riskregister!$L$8-Riskregister!$K$8)*SQRT(AD1420/2),Riskregister!$L$8-(Riskregister!$L$8-Riskregister!$K$8)*SQRT((1-AD1420)/2)))</f>
        <v>4570586.1719942652</v>
      </c>
      <c r="AF1420" s="30">
        <f t="shared" ca="1" si="866"/>
        <v>0.17597952979810583</v>
      </c>
      <c r="AG1420" s="30">
        <f t="shared" ca="1" si="866"/>
        <v>0.38576185529659723</v>
      </c>
      <c r="AH1420" s="30">
        <f>IF(Riskregister!$E$9="",0,COUNTIF(BJ$4:BJ$53,"&lt;"&amp;AF1420)*IF(AG1420&lt;0.5,Riskregister!$K$9+(Riskregister!$L$9-Riskregister!$K$9)*SQRT(AG1420/2),Riskregister!$L$9-(Riskregister!$L$9-Riskregister!$K$9)*SQRT((1-AG1420)/2)))</f>
        <v>0</v>
      </c>
      <c r="AI1420" s="30">
        <f t="shared" ca="1" si="867"/>
        <v>0.31363117511551708</v>
      </c>
      <c r="AJ1420" s="30">
        <f t="shared" ca="1" si="867"/>
        <v>0.74893448625072312</v>
      </c>
      <c r="AK1420" s="30">
        <f>IF(Riskregister!$E$10="",0,COUNTIF(BK$4:BK$53,"&lt;"&amp;AI1420)*IF(AJ1420&lt;0.5,Riskregister!$K$10+(Riskregister!$L$10-Riskregister!$K$10)*SQRT(AJ1420/2),Riskregister!$L$10-(Riskregister!$L$10-Riskregister!$K$10)*SQRT((1-AJ1420)/2)))</f>
        <v>0</v>
      </c>
      <c r="AL1420" s="30">
        <f t="shared" ca="1" si="868"/>
        <v>0.71435474975218416</v>
      </c>
      <c r="AM1420" s="30">
        <f t="shared" ca="1" si="868"/>
        <v>0.91586084450157113</v>
      </c>
      <c r="AN1420" s="30">
        <f>IF(Riskregister!$E$11="",0,COUNTIF(BL$4:BL$53,"&lt;"&amp;AL1420)*IF(AM1420&lt;0.5,Riskregister!$K$11+(Riskregister!$L$11-Riskregister!$K$11)*SQRT(AM1420/2),Riskregister!$L$11-(Riskregister!$L$11-Riskregister!$K$11)*SQRT((1-AM1420)/2)))</f>
        <v>0</v>
      </c>
      <c r="AO1420" s="30">
        <f t="shared" ca="1" si="869"/>
        <v>0.68976211315318381</v>
      </c>
      <c r="AP1420" s="30">
        <f t="shared" ca="1" si="869"/>
        <v>0.86143673056213765</v>
      </c>
      <c r="AQ1420" s="30">
        <f>IF(Riskregister!$E$12="",0,COUNTIF(BM$4:BM$53,"&lt;"&amp;AO1420)*IF(AP1420&lt;0.5,Riskregister!$K$12+(Riskregister!$L$12-Riskregister!$K$12)*SQRT(AP1420/2),Riskregister!$L$12-(Riskregister!$L$12-Riskregister!$K$12)*SQRT((1-AP1420)/2)))</f>
        <v>0</v>
      </c>
      <c r="AR1420" s="30">
        <f t="shared" ca="1" si="870"/>
        <v>0.4110609657082539</v>
      </c>
      <c r="AS1420" s="30">
        <f t="shared" ca="1" si="870"/>
        <v>0.72180178524149674</v>
      </c>
      <c r="AT1420" s="30">
        <f>IF(Riskregister!$E$13="",0,COUNTIF(BN$4:BN$53,"&lt;"&amp;AR1420)*IF(AS1420&lt;0.5,Riskregister!$K$13+(Riskregister!$L$13-Riskregister!$K$13)*SQRT(AS1420/2),Riskregister!$L$13-(Riskregister!$L$13-Riskregister!$K$13)*SQRT((1-AS1420)/2)))</f>
        <v>0</v>
      </c>
      <c r="AU1420" s="30">
        <f t="shared" ca="1" si="871"/>
        <v>0.22622605970254994</v>
      </c>
      <c r="AV1420" s="30">
        <f t="shared" ca="1" si="871"/>
        <v>0.52898902768533917</v>
      </c>
      <c r="AW1420" s="30">
        <f>IF(Riskregister!$E$14="",0,COUNTIF(BO$4:BO$53,"&lt;"&amp;AU1420)*IF(AV1420&lt;0.5,Riskregister!$K$14+(Riskregister!$L$14-Riskregister!$K$14)*SQRT(AV1420/2),Riskregister!$L$14-(Riskregister!$L$14-Riskregister!$K$14)*SQRT((1-AV1420)/2)))</f>
        <v>0</v>
      </c>
      <c r="AX1420" s="30">
        <f t="shared" ca="1" si="872"/>
        <v>0.66625800317044293</v>
      </c>
      <c r="AY1420" s="30">
        <f t="shared" ca="1" si="872"/>
        <v>0.91520543596406545</v>
      </c>
      <c r="AZ1420" s="30">
        <f>IF(Riskregister!$E$15="",0,COUNTIF(BP$4:BP$53,"&lt;"&amp;AX1420)*IF(AY1420&lt;0.5,Riskregister!$K$15+(Riskregister!$L$15-Riskregister!$K$15)*SQRT(AY1420/2),Riskregister!$L$15-(Riskregister!$L$15-Riskregister!$K$15)*SQRT((1-AY1420)/2)))</f>
        <v>0</v>
      </c>
      <c r="BA1420" s="30">
        <f t="shared" ca="1" si="873"/>
        <v>0.63773215049896825</v>
      </c>
      <c r="BB1420" s="30">
        <f t="shared" ca="1" si="873"/>
        <v>0.29348065070147134</v>
      </c>
      <c r="BC1420" s="30">
        <f>IF(Riskregister!$E$16="",0,COUNTIF(BQ$4:BQ$53,"&lt;"&amp;BA1420)*IF(BB1420&lt;0.5,Riskregister!$K$16+(Riskregister!$L$16-Riskregister!$K$16)*SQRT(BB1420/2),Riskregister!$L$16-(Riskregister!$L$16-Riskregister!$K$16)*SQRT((1-BB1420)/2)))</f>
        <v>0</v>
      </c>
      <c r="BD1420" s="30">
        <f t="shared" ca="1" si="874"/>
        <v>7412484.4363210993</v>
      </c>
    </row>
    <row r="1421" spans="20:56" x14ac:dyDescent="0.35">
      <c r="T1421" s="30">
        <f t="shared" ca="1" si="862"/>
        <v>0.20905744423157757</v>
      </c>
      <c r="U1421" s="30">
        <f t="shared" ca="1" si="862"/>
        <v>0.41842969904435312</v>
      </c>
      <c r="V1421" s="30">
        <f ca="1">IF(Riskregister!$E$5="",0,COUNTIF(BF$4:BF$53,"&lt;"&amp;T1421)*IF(U1421&lt;0.5,Riskregister!$K$5+(Riskregister!$L$5-Riskregister!$K$5)*SQRT(U1421/2),Riskregister!$L$5-(Riskregister!$L$5-Riskregister!$K$5)*SQRT((1-U1421)/2)))</f>
        <v>711660.08807384153</v>
      </c>
      <c r="W1421" s="30">
        <f t="shared" ca="1" si="863"/>
        <v>0.66258129891694895</v>
      </c>
      <c r="X1421" s="30">
        <f t="shared" ca="1" si="863"/>
        <v>0.10761762305080547</v>
      </c>
      <c r="Y1421" s="30">
        <f ca="1">IF(Riskregister!$E$6="",0,COUNTIF(BG$4:BG$53,"&lt;"&amp;W1421)*IF(X1421&lt;0.5,Riskregister!$K$6+(Riskregister!$L$6-Riskregister!$K$6)*SQRT(X1421/2),Riskregister!$L$6-(Riskregister!$L$6-Riskregister!$K$6)*SQRT((1-X1421)/2)))</f>
        <v>1235082.1500722067</v>
      </c>
      <c r="Z1421" s="30">
        <f t="shared" ca="1" si="864"/>
        <v>7.571787090051918E-2</v>
      </c>
      <c r="AA1421" s="30">
        <f t="shared" ca="1" si="864"/>
        <v>0.84175494455083499</v>
      </c>
      <c r="AB1421" s="30">
        <f ca="1">IF(Riskregister!$E$7="",0,COUNTIF(BH$4:BH$53,"&lt;"&amp;Z1421)*IF(AA1421&lt;0.5,Riskregister!$K$7+(Riskregister!$L$7-Riskregister!$K$7)*SQRT(AA1421/2),Riskregister!$L$7-(Riskregister!$L$7-Riskregister!$K$7)*SQRT((1-AA1421)/2)))</f>
        <v>904648.36750687798</v>
      </c>
      <c r="AC1421" s="30">
        <f t="shared" ca="1" si="865"/>
        <v>0.67704761780651324</v>
      </c>
      <c r="AD1421" s="30">
        <f t="shared" ca="1" si="865"/>
        <v>0.97889383645698236</v>
      </c>
      <c r="AE1421" s="30">
        <f ca="1">IF(Riskregister!$E$8="",0,COUNTIF(BI$4:BI$53,"&lt;"&amp;AC1421)*IF(AD1421&lt;0.5,Riskregister!$K$8+(Riskregister!$L$8-Riskregister!$K$8)*SQRT(AD1421/2),Riskregister!$L$8-(Riskregister!$L$8-Riskregister!$K$8)*SQRT((1-AD1421)/2)))</f>
        <v>13551532.469472075</v>
      </c>
      <c r="AF1421" s="30">
        <f t="shared" ca="1" si="866"/>
        <v>0.47388576037427954</v>
      </c>
      <c r="AG1421" s="30">
        <f t="shared" ca="1" si="866"/>
        <v>0.38571607348470682</v>
      </c>
      <c r="AH1421" s="30">
        <f>IF(Riskregister!$E$9="",0,COUNTIF(BJ$4:BJ$53,"&lt;"&amp;AF1421)*IF(AG1421&lt;0.5,Riskregister!$K$9+(Riskregister!$L$9-Riskregister!$K$9)*SQRT(AG1421/2),Riskregister!$L$9-(Riskregister!$L$9-Riskregister!$K$9)*SQRT((1-AG1421)/2)))</f>
        <v>0</v>
      </c>
      <c r="AI1421" s="30">
        <f t="shared" ca="1" si="867"/>
        <v>0.93678459018308657</v>
      </c>
      <c r="AJ1421" s="30">
        <f t="shared" ca="1" si="867"/>
        <v>8.4627602008114367E-2</v>
      </c>
      <c r="AK1421" s="30">
        <f>IF(Riskregister!$E$10="",0,COUNTIF(BK$4:BK$53,"&lt;"&amp;AI1421)*IF(AJ1421&lt;0.5,Riskregister!$K$10+(Riskregister!$L$10-Riskregister!$K$10)*SQRT(AJ1421/2),Riskregister!$L$10-(Riskregister!$L$10-Riskregister!$K$10)*SQRT((1-AJ1421)/2)))</f>
        <v>0</v>
      </c>
      <c r="AL1421" s="30">
        <f t="shared" ca="1" si="868"/>
        <v>0.31226183798762353</v>
      </c>
      <c r="AM1421" s="30">
        <f t="shared" ca="1" si="868"/>
        <v>0.63104688220464566</v>
      </c>
      <c r="AN1421" s="30">
        <f>IF(Riskregister!$E$11="",0,COUNTIF(BL$4:BL$53,"&lt;"&amp;AL1421)*IF(AM1421&lt;0.5,Riskregister!$K$11+(Riskregister!$L$11-Riskregister!$K$11)*SQRT(AM1421/2),Riskregister!$L$11-(Riskregister!$L$11-Riskregister!$K$11)*SQRT((1-AM1421)/2)))</f>
        <v>0</v>
      </c>
      <c r="AO1421" s="30">
        <f t="shared" ca="1" si="869"/>
        <v>0.80594764009782871</v>
      </c>
      <c r="AP1421" s="30">
        <f t="shared" ca="1" si="869"/>
        <v>0.24367881020033821</v>
      </c>
      <c r="AQ1421" s="30">
        <f>IF(Riskregister!$E$12="",0,COUNTIF(BM$4:BM$53,"&lt;"&amp;AO1421)*IF(AP1421&lt;0.5,Riskregister!$K$12+(Riskregister!$L$12-Riskregister!$K$12)*SQRT(AP1421/2),Riskregister!$L$12-(Riskregister!$L$12-Riskregister!$K$12)*SQRT((1-AP1421)/2)))</f>
        <v>0</v>
      </c>
      <c r="AR1421" s="30">
        <f t="shared" ca="1" si="870"/>
        <v>0.85498128397935913</v>
      </c>
      <c r="AS1421" s="30">
        <f t="shared" ca="1" si="870"/>
        <v>0.97474452741666584</v>
      </c>
      <c r="AT1421" s="30">
        <f>IF(Riskregister!$E$13="",0,COUNTIF(BN$4:BN$53,"&lt;"&amp;AR1421)*IF(AS1421&lt;0.5,Riskregister!$K$13+(Riskregister!$L$13-Riskregister!$K$13)*SQRT(AS1421/2),Riskregister!$L$13-(Riskregister!$L$13-Riskregister!$K$13)*SQRT((1-AS1421)/2)))</f>
        <v>0</v>
      </c>
      <c r="AU1421" s="30">
        <f t="shared" ca="1" si="871"/>
        <v>0.62188685523397214</v>
      </c>
      <c r="AV1421" s="30">
        <f t="shared" ca="1" si="871"/>
        <v>0.60500404188680068</v>
      </c>
      <c r="AW1421" s="30">
        <f>IF(Riskregister!$E$14="",0,COUNTIF(BO$4:BO$53,"&lt;"&amp;AU1421)*IF(AV1421&lt;0.5,Riskregister!$K$14+(Riskregister!$L$14-Riskregister!$K$14)*SQRT(AV1421/2),Riskregister!$L$14-(Riskregister!$L$14-Riskregister!$K$14)*SQRT((1-AV1421)/2)))</f>
        <v>0</v>
      </c>
      <c r="AX1421" s="30">
        <f t="shared" ca="1" si="872"/>
        <v>0.61549834853938545</v>
      </c>
      <c r="AY1421" s="30">
        <f t="shared" ca="1" si="872"/>
        <v>4.1894953126568657E-2</v>
      </c>
      <c r="AZ1421" s="30">
        <f>IF(Riskregister!$E$15="",0,COUNTIF(BP$4:BP$53,"&lt;"&amp;AX1421)*IF(AY1421&lt;0.5,Riskregister!$K$15+(Riskregister!$L$15-Riskregister!$K$15)*SQRT(AY1421/2),Riskregister!$L$15-(Riskregister!$L$15-Riskregister!$K$15)*SQRT((1-AY1421)/2)))</f>
        <v>0</v>
      </c>
      <c r="BA1421" s="30">
        <f t="shared" ca="1" si="873"/>
        <v>0.95990137213434601</v>
      </c>
      <c r="BB1421" s="30">
        <f t="shared" ca="1" si="873"/>
        <v>0.3259168363245083</v>
      </c>
      <c r="BC1421" s="30">
        <f>IF(Riskregister!$E$16="",0,COUNTIF(BQ$4:BQ$53,"&lt;"&amp;BA1421)*IF(BB1421&lt;0.5,Riskregister!$K$16+(Riskregister!$L$16-Riskregister!$K$16)*SQRT(BB1421/2),Riskregister!$L$16-(Riskregister!$L$16-Riskregister!$K$16)*SQRT((1-BB1421)/2)))</f>
        <v>0</v>
      </c>
      <c r="BD1421" s="30">
        <f t="shared" ca="1" si="874"/>
        <v>16402923.075125001</v>
      </c>
    </row>
    <row r="1422" spans="20:56" x14ac:dyDescent="0.35">
      <c r="T1422" s="30">
        <f t="shared" ca="1" si="862"/>
        <v>0.31722685979006304</v>
      </c>
      <c r="U1422" s="30">
        <f t="shared" ca="1" si="862"/>
        <v>0.23324384555693012</v>
      </c>
      <c r="V1422" s="30">
        <f ca="1">IF(Riskregister!$E$5="",0,COUNTIF(BF$4:BF$53,"&lt;"&amp;T1422)*IF(U1422&lt;0.5,Riskregister!$K$5+(Riskregister!$L$5-Riskregister!$K$5)*SQRT(U1422/2),Riskregister!$L$5-(Riskregister!$L$5-Riskregister!$K$5)*SQRT((1-U1422)/2)))</f>
        <v>911024.35322198819</v>
      </c>
      <c r="W1422" s="30">
        <f t="shared" ca="1" si="863"/>
        <v>7.6572847525287591E-2</v>
      </c>
      <c r="X1422" s="30">
        <f t="shared" ca="1" si="863"/>
        <v>0.87550948192109423</v>
      </c>
      <c r="Y1422" s="30">
        <f ca="1">IF(Riskregister!$E$6="",0,COUNTIF(BG$4:BG$53,"&lt;"&amp;W1422)*IF(X1422&lt;0.5,Riskregister!$K$6+(Riskregister!$L$6-Riskregister!$K$6)*SQRT(X1422/2),Riskregister!$L$6-(Riskregister!$L$6-Riskregister!$K$6)*SQRT((1-X1422)/2)))</f>
        <v>0</v>
      </c>
      <c r="Z1422" s="30">
        <f t="shared" ca="1" si="864"/>
        <v>0.8546172292819606</v>
      </c>
      <c r="AA1422" s="30">
        <f t="shared" ca="1" si="864"/>
        <v>0.76520683439189174</v>
      </c>
      <c r="AB1422" s="30">
        <f ca="1">IF(Riskregister!$E$7="",0,COUNTIF(BH$4:BH$53,"&lt;"&amp;Z1422)*IF(AA1422&lt;0.5,Riskregister!$K$7+(Riskregister!$L$7-Riskregister!$K$7)*SQRT(AA1422/2),Riskregister!$L$7-(Riskregister!$L$7-Riskregister!$K$7)*SQRT((1-AA1422)/2)))</f>
        <v>2520709.6809137836</v>
      </c>
      <c r="AC1422" s="30">
        <f t="shared" ca="1" si="865"/>
        <v>0.79860410703498785</v>
      </c>
      <c r="AD1422" s="30">
        <f t="shared" ca="1" si="865"/>
        <v>0.78875154216562393</v>
      </c>
      <c r="AE1422" s="30">
        <f ca="1">IF(Riskregister!$E$8="",0,COUNTIF(BI$4:BI$53,"&lt;"&amp;AC1422)*IF(AD1422&lt;0.5,Riskregister!$K$8+(Riskregister!$L$8-Riskregister!$K$8)*SQRT(AD1422/2),Riskregister!$L$8-(Riskregister!$L$8-Riskregister!$K$8)*SQRT((1-AD1422)/2)))</f>
        <v>13890022.302128188</v>
      </c>
      <c r="AF1422" s="30">
        <f t="shared" ca="1" si="866"/>
        <v>0.98848471381879077</v>
      </c>
      <c r="AG1422" s="30">
        <f t="shared" ca="1" si="866"/>
        <v>0.61139871585215499</v>
      </c>
      <c r="AH1422" s="30">
        <f>IF(Riskregister!$E$9="",0,COUNTIF(BJ$4:BJ$53,"&lt;"&amp;AF1422)*IF(AG1422&lt;0.5,Riskregister!$K$9+(Riskregister!$L$9-Riskregister!$K$9)*SQRT(AG1422/2),Riskregister!$L$9-(Riskregister!$L$9-Riskregister!$K$9)*SQRT((1-AG1422)/2)))</f>
        <v>0</v>
      </c>
      <c r="AI1422" s="30">
        <f t="shared" ca="1" si="867"/>
        <v>0.94236817102305759</v>
      </c>
      <c r="AJ1422" s="30">
        <f t="shared" ca="1" si="867"/>
        <v>6.8201837610369243E-2</v>
      </c>
      <c r="AK1422" s="30">
        <f>IF(Riskregister!$E$10="",0,COUNTIF(BK$4:BK$53,"&lt;"&amp;AI1422)*IF(AJ1422&lt;0.5,Riskregister!$K$10+(Riskregister!$L$10-Riskregister!$K$10)*SQRT(AJ1422/2),Riskregister!$L$10-(Riskregister!$L$10-Riskregister!$K$10)*SQRT((1-AJ1422)/2)))</f>
        <v>0</v>
      </c>
      <c r="AL1422" s="30">
        <f t="shared" ca="1" si="868"/>
        <v>0.22575467376713787</v>
      </c>
      <c r="AM1422" s="30">
        <f t="shared" ca="1" si="868"/>
        <v>0.74150721167368383</v>
      </c>
      <c r="AN1422" s="30">
        <f>IF(Riskregister!$E$11="",0,COUNTIF(BL$4:BL$53,"&lt;"&amp;AL1422)*IF(AM1422&lt;0.5,Riskregister!$K$11+(Riskregister!$L$11-Riskregister!$K$11)*SQRT(AM1422/2),Riskregister!$L$11-(Riskregister!$L$11-Riskregister!$K$11)*SQRT((1-AM1422)/2)))</f>
        <v>0</v>
      </c>
      <c r="AO1422" s="30">
        <f t="shared" ca="1" si="869"/>
        <v>0.23732432568810924</v>
      </c>
      <c r="AP1422" s="30">
        <f t="shared" ca="1" si="869"/>
        <v>0.95331207307435151</v>
      </c>
      <c r="AQ1422" s="30">
        <f>IF(Riskregister!$E$12="",0,COUNTIF(BM$4:BM$53,"&lt;"&amp;AO1422)*IF(AP1422&lt;0.5,Riskregister!$K$12+(Riskregister!$L$12-Riskregister!$K$12)*SQRT(AP1422/2),Riskregister!$L$12-(Riskregister!$L$12-Riskregister!$K$12)*SQRT((1-AP1422)/2)))</f>
        <v>0</v>
      </c>
      <c r="AR1422" s="30">
        <f t="shared" ca="1" si="870"/>
        <v>0.66132612362502918</v>
      </c>
      <c r="AS1422" s="30">
        <f t="shared" ca="1" si="870"/>
        <v>0.25239824907196906</v>
      </c>
      <c r="AT1422" s="30">
        <f>IF(Riskregister!$E$13="",0,COUNTIF(BN$4:BN$53,"&lt;"&amp;AR1422)*IF(AS1422&lt;0.5,Riskregister!$K$13+(Riskregister!$L$13-Riskregister!$K$13)*SQRT(AS1422/2),Riskregister!$L$13-(Riskregister!$L$13-Riskregister!$K$13)*SQRT((1-AS1422)/2)))</f>
        <v>0</v>
      </c>
      <c r="AU1422" s="30">
        <f t="shared" ca="1" si="871"/>
        <v>0.6795649720295962</v>
      </c>
      <c r="AV1422" s="30">
        <f t="shared" ca="1" si="871"/>
        <v>0.17728696591341209</v>
      </c>
      <c r="AW1422" s="30">
        <f>IF(Riskregister!$E$14="",0,COUNTIF(BO$4:BO$53,"&lt;"&amp;AU1422)*IF(AV1422&lt;0.5,Riskregister!$K$14+(Riskregister!$L$14-Riskregister!$K$14)*SQRT(AV1422/2),Riskregister!$L$14-(Riskregister!$L$14-Riskregister!$K$14)*SQRT((1-AV1422)/2)))</f>
        <v>0</v>
      </c>
      <c r="AX1422" s="30">
        <f t="shared" ca="1" si="872"/>
        <v>0.30310120854610634</v>
      </c>
      <c r="AY1422" s="30">
        <f t="shared" ca="1" si="872"/>
        <v>0.19052402988916151</v>
      </c>
      <c r="AZ1422" s="30">
        <f>IF(Riskregister!$E$15="",0,COUNTIF(BP$4:BP$53,"&lt;"&amp;AX1422)*IF(AY1422&lt;0.5,Riskregister!$K$15+(Riskregister!$L$15-Riskregister!$K$15)*SQRT(AY1422/2),Riskregister!$L$15-(Riskregister!$L$15-Riskregister!$K$15)*SQRT((1-AY1422)/2)))</f>
        <v>0</v>
      </c>
      <c r="BA1422" s="30">
        <f t="shared" ca="1" si="873"/>
        <v>0.6125578066831463</v>
      </c>
      <c r="BB1422" s="30">
        <f t="shared" ca="1" si="873"/>
        <v>0.18438913990988059</v>
      </c>
      <c r="BC1422" s="30">
        <f>IF(Riskregister!$E$16="",0,COUNTIF(BQ$4:BQ$53,"&lt;"&amp;BA1422)*IF(BB1422&lt;0.5,Riskregister!$K$16+(Riskregister!$L$16-Riskregister!$K$16)*SQRT(BB1422/2),Riskregister!$L$16-(Riskregister!$L$16-Riskregister!$K$16)*SQRT((1-BB1422)/2)))</f>
        <v>0</v>
      </c>
      <c r="BD1422" s="30">
        <f t="shared" ca="1" si="874"/>
        <v>17321756.336263962</v>
      </c>
    </row>
    <row r="1423" spans="20:56" x14ac:dyDescent="0.35">
      <c r="T1423" s="30">
        <f t="shared" ca="1" si="862"/>
        <v>0.64058780930919912</v>
      </c>
      <c r="U1423" s="30">
        <f t="shared" ca="1" si="862"/>
        <v>0.71092361832506756</v>
      </c>
      <c r="V1423" s="30">
        <f ca="1">IF(Riskregister!$E$5="",0,COUNTIF(BF$4:BF$53,"&lt;"&amp;T1423)*IF(U1423&lt;0.5,Riskregister!$K$5+(Riskregister!$L$5-Riskregister!$K$5)*SQRT(U1423/2),Riskregister!$L$5-(Riskregister!$L$5-Riskregister!$K$5)*SQRT((1-U1423)/2)))</f>
        <v>1715672.7841789494</v>
      </c>
      <c r="W1423" s="30">
        <f t="shared" ca="1" si="863"/>
        <v>0.56697421061102782</v>
      </c>
      <c r="X1423" s="30">
        <f t="shared" ca="1" si="863"/>
        <v>0.60321759434992139</v>
      </c>
      <c r="Y1423" s="30">
        <f ca="1">IF(Riskregister!$E$6="",0,COUNTIF(BG$4:BG$53,"&lt;"&amp;W1423)*IF(X1423&lt;0.5,Riskregister!$K$6+(Riskregister!$L$6-Riskregister!$K$6)*SQRT(X1423/2),Riskregister!$L$6-(Riskregister!$L$6-Riskregister!$K$6)*SQRT((1-X1423)/2)))</f>
        <v>2396519.4143325249</v>
      </c>
      <c r="Z1423" s="30">
        <f t="shared" ca="1" si="864"/>
        <v>0.17804911166932513</v>
      </c>
      <c r="AA1423" s="30">
        <f t="shared" ca="1" si="864"/>
        <v>0.27546681987862875</v>
      </c>
      <c r="AB1423" s="30">
        <f ca="1">IF(Riskregister!$E$7="",0,COUNTIF(BH$4:BH$53,"&lt;"&amp;Z1423)*IF(AA1423&lt;0.5,Riskregister!$K$7+(Riskregister!$L$7-Riskregister!$K$7)*SQRT(AA1423/2),Riskregister!$L$7-(Riskregister!$L$7-Riskregister!$K$7)*SQRT((1-AA1423)/2)))</f>
        <v>719574.32912053703</v>
      </c>
      <c r="AC1423" s="30">
        <f t="shared" ca="1" si="865"/>
        <v>0.8800775877662621</v>
      </c>
      <c r="AD1423" s="30">
        <f t="shared" ca="1" si="865"/>
        <v>0.87642745152077395</v>
      </c>
      <c r="AE1423" s="30">
        <f ca="1">IF(Riskregister!$E$8="",0,COUNTIF(BI$4:BI$53,"&lt;"&amp;AC1423)*IF(AD1423&lt;0.5,Riskregister!$K$8+(Riskregister!$L$8-Riskregister!$K$8)*SQRT(AD1423/2),Riskregister!$L$8-(Riskregister!$L$8-Riskregister!$K$8)*SQRT((1-AD1423)/2)))</f>
        <v>19158641.429528035</v>
      </c>
      <c r="AF1423" s="30">
        <f t="shared" ca="1" si="866"/>
        <v>3.6466834602857934E-2</v>
      </c>
      <c r="AG1423" s="30">
        <f t="shared" ca="1" si="866"/>
        <v>0.4432823593053955</v>
      </c>
      <c r="AH1423" s="30">
        <f>IF(Riskregister!$E$9="",0,COUNTIF(BJ$4:BJ$53,"&lt;"&amp;AF1423)*IF(AG1423&lt;0.5,Riskregister!$K$9+(Riskregister!$L$9-Riskregister!$K$9)*SQRT(AG1423/2),Riskregister!$L$9-(Riskregister!$L$9-Riskregister!$K$9)*SQRT((1-AG1423)/2)))</f>
        <v>0</v>
      </c>
      <c r="AI1423" s="30">
        <f t="shared" ca="1" si="867"/>
        <v>0.67009123751094135</v>
      </c>
      <c r="AJ1423" s="30">
        <f t="shared" ca="1" si="867"/>
        <v>0.39593545341929148</v>
      </c>
      <c r="AK1423" s="30">
        <f>IF(Riskregister!$E$10="",0,COUNTIF(BK$4:BK$53,"&lt;"&amp;AI1423)*IF(AJ1423&lt;0.5,Riskregister!$K$10+(Riskregister!$L$10-Riskregister!$K$10)*SQRT(AJ1423/2),Riskregister!$L$10-(Riskregister!$L$10-Riskregister!$K$10)*SQRT((1-AJ1423)/2)))</f>
        <v>0</v>
      </c>
      <c r="AL1423" s="30">
        <f t="shared" ca="1" si="868"/>
        <v>0.56531313233781255</v>
      </c>
      <c r="AM1423" s="30">
        <f t="shared" ca="1" si="868"/>
        <v>0.76794082215950032</v>
      </c>
      <c r="AN1423" s="30">
        <f>IF(Riskregister!$E$11="",0,COUNTIF(BL$4:BL$53,"&lt;"&amp;AL1423)*IF(AM1423&lt;0.5,Riskregister!$K$11+(Riskregister!$L$11-Riskregister!$K$11)*SQRT(AM1423/2),Riskregister!$L$11-(Riskregister!$L$11-Riskregister!$K$11)*SQRT((1-AM1423)/2)))</f>
        <v>0</v>
      </c>
      <c r="AO1423" s="30">
        <f t="shared" ca="1" si="869"/>
        <v>0.45546568809865651</v>
      </c>
      <c r="AP1423" s="30">
        <f t="shared" ca="1" si="869"/>
        <v>0.21821301258769665</v>
      </c>
      <c r="AQ1423" s="30">
        <f>IF(Riskregister!$E$12="",0,COUNTIF(BM$4:BM$53,"&lt;"&amp;AO1423)*IF(AP1423&lt;0.5,Riskregister!$K$12+(Riskregister!$L$12-Riskregister!$K$12)*SQRT(AP1423/2),Riskregister!$L$12-(Riskregister!$L$12-Riskregister!$K$12)*SQRT((1-AP1423)/2)))</f>
        <v>0</v>
      </c>
      <c r="AR1423" s="30">
        <f t="shared" ca="1" si="870"/>
        <v>0.23218772764724172</v>
      </c>
      <c r="AS1423" s="30">
        <f t="shared" ca="1" si="870"/>
        <v>0.6298353155219002</v>
      </c>
      <c r="AT1423" s="30">
        <f>IF(Riskregister!$E$13="",0,COUNTIF(BN$4:BN$53,"&lt;"&amp;AR1423)*IF(AS1423&lt;0.5,Riskregister!$K$13+(Riskregister!$L$13-Riskregister!$K$13)*SQRT(AS1423/2),Riskregister!$L$13-(Riskregister!$L$13-Riskregister!$K$13)*SQRT((1-AS1423)/2)))</f>
        <v>0</v>
      </c>
      <c r="AU1423" s="30">
        <f t="shared" ca="1" si="871"/>
        <v>0.70519953137663327</v>
      </c>
      <c r="AV1423" s="30">
        <f t="shared" ca="1" si="871"/>
        <v>0.54798524899053835</v>
      </c>
      <c r="AW1423" s="30">
        <f>IF(Riskregister!$E$14="",0,COUNTIF(BO$4:BO$53,"&lt;"&amp;AU1423)*IF(AV1423&lt;0.5,Riskregister!$K$14+(Riskregister!$L$14-Riskregister!$K$14)*SQRT(AV1423/2),Riskregister!$L$14-(Riskregister!$L$14-Riskregister!$K$14)*SQRT((1-AV1423)/2)))</f>
        <v>0</v>
      </c>
      <c r="AX1423" s="30">
        <f t="shared" ca="1" si="872"/>
        <v>9.3952963292887937E-2</v>
      </c>
      <c r="AY1423" s="30">
        <f t="shared" ca="1" si="872"/>
        <v>0.96295002484913061</v>
      </c>
      <c r="AZ1423" s="30">
        <f>IF(Riskregister!$E$15="",0,COUNTIF(BP$4:BP$53,"&lt;"&amp;AX1423)*IF(AY1423&lt;0.5,Riskregister!$K$15+(Riskregister!$L$15-Riskregister!$K$15)*SQRT(AY1423/2),Riskregister!$L$15-(Riskregister!$L$15-Riskregister!$K$15)*SQRT((1-AY1423)/2)))</f>
        <v>0</v>
      </c>
      <c r="BA1423" s="30">
        <f t="shared" ca="1" si="873"/>
        <v>0.98049815354044001</v>
      </c>
      <c r="BB1423" s="30">
        <f t="shared" ca="1" si="873"/>
        <v>0.44852402162438998</v>
      </c>
      <c r="BC1423" s="30">
        <f>IF(Riskregister!$E$16="",0,COUNTIF(BQ$4:BQ$53,"&lt;"&amp;BA1423)*IF(BB1423&lt;0.5,Riskregister!$K$16+(Riskregister!$L$16-Riskregister!$K$16)*SQRT(BB1423/2),Riskregister!$L$16-(Riskregister!$L$16-Riskregister!$K$16)*SQRT((1-BB1423)/2)))</f>
        <v>0</v>
      </c>
      <c r="BD1423" s="30">
        <f t="shared" ca="1" si="874"/>
        <v>23990407.957160048</v>
      </c>
    </row>
    <row r="1424" spans="20:56" x14ac:dyDescent="0.35">
      <c r="T1424" s="30">
        <f t="shared" ref="T1424:U1443" ca="1" si="875">RAND()</f>
        <v>0.13797941895523458</v>
      </c>
      <c r="U1424" s="30">
        <f t="shared" ca="1" si="875"/>
        <v>0.77351167025446632</v>
      </c>
      <c r="V1424" s="30">
        <f ca="1">IF(Riskregister!$E$5="",0,COUNTIF(BF$4:BF$53,"&lt;"&amp;T1424)*IF(U1424&lt;0.5,Riskregister!$K$5+(Riskregister!$L$5-Riskregister!$K$5)*SQRT(U1424/2),Riskregister!$L$5-(Riskregister!$L$5-Riskregister!$K$5)*SQRT((1-U1424)/2)))</f>
        <v>897134.0667111252</v>
      </c>
      <c r="W1424" s="30">
        <f t="shared" ref="W1424:X1443" ca="1" si="876">RAND()</f>
        <v>0.46398003056045245</v>
      </c>
      <c r="X1424" s="30">
        <f t="shared" ca="1" si="876"/>
        <v>0.38166180126800076</v>
      </c>
      <c r="Y1424" s="30">
        <f ca="1">IF(Riskregister!$E$6="",0,COUNTIF(BG$4:BG$53,"&lt;"&amp;W1424)*IF(X1424&lt;0.5,Riskregister!$K$6+(Riskregister!$L$6-Riskregister!$K$6)*SQRT(X1424/2),Riskregister!$L$6-(Riskregister!$L$6-Riskregister!$K$6)*SQRT((1-X1424)/2)))</f>
        <v>1972631.0667847833</v>
      </c>
      <c r="Z1424" s="30">
        <f t="shared" ref="Z1424:AA1443" ca="1" si="877">RAND()</f>
        <v>2.9870038517720854E-2</v>
      </c>
      <c r="AA1424" s="30">
        <f t="shared" ca="1" si="877"/>
        <v>0.40135498971991457</v>
      </c>
      <c r="AB1424" s="30">
        <f ca="1">IF(Riskregister!$E$7="",0,COUNTIF(BH$4:BH$53,"&lt;"&amp;Z1424)*IF(AA1424&lt;0.5,Riskregister!$K$7+(Riskregister!$L$7-Riskregister!$K$7)*SQRT(AA1424/2),Riskregister!$L$7-(Riskregister!$L$7-Riskregister!$K$7)*SQRT((1-AA1424)/2)))</f>
        <v>413579.29217564588</v>
      </c>
      <c r="AC1424" s="30">
        <f t="shared" ref="AC1424:AD1443" ca="1" si="878">RAND()</f>
        <v>0.23562539012237793</v>
      </c>
      <c r="AD1424" s="30">
        <f t="shared" ca="1" si="878"/>
        <v>0.1516623789714856</v>
      </c>
      <c r="AE1424" s="30">
        <f ca="1">IF(Riskregister!$E$8="",0,COUNTIF(BI$4:BI$53,"&lt;"&amp;AC1424)*IF(AD1424&lt;0.5,Riskregister!$K$8+(Riskregister!$L$8-Riskregister!$K$8)*SQRT(AD1424/2),Riskregister!$L$8-(Riskregister!$L$8-Riskregister!$K$8)*SQRT((1-AD1424)/2)))</f>
        <v>3188521.5670262887</v>
      </c>
      <c r="AF1424" s="30">
        <f t="shared" ref="AF1424:AG1443" ca="1" si="879">RAND()</f>
        <v>0.65322047828189012</v>
      </c>
      <c r="AG1424" s="30">
        <f t="shared" ca="1" si="879"/>
        <v>0.22558147444007426</v>
      </c>
      <c r="AH1424" s="30">
        <f>IF(Riskregister!$E$9="",0,COUNTIF(BJ$4:BJ$53,"&lt;"&amp;AF1424)*IF(AG1424&lt;0.5,Riskregister!$K$9+(Riskregister!$L$9-Riskregister!$K$9)*SQRT(AG1424/2),Riskregister!$L$9-(Riskregister!$L$9-Riskregister!$K$9)*SQRT((1-AG1424)/2)))</f>
        <v>0</v>
      </c>
      <c r="AI1424" s="30">
        <f t="shared" ref="AI1424:AJ1443" ca="1" si="880">RAND()</f>
        <v>0.37135056830576019</v>
      </c>
      <c r="AJ1424" s="30">
        <f t="shared" ca="1" si="880"/>
        <v>0.97666327456244018</v>
      </c>
      <c r="AK1424" s="30">
        <f>IF(Riskregister!$E$10="",0,COUNTIF(BK$4:BK$53,"&lt;"&amp;AI1424)*IF(AJ1424&lt;0.5,Riskregister!$K$10+(Riskregister!$L$10-Riskregister!$K$10)*SQRT(AJ1424/2),Riskregister!$L$10-(Riskregister!$L$10-Riskregister!$K$10)*SQRT((1-AJ1424)/2)))</f>
        <v>0</v>
      </c>
      <c r="AL1424" s="30">
        <f t="shared" ref="AL1424:AM1443" ca="1" si="881">RAND()</f>
        <v>0.25516317356587437</v>
      </c>
      <c r="AM1424" s="30">
        <f t="shared" ca="1" si="881"/>
        <v>0.27438281397830644</v>
      </c>
      <c r="AN1424" s="30">
        <f>IF(Riskregister!$E$11="",0,COUNTIF(BL$4:BL$53,"&lt;"&amp;AL1424)*IF(AM1424&lt;0.5,Riskregister!$K$11+(Riskregister!$L$11-Riskregister!$K$11)*SQRT(AM1424/2),Riskregister!$L$11-(Riskregister!$L$11-Riskregister!$K$11)*SQRT((1-AM1424)/2)))</f>
        <v>0</v>
      </c>
      <c r="AO1424" s="30">
        <f t="shared" ref="AO1424:AP1443" ca="1" si="882">RAND()</f>
        <v>0.46084686643262562</v>
      </c>
      <c r="AP1424" s="30">
        <f t="shared" ca="1" si="882"/>
        <v>0.81533466416823841</v>
      </c>
      <c r="AQ1424" s="30">
        <f>IF(Riskregister!$E$12="",0,COUNTIF(BM$4:BM$53,"&lt;"&amp;AO1424)*IF(AP1424&lt;0.5,Riskregister!$K$12+(Riskregister!$L$12-Riskregister!$K$12)*SQRT(AP1424/2),Riskregister!$L$12-(Riskregister!$L$12-Riskregister!$K$12)*SQRT((1-AP1424)/2)))</f>
        <v>0</v>
      </c>
      <c r="AR1424" s="30">
        <f t="shared" ref="AR1424:AS1443" ca="1" si="883">RAND()</f>
        <v>0.20806269666945776</v>
      </c>
      <c r="AS1424" s="30">
        <f t="shared" ca="1" si="883"/>
        <v>0.3369845859598064</v>
      </c>
      <c r="AT1424" s="30">
        <f>IF(Riskregister!$E$13="",0,COUNTIF(BN$4:BN$53,"&lt;"&amp;AR1424)*IF(AS1424&lt;0.5,Riskregister!$K$13+(Riskregister!$L$13-Riskregister!$K$13)*SQRT(AS1424/2),Riskregister!$L$13-(Riskregister!$L$13-Riskregister!$K$13)*SQRT((1-AS1424)/2)))</f>
        <v>0</v>
      </c>
      <c r="AU1424" s="30">
        <f t="shared" ref="AU1424:AV1443" ca="1" si="884">RAND()</f>
        <v>0.88398650481396002</v>
      </c>
      <c r="AV1424" s="30">
        <f t="shared" ca="1" si="884"/>
        <v>0.14402436290457532</v>
      </c>
      <c r="AW1424" s="30">
        <f>IF(Riskregister!$E$14="",0,COUNTIF(BO$4:BO$53,"&lt;"&amp;AU1424)*IF(AV1424&lt;0.5,Riskregister!$K$14+(Riskregister!$L$14-Riskregister!$K$14)*SQRT(AV1424/2),Riskregister!$L$14-(Riskregister!$L$14-Riskregister!$K$14)*SQRT((1-AV1424)/2)))</f>
        <v>0</v>
      </c>
      <c r="AX1424" s="30">
        <f t="shared" ref="AX1424:AY1443" ca="1" si="885">RAND()</f>
        <v>0.65882163095093771</v>
      </c>
      <c r="AY1424" s="30">
        <f t="shared" ca="1" si="885"/>
        <v>0.67730238046037694</v>
      </c>
      <c r="AZ1424" s="30">
        <f>IF(Riskregister!$E$15="",0,COUNTIF(BP$4:BP$53,"&lt;"&amp;AX1424)*IF(AY1424&lt;0.5,Riskregister!$K$15+(Riskregister!$L$15-Riskregister!$K$15)*SQRT(AY1424/2),Riskregister!$L$15-(Riskregister!$L$15-Riskregister!$K$15)*SQRT((1-AY1424)/2)))</f>
        <v>0</v>
      </c>
      <c r="BA1424" s="30">
        <f t="shared" ref="BA1424:BB1443" ca="1" si="886">RAND()</f>
        <v>0.41381805255139015</v>
      </c>
      <c r="BB1424" s="30">
        <f t="shared" ca="1" si="886"/>
        <v>0.41132754268062743</v>
      </c>
      <c r="BC1424" s="30">
        <f>IF(Riskregister!$E$16="",0,COUNTIF(BQ$4:BQ$53,"&lt;"&amp;BA1424)*IF(BB1424&lt;0.5,Riskregister!$K$16+(Riskregister!$L$16-Riskregister!$K$16)*SQRT(BB1424/2),Riskregister!$L$16-(Riskregister!$L$16-Riskregister!$K$16)*SQRT((1-BB1424)/2)))</f>
        <v>0</v>
      </c>
      <c r="BD1424" s="30">
        <f t="shared" ca="1" si="874"/>
        <v>6471865.9926978424</v>
      </c>
    </row>
    <row r="1425" spans="20:56" x14ac:dyDescent="0.35">
      <c r="T1425" s="30">
        <f t="shared" ca="1" si="875"/>
        <v>0.15003695320092025</v>
      </c>
      <c r="U1425" s="30">
        <f t="shared" ca="1" si="875"/>
        <v>0.59531188217561881</v>
      </c>
      <c r="V1425" s="30">
        <f ca="1">IF(Riskregister!$E$5="",0,COUNTIF(BF$4:BF$53,"&lt;"&amp;T1425)*IF(U1425&lt;0.5,Riskregister!$K$5+(Riskregister!$L$5-Riskregister!$K$5)*SQRT(U1425/2),Riskregister!$L$5-(Riskregister!$L$5-Riskregister!$K$5)*SQRT((1-U1425)/2)))</f>
        <v>795155.97112113121</v>
      </c>
      <c r="W1425" s="30">
        <f t="shared" ca="1" si="876"/>
        <v>0.21469668970128952</v>
      </c>
      <c r="X1425" s="30">
        <f t="shared" ca="1" si="876"/>
        <v>2.2964666138891032E-2</v>
      </c>
      <c r="Y1425" s="30">
        <f ca="1">IF(Riskregister!$E$6="",0,COUNTIF(BG$4:BG$53,"&lt;"&amp;W1425)*IF(X1425&lt;0.5,Riskregister!$K$6+(Riskregister!$L$6-Riskregister!$K$6)*SQRT(X1425/2),Riskregister!$L$6-(Riskregister!$L$6-Riskregister!$K$6)*SQRT((1-X1425)/2)))</f>
        <v>392880.16783745156</v>
      </c>
      <c r="Z1425" s="30">
        <f t="shared" ca="1" si="877"/>
        <v>0.64890327184766927</v>
      </c>
      <c r="AA1425" s="30">
        <f t="shared" ca="1" si="877"/>
        <v>0.70380017822138274</v>
      </c>
      <c r="AB1425" s="30">
        <f ca="1">IF(Riskregister!$E$7="",0,COUNTIF(BH$4:BH$53,"&lt;"&amp;Z1425)*IF(AA1425&lt;0.5,Riskregister!$K$7+(Riskregister!$L$7-Riskregister!$K$7)*SQRT(AA1425/2),Riskregister!$L$7-(Riskregister!$L$7-Riskregister!$K$7)*SQRT((1-AA1425)/2)))</f>
        <v>1857148.094813891</v>
      </c>
      <c r="AC1425" s="30">
        <f t="shared" ca="1" si="878"/>
        <v>0.91684110134903751</v>
      </c>
      <c r="AD1425" s="30">
        <f t="shared" ca="1" si="878"/>
        <v>0.44356824863131206</v>
      </c>
      <c r="AE1425" s="30">
        <f ca="1">IF(Riskregister!$E$8="",0,COUNTIF(BI$4:BI$53,"&lt;"&amp;AC1425)*IF(AD1425&lt;0.5,Riskregister!$K$8+(Riskregister!$L$8-Riskregister!$K$8)*SQRT(AD1425/2),Riskregister!$L$8-(Riskregister!$L$8-Riskregister!$K$8)*SQRT((1-AD1425)/2)))</f>
        <v>12567081.035816131</v>
      </c>
      <c r="AF1425" s="30">
        <f t="shared" ca="1" si="879"/>
        <v>0.70764657743759762</v>
      </c>
      <c r="AG1425" s="30">
        <f t="shared" ca="1" si="879"/>
        <v>3.7981771614780335E-2</v>
      </c>
      <c r="AH1425" s="30">
        <f>IF(Riskregister!$E$9="",0,COUNTIF(BJ$4:BJ$53,"&lt;"&amp;AF1425)*IF(AG1425&lt;0.5,Riskregister!$K$9+(Riskregister!$L$9-Riskregister!$K$9)*SQRT(AG1425/2),Riskregister!$L$9-(Riskregister!$L$9-Riskregister!$K$9)*SQRT((1-AG1425)/2)))</f>
        <v>0</v>
      </c>
      <c r="AI1425" s="30">
        <f t="shared" ca="1" si="880"/>
        <v>0.7241661247067297</v>
      </c>
      <c r="AJ1425" s="30">
        <f t="shared" ca="1" si="880"/>
        <v>0.66782251413641214</v>
      </c>
      <c r="AK1425" s="30">
        <f>IF(Riskregister!$E$10="",0,COUNTIF(BK$4:BK$53,"&lt;"&amp;AI1425)*IF(AJ1425&lt;0.5,Riskregister!$K$10+(Riskregister!$L$10-Riskregister!$K$10)*SQRT(AJ1425/2),Riskregister!$L$10-(Riskregister!$L$10-Riskregister!$K$10)*SQRT((1-AJ1425)/2)))</f>
        <v>0</v>
      </c>
      <c r="AL1425" s="30">
        <f t="shared" ca="1" si="881"/>
        <v>0.66016740280555075</v>
      </c>
      <c r="AM1425" s="30">
        <f t="shared" ca="1" si="881"/>
        <v>0.17086009150636805</v>
      </c>
      <c r="AN1425" s="30">
        <f>IF(Riskregister!$E$11="",0,COUNTIF(BL$4:BL$53,"&lt;"&amp;AL1425)*IF(AM1425&lt;0.5,Riskregister!$K$11+(Riskregister!$L$11-Riskregister!$K$11)*SQRT(AM1425/2),Riskregister!$L$11-(Riskregister!$L$11-Riskregister!$K$11)*SQRT((1-AM1425)/2)))</f>
        <v>0</v>
      </c>
      <c r="AO1425" s="30">
        <f t="shared" ca="1" si="882"/>
        <v>0.9261628774446049</v>
      </c>
      <c r="AP1425" s="30">
        <f t="shared" ca="1" si="882"/>
        <v>0.19599340792770503</v>
      </c>
      <c r="AQ1425" s="30">
        <f>IF(Riskregister!$E$12="",0,COUNTIF(BM$4:BM$53,"&lt;"&amp;AO1425)*IF(AP1425&lt;0.5,Riskregister!$K$12+(Riskregister!$L$12-Riskregister!$K$12)*SQRT(AP1425/2),Riskregister!$L$12-(Riskregister!$L$12-Riskregister!$K$12)*SQRT((1-AP1425)/2)))</f>
        <v>0</v>
      </c>
      <c r="AR1425" s="30">
        <f t="shared" ca="1" si="883"/>
        <v>0.7448408213072153</v>
      </c>
      <c r="AS1425" s="30">
        <f t="shared" ca="1" si="883"/>
        <v>0.94689526770764421</v>
      </c>
      <c r="AT1425" s="30">
        <f>IF(Riskregister!$E$13="",0,COUNTIF(BN$4:BN$53,"&lt;"&amp;AR1425)*IF(AS1425&lt;0.5,Riskregister!$K$13+(Riskregister!$L$13-Riskregister!$K$13)*SQRT(AS1425/2),Riskregister!$L$13-(Riskregister!$L$13-Riskregister!$K$13)*SQRT((1-AS1425)/2)))</f>
        <v>0</v>
      </c>
      <c r="AU1425" s="30">
        <f t="shared" ca="1" si="884"/>
        <v>0.57001090723007553</v>
      </c>
      <c r="AV1425" s="30">
        <f t="shared" ca="1" si="884"/>
        <v>0.42027039657352716</v>
      </c>
      <c r="AW1425" s="30">
        <f>IF(Riskregister!$E$14="",0,COUNTIF(BO$4:BO$53,"&lt;"&amp;AU1425)*IF(AV1425&lt;0.5,Riskregister!$K$14+(Riskregister!$L$14-Riskregister!$K$14)*SQRT(AV1425/2),Riskregister!$L$14-(Riskregister!$L$14-Riskregister!$K$14)*SQRT((1-AV1425)/2)))</f>
        <v>0</v>
      </c>
      <c r="AX1425" s="30">
        <f t="shared" ca="1" si="885"/>
        <v>0.51840338355653293</v>
      </c>
      <c r="AY1425" s="30">
        <f t="shared" ca="1" si="885"/>
        <v>0.67284160613625077</v>
      </c>
      <c r="AZ1425" s="30">
        <f>IF(Riskregister!$E$15="",0,COUNTIF(BP$4:BP$53,"&lt;"&amp;AX1425)*IF(AY1425&lt;0.5,Riskregister!$K$15+(Riskregister!$L$15-Riskregister!$K$15)*SQRT(AY1425/2),Riskregister!$L$15-(Riskregister!$L$15-Riskregister!$K$15)*SQRT((1-AY1425)/2)))</f>
        <v>0</v>
      </c>
      <c r="BA1425" s="30">
        <f t="shared" ca="1" si="886"/>
        <v>0.93197691198810895</v>
      </c>
      <c r="BB1425" s="30">
        <f t="shared" ca="1" si="886"/>
        <v>0.46027269920533287</v>
      </c>
      <c r="BC1425" s="30">
        <f>IF(Riskregister!$E$16="",0,COUNTIF(BQ$4:BQ$53,"&lt;"&amp;BA1425)*IF(BB1425&lt;0.5,Riskregister!$K$16+(Riskregister!$L$16-Riskregister!$K$16)*SQRT(BB1425/2),Riskregister!$L$16-(Riskregister!$L$16-Riskregister!$K$16)*SQRT((1-BB1425)/2)))</f>
        <v>0</v>
      </c>
      <c r="BD1425" s="30">
        <f t="shared" ca="1" si="874"/>
        <v>15612265.269588605</v>
      </c>
    </row>
    <row r="1426" spans="20:56" x14ac:dyDescent="0.35">
      <c r="T1426" s="30">
        <f t="shared" ca="1" si="875"/>
        <v>0.16893659895852964</v>
      </c>
      <c r="U1426" s="30">
        <f t="shared" ca="1" si="875"/>
        <v>0.17520443622252146</v>
      </c>
      <c r="V1426" s="30">
        <f ca="1">IF(Riskregister!$E$5="",0,COUNTIF(BF$4:BF$53,"&lt;"&amp;T1426)*IF(U1426&lt;0.5,Riskregister!$K$5+(Riskregister!$L$5-Riskregister!$K$5)*SQRT(U1426/2),Riskregister!$L$5-(Riskregister!$L$5-Riskregister!$K$5)*SQRT((1-U1426)/2)))</f>
        <v>566379.0469802781</v>
      </c>
      <c r="W1426" s="30">
        <f t="shared" ca="1" si="876"/>
        <v>0.7491972284232632</v>
      </c>
      <c r="X1426" s="30">
        <f t="shared" ca="1" si="876"/>
        <v>0.55546414766047281</v>
      </c>
      <c r="Y1426" s="30">
        <f ca="1">IF(Riskregister!$E$6="",0,COUNTIF(BG$4:BG$53,"&lt;"&amp;W1426)*IF(X1426&lt;0.5,Riskregister!$K$6+(Riskregister!$L$6-Riskregister!$K$6)*SQRT(X1426/2),Riskregister!$L$6-(Riskregister!$L$6-Riskregister!$K$6)*SQRT((1-X1426)/2)))</f>
        <v>3454153.8288595858</v>
      </c>
      <c r="Z1426" s="30">
        <f t="shared" ca="1" si="877"/>
        <v>0.16973963803869918</v>
      </c>
      <c r="AA1426" s="30">
        <f t="shared" ca="1" si="877"/>
        <v>0.86869667065116207</v>
      </c>
      <c r="AB1426" s="30">
        <f ca="1">IF(Riskregister!$E$7="",0,COUNTIF(BH$4:BH$53,"&lt;"&amp;Z1426)*IF(AA1426&lt;0.5,Riskregister!$K$7+(Riskregister!$L$7-Riskregister!$K$7)*SQRT(AA1426/2),Riskregister!$L$7-(Riskregister!$L$7-Riskregister!$K$7)*SQRT((1-AA1426)/2)))</f>
        <v>1241283.8688295977</v>
      </c>
      <c r="AC1426" s="30">
        <f t="shared" ca="1" si="878"/>
        <v>0.63123981732557477</v>
      </c>
      <c r="AD1426" s="30">
        <f t="shared" ca="1" si="878"/>
        <v>3.4013555802497097E-2</v>
      </c>
      <c r="AE1426" s="30">
        <f ca="1">IF(Riskregister!$E$8="",0,COUNTIF(BI$4:BI$53,"&lt;"&amp;AC1426)*IF(AD1426&lt;0.5,Riskregister!$K$8+(Riskregister!$L$8-Riskregister!$K$8)*SQRT(AD1426/2),Riskregister!$L$8-(Riskregister!$L$8-Riskregister!$K$8)*SQRT((1-AD1426)/2)))</f>
        <v>2738781.5298580811</v>
      </c>
      <c r="AF1426" s="30">
        <f t="shared" ca="1" si="879"/>
        <v>8.4636051573138027E-2</v>
      </c>
      <c r="AG1426" s="30">
        <f t="shared" ca="1" si="879"/>
        <v>0.42927088399702396</v>
      </c>
      <c r="AH1426" s="30">
        <f>IF(Riskregister!$E$9="",0,COUNTIF(BJ$4:BJ$53,"&lt;"&amp;AF1426)*IF(AG1426&lt;0.5,Riskregister!$K$9+(Riskregister!$L$9-Riskregister!$K$9)*SQRT(AG1426/2),Riskregister!$L$9-(Riskregister!$L$9-Riskregister!$K$9)*SQRT((1-AG1426)/2)))</f>
        <v>0</v>
      </c>
      <c r="AI1426" s="30">
        <f t="shared" ca="1" si="880"/>
        <v>0.34988037619386914</v>
      </c>
      <c r="AJ1426" s="30">
        <f t="shared" ca="1" si="880"/>
        <v>0.2968517948914331</v>
      </c>
      <c r="AK1426" s="30">
        <f>IF(Riskregister!$E$10="",0,COUNTIF(BK$4:BK$53,"&lt;"&amp;AI1426)*IF(AJ1426&lt;0.5,Riskregister!$K$10+(Riskregister!$L$10-Riskregister!$K$10)*SQRT(AJ1426/2),Riskregister!$L$10-(Riskregister!$L$10-Riskregister!$K$10)*SQRT((1-AJ1426)/2)))</f>
        <v>0</v>
      </c>
      <c r="AL1426" s="30">
        <f t="shared" ca="1" si="881"/>
        <v>0.44408307225822219</v>
      </c>
      <c r="AM1426" s="30">
        <f t="shared" ca="1" si="881"/>
        <v>0.95587312496854238</v>
      </c>
      <c r="AN1426" s="30">
        <f>IF(Riskregister!$E$11="",0,COUNTIF(BL$4:BL$53,"&lt;"&amp;AL1426)*IF(AM1426&lt;0.5,Riskregister!$K$11+(Riskregister!$L$11-Riskregister!$K$11)*SQRT(AM1426/2),Riskregister!$L$11-(Riskregister!$L$11-Riskregister!$K$11)*SQRT((1-AM1426)/2)))</f>
        <v>0</v>
      </c>
      <c r="AO1426" s="30">
        <f t="shared" ca="1" si="882"/>
        <v>0.28103261140308511</v>
      </c>
      <c r="AP1426" s="30">
        <f t="shared" ca="1" si="882"/>
        <v>0.52487625516844705</v>
      </c>
      <c r="AQ1426" s="30">
        <f>IF(Riskregister!$E$12="",0,COUNTIF(BM$4:BM$53,"&lt;"&amp;AO1426)*IF(AP1426&lt;0.5,Riskregister!$K$12+(Riskregister!$L$12-Riskregister!$K$12)*SQRT(AP1426/2),Riskregister!$L$12-(Riskregister!$L$12-Riskregister!$K$12)*SQRT((1-AP1426)/2)))</f>
        <v>0</v>
      </c>
      <c r="AR1426" s="30">
        <f t="shared" ca="1" si="883"/>
        <v>0.47818792221653816</v>
      </c>
      <c r="AS1426" s="30">
        <f t="shared" ca="1" si="883"/>
        <v>0.99281269815637918</v>
      </c>
      <c r="AT1426" s="30">
        <f>IF(Riskregister!$E$13="",0,COUNTIF(BN$4:BN$53,"&lt;"&amp;AR1426)*IF(AS1426&lt;0.5,Riskregister!$K$13+(Riskregister!$L$13-Riskregister!$K$13)*SQRT(AS1426/2),Riskregister!$L$13-(Riskregister!$L$13-Riskregister!$K$13)*SQRT((1-AS1426)/2)))</f>
        <v>0</v>
      </c>
      <c r="AU1426" s="30">
        <f t="shared" ca="1" si="884"/>
        <v>0.9824841020960593</v>
      </c>
      <c r="AV1426" s="30">
        <f t="shared" ca="1" si="884"/>
        <v>0.34258135771346876</v>
      </c>
      <c r="AW1426" s="30">
        <f>IF(Riskregister!$E$14="",0,COUNTIF(BO$4:BO$53,"&lt;"&amp;AU1426)*IF(AV1426&lt;0.5,Riskregister!$K$14+(Riskregister!$L$14-Riskregister!$K$14)*SQRT(AV1426/2),Riskregister!$L$14-(Riskregister!$L$14-Riskregister!$K$14)*SQRT((1-AV1426)/2)))</f>
        <v>0</v>
      </c>
      <c r="AX1426" s="30">
        <f t="shared" ca="1" si="885"/>
        <v>1.668031758150923E-2</v>
      </c>
      <c r="AY1426" s="30">
        <f t="shared" ca="1" si="885"/>
        <v>0.67390402463485954</v>
      </c>
      <c r="AZ1426" s="30">
        <f>IF(Riskregister!$E$15="",0,COUNTIF(BP$4:BP$53,"&lt;"&amp;AX1426)*IF(AY1426&lt;0.5,Riskregister!$K$15+(Riskregister!$L$15-Riskregister!$K$15)*SQRT(AY1426/2),Riskregister!$L$15-(Riskregister!$L$15-Riskregister!$K$15)*SQRT((1-AY1426)/2)))</f>
        <v>0</v>
      </c>
      <c r="BA1426" s="30">
        <f t="shared" ca="1" si="886"/>
        <v>0.59206924218311108</v>
      </c>
      <c r="BB1426" s="30">
        <f t="shared" ca="1" si="886"/>
        <v>0.476489070764753</v>
      </c>
      <c r="BC1426" s="30">
        <f>IF(Riskregister!$E$16="",0,COUNTIF(BQ$4:BQ$53,"&lt;"&amp;BA1426)*IF(BB1426&lt;0.5,Riskregister!$K$16+(Riskregister!$L$16-Riskregister!$K$16)*SQRT(BB1426/2),Riskregister!$L$16-(Riskregister!$L$16-Riskregister!$K$16)*SQRT((1-BB1426)/2)))</f>
        <v>0</v>
      </c>
      <c r="BD1426" s="30">
        <f t="shared" ca="1" si="874"/>
        <v>8000598.2745275423</v>
      </c>
    </row>
    <row r="1427" spans="20:56" x14ac:dyDescent="0.35">
      <c r="T1427" s="30">
        <f t="shared" ca="1" si="875"/>
        <v>3.7505711983062739E-2</v>
      </c>
      <c r="U1427" s="30">
        <f t="shared" ca="1" si="875"/>
        <v>0.66916741856790773</v>
      </c>
      <c r="V1427" s="30">
        <f ca="1">IF(Riskregister!$E$5="",0,COUNTIF(BF$4:BF$53,"&lt;"&amp;T1427)*IF(U1427&lt;0.5,Riskregister!$K$5+(Riskregister!$L$5-Riskregister!$K$5)*SQRT(U1427/2),Riskregister!$L$5-(Riskregister!$L$5-Riskregister!$K$5)*SQRT((1-U1427)/2)))</f>
        <v>416978.69285244588</v>
      </c>
      <c r="W1427" s="30">
        <f t="shared" ca="1" si="876"/>
        <v>0.33546973881678155</v>
      </c>
      <c r="X1427" s="30">
        <f t="shared" ca="1" si="876"/>
        <v>0.53180342472150455</v>
      </c>
      <c r="Y1427" s="30">
        <f ca="1">IF(Riskregister!$E$6="",0,COUNTIF(BG$4:BG$53,"&lt;"&amp;W1427)*IF(X1427&lt;0.5,Riskregister!$K$6+(Riskregister!$L$6-Riskregister!$K$6)*SQRT(X1427/2),Riskregister!$L$6-(Riskregister!$L$6-Riskregister!$K$6)*SQRT((1-X1427)/2)))</f>
        <v>1129093.3161634579</v>
      </c>
      <c r="Z1427" s="30">
        <f t="shared" ca="1" si="877"/>
        <v>6.208650991038922E-2</v>
      </c>
      <c r="AA1427" s="30">
        <f t="shared" ca="1" si="877"/>
        <v>0.56417608038155498</v>
      </c>
      <c r="AB1427" s="30">
        <f ca="1">IF(Riskregister!$E$7="",0,COUNTIF(BH$4:BH$53,"&lt;"&amp;Z1427)*IF(AA1427&lt;0.5,Riskregister!$K$7+(Riskregister!$L$7-Riskregister!$K$7)*SQRT(AA1427/2),Riskregister!$L$7-(Riskregister!$L$7-Riskregister!$K$7)*SQRT((1-AA1427)/2)))</f>
        <v>709849.06845985912</v>
      </c>
      <c r="AC1427" s="30">
        <f t="shared" ca="1" si="878"/>
        <v>0.95152047729864853</v>
      </c>
      <c r="AD1427" s="30">
        <f t="shared" ca="1" si="878"/>
        <v>7.2079824343612264E-2</v>
      </c>
      <c r="AE1427" s="30">
        <f ca="1">IF(Riskregister!$E$8="",0,COUNTIF(BI$4:BI$53,"&lt;"&amp;AC1427)*IF(AD1427&lt;0.5,Riskregister!$K$8+(Riskregister!$L$8-Riskregister!$K$8)*SQRT(AD1427/2),Riskregister!$L$8-(Riskregister!$L$8-Riskregister!$K$8)*SQRT((1-AD1427)/2)))</f>
        <v>7153538.9935543668</v>
      </c>
      <c r="AF1427" s="30">
        <f t="shared" ca="1" si="879"/>
        <v>0.14019599696366092</v>
      </c>
      <c r="AG1427" s="30">
        <f t="shared" ca="1" si="879"/>
        <v>0.31066129913875418</v>
      </c>
      <c r="AH1427" s="30">
        <f>IF(Riskregister!$E$9="",0,COUNTIF(BJ$4:BJ$53,"&lt;"&amp;AF1427)*IF(AG1427&lt;0.5,Riskregister!$K$9+(Riskregister!$L$9-Riskregister!$K$9)*SQRT(AG1427/2),Riskregister!$L$9-(Riskregister!$L$9-Riskregister!$K$9)*SQRT((1-AG1427)/2)))</f>
        <v>0</v>
      </c>
      <c r="AI1427" s="30">
        <f t="shared" ca="1" si="880"/>
        <v>0.94784746101418682</v>
      </c>
      <c r="AJ1427" s="30">
        <f t="shared" ca="1" si="880"/>
        <v>0.47136884561203563</v>
      </c>
      <c r="AK1427" s="30">
        <f>IF(Riskregister!$E$10="",0,COUNTIF(BK$4:BK$53,"&lt;"&amp;AI1427)*IF(AJ1427&lt;0.5,Riskregister!$K$10+(Riskregister!$L$10-Riskregister!$K$10)*SQRT(AJ1427/2),Riskregister!$L$10-(Riskregister!$L$10-Riskregister!$K$10)*SQRT((1-AJ1427)/2)))</f>
        <v>0</v>
      </c>
      <c r="AL1427" s="30">
        <f t="shared" ca="1" si="881"/>
        <v>0.48663323135056369</v>
      </c>
      <c r="AM1427" s="30">
        <f t="shared" ca="1" si="881"/>
        <v>0.12000733749232295</v>
      </c>
      <c r="AN1427" s="30">
        <f>IF(Riskregister!$E$11="",0,COUNTIF(BL$4:BL$53,"&lt;"&amp;AL1427)*IF(AM1427&lt;0.5,Riskregister!$K$11+(Riskregister!$L$11-Riskregister!$K$11)*SQRT(AM1427/2),Riskregister!$L$11-(Riskregister!$L$11-Riskregister!$K$11)*SQRT((1-AM1427)/2)))</f>
        <v>0</v>
      </c>
      <c r="AO1427" s="30">
        <f t="shared" ca="1" si="882"/>
        <v>0.1042127370920376</v>
      </c>
      <c r="AP1427" s="30">
        <f t="shared" ca="1" si="882"/>
        <v>0.39080905592840121</v>
      </c>
      <c r="AQ1427" s="30">
        <f>IF(Riskregister!$E$12="",0,COUNTIF(BM$4:BM$53,"&lt;"&amp;AO1427)*IF(AP1427&lt;0.5,Riskregister!$K$12+(Riskregister!$L$12-Riskregister!$K$12)*SQRT(AP1427/2),Riskregister!$L$12-(Riskregister!$L$12-Riskregister!$K$12)*SQRT((1-AP1427)/2)))</f>
        <v>0</v>
      </c>
      <c r="AR1427" s="30">
        <f t="shared" ca="1" si="883"/>
        <v>0.687990150627251</v>
      </c>
      <c r="AS1427" s="30">
        <f t="shared" ca="1" si="883"/>
        <v>0.60061349647457096</v>
      </c>
      <c r="AT1427" s="30">
        <f>IF(Riskregister!$E$13="",0,COUNTIF(BN$4:BN$53,"&lt;"&amp;AR1427)*IF(AS1427&lt;0.5,Riskregister!$K$13+(Riskregister!$L$13-Riskregister!$K$13)*SQRT(AS1427/2),Riskregister!$L$13-(Riskregister!$L$13-Riskregister!$K$13)*SQRT((1-AS1427)/2)))</f>
        <v>0</v>
      </c>
      <c r="AU1427" s="30">
        <f t="shared" ca="1" si="884"/>
        <v>0.36887016683789609</v>
      </c>
      <c r="AV1427" s="30">
        <f t="shared" ca="1" si="884"/>
        <v>0.55941202513749433</v>
      </c>
      <c r="AW1427" s="30">
        <f>IF(Riskregister!$E$14="",0,COUNTIF(BO$4:BO$53,"&lt;"&amp;AU1427)*IF(AV1427&lt;0.5,Riskregister!$K$14+(Riskregister!$L$14-Riskregister!$K$14)*SQRT(AV1427/2),Riskregister!$L$14-(Riskregister!$L$14-Riskregister!$K$14)*SQRT((1-AV1427)/2)))</f>
        <v>0</v>
      </c>
      <c r="AX1427" s="30">
        <f t="shared" ca="1" si="885"/>
        <v>0.99425630805040199</v>
      </c>
      <c r="AY1427" s="30">
        <f t="shared" ca="1" si="885"/>
        <v>0.48605959155476086</v>
      </c>
      <c r="AZ1427" s="30">
        <f>IF(Riskregister!$E$15="",0,COUNTIF(BP$4:BP$53,"&lt;"&amp;AX1427)*IF(AY1427&lt;0.5,Riskregister!$K$15+(Riskregister!$L$15-Riskregister!$K$15)*SQRT(AY1427/2),Riskregister!$L$15-(Riskregister!$L$15-Riskregister!$K$15)*SQRT((1-AY1427)/2)))</f>
        <v>0</v>
      </c>
      <c r="BA1427" s="30">
        <f t="shared" ca="1" si="886"/>
        <v>0.33507499201430047</v>
      </c>
      <c r="BB1427" s="30">
        <f t="shared" ca="1" si="886"/>
        <v>0.55509400529868658</v>
      </c>
      <c r="BC1427" s="30">
        <f>IF(Riskregister!$E$16="",0,COUNTIF(BQ$4:BQ$53,"&lt;"&amp;BA1427)*IF(BB1427&lt;0.5,Riskregister!$K$16+(Riskregister!$L$16-Riskregister!$K$16)*SQRT(BB1427/2),Riskregister!$L$16-(Riskregister!$L$16-Riskregister!$K$16)*SQRT((1-BB1427)/2)))</f>
        <v>0</v>
      </c>
      <c r="BD1427" s="30">
        <f t="shared" ca="1" si="874"/>
        <v>9409460.0710301287</v>
      </c>
    </row>
    <row r="1428" spans="20:56" x14ac:dyDescent="0.35">
      <c r="T1428" s="30">
        <f t="shared" ca="1" si="875"/>
        <v>0.47595181663427488</v>
      </c>
      <c r="U1428" s="30">
        <f t="shared" ca="1" si="875"/>
        <v>0.3991522892686995</v>
      </c>
      <c r="V1428" s="30">
        <f ca="1">IF(Riskregister!$E$5="",0,COUNTIF(BF$4:BF$53,"&lt;"&amp;T1428)*IF(U1428&lt;0.5,Riskregister!$K$5+(Riskregister!$L$5-Riskregister!$K$5)*SQRT(U1428/2),Riskregister!$L$5-(Riskregister!$L$5-Riskregister!$K$5)*SQRT((1-U1428)/2)))</f>
        <v>1053098.2702645585</v>
      </c>
      <c r="W1428" s="30">
        <f t="shared" ca="1" si="876"/>
        <v>0.55981196800439292</v>
      </c>
      <c r="X1428" s="30">
        <f t="shared" ca="1" si="876"/>
        <v>0.18506147323435196</v>
      </c>
      <c r="Y1428" s="30">
        <f ca="1">IF(Riskregister!$E$6="",0,COUNTIF(BG$4:BG$53,"&lt;"&amp;W1428)*IF(X1428&lt;0.5,Riskregister!$K$6+(Riskregister!$L$6-Riskregister!$K$6)*SQRT(X1428/2),Riskregister!$L$6-(Riskregister!$L$6-Riskregister!$K$6)*SQRT((1-X1428)/2)))</f>
        <v>1495079.1508190632</v>
      </c>
      <c r="Z1428" s="30">
        <f t="shared" ca="1" si="877"/>
        <v>0.99178296814359623</v>
      </c>
      <c r="AA1428" s="30">
        <f t="shared" ca="1" si="877"/>
        <v>0.81192444810300191</v>
      </c>
      <c r="AB1428" s="30">
        <f ca="1">IF(Riskregister!$E$7="",0,COUNTIF(BH$4:BH$53,"&lt;"&amp;Z1428)*IF(AA1428&lt;0.5,Riskregister!$K$7+(Riskregister!$L$7-Riskregister!$K$7)*SQRT(AA1428/2),Riskregister!$L$7-(Riskregister!$L$7-Riskregister!$K$7)*SQRT((1-AA1428)/2)))</f>
        <v>3804716.1376358569</v>
      </c>
      <c r="AC1428" s="30">
        <f t="shared" ca="1" si="878"/>
        <v>0.5436260782780824</v>
      </c>
      <c r="AD1428" s="30">
        <f t="shared" ca="1" si="878"/>
        <v>1.3213224023768788E-2</v>
      </c>
      <c r="AE1428" s="30">
        <f ca="1">IF(Riskregister!$E$8="",0,COUNTIF(BI$4:BI$53,"&lt;"&amp;AC1428)*IF(AD1428&lt;0.5,Riskregister!$K$8+(Riskregister!$L$8-Riskregister!$K$8)*SQRT(AD1428/2),Riskregister!$L$8-(Riskregister!$L$8-Riskregister!$K$8)*SQRT((1-AD1428)/2)))</f>
        <v>2046063.0585106288</v>
      </c>
      <c r="AF1428" s="30">
        <f t="shared" ca="1" si="879"/>
        <v>0.16878633532436982</v>
      </c>
      <c r="AG1428" s="30">
        <f t="shared" ca="1" si="879"/>
        <v>0.47739555613366369</v>
      </c>
      <c r="AH1428" s="30">
        <f>IF(Riskregister!$E$9="",0,COUNTIF(BJ$4:BJ$53,"&lt;"&amp;AF1428)*IF(AG1428&lt;0.5,Riskregister!$K$9+(Riskregister!$L$9-Riskregister!$K$9)*SQRT(AG1428/2),Riskregister!$L$9-(Riskregister!$L$9-Riskregister!$K$9)*SQRT((1-AG1428)/2)))</f>
        <v>0</v>
      </c>
      <c r="AI1428" s="30">
        <f t="shared" ca="1" si="880"/>
        <v>0.40887706787818079</v>
      </c>
      <c r="AJ1428" s="30">
        <f t="shared" ca="1" si="880"/>
        <v>0.28769800313172156</v>
      </c>
      <c r="AK1428" s="30">
        <f>IF(Riskregister!$E$10="",0,COUNTIF(BK$4:BK$53,"&lt;"&amp;AI1428)*IF(AJ1428&lt;0.5,Riskregister!$K$10+(Riskregister!$L$10-Riskregister!$K$10)*SQRT(AJ1428/2),Riskregister!$L$10-(Riskregister!$L$10-Riskregister!$K$10)*SQRT((1-AJ1428)/2)))</f>
        <v>0</v>
      </c>
      <c r="AL1428" s="30">
        <f t="shared" ca="1" si="881"/>
        <v>0.34368305478193617</v>
      </c>
      <c r="AM1428" s="30">
        <f t="shared" ca="1" si="881"/>
        <v>0.79327087994236101</v>
      </c>
      <c r="AN1428" s="30">
        <f>IF(Riskregister!$E$11="",0,COUNTIF(BL$4:BL$53,"&lt;"&amp;AL1428)*IF(AM1428&lt;0.5,Riskregister!$K$11+(Riskregister!$L$11-Riskregister!$K$11)*SQRT(AM1428/2),Riskregister!$L$11-(Riskregister!$L$11-Riskregister!$K$11)*SQRT((1-AM1428)/2)))</f>
        <v>0</v>
      </c>
      <c r="AO1428" s="30">
        <f t="shared" ca="1" si="882"/>
        <v>0.50214621863899389</v>
      </c>
      <c r="AP1428" s="30">
        <f t="shared" ca="1" si="882"/>
        <v>0.55794849918952383</v>
      </c>
      <c r="AQ1428" s="30">
        <f>IF(Riskregister!$E$12="",0,COUNTIF(BM$4:BM$53,"&lt;"&amp;AO1428)*IF(AP1428&lt;0.5,Riskregister!$K$12+(Riskregister!$L$12-Riskregister!$K$12)*SQRT(AP1428/2),Riskregister!$L$12-(Riskregister!$L$12-Riskregister!$K$12)*SQRT((1-AP1428)/2)))</f>
        <v>0</v>
      </c>
      <c r="AR1428" s="30">
        <f t="shared" ca="1" si="883"/>
        <v>0.59010459287382289</v>
      </c>
      <c r="AS1428" s="30">
        <f t="shared" ca="1" si="883"/>
        <v>4.3531230116695019E-2</v>
      </c>
      <c r="AT1428" s="30">
        <f>IF(Riskregister!$E$13="",0,COUNTIF(BN$4:BN$53,"&lt;"&amp;AR1428)*IF(AS1428&lt;0.5,Riskregister!$K$13+(Riskregister!$L$13-Riskregister!$K$13)*SQRT(AS1428/2),Riskregister!$L$13-(Riskregister!$L$13-Riskregister!$K$13)*SQRT((1-AS1428)/2)))</f>
        <v>0</v>
      </c>
      <c r="AU1428" s="30">
        <f t="shared" ca="1" si="884"/>
        <v>2.6090668720364585E-2</v>
      </c>
      <c r="AV1428" s="30">
        <f t="shared" ca="1" si="884"/>
        <v>0.31002042476340974</v>
      </c>
      <c r="AW1428" s="30">
        <f>IF(Riskregister!$E$14="",0,COUNTIF(BO$4:BO$53,"&lt;"&amp;AU1428)*IF(AV1428&lt;0.5,Riskregister!$K$14+(Riskregister!$L$14-Riskregister!$K$14)*SQRT(AV1428/2),Riskregister!$L$14-(Riskregister!$L$14-Riskregister!$K$14)*SQRT((1-AV1428)/2)))</f>
        <v>0</v>
      </c>
      <c r="AX1428" s="30">
        <f t="shared" ca="1" si="885"/>
        <v>0.13019365139551442</v>
      </c>
      <c r="AY1428" s="30">
        <f t="shared" ca="1" si="885"/>
        <v>0.85165072011255316</v>
      </c>
      <c r="AZ1428" s="30">
        <f>IF(Riskregister!$E$15="",0,COUNTIF(BP$4:BP$53,"&lt;"&amp;AX1428)*IF(AY1428&lt;0.5,Riskregister!$K$15+(Riskregister!$L$15-Riskregister!$K$15)*SQRT(AY1428/2),Riskregister!$L$15-(Riskregister!$L$15-Riskregister!$K$15)*SQRT((1-AY1428)/2)))</f>
        <v>0</v>
      </c>
      <c r="BA1428" s="30">
        <f t="shared" ca="1" si="886"/>
        <v>0.45687078586362906</v>
      </c>
      <c r="BB1428" s="30">
        <f t="shared" ca="1" si="886"/>
        <v>0.24083897156458833</v>
      </c>
      <c r="BC1428" s="30">
        <f>IF(Riskregister!$E$16="",0,COUNTIF(BQ$4:BQ$53,"&lt;"&amp;BA1428)*IF(BB1428&lt;0.5,Riskregister!$K$16+(Riskregister!$L$16-Riskregister!$K$16)*SQRT(BB1428/2),Riskregister!$L$16-(Riskregister!$L$16-Riskregister!$K$16)*SQRT((1-BB1428)/2)))</f>
        <v>0</v>
      </c>
      <c r="BD1428" s="30">
        <f t="shared" ca="1" si="874"/>
        <v>8398956.617230108</v>
      </c>
    </row>
    <row r="1429" spans="20:56" x14ac:dyDescent="0.35">
      <c r="T1429" s="30">
        <f t="shared" ca="1" si="875"/>
        <v>0.27079253377647328</v>
      </c>
      <c r="U1429" s="30">
        <f t="shared" ca="1" si="875"/>
        <v>0.14276091109454492</v>
      </c>
      <c r="V1429" s="30">
        <f ca="1">IF(Riskregister!$E$5="",0,COUNTIF(BF$4:BF$53,"&lt;"&amp;T1429)*IF(U1429&lt;0.5,Riskregister!$K$5+(Riskregister!$L$5-Riskregister!$K$5)*SQRT(U1429/2),Riskregister!$L$5-(Riskregister!$L$5-Riskregister!$K$5)*SQRT((1-U1429)/2)))</f>
        <v>540454.08915901324</v>
      </c>
      <c r="W1429" s="30">
        <f t="shared" ca="1" si="876"/>
        <v>0.52031955423737897</v>
      </c>
      <c r="X1429" s="30">
        <f t="shared" ca="1" si="876"/>
        <v>0.93137702758937757</v>
      </c>
      <c r="Y1429" s="30">
        <f ca="1">IF(Riskregister!$E$6="",0,COUNTIF(BG$4:BG$53,"&lt;"&amp;W1429)*IF(X1429&lt;0.5,Riskregister!$K$6+(Riskregister!$L$6-Riskregister!$K$6)*SQRT(X1429/2),Riskregister!$L$6-(Riskregister!$L$6-Riskregister!$K$6)*SQRT((1-X1429)/2)))</f>
        <v>3333159.0435337424</v>
      </c>
      <c r="Z1429" s="30">
        <f t="shared" ca="1" si="877"/>
        <v>0.9279821240781847</v>
      </c>
      <c r="AA1429" s="30">
        <f t="shared" ca="1" si="877"/>
        <v>0.93037603089062848</v>
      </c>
      <c r="AB1429" s="30">
        <f ca="1">IF(Riskregister!$E$7="",0,COUNTIF(BH$4:BH$53,"&lt;"&amp;Z1429)*IF(AA1429&lt;0.5,Riskregister!$K$7+(Riskregister!$L$7-Riskregister!$K$7)*SQRT(AA1429/2),Riskregister!$L$7-(Riskregister!$L$7-Riskregister!$K$7)*SQRT((1-AA1429)/2)))</f>
        <v>3346971.0490377164</v>
      </c>
      <c r="AC1429" s="30">
        <f t="shared" ca="1" si="878"/>
        <v>0.78570378778992744</v>
      </c>
      <c r="AD1429" s="30">
        <f t="shared" ca="1" si="878"/>
        <v>4.5043479922511565E-2</v>
      </c>
      <c r="AE1429" s="30">
        <f ca="1">IF(Riskregister!$E$8="",0,COUNTIF(BI$4:BI$53,"&lt;"&amp;AC1429)*IF(AD1429&lt;0.5,Riskregister!$K$8+(Riskregister!$L$8-Riskregister!$K$8)*SQRT(AD1429/2),Riskregister!$L$8-(Riskregister!$L$8-Riskregister!$K$8)*SQRT((1-AD1429)/2)))</f>
        <v>4021362.0419765776</v>
      </c>
      <c r="AF1429" s="30">
        <f t="shared" ca="1" si="879"/>
        <v>0.15364746973107912</v>
      </c>
      <c r="AG1429" s="30">
        <f t="shared" ca="1" si="879"/>
        <v>0.86361049323473349</v>
      </c>
      <c r="AH1429" s="30">
        <f>IF(Riskregister!$E$9="",0,COUNTIF(BJ$4:BJ$53,"&lt;"&amp;AF1429)*IF(AG1429&lt;0.5,Riskregister!$K$9+(Riskregister!$L$9-Riskregister!$K$9)*SQRT(AG1429/2),Riskregister!$L$9-(Riskregister!$L$9-Riskregister!$K$9)*SQRT((1-AG1429)/2)))</f>
        <v>0</v>
      </c>
      <c r="AI1429" s="30">
        <f t="shared" ca="1" si="880"/>
        <v>0.82146747719461077</v>
      </c>
      <c r="AJ1429" s="30">
        <f t="shared" ca="1" si="880"/>
        <v>0.59576002628048397</v>
      </c>
      <c r="AK1429" s="30">
        <f>IF(Riskregister!$E$10="",0,COUNTIF(BK$4:BK$53,"&lt;"&amp;AI1429)*IF(AJ1429&lt;0.5,Riskregister!$K$10+(Riskregister!$L$10-Riskregister!$K$10)*SQRT(AJ1429/2),Riskregister!$L$10-(Riskregister!$L$10-Riskregister!$K$10)*SQRT((1-AJ1429)/2)))</f>
        <v>0</v>
      </c>
      <c r="AL1429" s="30">
        <f t="shared" ca="1" si="881"/>
        <v>0.63105250072970864</v>
      </c>
      <c r="AM1429" s="30">
        <f t="shared" ca="1" si="881"/>
        <v>0.58954706531305512</v>
      </c>
      <c r="AN1429" s="30">
        <f>IF(Riskregister!$E$11="",0,COUNTIF(BL$4:BL$53,"&lt;"&amp;AL1429)*IF(AM1429&lt;0.5,Riskregister!$K$11+(Riskregister!$L$11-Riskregister!$K$11)*SQRT(AM1429/2),Riskregister!$L$11-(Riskregister!$L$11-Riskregister!$K$11)*SQRT((1-AM1429)/2)))</f>
        <v>0</v>
      </c>
      <c r="AO1429" s="30">
        <f t="shared" ca="1" si="882"/>
        <v>0.31516754841861638</v>
      </c>
      <c r="AP1429" s="30">
        <f t="shared" ca="1" si="882"/>
        <v>0.5197347123999394</v>
      </c>
      <c r="AQ1429" s="30">
        <f>IF(Riskregister!$E$12="",0,COUNTIF(BM$4:BM$53,"&lt;"&amp;AO1429)*IF(AP1429&lt;0.5,Riskregister!$K$12+(Riskregister!$L$12-Riskregister!$K$12)*SQRT(AP1429/2),Riskregister!$L$12-(Riskregister!$L$12-Riskregister!$K$12)*SQRT((1-AP1429)/2)))</f>
        <v>0</v>
      </c>
      <c r="AR1429" s="30">
        <f t="shared" ca="1" si="883"/>
        <v>0.55025431079529941</v>
      </c>
      <c r="AS1429" s="30">
        <f t="shared" ca="1" si="883"/>
        <v>0.87015646415952042</v>
      </c>
      <c r="AT1429" s="30">
        <f>IF(Riskregister!$E$13="",0,COUNTIF(BN$4:BN$53,"&lt;"&amp;AR1429)*IF(AS1429&lt;0.5,Riskregister!$K$13+(Riskregister!$L$13-Riskregister!$K$13)*SQRT(AS1429/2),Riskregister!$L$13-(Riskregister!$L$13-Riskregister!$K$13)*SQRT((1-AS1429)/2)))</f>
        <v>0</v>
      </c>
      <c r="AU1429" s="30">
        <f t="shared" ca="1" si="884"/>
        <v>0.82160873413015867</v>
      </c>
      <c r="AV1429" s="30">
        <f t="shared" ca="1" si="884"/>
        <v>0.77987165455156282</v>
      </c>
      <c r="AW1429" s="30">
        <f>IF(Riskregister!$E$14="",0,COUNTIF(BO$4:BO$53,"&lt;"&amp;AU1429)*IF(AV1429&lt;0.5,Riskregister!$K$14+(Riskregister!$L$14-Riskregister!$K$14)*SQRT(AV1429/2),Riskregister!$L$14-(Riskregister!$L$14-Riskregister!$K$14)*SQRT((1-AV1429)/2)))</f>
        <v>0</v>
      </c>
      <c r="AX1429" s="30">
        <f t="shared" ca="1" si="885"/>
        <v>0.78116581738922575</v>
      </c>
      <c r="AY1429" s="30">
        <f t="shared" ca="1" si="885"/>
        <v>0.80453698449984534</v>
      </c>
      <c r="AZ1429" s="30">
        <f>IF(Riskregister!$E$15="",0,COUNTIF(BP$4:BP$53,"&lt;"&amp;AX1429)*IF(AY1429&lt;0.5,Riskregister!$K$15+(Riskregister!$L$15-Riskregister!$K$15)*SQRT(AY1429/2),Riskregister!$L$15-(Riskregister!$L$15-Riskregister!$K$15)*SQRT((1-AY1429)/2)))</f>
        <v>0</v>
      </c>
      <c r="BA1429" s="30">
        <f t="shared" ca="1" si="886"/>
        <v>0.71955228249594527</v>
      </c>
      <c r="BB1429" s="30">
        <f t="shared" ca="1" si="886"/>
        <v>0.81879814096028702</v>
      </c>
      <c r="BC1429" s="30">
        <f>IF(Riskregister!$E$16="",0,COUNTIF(BQ$4:BQ$53,"&lt;"&amp;BA1429)*IF(BB1429&lt;0.5,Riskregister!$K$16+(Riskregister!$L$16-Riskregister!$K$16)*SQRT(BB1429/2),Riskregister!$L$16-(Riskregister!$L$16-Riskregister!$K$16)*SQRT((1-BB1429)/2)))</f>
        <v>0</v>
      </c>
      <c r="BD1429" s="30">
        <f t="shared" ca="1" si="874"/>
        <v>11241946.22370705</v>
      </c>
    </row>
    <row r="1430" spans="20:56" x14ac:dyDescent="0.35">
      <c r="T1430" s="30">
        <f t="shared" ca="1" si="875"/>
        <v>0.10910292865551074</v>
      </c>
      <c r="U1430" s="30">
        <f t="shared" ca="1" si="875"/>
        <v>0.28716546222954209</v>
      </c>
      <c r="V1430" s="30">
        <f ca="1">IF(Riskregister!$E$5="",0,COUNTIF(BF$4:BF$53,"&lt;"&amp;T1430)*IF(U1430&lt;0.5,Riskregister!$K$5+(Riskregister!$L$5-Riskregister!$K$5)*SQRT(U1430/2),Riskregister!$L$5-(Riskregister!$L$5-Riskregister!$K$5)*SQRT((1-U1430)/2)))</f>
        <v>320515.40414502483</v>
      </c>
      <c r="W1430" s="30">
        <f t="shared" ca="1" si="876"/>
        <v>0.87135024445114828</v>
      </c>
      <c r="X1430" s="30">
        <f t="shared" ca="1" si="876"/>
        <v>0.93246242898715359</v>
      </c>
      <c r="Y1430" s="30">
        <f ca="1">IF(Riskregister!$E$6="",0,COUNTIF(BG$4:BG$53,"&lt;"&amp;W1430)*IF(X1430&lt;0.5,Riskregister!$K$6+(Riskregister!$L$6-Riskregister!$K$6)*SQRT(X1430/2),Riskregister!$L$6-(Riskregister!$L$6-Riskregister!$K$6)*SQRT((1-X1430)/2)))</f>
        <v>6676907.4708649516</v>
      </c>
      <c r="Z1430" s="30">
        <f t="shared" ca="1" si="877"/>
        <v>0.32899491527977065</v>
      </c>
      <c r="AA1430" s="30">
        <f t="shared" ca="1" si="877"/>
        <v>0.68809802063748327</v>
      </c>
      <c r="AB1430" s="30">
        <f ca="1">IF(Riskregister!$E$7="",0,COUNTIF(BH$4:BH$53,"&lt;"&amp;Z1430)*IF(AA1430&lt;0.5,Riskregister!$K$7+(Riskregister!$L$7-Riskregister!$K$7)*SQRT(AA1430/2),Riskregister!$L$7-(Riskregister!$L$7-Riskregister!$K$7)*SQRT((1-AA1430)/2)))</f>
        <v>1308913.9663552349</v>
      </c>
      <c r="AC1430" s="30">
        <f t="shared" ca="1" si="878"/>
        <v>0.93979467421921592</v>
      </c>
      <c r="AD1430" s="30">
        <f t="shared" ca="1" si="878"/>
        <v>7.4465686236063755E-3</v>
      </c>
      <c r="AE1430" s="30">
        <f ca="1">IF(Riskregister!$E$8="",0,COUNTIF(BI$4:BI$53,"&lt;"&amp;AC1430)*IF(AD1430&lt;0.5,Riskregister!$K$8+(Riskregister!$L$8-Riskregister!$K$8)*SQRT(AD1430/2),Riskregister!$L$8-(Riskregister!$L$8-Riskregister!$K$8)*SQRT((1-AD1430)/2)))</f>
        <v>3520727.9320445652</v>
      </c>
      <c r="AF1430" s="30">
        <f t="shared" ca="1" si="879"/>
        <v>0.13302328347662817</v>
      </c>
      <c r="AG1430" s="30">
        <f t="shared" ca="1" si="879"/>
        <v>0.31300522499333416</v>
      </c>
      <c r="AH1430" s="30">
        <f>IF(Riskregister!$E$9="",0,COUNTIF(BJ$4:BJ$53,"&lt;"&amp;AF1430)*IF(AG1430&lt;0.5,Riskregister!$K$9+(Riskregister!$L$9-Riskregister!$K$9)*SQRT(AG1430/2),Riskregister!$L$9-(Riskregister!$L$9-Riskregister!$K$9)*SQRT((1-AG1430)/2)))</f>
        <v>0</v>
      </c>
      <c r="AI1430" s="30">
        <f t="shared" ca="1" si="880"/>
        <v>0.6703512038641305</v>
      </c>
      <c r="AJ1430" s="30">
        <f t="shared" ca="1" si="880"/>
        <v>0.48276062298992206</v>
      </c>
      <c r="AK1430" s="30">
        <f>IF(Riskregister!$E$10="",0,COUNTIF(BK$4:BK$53,"&lt;"&amp;AI1430)*IF(AJ1430&lt;0.5,Riskregister!$K$10+(Riskregister!$L$10-Riskregister!$K$10)*SQRT(AJ1430/2),Riskregister!$L$10-(Riskregister!$L$10-Riskregister!$K$10)*SQRT((1-AJ1430)/2)))</f>
        <v>0</v>
      </c>
      <c r="AL1430" s="30">
        <f t="shared" ca="1" si="881"/>
        <v>8.499508235066966E-2</v>
      </c>
      <c r="AM1430" s="30">
        <f t="shared" ca="1" si="881"/>
        <v>0.53592173595272419</v>
      </c>
      <c r="AN1430" s="30">
        <f>IF(Riskregister!$E$11="",0,COUNTIF(BL$4:BL$53,"&lt;"&amp;AL1430)*IF(AM1430&lt;0.5,Riskregister!$K$11+(Riskregister!$L$11-Riskregister!$K$11)*SQRT(AM1430/2),Riskregister!$L$11-(Riskregister!$L$11-Riskregister!$K$11)*SQRT((1-AM1430)/2)))</f>
        <v>0</v>
      </c>
      <c r="AO1430" s="30">
        <f t="shared" ca="1" si="882"/>
        <v>0.32600449616566629</v>
      </c>
      <c r="AP1430" s="30">
        <f t="shared" ca="1" si="882"/>
        <v>0.50804467362761707</v>
      </c>
      <c r="AQ1430" s="30">
        <f>IF(Riskregister!$E$12="",0,COUNTIF(BM$4:BM$53,"&lt;"&amp;AO1430)*IF(AP1430&lt;0.5,Riskregister!$K$12+(Riskregister!$L$12-Riskregister!$K$12)*SQRT(AP1430/2),Riskregister!$L$12-(Riskregister!$L$12-Riskregister!$K$12)*SQRT((1-AP1430)/2)))</f>
        <v>0</v>
      </c>
      <c r="AR1430" s="30">
        <f t="shared" ca="1" si="883"/>
        <v>3.3388220808626468E-2</v>
      </c>
      <c r="AS1430" s="30">
        <f t="shared" ca="1" si="883"/>
        <v>0.85998018364162609</v>
      </c>
      <c r="AT1430" s="30">
        <f>IF(Riskregister!$E$13="",0,COUNTIF(BN$4:BN$53,"&lt;"&amp;AR1430)*IF(AS1430&lt;0.5,Riskregister!$K$13+(Riskregister!$L$13-Riskregister!$K$13)*SQRT(AS1430/2),Riskregister!$L$13-(Riskregister!$L$13-Riskregister!$K$13)*SQRT((1-AS1430)/2)))</f>
        <v>0</v>
      </c>
      <c r="AU1430" s="30">
        <f t="shared" ca="1" si="884"/>
        <v>0.19625430231380192</v>
      </c>
      <c r="AV1430" s="30">
        <f t="shared" ca="1" si="884"/>
        <v>0.66479090216015757</v>
      </c>
      <c r="AW1430" s="30">
        <f>IF(Riskregister!$E$14="",0,COUNTIF(BO$4:BO$53,"&lt;"&amp;AU1430)*IF(AV1430&lt;0.5,Riskregister!$K$14+(Riskregister!$L$14-Riskregister!$K$14)*SQRT(AV1430/2),Riskregister!$L$14-(Riskregister!$L$14-Riskregister!$K$14)*SQRT((1-AV1430)/2)))</f>
        <v>0</v>
      </c>
      <c r="AX1430" s="30">
        <f t="shared" ca="1" si="885"/>
        <v>0.49971650021263192</v>
      </c>
      <c r="AY1430" s="30">
        <f t="shared" ca="1" si="885"/>
        <v>0.37595443337666923</v>
      </c>
      <c r="AZ1430" s="30">
        <f>IF(Riskregister!$E$15="",0,COUNTIF(BP$4:BP$53,"&lt;"&amp;AX1430)*IF(AY1430&lt;0.5,Riskregister!$K$15+(Riskregister!$L$15-Riskregister!$K$15)*SQRT(AY1430/2),Riskregister!$L$15-(Riskregister!$L$15-Riskregister!$K$15)*SQRT((1-AY1430)/2)))</f>
        <v>0</v>
      </c>
      <c r="BA1430" s="30">
        <f t="shared" ca="1" si="886"/>
        <v>0.13721806019517846</v>
      </c>
      <c r="BB1430" s="30">
        <f t="shared" ca="1" si="886"/>
        <v>0.1600431027543513</v>
      </c>
      <c r="BC1430" s="30">
        <f>IF(Riskregister!$E$16="",0,COUNTIF(BQ$4:BQ$53,"&lt;"&amp;BA1430)*IF(BB1430&lt;0.5,Riskregister!$K$16+(Riskregister!$L$16-Riskregister!$K$16)*SQRT(BB1430/2),Riskregister!$L$16-(Riskregister!$L$16-Riskregister!$K$16)*SQRT((1-BB1430)/2)))</f>
        <v>0</v>
      </c>
      <c r="BD1430" s="30">
        <f t="shared" ca="1" si="874"/>
        <v>11827064.773409776</v>
      </c>
    </row>
    <row r="1431" spans="20:56" x14ac:dyDescent="0.35">
      <c r="T1431" s="30">
        <f t="shared" ca="1" si="875"/>
        <v>0.60272938546415777</v>
      </c>
      <c r="U1431" s="30">
        <f t="shared" ca="1" si="875"/>
        <v>0.64652552599492019</v>
      </c>
      <c r="V1431" s="30">
        <f ca="1">IF(Riskregister!$E$5="",0,COUNTIF(BF$4:BF$53,"&lt;"&amp;T1431)*IF(U1431&lt;0.5,Riskregister!$K$5+(Riskregister!$L$5-Riskregister!$K$5)*SQRT(U1431/2),Riskregister!$L$5-(Riskregister!$L$5-Riskregister!$K$5)*SQRT((1-U1431)/2)))</f>
        <v>1643277.6943368001</v>
      </c>
      <c r="W1431" s="30">
        <f t="shared" ca="1" si="876"/>
        <v>0.69054454380942909</v>
      </c>
      <c r="X1431" s="30">
        <f t="shared" ca="1" si="876"/>
        <v>0.63229388778569517</v>
      </c>
      <c r="Y1431" s="30">
        <f ca="1">IF(Riskregister!$E$6="",0,COUNTIF(BG$4:BG$53,"&lt;"&amp;W1431)*IF(X1431&lt;0.5,Riskregister!$K$6+(Riskregister!$L$6-Riskregister!$K$6)*SQRT(X1431/2),Riskregister!$L$6-(Riskregister!$L$6-Riskregister!$K$6)*SQRT((1-X1431)/2)))</f>
        <v>2456388.777201754</v>
      </c>
      <c r="Z1431" s="30">
        <f t="shared" ca="1" si="877"/>
        <v>0.61621454673778153</v>
      </c>
      <c r="AA1431" s="30">
        <f t="shared" ca="1" si="877"/>
        <v>0.60547219740816138</v>
      </c>
      <c r="AB1431" s="30">
        <f ca="1">IF(Riskregister!$E$7="",0,COUNTIF(BH$4:BH$53,"&lt;"&amp;Z1431)*IF(AA1431&lt;0.5,Riskregister!$K$7+(Riskregister!$L$7-Riskregister!$K$7)*SQRT(AA1431/2),Riskregister!$L$7-(Riskregister!$L$7-Riskregister!$K$7)*SQRT((1-AA1431)/2)))</f>
        <v>1711847.1763907629</v>
      </c>
      <c r="AC1431" s="30">
        <f t="shared" ca="1" si="878"/>
        <v>0.69964891510494065</v>
      </c>
      <c r="AD1431" s="30">
        <f t="shared" ca="1" si="878"/>
        <v>0.35812952941659837</v>
      </c>
      <c r="AE1431" s="30">
        <f ca="1">IF(Riskregister!$E$8="",0,COUNTIF(BI$4:BI$53,"&lt;"&amp;AC1431)*IF(AD1431&lt;0.5,Riskregister!$K$8+(Riskregister!$L$8-Riskregister!$K$8)*SQRT(AD1431/2),Riskregister!$L$8-(Riskregister!$L$8-Riskregister!$K$8)*SQRT((1-AD1431)/2)))</f>
        <v>9155416.4214389976</v>
      </c>
      <c r="AF1431" s="30">
        <f t="shared" ca="1" si="879"/>
        <v>0.96036339724753239</v>
      </c>
      <c r="AG1431" s="30">
        <f t="shared" ca="1" si="879"/>
        <v>0.92266254234632672</v>
      </c>
      <c r="AH1431" s="30">
        <f>IF(Riskregister!$E$9="",0,COUNTIF(BJ$4:BJ$53,"&lt;"&amp;AF1431)*IF(AG1431&lt;0.5,Riskregister!$K$9+(Riskregister!$L$9-Riskregister!$K$9)*SQRT(AG1431/2),Riskregister!$L$9-(Riskregister!$L$9-Riskregister!$K$9)*SQRT((1-AG1431)/2)))</f>
        <v>0</v>
      </c>
      <c r="AI1431" s="30">
        <f t="shared" ca="1" si="880"/>
        <v>0.21719671274254171</v>
      </c>
      <c r="AJ1431" s="30">
        <f t="shared" ca="1" si="880"/>
        <v>0.89383211932721318</v>
      </c>
      <c r="AK1431" s="30">
        <f>IF(Riskregister!$E$10="",0,COUNTIF(BK$4:BK$53,"&lt;"&amp;AI1431)*IF(AJ1431&lt;0.5,Riskregister!$K$10+(Riskregister!$L$10-Riskregister!$K$10)*SQRT(AJ1431/2),Riskregister!$L$10-(Riskregister!$L$10-Riskregister!$K$10)*SQRT((1-AJ1431)/2)))</f>
        <v>0</v>
      </c>
      <c r="AL1431" s="30">
        <f t="shared" ca="1" si="881"/>
        <v>0.83333157356981458</v>
      </c>
      <c r="AM1431" s="30">
        <f t="shared" ca="1" si="881"/>
        <v>0.15815683775828981</v>
      </c>
      <c r="AN1431" s="30">
        <f>IF(Riskregister!$E$11="",0,COUNTIF(BL$4:BL$53,"&lt;"&amp;AL1431)*IF(AM1431&lt;0.5,Riskregister!$K$11+(Riskregister!$L$11-Riskregister!$K$11)*SQRT(AM1431/2),Riskregister!$L$11-(Riskregister!$L$11-Riskregister!$K$11)*SQRT((1-AM1431)/2)))</f>
        <v>0</v>
      </c>
      <c r="AO1431" s="30">
        <f t="shared" ca="1" si="882"/>
        <v>0.74818851329296865</v>
      </c>
      <c r="AP1431" s="30">
        <f t="shared" ca="1" si="882"/>
        <v>0.37130670237179098</v>
      </c>
      <c r="AQ1431" s="30">
        <f>IF(Riskregister!$E$12="",0,COUNTIF(BM$4:BM$53,"&lt;"&amp;AO1431)*IF(AP1431&lt;0.5,Riskregister!$K$12+(Riskregister!$L$12-Riskregister!$K$12)*SQRT(AP1431/2),Riskregister!$L$12-(Riskregister!$L$12-Riskregister!$K$12)*SQRT((1-AP1431)/2)))</f>
        <v>0</v>
      </c>
      <c r="AR1431" s="30">
        <f t="shared" ca="1" si="883"/>
        <v>0.1515533113634594</v>
      </c>
      <c r="AS1431" s="30">
        <f t="shared" ca="1" si="883"/>
        <v>0.10424256494440443</v>
      </c>
      <c r="AT1431" s="30">
        <f>IF(Riskregister!$E$13="",0,COUNTIF(BN$4:BN$53,"&lt;"&amp;AR1431)*IF(AS1431&lt;0.5,Riskregister!$K$13+(Riskregister!$L$13-Riskregister!$K$13)*SQRT(AS1431/2),Riskregister!$L$13-(Riskregister!$L$13-Riskregister!$K$13)*SQRT((1-AS1431)/2)))</f>
        <v>0</v>
      </c>
      <c r="AU1431" s="30">
        <f t="shared" ca="1" si="884"/>
        <v>0.28168834187648306</v>
      </c>
      <c r="AV1431" s="30">
        <f t="shared" ca="1" si="884"/>
        <v>0.36680965867082838</v>
      </c>
      <c r="AW1431" s="30">
        <f>IF(Riskregister!$E$14="",0,COUNTIF(BO$4:BO$53,"&lt;"&amp;AU1431)*IF(AV1431&lt;0.5,Riskregister!$K$14+(Riskregister!$L$14-Riskregister!$K$14)*SQRT(AV1431/2),Riskregister!$L$14-(Riskregister!$L$14-Riskregister!$K$14)*SQRT((1-AV1431)/2)))</f>
        <v>0</v>
      </c>
      <c r="AX1431" s="30">
        <f t="shared" ca="1" si="885"/>
        <v>0.5281598583423458</v>
      </c>
      <c r="AY1431" s="30">
        <f t="shared" ca="1" si="885"/>
        <v>9.3183224860342473E-2</v>
      </c>
      <c r="AZ1431" s="30">
        <f>IF(Riskregister!$E$15="",0,COUNTIF(BP$4:BP$53,"&lt;"&amp;AX1431)*IF(AY1431&lt;0.5,Riskregister!$K$15+(Riskregister!$L$15-Riskregister!$K$15)*SQRT(AY1431/2),Riskregister!$L$15-(Riskregister!$L$15-Riskregister!$K$15)*SQRT((1-AY1431)/2)))</f>
        <v>0</v>
      </c>
      <c r="BA1431" s="30">
        <f t="shared" ca="1" si="886"/>
        <v>0.62767755800544744</v>
      </c>
      <c r="BB1431" s="30">
        <f t="shared" ca="1" si="886"/>
        <v>0.82546311764888847</v>
      </c>
      <c r="BC1431" s="30">
        <f>IF(Riskregister!$E$16="",0,COUNTIF(BQ$4:BQ$53,"&lt;"&amp;BA1431)*IF(BB1431&lt;0.5,Riskregister!$K$16+(Riskregister!$L$16-Riskregister!$K$16)*SQRT(BB1431/2),Riskregister!$L$16-(Riskregister!$L$16-Riskregister!$K$16)*SQRT((1-BB1431)/2)))</f>
        <v>0</v>
      </c>
      <c r="BD1431" s="30">
        <f t="shared" ca="1" si="874"/>
        <v>14966930.069368314</v>
      </c>
    </row>
    <row r="1432" spans="20:56" x14ac:dyDescent="0.35">
      <c r="T1432" s="30">
        <f t="shared" ca="1" si="875"/>
        <v>0.27645363338281703</v>
      </c>
      <c r="U1432" s="30">
        <f t="shared" ca="1" si="875"/>
        <v>0.7427178345217218</v>
      </c>
      <c r="V1432" s="30">
        <f ca="1">IF(Riskregister!$E$5="",0,COUNTIF(BF$4:BF$53,"&lt;"&amp;T1432)*IF(U1432&lt;0.5,Riskregister!$K$5+(Riskregister!$L$5-Riskregister!$K$5)*SQRT(U1432/2),Riskregister!$L$5-(Riskregister!$L$5-Riskregister!$K$5)*SQRT((1-U1432)/2)))</f>
        <v>877200.87202920974</v>
      </c>
      <c r="W1432" s="30">
        <f t="shared" ca="1" si="876"/>
        <v>3.904903395622128E-2</v>
      </c>
      <c r="X1432" s="30">
        <f t="shared" ca="1" si="876"/>
        <v>0.83876070782137035</v>
      </c>
      <c r="Y1432" s="30">
        <f ca="1">IF(Riskregister!$E$6="",0,COUNTIF(BG$4:BG$53,"&lt;"&amp;W1432)*IF(X1432&lt;0.5,Riskregister!$K$6+(Riskregister!$L$6-Riskregister!$K$6)*SQRT(X1432/2),Riskregister!$L$6-(Riskregister!$L$6-Riskregister!$K$6)*SQRT((1-X1432)/2)))</f>
        <v>0</v>
      </c>
      <c r="Z1432" s="30">
        <f t="shared" ca="1" si="877"/>
        <v>0.50460893902295101</v>
      </c>
      <c r="AA1432" s="30">
        <f t="shared" ca="1" si="877"/>
        <v>0.65756668968399057</v>
      </c>
      <c r="AB1432" s="30">
        <f ca="1">IF(Riskregister!$E$7="",0,COUNTIF(BH$4:BH$53,"&lt;"&amp;Z1432)*IF(AA1432&lt;0.5,Riskregister!$K$7+(Riskregister!$L$7-Riskregister!$K$7)*SQRT(AA1432/2),Riskregister!$L$7-(Riskregister!$L$7-Riskregister!$K$7)*SQRT((1-AA1432)/2)))</f>
        <v>1531054.9791575989</v>
      </c>
      <c r="AC1432" s="30">
        <f t="shared" ca="1" si="878"/>
        <v>0.77471065859149957</v>
      </c>
      <c r="AD1432" s="30">
        <f t="shared" ca="1" si="878"/>
        <v>8.0344510516002887E-2</v>
      </c>
      <c r="AE1432" s="30">
        <f ca="1">IF(Riskregister!$E$8="",0,COUNTIF(BI$4:BI$53,"&lt;"&amp;AC1432)*IF(AD1432&lt;0.5,Riskregister!$K$8+(Riskregister!$L$8-Riskregister!$K$8)*SQRT(AD1432/2),Riskregister!$L$8-(Riskregister!$L$8-Riskregister!$K$8)*SQRT((1-AD1432)/2)))</f>
        <v>4968087.2997302003</v>
      </c>
      <c r="AF1432" s="30">
        <f t="shared" ca="1" si="879"/>
        <v>3.2998350910319996E-2</v>
      </c>
      <c r="AG1432" s="30">
        <f t="shared" ca="1" si="879"/>
        <v>0.91969531404057292</v>
      </c>
      <c r="AH1432" s="30">
        <f>IF(Riskregister!$E$9="",0,COUNTIF(BJ$4:BJ$53,"&lt;"&amp;AF1432)*IF(AG1432&lt;0.5,Riskregister!$K$9+(Riskregister!$L$9-Riskregister!$K$9)*SQRT(AG1432/2),Riskregister!$L$9-(Riskregister!$L$9-Riskregister!$K$9)*SQRT((1-AG1432)/2)))</f>
        <v>0</v>
      </c>
      <c r="AI1432" s="30">
        <f t="shared" ca="1" si="880"/>
        <v>0.14837872769202409</v>
      </c>
      <c r="AJ1432" s="30">
        <f t="shared" ca="1" si="880"/>
        <v>0.58399913393637726</v>
      </c>
      <c r="AK1432" s="30">
        <f>IF(Riskregister!$E$10="",0,COUNTIF(BK$4:BK$53,"&lt;"&amp;AI1432)*IF(AJ1432&lt;0.5,Riskregister!$K$10+(Riskregister!$L$10-Riskregister!$K$10)*SQRT(AJ1432/2),Riskregister!$L$10-(Riskregister!$L$10-Riskregister!$K$10)*SQRT((1-AJ1432)/2)))</f>
        <v>0</v>
      </c>
      <c r="AL1432" s="30">
        <f t="shared" ca="1" si="881"/>
        <v>0.68844206438082178</v>
      </c>
      <c r="AM1432" s="30">
        <f t="shared" ca="1" si="881"/>
        <v>0.2116759940701094</v>
      </c>
      <c r="AN1432" s="30">
        <f>IF(Riskregister!$E$11="",0,COUNTIF(BL$4:BL$53,"&lt;"&amp;AL1432)*IF(AM1432&lt;0.5,Riskregister!$K$11+(Riskregister!$L$11-Riskregister!$K$11)*SQRT(AM1432/2),Riskregister!$L$11-(Riskregister!$L$11-Riskregister!$K$11)*SQRT((1-AM1432)/2)))</f>
        <v>0</v>
      </c>
      <c r="AO1432" s="30">
        <f t="shared" ca="1" si="882"/>
        <v>0.79107538640818398</v>
      </c>
      <c r="AP1432" s="30">
        <f t="shared" ca="1" si="882"/>
        <v>0.43362831958117076</v>
      </c>
      <c r="AQ1432" s="30">
        <f>IF(Riskregister!$E$12="",0,COUNTIF(BM$4:BM$53,"&lt;"&amp;AO1432)*IF(AP1432&lt;0.5,Riskregister!$K$12+(Riskregister!$L$12-Riskregister!$K$12)*SQRT(AP1432/2),Riskregister!$L$12-(Riskregister!$L$12-Riskregister!$K$12)*SQRT((1-AP1432)/2)))</f>
        <v>0</v>
      </c>
      <c r="AR1432" s="30">
        <f t="shared" ca="1" si="883"/>
        <v>0.86379306209182372</v>
      </c>
      <c r="AS1432" s="30">
        <f t="shared" ca="1" si="883"/>
        <v>7.9511962028098182E-3</v>
      </c>
      <c r="AT1432" s="30">
        <f>IF(Riskregister!$E$13="",0,COUNTIF(BN$4:BN$53,"&lt;"&amp;AR1432)*IF(AS1432&lt;0.5,Riskregister!$K$13+(Riskregister!$L$13-Riskregister!$K$13)*SQRT(AS1432/2),Riskregister!$L$13-(Riskregister!$L$13-Riskregister!$K$13)*SQRT((1-AS1432)/2)))</f>
        <v>0</v>
      </c>
      <c r="AU1432" s="30">
        <f t="shared" ca="1" si="884"/>
        <v>0.2304873734770555</v>
      </c>
      <c r="AV1432" s="30">
        <f t="shared" ca="1" si="884"/>
        <v>0.60364334835480693</v>
      </c>
      <c r="AW1432" s="30">
        <f>IF(Riskregister!$E$14="",0,COUNTIF(BO$4:BO$53,"&lt;"&amp;AU1432)*IF(AV1432&lt;0.5,Riskregister!$K$14+(Riskregister!$L$14-Riskregister!$K$14)*SQRT(AV1432/2),Riskregister!$L$14-(Riskregister!$L$14-Riskregister!$K$14)*SQRT((1-AV1432)/2)))</f>
        <v>0</v>
      </c>
      <c r="AX1432" s="30">
        <f t="shared" ca="1" si="885"/>
        <v>4.8090180036448604E-3</v>
      </c>
      <c r="AY1432" s="30">
        <f t="shared" ca="1" si="885"/>
        <v>0.67716011732811243</v>
      </c>
      <c r="AZ1432" s="30">
        <f>IF(Riskregister!$E$15="",0,COUNTIF(BP$4:BP$53,"&lt;"&amp;AX1432)*IF(AY1432&lt;0.5,Riskregister!$K$15+(Riskregister!$L$15-Riskregister!$K$15)*SQRT(AY1432/2),Riskregister!$L$15-(Riskregister!$L$15-Riskregister!$K$15)*SQRT((1-AY1432)/2)))</f>
        <v>0</v>
      </c>
      <c r="BA1432" s="30">
        <f t="shared" ca="1" si="886"/>
        <v>0.9338274280228438</v>
      </c>
      <c r="BB1432" s="30">
        <f t="shared" ca="1" si="886"/>
        <v>0.98632764757226221</v>
      </c>
      <c r="BC1432" s="30">
        <f>IF(Riskregister!$E$16="",0,COUNTIF(BQ$4:BQ$53,"&lt;"&amp;BA1432)*IF(BB1432&lt;0.5,Riskregister!$K$16+(Riskregister!$L$16-Riskregister!$K$16)*SQRT(BB1432/2),Riskregister!$L$16-(Riskregister!$L$16-Riskregister!$K$16)*SQRT((1-BB1432)/2)))</f>
        <v>0</v>
      </c>
      <c r="BD1432" s="30">
        <f t="shared" ca="1" si="874"/>
        <v>7376343.1509170085</v>
      </c>
    </row>
    <row r="1433" spans="20:56" x14ac:dyDescent="0.35">
      <c r="T1433" s="30">
        <f t="shared" ca="1" si="875"/>
        <v>0.303536812086455</v>
      </c>
      <c r="U1433" s="30">
        <f t="shared" ca="1" si="875"/>
        <v>0.56889557005255342</v>
      </c>
      <c r="V1433" s="30">
        <f ca="1">IF(Riskregister!$E$5="",0,COUNTIF(BF$4:BF$53,"&lt;"&amp;T1433)*IF(U1433&lt;0.5,Riskregister!$K$5+(Riskregister!$L$5-Riskregister!$K$5)*SQRT(U1433/2),Riskregister!$L$5-(Riskregister!$L$5-Riskregister!$K$5)*SQRT((1-U1433)/2)))</f>
        <v>1173227.3843014431</v>
      </c>
      <c r="W1433" s="30">
        <f t="shared" ca="1" si="876"/>
        <v>0.97414984334343024</v>
      </c>
      <c r="X1433" s="30">
        <f t="shared" ca="1" si="876"/>
        <v>0.75254063502635438</v>
      </c>
      <c r="Y1433" s="30">
        <f ca="1">IF(Riskregister!$E$6="",0,COUNTIF(BG$4:BG$53,"&lt;"&amp;W1433)*IF(X1433&lt;0.5,Riskregister!$K$6+(Riskregister!$L$6-Riskregister!$K$6)*SQRT(X1433/2),Riskregister!$L$6-(Riskregister!$L$6-Riskregister!$K$6)*SQRT((1-X1433)/2)))</f>
        <v>6834229.2752897199</v>
      </c>
      <c r="Z1433" s="30">
        <f t="shared" ca="1" si="877"/>
        <v>0.7899218594360804</v>
      </c>
      <c r="AA1433" s="30">
        <f t="shared" ca="1" si="877"/>
        <v>0.38140462997926805</v>
      </c>
      <c r="AB1433" s="30">
        <f ca="1">IF(Riskregister!$E$7="",0,COUNTIF(BH$4:BH$53,"&lt;"&amp;Z1433)*IF(AA1433&lt;0.5,Riskregister!$K$7+(Riskregister!$L$7-Riskregister!$K$7)*SQRT(AA1433/2),Riskregister!$L$7-(Riskregister!$L$7-Riskregister!$K$7)*SQRT((1-AA1433)/2)))</f>
        <v>1622745.3330594767</v>
      </c>
      <c r="AC1433" s="30">
        <f t="shared" ca="1" si="878"/>
        <v>0.44848873006101109</v>
      </c>
      <c r="AD1433" s="30">
        <f t="shared" ca="1" si="878"/>
        <v>0.42775651980438179</v>
      </c>
      <c r="AE1433" s="30">
        <f ca="1">IF(Riskregister!$E$8="",0,COUNTIF(BI$4:BI$53,"&lt;"&amp;AC1433)*IF(AD1433&lt;0.5,Riskregister!$K$8+(Riskregister!$L$8-Riskregister!$K$8)*SQRT(AD1433/2),Riskregister!$L$8-(Riskregister!$L$8-Riskregister!$K$8)*SQRT((1-AD1433)/2)))</f>
        <v>4947215.5507816244</v>
      </c>
      <c r="AF1433" s="30">
        <f t="shared" ca="1" si="879"/>
        <v>0.55681669534755596</v>
      </c>
      <c r="AG1433" s="30">
        <f t="shared" ca="1" si="879"/>
        <v>0.9851927934723208</v>
      </c>
      <c r="AH1433" s="30">
        <f>IF(Riskregister!$E$9="",0,COUNTIF(BJ$4:BJ$53,"&lt;"&amp;AF1433)*IF(AG1433&lt;0.5,Riskregister!$K$9+(Riskregister!$L$9-Riskregister!$K$9)*SQRT(AG1433/2),Riskregister!$L$9-(Riskregister!$L$9-Riskregister!$K$9)*SQRT((1-AG1433)/2)))</f>
        <v>0</v>
      </c>
      <c r="AI1433" s="30">
        <f t="shared" ca="1" si="880"/>
        <v>0.60523965508711619</v>
      </c>
      <c r="AJ1433" s="30">
        <f t="shared" ca="1" si="880"/>
        <v>0.42951307567653718</v>
      </c>
      <c r="AK1433" s="30">
        <f>IF(Riskregister!$E$10="",0,COUNTIF(BK$4:BK$53,"&lt;"&amp;AI1433)*IF(AJ1433&lt;0.5,Riskregister!$K$10+(Riskregister!$L$10-Riskregister!$K$10)*SQRT(AJ1433/2),Riskregister!$L$10-(Riskregister!$L$10-Riskregister!$K$10)*SQRT((1-AJ1433)/2)))</f>
        <v>0</v>
      </c>
      <c r="AL1433" s="30">
        <f t="shared" ca="1" si="881"/>
        <v>8.5012693610163614E-3</v>
      </c>
      <c r="AM1433" s="30">
        <f t="shared" ca="1" si="881"/>
        <v>0.87616001439955671</v>
      </c>
      <c r="AN1433" s="30">
        <f>IF(Riskregister!$E$11="",0,COUNTIF(BL$4:BL$53,"&lt;"&amp;AL1433)*IF(AM1433&lt;0.5,Riskregister!$K$11+(Riskregister!$L$11-Riskregister!$K$11)*SQRT(AM1433/2),Riskregister!$L$11-(Riskregister!$L$11-Riskregister!$K$11)*SQRT((1-AM1433)/2)))</f>
        <v>0</v>
      </c>
      <c r="AO1433" s="30">
        <f t="shared" ca="1" si="882"/>
        <v>0.26662085016940495</v>
      </c>
      <c r="AP1433" s="30">
        <f t="shared" ca="1" si="882"/>
        <v>0.45380567317138409</v>
      </c>
      <c r="AQ1433" s="30">
        <f>IF(Riskregister!$E$12="",0,COUNTIF(BM$4:BM$53,"&lt;"&amp;AO1433)*IF(AP1433&lt;0.5,Riskregister!$K$12+(Riskregister!$L$12-Riskregister!$K$12)*SQRT(AP1433/2),Riskregister!$L$12-(Riskregister!$L$12-Riskregister!$K$12)*SQRT((1-AP1433)/2)))</f>
        <v>0</v>
      </c>
      <c r="AR1433" s="30">
        <f t="shared" ca="1" si="883"/>
        <v>0.84996705546362228</v>
      </c>
      <c r="AS1433" s="30">
        <f t="shared" ca="1" si="883"/>
        <v>0.2753396062173421</v>
      </c>
      <c r="AT1433" s="30">
        <f>IF(Riskregister!$E$13="",0,COUNTIF(BN$4:BN$53,"&lt;"&amp;AR1433)*IF(AS1433&lt;0.5,Riskregister!$K$13+(Riskregister!$L$13-Riskregister!$K$13)*SQRT(AS1433/2),Riskregister!$L$13-(Riskregister!$L$13-Riskregister!$K$13)*SQRT((1-AS1433)/2)))</f>
        <v>0</v>
      </c>
      <c r="AU1433" s="30">
        <f t="shared" ca="1" si="884"/>
        <v>0.47725964293043444</v>
      </c>
      <c r="AV1433" s="30">
        <f t="shared" ca="1" si="884"/>
        <v>0.65631272273684982</v>
      </c>
      <c r="AW1433" s="30">
        <f>IF(Riskregister!$E$14="",0,COUNTIF(BO$4:BO$53,"&lt;"&amp;AU1433)*IF(AV1433&lt;0.5,Riskregister!$K$14+(Riskregister!$L$14-Riskregister!$K$14)*SQRT(AV1433/2),Riskregister!$L$14-(Riskregister!$L$14-Riskregister!$K$14)*SQRT((1-AV1433)/2)))</f>
        <v>0</v>
      </c>
      <c r="AX1433" s="30">
        <f t="shared" ca="1" si="885"/>
        <v>0.51438808535705172</v>
      </c>
      <c r="AY1433" s="30">
        <f t="shared" ca="1" si="885"/>
        <v>0.91680321714638557</v>
      </c>
      <c r="AZ1433" s="30">
        <f>IF(Riskregister!$E$15="",0,COUNTIF(BP$4:BP$53,"&lt;"&amp;AX1433)*IF(AY1433&lt;0.5,Riskregister!$K$15+(Riskregister!$L$15-Riskregister!$K$15)*SQRT(AY1433/2),Riskregister!$L$15-(Riskregister!$L$15-Riskregister!$K$15)*SQRT((1-AY1433)/2)))</f>
        <v>0</v>
      </c>
      <c r="BA1433" s="30">
        <f t="shared" ca="1" si="886"/>
        <v>0.41362366259672456</v>
      </c>
      <c r="BB1433" s="30">
        <f t="shared" ca="1" si="886"/>
        <v>0.74067817075519027</v>
      </c>
      <c r="BC1433" s="30">
        <f>IF(Riskregister!$E$16="",0,COUNTIF(BQ$4:BQ$53,"&lt;"&amp;BA1433)*IF(BB1433&lt;0.5,Riskregister!$K$16+(Riskregister!$L$16-Riskregister!$K$16)*SQRT(BB1433/2),Riskregister!$L$16-(Riskregister!$L$16-Riskregister!$K$16)*SQRT((1-BB1433)/2)))</f>
        <v>0</v>
      </c>
      <c r="BD1433" s="30">
        <f t="shared" ca="1" si="874"/>
        <v>14577417.543432264</v>
      </c>
    </row>
    <row r="1434" spans="20:56" x14ac:dyDescent="0.35">
      <c r="T1434" s="30">
        <f t="shared" ca="1" si="875"/>
        <v>0.78069574847185785</v>
      </c>
      <c r="U1434" s="30">
        <f t="shared" ca="1" si="875"/>
        <v>0.41226561548387131</v>
      </c>
      <c r="V1434" s="30">
        <f ca="1">IF(Riskregister!$E$5="",0,COUNTIF(BF$4:BF$53,"&lt;"&amp;T1434)*IF(U1434&lt;0.5,Riskregister!$K$5+(Riskregister!$L$5-Riskregister!$K$5)*SQRT(U1434/2),Riskregister!$L$5-(Riskregister!$L$5-Riskregister!$K$5)*SQRT((1-U1434)/2)))</f>
        <v>1771541.6482912232</v>
      </c>
      <c r="W1434" s="30">
        <f t="shared" ca="1" si="876"/>
        <v>9.2603601970945082E-2</v>
      </c>
      <c r="X1434" s="30">
        <f t="shared" ca="1" si="876"/>
        <v>0.58956933560130087</v>
      </c>
      <c r="Y1434" s="30">
        <f ca="1">IF(Riskregister!$E$6="",0,COUNTIF(BG$4:BG$53,"&lt;"&amp;W1434)*IF(X1434&lt;0.5,Riskregister!$K$6+(Riskregister!$L$6-Riskregister!$K$6)*SQRT(X1434/2),Riskregister!$L$6-(Riskregister!$L$6-Riskregister!$K$6)*SQRT((1-X1434)/2)))</f>
        <v>0</v>
      </c>
      <c r="Z1434" s="30">
        <f t="shared" ca="1" si="877"/>
        <v>0.44263727738752767</v>
      </c>
      <c r="AA1434" s="30">
        <f t="shared" ca="1" si="877"/>
        <v>0.91009307846642828</v>
      </c>
      <c r="AB1434" s="30">
        <f ca="1">IF(Riskregister!$E$7="",0,COUNTIF(BH$4:BH$53,"&lt;"&amp;Z1434)*IF(AA1434&lt;0.5,Riskregister!$K$7+(Riskregister!$L$7-Riskregister!$K$7)*SQRT(AA1434/2),Riskregister!$L$7-(Riskregister!$L$7-Riskregister!$K$7)*SQRT((1-AA1434)/2)))</f>
        <v>1954753.1448942893</v>
      </c>
      <c r="AC1434" s="30">
        <f t="shared" ca="1" si="878"/>
        <v>8.141777474948253E-2</v>
      </c>
      <c r="AD1434" s="30">
        <f t="shared" ca="1" si="878"/>
        <v>0.85612344959142417</v>
      </c>
      <c r="AE1434" s="30">
        <f ca="1">IF(Riskregister!$E$8="",0,COUNTIF(BI$4:BI$53,"&lt;"&amp;AC1434)*IF(AD1434&lt;0.5,Riskregister!$K$8+(Riskregister!$L$8-Riskregister!$K$8)*SQRT(AD1434/2),Riskregister!$L$8-(Riskregister!$L$8-Riskregister!$K$8)*SQRT((1-AD1434)/2)))</f>
        <v>3739398.3582182992</v>
      </c>
      <c r="AF1434" s="30">
        <f t="shared" ca="1" si="879"/>
        <v>0.16688568269335224</v>
      </c>
      <c r="AG1434" s="30">
        <f t="shared" ca="1" si="879"/>
        <v>9.9088986239060484E-2</v>
      </c>
      <c r="AH1434" s="30">
        <f>IF(Riskregister!$E$9="",0,COUNTIF(BJ$4:BJ$53,"&lt;"&amp;AF1434)*IF(AG1434&lt;0.5,Riskregister!$K$9+(Riskregister!$L$9-Riskregister!$K$9)*SQRT(AG1434/2),Riskregister!$L$9-(Riskregister!$L$9-Riskregister!$K$9)*SQRT((1-AG1434)/2)))</f>
        <v>0</v>
      </c>
      <c r="AI1434" s="30">
        <f t="shared" ca="1" si="880"/>
        <v>0.60372080612038215</v>
      </c>
      <c r="AJ1434" s="30">
        <f t="shared" ca="1" si="880"/>
        <v>0.17135927542762219</v>
      </c>
      <c r="AK1434" s="30">
        <f>IF(Riskregister!$E$10="",0,COUNTIF(BK$4:BK$53,"&lt;"&amp;AI1434)*IF(AJ1434&lt;0.5,Riskregister!$K$10+(Riskregister!$L$10-Riskregister!$K$10)*SQRT(AJ1434/2),Riskregister!$L$10-(Riskregister!$L$10-Riskregister!$K$10)*SQRT((1-AJ1434)/2)))</f>
        <v>0</v>
      </c>
      <c r="AL1434" s="30">
        <f t="shared" ca="1" si="881"/>
        <v>0.93212092142445158</v>
      </c>
      <c r="AM1434" s="30">
        <f t="shared" ca="1" si="881"/>
        <v>0.78703187419948317</v>
      </c>
      <c r="AN1434" s="30">
        <f>IF(Riskregister!$E$11="",0,COUNTIF(BL$4:BL$53,"&lt;"&amp;AL1434)*IF(AM1434&lt;0.5,Riskregister!$K$11+(Riskregister!$L$11-Riskregister!$K$11)*SQRT(AM1434/2),Riskregister!$L$11-(Riskregister!$L$11-Riskregister!$K$11)*SQRT((1-AM1434)/2)))</f>
        <v>0</v>
      </c>
      <c r="AO1434" s="30">
        <f t="shared" ca="1" si="882"/>
        <v>0.25228303431876187</v>
      </c>
      <c r="AP1434" s="30">
        <f t="shared" ca="1" si="882"/>
        <v>0.55860575853257155</v>
      </c>
      <c r="AQ1434" s="30">
        <f>IF(Riskregister!$E$12="",0,COUNTIF(BM$4:BM$53,"&lt;"&amp;AO1434)*IF(AP1434&lt;0.5,Riskregister!$K$12+(Riskregister!$L$12-Riskregister!$K$12)*SQRT(AP1434/2),Riskregister!$L$12-(Riskregister!$L$12-Riskregister!$K$12)*SQRT((1-AP1434)/2)))</f>
        <v>0</v>
      </c>
      <c r="AR1434" s="30">
        <f t="shared" ca="1" si="883"/>
        <v>0.34105111723148573</v>
      </c>
      <c r="AS1434" s="30">
        <f t="shared" ca="1" si="883"/>
        <v>0.28875043129869693</v>
      </c>
      <c r="AT1434" s="30">
        <f>IF(Riskregister!$E$13="",0,COUNTIF(BN$4:BN$53,"&lt;"&amp;AR1434)*IF(AS1434&lt;0.5,Riskregister!$K$13+(Riskregister!$L$13-Riskregister!$K$13)*SQRT(AS1434/2),Riskregister!$L$13-(Riskregister!$L$13-Riskregister!$K$13)*SQRT((1-AS1434)/2)))</f>
        <v>0</v>
      </c>
      <c r="AU1434" s="30">
        <f t="shared" ca="1" si="884"/>
        <v>0.50426385867499013</v>
      </c>
      <c r="AV1434" s="30">
        <f t="shared" ca="1" si="884"/>
        <v>6.8856637234437468E-2</v>
      </c>
      <c r="AW1434" s="30">
        <f>IF(Riskregister!$E$14="",0,COUNTIF(BO$4:BO$53,"&lt;"&amp;AU1434)*IF(AV1434&lt;0.5,Riskregister!$K$14+(Riskregister!$L$14-Riskregister!$K$14)*SQRT(AV1434/2),Riskregister!$L$14-(Riskregister!$L$14-Riskregister!$K$14)*SQRT((1-AV1434)/2)))</f>
        <v>0</v>
      </c>
      <c r="AX1434" s="30">
        <f t="shared" ca="1" si="885"/>
        <v>0.33289409738124953</v>
      </c>
      <c r="AY1434" s="30">
        <f t="shared" ca="1" si="885"/>
        <v>0.30590711733513209</v>
      </c>
      <c r="AZ1434" s="30">
        <f>IF(Riskregister!$E$15="",0,COUNTIF(BP$4:BP$53,"&lt;"&amp;AX1434)*IF(AY1434&lt;0.5,Riskregister!$K$15+(Riskregister!$L$15-Riskregister!$K$15)*SQRT(AY1434/2),Riskregister!$L$15-(Riskregister!$L$15-Riskregister!$K$15)*SQRT((1-AY1434)/2)))</f>
        <v>0</v>
      </c>
      <c r="BA1434" s="30">
        <f t="shared" ca="1" si="886"/>
        <v>0.5564052296402684</v>
      </c>
      <c r="BB1434" s="30">
        <f t="shared" ca="1" si="886"/>
        <v>0.87670119369532429</v>
      </c>
      <c r="BC1434" s="30">
        <f>IF(Riskregister!$E$16="",0,COUNTIF(BQ$4:BQ$53,"&lt;"&amp;BA1434)*IF(BB1434&lt;0.5,Riskregister!$K$16+(Riskregister!$L$16-Riskregister!$K$16)*SQRT(BB1434/2),Riskregister!$L$16-(Riskregister!$L$16-Riskregister!$K$16)*SQRT((1-BB1434)/2)))</f>
        <v>0</v>
      </c>
      <c r="BD1434" s="30">
        <f t="shared" ca="1" si="874"/>
        <v>7465693.1514038118</v>
      </c>
    </row>
    <row r="1435" spans="20:56" x14ac:dyDescent="0.35">
      <c r="T1435" s="30">
        <f t="shared" ca="1" si="875"/>
        <v>0.61983930130261378</v>
      </c>
      <c r="U1435" s="30">
        <f t="shared" ca="1" si="875"/>
        <v>0.73154483516370183</v>
      </c>
      <c r="V1435" s="30">
        <f ca="1">IF(Riskregister!$E$5="",0,COUNTIF(BF$4:BF$53,"&lt;"&amp;T1435)*IF(U1435&lt;0.5,Riskregister!$K$5+(Riskregister!$L$5-Riskregister!$K$5)*SQRT(U1435/2),Riskregister!$L$5-(Riskregister!$L$5-Riskregister!$K$5)*SQRT((1-U1435)/2)))</f>
        <v>1740532.5125263543</v>
      </c>
      <c r="W1435" s="30">
        <f t="shared" ca="1" si="876"/>
        <v>0.81421298828498589</v>
      </c>
      <c r="X1435" s="30">
        <f t="shared" ca="1" si="876"/>
        <v>0.92158062022697207</v>
      </c>
      <c r="Y1435" s="30">
        <f ca="1">IF(Riskregister!$E$6="",0,COUNTIF(BG$4:BG$53,"&lt;"&amp;W1435)*IF(X1435&lt;0.5,Riskregister!$K$6+(Riskregister!$L$6-Riskregister!$K$6)*SQRT(X1435/2),Riskregister!$L$6-(Riskregister!$L$6-Riskregister!$K$6)*SQRT((1-X1435)/2)))</f>
        <v>4930722.4134534812</v>
      </c>
      <c r="Z1435" s="30">
        <f t="shared" ca="1" si="877"/>
        <v>0.53631938318547723</v>
      </c>
      <c r="AA1435" s="30">
        <f t="shared" ca="1" si="877"/>
        <v>0.56544742958780358</v>
      </c>
      <c r="AB1435" s="30">
        <f ca="1">IF(Riskregister!$E$7="",0,COUNTIF(BH$4:BH$53,"&lt;"&amp;Z1435)*IF(AA1435&lt;0.5,Riskregister!$K$7+(Riskregister!$L$7-Riskregister!$K$7)*SQRT(AA1435/2),Riskregister!$L$7-(Riskregister!$L$7-Riskregister!$K$7)*SQRT((1-AA1435)/2)))</f>
        <v>1421129.0086232543</v>
      </c>
      <c r="AC1435" s="30">
        <f t="shared" ca="1" si="878"/>
        <v>0.12270624191162227</v>
      </c>
      <c r="AD1435" s="30">
        <f t="shared" ca="1" si="878"/>
        <v>0.76029624501338899</v>
      </c>
      <c r="AE1435" s="30">
        <f ca="1">IF(Riskregister!$E$8="",0,COUNTIF(BI$4:BI$53,"&lt;"&amp;AC1435)*IF(AD1435&lt;0.5,Riskregister!$K$8+(Riskregister!$L$8-Riskregister!$K$8)*SQRT(AD1435/2),Riskregister!$L$8-(Riskregister!$L$8-Riskregister!$K$8)*SQRT((1-AD1435)/2)))</f>
        <v>3372877.3943469659</v>
      </c>
      <c r="AF1435" s="30">
        <f t="shared" ca="1" si="879"/>
        <v>0.80813108269747735</v>
      </c>
      <c r="AG1435" s="30">
        <f t="shared" ca="1" si="879"/>
        <v>0.19877197835271021</v>
      </c>
      <c r="AH1435" s="30">
        <f>IF(Riskregister!$E$9="",0,COUNTIF(BJ$4:BJ$53,"&lt;"&amp;AF1435)*IF(AG1435&lt;0.5,Riskregister!$K$9+(Riskregister!$L$9-Riskregister!$K$9)*SQRT(AG1435/2),Riskregister!$L$9-(Riskregister!$L$9-Riskregister!$K$9)*SQRT((1-AG1435)/2)))</f>
        <v>0</v>
      </c>
      <c r="AI1435" s="30">
        <f t="shared" ca="1" si="880"/>
        <v>0.17612503556145698</v>
      </c>
      <c r="AJ1435" s="30">
        <f t="shared" ca="1" si="880"/>
        <v>0.35444082388089415</v>
      </c>
      <c r="AK1435" s="30">
        <f>IF(Riskregister!$E$10="",0,COUNTIF(BK$4:BK$53,"&lt;"&amp;AI1435)*IF(AJ1435&lt;0.5,Riskregister!$K$10+(Riskregister!$L$10-Riskregister!$K$10)*SQRT(AJ1435/2),Riskregister!$L$10-(Riskregister!$L$10-Riskregister!$K$10)*SQRT((1-AJ1435)/2)))</f>
        <v>0</v>
      </c>
      <c r="AL1435" s="30">
        <f t="shared" ca="1" si="881"/>
        <v>0.56001805248775549</v>
      </c>
      <c r="AM1435" s="30">
        <f t="shared" ca="1" si="881"/>
        <v>0.72560663334917408</v>
      </c>
      <c r="AN1435" s="30">
        <f>IF(Riskregister!$E$11="",0,COUNTIF(BL$4:BL$53,"&lt;"&amp;AL1435)*IF(AM1435&lt;0.5,Riskregister!$K$11+(Riskregister!$L$11-Riskregister!$K$11)*SQRT(AM1435/2),Riskregister!$L$11-(Riskregister!$L$11-Riskregister!$K$11)*SQRT((1-AM1435)/2)))</f>
        <v>0</v>
      </c>
      <c r="AO1435" s="30">
        <f t="shared" ca="1" si="882"/>
        <v>0.48721665855013463</v>
      </c>
      <c r="AP1435" s="30">
        <f t="shared" ca="1" si="882"/>
        <v>0.30737704621168227</v>
      </c>
      <c r="AQ1435" s="30">
        <f>IF(Riskregister!$E$12="",0,COUNTIF(BM$4:BM$53,"&lt;"&amp;AO1435)*IF(AP1435&lt;0.5,Riskregister!$K$12+(Riskregister!$L$12-Riskregister!$K$12)*SQRT(AP1435/2),Riskregister!$L$12-(Riskregister!$L$12-Riskregister!$K$12)*SQRT((1-AP1435)/2)))</f>
        <v>0</v>
      </c>
      <c r="AR1435" s="30">
        <f t="shared" ca="1" si="883"/>
        <v>0.28225194284058708</v>
      </c>
      <c r="AS1435" s="30">
        <f t="shared" ca="1" si="883"/>
        <v>0.40322833369351685</v>
      </c>
      <c r="AT1435" s="30">
        <f>IF(Riskregister!$E$13="",0,COUNTIF(BN$4:BN$53,"&lt;"&amp;AR1435)*IF(AS1435&lt;0.5,Riskregister!$K$13+(Riskregister!$L$13-Riskregister!$K$13)*SQRT(AS1435/2),Riskregister!$L$13-(Riskregister!$L$13-Riskregister!$K$13)*SQRT((1-AS1435)/2)))</f>
        <v>0</v>
      </c>
      <c r="AU1435" s="30">
        <f t="shared" ca="1" si="884"/>
        <v>0.64434243217280684</v>
      </c>
      <c r="AV1435" s="30">
        <f t="shared" ca="1" si="884"/>
        <v>0.38592972230015066</v>
      </c>
      <c r="AW1435" s="30">
        <f>IF(Riskregister!$E$14="",0,COUNTIF(BO$4:BO$53,"&lt;"&amp;AU1435)*IF(AV1435&lt;0.5,Riskregister!$K$14+(Riskregister!$L$14-Riskregister!$K$14)*SQRT(AV1435/2),Riskregister!$L$14-(Riskregister!$L$14-Riskregister!$K$14)*SQRT((1-AV1435)/2)))</f>
        <v>0</v>
      </c>
      <c r="AX1435" s="30">
        <f t="shared" ca="1" si="885"/>
        <v>0.88533720635123325</v>
      </c>
      <c r="AY1435" s="30">
        <f t="shared" ca="1" si="885"/>
        <v>0.91276676503286391</v>
      </c>
      <c r="AZ1435" s="30">
        <f>IF(Riskregister!$E$15="",0,COUNTIF(BP$4:BP$53,"&lt;"&amp;AX1435)*IF(AY1435&lt;0.5,Riskregister!$K$15+(Riskregister!$L$15-Riskregister!$K$15)*SQRT(AY1435/2),Riskregister!$L$15-(Riskregister!$L$15-Riskregister!$K$15)*SQRT((1-AY1435)/2)))</f>
        <v>0</v>
      </c>
      <c r="BA1435" s="30">
        <f t="shared" ca="1" si="886"/>
        <v>0.73195121403762464</v>
      </c>
      <c r="BB1435" s="30">
        <f t="shared" ca="1" si="886"/>
        <v>0.2284831113289536</v>
      </c>
      <c r="BC1435" s="30">
        <f>IF(Riskregister!$E$16="",0,COUNTIF(BQ$4:BQ$53,"&lt;"&amp;BA1435)*IF(BB1435&lt;0.5,Riskregister!$K$16+(Riskregister!$L$16-Riskregister!$K$16)*SQRT(BB1435/2),Riskregister!$L$16-(Riskregister!$L$16-Riskregister!$K$16)*SQRT((1-BB1435)/2)))</f>
        <v>0</v>
      </c>
      <c r="BD1435" s="30">
        <f t="shared" ca="1" si="874"/>
        <v>11465261.328950057</v>
      </c>
    </row>
    <row r="1436" spans="20:56" x14ac:dyDescent="0.35">
      <c r="T1436" s="30">
        <f t="shared" ca="1" si="875"/>
        <v>0.1498776883189803</v>
      </c>
      <c r="U1436" s="30">
        <f t="shared" ca="1" si="875"/>
        <v>0.92911722700731625</v>
      </c>
      <c r="V1436" s="30">
        <f ca="1">IF(Riskregister!$E$5="",0,COUNTIF(BF$4:BF$53,"&lt;"&amp;T1436)*IF(U1436&lt;0.5,Riskregister!$K$5+(Riskregister!$L$5-Riskregister!$K$5)*SQRT(U1436/2),Riskregister!$L$5-(Riskregister!$L$5-Riskregister!$K$5)*SQRT((1-U1436)/2)))</f>
        <v>1030567.0543783266</v>
      </c>
      <c r="W1436" s="30">
        <f t="shared" ca="1" si="876"/>
        <v>0.2883870500124921</v>
      </c>
      <c r="X1436" s="30">
        <f t="shared" ca="1" si="876"/>
        <v>0.7365243704613712</v>
      </c>
      <c r="Y1436" s="30">
        <f ca="1">IF(Riskregister!$E$6="",0,COUNTIF(BG$4:BG$53,"&lt;"&amp;W1436)*IF(X1436&lt;0.5,Riskregister!$K$6+(Riskregister!$L$6-Riskregister!$K$6)*SQRT(X1436/2),Riskregister!$L$6-(Riskregister!$L$6-Riskregister!$K$6)*SQRT((1-X1436)/2)))</f>
        <v>1346677.3233289858</v>
      </c>
      <c r="Z1436" s="30">
        <f t="shared" ca="1" si="877"/>
        <v>4.0183830049613678E-2</v>
      </c>
      <c r="AA1436" s="30">
        <f t="shared" ca="1" si="877"/>
        <v>0.59335839080461317</v>
      </c>
      <c r="AB1436" s="30">
        <f ca="1">IF(Riskregister!$E$7="",0,COUNTIF(BH$4:BH$53,"&lt;"&amp;Z1436)*IF(AA1436&lt;0.5,Riskregister!$K$7+(Riskregister!$L$7-Riskregister!$K$7)*SQRT(AA1436/2),Riskregister!$L$7-(Riskregister!$L$7-Riskregister!$K$7)*SQRT((1-AA1436)/2)))</f>
        <v>484362.24203547864</v>
      </c>
      <c r="AC1436" s="30">
        <f t="shared" ca="1" si="878"/>
        <v>0.40261862245574964</v>
      </c>
      <c r="AD1436" s="30">
        <f t="shared" ca="1" si="878"/>
        <v>0.76451035412310986</v>
      </c>
      <c r="AE1436" s="30">
        <f ca="1">IF(Riskregister!$E$8="",0,COUNTIF(BI$4:BI$53,"&lt;"&amp;AC1436)*IF(AD1436&lt;0.5,Riskregister!$K$8+(Riskregister!$L$8-Riskregister!$K$8)*SQRT(AD1436/2),Riskregister!$L$8-(Riskregister!$L$8-Riskregister!$K$8)*SQRT((1-AD1436)/2)))</f>
        <v>6774487.2415628228</v>
      </c>
      <c r="AF1436" s="30">
        <f t="shared" ca="1" si="879"/>
        <v>0.23393124159554235</v>
      </c>
      <c r="AG1436" s="30">
        <f t="shared" ca="1" si="879"/>
        <v>0.55887683096167196</v>
      </c>
      <c r="AH1436" s="30">
        <f>IF(Riskregister!$E$9="",0,COUNTIF(BJ$4:BJ$53,"&lt;"&amp;AF1436)*IF(AG1436&lt;0.5,Riskregister!$K$9+(Riskregister!$L$9-Riskregister!$K$9)*SQRT(AG1436/2),Riskregister!$L$9-(Riskregister!$L$9-Riskregister!$K$9)*SQRT((1-AG1436)/2)))</f>
        <v>0</v>
      </c>
      <c r="AI1436" s="30">
        <f t="shared" ca="1" si="880"/>
        <v>0.50018653282488446</v>
      </c>
      <c r="AJ1436" s="30">
        <f t="shared" ca="1" si="880"/>
        <v>0.72048315458746592</v>
      </c>
      <c r="AK1436" s="30">
        <f>IF(Riskregister!$E$10="",0,COUNTIF(BK$4:BK$53,"&lt;"&amp;AI1436)*IF(AJ1436&lt;0.5,Riskregister!$K$10+(Riskregister!$L$10-Riskregister!$K$10)*SQRT(AJ1436/2),Riskregister!$L$10-(Riskregister!$L$10-Riskregister!$K$10)*SQRT((1-AJ1436)/2)))</f>
        <v>0</v>
      </c>
      <c r="AL1436" s="30">
        <f t="shared" ca="1" si="881"/>
        <v>0.15113823064546683</v>
      </c>
      <c r="AM1436" s="30">
        <f t="shared" ca="1" si="881"/>
        <v>0.4928933852714531</v>
      </c>
      <c r="AN1436" s="30">
        <f>IF(Riskregister!$E$11="",0,COUNTIF(BL$4:BL$53,"&lt;"&amp;AL1436)*IF(AM1436&lt;0.5,Riskregister!$K$11+(Riskregister!$L$11-Riskregister!$K$11)*SQRT(AM1436/2),Riskregister!$L$11-(Riskregister!$L$11-Riskregister!$K$11)*SQRT((1-AM1436)/2)))</f>
        <v>0</v>
      </c>
      <c r="AO1436" s="30">
        <f t="shared" ca="1" si="882"/>
        <v>0.43648399304511332</v>
      </c>
      <c r="AP1436" s="30">
        <f t="shared" ca="1" si="882"/>
        <v>0.46836444907287189</v>
      </c>
      <c r="AQ1436" s="30">
        <f>IF(Riskregister!$E$12="",0,COUNTIF(BM$4:BM$53,"&lt;"&amp;AO1436)*IF(AP1436&lt;0.5,Riskregister!$K$12+(Riskregister!$L$12-Riskregister!$K$12)*SQRT(AP1436/2),Riskregister!$L$12-(Riskregister!$L$12-Riskregister!$K$12)*SQRT((1-AP1436)/2)))</f>
        <v>0</v>
      </c>
      <c r="AR1436" s="30">
        <f t="shared" ca="1" si="883"/>
        <v>2.0053775952709074E-2</v>
      </c>
      <c r="AS1436" s="30">
        <f t="shared" ca="1" si="883"/>
        <v>5.3194194734584199E-2</v>
      </c>
      <c r="AT1436" s="30">
        <f>IF(Riskregister!$E$13="",0,COUNTIF(BN$4:BN$53,"&lt;"&amp;AR1436)*IF(AS1436&lt;0.5,Riskregister!$K$13+(Riskregister!$L$13-Riskregister!$K$13)*SQRT(AS1436/2),Riskregister!$L$13-(Riskregister!$L$13-Riskregister!$K$13)*SQRT((1-AS1436)/2)))</f>
        <v>0</v>
      </c>
      <c r="AU1436" s="30">
        <f t="shared" ca="1" si="884"/>
        <v>0.67456791677023475</v>
      </c>
      <c r="AV1436" s="30">
        <f t="shared" ca="1" si="884"/>
        <v>0.77509130423196493</v>
      </c>
      <c r="AW1436" s="30">
        <f>IF(Riskregister!$E$14="",0,COUNTIF(BO$4:BO$53,"&lt;"&amp;AU1436)*IF(AV1436&lt;0.5,Riskregister!$K$14+(Riskregister!$L$14-Riskregister!$K$14)*SQRT(AV1436/2),Riskregister!$L$14-(Riskregister!$L$14-Riskregister!$K$14)*SQRT((1-AV1436)/2)))</f>
        <v>0</v>
      </c>
      <c r="AX1436" s="30">
        <f t="shared" ca="1" si="885"/>
        <v>0.31658478941781854</v>
      </c>
      <c r="AY1436" s="30">
        <f t="shared" ca="1" si="885"/>
        <v>0.73757602505348741</v>
      </c>
      <c r="AZ1436" s="30">
        <f>IF(Riskregister!$E$15="",0,COUNTIF(BP$4:BP$53,"&lt;"&amp;AX1436)*IF(AY1436&lt;0.5,Riskregister!$K$15+(Riskregister!$L$15-Riskregister!$K$15)*SQRT(AY1436/2),Riskregister!$L$15-(Riskregister!$L$15-Riskregister!$K$15)*SQRT((1-AY1436)/2)))</f>
        <v>0</v>
      </c>
      <c r="BA1436" s="30">
        <f t="shared" ca="1" si="886"/>
        <v>7.3341873910871769E-2</v>
      </c>
      <c r="BB1436" s="30">
        <f t="shared" ca="1" si="886"/>
        <v>1.000268329297116E-3</v>
      </c>
      <c r="BC1436" s="30">
        <f>IF(Riskregister!$E$16="",0,COUNTIF(BQ$4:BQ$53,"&lt;"&amp;BA1436)*IF(BB1436&lt;0.5,Riskregister!$K$16+(Riskregister!$L$16-Riskregister!$K$16)*SQRT(BB1436/2),Riskregister!$L$16-(Riskregister!$L$16-Riskregister!$K$16)*SQRT((1-BB1436)/2)))</f>
        <v>0</v>
      </c>
      <c r="BD1436" s="30">
        <f t="shared" ca="1" si="874"/>
        <v>9636093.8613056131</v>
      </c>
    </row>
    <row r="1437" spans="20:56" x14ac:dyDescent="0.35">
      <c r="T1437" s="30">
        <f t="shared" ca="1" si="875"/>
        <v>5.5945225010875954E-2</v>
      </c>
      <c r="U1437" s="30">
        <f t="shared" ca="1" si="875"/>
        <v>0.50631709049739992</v>
      </c>
      <c r="V1437" s="30">
        <f ca="1">IF(Riskregister!$E$5="",0,COUNTIF(BF$4:BF$53,"&lt;"&amp;T1437)*IF(U1437&lt;0.5,Riskregister!$K$5+(Riskregister!$L$5-Riskregister!$K$5)*SQRT(U1437/2),Riskregister!$L$5-(Riskregister!$L$5-Riskregister!$K$5)*SQRT((1-U1437)/2)))</f>
        <v>376425.86333133641</v>
      </c>
      <c r="W1437" s="30">
        <f t="shared" ca="1" si="876"/>
        <v>6.5026508030832875E-2</v>
      </c>
      <c r="X1437" s="30">
        <f t="shared" ca="1" si="876"/>
        <v>0.54452239289979754</v>
      </c>
      <c r="Y1437" s="30">
        <f ca="1">IF(Riskregister!$E$6="",0,COUNTIF(BG$4:BG$53,"&lt;"&amp;W1437)*IF(X1437&lt;0.5,Riskregister!$K$6+(Riskregister!$L$6-Riskregister!$K$6)*SQRT(X1437/2),Riskregister!$L$6-(Riskregister!$L$6-Riskregister!$K$6)*SQRT((1-X1437)/2)))</f>
        <v>0</v>
      </c>
      <c r="Z1437" s="30">
        <f t="shared" ca="1" si="877"/>
        <v>0.68914311420090912</v>
      </c>
      <c r="AA1437" s="30">
        <f t="shared" ca="1" si="877"/>
        <v>0.75438616163972849</v>
      </c>
      <c r="AB1437" s="30">
        <f ca="1">IF(Riskregister!$E$7="",0,COUNTIF(BH$4:BH$53,"&lt;"&amp;Z1437)*IF(AA1437&lt;0.5,Riskregister!$K$7+(Riskregister!$L$7-Riskregister!$K$7)*SQRT(AA1437/2),Riskregister!$L$7-(Riskregister!$L$7-Riskregister!$K$7)*SQRT((1-AA1437)/2)))</f>
        <v>1941426.4548806755</v>
      </c>
      <c r="AC1437" s="30">
        <f t="shared" ca="1" si="878"/>
        <v>9.3838080185055128E-2</v>
      </c>
      <c r="AD1437" s="30">
        <f t="shared" ca="1" si="878"/>
        <v>0.90888892980055891</v>
      </c>
      <c r="AE1437" s="30">
        <f ca="1">IF(Riskregister!$E$8="",0,COUNTIF(BI$4:BI$53,"&lt;"&amp;AC1437)*IF(AD1437&lt;0.5,Riskregister!$K$8+(Riskregister!$L$8-Riskregister!$K$8)*SQRT(AD1437/2),Riskregister!$L$8-(Riskregister!$L$8-Riskregister!$K$8)*SQRT((1-AD1437)/2)))</f>
        <v>3996844.0946927406</v>
      </c>
      <c r="AF1437" s="30">
        <f t="shared" ca="1" si="879"/>
        <v>0.97141493834130999</v>
      </c>
      <c r="AG1437" s="30">
        <f t="shared" ca="1" si="879"/>
        <v>0.31859538307533275</v>
      </c>
      <c r="AH1437" s="30">
        <f>IF(Riskregister!$E$9="",0,COUNTIF(BJ$4:BJ$53,"&lt;"&amp;AF1437)*IF(AG1437&lt;0.5,Riskregister!$K$9+(Riskregister!$L$9-Riskregister!$K$9)*SQRT(AG1437/2),Riskregister!$L$9-(Riskregister!$L$9-Riskregister!$K$9)*SQRT((1-AG1437)/2)))</f>
        <v>0</v>
      </c>
      <c r="AI1437" s="30">
        <f t="shared" ca="1" si="880"/>
        <v>0.15351796638289972</v>
      </c>
      <c r="AJ1437" s="30">
        <f t="shared" ca="1" si="880"/>
        <v>0.92117226220273163</v>
      </c>
      <c r="AK1437" s="30">
        <f>IF(Riskregister!$E$10="",0,COUNTIF(BK$4:BK$53,"&lt;"&amp;AI1437)*IF(AJ1437&lt;0.5,Riskregister!$K$10+(Riskregister!$L$10-Riskregister!$K$10)*SQRT(AJ1437/2),Riskregister!$L$10-(Riskregister!$L$10-Riskregister!$K$10)*SQRT((1-AJ1437)/2)))</f>
        <v>0</v>
      </c>
      <c r="AL1437" s="30">
        <f t="shared" ca="1" si="881"/>
        <v>0.72082248433117779</v>
      </c>
      <c r="AM1437" s="30">
        <f t="shared" ca="1" si="881"/>
        <v>0.21144404659019389</v>
      </c>
      <c r="AN1437" s="30">
        <f>IF(Riskregister!$E$11="",0,COUNTIF(BL$4:BL$53,"&lt;"&amp;AL1437)*IF(AM1437&lt;0.5,Riskregister!$K$11+(Riskregister!$L$11-Riskregister!$K$11)*SQRT(AM1437/2),Riskregister!$L$11-(Riskregister!$L$11-Riskregister!$K$11)*SQRT((1-AM1437)/2)))</f>
        <v>0</v>
      </c>
      <c r="AO1437" s="30">
        <f t="shared" ca="1" si="882"/>
        <v>0.28617250845531461</v>
      </c>
      <c r="AP1437" s="30">
        <f t="shared" ca="1" si="882"/>
        <v>0.6802217097530352</v>
      </c>
      <c r="AQ1437" s="30">
        <f>IF(Riskregister!$E$12="",0,COUNTIF(BM$4:BM$53,"&lt;"&amp;AO1437)*IF(AP1437&lt;0.5,Riskregister!$K$12+(Riskregister!$L$12-Riskregister!$K$12)*SQRT(AP1437/2),Riskregister!$L$12-(Riskregister!$L$12-Riskregister!$K$12)*SQRT((1-AP1437)/2)))</f>
        <v>0</v>
      </c>
      <c r="AR1437" s="30">
        <f t="shared" ca="1" si="883"/>
        <v>0.45092474674436844</v>
      </c>
      <c r="AS1437" s="30">
        <f t="shared" ca="1" si="883"/>
        <v>0.37735981074649316</v>
      </c>
      <c r="AT1437" s="30">
        <f>IF(Riskregister!$E$13="",0,COUNTIF(BN$4:BN$53,"&lt;"&amp;AR1437)*IF(AS1437&lt;0.5,Riskregister!$K$13+(Riskregister!$L$13-Riskregister!$K$13)*SQRT(AS1437/2),Riskregister!$L$13-(Riskregister!$L$13-Riskregister!$K$13)*SQRT((1-AS1437)/2)))</f>
        <v>0</v>
      </c>
      <c r="AU1437" s="30">
        <f t="shared" ca="1" si="884"/>
        <v>0.4776910678620474</v>
      </c>
      <c r="AV1437" s="30">
        <f t="shared" ca="1" si="884"/>
        <v>0.75331425589947543</v>
      </c>
      <c r="AW1437" s="30">
        <f>IF(Riskregister!$E$14="",0,COUNTIF(BO$4:BO$53,"&lt;"&amp;AU1437)*IF(AV1437&lt;0.5,Riskregister!$K$14+(Riskregister!$L$14-Riskregister!$K$14)*SQRT(AV1437/2),Riskregister!$L$14-(Riskregister!$L$14-Riskregister!$K$14)*SQRT((1-AV1437)/2)))</f>
        <v>0</v>
      </c>
      <c r="AX1437" s="30">
        <f t="shared" ca="1" si="885"/>
        <v>0.96112019736477694</v>
      </c>
      <c r="AY1437" s="30">
        <f t="shared" ca="1" si="885"/>
        <v>0.3808519881588972</v>
      </c>
      <c r="AZ1437" s="30">
        <f>IF(Riskregister!$E$15="",0,COUNTIF(BP$4:BP$53,"&lt;"&amp;AX1437)*IF(AY1437&lt;0.5,Riskregister!$K$15+(Riskregister!$L$15-Riskregister!$K$15)*SQRT(AY1437/2),Riskregister!$L$15-(Riskregister!$L$15-Riskregister!$K$15)*SQRT((1-AY1437)/2)))</f>
        <v>0</v>
      </c>
      <c r="BA1437" s="30">
        <f t="shared" ca="1" si="886"/>
        <v>0.42156383991699375</v>
      </c>
      <c r="BB1437" s="30">
        <f t="shared" ca="1" si="886"/>
        <v>0.46023320748625529</v>
      </c>
      <c r="BC1437" s="30">
        <f>IF(Riskregister!$E$16="",0,COUNTIF(BQ$4:BQ$53,"&lt;"&amp;BA1437)*IF(BB1437&lt;0.5,Riskregister!$K$16+(Riskregister!$L$16-Riskregister!$K$16)*SQRT(BB1437/2),Riskregister!$L$16-(Riskregister!$L$16-Riskregister!$K$16)*SQRT((1-BB1437)/2)))</f>
        <v>0</v>
      </c>
      <c r="BD1437" s="30">
        <f t="shared" ca="1" si="874"/>
        <v>6314696.4129047524</v>
      </c>
    </row>
    <row r="1438" spans="20:56" x14ac:dyDescent="0.35">
      <c r="T1438" s="30">
        <f t="shared" ca="1" si="875"/>
        <v>0.18099704913357284</v>
      </c>
      <c r="U1438" s="30">
        <f t="shared" ca="1" si="875"/>
        <v>0.34147880342082371</v>
      </c>
      <c r="V1438" s="30">
        <f ca="1">IF(Riskregister!$E$5="",0,COUNTIF(BF$4:BF$53,"&lt;"&amp;T1438)*IF(U1438&lt;0.5,Riskregister!$K$5+(Riskregister!$L$5-Riskregister!$K$5)*SQRT(U1438/2),Riskregister!$L$5-(Riskregister!$L$5-Riskregister!$K$5)*SQRT((1-U1438)/2)))</f>
        <v>671885.62137495121</v>
      </c>
      <c r="W1438" s="30">
        <f t="shared" ca="1" si="876"/>
        <v>0.39146935938779259</v>
      </c>
      <c r="X1438" s="30">
        <f t="shared" ca="1" si="876"/>
        <v>0.51556349943239954</v>
      </c>
      <c r="Y1438" s="30">
        <f ca="1">IF(Riskregister!$E$6="",0,COUNTIF(BG$4:BG$53,"&lt;"&amp;W1438)*IF(X1438&lt;0.5,Riskregister!$K$6+(Riskregister!$L$6-Riskregister!$K$6)*SQRT(X1438/2),Riskregister!$L$6-(Riskregister!$L$6-Riskregister!$K$6)*SQRT((1-X1438)/2)))</f>
        <v>1114117.8797833694</v>
      </c>
      <c r="Z1438" s="30">
        <f t="shared" ca="1" si="877"/>
        <v>0.28835168292396329</v>
      </c>
      <c r="AA1438" s="30">
        <f t="shared" ca="1" si="877"/>
        <v>0.82900501322353126</v>
      </c>
      <c r="AB1438" s="30">
        <f ca="1">IF(Riskregister!$E$7="",0,COUNTIF(BH$4:BH$53,"&lt;"&amp;Z1438)*IF(AA1438&lt;0.5,Riskregister!$K$7+(Riskregister!$L$7-Riskregister!$K$7)*SQRT(AA1438/2),Riskregister!$L$7-(Riskregister!$L$7-Riskregister!$K$7)*SQRT((1-AA1438)/2)))</f>
        <v>1488300.7978299481</v>
      </c>
      <c r="AC1438" s="30">
        <f t="shared" ca="1" si="878"/>
        <v>0.29485121776329692</v>
      </c>
      <c r="AD1438" s="30">
        <f t="shared" ca="1" si="878"/>
        <v>0.57116939709793835</v>
      </c>
      <c r="AE1438" s="30">
        <f ca="1">IF(Riskregister!$E$8="",0,COUNTIF(BI$4:BI$53,"&lt;"&amp;AC1438)*IF(AD1438&lt;0.5,Riskregister!$K$8+(Riskregister!$L$8-Riskregister!$K$8)*SQRT(AD1438/2),Riskregister!$L$8-(Riskregister!$L$8-Riskregister!$K$8)*SQRT((1-AD1438)/2)))</f>
        <v>5647330.010647133</v>
      </c>
      <c r="AF1438" s="30">
        <f t="shared" ca="1" si="879"/>
        <v>0.760158531426676</v>
      </c>
      <c r="AG1438" s="30">
        <f t="shared" ca="1" si="879"/>
        <v>0.37958824045385509</v>
      </c>
      <c r="AH1438" s="30">
        <f>IF(Riskregister!$E$9="",0,COUNTIF(BJ$4:BJ$53,"&lt;"&amp;AF1438)*IF(AG1438&lt;0.5,Riskregister!$K$9+(Riskregister!$L$9-Riskregister!$K$9)*SQRT(AG1438/2),Riskregister!$L$9-(Riskregister!$L$9-Riskregister!$K$9)*SQRT((1-AG1438)/2)))</f>
        <v>0</v>
      </c>
      <c r="AI1438" s="30">
        <f t="shared" ca="1" si="880"/>
        <v>0.42244241578323105</v>
      </c>
      <c r="AJ1438" s="30">
        <f t="shared" ca="1" si="880"/>
        <v>0.31506052010241992</v>
      </c>
      <c r="AK1438" s="30">
        <f>IF(Riskregister!$E$10="",0,COUNTIF(BK$4:BK$53,"&lt;"&amp;AI1438)*IF(AJ1438&lt;0.5,Riskregister!$K$10+(Riskregister!$L$10-Riskregister!$K$10)*SQRT(AJ1438/2),Riskregister!$L$10-(Riskregister!$L$10-Riskregister!$K$10)*SQRT((1-AJ1438)/2)))</f>
        <v>0</v>
      </c>
      <c r="AL1438" s="30">
        <f t="shared" ca="1" si="881"/>
        <v>6.982826395898023E-2</v>
      </c>
      <c r="AM1438" s="30">
        <f t="shared" ca="1" si="881"/>
        <v>0.30810911255359508</v>
      </c>
      <c r="AN1438" s="30">
        <f>IF(Riskregister!$E$11="",0,COUNTIF(BL$4:BL$53,"&lt;"&amp;AL1438)*IF(AM1438&lt;0.5,Riskregister!$K$11+(Riskregister!$L$11-Riskregister!$K$11)*SQRT(AM1438/2),Riskregister!$L$11-(Riskregister!$L$11-Riskregister!$K$11)*SQRT((1-AM1438)/2)))</f>
        <v>0</v>
      </c>
      <c r="AO1438" s="30">
        <f t="shared" ca="1" si="882"/>
        <v>0.64974599202855399</v>
      </c>
      <c r="AP1438" s="30">
        <f t="shared" ca="1" si="882"/>
        <v>3.7166141120929641E-2</v>
      </c>
      <c r="AQ1438" s="30">
        <f>IF(Riskregister!$E$12="",0,COUNTIF(BM$4:BM$53,"&lt;"&amp;AO1438)*IF(AP1438&lt;0.5,Riskregister!$K$12+(Riskregister!$L$12-Riskregister!$K$12)*SQRT(AP1438/2),Riskregister!$L$12-(Riskregister!$L$12-Riskregister!$K$12)*SQRT((1-AP1438)/2)))</f>
        <v>0</v>
      </c>
      <c r="AR1438" s="30">
        <f t="shared" ca="1" si="883"/>
        <v>0.20652265121577162</v>
      </c>
      <c r="AS1438" s="30">
        <f t="shared" ca="1" si="883"/>
        <v>0.75575835298774707</v>
      </c>
      <c r="AT1438" s="30">
        <f>IF(Riskregister!$E$13="",0,COUNTIF(BN$4:BN$53,"&lt;"&amp;AR1438)*IF(AS1438&lt;0.5,Riskregister!$K$13+(Riskregister!$L$13-Riskregister!$K$13)*SQRT(AS1438/2),Riskregister!$L$13-(Riskregister!$L$13-Riskregister!$K$13)*SQRT((1-AS1438)/2)))</f>
        <v>0</v>
      </c>
      <c r="AU1438" s="30">
        <f t="shared" ca="1" si="884"/>
        <v>0.87114403463718759</v>
      </c>
      <c r="AV1438" s="30">
        <f t="shared" ca="1" si="884"/>
        <v>0.91140120501790745</v>
      </c>
      <c r="AW1438" s="30">
        <f>IF(Riskregister!$E$14="",0,COUNTIF(BO$4:BO$53,"&lt;"&amp;AU1438)*IF(AV1438&lt;0.5,Riskregister!$K$14+(Riskregister!$L$14-Riskregister!$K$14)*SQRT(AV1438/2),Riskregister!$L$14-(Riskregister!$L$14-Riskregister!$K$14)*SQRT((1-AV1438)/2)))</f>
        <v>0</v>
      </c>
      <c r="AX1438" s="30">
        <f t="shared" ca="1" si="885"/>
        <v>0.4514953995053741</v>
      </c>
      <c r="AY1438" s="30">
        <f t="shared" ca="1" si="885"/>
        <v>0.24244859714799583</v>
      </c>
      <c r="AZ1438" s="30">
        <f>IF(Riskregister!$E$15="",0,COUNTIF(BP$4:BP$53,"&lt;"&amp;AX1438)*IF(AY1438&lt;0.5,Riskregister!$K$15+(Riskregister!$L$15-Riskregister!$K$15)*SQRT(AY1438/2),Riskregister!$L$15-(Riskregister!$L$15-Riskregister!$K$15)*SQRT((1-AY1438)/2)))</f>
        <v>0</v>
      </c>
      <c r="BA1438" s="30">
        <f t="shared" ca="1" si="886"/>
        <v>1.4233709984459164E-3</v>
      </c>
      <c r="BB1438" s="30">
        <f t="shared" ca="1" si="886"/>
        <v>0.56992858679116098</v>
      </c>
      <c r="BC1438" s="30">
        <f>IF(Riskregister!$E$16="",0,COUNTIF(BQ$4:BQ$53,"&lt;"&amp;BA1438)*IF(BB1438&lt;0.5,Riskregister!$K$16+(Riskregister!$L$16-Riskregister!$K$16)*SQRT(BB1438/2),Riskregister!$L$16-(Riskregister!$L$16-Riskregister!$K$16)*SQRT((1-BB1438)/2)))</f>
        <v>0</v>
      </c>
      <c r="BD1438" s="30">
        <f t="shared" ca="1" si="874"/>
        <v>8921634.3096354008</v>
      </c>
    </row>
    <row r="1439" spans="20:56" x14ac:dyDescent="0.35">
      <c r="T1439" s="30">
        <f t="shared" ca="1" si="875"/>
        <v>9.9371666706251638E-3</v>
      </c>
      <c r="U1439" s="30">
        <f t="shared" ca="1" si="875"/>
        <v>0.71006478796418915</v>
      </c>
      <c r="V1439" s="30">
        <f ca="1">IF(Riskregister!$E$5="",0,COUNTIF(BF$4:BF$53,"&lt;"&amp;T1439)*IF(U1439&lt;0.5,Riskregister!$K$5+(Riskregister!$L$5-Riskregister!$K$5)*SQRT(U1439/2),Riskregister!$L$5-(Riskregister!$L$5-Riskregister!$K$5)*SQRT((1-U1439)/2)))</f>
        <v>0</v>
      </c>
      <c r="W1439" s="30">
        <f t="shared" ca="1" si="876"/>
        <v>0.84471332352272088</v>
      </c>
      <c r="X1439" s="30">
        <f t="shared" ca="1" si="876"/>
        <v>0.6657363829511278</v>
      </c>
      <c r="Y1439" s="30">
        <f ca="1">IF(Riskregister!$E$6="",0,COUNTIF(BG$4:BG$53,"&lt;"&amp;W1439)*IF(X1439&lt;0.5,Riskregister!$K$6+(Riskregister!$L$6-Riskregister!$K$6)*SQRT(X1439/2),Riskregister!$L$6-(Riskregister!$L$6-Riskregister!$K$6)*SQRT((1-X1439)/2)))</f>
        <v>3792385.102294208</v>
      </c>
      <c r="Z1439" s="30">
        <f t="shared" ca="1" si="877"/>
        <v>5.2231460813599861E-3</v>
      </c>
      <c r="AA1439" s="30">
        <f t="shared" ca="1" si="877"/>
        <v>0.25156119620108819</v>
      </c>
      <c r="AB1439" s="30">
        <f ca="1">IF(Riskregister!$E$7="",0,COUNTIF(BH$4:BH$53,"&lt;"&amp;Z1439)*IF(AA1439&lt;0.5,Riskregister!$K$7+(Riskregister!$L$7-Riskregister!$K$7)*SQRT(AA1439/2),Riskregister!$L$7-(Riskregister!$L$7-Riskregister!$K$7)*SQRT((1-AA1439)/2)))</f>
        <v>174129.4617216906</v>
      </c>
      <c r="AC1439" s="30">
        <f t="shared" ca="1" si="878"/>
        <v>0.52949131240429104</v>
      </c>
      <c r="AD1439" s="30">
        <f t="shared" ca="1" si="878"/>
        <v>0.22393544413460476</v>
      </c>
      <c r="AE1439" s="30">
        <f ca="1">IF(Riskregister!$E$8="",0,COUNTIF(BI$4:BI$53,"&lt;"&amp;AC1439)*IF(AD1439&lt;0.5,Riskregister!$K$8+(Riskregister!$L$8-Riskregister!$K$8)*SQRT(AD1439/2),Riskregister!$L$8-(Riskregister!$L$8-Riskregister!$K$8)*SQRT((1-AD1439)/2)))</f>
        <v>5618082.5368151823</v>
      </c>
      <c r="AF1439" s="30">
        <f t="shared" ca="1" si="879"/>
        <v>0.30035601898218323</v>
      </c>
      <c r="AG1439" s="30">
        <f t="shared" ca="1" si="879"/>
        <v>0.58496242733295867</v>
      </c>
      <c r="AH1439" s="30">
        <f>IF(Riskregister!$E$9="",0,COUNTIF(BJ$4:BJ$53,"&lt;"&amp;AF1439)*IF(AG1439&lt;0.5,Riskregister!$K$9+(Riskregister!$L$9-Riskregister!$K$9)*SQRT(AG1439/2),Riskregister!$L$9-(Riskregister!$L$9-Riskregister!$K$9)*SQRT((1-AG1439)/2)))</f>
        <v>0</v>
      </c>
      <c r="AI1439" s="30">
        <f t="shared" ca="1" si="880"/>
        <v>0.83403171852855773</v>
      </c>
      <c r="AJ1439" s="30">
        <f t="shared" ca="1" si="880"/>
        <v>0.52606807555105439</v>
      </c>
      <c r="AK1439" s="30">
        <f>IF(Riskregister!$E$10="",0,COUNTIF(BK$4:BK$53,"&lt;"&amp;AI1439)*IF(AJ1439&lt;0.5,Riskregister!$K$10+(Riskregister!$L$10-Riskregister!$K$10)*SQRT(AJ1439/2),Riskregister!$L$10-(Riskregister!$L$10-Riskregister!$K$10)*SQRT((1-AJ1439)/2)))</f>
        <v>0</v>
      </c>
      <c r="AL1439" s="30">
        <f t="shared" ca="1" si="881"/>
        <v>0.96908878551107436</v>
      </c>
      <c r="AM1439" s="30">
        <f t="shared" ca="1" si="881"/>
        <v>0.27743754205809479</v>
      </c>
      <c r="AN1439" s="30">
        <f>IF(Riskregister!$E$11="",0,COUNTIF(BL$4:BL$53,"&lt;"&amp;AL1439)*IF(AM1439&lt;0.5,Riskregister!$K$11+(Riskregister!$L$11-Riskregister!$K$11)*SQRT(AM1439/2),Riskregister!$L$11-(Riskregister!$L$11-Riskregister!$K$11)*SQRT((1-AM1439)/2)))</f>
        <v>0</v>
      </c>
      <c r="AO1439" s="30">
        <f t="shared" ca="1" si="882"/>
        <v>0.19992321924551848</v>
      </c>
      <c r="AP1439" s="30">
        <f t="shared" ca="1" si="882"/>
        <v>0.34703219033669364</v>
      </c>
      <c r="AQ1439" s="30">
        <f>IF(Riskregister!$E$12="",0,COUNTIF(BM$4:BM$53,"&lt;"&amp;AO1439)*IF(AP1439&lt;0.5,Riskregister!$K$12+(Riskregister!$L$12-Riskregister!$K$12)*SQRT(AP1439/2),Riskregister!$L$12-(Riskregister!$L$12-Riskregister!$K$12)*SQRT((1-AP1439)/2)))</f>
        <v>0</v>
      </c>
      <c r="AR1439" s="30">
        <f t="shared" ca="1" si="883"/>
        <v>9.1990375589335427E-2</v>
      </c>
      <c r="AS1439" s="30">
        <f t="shared" ca="1" si="883"/>
        <v>0.79971601027615113</v>
      </c>
      <c r="AT1439" s="30">
        <f>IF(Riskregister!$E$13="",0,COUNTIF(BN$4:BN$53,"&lt;"&amp;AR1439)*IF(AS1439&lt;0.5,Riskregister!$K$13+(Riskregister!$L$13-Riskregister!$K$13)*SQRT(AS1439/2),Riskregister!$L$13-(Riskregister!$L$13-Riskregister!$K$13)*SQRT((1-AS1439)/2)))</f>
        <v>0</v>
      </c>
      <c r="AU1439" s="30">
        <f t="shared" ca="1" si="884"/>
        <v>0.33439595960799517</v>
      </c>
      <c r="AV1439" s="30">
        <f t="shared" ca="1" si="884"/>
        <v>0.3551367830918527</v>
      </c>
      <c r="AW1439" s="30">
        <f>IF(Riskregister!$E$14="",0,COUNTIF(BO$4:BO$53,"&lt;"&amp;AU1439)*IF(AV1439&lt;0.5,Riskregister!$K$14+(Riskregister!$L$14-Riskregister!$K$14)*SQRT(AV1439/2),Riskregister!$L$14-(Riskregister!$L$14-Riskregister!$K$14)*SQRT((1-AV1439)/2)))</f>
        <v>0</v>
      </c>
      <c r="AX1439" s="30">
        <f t="shared" ca="1" si="885"/>
        <v>0.10694374430995723</v>
      </c>
      <c r="AY1439" s="30">
        <f t="shared" ca="1" si="885"/>
        <v>0.5092987234067009</v>
      </c>
      <c r="AZ1439" s="30">
        <f>IF(Riskregister!$E$15="",0,COUNTIF(BP$4:BP$53,"&lt;"&amp;AX1439)*IF(AY1439&lt;0.5,Riskregister!$K$15+(Riskregister!$L$15-Riskregister!$K$15)*SQRT(AY1439/2),Riskregister!$L$15-(Riskregister!$L$15-Riskregister!$K$15)*SQRT((1-AY1439)/2)))</f>
        <v>0</v>
      </c>
      <c r="BA1439" s="30">
        <f t="shared" ca="1" si="886"/>
        <v>2.1372527084462578E-2</v>
      </c>
      <c r="BB1439" s="30">
        <f t="shared" ca="1" si="886"/>
        <v>0.6863426499792441</v>
      </c>
      <c r="BC1439" s="30">
        <f>IF(Riskregister!$E$16="",0,COUNTIF(BQ$4:BQ$53,"&lt;"&amp;BA1439)*IF(BB1439&lt;0.5,Riskregister!$K$16+(Riskregister!$L$16-Riskregister!$K$16)*SQRT(BB1439/2),Riskregister!$L$16-(Riskregister!$L$16-Riskregister!$K$16)*SQRT((1-BB1439)/2)))</f>
        <v>0</v>
      </c>
      <c r="BD1439" s="30">
        <f t="shared" ca="1" si="874"/>
        <v>9584597.1008310802</v>
      </c>
    </row>
    <row r="1440" spans="20:56" x14ac:dyDescent="0.35">
      <c r="T1440" s="30">
        <f t="shared" ca="1" si="875"/>
        <v>0.18384965817313703</v>
      </c>
      <c r="U1440" s="30">
        <f t="shared" ca="1" si="875"/>
        <v>0.92058735592310981</v>
      </c>
      <c r="V1440" s="30">
        <f ca="1">IF(Riskregister!$E$5="",0,COUNTIF(BF$4:BF$53,"&lt;"&amp;T1440)*IF(U1440&lt;0.5,Riskregister!$K$5+(Riskregister!$L$5-Riskregister!$K$5)*SQRT(U1440/2),Riskregister!$L$5-(Riskregister!$L$5-Riskregister!$K$5)*SQRT((1-U1440)/2)))</f>
        <v>1020661.9927312101</v>
      </c>
      <c r="W1440" s="30">
        <f t="shared" ca="1" si="876"/>
        <v>0.73786113126813857</v>
      </c>
      <c r="X1440" s="30">
        <f t="shared" ca="1" si="876"/>
        <v>0.8507209710293363</v>
      </c>
      <c r="Y1440" s="30">
        <f ca="1">IF(Riskregister!$E$6="",0,COUNTIF(BG$4:BG$53,"&lt;"&amp;W1440)*IF(X1440&lt;0.5,Riskregister!$K$6+(Riskregister!$L$6-Riskregister!$K$6)*SQRT(X1440/2),Riskregister!$L$6-(Riskregister!$L$6-Riskregister!$K$6)*SQRT((1-X1440)/2)))</f>
        <v>4524707.4044813085</v>
      </c>
      <c r="Z1440" s="30">
        <f t="shared" ca="1" si="877"/>
        <v>0.21888728503432209</v>
      </c>
      <c r="AA1440" s="30">
        <f t="shared" ca="1" si="877"/>
        <v>1.9808167784616915E-2</v>
      </c>
      <c r="AB1440" s="30">
        <f ca="1">IF(Riskregister!$E$7="",0,COUNTIF(BH$4:BH$53,"&lt;"&amp;Z1440)*IF(AA1440&lt;0.5,Riskregister!$K$7+(Riskregister!$L$7-Riskregister!$K$7)*SQRT(AA1440/2),Riskregister!$L$7-(Riskregister!$L$7-Riskregister!$K$7)*SQRT((1-AA1440)/2)))</f>
        <v>339326.96949594712</v>
      </c>
      <c r="AC1440" s="30">
        <f t="shared" ca="1" si="878"/>
        <v>0.12475094200082737</v>
      </c>
      <c r="AD1440" s="30">
        <f t="shared" ca="1" si="878"/>
        <v>0.53248276148087936</v>
      </c>
      <c r="AE1440" s="30">
        <f ca="1">IF(Riskregister!$E$8="",0,COUNTIF(BI$4:BI$53,"&lt;"&amp;AC1440)*IF(AD1440&lt;0.5,Riskregister!$K$8+(Riskregister!$L$8-Riskregister!$K$8)*SQRT(AD1440/2),Riskregister!$L$8-(Riskregister!$L$8-Riskregister!$K$8)*SQRT((1-AD1440)/2)))</f>
        <v>2727616.2517207428</v>
      </c>
      <c r="AF1440" s="30">
        <f t="shared" ca="1" si="879"/>
        <v>0.77344021175772004</v>
      </c>
      <c r="AG1440" s="30">
        <f t="shared" ca="1" si="879"/>
        <v>0.16129983632412959</v>
      </c>
      <c r="AH1440" s="30">
        <f>IF(Riskregister!$E$9="",0,COUNTIF(BJ$4:BJ$53,"&lt;"&amp;AF1440)*IF(AG1440&lt;0.5,Riskregister!$K$9+(Riskregister!$L$9-Riskregister!$K$9)*SQRT(AG1440/2),Riskregister!$L$9-(Riskregister!$L$9-Riskregister!$K$9)*SQRT((1-AG1440)/2)))</f>
        <v>0</v>
      </c>
      <c r="AI1440" s="30">
        <f t="shared" ca="1" si="880"/>
        <v>0.46809125222706094</v>
      </c>
      <c r="AJ1440" s="30">
        <f t="shared" ca="1" si="880"/>
        <v>0.63086869689126912</v>
      </c>
      <c r="AK1440" s="30">
        <f>IF(Riskregister!$E$10="",0,COUNTIF(BK$4:BK$53,"&lt;"&amp;AI1440)*IF(AJ1440&lt;0.5,Riskregister!$K$10+(Riskregister!$L$10-Riskregister!$K$10)*SQRT(AJ1440/2),Riskregister!$L$10-(Riskregister!$L$10-Riskregister!$K$10)*SQRT((1-AJ1440)/2)))</f>
        <v>0</v>
      </c>
      <c r="AL1440" s="30">
        <f t="shared" ca="1" si="881"/>
        <v>0.78297139035800234</v>
      </c>
      <c r="AM1440" s="30">
        <f t="shared" ca="1" si="881"/>
        <v>0.2824776974333284</v>
      </c>
      <c r="AN1440" s="30">
        <f>IF(Riskregister!$E$11="",0,COUNTIF(BL$4:BL$53,"&lt;"&amp;AL1440)*IF(AM1440&lt;0.5,Riskregister!$K$11+(Riskregister!$L$11-Riskregister!$K$11)*SQRT(AM1440/2),Riskregister!$L$11-(Riskregister!$L$11-Riskregister!$K$11)*SQRT((1-AM1440)/2)))</f>
        <v>0</v>
      </c>
      <c r="AO1440" s="30">
        <f t="shared" ca="1" si="882"/>
        <v>7.3271166689332534E-2</v>
      </c>
      <c r="AP1440" s="30">
        <f t="shared" ca="1" si="882"/>
        <v>0.4394576504760731</v>
      </c>
      <c r="AQ1440" s="30">
        <f>IF(Riskregister!$E$12="",0,COUNTIF(BM$4:BM$53,"&lt;"&amp;AO1440)*IF(AP1440&lt;0.5,Riskregister!$K$12+(Riskregister!$L$12-Riskregister!$K$12)*SQRT(AP1440/2),Riskregister!$L$12-(Riskregister!$L$12-Riskregister!$K$12)*SQRT((1-AP1440)/2)))</f>
        <v>0</v>
      </c>
      <c r="AR1440" s="30">
        <f t="shared" ca="1" si="883"/>
        <v>0.87827643626441454</v>
      </c>
      <c r="AS1440" s="30">
        <f t="shared" ca="1" si="883"/>
        <v>0.37068441923918671</v>
      </c>
      <c r="AT1440" s="30">
        <f>IF(Riskregister!$E$13="",0,COUNTIF(BN$4:BN$53,"&lt;"&amp;AR1440)*IF(AS1440&lt;0.5,Riskregister!$K$13+(Riskregister!$L$13-Riskregister!$K$13)*SQRT(AS1440/2),Riskregister!$L$13-(Riskregister!$L$13-Riskregister!$K$13)*SQRT((1-AS1440)/2)))</f>
        <v>0</v>
      </c>
      <c r="AU1440" s="30">
        <f t="shared" ca="1" si="884"/>
        <v>0.42114822415390007</v>
      </c>
      <c r="AV1440" s="30">
        <f t="shared" ca="1" si="884"/>
        <v>0.38716058832074129</v>
      </c>
      <c r="AW1440" s="30">
        <f>IF(Riskregister!$E$14="",0,COUNTIF(BO$4:BO$53,"&lt;"&amp;AU1440)*IF(AV1440&lt;0.5,Riskregister!$K$14+(Riskregister!$L$14-Riskregister!$K$14)*SQRT(AV1440/2),Riskregister!$L$14-(Riskregister!$L$14-Riskregister!$K$14)*SQRT((1-AV1440)/2)))</f>
        <v>0</v>
      </c>
      <c r="AX1440" s="30">
        <f t="shared" ca="1" si="885"/>
        <v>0.93825457371790599</v>
      </c>
      <c r="AY1440" s="30">
        <f t="shared" ca="1" si="885"/>
        <v>0.34474870219369746</v>
      </c>
      <c r="AZ1440" s="30">
        <f>IF(Riskregister!$E$15="",0,COUNTIF(BP$4:BP$53,"&lt;"&amp;AX1440)*IF(AY1440&lt;0.5,Riskregister!$K$15+(Riskregister!$L$15-Riskregister!$K$15)*SQRT(AY1440/2),Riskregister!$L$15-(Riskregister!$L$15-Riskregister!$K$15)*SQRT((1-AY1440)/2)))</f>
        <v>0</v>
      </c>
      <c r="BA1440" s="30">
        <f t="shared" ca="1" si="886"/>
        <v>0.42830263316492878</v>
      </c>
      <c r="BB1440" s="30">
        <f t="shared" ca="1" si="886"/>
        <v>0.8122306623457991</v>
      </c>
      <c r="BC1440" s="30">
        <f>IF(Riskregister!$E$16="",0,COUNTIF(BQ$4:BQ$53,"&lt;"&amp;BA1440)*IF(BB1440&lt;0.5,Riskregister!$K$16+(Riskregister!$L$16-Riskregister!$K$16)*SQRT(BB1440/2),Riskregister!$L$16-(Riskregister!$L$16-Riskregister!$K$16)*SQRT((1-BB1440)/2)))</f>
        <v>0</v>
      </c>
      <c r="BD1440" s="30">
        <f t="shared" ca="1" si="874"/>
        <v>8612312.6184292082</v>
      </c>
    </row>
    <row r="1441" spans="20:56" x14ac:dyDescent="0.35">
      <c r="T1441" s="30">
        <f t="shared" ca="1" si="875"/>
        <v>0.84466818457730908</v>
      </c>
      <c r="U1441" s="30">
        <f t="shared" ca="1" si="875"/>
        <v>0.70644620172405337</v>
      </c>
      <c r="V1441" s="30">
        <f ca="1">IF(Riskregister!$E$5="",0,COUNTIF(BF$4:BF$53,"&lt;"&amp;T1441)*IF(U1441&lt;0.5,Riskregister!$K$5+(Riskregister!$L$5-Riskregister!$K$5)*SQRT(U1441/2),Riskregister!$L$5-(Riskregister!$L$5-Riskregister!$K$5)*SQRT((1-U1441)/2)))</f>
        <v>2565590.2191511216</v>
      </c>
      <c r="W1441" s="30">
        <f t="shared" ca="1" si="876"/>
        <v>0.48798333483879641</v>
      </c>
      <c r="X1441" s="30">
        <f t="shared" ca="1" si="876"/>
        <v>0.50062348062646078</v>
      </c>
      <c r="Y1441" s="30">
        <f ca="1">IF(Riskregister!$E$6="",0,COUNTIF(BG$4:BG$53,"&lt;"&amp;W1441)*IF(X1441&lt;0.5,Riskregister!$K$6+(Riskregister!$L$6-Riskregister!$K$6)*SQRT(X1441/2),Riskregister!$L$6-(Riskregister!$L$6-Riskregister!$K$6)*SQRT((1-X1441)/2)))</f>
        <v>2201122.6152012097</v>
      </c>
      <c r="Z1441" s="30">
        <f t="shared" ca="1" si="877"/>
        <v>0.34961183412097407</v>
      </c>
      <c r="AA1441" s="30">
        <f t="shared" ca="1" si="877"/>
        <v>0.89150157532513175</v>
      </c>
      <c r="AB1441" s="30">
        <f ca="1">IF(Riskregister!$E$7="",0,COUNTIF(BH$4:BH$53,"&lt;"&amp;Z1441)*IF(AA1441&lt;0.5,Riskregister!$K$7+(Riskregister!$L$7-Riskregister!$K$7)*SQRT(AA1441/2),Riskregister!$L$7-(Riskregister!$L$7-Riskregister!$K$7)*SQRT((1-AA1441)/2)))</f>
        <v>1592399.4445742352</v>
      </c>
      <c r="AC1441" s="30">
        <f t="shared" ca="1" si="878"/>
        <v>0.62544407621108411</v>
      </c>
      <c r="AD1441" s="30">
        <f t="shared" ca="1" si="878"/>
        <v>0.24606498375828789</v>
      </c>
      <c r="AE1441" s="30">
        <f ca="1">IF(Riskregister!$E$8="",0,COUNTIF(BI$4:BI$53,"&lt;"&amp;AC1441)*IF(AD1441&lt;0.5,Riskregister!$K$8+(Riskregister!$L$8-Riskregister!$K$8)*SQRT(AD1441/2),Riskregister!$L$8-(Riskregister!$L$8-Riskregister!$K$8)*SQRT((1-AD1441)/2)))</f>
        <v>5845714.2770779431</v>
      </c>
      <c r="AF1441" s="30">
        <f t="shared" ca="1" si="879"/>
        <v>0.84392986734118747</v>
      </c>
      <c r="AG1441" s="30">
        <f t="shared" ca="1" si="879"/>
        <v>0.14724220291421863</v>
      </c>
      <c r="AH1441" s="30">
        <f>IF(Riskregister!$E$9="",0,COUNTIF(BJ$4:BJ$53,"&lt;"&amp;AF1441)*IF(AG1441&lt;0.5,Riskregister!$K$9+(Riskregister!$L$9-Riskregister!$K$9)*SQRT(AG1441/2),Riskregister!$L$9-(Riskregister!$L$9-Riskregister!$K$9)*SQRT((1-AG1441)/2)))</f>
        <v>0</v>
      </c>
      <c r="AI1441" s="30">
        <f t="shared" ca="1" si="880"/>
        <v>0.34560725262227587</v>
      </c>
      <c r="AJ1441" s="30">
        <f t="shared" ca="1" si="880"/>
        <v>0.65990018784293458</v>
      </c>
      <c r="AK1441" s="30">
        <f>IF(Riskregister!$E$10="",0,COUNTIF(BK$4:BK$53,"&lt;"&amp;AI1441)*IF(AJ1441&lt;0.5,Riskregister!$K$10+(Riskregister!$L$10-Riskregister!$K$10)*SQRT(AJ1441/2),Riskregister!$L$10-(Riskregister!$L$10-Riskregister!$K$10)*SQRT((1-AJ1441)/2)))</f>
        <v>0</v>
      </c>
      <c r="AL1441" s="30">
        <f t="shared" ca="1" si="881"/>
        <v>0.91165135938031472</v>
      </c>
      <c r="AM1441" s="30">
        <f t="shared" ca="1" si="881"/>
        <v>6.1388372569722294E-2</v>
      </c>
      <c r="AN1441" s="30">
        <f>IF(Riskregister!$E$11="",0,COUNTIF(BL$4:BL$53,"&lt;"&amp;AL1441)*IF(AM1441&lt;0.5,Riskregister!$K$11+(Riskregister!$L$11-Riskregister!$K$11)*SQRT(AM1441/2),Riskregister!$L$11-(Riskregister!$L$11-Riskregister!$K$11)*SQRT((1-AM1441)/2)))</f>
        <v>0</v>
      </c>
      <c r="AO1441" s="30">
        <f t="shared" ca="1" si="882"/>
        <v>0.6384138141091753</v>
      </c>
      <c r="AP1441" s="30">
        <f t="shared" ca="1" si="882"/>
        <v>0.15477686780138977</v>
      </c>
      <c r="AQ1441" s="30">
        <f>IF(Riskregister!$E$12="",0,COUNTIF(BM$4:BM$53,"&lt;"&amp;AO1441)*IF(AP1441&lt;0.5,Riskregister!$K$12+(Riskregister!$L$12-Riskregister!$K$12)*SQRT(AP1441/2),Riskregister!$L$12-(Riskregister!$L$12-Riskregister!$K$12)*SQRT((1-AP1441)/2)))</f>
        <v>0</v>
      </c>
      <c r="AR1441" s="30">
        <f t="shared" ca="1" si="883"/>
        <v>0.41969811432576964</v>
      </c>
      <c r="AS1441" s="30">
        <f t="shared" ca="1" si="883"/>
        <v>0.45840287743487085</v>
      </c>
      <c r="AT1441" s="30">
        <f>IF(Riskregister!$E$13="",0,COUNTIF(BN$4:BN$53,"&lt;"&amp;AR1441)*IF(AS1441&lt;0.5,Riskregister!$K$13+(Riskregister!$L$13-Riskregister!$K$13)*SQRT(AS1441/2),Riskregister!$L$13-(Riskregister!$L$13-Riskregister!$K$13)*SQRT((1-AS1441)/2)))</f>
        <v>0</v>
      </c>
      <c r="AU1441" s="30">
        <f t="shared" ca="1" si="884"/>
        <v>0.10092734393238934</v>
      </c>
      <c r="AV1441" s="30">
        <f t="shared" ca="1" si="884"/>
        <v>0.6770224088924276</v>
      </c>
      <c r="AW1441" s="30">
        <f>IF(Riskregister!$E$14="",0,COUNTIF(BO$4:BO$53,"&lt;"&amp;AU1441)*IF(AV1441&lt;0.5,Riskregister!$K$14+(Riskregister!$L$14-Riskregister!$K$14)*SQRT(AV1441/2),Riskregister!$L$14-(Riskregister!$L$14-Riskregister!$K$14)*SQRT((1-AV1441)/2)))</f>
        <v>0</v>
      </c>
      <c r="AX1441" s="30">
        <f t="shared" ca="1" si="885"/>
        <v>0.33778766112511049</v>
      </c>
      <c r="AY1441" s="30">
        <f t="shared" ca="1" si="885"/>
        <v>0.68780231206605191</v>
      </c>
      <c r="AZ1441" s="30">
        <f>IF(Riskregister!$E$15="",0,COUNTIF(BP$4:BP$53,"&lt;"&amp;AX1441)*IF(AY1441&lt;0.5,Riskregister!$K$15+(Riskregister!$L$15-Riskregister!$K$15)*SQRT(AY1441/2),Riskregister!$L$15-(Riskregister!$L$15-Riskregister!$K$15)*SQRT((1-AY1441)/2)))</f>
        <v>0</v>
      </c>
      <c r="BA1441" s="30">
        <f t="shared" ca="1" si="886"/>
        <v>0.63158758159829886</v>
      </c>
      <c r="BB1441" s="30">
        <f t="shared" ca="1" si="886"/>
        <v>5.6923256946257217E-2</v>
      </c>
      <c r="BC1441" s="30">
        <f>IF(Riskregister!$E$16="",0,COUNTIF(BQ$4:BQ$53,"&lt;"&amp;BA1441)*IF(BB1441&lt;0.5,Riskregister!$K$16+(Riskregister!$L$16-Riskregister!$K$16)*SQRT(BB1441/2),Riskregister!$L$16-(Riskregister!$L$16-Riskregister!$K$16)*SQRT((1-BB1441)/2)))</f>
        <v>0</v>
      </c>
      <c r="BD1441" s="30">
        <f t="shared" ca="1" si="874"/>
        <v>12204826.556004509</v>
      </c>
    </row>
    <row r="1442" spans="20:56" x14ac:dyDescent="0.35">
      <c r="T1442" s="30">
        <f t="shared" ca="1" si="875"/>
        <v>0.38870720321744312</v>
      </c>
      <c r="U1442" s="30">
        <f t="shared" ca="1" si="875"/>
        <v>8.7583459718831858E-2</v>
      </c>
      <c r="V1442" s="30">
        <f ca="1">IF(Riskregister!$E$5="",0,COUNTIF(BF$4:BF$53,"&lt;"&amp;T1442)*IF(U1442&lt;0.5,Riskregister!$K$5+(Riskregister!$L$5-Riskregister!$K$5)*SQRT(U1442/2),Riskregister!$L$5-(Riskregister!$L$5-Riskregister!$K$5)*SQRT((1-U1442)/2)))</f>
        <v>732507.39400728175</v>
      </c>
      <c r="W1442" s="30">
        <f t="shared" ca="1" si="876"/>
        <v>0.20127096696981062</v>
      </c>
      <c r="X1442" s="30">
        <f t="shared" ca="1" si="876"/>
        <v>0.96403193429192069</v>
      </c>
      <c r="Y1442" s="30">
        <f ca="1">IF(Riskregister!$E$6="",0,COUNTIF(BG$4:BG$53,"&lt;"&amp;W1442)*IF(X1442&lt;0.5,Riskregister!$K$6+(Riskregister!$L$6-Riskregister!$K$6)*SQRT(X1442/2),Riskregister!$L$6-(Riskregister!$L$6-Riskregister!$K$6)*SQRT((1-X1442)/2)))</f>
        <v>1758611.7930654264</v>
      </c>
      <c r="Z1442" s="30">
        <f t="shared" ca="1" si="877"/>
        <v>5.4987449880231742E-2</v>
      </c>
      <c r="AA1442" s="30">
        <f t="shared" ca="1" si="877"/>
        <v>0.63729251689816091</v>
      </c>
      <c r="AB1442" s="30">
        <f ca="1">IF(Riskregister!$E$7="",0,COUNTIF(BH$4:BH$53,"&lt;"&amp;Z1442)*IF(AA1442&lt;0.5,Riskregister!$K$7+(Riskregister!$L$7-Riskregister!$K$7)*SQRT(AA1442/2),Riskregister!$L$7-(Riskregister!$L$7-Riskregister!$K$7)*SQRT((1-AA1442)/2)))</f>
        <v>752850.69600871706</v>
      </c>
      <c r="AC1442" s="30">
        <f t="shared" ca="1" si="878"/>
        <v>0.68663737552227233</v>
      </c>
      <c r="AD1442" s="30">
        <f t="shared" ca="1" si="878"/>
        <v>0.10675486715303439</v>
      </c>
      <c r="AE1442" s="30">
        <f ca="1">IF(Riskregister!$E$8="",0,COUNTIF(BI$4:BI$53,"&lt;"&amp;AC1442)*IF(AD1442&lt;0.5,Riskregister!$K$8+(Riskregister!$L$8-Riskregister!$K$8)*SQRT(AD1442/2),Riskregister!$L$8-(Riskregister!$L$8-Riskregister!$K$8)*SQRT((1-AD1442)/2)))</f>
        <v>4157601.5056092087</v>
      </c>
      <c r="AF1442" s="30">
        <f t="shared" ca="1" si="879"/>
        <v>0.50809648966284071</v>
      </c>
      <c r="AG1442" s="30">
        <f t="shared" ca="1" si="879"/>
        <v>0.3481052870879241</v>
      </c>
      <c r="AH1442" s="30">
        <f>IF(Riskregister!$E$9="",0,COUNTIF(BJ$4:BJ$53,"&lt;"&amp;AF1442)*IF(AG1442&lt;0.5,Riskregister!$K$9+(Riskregister!$L$9-Riskregister!$K$9)*SQRT(AG1442/2),Riskregister!$L$9-(Riskregister!$L$9-Riskregister!$K$9)*SQRT((1-AG1442)/2)))</f>
        <v>0</v>
      </c>
      <c r="AI1442" s="30">
        <f t="shared" ca="1" si="880"/>
        <v>0.60696438358217397</v>
      </c>
      <c r="AJ1442" s="30">
        <f t="shared" ca="1" si="880"/>
        <v>0.81020770783247231</v>
      </c>
      <c r="AK1442" s="30">
        <f>IF(Riskregister!$E$10="",0,COUNTIF(BK$4:BK$53,"&lt;"&amp;AI1442)*IF(AJ1442&lt;0.5,Riskregister!$K$10+(Riskregister!$L$10-Riskregister!$K$10)*SQRT(AJ1442/2),Riskregister!$L$10-(Riskregister!$L$10-Riskregister!$K$10)*SQRT((1-AJ1442)/2)))</f>
        <v>0</v>
      </c>
      <c r="AL1442" s="30">
        <f t="shared" ca="1" si="881"/>
        <v>0.72847609860037443</v>
      </c>
      <c r="AM1442" s="30">
        <f t="shared" ca="1" si="881"/>
        <v>0.67220472147716182</v>
      </c>
      <c r="AN1442" s="30">
        <f>IF(Riskregister!$E$11="",0,COUNTIF(BL$4:BL$53,"&lt;"&amp;AL1442)*IF(AM1442&lt;0.5,Riskregister!$K$11+(Riskregister!$L$11-Riskregister!$K$11)*SQRT(AM1442/2),Riskregister!$L$11-(Riskregister!$L$11-Riskregister!$K$11)*SQRT((1-AM1442)/2)))</f>
        <v>0</v>
      </c>
      <c r="AO1442" s="30">
        <f t="shared" ca="1" si="882"/>
        <v>0.92327657943817698</v>
      </c>
      <c r="AP1442" s="30">
        <f t="shared" ca="1" si="882"/>
        <v>0.25528924859775937</v>
      </c>
      <c r="AQ1442" s="30">
        <f>IF(Riskregister!$E$12="",0,COUNTIF(BM$4:BM$53,"&lt;"&amp;AO1442)*IF(AP1442&lt;0.5,Riskregister!$K$12+(Riskregister!$L$12-Riskregister!$K$12)*SQRT(AP1442/2),Riskregister!$L$12-(Riskregister!$L$12-Riskregister!$K$12)*SQRT((1-AP1442)/2)))</f>
        <v>0</v>
      </c>
      <c r="AR1442" s="30">
        <f t="shared" ca="1" si="883"/>
        <v>0.58419274488167816</v>
      </c>
      <c r="AS1442" s="30">
        <f t="shared" ca="1" si="883"/>
        <v>0.94395819839064565</v>
      </c>
      <c r="AT1442" s="30">
        <f>IF(Riskregister!$E$13="",0,COUNTIF(BN$4:BN$53,"&lt;"&amp;AR1442)*IF(AS1442&lt;0.5,Riskregister!$K$13+(Riskregister!$L$13-Riskregister!$K$13)*SQRT(AS1442/2),Riskregister!$L$13-(Riskregister!$L$13-Riskregister!$K$13)*SQRT((1-AS1442)/2)))</f>
        <v>0</v>
      </c>
      <c r="AU1442" s="30">
        <f t="shared" ca="1" si="884"/>
        <v>0.78154443903286963</v>
      </c>
      <c r="AV1442" s="30">
        <f t="shared" ca="1" si="884"/>
        <v>0.2163577828998432</v>
      </c>
      <c r="AW1442" s="30">
        <f>IF(Riskregister!$E$14="",0,COUNTIF(BO$4:BO$53,"&lt;"&amp;AU1442)*IF(AV1442&lt;0.5,Riskregister!$K$14+(Riskregister!$L$14-Riskregister!$K$14)*SQRT(AV1442/2),Riskregister!$L$14-(Riskregister!$L$14-Riskregister!$K$14)*SQRT((1-AV1442)/2)))</f>
        <v>0</v>
      </c>
      <c r="AX1442" s="30">
        <f t="shared" ca="1" si="885"/>
        <v>0.97558620406702923</v>
      </c>
      <c r="AY1442" s="30">
        <f t="shared" ca="1" si="885"/>
        <v>0.99782517937513815</v>
      </c>
      <c r="AZ1442" s="30">
        <f>IF(Riskregister!$E$15="",0,COUNTIF(BP$4:BP$53,"&lt;"&amp;AX1442)*IF(AY1442&lt;0.5,Riskregister!$K$15+(Riskregister!$L$15-Riskregister!$K$15)*SQRT(AY1442/2),Riskregister!$L$15-(Riskregister!$L$15-Riskregister!$K$15)*SQRT((1-AY1442)/2)))</f>
        <v>0</v>
      </c>
      <c r="BA1442" s="30">
        <f t="shared" ca="1" si="886"/>
        <v>0.60136790780239902</v>
      </c>
      <c r="BB1442" s="30">
        <f t="shared" ca="1" si="886"/>
        <v>0.45723055070111884</v>
      </c>
      <c r="BC1442" s="30">
        <f>IF(Riskregister!$E$16="",0,COUNTIF(BQ$4:BQ$53,"&lt;"&amp;BA1442)*IF(BB1442&lt;0.5,Riskregister!$K$16+(Riskregister!$L$16-Riskregister!$K$16)*SQRT(BB1442/2),Riskregister!$L$16-(Riskregister!$L$16-Riskregister!$K$16)*SQRT((1-BB1442)/2)))</f>
        <v>0</v>
      </c>
      <c r="BD1442" s="30">
        <f t="shared" ca="1" si="874"/>
        <v>7401571.3886906337</v>
      </c>
    </row>
    <row r="1443" spans="20:56" x14ac:dyDescent="0.35">
      <c r="T1443" s="30">
        <f t="shared" ca="1" si="875"/>
        <v>0.89003256817013632</v>
      </c>
      <c r="U1443" s="30">
        <f t="shared" ca="1" si="875"/>
        <v>0.19838443283070584</v>
      </c>
      <c r="V1443" s="30">
        <f ca="1">IF(Riskregister!$E$5="",0,COUNTIF(BF$4:BF$53,"&lt;"&amp;T1443)*IF(U1443&lt;0.5,Riskregister!$K$5+(Riskregister!$L$5-Riskregister!$K$5)*SQRT(U1443/2),Riskregister!$L$5-(Riskregister!$L$5-Riskregister!$K$5)*SQRT((1-U1443)/2)))</f>
        <v>1750359.4873157605</v>
      </c>
      <c r="W1443" s="30">
        <f t="shared" ca="1" si="876"/>
        <v>0.48597399897379479</v>
      </c>
      <c r="X1443" s="30">
        <f t="shared" ca="1" si="876"/>
        <v>0.7320944262853496</v>
      </c>
      <c r="Y1443" s="30">
        <f ca="1">IF(Riskregister!$E$6="",0,COUNTIF(BG$4:BG$53,"&lt;"&amp;W1443)*IF(X1443&lt;0.5,Riskregister!$K$6+(Riskregister!$L$6-Riskregister!$K$6)*SQRT(X1443/2),Riskregister!$L$6-(Riskregister!$L$6-Riskregister!$K$6)*SQRT((1-X1443)/2)))</f>
        <v>2682415.8024357855</v>
      </c>
      <c r="Z1443" s="30">
        <f t="shared" ca="1" si="877"/>
        <v>0.8980955677931437</v>
      </c>
      <c r="AA1443" s="30">
        <f t="shared" ca="1" si="877"/>
        <v>0.69772410566706689</v>
      </c>
      <c r="AB1443" s="30">
        <f ca="1">IF(Riskregister!$E$7="",0,COUNTIF(BH$4:BH$53,"&lt;"&amp;Z1443)*IF(AA1443&lt;0.5,Riskregister!$K$7+(Riskregister!$L$7-Riskregister!$K$7)*SQRT(AA1443/2),Riskregister!$L$7-(Riskregister!$L$7-Riskregister!$K$7)*SQRT((1-AA1443)/2)))</f>
        <v>2639323.75166272</v>
      </c>
      <c r="AC1443" s="30">
        <f t="shared" ca="1" si="878"/>
        <v>0.38014557002290372</v>
      </c>
      <c r="AD1443" s="30">
        <f t="shared" ca="1" si="878"/>
        <v>0.61946965895770612</v>
      </c>
      <c r="AE1443" s="30">
        <f ca="1">IF(Riskregister!$E$8="",0,COUNTIF(BI$4:BI$53,"&lt;"&amp;AC1443)*IF(AD1443&lt;0.5,Riskregister!$K$8+(Riskregister!$L$8-Riskregister!$K$8)*SQRT(AD1443/2),Riskregister!$L$8-(Riskregister!$L$8-Riskregister!$K$8)*SQRT((1-AD1443)/2)))</f>
        <v>5899776.7783633359</v>
      </c>
      <c r="AF1443" s="30">
        <f t="shared" ca="1" si="879"/>
        <v>0.63687842281763973</v>
      </c>
      <c r="AG1443" s="30">
        <f t="shared" ca="1" si="879"/>
        <v>0.89169967484534174</v>
      </c>
      <c r="AH1443" s="30">
        <f>IF(Riskregister!$E$9="",0,COUNTIF(BJ$4:BJ$53,"&lt;"&amp;AF1443)*IF(AG1443&lt;0.5,Riskregister!$K$9+(Riskregister!$L$9-Riskregister!$K$9)*SQRT(AG1443/2),Riskregister!$L$9-(Riskregister!$L$9-Riskregister!$K$9)*SQRT((1-AG1443)/2)))</f>
        <v>0</v>
      </c>
      <c r="AI1443" s="30">
        <f t="shared" ca="1" si="880"/>
        <v>0.78805940850725764</v>
      </c>
      <c r="AJ1443" s="30">
        <f t="shared" ca="1" si="880"/>
        <v>0.77447061028801023</v>
      </c>
      <c r="AK1443" s="30">
        <f>IF(Riskregister!$E$10="",0,COUNTIF(BK$4:BK$53,"&lt;"&amp;AI1443)*IF(AJ1443&lt;0.5,Riskregister!$K$10+(Riskregister!$L$10-Riskregister!$K$10)*SQRT(AJ1443/2),Riskregister!$L$10-(Riskregister!$L$10-Riskregister!$K$10)*SQRT((1-AJ1443)/2)))</f>
        <v>0</v>
      </c>
      <c r="AL1443" s="30">
        <f t="shared" ca="1" si="881"/>
        <v>0.37851089887137523</v>
      </c>
      <c r="AM1443" s="30">
        <f t="shared" ca="1" si="881"/>
        <v>0.24572440082983493</v>
      </c>
      <c r="AN1443" s="30">
        <f>IF(Riskregister!$E$11="",0,COUNTIF(BL$4:BL$53,"&lt;"&amp;AL1443)*IF(AM1443&lt;0.5,Riskregister!$K$11+(Riskregister!$L$11-Riskregister!$K$11)*SQRT(AM1443/2),Riskregister!$L$11-(Riskregister!$L$11-Riskregister!$K$11)*SQRT((1-AM1443)/2)))</f>
        <v>0</v>
      </c>
      <c r="AO1443" s="30">
        <f t="shared" ca="1" si="882"/>
        <v>0.49207141273578658</v>
      </c>
      <c r="AP1443" s="30">
        <f t="shared" ca="1" si="882"/>
        <v>0.89456618843249869</v>
      </c>
      <c r="AQ1443" s="30">
        <f>IF(Riskregister!$E$12="",0,COUNTIF(BM$4:BM$53,"&lt;"&amp;AO1443)*IF(AP1443&lt;0.5,Riskregister!$K$12+(Riskregister!$L$12-Riskregister!$K$12)*SQRT(AP1443/2),Riskregister!$L$12-(Riskregister!$L$12-Riskregister!$K$12)*SQRT((1-AP1443)/2)))</f>
        <v>0</v>
      </c>
      <c r="AR1443" s="30">
        <f t="shared" ca="1" si="883"/>
        <v>0.1252594558961333</v>
      </c>
      <c r="AS1443" s="30">
        <f t="shared" ca="1" si="883"/>
        <v>0.91190647077778642</v>
      </c>
      <c r="AT1443" s="30">
        <f>IF(Riskregister!$E$13="",0,COUNTIF(BN$4:BN$53,"&lt;"&amp;AR1443)*IF(AS1443&lt;0.5,Riskregister!$K$13+(Riskregister!$L$13-Riskregister!$K$13)*SQRT(AS1443/2),Riskregister!$L$13-(Riskregister!$L$13-Riskregister!$K$13)*SQRT((1-AS1443)/2)))</f>
        <v>0</v>
      </c>
      <c r="AU1443" s="30">
        <f t="shared" ca="1" si="884"/>
        <v>0.50375403897074089</v>
      </c>
      <c r="AV1443" s="30">
        <f t="shared" ca="1" si="884"/>
        <v>0.77008057967007904</v>
      </c>
      <c r="AW1443" s="30">
        <f>IF(Riskregister!$E$14="",0,COUNTIF(BO$4:BO$53,"&lt;"&amp;AU1443)*IF(AV1443&lt;0.5,Riskregister!$K$14+(Riskregister!$L$14-Riskregister!$K$14)*SQRT(AV1443/2),Riskregister!$L$14-(Riskregister!$L$14-Riskregister!$K$14)*SQRT((1-AV1443)/2)))</f>
        <v>0</v>
      </c>
      <c r="AX1443" s="30">
        <f t="shared" ca="1" si="885"/>
        <v>0.3069765250689942</v>
      </c>
      <c r="AY1443" s="30">
        <f t="shared" ca="1" si="885"/>
        <v>0.17331675146895531</v>
      </c>
      <c r="AZ1443" s="30">
        <f>IF(Riskregister!$E$15="",0,COUNTIF(BP$4:BP$53,"&lt;"&amp;AX1443)*IF(AY1443&lt;0.5,Riskregister!$K$15+(Riskregister!$L$15-Riskregister!$K$15)*SQRT(AY1443/2),Riskregister!$L$15-(Riskregister!$L$15-Riskregister!$K$15)*SQRT((1-AY1443)/2)))</f>
        <v>0</v>
      </c>
      <c r="BA1443" s="30">
        <f t="shared" ca="1" si="886"/>
        <v>0.36009473227626232</v>
      </c>
      <c r="BB1443" s="30">
        <f t="shared" ca="1" si="886"/>
        <v>3.9250628870792448E-2</v>
      </c>
      <c r="BC1443" s="30">
        <f>IF(Riskregister!$E$16="",0,COUNTIF(BQ$4:BQ$53,"&lt;"&amp;BA1443)*IF(BB1443&lt;0.5,Riskregister!$K$16+(Riskregister!$L$16-Riskregister!$K$16)*SQRT(BB1443/2),Riskregister!$L$16-(Riskregister!$L$16-Riskregister!$K$16)*SQRT((1-BB1443)/2)))</f>
        <v>0</v>
      </c>
      <c r="BD1443" s="30">
        <f t="shared" ca="1" si="874"/>
        <v>12971875.819777602</v>
      </c>
    </row>
    <row r="1444" spans="20:56" x14ac:dyDescent="0.35">
      <c r="T1444" s="30">
        <f t="shared" ref="T1444:U1463" ca="1" si="887">RAND()</f>
        <v>0.34238026171151148</v>
      </c>
      <c r="U1444" s="30">
        <f t="shared" ca="1" si="887"/>
        <v>0.92852070411879262</v>
      </c>
      <c r="V1444" s="30">
        <f ca="1">IF(Riskregister!$E$5="",0,COUNTIF(BF$4:BF$53,"&lt;"&amp;T1444)*IF(U1444&lt;0.5,Riskregister!$K$5+(Riskregister!$L$5-Riskregister!$K$5)*SQRT(U1444/2),Riskregister!$L$5-(Riskregister!$L$5-Riskregister!$K$5)*SQRT((1-U1444)/2)))</f>
        <v>1544783.4089018698</v>
      </c>
      <c r="W1444" s="30">
        <f t="shared" ref="W1444:X1463" ca="1" si="888">RAND()</f>
        <v>0.51914148412813621</v>
      </c>
      <c r="X1444" s="30">
        <f t="shared" ca="1" si="888"/>
        <v>0.92072023067800923</v>
      </c>
      <c r="Y1444" s="30">
        <f ca="1">IF(Riskregister!$E$6="",0,COUNTIF(BG$4:BG$53,"&lt;"&amp;W1444)*IF(X1444&lt;0.5,Riskregister!$K$6+(Riskregister!$L$6-Riskregister!$K$6)*SQRT(X1444/2),Riskregister!$L$6-(Riskregister!$L$6-Riskregister!$K$6)*SQRT((1-X1444)/2)))</f>
        <v>3283248.3657454974</v>
      </c>
      <c r="Z1444" s="30">
        <f t="shared" ref="Z1444:AA1463" ca="1" si="889">RAND()</f>
        <v>0.33703830141839231</v>
      </c>
      <c r="AA1444" s="30">
        <f t="shared" ca="1" si="889"/>
        <v>0.90555809696227241</v>
      </c>
      <c r="AB1444" s="30">
        <f ca="1">IF(Riskregister!$E$7="",0,COUNTIF(BH$4:BH$53,"&lt;"&amp;Z1444)*IF(AA1444&lt;0.5,Riskregister!$K$7+(Riskregister!$L$7-Riskregister!$K$7)*SQRT(AA1444/2),Riskregister!$L$7-(Riskregister!$L$7-Riskregister!$K$7)*SQRT((1-AA1444)/2)))</f>
        <v>1619718.309635449</v>
      </c>
      <c r="AC1444" s="30">
        <f t="shared" ref="AC1444:AD1463" ca="1" si="890">RAND()</f>
        <v>0.14723134434572083</v>
      </c>
      <c r="AD1444" s="30">
        <f t="shared" ca="1" si="890"/>
        <v>0.99225027785308795</v>
      </c>
      <c r="AE1444" s="30">
        <f ca="1">IF(Riskregister!$E$8="",0,COUNTIF(BI$4:BI$53,"&lt;"&amp;AC1444)*IF(AD1444&lt;0.5,Riskregister!$K$8+(Riskregister!$L$8-Riskregister!$K$8)*SQRT(AD1444/2),Riskregister!$L$8-(Riskregister!$L$8-Riskregister!$K$8)*SQRT((1-AD1444)/2)))</f>
        <v>4707432.6041530883</v>
      </c>
      <c r="AF1444" s="30">
        <f t="shared" ref="AF1444:AG1463" ca="1" si="891">RAND()</f>
        <v>0.69595749061637957</v>
      </c>
      <c r="AG1444" s="30">
        <f t="shared" ca="1" si="891"/>
        <v>0.75908063608097287</v>
      </c>
      <c r="AH1444" s="30">
        <f>IF(Riskregister!$E$9="",0,COUNTIF(BJ$4:BJ$53,"&lt;"&amp;AF1444)*IF(AG1444&lt;0.5,Riskregister!$K$9+(Riskregister!$L$9-Riskregister!$K$9)*SQRT(AG1444/2),Riskregister!$L$9-(Riskregister!$L$9-Riskregister!$K$9)*SQRT((1-AG1444)/2)))</f>
        <v>0</v>
      </c>
      <c r="AI1444" s="30">
        <f t="shared" ref="AI1444:AJ1463" ca="1" si="892">RAND()</f>
        <v>1.0927970399915665E-2</v>
      </c>
      <c r="AJ1444" s="30">
        <f t="shared" ca="1" si="892"/>
        <v>0.83856520642231636</v>
      </c>
      <c r="AK1444" s="30">
        <f>IF(Riskregister!$E$10="",0,COUNTIF(BK$4:BK$53,"&lt;"&amp;AI1444)*IF(AJ1444&lt;0.5,Riskregister!$K$10+(Riskregister!$L$10-Riskregister!$K$10)*SQRT(AJ1444/2),Riskregister!$L$10-(Riskregister!$L$10-Riskregister!$K$10)*SQRT((1-AJ1444)/2)))</f>
        <v>0</v>
      </c>
      <c r="AL1444" s="30">
        <f t="shared" ref="AL1444:AM1463" ca="1" si="893">RAND()</f>
        <v>0.22570409078195286</v>
      </c>
      <c r="AM1444" s="30">
        <f t="shared" ca="1" si="893"/>
        <v>0.96470703125543289</v>
      </c>
      <c r="AN1444" s="30">
        <f>IF(Riskregister!$E$11="",0,COUNTIF(BL$4:BL$53,"&lt;"&amp;AL1444)*IF(AM1444&lt;0.5,Riskregister!$K$11+(Riskregister!$L$11-Riskregister!$K$11)*SQRT(AM1444/2),Riskregister!$L$11-(Riskregister!$L$11-Riskregister!$K$11)*SQRT((1-AM1444)/2)))</f>
        <v>0</v>
      </c>
      <c r="AO1444" s="30">
        <f t="shared" ref="AO1444:AP1463" ca="1" si="894">RAND()</f>
        <v>0.93154051280886963</v>
      </c>
      <c r="AP1444" s="30">
        <f t="shared" ca="1" si="894"/>
        <v>0.47586646937968968</v>
      </c>
      <c r="AQ1444" s="30">
        <f>IF(Riskregister!$E$12="",0,COUNTIF(BM$4:BM$53,"&lt;"&amp;AO1444)*IF(AP1444&lt;0.5,Riskregister!$K$12+(Riskregister!$L$12-Riskregister!$K$12)*SQRT(AP1444/2),Riskregister!$L$12-(Riskregister!$L$12-Riskregister!$K$12)*SQRT((1-AP1444)/2)))</f>
        <v>0</v>
      </c>
      <c r="AR1444" s="30">
        <f t="shared" ref="AR1444:AS1463" ca="1" si="895">RAND()</f>
        <v>0.11404778717312314</v>
      </c>
      <c r="AS1444" s="30">
        <f t="shared" ca="1" si="895"/>
        <v>0.29758962952693857</v>
      </c>
      <c r="AT1444" s="30">
        <f>IF(Riskregister!$E$13="",0,COUNTIF(BN$4:BN$53,"&lt;"&amp;AR1444)*IF(AS1444&lt;0.5,Riskregister!$K$13+(Riskregister!$L$13-Riskregister!$K$13)*SQRT(AS1444/2),Riskregister!$L$13-(Riskregister!$L$13-Riskregister!$K$13)*SQRT((1-AS1444)/2)))</f>
        <v>0</v>
      </c>
      <c r="AU1444" s="30">
        <f t="shared" ref="AU1444:AV1463" ca="1" si="896">RAND()</f>
        <v>0.38009864898548384</v>
      </c>
      <c r="AV1444" s="30">
        <f t="shared" ca="1" si="896"/>
        <v>9.7195540025820648E-2</v>
      </c>
      <c r="AW1444" s="30">
        <f>IF(Riskregister!$E$14="",0,COUNTIF(BO$4:BO$53,"&lt;"&amp;AU1444)*IF(AV1444&lt;0.5,Riskregister!$K$14+(Riskregister!$L$14-Riskregister!$K$14)*SQRT(AV1444/2),Riskregister!$L$14-(Riskregister!$L$14-Riskregister!$K$14)*SQRT((1-AV1444)/2)))</f>
        <v>0</v>
      </c>
      <c r="AX1444" s="30">
        <f t="shared" ref="AX1444:AY1463" ca="1" si="897">RAND()</f>
        <v>0.33819931863629771</v>
      </c>
      <c r="AY1444" s="30">
        <f t="shared" ca="1" si="897"/>
        <v>0.18156723377713935</v>
      </c>
      <c r="AZ1444" s="30">
        <f>IF(Riskregister!$E$15="",0,COUNTIF(BP$4:BP$53,"&lt;"&amp;AX1444)*IF(AY1444&lt;0.5,Riskregister!$K$15+(Riskregister!$L$15-Riskregister!$K$15)*SQRT(AY1444/2),Riskregister!$L$15-(Riskregister!$L$15-Riskregister!$K$15)*SQRT((1-AY1444)/2)))</f>
        <v>0</v>
      </c>
      <c r="BA1444" s="30">
        <f t="shared" ref="BA1444:BB1463" ca="1" si="898">RAND()</f>
        <v>3.112571410688969E-2</v>
      </c>
      <c r="BB1444" s="30">
        <f t="shared" ca="1" si="898"/>
        <v>0.56916929548804407</v>
      </c>
      <c r="BC1444" s="30">
        <f>IF(Riskregister!$E$16="",0,COUNTIF(BQ$4:BQ$53,"&lt;"&amp;BA1444)*IF(BB1444&lt;0.5,Riskregister!$K$16+(Riskregister!$L$16-Riskregister!$K$16)*SQRT(BB1444/2),Riskregister!$L$16-(Riskregister!$L$16-Riskregister!$K$16)*SQRT((1-BB1444)/2)))</f>
        <v>0</v>
      </c>
      <c r="BD1444" s="30">
        <f t="shared" ca="1" si="874"/>
        <v>11155182.688435905</v>
      </c>
    </row>
    <row r="1445" spans="20:56" x14ac:dyDescent="0.35">
      <c r="T1445" s="30">
        <f t="shared" ca="1" si="887"/>
        <v>0.94035703810380333</v>
      </c>
      <c r="U1445" s="30">
        <f t="shared" ca="1" si="887"/>
        <v>0.51746258925739341</v>
      </c>
      <c r="V1445" s="30">
        <f ca="1">IF(Riskregister!$E$5="",0,COUNTIF(BF$4:BF$53,"&lt;"&amp;T1445)*IF(U1445&lt;0.5,Riskregister!$K$5+(Riskregister!$L$5-Riskregister!$K$5)*SQRT(U1445/2),Riskregister!$L$5-(Riskregister!$L$5-Riskregister!$K$5)*SQRT((1-U1445)/2)))</f>
        <v>2652748.0072571379</v>
      </c>
      <c r="W1445" s="30">
        <f t="shared" ca="1" si="888"/>
        <v>9.0467202384904133E-2</v>
      </c>
      <c r="X1445" s="30">
        <f t="shared" ca="1" si="888"/>
        <v>6.7129792424089008E-2</v>
      </c>
      <c r="Y1445" s="30">
        <f ca="1">IF(Riskregister!$E$6="",0,COUNTIF(BG$4:BG$53,"&lt;"&amp;W1445)*IF(X1445&lt;0.5,Riskregister!$K$6+(Riskregister!$L$6-Riskregister!$K$6)*SQRT(X1445/2),Riskregister!$L$6-(Riskregister!$L$6-Riskregister!$K$6)*SQRT((1-X1445)/2)))</f>
        <v>0</v>
      </c>
      <c r="Z1445" s="30">
        <f t="shared" ca="1" si="889"/>
        <v>0.74200638595784829</v>
      </c>
      <c r="AA1445" s="30">
        <f t="shared" ca="1" si="889"/>
        <v>0.22293832597408292</v>
      </c>
      <c r="AB1445" s="30">
        <f ca="1">IF(Riskregister!$E$7="",0,COUNTIF(BH$4:BH$53,"&lt;"&amp;Z1445)*IF(AA1445&lt;0.5,Riskregister!$K$7+(Riskregister!$L$7-Riskregister!$K$7)*SQRT(AA1445/2),Riskregister!$L$7-(Riskregister!$L$7-Riskregister!$K$7)*SQRT((1-AA1445)/2)))</f>
        <v>1334835.9416595004</v>
      </c>
      <c r="AC1445" s="30">
        <f t="shared" ca="1" si="890"/>
        <v>0.80004532817656371</v>
      </c>
      <c r="AD1445" s="30">
        <f t="shared" ca="1" si="890"/>
        <v>7.5653514955402068E-2</v>
      </c>
      <c r="AE1445" s="30">
        <f ca="1">IF(Riskregister!$E$8="",0,COUNTIF(BI$4:BI$53,"&lt;"&amp;AC1445)*IF(AD1445&lt;0.5,Riskregister!$K$8+(Riskregister!$L$8-Riskregister!$K$8)*SQRT(AD1445/2),Riskregister!$L$8-(Riskregister!$L$8-Riskregister!$K$8)*SQRT((1-AD1445)/2)))</f>
        <v>4856431.2058233302</v>
      </c>
      <c r="AF1445" s="30">
        <f t="shared" ca="1" si="891"/>
        <v>0.79420073569335115</v>
      </c>
      <c r="AG1445" s="30">
        <f t="shared" ca="1" si="891"/>
        <v>0.76196524836390722</v>
      </c>
      <c r="AH1445" s="30">
        <f>IF(Riskregister!$E$9="",0,COUNTIF(BJ$4:BJ$53,"&lt;"&amp;AF1445)*IF(AG1445&lt;0.5,Riskregister!$K$9+(Riskregister!$L$9-Riskregister!$K$9)*SQRT(AG1445/2),Riskregister!$L$9-(Riskregister!$L$9-Riskregister!$K$9)*SQRT((1-AG1445)/2)))</f>
        <v>0</v>
      </c>
      <c r="AI1445" s="30">
        <f t="shared" ca="1" si="892"/>
        <v>0.2242338855121937</v>
      </c>
      <c r="AJ1445" s="30">
        <f t="shared" ca="1" si="892"/>
        <v>0.4011840356166485</v>
      </c>
      <c r="AK1445" s="30">
        <f>IF(Riskregister!$E$10="",0,COUNTIF(BK$4:BK$53,"&lt;"&amp;AI1445)*IF(AJ1445&lt;0.5,Riskregister!$K$10+(Riskregister!$L$10-Riskregister!$K$10)*SQRT(AJ1445/2),Riskregister!$L$10-(Riskregister!$L$10-Riskregister!$K$10)*SQRT((1-AJ1445)/2)))</f>
        <v>0</v>
      </c>
      <c r="AL1445" s="30">
        <f t="shared" ca="1" si="893"/>
        <v>0.25085313149238497</v>
      </c>
      <c r="AM1445" s="30">
        <f t="shared" ca="1" si="893"/>
        <v>0.30977918024095841</v>
      </c>
      <c r="AN1445" s="30">
        <f>IF(Riskregister!$E$11="",0,COUNTIF(BL$4:BL$53,"&lt;"&amp;AL1445)*IF(AM1445&lt;0.5,Riskregister!$K$11+(Riskregister!$L$11-Riskregister!$K$11)*SQRT(AM1445/2),Riskregister!$L$11-(Riskregister!$L$11-Riskregister!$K$11)*SQRT((1-AM1445)/2)))</f>
        <v>0</v>
      </c>
      <c r="AO1445" s="30">
        <f t="shared" ca="1" si="894"/>
        <v>2.2379827936413577E-2</v>
      </c>
      <c r="AP1445" s="30">
        <f t="shared" ca="1" si="894"/>
        <v>0.76168990066861408</v>
      </c>
      <c r="AQ1445" s="30">
        <f>IF(Riskregister!$E$12="",0,COUNTIF(BM$4:BM$53,"&lt;"&amp;AO1445)*IF(AP1445&lt;0.5,Riskregister!$K$12+(Riskregister!$L$12-Riskregister!$K$12)*SQRT(AP1445/2),Riskregister!$L$12-(Riskregister!$L$12-Riskregister!$K$12)*SQRT((1-AP1445)/2)))</f>
        <v>0</v>
      </c>
      <c r="AR1445" s="30">
        <f t="shared" ca="1" si="895"/>
        <v>0.9192095241227709</v>
      </c>
      <c r="AS1445" s="30">
        <f t="shared" ca="1" si="895"/>
        <v>0.31066708585555225</v>
      </c>
      <c r="AT1445" s="30">
        <f>IF(Riskregister!$E$13="",0,COUNTIF(BN$4:BN$53,"&lt;"&amp;AR1445)*IF(AS1445&lt;0.5,Riskregister!$K$13+(Riskregister!$L$13-Riskregister!$K$13)*SQRT(AS1445/2),Riskregister!$L$13-(Riskregister!$L$13-Riskregister!$K$13)*SQRT((1-AS1445)/2)))</f>
        <v>0</v>
      </c>
      <c r="AU1445" s="30">
        <f t="shared" ca="1" si="896"/>
        <v>0.97688905859341946</v>
      </c>
      <c r="AV1445" s="30">
        <f t="shared" ca="1" si="896"/>
        <v>0.26758147105194652</v>
      </c>
      <c r="AW1445" s="30">
        <f>IF(Riskregister!$E$14="",0,COUNTIF(BO$4:BO$53,"&lt;"&amp;AU1445)*IF(AV1445&lt;0.5,Riskregister!$K$14+(Riskregister!$L$14-Riskregister!$K$14)*SQRT(AV1445/2),Riskregister!$L$14-(Riskregister!$L$14-Riskregister!$K$14)*SQRT((1-AV1445)/2)))</f>
        <v>0</v>
      </c>
      <c r="AX1445" s="30">
        <f t="shared" ca="1" si="897"/>
        <v>0.34220731694711382</v>
      </c>
      <c r="AY1445" s="30">
        <f t="shared" ca="1" si="897"/>
        <v>0.51658400831368689</v>
      </c>
      <c r="AZ1445" s="30">
        <f>IF(Riskregister!$E$15="",0,COUNTIF(BP$4:BP$53,"&lt;"&amp;AX1445)*IF(AY1445&lt;0.5,Riskregister!$K$15+(Riskregister!$L$15-Riskregister!$K$15)*SQRT(AY1445/2),Riskregister!$L$15-(Riskregister!$L$15-Riskregister!$K$15)*SQRT((1-AY1445)/2)))</f>
        <v>0</v>
      </c>
      <c r="BA1445" s="30">
        <f t="shared" ca="1" si="898"/>
        <v>0.62063668960897189</v>
      </c>
      <c r="BB1445" s="30">
        <f t="shared" ca="1" si="898"/>
        <v>0.6635052296373567</v>
      </c>
      <c r="BC1445" s="30">
        <f>IF(Riskregister!$E$16="",0,COUNTIF(BQ$4:BQ$53,"&lt;"&amp;BA1445)*IF(BB1445&lt;0.5,Riskregister!$K$16+(Riskregister!$L$16-Riskregister!$K$16)*SQRT(BB1445/2),Riskregister!$L$16-(Riskregister!$L$16-Riskregister!$K$16)*SQRT((1-BB1445)/2)))</f>
        <v>0</v>
      </c>
      <c r="BD1445" s="30">
        <f t="shared" ca="1" si="874"/>
        <v>8844015.1547399685</v>
      </c>
    </row>
    <row r="1446" spans="20:56" x14ac:dyDescent="0.35">
      <c r="T1446" s="30">
        <f t="shared" ca="1" si="887"/>
        <v>0.16769198641369243</v>
      </c>
      <c r="U1446" s="30">
        <f t="shared" ca="1" si="887"/>
        <v>0.31506565054158076</v>
      </c>
      <c r="V1446" s="30">
        <f ca="1">IF(Riskregister!$E$5="",0,COUNTIF(BF$4:BF$53,"&lt;"&amp;T1446)*IF(U1446&lt;0.5,Riskregister!$K$5+(Riskregister!$L$5-Riskregister!$K$5)*SQRT(U1446/2),Riskregister!$L$5-(Riskregister!$L$5-Riskregister!$K$5)*SQRT((1-U1446)/2)))</f>
        <v>657213.64541313401</v>
      </c>
      <c r="W1446" s="30">
        <f t="shared" ca="1" si="888"/>
        <v>0.1424051072828173</v>
      </c>
      <c r="X1446" s="30">
        <f t="shared" ca="1" si="888"/>
        <v>0.52231569509039366</v>
      </c>
      <c r="Y1446" s="30">
        <f ca="1">IF(Riskregister!$E$6="",0,COUNTIF(BG$4:BG$53,"&lt;"&amp;W1446)*IF(X1446&lt;0.5,Riskregister!$K$6+(Riskregister!$L$6-Riskregister!$K$6)*SQRT(X1446/2),Riskregister!$L$6-(Riskregister!$L$6-Riskregister!$K$6)*SQRT((1-X1446)/2)))</f>
        <v>0</v>
      </c>
      <c r="Z1446" s="30">
        <f t="shared" ca="1" si="889"/>
        <v>7.852568203682786E-2</v>
      </c>
      <c r="AA1446" s="30">
        <f t="shared" ca="1" si="889"/>
        <v>0.63441105577698109</v>
      </c>
      <c r="AB1446" s="30">
        <f ca="1">IF(Riskregister!$E$7="",0,COUNTIF(BH$4:BH$53,"&lt;"&amp;Z1446)*IF(AA1446&lt;0.5,Riskregister!$K$7+(Riskregister!$L$7-Riskregister!$K$7)*SQRT(AA1446/2),Riskregister!$L$7-(Riskregister!$L$7-Riskregister!$K$7)*SQRT((1-AA1446)/2)))</f>
        <v>751078.06301881478</v>
      </c>
      <c r="AC1446" s="30">
        <f t="shared" ca="1" si="890"/>
        <v>0.90972643904174999</v>
      </c>
      <c r="AD1446" s="30">
        <f t="shared" ca="1" si="890"/>
        <v>8.4562815708215111E-2</v>
      </c>
      <c r="AE1446" s="30">
        <f ca="1">IF(Riskregister!$E$8="",0,COUNTIF(BI$4:BI$53,"&lt;"&amp;AC1446)*IF(AD1446&lt;0.5,Riskregister!$K$8+(Riskregister!$L$8-Riskregister!$K$8)*SQRT(AD1446/2),Riskregister!$L$8-(Riskregister!$L$8-Riskregister!$K$8)*SQRT((1-AD1446)/2)))</f>
        <v>6332174.1987878382</v>
      </c>
      <c r="AF1446" s="30">
        <f t="shared" ca="1" si="891"/>
        <v>0.48490741232119272</v>
      </c>
      <c r="AG1446" s="30">
        <f t="shared" ca="1" si="891"/>
        <v>0.83475762359774508</v>
      </c>
      <c r="AH1446" s="30">
        <f>IF(Riskregister!$E$9="",0,COUNTIF(BJ$4:BJ$53,"&lt;"&amp;AF1446)*IF(AG1446&lt;0.5,Riskregister!$K$9+(Riskregister!$L$9-Riskregister!$K$9)*SQRT(AG1446/2),Riskregister!$L$9-(Riskregister!$L$9-Riskregister!$K$9)*SQRT((1-AG1446)/2)))</f>
        <v>0</v>
      </c>
      <c r="AI1446" s="30">
        <f t="shared" ca="1" si="892"/>
        <v>0.42466848284813319</v>
      </c>
      <c r="AJ1446" s="30">
        <f t="shared" ca="1" si="892"/>
        <v>0.4866360883371722</v>
      </c>
      <c r="AK1446" s="30">
        <f>IF(Riskregister!$E$10="",0,COUNTIF(BK$4:BK$53,"&lt;"&amp;AI1446)*IF(AJ1446&lt;0.5,Riskregister!$K$10+(Riskregister!$L$10-Riskregister!$K$10)*SQRT(AJ1446/2),Riskregister!$L$10-(Riskregister!$L$10-Riskregister!$K$10)*SQRT((1-AJ1446)/2)))</f>
        <v>0</v>
      </c>
      <c r="AL1446" s="30">
        <f t="shared" ca="1" si="893"/>
        <v>0.15685038198884937</v>
      </c>
      <c r="AM1446" s="30">
        <f t="shared" ca="1" si="893"/>
        <v>0.64678658132149625</v>
      </c>
      <c r="AN1446" s="30">
        <f>IF(Riskregister!$E$11="",0,COUNTIF(BL$4:BL$53,"&lt;"&amp;AL1446)*IF(AM1446&lt;0.5,Riskregister!$K$11+(Riskregister!$L$11-Riskregister!$K$11)*SQRT(AM1446/2),Riskregister!$L$11-(Riskregister!$L$11-Riskregister!$K$11)*SQRT((1-AM1446)/2)))</f>
        <v>0</v>
      </c>
      <c r="AO1446" s="30">
        <f t="shared" ca="1" si="894"/>
        <v>4.5297921480100922E-2</v>
      </c>
      <c r="AP1446" s="30">
        <f t="shared" ca="1" si="894"/>
        <v>0.4465841991799202</v>
      </c>
      <c r="AQ1446" s="30">
        <f>IF(Riskregister!$E$12="",0,COUNTIF(BM$4:BM$53,"&lt;"&amp;AO1446)*IF(AP1446&lt;0.5,Riskregister!$K$12+(Riskregister!$L$12-Riskregister!$K$12)*SQRT(AP1446/2),Riskregister!$L$12-(Riskregister!$L$12-Riskregister!$K$12)*SQRT((1-AP1446)/2)))</f>
        <v>0</v>
      </c>
      <c r="AR1446" s="30">
        <f t="shared" ca="1" si="895"/>
        <v>0.41086581561687707</v>
      </c>
      <c r="AS1446" s="30">
        <f t="shared" ca="1" si="895"/>
        <v>5.5889346514540472E-2</v>
      </c>
      <c r="AT1446" s="30">
        <f>IF(Riskregister!$E$13="",0,COUNTIF(BN$4:BN$53,"&lt;"&amp;AR1446)*IF(AS1446&lt;0.5,Riskregister!$K$13+(Riskregister!$L$13-Riskregister!$K$13)*SQRT(AS1446/2),Riskregister!$L$13-(Riskregister!$L$13-Riskregister!$K$13)*SQRT((1-AS1446)/2)))</f>
        <v>0</v>
      </c>
      <c r="AU1446" s="30">
        <f t="shared" ca="1" si="896"/>
        <v>0.20079479832211011</v>
      </c>
      <c r="AV1446" s="30">
        <f t="shared" ca="1" si="896"/>
        <v>0.96908008122270639</v>
      </c>
      <c r="AW1446" s="30">
        <f>IF(Riskregister!$E$14="",0,COUNTIF(BO$4:BO$53,"&lt;"&amp;AU1446)*IF(AV1446&lt;0.5,Riskregister!$K$14+(Riskregister!$L$14-Riskregister!$K$14)*SQRT(AV1446/2),Riskregister!$L$14-(Riskregister!$L$14-Riskregister!$K$14)*SQRT((1-AV1446)/2)))</f>
        <v>0</v>
      </c>
      <c r="AX1446" s="30">
        <f t="shared" ca="1" si="897"/>
        <v>0.68176245179894857</v>
      </c>
      <c r="AY1446" s="30">
        <f t="shared" ca="1" si="897"/>
        <v>0.67731351776502602</v>
      </c>
      <c r="AZ1446" s="30">
        <f>IF(Riskregister!$E$15="",0,COUNTIF(BP$4:BP$53,"&lt;"&amp;AX1446)*IF(AY1446&lt;0.5,Riskregister!$K$15+(Riskregister!$L$15-Riskregister!$K$15)*SQRT(AY1446/2),Riskregister!$L$15-(Riskregister!$L$15-Riskregister!$K$15)*SQRT((1-AY1446)/2)))</f>
        <v>0</v>
      </c>
      <c r="BA1446" s="30">
        <f t="shared" ca="1" si="898"/>
        <v>0.11232703114025178</v>
      </c>
      <c r="BB1446" s="30">
        <f t="shared" ca="1" si="898"/>
        <v>0.44123539310669879</v>
      </c>
      <c r="BC1446" s="30">
        <f>IF(Riskregister!$E$16="",0,COUNTIF(BQ$4:BQ$53,"&lt;"&amp;BA1446)*IF(BB1446&lt;0.5,Riskregister!$K$16+(Riskregister!$L$16-Riskregister!$K$16)*SQRT(BB1446/2),Riskregister!$L$16-(Riskregister!$L$16-Riskregister!$K$16)*SQRT((1-BB1446)/2)))</f>
        <v>0</v>
      </c>
      <c r="BD1446" s="30">
        <f t="shared" ca="1" si="874"/>
        <v>7740465.9072197871</v>
      </c>
    </row>
    <row r="1447" spans="20:56" x14ac:dyDescent="0.35">
      <c r="T1447" s="30">
        <f t="shared" ca="1" si="887"/>
        <v>0.73716847595625312</v>
      </c>
      <c r="U1447" s="30">
        <f t="shared" ca="1" si="887"/>
        <v>8.6981458753138563E-2</v>
      </c>
      <c r="V1447" s="30">
        <f ca="1">IF(Riskregister!$E$5="",0,COUNTIF(BF$4:BF$53,"&lt;"&amp;T1447)*IF(U1447&lt;0.5,Riskregister!$K$5+(Riskregister!$L$5-Riskregister!$K$5)*SQRT(U1447/2),Riskregister!$L$5-(Riskregister!$L$5-Riskregister!$K$5)*SQRT((1-U1447)/2)))</f>
        <v>1219224.6982724611</v>
      </c>
      <c r="W1447" s="30">
        <f t="shared" ca="1" si="888"/>
        <v>0.10157832625024443</v>
      </c>
      <c r="X1447" s="30">
        <f t="shared" ca="1" si="888"/>
        <v>0.14053014797213603</v>
      </c>
      <c r="Y1447" s="30">
        <f ca="1">IF(Riskregister!$E$6="",0,COUNTIF(BG$4:BG$53,"&lt;"&amp;W1447)*IF(X1447&lt;0.5,Riskregister!$K$6+(Riskregister!$L$6-Riskregister!$K$6)*SQRT(X1447/2),Riskregister!$L$6-(Riskregister!$L$6-Riskregister!$K$6)*SQRT((1-X1447)/2)))</f>
        <v>0</v>
      </c>
      <c r="Z1447" s="30">
        <f t="shared" ca="1" si="889"/>
        <v>0.80262954585674162</v>
      </c>
      <c r="AA1447" s="30">
        <f t="shared" ca="1" si="889"/>
        <v>0.587214238930441</v>
      </c>
      <c r="AB1447" s="30">
        <f ca="1">IF(Riskregister!$E$7="",0,COUNTIF(BH$4:BH$53,"&lt;"&amp;Z1447)*IF(AA1447&lt;0.5,Riskregister!$K$7+(Riskregister!$L$7-Riskregister!$K$7)*SQRT(AA1447/2),Riskregister!$L$7-(Riskregister!$L$7-Riskregister!$K$7)*SQRT((1-AA1447)/2)))</f>
        <v>1927946.4699185528</v>
      </c>
      <c r="AC1447" s="30">
        <f t="shared" ca="1" si="890"/>
        <v>1.4952270189479977E-2</v>
      </c>
      <c r="AD1447" s="30">
        <f t="shared" ca="1" si="890"/>
        <v>0.96538381320688271</v>
      </c>
      <c r="AE1447" s="30">
        <f ca="1">IF(Riskregister!$E$8="",0,COUNTIF(BI$4:BI$53,"&lt;"&amp;AC1447)*IF(AD1447&lt;0.5,Riskregister!$K$8+(Riskregister!$L$8-Riskregister!$K$8)*SQRT(AD1447/2),Riskregister!$L$8-(Riskregister!$L$8-Riskregister!$K$8)*SQRT((1-AD1447)/2)))</f>
        <v>0</v>
      </c>
      <c r="AF1447" s="30">
        <f t="shared" ca="1" si="891"/>
        <v>0.82420567999600081</v>
      </c>
      <c r="AG1447" s="30">
        <f t="shared" ca="1" si="891"/>
        <v>1.7324676997937938E-2</v>
      </c>
      <c r="AH1447" s="30">
        <f>IF(Riskregister!$E$9="",0,COUNTIF(BJ$4:BJ$53,"&lt;"&amp;AF1447)*IF(AG1447&lt;0.5,Riskregister!$K$9+(Riskregister!$L$9-Riskregister!$K$9)*SQRT(AG1447/2),Riskregister!$L$9-(Riskregister!$L$9-Riskregister!$K$9)*SQRT((1-AG1447)/2)))</f>
        <v>0</v>
      </c>
      <c r="AI1447" s="30">
        <f t="shared" ca="1" si="892"/>
        <v>0.56217019492369291</v>
      </c>
      <c r="AJ1447" s="30">
        <f t="shared" ca="1" si="892"/>
        <v>0.47089910636261889</v>
      </c>
      <c r="AK1447" s="30">
        <f>IF(Riskregister!$E$10="",0,COUNTIF(BK$4:BK$53,"&lt;"&amp;AI1447)*IF(AJ1447&lt;0.5,Riskregister!$K$10+(Riskregister!$L$10-Riskregister!$K$10)*SQRT(AJ1447/2),Riskregister!$L$10-(Riskregister!$L$10-Riskregister!$K$10)*SQRT((1-AJ1447)/2)))</f>
        <v>0</v>
      </c>
      <c r="AL1447" s="30">
        <f t="shared" ca="1" si="893"/>
        <v>0.80052048942706799</v>
      </c>
      <c r="AM1447" s="30">
        <f t="shared" ca="1" si="893"/>
        <v>0.99441112615146487</v>
      </c>
      <c r="AN1447" s="30">
        <f>IF(Riskregister!$E$11="",0,COUNTIF(BL$4:BL$53,"&lt;"&amp;AL1447)*IF(AM1447&lt;0.5,Riskregister!$K$11+(Riskregister!$L$11-Riskregister!$K$11)*SQRT(AM1447/2),Riskregister!$L$11-(Riskregister!$L$11-Riskregister!$K$11)*SQRT((1-AM1447)/2)))</f>
        <v>0</v>
      </c>
      <c r="AO1447" s="30">
        <f t="shared" ca="1" si="894"/>
        <v>0.25603741508399736</v>
      </c>
      <c r="AP1447" s="30">
        <f t="shared" ca="1" si="894"/>
        <v>0.93462005612791965</v>
      </c>
      <c r="AQ1447" s="30">
        <f>IF(Riskregister!$E$12="",0,COUNTIF(BM$4:BM$53,"&lt;"&amp;AO1447)*IF(AP1447&lt;0.5,Riskregister!$K$12+(Riskregister!$L$12-Riskregister!$K$12)*SQRT(AP1447/2),Riskregister!$L$12-(Riskregister!$L$12-Riskregister!$K$12)*SQRT((1-AP1447)/2)))</f>
        <v>0</v>
      </c>
      <c r="AR1447" s="30">
        <f t="shared" ca="1" si="895"/>
        <v>0.66019343175176459</v>
      </c>
      <c r="AS1447" s="30">
        <f t="shared" ca="1" si="895"/>
        <v>0.2722843562907139</v>
      </c>
      <c r="AT1447" s="30">
        <f>IF(Riskregister!$E$13="",0,COUNTIF(BN$4:BN$53,"&lt;"&amp;AR1447)*IF(AS1447&lt;0.5,Riskregister!$K$13+(Riskregister!$L$13-Riskregister!$K$13)*SQRT(AS1447/2),Riskregister!$L$13-(Riskregister!$L$13-Riskregister!$K$13)*SQRT((1-AS1447)/2)))</f>
        <v>0</v>
      </c>
      <c r="AU1447" s="30">
        <f t="shared" ca="1" si="896"/>
        <v>0.8195824154703899</v>
      </c>
      <c r="AV1447" s="30">
        <f t="shared" ca="1" si="896"/>
        <v>0.72102983965471323</v>
      </c>
      <c r="AW1447" s="30">
        <f>IF(Riskregister!$E$14="",0,COUNTIF(BO$4:BO$53,"&lt;"&amp;AU1447)*IF(AV1447&lt;0.5,Riskregister!$K$14+(Riskregister!$L$14-Riskregister!$K$14)*SQRT(AV1447/2),Riskregister!$L$14-(Riskregister!$L$14-Riskregister!$K$14)*SQRT((1-AV1447)/2)))</f>
        <v>0</v>
      </c>
      <c r="AX1447" s="30">
        <f t="shared" ca="1" si="897"/>
        <v>0.17402305835422482</v>
      </c>
      <c r="AY1447" s="30">
        <f t="shared" ca="1" si="897"/>
        <v>0.74647909205237972</v>
      </c>
      <c r="AZ1447" s="30">
        <f>IF(Riskregister!$E$15="",0,COUNTIF(BP$4:BP$53,"&lt;"&amp;AX1447)*IF(AY1447&lt;0.5,Riskregister!$K$15+(Riskregister!$L$15-Riskregister!$K$15)*SQRT(AY1447/2),Riskregister!$L$15-(Riskregister!$L$15-Riskregister!$K$15)*SQRT((1-AY1447)/2)))</f>
        <v>0</v>
      </c>
      <c r="BA1447" s="30">
        <f t="shared" ca="1" si="898"/>
        <v>0.1253067702975621</v>
      </c>
      <c r="BB1447" s="30">
        <f t="shared" ca="1" si="898"/>
        <v>0.17226053054246859</v>
      </c>
      <c r="BC1447" s="30">
        <f>IF(Riskregister!$E$16="",0,COUNTIF(BQ$4:BQ$53,"&lt;"&amp;BA1447)*IF(BB1447&lt;0.5,Riskregister!$K$16+(Riskregister!$L$16-Riskregister!$K$16)*SQRT(BB1447/2),Riskregister!$L$16-(Riskregister!$L$16-Riskregister!$K$16)*SQRT((1-BB1447)/2)))</f>
        <v>0</v>
      </c>
      <c r="BD1447" s="30">
        <f t="shared" ca="1" si="874"/>
        <v>3147171.1681910139</v>
      </c>
    </row>
    <row r="1448" spans="20:56" x14ac:dyDescent="0.35">
      <c r="T1448" s="30">
        <f t="shared" ca="1" si="887"/>
        <v>0.34296739632334616</v>
      </c>
      <c r="U1448" s="30">
        <f t="shared" ca="1" si="887"/>
        <v>0.56448458562704074</v>
      </c>
      <c r="V1448" s="30">
        <f ca="1">IF(Riskregister!$E$5="",0,COUNTIF(BF$4:BF$53,"&lt;"&amp;T1448)*IF(U1448&lt;0.5,Riskregister!$K$5+(Riskregister!$L$5-Riskregister!$K$5)*SQRT(U1448/2),Riskregister!$L$5-(Riskregister!$L$5-Riskregister!$K$5)*SQRT((1-U1448)/2)))</f>
        <v>1170029.0313456031</v>
      </c>
      <c r="W1448" s="30">
        <f t="shared" ca="1" si="888"/>
        <v>4.0522348767083383E-2</v>
      </c>
      <c r="X1448" s="30">
        <f t="shared" ca="1" si="888"/>
        <v>0.72282998060279258</v>
      </c>
      <c r="Y1448" s="30">
        <f ca="1">IF(Riskregister!$E$6="",0,COUNTIF(BG$4:BG$53,"&lt;"&amp;W1448)*IF(X1448&lt;0.5,Riskregister!$K$6+(Riskregister!$L$6-Riskregister!$K$6)*SQRT(X1448/2),Riskregister!$L$6-(Riskregister!$L$6-Riskregister!$K$6)*SQRT((1-X1448)/2)))</f>
        <v>0</v>
      </c>
      <c r="Z1448" s="30">
        <f t="shared" ca="1" si="889"/>
        <v>6.667798952986248E-2</v>
      </c>
      <c r="AA1448" s="30">
        <f t="shared" ca="1" si="889"/>
        <v>0.63943543273554637</v>
      </c>
      <c r="AB1448" s="30">
        <f ca="1">IF(Riskregister!$E$7="",0,COUNTIF(BH$4:BH$53,"&lt;"&amp;Z1448)*IF(AA1448&lt;0.5,Riskregister!$K$7+(Riskregister!$L$7-Riskregister!$K$7)*SQRT(AA1448/2),Riskregister!$L$7-(Riskregister!$L$7-Riskregister!$K$7)*SQRT((1-AA1448)/2)))</f>
        <v>754173.5565216773</v>
      </c>
      <c r="AC1448" s="30">
        <f t="shared" ca="1" si="890"/>
        <v>0.23910884560093537</v>
      </c>
      <c r="AD1448" s="30">
        <f t="shared" ca="1" si="890"/>
        <v>0.26746889679428121</v>
      </c>
      <c r="AE1448" s="30">
        <f ca="1">IF(Riskregister!$E$8="",0,COUNTIF(BI$4:BI$53,"&lt;"&amp;AC1448)*IF(AD1448&lt;0.5,Riskregister!$K$8+(Riskregister!$L$8-Riskregister!$K$8)*SQRT(AD1448/2),Riskregister!$L$8-(Riskregister!$L$8-Riskregister!$K$8)*SQRT((1-AD1448)/2)))</f>
        <v>4037553.7610881585</v>
      </c>
      <c r="AF1448" s="30">
        <f t="shared" ca="1" si="891"/>
        <v>0.63597770665178333</v>
      </c>
      <c r="AG1448" s="30">
        <f t="shared" ca="1" si="891"/>
        <v>0.87161199039169812</v>
      </c>
      <c r="AH1448" s="30">
        <f>IF(Riskregister!$E$9="",0,COUNTIF(BJ$4:BJ$53,"&lt;"&amp;AF1448)*IF(AG1448&lt;0.5,Riskregister!$K$9+(Riskregister!$L$9-Riskregister!$K$9)*SQRT(AG1448/2),Riskregister!$L$9-(Riskregister!$L$9-Riskregister!$K$9)*SQRT((1-AG1448)/2)))</f>
        <v>0</v>
      </c>
      <c r="AI1448" s="30">
        <f t="shared" ca="1" si="892"/>
        <v>0.14279536334031995</v>
      </c>
      <c r="AJ1448" s="30">
        <f t="shared" ca="1" si="892"/>
        <v>0.52441137638279489</v>
      </c>
      <c r="AK1448" s="30">
        <f>IF(Riskregister!$E$10="",0,COUNTIF(BK$4:BK$53,"&lt;"&amp;AI1448)*IF(AJ1448&lt;0.5,Riskregister!$K$10+(Riskregister!$L$10-Riskregister!$K$10)*SQRT(AJ1448/2),Riskregister!$L$10-(Riskregister!$L$10-Riskregister!$K$10)*SQRT((1-AJ1448)/2)))</f>
        <v>0</v>
      </c>
      <c r="AL1448" s="30">
        <f t="shared" ca="1" si="893"/>
        <v>0.15407954044242589</v>
      </c>
      <c r="AM1448" s="30">
        <f t="shared" ca="1" si="893"/>
        <v>2.8396740678310661E-2</v>
      </c>
      <c r="AN1448" s="30">
        <f>IF(Riskregister!$E$11="",0,COUNTIF(BL$4:BL$53,"&lt;"&amp;AL1448)*IF(AM1448&lt;0.5,Riskregister!$K$11+(Riskregister!$L$11-Riskregister!$K$11)*SQRT(AM1448/2),Riskregister!$L$11-(Riskregister!$L$11-Riskregister!$K$11)*SQRT((1-AM1448)/2)))</f>
        <v>0</v>
      </c>
      <c r="AO1448" s="30">
        <f t="shared" ca="1" si="894"/>
        <v>0.62641443841987676</v>
      </c>
      <c r="AP1448" s="30">
        <f t="shared" ca="1" si="894"/>
        <v>0.37751681049975172</v>
      </c>
      <c r="AQ1448" s="30">
        <f>IF(Riskregister!$E$12="",0,COUNTIF(BM$4:BM$53,"&lt;"&amp;AO1448)*IF(AP1448&lt;0.5,Riskregister!$K$12+(Riskregister!$L$12-Riskregister!$K$12)*SQRT(AP1448/2),Riskregister!$L$12-(Riskregister!$L$12-Riskregister!$K$12)*SQRT((1-AP1448)/2)))</f>
        <v>0</v>
      </c>
      <c r="AR1448" s="30">
        <f t="shared" ca="1" si="895"/>
        <v>0.45288676355244617</v>
      </c>
      <c r="AS1448" s="30">
        <f t="shared" ca="1" si="895"/>
        <v>0.19225401293327449</v>
      </c>
      <c r="AT1448" s="30">
        <f>IF(Riskregister!$E$13="",0,COUNTIF(BN$4:BN$53,"&lt;"&amp;AR1448)*IF(AS1448&lt;0.5,Riskregister!$K$13+(Riskregister!$L$13-Riskregister!$K$13)*SQRT(AS1448/2),Riskregister!$L$13-(Riskregister!$L$13-Riskregister!$K$13)*SQRT((1-AS1448)/2)))</f>
        <v>0</v>
      </c>
      <c r="AU1448" s="30">
        <f t="shared" ca="1" si="896"/>
        <v>0.68972602746574319</v>
      </c>
      <c r="AV1448" s="30">
        <f t="shared" ca="1" si="896"/>
        <v>0.32617630445007728</v>
      </c>
      <c r="AW1448" s="30">
        <f>IF(Riskregister!$E$14="",0,COUNTIF(BO$4:BO$53,"&lt;"&amp;AU1448)*IF(AV1448&lt;0.5,Riskregister!$K$14+(Riskregister!$L$14-Riskregister!$K$14)*SQRT(AV1448/2),Riskregister!$L$14-(Riskregister!$L$14-Riskregister!$K$14)*SQRT((1-AV1448)/2)))</f>
        <v>0</v>
      </c>
      <c r="AX1448" s="30">
        <f t="shared" ca="1" si="897"/>
        <v>5.5141764347396149E-2</v>
      </c>
      <c r="AY1448" s="30">
        <f t="shared" ca="1" si="897"/>
        <v>0.51827271786924389</v>
      </c>
      <c r="AZ1448" s="30">
        <f>IF(Riskregister!$E$15="",0,COUNTIF(BP$4:BP$53,"&lt;"&amp;AX1448)*IF(AY1448&lt;0.5,Riskregister!$K$15+(Riskregister!$L$15-Riskregister!$K$15)*SQRT(AY1448/2),Riskregister!$L$15-(Riskregister!$L$15-Riskregister!$K$15)*SQRT((1-AY1448)/2)))</f>
        <v>0</v>
      </c>
      <c r="BA1448" s="30">
        <f t="shared" ca="1" si="898"/>
        <v>0.55038368223838419</v>
      </c>
      <c r="BB1448" s="30">
        <f t="shared" ca="1" si="898"/>
        <v>0.68599109789206592</v>
      </c>
      <c r="BC1448" s="30">
        <f>IF(Riskregister!$E$16="",0,COUNTIF(BQ$4:BQ$53,"&lt;"&amp;BA1448)*IF(BB1448&lt;0.5,Riskregister!$K$16+(Riskregister!$L$16-Riskregister!$K$16)*SQRT(BB1448/2),Riskregister!$L$16-(Riskregister!$L$16-Riskregister!$K$16)*SQRT((1-BB1448)/2)))</f>
        <v>0</v>
      </c>
      <c r="BD1448" s="30">
        <f t="shared" ca="1" si="874"/>
        <v>5961756.3489554394</v>
      </c>
    </row>
    <row r="1449" spans="20:56" x14ac:dyDescent="0.35">
      <c r="T1449" s="30">
        <f t="shared" ca="1" si="887"/>
        <v>0.49477297749290683</v>
      </c>
      <c r="U1449" s="30">
        <f t="shared" ca="1" si="887"/>
        <v>0.21515072765316334</v>
      </c>
      <c r="V1449" s="30">
        <f ca="1">IF(Riskregister!$E$5="",0,COUNTIF(BF$4:BF$53,"&lt;"&amp;T1449)*IF(U1449&lt;0.5,Riskregister!$K$5+(Riskregister!$L$5-Riskregister!$K$5)*SQRT(U1449/2),Riskregister!$L$5-(Riskregister!$L$5-Riskregister!$K$5)*SQRT((1-U1449)/2)))</f>
        <v>892782.22703033732</v>
      </c>
      <c r="W1449" s="30">
        <f t="shared" ca="1" si="888"/>
        <v>0.54390387366553605</v>
      </c>
      <c r="X1449" s="30">
        <f t="shared" ca="1" si="888"/>
        <v>0.98667455065628507</v>
      </c>
      <c r="Y1449" s="30">
        <f ca="1">IF(Riskregister!$E$6="",0,COUNTIF(BG$4:BG$53,"&lt;"&amp;W1449)*IF(X1449&lt;0.5,Riskregister!$K$6+(Riskregister!$L$6-Riskregister!$K$6)*SQRT(X1449/2),Riskregister!$L$6-(Riskregister!$L$6-Riskregister!$K$6)*SQRT((1-X1449)/2)))</f>
        <v>3706148.1465988811</v>
      </c>
      <c r="Z1449" s="30">
        <f t="shared" ca="1" si="889"/>
        <v>6.8713564219324841E-2</v>
      </c>
      <c r="AA1449" s="30">
        <f t="shared" ca="1" si="889"/>
        <v>0.56754973792488217</v>
      </c>
      <c r="AB1449" s="30">
        <f ca="1">IF(Riskregister!$E$7="",0,COUNTIF(BH$4:BH$53,"&lt;"&amp;Z1449)*IF(AA1449&lt;0.5,Riskregister!$K$7+(Riskregister!$L$7-Riskregister!$K$7)*SQRT(AA1449/2),Riskregister!$L$7-(Riskregister!$L$7-Riskregister!$K$7)*SQRT((1-AA1449)/2)))</f>
        <v>711749.85205439141</v>
      </c>
      <c r="AC1449" s="30">
        <f t="shared" ca="1" si="890"/>
        <v>0.42980676214783553</v>
      </c>
      <c r="AD1449" s="30">
        <f t="shared" ca="1" si="890"/>
        <v>2.1850500964674446E-2</v>
      </c>
      <c r="AE1449" s="30">
        <f ca="1">IF(Riskregister!$E$8="",0,COUNTIF(BI$4:BI$53,"&lt;"&amp;AC1449)*IF(AD1449&lt;0.5,Riskregister!$K$8+(Riskregister!$L$8-Riskregister!$K$8)*SQRT(AD1449/2),Riskregister!$L$8-(Riskregister!$L$8-Riskregister!$K$8)*SQRT((1-AD1449)/2)))</f>
        <v>1582524.8763361247</v>
      </c>
      <c r="AF1449" s="30">
        <f t="shared" ca="1" si="891"/>
        <v>0.69723842581958995</v>
      </c>
      <c r="AG1449" s="30">
        <f t="shared" ca="1" si="891"/>
        <v>0.44100007376711259</v>
      </c>
      <c r="AH1449" s="30">
        <f>IF(Riskregister!$E$9="",0,COUNTIF(BJ$4:BJ$53,"&lt;"&amp;AF1449)*IF(AG1449&lt;0.5,Riskregister!$K$9+(Riskregister!$L$9-Riskregister!$K$9)*SQRT(AG1449/2),Riskregister!$L$9-(Riskregister!$L$9-Riskregister!$K$9)*SQRT((1-AG1449)/2)))</f>
        <v>0</v>
      </c>
      <c r="AI1449" s="30">
        <f t="shared" ca="1" si="892"/>
        <v>0.60617192553106325</v>
      </c>
      <c r="AJ1449" s="30">
        <f t="shared" ca="1" si="892"/>
        <v>0.67096062185740113</v>
      </c>
      <c r="AK1449" s="30">
        <f>IF(Riskregister!$E$10="",0,COUNTIF(BK$4:BK$53,"&lt;"&amp;AI1449)*IF(AJ1449&lt;0.5,Riskregister!$K$10+(Riskregister!$L$10-Riskregister!$K$10)*SQRT(AJ1449/2),Riskregister!$L$10-(Riskregister!$L$10-Riskregister!$K$10)*SQRT((1-AJ1449)/2)))</f>
        <v>0</v>
      </c>
      <c r="AL1449" s="30">
        <f t="shared" ca="1" si="893"/>
        <v>0.50446536772894246</v>
      </c>
      <c r="AM1449" s="30">
        <f t="shared" ca="1" si="893"/>
        <v>0.29315078124282878</v>
      </c>
      <c r="AN1449" s="30">
        <f>IF(Riskregister!$E$11="",0,COUNTIF(BL$4:BL$53,"&lt;"&amp;AL1449)*IF(AM1449&lt;0.5,Riskregister!$K$11+(Riskregister!$L$11-Riskregister!$K$11)*SQRT(AM1449/2),Riskregister!$L$11-(Riskregister!$L$11-Riskregister!$K$11)*SQRT((1-AM1449)/2)))</f>
        <v>0</v>
      </c>
      <c r="AO1449" s="30">
        <f t="shared" ca="1" si="894"/>
        <v>0.77241998280191115</v>
      </c>
      <c r="AP1449" s="30">
        <f t="shared" ca="1" si="894"/>
        <v>0.95903974315809404</v>
      </c>
      <c r="AQ1449" s="30">
        <f>IF(Riskregister!$E$12="",0,COUNTIF(BM$4:BM$53,"&lt;"&amp;AO1449)*IF(AP1449&lt;0.5,Riskregister!$K$12+(Riskregister!$L$12-Riskregister!$K$12)*SQRT(AP1449/2),Riskregister!$L$12-(Riskregister!$L$12-Riskregister!$K$12)*SQRT((1-AP1449)/2)))</f>
        <v>0</v>
      </c>
      <c r="AR1449" s="30">
        <f t="shared" ca="1" si="895"/>
        <v>0.15796037819082909</v>
      </c>
      <c r="AS1449" s="30">
        <f t="shared" ca="1" si="895"/>
        <v>0.93260446276117737</v>
      </c>
      <c r="AT1449" s="30">
        <f>IF(Riskregister!$E$13="",0,COUNTIF(BN$4:BN$53,"&lt;"&amp;AR1449)*IF(AS1449&lt;0.5,Riskregister!$K$13+(Riskregister!$L$13-Riskregister!$K$13)*SQRT(AS1449/2),Riskregister!$L$13-(Riskregister!$L$13-Riskregister!$K$13)*SQRT((1-AS1449)/2)))</f>
        <v>0</v>
      </c>
      <c r="AU1449" s="30">
        <f t="shared" ca="1" si="896"/>
        <v>0.84109679746650112</v>
      </c>
      <c r="AV1449" s="30">
        <f t="shared" ca="1" si="896"/>
        <v>0.57019221986213231</v>
      </c>
      <c r="AW1449" s="30">
        <f>IF(Riskregister!$E$14="",0,COUNTIF(BO$4:BO$53,"&lt;"&amp;AU1449)*IF(AV1449&lt;0.5,Riskregister!$K$14+(Riskregister!$L$14-Riskregister!$K$14)*SQRT(AV1449/2),Riskregister!$L$14-(Riskregister!$L$14-Riskregister!$K$14)*SQRT((1-AV1449)/2)))</f>
        <v>0</v>
      </c>
      <c r="AX1449" s="30">
        <f t="shared" ca="1" si="897"/>
        <v>0.45537141824640426</v>
      </c>
      <c r="AY1449" s="30">
        <f t="shared" ca="1" si="897"/>
        <v>0.32285478491020703</v>
      </c>
      <c r="AZ1449" s="30">
        <f>IF(Riskregister!$E$15="",0,COUNTIF(BP$4:BP$53,"&lt;"&amp;AX1449)*IF(AY1449&lt;0.5,Riskregister!$K$15+(Riskregister!$L$15-Riskregister!$K$15)*SQRT(AY1449/2),Riskregister!$L$15-(Riskregister!$L$15-Riskregister!$K$15)*SQRT((1-AY1449)/2)))</f>
        <v>0</v>
      </c>
      <c r="BA1449" s="30">
        <f t="shared" ca="1" si="898"/>
        <v>0.10726385796844473</v>
      </c>
      <c r="BB1449" s="30">
        <f t="shared" ca="1" si="898"/>
        <v>0.70075559176160329</v>
      </c>
      <c r="BC1449" s="30">
        <f>IF(Riskregister!$E$16="",0,COUNTIF(BQ$4:BQ$53,"&lt;"&amp;BA1449)*IF(BB1449&lt;0.5,Riskregister!$K$16+(Riskregister!$L$16-Riskregister!$K$16)*SQRT(BB1449/2),Riskregister!$L$16-(Riskregister!$L$16-Riskregister!$K$16)*SQRT((1-BB1449)/2)))</f>
        <v>0</v>
      </c>
      <c r="BD1449" s="30">
        <f t="shared" ca="1" si="874"/>
        <v>6893205.1020197337</v>
      </c>
    </row>
    <row r="1450" spans="20:56" x14ac:dyDescent="0.35">
      <c r="T1450" s="30">
        <f t="shared" ca="1" si="887"/>
        <v>0.75649453842515746</v>
      </c>
      <c r="U1450" s="30">
        <f t="shared" ca="1" si="887"/>
        <v>6.5753271187146689E-2</v>
      </c>
      <c r="V1450" s="30">
        <f ca="1">IF(Riskregister!$E$5="",0,COUNTIF(BF$4:BF$53,"&lt;"&amp;T1450)*IF(U1450&lt;0.5,Riskregister!$K$5+(Riskregister!$L$5-Riskregister!$K$5)*SQRT(U1450/2),Riskregister!$L$5-(Riskregister!$L$5-Riskregister!$K$5)*SQRT((1-U1450)/2)))</f>
        <v>1157968.0964149833</v>
      </c>
      <c r="W1450" s="30">
        <f t="shared" ca="1" si="888"/>
        <v>0.4342879843111016</v>
      </c>
      <c r="X1450" s="30">
        <f t="shared" ca="1" si="888"/>
        <v>0.36888443596167297</v>
      </c>
      <c r="Y1450" s="30">
        <f ca="1">IF(Riskregister!$E$6="",0,COUNTIF(BG$4:BG$53,"&lt;"&amp;W1450)*IF(X1450&lt;0.5,Riskregister!$K$6+(Riskregister!$L$6-Riskregister!$K$6)*SQRT(X1450/2),Riskregister!$L$6-(Riskregister!$L$6-Riskregister!$K$6)*SQRT((1-X1450)/2)))</f>
        <v>1946082.5155959954</v>
      </c>
      <c r="Z1450" s="30">
        <f t="shared" ca="1" si="889"/>
        <v>0.89598194853907887</v>
      </c>
      <c r="AA1450" s="30">
        <f t="shared" ca="1" si="889"/>
        <v>0.1000520379540919</v>
      </c>
      <c r="AB1450" s="30">
        <f ca="1">IF(Riskregister!$E$7="",0,COUNTIF(BH$4:BH$53,"&lt;"&amp;Z1450)*IF(AA1450&lt;0.5,Riskregister!$K$7+(Riskregister!$L$7-Riskregister!$K$7)*SQRT(AA1450/2),Riskregister!$L$7-(Riskregister!$L$7-Riskregister!$K$7)*SQRT((1-AA1450)/2)))</f>
        <v>1282827.3963453327</v>
      </c>
      <c r="AC1450" s="30">
        <f t="shared" ca="1" si="890"/>
        <v>0.16467116444252672</v>
      </c>
      <c r="AD1450" s="30">
        <f t="shared" ca="1" si="890"/>
        <v>0.72486288666501519</v>
      </c>
      <c r="AE1450" s="30">
        <f ca="1">IF(Riskregister!$E$8="",0,COUNTIF(BI$4:BI$53,"&lt;"&amp;AC1450)*IF(AD1450&lt;0.5,Riskregister!$K$8+(Riskregister!$L$8-Riskregister!$K$8)*SQRT(AD1450/2),Riskregister!$L$8-(Riskregister!$L$8-Riskregister!$K$8)*SQRT((1-AD1450)/2)))</f>
        <v>3256758.9332553837</v>
      </c>
      <c r="AF1450" s="30">
        <f t="shared" ca="1" si="891"/>
        <v>0.36405899910736783</v>
      </c>
      <c r="AG1450" s="30">
        <f t="shared" ca="1" si="891"/>
        <v>0.74545342072626897</v>
      </c>
      <c r="AH1450" s="30">
        <f>IF(Riskregister!$E$9="",0,COUNTIF(BJ$4:BJ$53,"&lt;"&amp;AF1450)*IF(AG1450&lt;0.5,Riskregister!$K$9+(Riskregister!$L$9-Riskregister!$K$9)*SQRT(AG1450/2),Riskregister!$L$9-(Riskregister!$L$9-Riskregister!$K$9)*SQRT((1-AG1450)/2)))</f>
        <v>0</v>
      </c>
      <c r="AI1450" s="30">
        <f t="shared" ca="1" si="892"/>
        <v>0.72677614974622018</v>
      </c>
      <c r="AJ1450" s="30">
        <f t="shared" ca="1" si="892"/>
        <v>0.48763814932759253</v>
      </c>
      <c r="AK1450" s="30">
        <f>IF(Riskregister!$E$10="",0,COUNTIF(BK$4:BK$53,"&lt;"&amp;AI1450)*IF(AJ1450&lt;0.5,Riskregister!$K$10+(Riskregister!$L$10-Riskregister!$K$10)*SQRT(AJ1450/2),Riskregister!$L$10-(Riskregister!$L$10-Riskregister!$K$10)*SQRT((1-AJ1450)/2)))</f>
        <v>0</v>
      </c>
      <c r="AL1450" s="30">
        <f t="shared" ca="1" si="893"/>
        <v>3.918730298844264E-3</v>
      </c>
      <c r="AM1450" s="30">
        <f t="shared" ca="1" si="893"/>
        <v>0.48356444777582663</v>
      </c>
      <c r="AN1450" s="30">
        <f>IF(Riskregister!$E$11="",0,COUNTIF(BL$4:BL$53,"&lt;"&amp;AL1450)*IF(AM1450&lt;0.5,Riskregister!$K$11+(Riskregister!$L$11-Riskregister!$K$11)*SQRT(AM1450/2),Riskregister!$L$11-(Riskregister!$L$11-Riskregister!$K$11)*SQRT((1-AM1450)/2)))</f>
        <v>0</v>
      </c>
      <c r="AO1450" s="30">
        <f t="shared" ca="1" si="894"/>
        <v>0.59525680249233004</v>
      </c>
      <c r="AP1450" s="30">
        <f t="shared" ca="1" si="894"/>
        <v>0.50431946041735098</v>
      </c>
      <c r="AQ1450" s="30">
        <f>IF(Riskregister!$E$12="",0,COUNTIF(BM$4:BM$53,"&lt;"&amp;AO1450)*IF(AP1450&lt;0.5,Riskregister!$K$12+(Riskregister!$L$12-Riskregister!$K$12)*SQRT(AP1450/2),Riskregister!$L$12-(Riskregister!$L$12-Riskregister!$K$12)*SQRT((1-AP1450)/2)))</f>
        <v>0</v>
      </c>
      <c r="AR1450" s="30">
        <f t="shared" ca="1" si="895"/>
        <v>0.60199194217294116</v>
      </c>
      <c r="AS1450" s="30">
        <f t="shared" ca="1" si="895"/>
        <v>0.41687923340490285</v>
      </c>
      <c r="AT1450" s="30">
        <f>IF(Riskregister!$E$13="",0,COUNTIF(BN$4:BN$53,"&lt;"&amp;AR1450)*IF(AS1450&lt;0.5,Riskregister!$K$13+(Riskregister!$L$13-Riskregister!$K$13)*SQRT(AS1450/2),Riskregister!$L$13-(Riskregister!$L$13-Riskregister!$K$13)*SQRT((1-AS1450)/2)))</f>
        <v>0</v>
      </c>
      <c r="AU1450" s="30">
        <f t="shared" ca="1" si="896"/>
        <v>0.56499150478111593</v>
      </c>
      <c r="AV1450" s="30">
        <f t="shared" ca="1" si="896"/>
        <v>0.85609268258650995</v>
      </c>
      <c r="AW1450" s="30">
        <f>IF(Riskregister!$E$14="",0,COUNTIF(BO$4:BO$53,"&lt;"&amp;AU1450)*IF(AV1450&lt;0.5,Riskregister!$K$14+(Riskregister!$L$14-Riskregister!$K$14)*SQRT(AV1450/2),Riskregister!$L$14-(Riskregister!$L$14-Riskregister!$K$14)*SQRT((1-AV1450)/2)))</f>
        <v>0</v>
      </c>
      <c r="AX1450" s="30">
        <f t="shared" ca="1" si="897"/>
        <v>0.59854632847967126</v>
      </c>
      <c r="AY1450" s="30">
        <f t="shared" ca="1" si="897"/>
        <v>0.75724595962366426</v>
      </c>
      <c r="AZ1450" s="30">
        <f>IF(Riskregister!$E$15="",0,COUNTIF(BP$4:BP$53,"&lt;"&amp;AX1450)*IF(AY1450&lt;0.5,Riskregister!$K$15+(Riskregister!$L$15-Riskregister!$K$15)*SQRT(AY1450/2),Riskregister!$L$15-(Riskregister!$L$15-Riskregister!$K$15)*SQRT((1-AY1450)/2)))</f>
        <v>0</v>
      </c>
      <c r="BA1450" s="30">
        <f t="shared" ca="1" si="898"/>
        <v>0.1890532015092472</v>
      </c>
      <c r="BB1450" s="30">
        <f t="shared" ca="1" si="898"/>
        <v>0.82923342664314703</v>
      </c>
      <c r="BC1450" s="30">
        <f>IF(Riskregister!$E$16="",0,COUNTIF(BQ$4:BQ$53,"&lt;"&amp;BA1450)*IF(BB1450&lt;0.5,Riskregister!$K$16+(Riskregister!$L$16-Riskregister!$K$16)*SQRT(BB1450/2),Riskregister!$L$16-(Riskregister!$L$16-Riskregister!$K$16)*SQRT((1-BB1450)/2)))</f>
        <v>0</v>
      </c>
      <c r="BD1450" s="30">
        <f t="shared" ca="1" si="874"/>
        <v>7643636.9416116951</v>
      </c>
    </row>
    <row r="1451" spans="20:56" x14ac:dyDescent="0.35">
      <c r="T1451" s="30">
        <f t="shared" ca="1" si="887"/>
        <v>4.2789757393442041E-2</v>
      </c>
      <c r="U1451" s="30">
        <f t="shared" ca="1" si="887"/>
        <v>0.23514577304748707</v>
      </c>
      <c r="V1451" s="30">
        <f ca="1">IF(Riskregister!$E$5="",0,COUNTIF(BF$4:BF$53,"&lt;"&amp;T1451)*IF(U1451&lt;0.5,Riskregister!$K$5+(Riskregister!$L$5-Riskregister!$K$5)*SQRT(U1451/2),Riskregister!$L$5-(Riskregister!$L$5-Riskregister!$K$5)*SQRT((1-U1451)/2)))</f>
        <v>304300.0632568181</v>
      </c>
      <c r="W1451" s="30">
        <f t="shared" ca="1" si="888"/>
        <v>0.56485573591658245</v>
      </c>
      <c r="X1451" s="30">
        <f t="shared" ca="1" si="888"/>
        <v>0.87207437974034174</v>
      </c>
      <c r="Y1451" s="30">
        <f ca="1">IF(Riskregister!$E$6="",0,COUNTIF(BG$4:BG$53,"&lt;"&amp;W1451)*IF(X1451&lt;0.5,Riskregister!$K$6+(Riskregister!$L$6-Riskregister!$K$6)*SQRT(X1451/2),Riskregister!$L$6-(Riskregister!$L$6-Riskregister!$K$6)*SQRT((1-X1451)/2)))</f>
        <v>3089528.6828885898</v>
      </c>
      <c r="Z1451" s="30">
        <f t="shared" ca="1" si="889"/>
        <v>2.4660801316395253E-2</v>
      </c>
      <c r="AA1451" s="30">
        <f t="shared" ca="1" si="889"/>
        <v>0.64876111469519382</v>
      </c>
      <c r="AB1451" s="30">
        <f ca="1">IF(Riskregister!$E$7="",0,COUNTIF(BH$4:BH$53,"&lt;"&amp;Z1451)*IF(AA1451&lt;0.5,Riskregister!$K$7+(Riskregister!$L$7-Riskregister!$K$7)*SQRT(AA1451/2),Riskregister!$L$7-(Riskregister!$L$7-Riskregister!$K$7)*SQRT((1-AA1451)/2)))</f>
        <v>506651.18561739929</v>
      </c>
      <c r="AC1451" s="30">
        <f t="shared" ca="1" si="890"/>
        <v>0.40632911426896878</v>
      </c>
      <c r="AD1451" s="30">
        <f t="shared" ca="1" si="890"/>
        <v>0.30317975480414527</v>
      </c>
      <c r="AE1451" s="30">
        <f ca="1">IF(Riskregister!$E$8="",0,COUNTIF(BI$4:BI$53,"&lt;"&amp;AC1451)*IF(AD1451&lt;0.5,Riskregister!$K$8+(Riskregister!$L$8-Riskregister!$K$8)*SQRT(AD1451/2),Riskregister!$L$8-(Riskregister!$L$8-Riskregister!$K$8)*SQRT((1-AD1451)/2)))</f>
        <v>4259847.2054509521</v>
      </c>
      <c r="AF1451" s="30">
        <f t="shared" ca="1" si="891"/>
        <v>0.45262344226276885</v>
      </c>
      <c r="AG1451" s="30">
        <f t="shared" ca="1" si="891"/>
        <v>0.41877351142654984</v>
      </c>
      <c r="AH1451" s="30">
        <f>IF(Riskregister!$E$9="",0,COUNTIF(BJ$4:BJ$53,"&lt;"&amp;AF1451)*IF(AG1451&lt;0.5,Riskregister!$K$9+(Riskregister!$L$9-Riskregister!$K$9)*SQRT(AG1451/2),Riskregister!$L$9-(Riskregister!$L$9-Riskregister!$K$9)*SQRT((1-AG1451)/2)))</f>
        <v>0</v>
      </c>
      <c r="AI1451" s="30">
        <f t="shared" ca="1" si="892"/>
        <v>0.29646166059587664</v>
      </c>
      <c r="AJ1451" s="30">
        <f t="shared" ca="1" si="892"/>
        <v>7.9265087233732823E-2</v>
      </c>
      <c r="AK1451" s="30">
        <f>IF(Riskregister!$E$10="",0,COUNTIF(BK$4:BK$53,"&lt;"&amp;AI1451)*IF(AJ1451&lt;0.5,Riskregister!$K$10+(Riskregister!$L$10-Riskregister!$K$10)*SQRT(AJ1451/2),Riskregister!$L$10-(Riskregister!$L$10-Riskregister!$K$10)*SQRT((1-AJ1451)/2)))</f>
        <v>0</v>
      </c>
      <c r="AL1451" s="30">
        <f t="shared" ca="1" si="893"/>
        <v>0.93828242014109331</v>
      </c>
      <c r="AM1451" s="30">
        <f t="shared" ca="1" si="893"/>
        <v>0.23926023486495618</v>
      </c>
      <c r="AN1451" s="30">
        <f>IF(Riskregister!$E$11="",0,COUNTIF(BL$4:BL$53,"&lt;"&amp;AL1451)*IF(AM1451&lt;0.5,Riskregister!$K$11+(Riskregister!$L$11-Riskregister!$K$11)*SQRT(AM1451/2),Riskregister!$L$11-(Riskregister!$L$11-Riskregister!$K$11)*SQRT((1-AM1451)/2)))</f>
        <v>0</v>
      </c>
      <c r="AO1451" s="30">
        <f t="shared" ca="1" si="894"/>
        <v>0.64704769408761109</v>
      </c>
      <c r="AP1451" s="30">
        <f t="shared" ca="1" si="894"/>
        <v>0.15337970527550104</v>
      </c>
      <c r="AQ1451" s="30">
        <f>IF(Riskregister!$E$12="",0,COUNTIF(BM$4:BM$53,"&lt;"&amp;AO1451)*IF(AP1451&lt;0.5,Riskregister!$K$12+(Riskregister!$L$12-Riskregister!$K$12)*SQRT(AP1451/2),Riskregister!$L$12-(Riskregister!$L$12-Riskregister!$K$12)*SQRT((1-AP1451)/2)))</f>
        <v>0</v>
      </c>
      <c r="AR1451" s="30">
        <f t="shared" ca="1" si="895"/>
        <v>0.92967022830936918</v>
      </c>
      <c r="AS1451" s="30">
        <f t="shared" ca="1" si="895"/>
        <v>0.32153402899352967</v>
      </c>
      <c r="AT1451" s="30">
        <f>IF(Riskregister!$E$13="",0,COUNTIF(BN$4:BN$53,"&lt;"&amp;AR1451)*IF(AS1451&lt;0.5,Riskregister!$K$13+(Riskregister!$L$13-Riskregister!$K$13)*SQRT(AS1451/2),Riskregister!$L$13-(Riskregister!$L$13-Riskregister!$K$13)*SQRT((1-AS1451)/2)))</f>
        <v>0</v>
      </c>
      <c r="AU1451" s="30">
        <f t="shared" ca="1" si="896"/>
        <v>0.27332064497077191</v>
      </c>
      <c r="AV1451" s="30">
        <f t="shared" ca="1" si="896"/>
        <v>0.84566945790046733</v>
      </c>
      <c r="AW1451" s="30">
        <f>IF(Riskregister!$E$14="",0,COUNTIF(BO$4:BO$53,"&lt;"&amp;AU1451)*IF(AV1451&lt;0.5,Riskregister!$K$14+(Riskregister!$L$14-Riskregister!$K$14)*SQRT(AV1451/2),Riskregister!$L$14-(Riskregister!$L$14-Riskregister!$K$14)*SQRT((1-AV1451)/2)))</f>
        <v>0</v>
      </c>
      <c r="AX1451" s="30">
        <f t="shared" ca="1" si="897"/>
        <v>0.29739663150378448</v>
      </c>
      <c r="AY1451" s="30">
        <f t="shared" ca="1" si="897"/>
        <v>0.55615434241656814</v>
      </c>
      <c r="AZ1451" s="30">
        <f>IF(Riskregister!$E$15="",0,COUNTIF(BP$4:BP$53,"&lt;"&amp;AX1451)*IF(AY1451&lt;0.5,Riskregister!$K$15+(Riskregister!$L$15-Riskregister!$K$15)*SQRT(AY1451/2),Riskregister!$L$15-(Riskregister!$L$15-Riskregister!$K$15)*SQRT((1-AY1451)/2)))</f>
        <v>0</v>
      </c>
      <c r="BA1451" s="30">
        <f t="shared" ca="1" si="898"/>
        <v>0.21916054062679335</v>
      </c>
      <c r="BB1451" s="30">
        <f t="shared" ca="1" si="898"/>
        <v>0.91122212138965009</v>
      </c>
      <c r="BC1451" s="30">
        <f>IF(Riskregister!$E$16="",0,COUNTIF(BQ$4:BQ$53,"&lt;"&amp;BA1451)*IF(BB1451&lt;0.5,Riskregister!$K$16+(Riskregister!$L$16-Riskregister!$K$16)*SQRT(BB1451/2),Riskregister!$L$16-(Riskregister!$L$16-Riskregister!$K$16)*SQRT((1-BB1451)/2)))</f>
        <v>0</v>
      </c>
      <c r="BD1451" s="30">
        <f t="shared" ca="1" si="874"/>
        <v>8160327.1372137591</v>
      </c>
    </row>
    <row r="1452" spans="20:56" x14ac:dyDescent="0.35">
      <c r="T1452" s="30">
        <f t="shared" ca="1" si="887"/>
        <v>0.85070599046351159</v>
      </c>
      <c r="U1452" s="30">
        <f t="shared" ca="1" si="887"/>
        <v>0.64083153666465109</v>
      </c>
      <c r="V1452" s="30">
        <f ca="1">IF(Riskregister!$E$5="",0,COUNTIF(BF$4:BF$53,"&lt;"&amp;T1452)*IF(U1452&lt;0.5,Riskregister!$K$5+(Riskregister!$L$5-Riskregister!$K$5)*SQRT(U1452/2),Riskregister!$L$5-(Riskregister!$L$5-Riskregister!$K$5)*SQRT((1-U1452)/2)))</f>
        <v>2455810.7460488249</v>
      </c>
      <c r="W1452" s="30">
        <f t="shared" ca="1" si="888"/>
        <v>0.58038429168049932</v>
      </c>
      <c r="X1452" s="30">
        <f t="shared" ca="1" si="888"/>
        <v>0.80213118028006813</v>
      </c>
      <c r="Y1452" s="30">
        <f ca="1">IF(Riskregister!$E$6="",0,COUNTIF(BG$4:BG$53,"&lt;"&amp;W1452)*IF(X1452&lt;0.5,Riskregister!$K$6+(Riskregister!$L$6-Riskregister!$K$6)*SQRT(X1452/2),Riskregister!$L$6-(Riskregister!$L$6-Riskregister!$K$6)*SQRT((1-X1452)/2)))</f>
        <v>2867661.7326146932</v>
      </c>
      <c r="Z1452" s="30">
        <f t="shared" ca="1" si="889"/>
        <v>0.13416767996711565</v>
      </c>
      <c r="AA1452" s="30">
        <f t="shared" ca="1" si="889"/>
        <v>0.81772169154355057</v>
      </c>
      <c r="AB1452" s="30">
        <f ca="1">IF(Riskregister!$E$7="",0,COUNTIF(BH$4:BH$53,"&lt;"&amp;Z1452)*IF(AA1452&lt;0.5,Riskregister!$K$7+(Riskregister!$L$7-Riskregister!$K$7)*SQRT(AA1452/2),Riskregister!$L$7-(Riskregister!$L$7-Riskregister!$K$7)*SQRT((1-AA1452)/2)))</f>
        <v>1177350.331495078</v>
      </c>
      <c r="AC1452" s="30">
        <f t="shared" ca="1" si="890"/>
        <v>0.64933766297234985</v>
      </c>
      <c r="AD1452" s="30">
        <f t="shared" ca="1" si="890"/>
        <v>3.9301040078501548E-2</v>
      </c>
      <c r="AE1452" s="30">
        <f ca="1">IF(Riskregister!$E$8="",0,COUNTIF(BI$4:BI$53,"&lt;"&amp;AC1452)*IF(AD1452&lt;0.5,Riskregister!$K$8+(Riskregister!$L$8-Riskregister!$K$8)*SQRT(AD1452/2),Riskregister!$L$8-(Riskregister!$L$8-Riskregister!$K$8)*SQRT((1-AD1452)/2)))</f>
        <v>2876542.4075904489</v>
      </c>
      <c r="AF1452" s="30">
        <f t="shared" ca="1" si="891"/>
        <v>0.7803519023173825</v>
      </c>
      <c r="AG1452" s="30">
        <f t="shared" ca="1" si="891"/>
        <v>2.7967884104089125E-2</v>
      </c>
      <c r="AH1452" s="30">
        <f>IF(Riskregister!$E$9="",0,COUNTIF(BJ$4:BJ$53,"&lt;"&amp;AF1452)*IF(AG1452&lt;0.5,Riskregister!$K$9+(Riskregister!$L$9-Riskregister!$K$9)*SQRT(AG1452/2),Riskregister!$L$9-(Riskregister!$L$9-Riskregister!$K$9)*SQRT((1-AG1452)/2)))</f>
        <v>0</v>
      </c>
      <c r="AI1452" s="30">
        <f t="shared" ca="1" si="892"/>
        <v>0.70301392285263209</v>
      </c>
      <c r="AJ1452" s="30">
        <f t="shared" ca="1" si="892"/>
        <v>0.50662683289532429</v>
      </c>
      <c r="AK1452" s="30">
        <f>IF(Riskregister!$E$10="",0,COUNTIF(BK$4:BK$53,"&lt;"&amp;AI1452)*IF(AJ1452&lt;0.5,Riskregister!$K$10+(Riskregister!$L$10-Riskregister!$K$10)*SQRT(AJ1452/2),Riskregister!$L$10-(Riskregister!$L$10-Riskregister!$K$10)*SQRT((1-AJ1452)/2)))</f>
        <v>0</v>
      </c>
      <c r="AL1452" s="30">
        <f t="shared" ca="1" si="893"/>
        <v>0.99449772730126307</v>
      </c>
      <c r="AM1452" s="30">
        <f t="shared" ca="1" si="893"/>
        <v>0.73012340476316351</v>
      </c>
      <c r="AN1452" s="30">
        <f>IF(Riskregister!$E$11="",0,COUNTIF(BL$4:BL$53,"&lt;"&amp;AL1452)*IF(AM1452&lt;0.5,Riskregister!$K$11+(Riskregister!$L$11-Riskregister!$K$11)*SQRT(AM1452/2),Riskregister!$L$11-(Riskregister!$L$11-Riskregister!$K$11)*SQRT((1-AM1452)/2)))</f>
        <v>0</v>
      </c>
      <c r="AO1452" s="30">
        <f t="shared" ca="1" si="894"/>
        <v>0.96762960255350505</v>
      </c>
      <c r="AP1452" s="30">
        <f t="shared" ca="1" si="894"/>
        <v>0.7435094792607001</v>
      </c>
      <c r="AQ1452" s="30">
        <f>IF(Riskregister!$E$12="",0,COUNTIF(BM$4:BM$53,"&lt;"&amp;AO1452)*IF(AP1452&lt;0.5,Riskregister!$K$12+(Riskregister!$L$12-Riskregister!$K$12)*SQRT(AP1452/2),Riskregister!$L$12-(Riskregister!$L$12-Riskregister!$K$12)*SQRT((1-AP1452)/2)))</f>
        <v>0</v>
      </c>
      <c r="AR1452" s="30">
        <f t="shared" ca="1" si="895"/>
        <v>0.24608100337959093</v>
      </c>
      <c r="AS1452" s="30">
        <f t="shared" ca="1" si="895"/>
        <v>0.75622643539643286</v>
      </c>
      <c r="AT1452" s="30">
        <f>IF(Riskregister!$E$13="",0,COUNTIF(BN$4:BN$53,"&lt;"&amp;AR1452)*IF(AS1452&lt;0.5,Riskregister!$K$13+(Riskregister!$L$13-Riskregister!$K$13)*SQRT(AS1452/2),Riskregister!$L$13-(Riskregister!$L$13-Riskregister!$K$13)*SQRT((1-AS1452)/2)))</f>
        <v>0</v>
      </c>
      <c r="AU1452" s="30">
        <f t="shared" ca="1" si="896"/>
        <v>0.90345949646523271</v>
      </c>
      <c r="AV1452" s="30">
        <f t="shared" ca="1" si="896"/>
        <v>0.89214659151960862</v>
      </c>
      <c r="AW1452" s="30">
        <f>IF(Riskregister!$E$14="",0,COUNTIF(BO$4:BO$53,"&lt;"&amp;AU1452)*IF(AV1452&lt;0.5,Riskregister!$K$14+(Riskregister!$L$14-Riskregister!$K$14)*SQRT(AV1452/2),Riskregister!$L$14-(Riskregister!$L$14-Riskregister!$K$14)*SQRT((1-AV1452)/2)))</f>
        <v>0</v>
      </c>
      <c r="AX1452" s="30">
        <f t="shared" ca="1" si="897"/>
        <v>0.2752372744322592</v>
      </c>
      <c r="AY1452" s="30">
        <f t="shared" ca="1" si="897"/>
        <v>0.43498427374819215</v>
      </c>
      <c r="AZ1452" s="30">
        <f>IF(Riskregister!$E$15="",0,COUNTIF(BP$4:BP$53,"&lt;"&amp;AX1452)*IF(AY1452&lt;0.5,Riskregister!$K$15+(Riskregister!$L$15-Riskregister!$K$15)*SQRT(AY1452/2),Riskregister!$L$15-(Riskregister!$L$15-Riskregister!$K$15)*SQRT((1-AY1452)/2)))</f>
        <v>0</v>
      </c>
      <c r="BA1452" s="30">
        <f t="shared" ca="1" si="898"/>
        <v>0.69845352621537726</v>
      </c>
      <c r="BB1452" s="30">
        <f t="shared" ca="1" si="898"/>
        <v>0.87941318682223957</v>
      </c>
      <c r="BC1452" s="30">
        <f>IF(Riskregister!$E$16="",0,COUNTIF(BQ$4:BQ$53,"&lt;"&amp;BA1452)*IF(BB1452&lt;0.5,Riskregister!$K$16+(Riskregister!$L$16-Riskregister!$K$16)*SQRT(BB1452/2),Riskregister!$L$16-(Riskregister!$L$16-Riskregister!$K$16)*SQRT((1-BB1452)/2)))</f>
        <v>0</v>
      </c>
      <c r="BD1452" s="30">
        <f t="shared" ca="1" si="874"/>
        <v>9377365.2177490443</v>
      </c>
    </row>
    <row r="1453" spans="20:56" x14ac:dyDescent="0.35">
      <c r="T1453" s="30">
        <f t="shared" ca="1" si="887"/>
        <v>0.31126964918068989</v>
      </c>
      <c r="U1453" s="30">
        <f t="shared" ca="1" si="887"/>
        <v>0.77458163280253234</v>
      </c>
      <c r="V1453" s="30">
        <f ca="1">IF(Riskregister!$E$5="",0,COUNTIF(BF$4:BF$53,"&lt;"&amp;T1453)*IF(U1453&lt;0.5,Riskregister!$K$5+(Riskregister!$L$5-Riskregister!$K$5)*SQRT(U1453/2),Riskregister!$L$5-(Riskregister!$L$5-Riskregister!$K$5)*SQRT((1-U1453)/2)))</f>
        <v>1346775.4561934092</v>
      </c>
      <c r="W1453" s="30">
        <f t="shared" ca="1" si="888"/>
        <v>0.17521912136953088</v>
      </c>
      <c r="X1453" s="30">
        <f t="shared" ca="1" si="888"/>
        <v>0.31796269884172679</v>
      </c>
      <c r="Y1453" s="30">
        <f ca="1">IF(Riskregister!$E$6="",0,COUNTIF(BG$4:BG$53,"&lt;"&amp;W1453)*IF(X1453&lt;0.5,Riskregister!$K$6+(Riskregister!$L$6-Riskregister!$K$6)*SQRT(X1453/2),Riskregister!$L$6-(Riskregister!$L$6-Riskregister!$K$6)*SQRT((1-X1453)/2)))</f>
        <v>917704.37655318598</v>
      </c>
      <c r="Z1453" s="30">
        <f t="shared" ca="1" si="889"/>
        <v>0.86138094537255305</v>
      </c>
      <c r="AA1453" s="30">
        <f t="shared" ca="1" si="889"/>
        <v>0.37585118255238059</v>
      </c>
      <c r="AB1453" s="30">
        <f ca="1">IF(Riskregister!$E$7="",0,COUNTIF(BH$4:BH$53,"&lt;"&amp;Z1453)*IF(AA1453&lt;0.5,Riskregister!$K$7+(Riskregister!$L$7-Riskregister!$K$7)*SQRT(AA1453/2),Riskregister!$L$7-(Riskregister!$L$7-Riskregister!$K$7)*SQRT((1-AA1453)/2)))</f>
        <v>1815537.1395308143</v>
      </c>
      <c r="AC1453" s="30">
        <f t="shared" ca="1" si="890"/>
        <v>0.7305457940322877</v>
      </c>
      <c r="AD1453" s="30">
        <f t="shared" ca="1" si="890"/>
        <v>0.195798998823564</v>
      </c>
      <c r="AE1453" s="30">
        <f ca="1">IF(Riskregister!$E$8="",0,COUNTIF(BI$4:BI$53,"&lt;"&amp;AC1453)*IF(AD1453&lt;0.5,Riskregister!$K$8+(Riskregister!$L$8-Riskregister!$K$8)*SQRT(AD1453/2),Riskregister!$L$8-(Riskregister!$L$8-Riskregister!$K$8)*SQRT((1-AD1453)/2)))</f>
        <v>7082312.3915769923</v>
      </c>
      <c r="AF1453" s="30">
        <f t="shared" ca="1" si="891"/>
        <v>0.10410787309102232</v>
      </c>
      <c r="AG1453" s="30">
        <f t="shared" ca="1" si="891"/>
        <v>0.48061649843301735</v>
      </c>
      <c r="AH1453" s="30">
        <f>IF(Riskregister!$E$9="",0,COUNTIF(BJ$4:BJ$53,"&lt;"&amp;AF1453)*IF(AG1453&lt;0.5,Riskregister!$K$9+(Riskregister!$L$9-Riskregister!$K$9)*SQRT(AG1453/2),Riskregister!$L$9-(Riskregister!$L$9-Riskregister!$K$9)*SQRT((1-AG1453)/2)))</f>
        <v>0</v>
      </c>
      <c r="AI1453" s="30">
        <f t="shared" ca="1" si="892"/>
        <v>0.92584319007437399</v>
      </c>
      <c r="AJ1453" s="30">
        <f t="shared" ca="1" si="892"/>
        <v>0.19003139913793921</v>
      </c>
      <c r="AK1453" s="30">
        <f>IF(Riskregister!$E$10="",0,COUNTIF(BK$4:BK$53,"&lt;"&amp;AI1453)*IF(AJ1453&lt;0.5,Riskregister!$K$10+(Riskregister!$L$10-Riskregister!$K$10)*SQRT(AJ1453/2),Riskregister!$L$10-(Riskregister!$L$10-Riskregister!$K$10)*SQRT((1-AJ1453)/2)))</f>
        <v>0</v>
      </c>
      <c r="AL1453" s="30">
        <f t="shared" ca="1" si="893"/>
        <v>0.89806907339384856</v>
      </c>
      <c r="AM1453" s="30">
        <f t="shared" ca="1" si="893"/>
        <v>0.5917983732792349</v>
      </c>
      <c r="AN1453" s="30">
        <f>IF(Riskregister!$E$11="",0,COUNTIF(BL$4:BL$53,"&lt;"&amp;AL1453)*IF(AM1453&lt;0.5,Riskregister!$K$11+(Riskregister!$L$11-Riskregister!$K$11)*SQRT(AM1453/2),Riskregister!$L$11-(Riskregister!$L$11-Riskregister!$K$11)*SQRT((1-AM1453)/2)))</f>
        <v>0</v>
      </c>
      <c r="AO1453" s="30">
        <f t="shared" ca="1" si="894"/>
        <v>0.71303475190523147</v>
      </c>
      <c r="AP1453" s="30">
        <f t="shared" ca="1" si="894"/>
        <v>0.12978793732926663</v>
      </c>
      <c r="AQ1453" s="30">
        <f>IF(Riskregister!$E$12="",0,COUNTIF(BM$4:BM$53,"&lt;"&amp;AO1453)*IF(AP1453&lt;0.5,Riskregister!$K$12+(Riskregister!$L$12-Riskregister!$K$12)*SQRT(AP1453/2),Riskregister!$L$12-(Riskregister!$L$12-Riskregister!$K$12)*SQRT((1-AP1453)/2)))</f>
        <v>0</v>
      </c>
      <c r="AR1453" s="30">
        <f t="shared" ca="1" si="895"/>
        <v>0.81723381446805532</v>
      </c>
      <c r="AS1453" s="30">
        <f t="shared" ca="1" si="895"/>
        <v>0.60561659133154355</v>
      </c>
      <c r="AT1453" s="30">
        <f>IF(Riskregister!$E$13="",0,COUNTIF(BN$4:BN$53,"&lt;"&amp;AR1453)*IF(AS1453&lt;0.5,Riskregister!$K$13+(Riskregister!$L$13-Riskregister!$K$13)*SQRT(AS1453/2),Riskregister!$L$13-(Riskregister!$L$13-Riskregister!$K$13)*SQRT((1-AS1453)/2)))</f>
        <v>0</v>
      </c>
      <c r="AU1453" s="30">
        <f t="shared" ca="1" si="896"/>
        <v>0.84703467817266598</v>
      </c>
      <c r="AV1453" s="30">
        <f t="shared" ca="1" si="896"/>
        <v>8.4151143776366455E-3</v>
      </c>
      <c r="AW1453" s="30">
        <f>IF(Riskregister!$E$14="",0,COUNTIF(BO$4:BO$53,"&lt;"&amp;AU1453)*IF(AV1453&lt;0.5,Riskregister!$K$14+(Riskregister!$L$14-Riskregister!$K$14)*SQRT(AV1453/2),Riskregister!$L$14-(Riskregister!$L$14-Riskregister!$K$14)*SQRT((1-AV1453)/2)))</f>
        <v>0</v>
      </c>
      <c r="AX1453" s="30">
        <f t="shared" ca="1" si="897"/>
        <v>0.29955342009087993</v>
      </c>
      <c r="AY1453" s="30">
        <f t="shared" ca="1" si="897"/>
        <v>0.68596399857919998</v>
      </c>
      <c r="AZ1453" s="30">
        <f>IF(Riskregister!$E$15="",0,COUNTIF(BP$4:BP$53,"&lt;"&amp;AX1453)*IF(AY1453&lt;0.5,Riskregister!$K$15+(Riskregister!$L$15-Riskregister!$K$15)*SQRT(AY1453/2),Riskregister!$L$15-(Riskregister!$L$15-Riskregister!$K$15)*SQRT((1-AY1453)/2)))</f>
        <v>0</v>
      </c>
      <c r="BA1453" s="30">
        <f t="shared" ca="1" si="898"/>
        <v>0.42194168523588604</v>
      </c>
      <c r="BB1453" s="30">
        <f t="shared" ca="1" si="898"/>
        <v>2.2696159129694027E-2</v>
      </c>
      <c r="BC1453" s="30">
        <f>IF(Riskregister!$E$16="",0,COUNTIF(BQ$4:BQ$53,"&lt;"&amp;BA1453)*IF(BB1453&lt;0.5,Riskregister!$K$16+(Riskregister!$L$16-Riskregister!$K$16)*SQRT(BB1453/2),Riskregister!$L$16-(Riskregister!$L$16-Riskregister!$K$16)*SQRT((1-BB1453)/2)))</f>
        <v>0</v>
      </c>
      <c r="BD1453" s="30">
        <f t="shared" ca="1" si="874"/>
        <v>11162329.363854401</v>
      </c>
    </row>
    <row r="1454" spans="20:56" x14ac:dyDescent="0.35">
      <c r="T1454" s="30">
        <f t="shared" ca="1" si="887"/>
        <v>0.63968624125735907</v>
      </c>
      <c r="U1454" s="30">
        <f t="shared" ca="1" si="887"/>
        <v>0.21700057984635013</v>
      </c>
      <c r="V1454" s="30">
        <f ca="1">IF(Riskregister!$E$5="",0,COUNTIF(BF$4:BF$53,"&lt;"&amp;T1454)*IF(U1454&lt;0.5,Riskregister!$K$5+(Riskregister!$L$5-Riskregister!$K$5)*SQRT(U1454/2),Riskregister!$L$5-(Riskregister!$L$5-Riskregister!$K$5)*SQRT((1-U1454)/2)))</f>
        <v>1192908.8794672308</v>
      </c>
      <c r="W1454" s="30">
        <f t="shared" ca="1" si="888"/>
        <v>0.23325695961669923</v>
      </c>
      <c r="X1454" s="30">
        <f t="shared" ca="1" si="888"/>
        <v>0.86948913120554139</v>
      </c>
      <c r="Y1454" s="30">
        <f ca="1">IF(Riskregister!$E$6="",0,COUNTIF(BG$4:BG$53,"&lt;"&amp;W1454)*IF(X1454&lt;0.5,Riskregister!$K$6+(Riskregister!$L$6-Riskregister!$K$6)*SQRT(X1454/2),Riskregister!$L$6-(Riskregister!$L$6-Riskregister!$K$6)*SQRT((1-X1454)/2)))</f>
        <v>1540187.421391038</v>
      </c>
      <c r="Z1454" s="30">
        <f t="shared" ca="1" si="889"/>
        <v>0.42666350724919788</v>
      </c>
      <c r="AA1454" s="30">
        <f t="shared" ca="1" si="889"/>
        <v>0.17462514352649949</v>
      </c>
      <c r="AB1454" s="30">
        <f ca="1">IF(Riskregister!$E$7="",0,COUNTIF(BH$4:BH$53,"&lt;"&amp;Z1454)*IF(AA1454&lt;0.5,Riskregister!$K$7+(Riskregister!$L$7-Riskregister!$K$7)*SQRT(AA1454/2),Riskregister!$L$7-(Riskregister!$L$7-Riskregister!$K$7)*SQRT((1-AA1454)/2)))</f>
        <v>920522.71632546326</v>
      </c>
      <c r="AC1454" s="30">
        <f t="shared" ca="1" si="890"/>
        <v>0.61019267430699964</v>
      </c>
      <c r="AD1454" s="30">
        <f t="shared" ca="1" si="890"/>
        <v>0.96972278115450228</v>
      </c>
      <c r="AE1454" s="30">
        <f ca="1">IF(Riskregister!$E$8="",0,COUNTIF(BI$4:BI$53,"&lt;"&amp;AC1454)*IF(AD1454&lt;0.5,Riskregister!$K$8+(Riskregister!$L$8-Riskregister!$K$8)*SQRT(AD1454/2),Riskregister!$L$8-(Riskregister!$L$8-Riskregister!$K$8)*SQRT((1-AD1454)/2)))</f>
        <v>13265149.303445192</v>
      </c>
      <c r="AF1454" s="30">
        <f t="shared" ca="1" si="891"/>
        <v>0.89608015384266448</v>
      </c>
      <c r="AG1454" s="30">
        <f t="shared" ca="1" si="891"/>
        <v>0.99686203338609836</v>
      </c>
      <c r="AH1454" s="30">
        <f>IF(Riskregister!$E$9="",0,COUNTIF(BJ$4:BJ$53,"&lt;"&amp;AF1454)*IF(AG1454&lt;0.5,Riskregister!$K$9+(Riskregister!$L$9-Riskregister!$K$9)*SQRT(AG1454/2),Riskregister!$L$9-(Riskregister!$L$9-Riskregister!$K$9)*SQRT((1-AG1454)/2)))</f>
        <v>0</v>
      </c>
      <c r="AI1454" s="30">
        <f t="shared" ca="1" si="892"/>
        <v>0.87578318770798258</v>
      </c>
      <c r="AJ1454" s="30">
        <f t="shared" ca="1" si="892"/>
        <v>0.43294945588499234</v>
      </c>
      <c r="AK1454" s="30">
        <f>IF(Riskregister!$E$10="",0,COUNTIF(BK$4:BK$53,"&lt;"&amp;AI1454)*IF(AJ1454&lt;0.5,Riskregister!$K$10+(Riskregister!$L$10-Riskregister!$K$10)*SQRT(AJ1454/2),Riskregister!$L$10-(Riskregister!$L$10-Riskregister!$K$10)*SQRT((1-AJ1454)/2)))</f>
        <v>0</v>
      </c>
      <c r="AL1454" s="30">
        <f t="shared" ca="1" si="893"/>
        <v>0.18345101941033815</v>
      </c>
      <c r="AM1454" s="30">
        <f t="shared" ca="1" si="893"/>
        <v>0.10727395476824764</v>
      </c>
      <c r="AN1454" s="30">
        <f>IF(Riskregister!$E$11="",0,COUNTIF(BL$4:BL$53,"&lt;"&amp;AL1454)*IF(AM1454&lt;0.5,Riskregister!$K$11+(Riskregister!$L$11-Riskregister!$K$11)*SQRT(AM1454/2),Riskregister!$L$11-(Riskregister!$L$11-Riskregister!$K$11)*SQRT((1-AM1454)/2)))</f>
        <v>0</v>
      </c>
      <c r="AO1454" s="30">
        <f t="shared" ca="1" si="894"/>
        <v>0.17979994745612771</v>
      </c>
      <c r="AP1454" s="30">
        <f t="shared" ca="1" si="894"/>
        <v>0.69404041463876143</v>
      </c>
      <c r="AQ1454" s="30">
        <f>IF(Riskregister!$E$12="",0,COUNTIF(BM$4:BM$53,"&lt;"&amp;AO1454)*IF(AP1454&lt;0.5,Riskregister!$K$12+(Riskregister!$L$12-Riskregister!$K$12)*SQRT(AP1454/2),Riskregister!$L$12-(Riskregister!$L$12-Riskregister!$K$12)*SQRT((1-AP1454)/2)))</f>
        <v>0</v>
      </c>
      <c r="AR1454" s="30">
        <f t="shared" ca="1" si="895"/>
        <v>0.64475390488952955</v>
      </c>
      <c r="AS1454" s="30">
        <f t="shared" ca="1" si="895"/>
        <v>0.65282938603616569</v>
      </c>
      <c r="AT1454" s="30">
        <f>IF(Riskregister!$E$13="",0,COUNTIF(BN$4:BN$53,"&lt;"&amp;AR1454)*IF(AS1454&lt;0.5,Riskregister!$K$13+(Riskregister!$L$13-Riskregister!$K$13)*SQRT(AS1454/2),Riskregister!$L$13-(Riskregister!$L$13-Riskregister!$K$13)*SQRT((1-AS1454)/2)))</f>
        <v>0</v>
      </c>
      <c r="AU1454" s="30">
        <f t="shared" ca="1" si="896"/>
        <v>0.10116557640586887</v>
      </c>
      <c r="AV1454" s="30">
        <f t="shared" ca="1" si="896"/>
        <v>0.29716913495970121</v>
      </c>
      <c r="AW1454" s="30">
        <f>IF(Riskregister!$E$14="",0,COUNTIF(BO$4:BO$53,"&lt;"&amp;AU1454)*IF(AV1454&lt;0.5,Riskregister!$K$14+(Riskregister!$L$14-Riskregister!$K$14)*SQRT(AV1454/2),Riskregister!$L$14-(Riskregister!$L$14-Riskregister!$K$14)*SQRT((1-AV1454)/2)))</f>
        <v>0</v>
      </c>
      <c r="AX1454" s="30">
        <f t="shared" ca="1" si="897"/>
        <v>2.8295047382887351E-2</v>
      </c>
      <c r="AY1454" s="30">
        <f t="shared" ca="1" si="897"/>
        <v>0.59052127189579684</v>
      </c>
      <c r="AZ1454" s="30">
        <f>IF(Riskregister!$E$15="",0,COUNTIF(BP$4:BP$53,"&lt;"&amp;AX1454)*IF(AY1454&lt;0.5,Riskregister!$K$15+(Riskregister!$L$15-Riskregister!$K$15)*SQRT(AY1454/2),Riskregister!$L$15-(Riskregister!$L$15-Riskregister!$K$15)*SQRT((1-AY1454)/2)))</f>
        <v>0</v>
      </c>
      <c r="BA1454" s="30">
        <f t="shared" ca="1" si="898"/>
        <v>0.71597131728180741</v>
      </c>
      <c r="BB1454" s="30">
        <f t="shared" ca="1" si="898"/>
        <v>0.99394159966581686</v>
      </c>
      <c r="BC1454" s="30">
        <f>IF(Riskregister!$E$16="",0,COUNTIF(BQ$4:BQ$53,"&lt;"&amp;BA1454)*IF(BB1454&lt;0.5,Riskregister!$K$16+(Riskregister!$L$16-Riskregister!$K$16)*SQRT(BB1454/2),Riskregister!$L$16-(Riskregister!$L$16-Riskregister!$K$16)*SQRT((1-BB1454)/2)))</f>
        <v>0</v>
      </c>
      <c r="BD1454" s="30">
        <f t="shared" ca="1" si="874"/>
        <v>16918768.320628922</v>
      </c>
    </row>
    <row r="1455" spans="20:56" x14ac:dyDescent="0.35">
      <c r="T1455" s="30">
        <f t="shared" ca="1" si="887"/>
        <v>0.99956262748507052</v>
      </c>
      <c r="U1455" s="30">
        <f t="shared" ca="1" si="887"/>
        <v>0.31812236766114987</v>
      </c>
      <c r="V1455" s="30">
        <f ca="1">IF(Riskregister!$E$5="",0,COUNTIF(BF$4:BF$53,"&lt;"&amp;T1455)*IF(U1455&lt;0.5,Riskregister!$K$5+(Riskregister!$L$5-Riskregister!$K$5)*SQRT(U1455/2),Riskregister!$L$5-(Riskregister!$L$5-Riskregister!$K$5)*SQRT((1-U1455)/2)))</f>
        <v>3624182.5287466864</v>
      </c>
      <c r="W1455" s="30">
        <f t="shared" ca="1" si="888"/>
        <v>0.93774938759584869</v>
      </c>
      <c r="X1455" s="30">
        <f t="shared" ca="1" si="888"/>
        <v>0.96527650974459844</v>
      </c>
      <c r="Y1455" s="30">
        <f ca="1">IF(Riskregister!$E$6="",0,COUNTIF(BG$4:BG$53,"&lt;"&amp;W1455)*IF(X1455&lt;0.5,Riskregister!$K$6+(Riskregister!$L$6-Riskregister!$K$6)*SQRT(X1455/2),Riskregister!$L$6-(Riskregister!$L$6-Riskregister!$K$6)*SQRT((1-X1455)/2)))</f>
        <v>7051299.3794562966</v>
      </c>
      <c r="Z1455" s="30">
        <f t="shared" ca="1" si="889"/>
        <v>0.76889433715147137</v>
      </c>
      <c r="AA1455" s="30">
        <f t="shared" ca="1" si="889"/>
        <v>0.9645107116914402</v>
      </c>
      <c r="AB1455" s="30">
        <f ca="1">IF(Riskregister!$E$7="",0,COUNTIF(BH$4:BH$53,"&lt;"&amp;Z1455)*IF(AA1455&lt;0.5,Riskregister!$K$7+(Riskregister!$L$7-Riskregister!$K$7)*SQRT(AA1455/2),Riskregister!$L$7-(Riskregister!$L$7-Riskregister!$K$7)*SQRT((1-AA1455)/2)))</f>
        <v>2827014.7319671265</v>
      </c>
      <c r="AC1455" s="30">
        <f t="shared" ca="1" si="890"/>
        <v>0.15998221154424108</v>
      </c>
      <c r="AD1455" s="30">
        <f t="shared" ca="1" si="890"/>
        <v>0.99268476382026372</v>
      </c>
      <c r="AE1455" s="30">
        <f ca="1">IF(Riskregister!$E$8="",0,COUNTIF(BI$4:BI$53,"&lt;"&amp;AC1455)*IF(AD1455&lt;0.5,Riskregister!$K$8+(Riskregister!$L$8-Riskregister!$K$8)*SQRT(AD1455/2),Riskregister!$L$8-(Riskregister!$L$8-Riskregister!$K$8)*SQRT((1-AD1455)/2)))</f>
        <v>4715752.2496039988</v>
      </c>
      <c r="AF1455" s="30">
        <f t="shared" ca="1" si="891"/>
        <v>0.92869321742633659</v>
      </c>
      <c r="AG1455" s="30">
        <f t="shared" ca="1" si="891"/>
        <v>0.30012842663510642</v>
      </c>
      <c r="AH1455" s="30">
        <f>IF(Riskregister!$E$9="",0,COUNTIF(BJ$4:BJ$53,"&lt;"&amp;AF1455)*IF(AG1455&lt;0.5,Riskregister!$K$9+(Riskregister!$L$9-Riskregister!$K$9)*SQRT(AG1455/2),Riskregister!$L$9-(Riskregister!$L$9-Riskregister!$K$9)*SQRT((1-AG1455)/2)))</f>
        <v>0</v>
      </c>
      <c r="AI1455" s="30">
        <f t="shared" ca="1" si="892"/>
        <v>0.74366469103838273</v>
      </c>
      <c r="AJ1455" s="30">
        <f t="shared" ca="1" si="892"/>
        <v>7.0942143276867542E-3</v>
      </c>
      <c r="AK1455" s="30">
        <f>IF(Riskregister!$E$10="",0,COUNTIF(BK$4:BK$53,"&lt;"&amp;AI1455)*IF(AJ1455&lt;0.5,Riskregister!$K$10+(Riskregister!$L$10-Riskregister!$K$10)*SQRT(AJ1455/2),Riskregister!$L$10-(Riskregister!$L$10-Riskregister!$K$10)*SQRT((1-AJ1455)/2)))</f>
        <v>0</v>
      </c>
      <c r="AL1455" s="30">
        <f t="shared" ca="1" si="893"/>
        <v>4.7898890045456666E-2</v>
      </c>
      <c r="AM1455" s="30">
        <f t="shared" ca="1" si="893"/>
        <v>0.68431465059180108</v>
      </c>
      <c r="AN1455" s="30">
        <f>IF(Riskregister!$E$11="",0,COUNTIF(BL$4:BL$53,"&lt;"&amp;AL1455)*IF(AM1455&lt;0.5,Riskregister!$K$11+(Riskregister!$L$11-Riskregister!$K$11)*SQRT(AM1455/2),Riskregister!$L$11-(Riskregister!$L$11-Riskregister!$K$11)*SQRT((1-AM1455)/2)))</f>
        <v>0</v>
      </c>
      <c r="AO1455" s="30">
        <f t="shared" ca="1" si="894"/>
        <v>1.8961691139270709E-2</v>
      </c>
      <c r="AP1455" s="30">
        <f t="shared" ca="1" si="894"/>
        <v>0.80995639504485972</v>
      </c>
      <c r="AQ1455" s="30">
        <f>IF(Riskregister!$E$12="",0,COUNTIF(BM$4:BM$53,"&lt;"&amp;AO1455)*IF(AP1455&lt;0.5,Riskregister!$K$12+(Riskregister!$L$12-Riskregister!$K$12)*SQRT(AP1455/2),Riskregister!$L$12-(Riskregister!$L$12-Riskregister!$K$12)*SQRT((1-AP1455)/2)))</f>
        <v>0</v>
      </c>
      <c r="AR1455" s="30">
        <f t="shared" ca="1" si="895"/>
        <v>0.40121249370932111</v>
      </c>
      <c r="AS1455" s="30">
        <f t="shared" ca="1" si="895"/>
        <v>0.33373203342161994</v>
      </c>
      <c r="AT1455" s="30">
        <f>IF(Riskregister!$E$13="",0,COUNTIF(BN$4:BN$53,"&lt;"&amp;AR1455)*IF(AS1455&lt;0.5,Riskregister!$K$13+(Riskregister!$L$13-Riskregister!$K$13)*SQRT(AS1455/2),Riskregister!$L$13-(Riskregister!$L$13-Riskregister!$K$13)*SQRT((1-AS1455)/2)))</f>
        <v>0</v>
      </c>
      <c r="AU1455" s="30">
        <f t="shared" ca="1" si="896"/>
        <v>0.92895890837066619</v>
      </c>
      <c r="AV1455" s="30">
        <f t="shared" ca="1" si="896"/>
        <v>0.78079376329399797</v>
      </c>
      <c r="AW1455" s="30">
        <f>IF(Riskregister!$E$14="",0,COUNTIF(BO$4:BO$53,"&lt;"&amp;AU1455)*IF(AV1455&lt;0.5,Riskregister!$K$14+(Riskregister!$L$14-Riskregister!$K$14)*SQRT(AV1455/2),Riskregister!$L$14-(Riskregister!$L$14-Riskregister!$K$14)*SQRT((1-AV1455)/2)))</f>
        <v>0</v>
      </c>
      <c r="AX1455" s="30">
        <f t="shared" ca="1" si="897"/>
        <v>0.15885163061318008</v>
      </c>
      <c r="AY1455" s="30">
        <f t="shared" ca="1" si="897"/>
        <v>0.42936579967124588</v>
      </c>
      <c r="AZ1455" s="30">
        <f>IF(Riskregister!$E$15="",0,COUNTIF(BP$4:BP$53,"&lt;"&amp;AX1455)*IF(AY1455&lt;0.5,Riskregister!$K$15+(Riskregister!$L$15-Riskregister!$K$15)*SQRT(AY1455/2),Riskregister!$L$15-(Riskregister!$L$15-Riskregister!$K$15)*SQRT((1-AY1455)/2)))</f>
        <v>0</v>
      </c>
      <c r="BA1455" s="30">
        <f t="shared" ca="1" si="898"/>
        <v>0.53689665880726334</v>
      </c>
      <c r="BB1455" s="30">
        <f t="shared" ca="1" si="898"/>
        <v>0.4923176569098382</v>
      </c>
      <c r="BC1455" s="30">
        <f>IF(Riskregister!$E$16="",0,COUNTIF(BQ$4:BQ$53,"&lt;"&amp;BA1455)*IF(BB1455&lt;0.5,Riskregister!$K$16+(Riskregister!$L$16-Riskregister!$K$16)*SQRT(BB1455/2),Riskregister!$L$16-(Riskregister!$L$16-Riskregister!$K$16)*SQRT((1-BB1455)/2)))</f>
        <v>0</v>
      </c>
      <c r="BD1455" s="30">
        <f t="shared" ca="1" si="874"/>
        <v>18218248.88977411</v>
      </c>
    </row>
    <row r="1456" spans="20:56" x14ac:dyDescent="0.35">
      <c r="T1456" s="30">
        <f t="shared" ca="1" si="887"/>
        <v>0.24578400567056091</v>
      </c>
      <c r="U1456" s="30">
        <f t="shared" ca="1" si="887"/>
        <v>0.59775362990266734</v>
      </c>
      <c r="V1456" s="30">
        <f ca="1">IF(Riskregister!$E$5="",0,COUNTIF(BF$4:BF$53,"&lt;"&amp;T1456)*IF(U1456&lt;0.5,Riskregister!$K$5+(Riskregister!$L$5-Riskregister!$K$5)*SQRT(U1456/2),Riskregister!$L$5-(Riskregister!$L$5-Riskregister!$K$5)*SQRT((1-U1456)/2)))</f>
        <v>796379.16321203171</v>
      </c>
      <c r="W1456" s="30">
        <f t="shared" ca="1" si="888"/>
        <v>0.54383013016047155</v>
      </c>
      <c r="X1456" s="30">
        <f t="shared" ca="1" si="888"/>
        <v>0.77308092002775042</v>
      </c>
      <c r="Y1456" s="30">
        <f ca="1">IF(Riskregister!$E$6="",0,COUNTIF(BG$4:BG$53,"&lt;"&amp;W1456)*IF(X1456&lt;0.5,Riskregister!$K$6+(Riskregister!$L$6-Riskregister!$K$6)*SQRT(X1456/2),Riskregister!$L$6-(Riskregister!$L$6-Riskregister!$K$6)*SQRT((1-X1456)/2)))</f>
        <v>2787384.7938359929</v>
      </c>
      <c r="Z1456" s="30">
        <f t="shared" ca="1" si="889"/>
        <v>0.75106803841705105</v>
      </c>
      <c r="AA1456" s="30">
        <f t="shared" ca="1" si="889"/>
        <v>0.50978805427065055</v>
      </c>
      <c r="AB1456" s="30">
        <f ca="1">IF(Riskregister!$E$7="",0,COUNTIF(BH$4:BH$53,"&lt;"&amp;Z1456)*IF(AA1456&lt;0.5,Riskregister!$K$7+(Riskregister!$L$7-Riskregister!$K$7)*SQRT(AA1456/2),Riskregister!$L$7-(Riskregister!$L$7-Riskregister!$K$7)*SQRT((1-AA1456)/2)))</f>
        <v>1813771.0047546076</v>
      </c>
      <c r="AC1456" s="30">
        <f t="shared" ca="1" si="890"/>
        <v>0.19570933981884675</v>
      </c>
      <c r="AD1456" s="30">
        <f t="shared" ca="1" si="890"/>
        <v>0.89572549471130447</v>
      </c>
      <c r="AE1456" s="30">
        <f ca="1">IF(Riskregister!$E$8="",0,COUNTIF(BI$4:BI$53,"&lt;"&amp;AC1456)*IF(AD1456&lt;0.5,Riskregister!$K$8+(Riskregister!$L$8-Riskregister!$K$8)*SQRT(AD1456/2),Riskregister!$L$8-(Riskregister!$L$8-Riskregister!$K$8)*SQRT((1-AD1456)/2)))</f>
        <v>3926821.5847709002</v>
      </c>
      <c r="AF1456" s="30">
        <f t="shared" ca="1" si="891"/>
        <v>0.96636659441904416</v>
      </c>
      <c r="AG1456" s="30">
        <f t="shared" ca="1" si="891"/>
        <v>0.73641633129570405</v>
      </c>
      <c r="AH1456" s="30">
        <f>IF(Riskregister!$E$9="",0,COUNTIF(BJ$4:BJ$53,"&lt;"&amp;AF1456)*IF(AG1456&lt;0.5,Riskregister!$K$9+(Riskregister!$L$9-Riskregister!$K$9)*SQRT(AG1456/2),Riskregister!$L$9-(Riskregister!$L$9-Riskregister!$K$9)*SQRT((1-AG1456)/2)))</f>
        <v>0</v>
      </c>
      <c r="AI1456" s="30">
        <f t="shared" ca="1" si="892"/>
        <v>0.31303786427632452</v>
      </c>
      <c r="AJ1456" s="30">
        <f t="shared" ca="1" si="892"/>
        <v>0.14932428015764099</v>
      </c>
      <c r="AK1456" s="30">
        <f>IF(Riskregister!$E$10="",0,COUNTIF(BK$4:BK$53,"&lt;"&amp;AI1456)*IF(AJ1456&lt;0.5,Riskregister!$K$10+(Riskregister!$L$10-Riskregister!$K$10)*SQRT(AJ1456/2),Riskregister!$L$10-(Riskregister!$L$10-Riskregister!$K$10)*SQRT((1-AJ1456)/2)))</f>
        <v>0</v>
      </c>
      <c r="AL1456" s="30">
        <f t="shared" ca="1" si="893"/>
        <v>0.25662691350683098</v>
      </c>
      <c r="AM1456" s="30">
        <f t="shared" ca="1" si="893"/>
        <v>0.95680356808210876</v>
      </c>
      <c r="AN1456" s="30">
        <f>IF(Riskregister!$E$11="",0,COUNTIF(BL$4:BL$53,"&lt;"&amp;AL1456)*IF(AM1456&lt;0.5,Riskregister!$K$11+(Riskregister!$L$11-Riskregister!$K$11)*SQRT(AM1456/2),Riskregister!$L$11-(Riskregister!$L$11-Riskregister!$K$11)*SQRT((1-AM1456)/2)))</f>
        <v>0</v>
      </c>
      <c r="AO1456" s="30">
        <f t="shared" ca="1" si="894"/>
        <v>0.77635335225139701</v>
      </c>
      <c r="AP1456" s="30">
        <f t="shared" ca="1" si="894"/>
        <v>0.87992154849952353</v>
      </c>
      <c r="AQ1456" s="30">
        <f>IF(Riskregister!$E$12="",0,COUNTIF(BM$4:BM$53,"&lt;"&amp;AO1456)*IF(AP1456&lt;0.5,Riskregister!$K$12+(Riskregister!$L$12-Riskregister!$K$12)*SQRT(AP1456/2),Riskregister!$L$12-(Riskregister!$L$12-Riskregister!$K$12)*SQRT((1-AP1456)/2)))</f>
        <v>0</v>
      </c>
      <c r="AR1456" s="30">
        <f t="shared" ca="1" si="895"/>
        <v>0.22347396422524213</v>
      </c>
      <c r="AS1456" s="30">
        <f t="shared" ca="1" si="895"/>
        <v>0.67517843832327262</v>
      </c>
      <c r="AT1456" s="30">
        <f>IF(Riskregister!$E$13="",0,COUNTIF(BN$4:BN$53,"&lt;"&amp;AR1456)*IF(AS1456&lt;0.5,Riskregister!$K$13+(Riskregister!$L$13-Riskregister!$K$13)*SQRT(AS1456/2),Riskregister!$L$13-(Riskregister!$L$13-Riskregister!$K$13)*SQRT((1-AS1456)/2)))</f>
        <v>0</v>
      </c>
      <c r="AU1456" s="30">
        <f t="shared" ca="1" si="896"/>
        <v>0.67998245783821376</v>
      </c>
      <c r="AV1456" s="30">
        <f t="shared" ca="1" si="896"/>
        <v>0.46622848188217436</v>
      </c>
      <c r="AW1456" s="30">
        <f>IF(Riskregister!$E$14="",0,COUNTIF(BO$4:BO$53,"&lt;"&amp;AU1456)*IF(AV1456&lt;0.5,Riskregister!$K$14+(Riskregister!$L$14-Riskregister!$K$14)*SQRT(AV1456/2),Riskregister!$L$14-(Riskregister!$L$14-Riskregister!$K$14)*SQRT((1-AV1456)/2)))</f>
        <v>0</v>
      </c>
      <c r="AX1456" s="30">
        <f t="shared" ca="1" si="897"/>
        <v>0.42820911401310813</v>
      </c>
      <c r="AY1456" s="30">
        <f t="shared" ca="1" si="897"/>
        <v>0.44482718326358206</v>
      </c>
      <c r="AZ1456" s="30">
        <f>IF(Riskregister!$E$15="",0,COUNTIF(BP$4:BP$53,"&lt;"&amp;AX1456)*IF(AY1456&lt;0.5,Riskregister!$K$15+(Riskregister!$L$15-Riskregister!$K$15)*SQRT(AY1456/2),Riskregister!$L$15-(Riskregister!$L$15-Riskregister!$K$15)*SQRT((1-AY1456)/2)))</f>
        <v>0</v>
      </c>
      <c r="BA1456" s="30">
        <f t="shared" ca="1" si="898"/>
        <v>0.13788222408874384</v>
      </c>
      <c r="BB1456" s="30">
        <f t="shared" ca="1" si="898"/>
        <v>0.85537535779462892</v>
      </c>
      <c r="BC1456" s="30">
        <f>IF(Riskregister!$E$16="",0,COUNTIF(BQ$4:BQ$53,"&lt;"&amp;BA1456)*IF(BB1456&lt;0.5,Riskregister!$K$16+(Riskregister!$L$16-Riskregister!$K$16)*SQRT(BB1456/2),Riskregister!$L$16-(Riskregister!$L$16-Riskregister!$K$16)*SQRT((1-BB1456)/2)))</f>
        <v>0</v>
      </c>
      <c r="BD1456" s="30">
        <f t="shared" ca="1" si="874"/>
        <v>9324356.5465735309</v>
      </c>
    </row>
    <row r="1457" spans="20:56" x14ac:dyDescent="0.35">
      <c r="T1457" s="30">
        <f t="shared" ca="1" si="887"/>
        <v>0.30698829542246042</v>
      </c>
      <c r="U1457" s="30">
        <f t="shared" ca="1" si="887"/>
        <v>0.43478174691989646</v>
      </c>
      <c r="V1457" s="30">
        <f ca="1">IF(Riskregister!$E$5="",0,COUNTIF(BF$4:BF$53,"&lt;"&amp;T1457)*IF(U1457&lt;0.5,Riskregister!$K$5+(Riskregister!$L$5-Riskregister!$K$5)*SQRT(U1457/2),Riskregister!$L$5-(Riskregister!$L$5-Riskregister!$K$5)*SQRT((1-U1457)/2)))</f>
        <v>1079440.1217596126</v>
      </c>
      <c r="W1457" s="30">
        <f t="shared" ca="1" si="888"/>
        <v>0.12054200069933863</v>
      </c>
      <c r="X1457" s="30">
        <f t="shared" ca="1" si="888"/>
        <v>0.95083427166330614</v>
      </c>
      <c r="Y1457" s="30">
        <f ca="1">IF(Riskregister!$E$6="",0,COUNTIF(BG$4:BG$53,"&lt;"&amp;W1457)*IF(X1457&lt;0.5,Riskregister!$K$6+(Riskregister!$L$6-Riskregister!$K$6)*SQRT(X1457/2),Riskregister!$L$6-(Riskregister!$L$6-Riskregister!$K$6)*SQRT((1-X1457)/2)))</f>
        <v>0</v>
      </c>
      <c r="Z1457" s="30">
        <f t="shared" ca="1" si="889"/>
        <v>0.29560909138366864</v>
      </c>
      <c r="AA1457" s="30">
        <f t="shared" ca="1" si="889"/>
        <v>0.65772332462060101</v>
      </c>
      <c r="AB1457" s="30">
        <f ca="1">IF(Riskregister!$E$7="",0,COUNTIF(BH$4:BH$53,"&lt;"&amp;Z1457)*IF(AA1457&lt;0.5,Riskregister!$K$7+(Riskregister!$L$7-Riskregister!$K$7)*SQRT(AA1457/2),Riskregister!$L$7-(Riskregister!$L$7-Riskregister!$K$7)*SQRT((1-AA1457)/2)))</f>
        <v>1276044.7809603796</v>
      </c>
      <c r="AC1457" s="30">
        <f t="shared" ca="1" si="890"/>
        <v>0.64682713137957948</v>
      </c>
      <c r="AD1457" s="30">
        <f t="shared" ca="1" si="890"/>
        <v>0.69689105144641339</v>
      </c>
      <c r="AE1457" s="30">
        <f ca="1">IF(Riskregister!$E$8="",0,COUNTIF(BI$4:BI$53,"&lt;"&amp;AC1457)*IF(AD1457&lt;0.5,Riskregister!$K$8+(Riskregister!$L$8-Riskregister!$K$8)*SQRT(AD1457/2),Riskregister!$L$8-(Riskregister!$L$8-Riskregister!$K$8)*SQRT((1-AD1457)/2)))</f>
        <v>9510870.2847382743</v>
      </c>
      <c r="AF1457" s="30">
        <f t="shared" ca="1" si="891"/>
        <v>0.16063203599274545</v>
      </c>
      <c r="AG1457" s="30">
        <f t="shared" ca="1" si="891"/>
        <v>0.45870452013191143</v>
      </c>
      <c r="AH1457" s="30">
        <f>IF(Riskregister!$E$9="",0,COUNTIF(BJ$4:BJ$53,"&lt;"&amp;AF1457)*IF(AG1457&lt;0.5,Riskregister!$K$9+(Riskregister!$L$9-Riskregister!$K$9)*SQRT(AG1457/2),Riskregister!$L$9-(Riskregister!$L$9-Riskregister!$K$9)*SQRT((1-AG1457)/2)))</f>
        <v>0</v>
      </c>
      <c r="AI1457" s="30">
        <f t="shared" ca="1" si="892"/>
        <v>0.90816748863795849</v>
      </c>
      <c r="AJ1457" s="30">
        <f t="shared" ca="1" si="892"/>
        <v>9.6775664305514097E-2</v>
      </c>
      <c r="AK1457" s="30">
        <f>IF(Riskregister!$E$10="",0,COUNTIF(BK$4:BK$53,"&lt;"&amp;AI1457)*IF(AJ1457&lt;0.5,Riskregister!$K$10+(Riskregister!$L$10-Riskregister!$K$10)*SQRT(AJ1457/2),Riskregister!$L$10-(Riskregister!$L$10-Riskregister!$K$10)*SQRT((1-AJ1457)/2)))</f>
        <v>0</v>
      </c>
      <c r="AL1457" s="30">
        <f t="shared" ca="1" si="893"/>
        <v>0.37747596788991467</v>
      </c>
      <c r="AM1457" s="30">
        <f t="shared" ca="1" si="893"/>
        <v>0.47924073807591239</v>
      </c>
      <c r="AN1457" s="30">
        <f>IF(Riskregister!$E$11="",0,COUNTIF(BL$4:BL$53,"&lt;"&amp;AL1457)*IF(AM1457&lt;0.5,Riskregister!$K$11+(Riskregister!$L$11-Riskregister!$K$11)*SQRT(AM1457/2),Riskregister!$L$11-(Riskregister!$L$11-Riskregister!$K$11)*SQRT((1-AM1457)/2)))</f>
        <v>0</v>
      </c>
      <c r="AO1457" s="30">
        <f t="shared" ca="1" si="894"/>
        <v>0.63933130912846925</v>
      </c>
      <c r="AP1457" s="30">
        <f t="shared" ca="1" si="894"/>
        <v>0.55813068113204389</v>
      </c>
      <c r="AQ1457" s="30">
        <f>IF(Riskregister!$E$12="",0,COUNTIF(BM$4:BM$53,"&lt;"&amp;AO1457)*IF(AP1457&lt;0.5,Riskregister!$K$12+(Riskregister!$L$12-Riskregister!$K$12)*SQRT(AP1457/2),Riskregister!$L$12-(Riskregister!$L$12-Riskregister!$K$12)*SQRT((1-AP1457)/2)))</f>
        <v>0</v>
      </c>
      <c r="AR1457" s="30">
        <f t="shared" ca="1" si="895"/>
        <v>1.1647416707381453E-2</v>
      </c>
      <c r="AS1457" s="30">
        <f t="shared" ca="1" si="895"/>
        <v>6.0045857422495019E-2</v>
      </c>
      <c r="AT1457" s="30">
        <f>IF(Riskregister!$E$13="",0,COUNTIF(BN$4:BN$53,"&lt;"&amp;AR1457)*IF(AS1457&lt;0.5,Riskregister!$K$13+(Riskregister!$L$13-Riskregister!$K$13)*SQRT(AS1457/2),Riskregister!$L$13-(Riskregister!$L$13-Riskregister!$K$13)*SQRT((1-AS1457)/2)))</f>
        <v>0</v>
      </c>
      <c r="AU1457" s="30">
        <f t="shared" ca="1" si="896"/>
        <v>0.18953301670360501</v>
      </c>
      <c r="AV1457" s="30">
        <f t="shared" ca="1" si="896"/>
        <v>0.54766754757716252</v>
      </c>
      <c r="AW1457" s="30">
        <f>IF(Riskregister!$E$14="",0,COUNTIF(BO$4:BO$53,"&lt;"&amp;AU1457)*IF(AV1457&lt;0.5,Riskregister!$K$14+(Riskregister!$L$14-Riskregister!$K$14)*SQRT(AV1457/2),Riskregister!$L$14-(Riskregister!$L$14-Riskregister!$K$14)*SQRT((1-AV1457)/2)))</f>
        <v>0</v>
      </c>
      <c r="AX1457" s="30">
        <f t="shared" ca="1" si="897"/>
        <v>5.2968685594671272E-2</v>
      </c>
      <c r="AY1457" s="30">
        <f t="shared" ca="1" si="897"/>
        <v>0.5931328757589287</v>
      </c>
      <c r="AZ1457" s="30">
        <f>IF(Riskregister!$E$15="",0,COUNTIF(BP$4:BP$53,"&lt;"&amp;AX1457)*IF(AY1457&lt;0.5,Riskregister!$K$15+(Riskregister!$L$15-Riskregister!$K$15)*SQRT(AY1457/2),Riskregister!$L$15-(Riskregister!$L$15-Riskregister!$K$15)*SQRT((1-AY1457)/2)))</f>
        <v>0</v>
      </c>
      <c r="BA1457" s="30">
        <f t="shared" ca="1" si="898"/>
        <v>0.38661002704371772</v>
      </c>
      <c r="BB1457" s="30">
        <f t="shared" ca="1" si="898"/>
        <v>0.45055633007709439</v>
      </c>
      <c r="BC1457" s="30">
        <f>IF(Riskregister!$E$16="",0,COUNTIF(BQ$4:BQ$53,"&lt;"&amp;BA1457)*IF(BB1457&lt;0.5,Riskregister!$K$16+(Riskregister!$L$16-Riskregister!$K$16)*SQRT(BB1457/2),Riskregister!$L$16-(Riskregister!$L$16-Riskregister!$K$16)*SQRT((1-BB1457)/2)))</f>
        <v>0</v>
      </c>
      <c r="BD1457" s="30">
        <f t="shared" ca="1" si="874"/>
        <v>11866355.187458266</v>
      </c>
    </row>
    <row r="1458" spans="20:56" x14ac:dyDescent="0.35">
      <c r="T1458" s="30">
        <f t="shared" ca="1" si="887"/>
        <v>0.90996606307503436</v>
      </c>
      <c r="U1458" s="30">
        <f t="shared" ca="1" si="887"/>
        <v>0.28952752698126372</v>
      </c>
      <c r="V1458" s="30">
        <f ca="1">IF(Riskregister!$E$5="",0,COUNTIF(BF$4:BF$53,"&lt;"&amp;T1458)*IF(U1458&lt;0.5,Riskregister!$K$5+(Riskregister!$L$5-Riskregister!$K$5)*SQRT(U1458/2),Riskregister!$L$5-(Riskregister!$L$5-Riskregister!$K$5)*SQRT((1-U1458)/2)))</f>
        <v>1927291.5048060636</v>
      </c>
      <c r="W1458" s="30">
        <f t="shared" ca="1" si="888"/>
        <v>0.34448263077782026</v>
      </c>
      <c r="X1458" s="30">
        <f t="shared" ca="1" si="888"/>
        <v>0.19668104102706641</v>
      </c>
      <c r="Y1458" s="30">
        <f ca="1">IF(Riskregister!$E$6="",0,COUNTIF(BG$4:BG$53,"&lt;"&amp;W1458)*IF(X1458&lt;0.5,Riskregister!$K$6+(Riskregister!$L$6-Riskregister!$K$6)*SQRT(X1458/2),Riskregister!$L$6-(Riskregister!$L$6-Riskregister!$K$6)*SQRT((1-X1458)/2)))</f>
        <v>764467.25898305874</v>
      </c>
      <c r="Z1458" s="30">
        <f t="shared" ca="1" si="889"/>
        <v>0.77758269432788318</v>
      </c>
      <c r="AA1458" s="30">
        <f t="shared" ca="1" si="889"/>
        <v>0.46852030811992851</v>
      </c>
      <c r="AB1458" s="30">
        <f ca="1">IF(Riskregister!$E$7="",0,COUNTIF(BH$4:BH$53,"&lt;"&amp;Z1458)*IF(AA1458&lt;0.5,Riskregister!$K$7+(Riskregister!$L$7-Riskregister!$K$7)*SQRT(AA1458/2),Riskregister!$L$7-(Riskregister!$L$7-Riskregister!$K$7)*SQRT((1-AA1458)/2)))</f>
        <v>1755212.0158226606</v>
      </c>
      <c r="AC1458" s="30">
        <f t="shared" ca="1" si="890"/>
        <v>0.15884249885222623</v>
      </c>
      <c r="AD1458" s="30">
        <f t="shared" ca="1" si="890"/>
        <v>0.27510642429760024</v>
      </c>
      <c r="AE1458" s="30">
        <f ca="1">IF(Riskregister!$E$8="",0,COUNTIF(BI$4:BI$53,"&lt;"&amp;AC1458)*IF(AD1458&lt;0.5,Riskregister!$K$8+(Riskregister!$L$8-Riskregister!$K$8)*SQRT(AD1458/2),Riskregister!$L$8-(Riskregister!$L$8-Riskregister!$K$8)*SQRT((1-AD1458)/2)))</f>
        <v>2043143.842706905</v>
      </c>
      <c r="AF1458" s="30">
        <f t="shared" ca="1" si="891"/>
        <v>0.27151381365858174</v>
      </c>
      <c r="AG1458" s="30">
        <f t="shared" ca="1" si="891"/>
        <v>0.78276487633474756</v>
      </c>
      <c r="AH1458" s="30">
        <f>IF(Riskregister!$E$9="",0,COUNTIF(BJ$4:BJ$53,"&lt;"&amp;AF1458)*IF(AG1458&lt;0.5,Riskregister!$K$9+(Riskregister!$L$9-Riskregister!$K$9)*SQRT(AG1458/2),Riskregister!$L$9-(Riskregister!$L$9-Riskregister!$K$9)*SQRT((1-AG1458)/2)))</f>
        <v>0</v>
      </c>
      <c r="AI1458" s="30">
        <f t="shared" ca="1" si="892"/>
        <v>9.6720716503497339E-2</v>
      </c>
      <c r="AJ1458" s="30">
        <f t="shared" ca="1" si="892"/>
        <v>0.67986058543661754</v>
      </c>
      <c r="AK1458" s="30">
        <f>IF(Riskregister!$E$10="",0,COUNTIF(BK$4:BK$53,"&lt;"&amp;AI1458)*IF(AJ1458&lt;0.5,Riskregister!$K$10+(Riskregister!$L$10-Riskregister!$K$10)*SQRT(AJ1458/2),Riskregister!$L$10-(Riskregister!$L$10-Riskregister!$K$10)*SQRT((1-AJ1458)/2)))</f>
        <v>0</v>
      </c>
      <c r="AL1458" s="30">
        <f t="shared" ca="1" si="893"/>
        <v>0.72561078868926332</v>
      </c>
      <c r="AM1458" s="30">
        <f t="shared" ca="1" si="893"/>
        <v>0.76196030450446695</v>
      </c>
      <c r="AN1458" s="30">
        <f>IF(Riskregister!$E$11="",0,COUNTIF(BL$4:BL$53,"&lt;"&amp;AL1458)*IF(AM1458&lt;0.5,Riskregister!$K$11+(Riskregister!$L$11-Riskregister!$K$11)*SQRT(AM1458/2),Riskregister!$L$11-(Riskregister!$L$11-Riskregister!$K$11)*SQRT((1-AM1458)/2)))</f>
        <v>0</v>
      </c>
      <c r="AO1458" s="30">
        <f t="shared" ca="1" si="894"/>
        <v>0.99302872894703675</v>
      </c>
      <c r="AP1458" s="30">
        <f t="shared" ca="1" si="894"/>
        <v>0.81791828103140585</v>
      </c>
      <c r="AQ1458" s="30">
        <f>IF(Riskregister!$E$12="",0,COUNTIF(BM$4:BM$53,"&lt;"&amp;AO1458)*IF(AP1458&lt;0.5,Riskregister!$K$12+(Riskregister!$L$12-Riskregister!$K$12)*SQRT(AP1458/2),Riskregister!$L$12-(Riskregister!$L$12-Riskregister!$K$12)*SQRT((1-AP1458)/2)))</f>
        <v>0</v>
      </c>
      <c r="AR1458" s="30">
        <f t="shared" ca="1" si="895"/>
        <v>0.679036837276217</v>
      </c>
      <c r="AS1458" s="30">
        <f t="shared" ca="1" si="895"/>
        <v>1.5837048453181124E-2</v>
      </c>
      <c r="AT1458" s="30">
        <f>IF(Riskregister!$E$13="",0,COUNTIF(BN$4:BN$53,"&lt;"&amp;AR1458)*IF(AS1458&lt;0.5,Riskregister!$K$13+(Riskregister!$L$13-Riskregister!$K$13)*SQRT(AS1458/2),Riskregister!$L$13-(Riskregister!$L$13-Riskregister!$K$13)*SQRT((1-AS1458)/2)))</f>
        <v>0</v>
      </c>
      <c r="AU1458" s="30">
        <f t="shared" ca="1" si="896"/>
        <v>0.43520087651097283</v>
      </c>
      <c r="AV1458" s="30">
        <f t="shared" ca="1" si="896"/>
        <v>2.8607020231834368E-2</v>
      </c>
      <c r="AW1458" s="30">
        <f>IF(Riskregister!$E$14="",0,COUNTIF(BO$4:BO$53,"&lt;"&amp;AU1458)*IF(AV1458&lt;0.5,Riskregister!$K$14+(Riskregister!$L$14-Riskregister!$K$14)*SQRT(AV1458/2),Riskregister!$L$14-(Riskregister!$L$14-Riskregister!$K$14)*SQRT((1-AV1458)/2)))</f>
        <v>0</v>
      </c>
      <c r="AX1458" s="30">
        <f t="shared" ca="1" si="897"/>
        <v>0.64216857889113621</v>
      </c>
      <c r="AY1458" s="30">
        <f t="shared" ca="1" si="897"/>
        <v>0.43434307125350169</v>
      </c>
      <c r="AZ1458" s="30">
        <f>IF(Riskregister!$E$15="",0,COUNTIF(BP$4:BP$53,"&lt;"&amp;AX1458)*IF(AY1458&lt;0.5,Riskregister!$K$15+(Riskregister!$L$15-Riskregister!$K$15)*SQRT(AY1458/2),Riskregister!$L$15-(Riskregister!$L$15-Riskregister!$K$15)*SQRT((1-AY1458)/2)))</f>
        <v>0</v>
      </c>
      <c r="BA1458" s="30">
        <f t="shared" ca="1" si="898"/>
        <v>0.92488166722669229</v>
      </c>
      <c r="BB1458" s="30">
        <f t="shared" ca="1" si="898"/>
        <v>0.97337653261366874</v>
      </c>
      <c r="BC1458" s="30">
        <f>IF(Riskregister!$E$16="",0,COUNTIF(BQ$4:BQ$53,"&lt;"&amp;BA1458)*IF(BB1458&lt;0.5,Riskregister!$K$16+(Riskregister!$L$16-Riskregister!$K$16)*SQRT(BB1458/2),Riskregister!$L$16-(Riskregister!$L$16-Riskregister!$K$16)*SQRT((1-BB1458)/2)))</f>
        <v>0</v>
      </c>
      <c r="BD1458" s="30">
        <f t="shared" ca="1" si="874"/>
        <v>6490114.6223186878</v>
      </c>
    </row>
    <row r="1459" spans="20:56" x14ac:dyDescent="0.35">
      <c r="T1459" s="30">
        <f t="shared" ca="1" si="887"/>
        <v>0.63620470731680667</v>
      </c>
      <c r="U1459" s="30">
        <f t="shared" ca="1" si="887"/>
        <v>1.0902839187013069E-2</v>
      </c>
      <c r="V1459" s="30">
        <f ca="1">IF(Riskregister!$E$5="",0,COUNTIF(BF$4:BF$53,"&lt;"&amp;T1459)*IF(U1459&lt;0.5,Riskregister!$K$5+(Riskregister!$L$5-Riskregister!$K$5)*SQRT(U1459/2),Riskregister!$L$5-(Riskregister!$L$5-Riskregister!$K$5)*SQRT((1-U1459)/2)))</f>
        <v>732900.71287604584</v>
      </c>
      <c r="W1459" s="30">
        <f t="shared" ca="1" si="888"/>
        <v>0.43874778863716801</v>
      </c>
      <c r="X1459" s="30">
        <f t="shared" ca="1" si="888"/>
        <v>0.29580857090654955</v>
      </c>
      <c r="Y1459" s="30">
        <f ca="1">IF(Riskregister!$E$6="",0,COUNTIF(BG$4:BG$53,"&lt;"&amp;W1459)*IF(X1459&lt;0.5,Riskregister!$K$6+(Riskregister!$L$6-Riskregister!$K$6)*SQRT(X1459/2),Riskregister!$L$6-(Riskregister!$L$6-Riskregister!$K$6)*SQRT((1-X1459)/2)))</f>
        <v>1784499.7433999188</v>
      </c>
      <c r="Z1459" s="30">
        <f t="shared" ca="1" si="889"/>
        <v>0.52593655490012281</v>
      </c>
      <c r="AA1459" s="30">
        <f t="shared" ca="1" si="889"/>
        <v>0.46374173453550604</v>
      </c>
      <c r="AB1459" s="30">
        <f ca="1">IF(Riskregister!$E$7="",0,COUNTIF(BH$4:BH$53,"&lt;"&amp;Z1459)*IF(AA1459&lt;0.5,Riskregister!$K$7+(Riskregister!$L$7-Riskregister!$K$7)*SQRT(AA1459/2),Riskregister!$L$7-(Riskregister!$L$7-Riskregister!$K$7)*SQRT((1-AA1459)/2)))</f>
        <v>1311212.4033311652</v>
      </c>
      <c r="AC1459" s="30">
        <f t="shared" ca="1" si="890"/>
        <v>0.30689221810272116</v>
      </c>
      <c r="AD1459" s="30">
        <f t="shared" ca="1" si="890"/>
        <v>0.85774828928456093</v>
      </c>
      <c r="AE1459" s="30">
        <f ca="1">IF(Riskregister!$E$8="",0,COUNTIF(BI$4:BI$53,"&lt;"&amp;AC1459)*IF(AD1459&lt;0.5,Riskregister!$K$8+(Riskregister!$L$8-Riskregister!$K$8)*SQRT(AD1459/2),Riskregister!$L$8-(Riskregister!$L$8-Riskregister!$K$8)*SQRT((1-AD1459)/2)))</f>
        <v>7493073.4794557504</v>
      </c>
      <c r="AF1459" s="30">
        <f t="shared" ca="1" si="891"/>
        <v>0.61865132629020003</v>
      </c>
      <c r="AG1459" s="30">
        <f t="shared" ca="1" si="891"/>
        <v>0.95568300828910924</v>
      </c>
      <c r="AH1459" s="30">
        <f>IF(Riskregister!$E$9="",0,COUNTIF(BJ$4:BJ$53,"&lt;"&amp;AF1459)*IF(AG1459&lt;0.5,Riskregister!$K$9+(Riskregister!$L$9-Riskregister!$K$9)*SQRT(AG1459/2),Riskregister!$L$9-(Riskregister!$L$9-Riskregister!$K$9)*SQRT((1-AG1459)/2)))</f>
        <v>0</v>
      </c>
      <c r="AI1459" s="30">
        <f t="shared" ca="1" si="892"/>
        <v>0.27441868004658887</v>
      </c>
      <c r="AJ1459" s="30">
        <f t="shared" ca="1" si="892"/>
        <v>0.16288564749305035</v>
      </c>
      <c r="AK1459" s="30">
        <f>IF(Riskregister!$E$10="",0,COUNTIF(BK$4:BK$53,"&lt;"&amp;AI1459)*IF(AJ1459&lt;0.5,Riskregister!$K$10+(Riskregister!$L$10-Riskregister!$K$10)*SQRT(AJ1459/2),Riskregister!$L$10-(Riskregister!$L$10-Riskregister!$K$10)*SQRT((1-AJ1459)/2)))</f>
        <v>0</v>
      </c>
      <c r="AL1459" s="30">
        <f t="shared" ca="1" si="893"/>
        <v>0.24677139112606117</v>
      </c>
      <c r="AM1459" s="30">
        <f t="shared" ca="1" si="893"/>
        <v>0.87013442937464891</v>
      </c>
      <c r="AN1459" s="30">
        <f>IF(Riskregister!$E$11="",0,COUNTIF(BL$4:BL$53,"&lt;"&amp;AL1459)*IF(AM1459&lt;0.5,Riskregister!$K$11+(Riskregister!$L$11-Riskregister!$K$11)*SQRT(AM1459/2),Riskregister!$L$11-(Riskregister!$L$11-Riskregister!$K$11)*SQRT((1-AM1459)/2)))</f>
        <v>0</v>
      </c>
      <c r="AO1459" s="30">
        <f t="shared" ca="1" si="894"/>
        <v>0.95170331811440734</v>
      </c>
      <c r="AP1459" s="30">
        <f t="shared" ca="1" si="894"/>
        <v>0.2656104289567639</v>
      </c>
      <c r="AQ1459" s="30">
        <f>IF(Riskregister!$E$12="",0,COUNTIF(BM$4:BM$53,"&lt;"&amp;AO1459)*IF(AP1459&lt;0.5,Riskregister!$K$12+(Riskregister!$L$12-Riskregister!$K$12)*SQRT(AP1459/2),Riskregister!$L$12-(Riskregister!$L$12-Riskregister!$K$12)*SQRT((1-AP1459)/2)))</f>
        <v>0</v>
      </c>
      <c r="AR1459" s="30">
        <f t="shared" ca="1" si="895"/>
        <v>0.30177809785953358</v>
      </c>
      <c r="AS1459" s="30">
        <f t="shared" ca="1" si="895"/>
        <v>2.2082988691111027E-2</v>
      </c>
      <c r="AT1459" s="30">
        <f>IF(Riskregister!$E$13="",0,COUNTIF(BN$4:BN$53,"&lt;"&amp;AR1459)*IF(AS1459&lt;0.5,Riskregister!$K$13+(Riskregister!$L$13-Riskregister!$K$13)*SQRT(AS1459/2),Riskregister!$L$13-(Riskregister!$L$13-Riskregister!$K$13)*SQRT((1-AS1459)/2)))</f>
        <v>0</v>
      </c>
      <c r="AU1459" s="30">
        <f t="shared" ca="1" si="896"/>
        <v>3.8109834073596804E-2</v>
      </c>
      <c r="AV1459" s="30">
        <f t="shared" ca="1" si="896"/>
        <v>2.4323318137712491E-2</v>
      </c>
      <c r="AW1459" s="30">
        <f>IF(Riskregister!$E$14="",0,COUNTIF(BO$4:BO$53,"&lt;"&amp;AU1459)*IF(AV1459&lt;0.5,Riskregister!$K$14+(Riskregister!$L$14-Riskregister!$K$14)*SQRT(AV1459/2),Riskregister!$L$14-(Riskregister!$L$14-Riskregister!$K$14)*SQRT((1-AV1459)/2)))</f>
        <v>0</v>
      </c>
      <c r="AX1459" s="30">
        <f t="shared" ca="1" si="897"/>
        <v>0.54539273996038207</v>
      </c>
      <c r="AY1459" s="30">
        <f t="shared" ca="1" si="897"/>
        <v>0.32620804020252603</v>
      </c>
      <c r="AZ1459" s="30">
        <f>IF(Riskregister!$E$15="",0,COUNTIF(BP$4:BP$53,"&lt;"&amp;AX1459)*IF(AY1459&lt;0.5,Riskregister!$K$15+(Riskregister!$L$15-Riskregister!$K$15)*SQRT(AY1459/2),Riskregister!$L$15-(Riskregister!$L$15-Riskregister!$K$15)*SQRT((1-AY1459)/2)))</f>
        <v>0</v>
      </c>
      <c r="BA1459" s="30">
        <f t="shared" ca="1" si="898"/>
        <v>0.11949155262415823</v>
      </c>
      <c r="BB1459" s="30">
        <f t="shared" ca="1" si="898"/>
        <v>0.81785276319955169</v>
      </c>
      <c r="BC1459" s="30">
        <f>IF(Riskregister!$E$16="",0,COUNTIF(BQ$4:BQ$53,"&lt;"&amp;BA1459)*IF(BB1459&lt;0.5,Riskregister!$K$16+(Riskregister!$L$16-Riskregister!$K$16)*SQRT(BB1459/2),Riskregister!$L$16-(Riskregister!$L$16-Riskregister!$K$16)*SQRT((1-BB1459)/2)))</f>
        <v>0</v>
      </c>
      <c r="BD1459" s="30">
        <f t="shared" ca="1" si="874"/>
        <v>11321686.339062881</v>
      </c>
    </row>
    <row r="1460" spans="20:56" x14ac:dyDescent="0.35">
      <c r="T1460" s="30">
        <f t="shared" ca="1" si="887"/>
        <v>0.66761458870485302</v>
      </c>
      <c r="U1460" s="30">
        <f t="shared" ca="1" si="887"/>
        <v>0.18078461359772324</v>
      </c>
      <c r="V1460" s="30">
        <f ca="1">IF(Riskregister!$E$5="",0,COUNTIF(BF$4:BF$53,"&lt;"&amp;T1460)*IF(U1460&lt;0.5,Riskregister!$K$5+(Riskregister!$L$5-Riskregister!$K$5)*SQRT(U1460/2),Riskregister!$L$5-(Riskregister!$L$5-Riskregister!$K$5)*SQRT((1-U1460)/2)))</f>
        <v>1141175.6406457257</v>
      </c>
      <c r="W1460" s="30">
        <f t="shared" ca="1" si="888"/>
        <v>0.7435035119996215</v>
      </c>
      <c r="X1460" s="30">
        <f t="shared" ca="1" si="888"/>
        <v>0.7849908144707668</v>
      </c>
      <c r="Y1460" s="30">
        <f ca="1">IF(Riskregister!$E$6="",0,COUNTIF(BG$4:BG$53,"&lt;"&amp;W1460)*IF(X1460&lt;0.5,Riskregister!$K$6+(Riskregister!$L$6-Riskregister!$K$6)*SQRT(X1460/2),Riskregister!$L$6-(Riskregister!$L$6-Riskregister!$K$6)*SQRT((1-X1460)/2)))</f>
        <v>4229453.7777803652</v>
      </c>
      <c r="Z1460" s="30">
        <f t="shared" ca="1" si="889"/>
        <v>0.35195255978789708</v>
      </c>
      <c r="AA1460" s="30">
        <f t="shared" ca="1" si="889"/>
        <v>0.96750520538965845</v>
      </c>
      <c r="AB1460" s="30">
        <f ca="1">IF(Riskregister!$E$7="",0,COUNTIF(BH$4:BH$53,"&lt;"&amp;Z1460)*IF(AA1460&lt;0.5,Riskregister!$K$7+(Riskregister!$L$7-Riskregister!$K$7)*SQRT(AA1460/2),Riskregister!$L$7-(Riskregister!$L$7-Riskregister!$K$7)*SQRT((1-AA1460)/2)))</f>
        <v>1776935.7620614958</v>
      </c>
      <c r="AC1460" s="30">
        <f t="shared" ca="1" si="890"/>
        <v>0.20981930235140123</v>
      </c>
      <c r="AD1460" s="30">
        <f t="shared" ca="1" si="890"/>
        <v>0.53264342972778755</v>
      </c>
      <c r="AE1460" s="30">
        <f ca="1">IF(Riskregister!$E$8="",0,COUNTIF(BI$4:BI$53,"&lt;"&amp;AC1460)*IF(AD1460&lt;0.5,Riskregister!$K$8+(Riskregister!$L$8-Riskregister!$K$8)*SQRT(AD1460/2),Riskregister!$L$8-(Riskregister!$L$8-Riskregister!$K$8)*SQRT((1-AD1460)/2)))</f>
        <v>2728006.752066242</v>
      </c>
      <c r="AF1460" s="30">
        <f t="shared" ca="1" si="891"/>
        <v>0.76261292877876685</v>
      </c>
      <c r="AG1460" s="30">
        <f t="shared" ca="1" si="891"/>
        <v>2.1872319641316751E-2</v>
      </c>
      <c r="AH1460" s="30">
        <f>IF(Riskregister!$E$9="",0,COUNTIF(BJ$4:BJ$53,"&lt;"&amp;AF1460)*IF(AG1460&lt;0.5,Riskregister!$K$9+(Riskregister!$L$9-Riskregister!$K$9)*SQRT(AG1460/2),Riskregister!$L$9-(Riskregister!$L$9-Riskregister!$K$9)*SQRT((1-AG1460)/2)))</f>
        <v>0</v>
      </c>
      <c r="AI1460" s="30">
        <f t="shared" ca="1" si="892"/>
        <v>5.8681737907049225E-2</v>
      </c>
      <c r="AJ1460" s="30">
        <f t="shared" ca="1" si="892"/>
        <v>0.33323170758982656</v>
      </c>
      <c r="AK1460" s="30">
        <f>IF(Riskregister!$E$10="",0,COUNTIF(BK$4:BK$53,"&lt;"&amp;AI1460)*IF(AJ1460&lt;0.5,Riskregister!$K$10+(Riskregister!$L$10-Riskregister!$K$10)*SQRT(AJ1460/2),Riskregister!$L$10-(Riskregister!$L$10-Riskregister!$K$10)*SQRT((1-AJ1460)/2)))</f>
        <v>0</v>
      </c>
      <c r="AL1460" s="30">
        <f t="shared" ca="1" si="893"/>
        <v>0.17305656234734101</v>
      </c>
      <c r="AM1460" s="30">
        <f t="shared" ca="1" si="893"/>
        <v>0.78751093127127547</v>
      </c>
      <c r="AN1460" s="30">
        <f>IF(Riskregister!$E$11="",0,COUNTIF(BL$4:BL$53,"&lt;"&amp;AL1460)*IF(AM1460&lt;0.5,Riskregister!$K$11+(Riskregister!$L$11-Riskregister!$K$11)*SQRT(AM1460/2),Riskregister!$L$11-(Riskregister!$L$11-Riskregister!$K$11)*SQRT((1-AM1460)/2)))</f>
        <v>0</v>
      </c>
      <c r="AO1460" s="30">
        <f t="shared" ca="1" si="894"/>
        <v>0.63976102690903236</v>
      </c>
      <c r="AP1460" s="30">
        <f t="shared" ca="1" si="894"/>
        <v>0.94612595173704195</v>
      </c>
      <c r="AQ1460" s="30">
        <f>IF(Riskregister!$E$12="",0,COUNTIF(BM$4:BM$53,"&lt;"&amp;AO1460)*IF(AP1460&lt;0.5,Riskregister!$K$12+(Riskregister!$L$12-Riskregister!$K$12)*SQRT(AP1460/2),Riskregister!$L$12-(Riskregister!$L$12-Riskregister!$K$12)*SQRT((1-AP1460)/2)))</f>
        <v>0</v>
      </c>
      <c r="AR1460" s="30">
        <f t="shared" ca="1" si="895"/>
        <v>0.40102120715818546</v>
      </c>
      <c r="AS1460" s="30">
        <f t="shared" ca="1" si="895"/>
        <v>0.51275372014466092</v>
      </c>
      <c r="AT1460" s="30">
        <f>IF(Riskregister!$E$13="",0,COUNTIF(BN$4:BN$53,"&lt;"&amp;AR1460)*IF(AS1460&lt;0.5,Riskregister!$K$13+(Riskregister!$L$13-Riskregister!$K$13)*SQRT(AS1460/2),Riskregister!$L$13-(Riskregister!$L$13-Riskregister!$K$13)*SQRT((1-AS1460)/2)))</f>
        <v>0</v>
      </c>
      <c r="AU1460" s="30">
        <f t="shared" ca="1" si="896"/>
        <v>0.30882837152461262</v>
      </c>
      <c r="AV1460" s="30">
        <f t="shared" ca="1" si="896"/>
        <v>0.35824338784152376</v>
      </c>
      <c r="AW1460" s="30">
        <f>IF(Riskregister!$E$14="",0,COUNTIF(BO$4:BO$53,"&lt;"&amp;AU1460)*IF(AV1460&lt;0.5,Riskregister!$K$14+(Riskregister!$L$14-Riskregister!$K$14)*SQRT(AV1460/2),Riskregister!$L$14-(Riskregister!$L$14-Riskregister!$K$14)*SQRT((1-AV1460)/2)))</f>
        <v>0</v>
      </c>
      <c r="AX1460" s="30">
        <f t="shared" ca="1" si="897"/>
        <v>3.5778742576605738E-2</v>
      </c>
      <c r="AY1460" s="30">
        <f t="shared" ca="1" si="897"/>
        <v>9.7304252302438887E-2</v>
      </c>
      <c r="AZ1460" s="30">
        <f>IF(Riskregister!$E$15="",0,COUNTIF(BP$4:BP$53,"&lt;"&amp;AX1460)*IF(AY1460&lt;0.5,Riskregister!$K$15+(Riskregister!$L$15-Riskregister!$K$15)*SQRT(AY1460/2),Riskregister!$L$15-(Riskregister!$L$15-Riskregister!$K$15)*SQRT((1-AY1460)/2)))</f>
        <v>0</v>
      </c>
      <c r="BA1460" s="30">
        <f t="shared" ca="1" si="898"/>
        <v>0.44695114268622271</v>
      </c>
      <c r="BB1460" s="30">
        <f t="shared" ca="1" si="898"/>
        <v>0.65148239964412868</v>
      </c>
      <c r="BC1460" s="30">
        <f>IF(Riskregister!$E$16="",0,COUNTIF(BQ$4:BQ$53,"&lt;"&amp;BA1460)*IF(BB1460&lt;0.5,Riskregister!$K$16+(Riskregister!$L$16-Riskregister!$K$16)*SQRT(BB1460/2),Riskregister!$L$16-(Riskregister!$L$16-Riskregister!$K$16)*SQRT((1-BB1460)/2)))</f>
        <v>0</v>
      </c>
      <c r="BD1460" s="30">
        <f t="shared" ca="1" si="874"/>
        <v>9875571.9325538278</v>
      </c>
    </row>
    <row r="1461" spans="20:56" x14ac:dyDescent="0.35">
      <c r="T1461" s="30">
        <f t="shared" ca="1" si="887"/>
        <v>0.78504021483514153</v>
      </c>
      <c r="U1461" s="30">
        <f t="shared" ca="1" si="887"/>
        <v>0.42959310587671906</v>
      </c>
      <c r="V1461" s="30">
        <f ca="1">IF(Riskregister!$E$5="",0,COUNTIF(BF$4:BF$53,"&lt;"&amp;T1461)*IF(U1461&lt;0.5,Riskregister!$K$5+(Riskregister!$L$5-Riskregister!$K$5)*SQRT(U1461/2),Riskregister!$L$5-(Riskregister!$L$5-Riskregister!$K$5)*SQRT((1-U1461)/2)))</f>
        <v>1792788.3530469856</v>
      </c>
      <c r="W1461" s="30">
        <f t="shared" ca="1" si="888"/>
        <v>0.49190345406183966</v>
      </c>
      <c r="X1461" s="30">
        <f t="shared" ca="1" si="888"/>
        <v>0.71073470932908434</v>
      </c>
      <c r="Y1461" s="30">
        <f ca="1">IF(Riskregister!$E$6="",0,COUNTIF(BG$4:BG$53,"&lt;"&amp;W1461)*IF(X1461&lt;0.5,Riskregister!$K$6+(Riskregister!$L$6-Riskregister!$K$6)*SQRT(X1461/2),Riskregister!$L$6-(Riskregister!$L$6-Riskregister!$K$6)*SQRT((1-X1461)/2)))</f>
        <v>2630898.4392867219</v>
      </c>
      <c r="Z1461" s="30">
        <f t="shared" ca="1" si="889"/>
        <v>0.62434625197651106</v>
      </c>
      <c r="AA1461" s="30">
        <f t="shared" ca="1" si="889"/>
        <v>0.9868669331210923</v>
      </c>
      <c r="AB1461" s="30">
        <f ca="1">IF(Riskregister!$E$7="",0,COUNTIF(BH$4:BH$53,"&lt;"&amp;Z1461)*IF(AA1461&lt;0.5,Riskregister!$K$7+(Riskregister!$L$7-Riskregister!$K$7)*SQRT(AA1461/2),Riskregister!$L$7-(Riskregister!$L$7-Riskregister!$K$7)*SQRT((1-AA1461)/2)))</f>
        <v>2601466.3329046639</v>
      </c>
      <c r="AC1461" s="30">
        <f t="shared" ca="1" si="890"/>
        <v>0.77133072487598631</v>
      </c>
      <c r="AD1461" s="30">
        <f t="shared" ca="1" si="890"/>
        <v>0.38761646020775764</v>
      </c>
      <c r="AE1461" s="30">
        <f ca="1">IF(Riskregister!$E$8="",0,COUNTIF(BI$4:BI$53,"&lt;"&amp;AC1461)*IF(AD1461&lt;0.5,Riskregister!$K$8+(Riskregister!$L$8-Riskregister!$K$8)*SQRT(AD1461/2),Riskregister!$L$8-(Riskregister!$L$8-Riskregister!$K$8)*SQRT((1-AD1461)/2)))</f>
        <v>9476447.356681183</v>
      </c>
      <c r="AF1461" s="30">
        <f t="shared" ca="1" si="891"/>
        <v>0.81657276989659289</v>
      </c>
      <c r="AG1461" s="30">
        <f t="shared" ca="1" si="891"/>
        <v>0.97877155547091954</v>
      </c>
      <c r="AH1461" s="30">
        <f>IF(Riskregister!$E$9="",0,COUNTIF(BJ$4:BJ$53,"&lt;"&amp;AF1461)*IF(AG1461&lt;0.5,Riskregister!$K$9+(Riskregister!$L$9-Riskregister!$K$9)*SQRT(AG1461/2),Riskregister!$L$9-(Riskregister!$L$9-Riskregister!$K$9)*SQRT((1-AG1461)/2)))</f>
        <v>0</v>
      </c>
      <c r="AI1461" s="30">
        <f t="shared" ca="1" si="892"/>
        <v>0.98448778737419473</v>
      </c>
      <c r="AJ1461" s="30">
        <f t="shared" ca="1" si="892"/>
        <v>0.69235374040341802</v>
      </c>
      <c r="AK1461" s="30">
        <f>IF(Riskregister!$E$10="",0,COUNTIF(BK$4:BK$53,"&lt;"&amp;AI1461)*IF(AJ1461&lt;0.5,Riskregister!$K$10+(Riskregister!$L$10-Riskregister!$K$10)*SQRT(AJ1461/2),Riskregister!$L$10-(Riskregister!$L$10-Riskregister!$K$10)*SQRT((1-AJ1461)/2)))</f>
        <v>0</v>
      </c>
      <c r="AL1461" s="30">
        <f t="shared" ca="1" si="893"/>
        <v>0.59221163520658981</v>
      </c>
      <c r="AM1461" s="30">
        <f t="shared" ca="1" si="893"/>
        <v>0.66047472535693663</v>
      </c>
      <c r="AN1461" s="30">
        <f>IF(Riskregister!$E$11="",0,COUNTIF(BL$4:BL$53,"&lt;"&amp;AL1461)*IF(AM1461&lt;0.5,Riskregister!$K$11+(Riskregister!$L$11-Riskregister!$K$11)*SQRT(AM1461/2),Riskregister!$L$11-(Riskregister!$L$11-Riskregister!$K$11)*SQRT((1-AM1461)/2)))</f>
        <v>0</v>
      </c>
      <c r="AO1461" s="30">
        <f t="shared" ca="1" si="894"/>
        <v>0.54653120565543034</v>
      </c>
      <c r="AP1461" s="30">
        <f t="shared" ca="1" si="894"/>
        <v>0.57608022388586122</v>
      </c>
      <c r="AQ1461" s="30">
        <f>IF(Riskregister!$E$12="",0,COUNTIF(BM$4:BM$53,"&lt;"&amp;AO1461)*IF(AP1461&lt;0.5,Riskregister!$K$12+(Riskregister!$L$12-Riskregister!$K$12)*SQRT(AP1461/2),Riskregister!$L$12-(Riskregister!$L$12-Riskregister!$K$12)*SQRT((1-AP1461)/2)))</f>
        <v>0</v>
      </c>
      <c r="AR1461" s="30">
        <f t="shared" ca="1" si="895"/>
        <v>0.12961197057134677</v>
      </c>
      <c r="AS1461" s="30">
        <f t="shared" ca="1" si="895"/>
        <v>0.31729204384810106</v>
      </c>
      <c r="AT1461" s="30">
        <f>IF(Riskregister!$E$13="",0,COUNTIF(BN$4:BN$53,"&lt;"&amp;AR1461)*IF(AS1461&lt;0.5,Riskregister!$K$13+(Riskregister!$L$13-Riskregister!$K$13)*SQRT(AS1461/2),Riskregister!$L$13-(Riskregister!$L$13-Riskregister!$K$13)*SQRT((1-AS1461)/2)))</f>
        <v>0</v>
      </c>
      <c r="AU1461" s="30">
        <f t="shared" ca="1" si="896"/>
        <v>0.24397247250507426</v>
      </c>
      <c r="AV1461" s="30">
        <f t="shared" ca="1" si="896"/>
        <v>0.76435185890916235</v>
      </c>
      <c r="AW1461" s="30">
        <f>IF(Riskregister!$E$14="",0,COUNTIF(BO$4:BO$53,"&lt;"&amp;AU1461)*IF(AV1461&lt;0.5,Riskregister!$K$14+(Riskregister!$L$14-Riskregister!$K$14)*SQRT(AV1461/2),Riskregister!$L$14-(Riskregister!$L$14-Riskregister!$K$14)*SQRT((1-AV1461)/2)))</f>
        <v>0</v>
      </c>
      <c r="AX1461" s="30">
        <f t="shared" ca="1" si="897"/>
        <v>0.85720126784050665</v>
      </c>
      <c r="AY1461" s="30">
        <f t="shared" ca="1" si="897"/>
        <v>0.39293846225278173</v>
      </c>
      <c r="AZ1461" s="30">
        <f>IF(Riskregister!$E$15="",0,COUNTIF(BP$4:BP$53,"&lt;"&amp;AX1461)*IF(AY1461&lt;0.5,Riskregister!$K$15+(Riskregister!$L$15-Riskregister!$K$15)*SQRT(AY1461/2),Riskregister!$L$15-(Riskregister!$L$15-Riskregister!$K$15)*SQRT((1-AY1461)/2)))</f>
        <v>0</v>
      </c>
      <c r="BA1461" s="30">
        <f t="shared" ca="1" si="898"/>
        <v>0.54054015708724157</v>
      </c>
      <c r="BB1461" s="30">
        <f t="shared" ca="1" si="898"/>
        <v>0.86914638707949599</v>
      </c>
      <c r="BC1461" s="30">
        <f>IF(Riskregister!$E$16="",0,COUNTIF(BQ$4:BQ$53,"&lt;"&amp;BA1461)*IF(BB1461&lt;0.5,Riskregister!$K$16+(Riskregister!$L$16-Riskregister!$K$16)*SQRT(BB1461/2),Riskregister!$L$16-(Riskregister!$L$16-Riskregister!$K$16)*SQRT((1-BB1461)/2)))</f>
        <v>0</v>
      </c>
      <c r="BD1461" s="30">
        <f t="shared" ca="1" si="874"/>
        <v>16501600.481919553</v>
      </c>
    </row>
    <row r="1462" spans="20:56" x14ac:dyDescent="0.35">
      <c r="T1462" s="30">
        <f t="shared" ca="1" si="887"/>
        <v>0.84784057374570154</v>
      </c>
      <c r="U1462" s="30">
        <f t="shared" ca="1" si="887"/>
        <v>0.89762513832632351</v>
      </c>
      <c r="V1462" s="30">
        <f ca="1">IF(Riskregister!$E$5="",0,COUNTIF(BF$4:BF$53,"&lt;"&amp;T1462)*IF(U1462&lt;0.5,Riskregister!$K$5+(Riskregister!$L$5-Riskregister!$K$5)*SQRT(U1462/2),Riskregister!$L$5-(Riskregister!$L$5-Riskregister!$K$5)*SQRT((1-U1462)/2)))</f>
        <v>2989134.7359682736</v>
      </c>
      <c r="W1462" s="30">
        <f t="shared" ca="1" si="888"/>
        <v>0.3658073159595131</v>
      </c>
      <c r="X1462" s="30">
        <f t="shared" ca="1" si="888"/>
        <v>0.35934524843577342</v>
      </c>
      <c r="Y1462" s="30">
        <f ca="1">IF(Riskregister!$E$6="",0,COUNTIF(BG$4:BG$53,"&lt;"&amp;W1462)*IF(X1462&lt;0.5,Riskregister!$K$6+(Riskregister!$L$6-Riskregister!$K$6)*SQRT(X1462/2),Riskregister!$L$6-(Riskregister!$L$6-Riskregister!$K$6)*SQRT((1-X1462)/2)))</f>
        <v>962980.53872032207</v>
      </c>
      <c r="Z1462" s="30">
        <f t="shared" ca="1" si="889"/>
        <v>0.49042190844056288</v>
      </c>
      <c r="AA1462" s="30">
        <f t="shared" ca="1" si="889"/>
        <v>0.62324198613156367</v>
      </c>
      <c r="AB1462" s="30">
        <f ca="1">IF(Riskregister!$E$7="",0,COUNTIF(BH$4:BH$53,"&lt;"&amp;Z1462)*IF(AA1462&lt;0.5,Riskregister!$K$7+(Riskregister!$L$7-Riskregister!$K$7)*SQRT(AA1462/2),Riskregister!$L$7-(Riskregister!$L$7-Riskregister!$K$7)*SQRT((1-AA1462)/2)))</f>
        <v>1488544.3397619925</v>
      </c>
      <c r="AC1462" s="30">
        <f t="shared" ca="1" si="890"/>
        <v>0.26056647550039402</v>
      </c>
      <c r="AD1462" s="30">
        <f t="shared" ca="1" si="890"/>
        <v>0.35437206374071262</v>
      </c>
      <c r="AE1462" s="30">
        <f ca="1">IF(Riskregister!$E$8="",0,COUNTIF(BI$4:BI$53,"&lt;"&amp;AC1462)*IF(AD1462&lt;0.5,Riskregister!$K$8+(Riskregister!$L$8-Riskregister!$K$8)*SQRT(AD1462/2),Riskregister!$L$8-(Riskregister!$L$8-Riskregister!$K$8)*SQRT((1-AD1462)/2)))</f>
        <v>4556786.2939593643</v>
      </c>
      <c r="AF1462" s="30">
        <f t="shared" ca="1" si="891"/>
        <v>0.68685435860398969</v>
      </c>
      <c r="AG1462" s="30">
        <f t="shared" ca="1" si="891"/>
        <v>0.24852909041181126</v>
      </c>
      <c r="AH1462" s="30">
        <f>IF(Riskregister!$E$9="",0,COUNTIF(BJ$4:BJ$53,"&lt;"&amp;AF1462)*IF(AG1462&lt;0.5,Riskregister!$K$9+(Riskregister!$L$9-Riskregister!$K$9)*SQRT(AG1462/2),Riskregister!$L$9-(Riskregister!$L$9-Riskregister!$K$9)*SQRT((1-AG1462)/2)))</f>
        <v>0</v>
      </c>
      <c r="AI1462" s="30">
        <f t="shared" ca="1" si="892"/>
        <v>0.89964589774846238</v>
      </c>
      <c r="AJ1462" s="30">
        <f t="shared" ca="1" si="892"/>
        <v>0.75183527423858687</v>
      </c>
      <c r="AK1462" s="30">
        <f>IF(Riskregister!$E$10="",0,COUNTIF(BK$4:BK$53,"&lt;"&amp;AI1462)*IF(AJ1462&lt;0.5,Riskregister!$K$10+(Riskregister!$L$10-Riskregister!$K$10)*SQRT(AJ1462/2),Riskregister!$L$10-(Riskregister!$L$10-Riskregister!$K$10)*SQRT((1-AJ1462)/2)))</f>
        <v>0</v>
      </c>
      <c r="AL1462" s="30">
        <f t="shared" ca="1" si="893"/>
        <v>0.84633289310861426</v>
      </c>
      <c r="AM1462" s="30">
        <f t="shared" ca="1" si="893"/>
        <v>0.29035444848034309</v>
      </c>
      <c r="AN1462" s="30">
        <f>IF(Riskregister!$E$11="",0,COUNTIF(BL$4:BL$53,"&lt;"&amp;AL1462)*IF(AM1462&lt;0.5,Riskregister!$K$11+(Riskregister!$L$11-Riskregister!$K$11)*SQRT(AM1462/2),Riskregister!$L$11-(Riskregister!$L$11-Riskregister!$K$11)*SQRT((1-AM1462)/2)))</f>
        <v>0</v>
      </c>
      <c r="AO1462" s="30">
        <f t="shared" ca="1" si="894"/>
        <v>0.9515412549968193</v>
      </c>
      <c r="AP1462" s="30">
        <f t="shared" ca="1" si="894"/>
        <v>0.47338657481279367</v>
      </c>
      <c r="AQ1462" s="30">
        <f>IF(Riskregister!$E$12="",0,COUNTIF(BM$4:BM$53,"&lt;"&amp;AO1462)*IF(AP1462&lt;0.5,Riskregister!$K$12+(Riskregister!$L$12-Riskregister!$K$12)*SQRT(AP1462/2),Riskregister!$L$12-(Riskregister!$L$12-Riskregister!$K$12)*SQRT((1-AP1462)/2)))</f>
        <v>0</v>
      </c>
      <c r="AR1462" s="30">
        <f t="shared" ca="1" si="895"/>
        <v>0.11670523376194541</v>
      </c>
      <c r="AS1462" s="30">
        <f t="shared" ca="1" si="895"/>
        <v>0.75645650740715997</v>
      </c>
      <c r="AT1462" s="30">
        <f>IF(Riskregister!$E$13="",0,COUNTIF(BN$4:BN$53,"&lt;"&amp;AR1462)*IF(AS1462&lt;0.5,Riskregister!$K$13+(Riskregister!$L$13-Riskregister!$K$13)*SQRT(AS1462/2),Riskregister!$L$13-(Riskregister!$L$13-Riskregister!$K$13)*SQRT((1-AS1462)/2)))</f>
        <v>0</v>
      </c>
      <c r="AU1462" s="30">
        <f t="shared" ca="1" si="896"/>
        <v>0.18545028664407104</v>
      </c>
      <c r="AV1462" s="30">
        <f t="shared" ca="1" si="896"/>
        <v>0.62088240660128591</v>
      </c>
      <c r="AW1462" s="30">
        <f>IF(Riskregister!$E$14="",0,COUNTIF(BO$4:BO$53,"&lt;"&amp;AU1462)*IF(AV1462&lt;0.5,Riskregister!$K$14+(Riskregister!$L$14-Riskregister!$K$14)*SQRT(AV1462/2),Riskregister!$L$14-(Riskregister!$L$14-Riskregister!$K$14)*SQRT((1-AV1462)/2)))</f>
        <v>0</v>
      </c>
      <c r="AX1462" s="30">
        <f t="shared" ca="1" si="897"/>
        <v>0.74044470697855835</v>
      </c>
      <c r="AY1462" s="30">
        <f t="shared" ca="1" si="897"/>
        <v>5.9670670717782759E-2</v>
      </c>
      <c r="AZ1462" s="30">
        <f>IF(Riskregister!$E$15="",0,COUNTIF(BP$4:BP$53,"&lt;"&amp;AX1462)*IF(AY1462&lt;0.5,Riskregister!$K$15+(Riskregister!$L$15-Riskregister!$K$15)*SQRT(AY1462/2),Riskregister!$L$15-(Riskregister!$L$15-Riskregister!$K$15)*SQRT((1-AY1462)/2)))</f>
        <v>0</v>
      </c>
      <c r="BA1462" s="30">
        <f t="shared" ca="1" si="898"/>
        <v>0.99967102220811133</v>
      </c>
      <c r="BB1462" s="30">
        <f t="shared" ca="1" si="898"/>
        <v>0.95188967746423192</v>
      </c>
      <c r="BC1462" s="30">
        <f>IF(Riskregister!$E$16="",0,COUNTIF(BQ$4:BQ$53,"&lt;"&amp;BA1462)*IF(BB1462&lt;0.5,Riskregister!$K$16+(Riskregister!$L$16-Riskregister!$K$16)*SQRT(BB1462/2),Riskregister!$L$16-(Riskregister!$L$16-Riskregister!$K$16)*SQRT((1-BB1462)/2)))</f>
        <v>0</v>
      </c>
      <c r="BD1462" s="30">
        <f t="shared" ca="1" si="874"/>
        <v>9997445.9084099531</v>
      </c>
    </row>
    <row r="1463" spans="20:56" x14ac:dyDescent="0.35">
      <c r="T1463" s="30">
        <f t="shared" ca="1" si="887"/>
        <v>0.6974763533721039</v>
      </c>
      <c r="U1463" s="30">
        <f t="shared" ca="1" si="887"/>
        <v>0.84253567691082343</v>
      </c>
      <c r="V1463" s="30">
        <f ca="1">IF(Riskregister!$E$5="",0,COUNTIF(BF$4:BF$53,"&lt;"&amp;T1463)*IF(U1463&lt;0.5,Riskregister!$K$5+(Riskregister!$L$5-Riskregister!$K$5)*SQRT(U1463/2),Riskregister!$L$5-(Riskregister!$L$5-Riskregister!$K$5)*SQRT((1-U1463)/2)))</f>
        <v>1894933.4663586726</v>
      </c>
      <c r="W1463" s="30">
        <f t="shared" ca="1" si="888"/>
        <v>0.40944193765589776</v>
      </c>
      <c r="X1463" s="30">
        <f t="shared" ca="1" si="888"/>
        <v>9.7268410641659919E-2</v>
      </c>
      <c r="Y1463" s="30">
        <f ca="1">IF(Riskregister!$E$6="",0,COUNTIF(BG$4:BG$53,"&lt;"&amp;W1463)*IF(X1463&lt;0.5,Riskregister!$K$6+(Riskregister!$L$6-Riskregister!$K$6)*SQRT(X1463/2),Riskregister!$L$6-(Riskregister!$L$6-Riskregister!$K$6)*SQRT((1-X1463)/2)))</f>
        <v>596956.9564064712</v>
      </c>
      <c r="Z1463" s="30">
        <f t="shared" ca="1" si="889"/>
        <v>0.41261955338429834</v>
      </c>
      <c r="AA1463" s="30">
        <f t="shared" ca="1" si="889"/>
        <v>0.94161882637177108</v>
      </c>
      <c r="AB1463" s="30">
        <f ca="1">IF(Riskregister!$E$7="",0,COUNTIF(BH$4:BH$53,"&lt;"&amp;Z1463)*IF(AA1463&lt;0.5,Riskregister!$K$7+(Riskregister!$L$7-Riskregister!$K$7)*SQRT(AA1463/2),Riskregister!$L$7-(Riskregister!$L$7-Riskregister!$K$7)*SQRT((1-AA1463)/2)))</f>
        <v>2041209.6881878709</v>
      </c>
      <c r="AC1463" s="30">
        <f t="shared" ca="1" si="890"/>
        <v>0.46639730316337902</v>
      </c>
      <c r="AD1463" s="30">
        <f t="shared" ca="1" si="890"/>
        <v>0.42749877937328795</v>
      </c>
      <c r="AE1463" s="30">
        <f ca="1">IF(Riskregister!$E$8="",0,COUNTIF(BI$4:BI$53,"&lt;"&amp;AC1463)*IF(AD1463&lt;0.5,Riskregister!$K$8+(Riskregister!$L$8-Riskregister!$K$8)*SQRT(AD1463/2),Riskregister!$L$8-(Riskregister!$L$8-Riskregister!$K$8)*SQRT((1-AD1463)/2)))</f>
        <v>4945905.6677189693</v>
      </c>
      <c r="AF1463" s="30">
        <f t="shared" ca="1" si="891"/>
        <v>0.21847354880055525</v>
      </c>
      <c r="AG1463" s="30">
        <f t="shared" ca="1" si="891"/>
        <v>0.72888643535900344</v>
      </c>
      <c r="AH1463" s="30">
        <f>IF(Riskregister!$E$9="",0,COUNTIF(BJ$4:BJ$53,"&lt;"&amp;AF1463)*IF(AG1463&lt;0.5,Riskregister!$K$9+(Riskregister!$L$9-Riskregister!$K$9)*SQRT(AG1463/2),Riskregister!$L$9-(Riskregister!$L$9-Riskregister!$K$9)*SQRT((1-AG1463)/2)))</f>
        <v>0</v>
      </c>
      <c r="AI1463" s="30">
        <f t="shared" ca="1" si="892"/>
        <v>0.55623524926741741</v>
      </c>
      <c r="AJ1463" s="30">
        <f t="shared" ca="1" si="892"/>
        <v>0.70947482592654976</v>
      </c>
      <c r="AK1463" s="30">
        <f>IF(Riskregister!$E$10="",0,COUNTIF(BK$4:BK$53,"&lt;"&amp;AI1463)*IF(AJ1463&lt;0.5,Riskregister!$K$10+(Riskregister!$L$10-Riskregister!$K$10)*SQRT(AJ1463/2),Riskregister!$L$10-(Riskregister!$L$10-Riskregister!$K$10)*SQRT((1-AJ1463)/2)))</f>
        <v>0</v>
      </c>
      <c r="AL1463" s="30">
        <f t="shared" ca="1" si="893"/>
        <v>0.71194505036202038</v>
      </c>
      <c r="AM1463" s="30">
        <f t="shared" ca="1" si="893"/>
        <v>0.98112276974228407</v>
      </c>
      <c r="AN1463" s="30">
        <f>IF(Riskregister!$E$11="",0,COUNTIF(BL$4:BL$53,"&lt;"&amp;AL1463)*IF(AM1463&lt;0.5,Riskregister!$K$11+(Riskregister!$L$11-Riskregister!$K$11)*SQRT(AM1463/2),Riskregister!$L$11-(Riskregister!$L$11-Riskregister!$K$11)*SQRT((1-AM1463)/2)))</f>
        <v>0</v>
      </c>
      <c r="AO1463" s="30">
        <f t="shared" ca="1" si="894"/>
        <v>0.50202117289594939</v>
      </c>
      <c r="AP1463" s="30">
        <f t="shared" ca="1" si="894"/>
        <v>0.98513983731632027</v>
      </c>
      <c r="AQ1463" s="30">
        <f>IF(Riskregister!$E$12="",0,COUNTIF(BM$4:BM$53,"&lt;"&amp;AO1463)*IF(AP1463&lt;0.5,Riskregister!$K$12+(Riskregister!$L$12-Riskregister!$K$12)*SQRT(AP1463/2),Riskregister!$L$12-(Riskregister!$L$12-Riskregister!$K$12)*SQRT((1-AP1463)/2)))</f>
        <v>0</v>
      </c>
      <c r="AR1463" s="30">
        <f t="shared" ca="1" si="895"/>
        <v>0.39951665073431242</v>
      </c>
      <c r="AS1463" s="30">
        <f t="shared" ca="1" si="895"/>
        <v>0.14348586009935238</v>
      </c>
      <c r="AT1463" s="30">
        <f>IF(Riskregister!$E$13="",0,COUNTIF(BN$4:BN$53,"&lt;"&amp;AR1463)*IF(AS1463&lt;0.5,Riskregister!$K$13+(Riskregister!$L$13-Riskregister!$K$13)*SQRT(AS1463/2),Riskregister!$L$13-(Riskregister!$L$13-Riskregister!$K$13)*SQRT((1-AS1463)/2)))</f>
        <v>0</v>
      </c>
      <c r="AU1463" s="30">
        <f t="shared" ca="1" si="896"/>
        <v>0.90551265876171261</v>
      </c>
      <c r="AV1463" s="30">
        <f t="shared" ca="1" si="896"/>
        <v>0.60769100530593168</v>
      </c>
      <c r="AW1463" s="30">
        <f>IF(Riskregister!$E$14="",0,COUNTIF(BO$4:BO$53,"&lt;"&amp;AU1463)*IF(AV1463&lt;0.5,Riskregister!$K$14+(Riskregister!$L$14-Riskregister!$K$14)*SQRT(AV1463/2),Riskregister!$L$14-(Riskregister!$L$14-Riskregister!$K$14)*SQRT((1-AV1463)/2)))</f>
        <v>0</v>
      </c>
      <c r="AX1463" s="30">
        <f t="shared" ca="1" si="897"/>
        <v>0.29248852799272518</v>
      </c>
      <c r="AY1463" s="30">
        <f t="shared" ca="1" si="897"/>
        <v>0.60080587719919332</v>
      </c>
      <c r="AZ1463" s="30">
        <f>IF(Riskregister!$E$15="",0,COUNTIF(BP$4:BP$53,"&lt;"&amp;AX1463)*IF(AY1463&lt;0.5,Riskregister!$K$15+(Riskregister!$L$15-Riskregister!$K$15)*SQRT(AY1463/2),Riskregister!$L$15-(Riskregister!$L$15-Riskregister!$K$15)*SQRT((1-AY1463)/2)))</f>
        <v>0</v>
      </c>
      <c r="BA1463" s="30">
        <f t="shared" ca="1" si="898"/>
        <v>0.75500908366143515</v>
      </c>
      <c r="BB1463" s="30">
        <f t="shared" ca="1" si="898"/>
        <v>0.64612474394684949</v>
      </c>
      <c r="BC1463" s="30">
        <f>IF(Riskregister!$E$16="",0,COUNTIF(BQ$4:BQ$53,"&lt;"&amp;BA1463)*IF(BB1463&lt;0.5,Riskregister!$K$16+(Riskregister!$L$16-Riskregister!$K$16)*SQRT(BB1463/2),Riskregister!$L$16-(Riskregister!$L$16-Riskregister!$K$16)*SQRT((1-BB1463)/2)))</f>
        <v>0</v>
      </c>
      <c r="BD1463" s="30">
        <f t="shared" ca="1" si="874"/>
        <v>9479005.7786719836</v>
      </c>
    </row>
    <row r="1464" spans="20:56" x14ac:dyDescent="0.35">
      <c r="T1464" s="30">
        <f t="shared" ref="T1464:U1483" ca="1" si="899">RAND()</f>
        <v>0.34786490572701945</v>
      </c>
      <c r="U1464" s="30">
        <f t="shared" ca="1" si="899"/>
        <v>2.4279068321162667E-2</v>
      </c>
      <c r="V1464" s="30">
        <f ca="1">IF(Riskregister!$E$5="",0,COUNTIF(BF$4:BF$53,"&lt;"&amp;T1464)*IF(U1464&lt;0.5,Riskregister!$K$5+(Riskregister!$L$5-Riskregister!$K$5)*SQRT(U1464/2),Riskregister!$L$5-(Riskregister!$L$5-Riskregister!$K$5)*SQRT((1-U1464)/2)))</f>
        <v>598742.3981508282</v>
      </c>
      <c r="W1464" s="30">
        <f t="shared" ref="W1464:X1483" ca="1" si="900">RAND()</f>
        <v>0.77314360299356211</v>
      </c>
      <c r="X1464" s="30">
        <f t="shared" ca="1" si="900"/>
        <v>0.65950454929508295</v>
      </c>
      <c r="Y1464" s="30">
        <f ca="1">IF(Riskregister!$E$6="",0,COUNTIF(BG$4:BG$53,"&lt;"&amp;W1464)*IF(X1464&lt;0.5,Riskregister!$K$6+(Riskregister!$L$6-Riskregister!$K$6)*SQRT(X1464/2),Riskregister!$L$6-(Riskregister!$L$6-Riskregister!$K$6)*SQRT((1-X1464)/2)))</f>
        <v>3771901.3326879591</v>
      </c>
      <c r="Z1464" s="30">
        <f t="shared" ref="Z1464:AA1483" ca="1" si="901">RAND()</f>
        <v>0.86545811544578266</v>
      </c>
      <c r="AA1464" s="30">
        <f t="shared" ca="1" si="901"/>
        <v>0.18991716409474368</v>
      </c>
      <c r="AB1464" s="30">
        <f ca="1">IF(Riskregister!$E$7="",0,COUNTIF(BH$4:BH$53,"&lt;"&amp;Z1464)*IF(AA1464&lt;0.5,Riskregister!$K$7+(Riskregister!$L$7-Riskregister!$K$7)*SQRT(AA1464/2),Riskregister!$L$7-(Riskregister!$L$7-Riskregister!$K$7)*SQRT((1-AA1464)/2)))</f>
        <v>1420683.5377016792</v>
      </c>
      <c r="AC1464" s="30">
        <f t="shared" ref="AC1464:AD1483" ca="1" si="902">RAND()</f>
        <v>0.51780421541122301</v>
      </c>
      <c r="AD1464" s="30">
        <f t="shared" ca="1" si="902"/>
        <v>0.67689975134045177</v>
      </c>
      <c r="AE1464" s="30">
        <f ca="1">IF(Riskregister!$E$8="",0,COUNTIF(BI$4:BI$53,"&lt;"&amp;AC1464)*IF(AD1464&lt;0.5,Riskregister!$K$8+(Riskregister!$L$8-Riskregister!$K$8)*SQRT(AD1464/2),Riskregister!$L$8-(Riskregister!$L$8-Riskregister!$K$8)*SQRT((1-AD1464)/2)))</f>
        <v>9332744.9132757057</v>
      </c>
      <c r="AF1464" s="30">
        <f t="shared" ref="AF1464:AG1483" ca="1" si="903">RAND()</f>
        <v>0.23760356140957861</v>
      </c>
      <c r="AG1464" s="30">
        <f t="shared" ca="1" si="903"/>
        <v>0.95611083202569636</v>
      </c>
      <c r="AH1464" s="30">
        <f>IF(Riskregister!$E$9="",0,COUNTIF(BJ$4:BJ$53,"&lt;"&amp;AF1464)*IF(AG1464&lt;0.5,Riskregister!$K$9+(Riskregister!$L$9-Riskregister!$K$9)*SQRT(AG1464/2),Riskregister!$L$9-(Riskregister!$L$9-Riskregister!$K$9)*SQRT((1-AG1464)/2)))</f>
        <v>0</v>
      </c>
      <c r="AI1464" s="30">
        <f t="shared" ref="AI1464:AJ1483" ca="1" si="904">RAND()</f>
        <v>0.81221019019250063</v>
      </c>
      <c r="AJ1464" s="30">
        <f t="shared" ca="1" si="904"/>
        <v>0.61653278828091052</v>
      </c>
      <c r="AK1464" s="30">
        <f>IF(Riskregister!$E$10="",0,COUNTIF(BK$4:BK$53,"&lt;"&amp;AI1464)*IF(AJ1464&lt;0.5,Riskregister!$K$10+(Riskregister!$L$10-Riskregister!$K$10)*SQRT(AJ1464/2),Riskregister!$L$10-(Riskregister!$L$10-Riskregister!$K$10)*SQRT((1-AJ1464)/2)))</f>
        <v>0</v>
      </c>
      <c r="AL1464" s="30">
        <f t="shared" ref="AL1464:AM1483" ca="1" si="905">RAND()</f>
        <v>0.94859887994793701</v>
      </c>
      <c r="AM1464" s="30">
        <f t="shared" ca="1" si="905"/>
        <v>0.85284944827136588</v>
      </c>
      <c r="AN1464" s="30">
        <f>IF(Riskregister!$E$11="",0,COUNTIF(BL$4:BL$53,"&lt;"&amp;AL1464)*IF(AM1464&lt;0.5,Riskregister!$K$11+(Riskregister!$L$11-Riskregister!$K$11)*SQRT(AM1464/2),Riskregister!$L$11-(Riskregister!$L$11-Riskregister!$K$11)*SQRT((1-AM1464)/2)))</f>
        <v>0</v>
      </c>
      <c r="AO1464" s="30">
        <f t="shared" ref="AO1464:AP1483" ca="1" si="906">RAND()</f>
        <v>8.3894764115672982E-2</v>
      </c>
      <c r="AP1464" s="30">
        <f t="shared" ca="1" si="906"/>
        <v>0.66810049768096091</v>
      </c>
      <c r="AQ1464" s="30">
        <f>IF(Riskregister!$E$12="",0,COUNTIF(BM$4:BM$53,"&lt;"&amp;AO1464)*IF(AP1464&lt;0.5,Riskregister!$K$12+(Riskregister!$L$12-Riskregister!$K$12)*SQRT(AP1464/2),Riskregister!$L$12-(Riskregister!$L$12-Riskregister!$K$12)*SQRT((1-AP1464)/2)))</f>
        <v>0</v>
      </c>
      <c r="AR1464" s="30">
        <f t="shared" ref="AR1464:AS1483" ca="1" si="907">RAND()</f>
        <v>3.1858786157637931E-2</v>
      </c>
      <c r="AS1464" s="30">
        <f t="shared" ca="1" si="907"/>
        <v>0.45197302892598568</v>
      </c>
      <c r="AT1464" s="30">
        <f>IF(Riskregister!$E$13="",0,COUNTIF(BN$4:BN$53,"&lt;"&amp;AR1464)*IF(AS1464&lt;0.5,Riskregister!$K$13+(Riskregister!$L$13-Riskregister!$K$13)*SQRT(AS1464/2),Riskregister!$L$13-(Riskregister!$L$13-Riskregister!$K$13)*SQRT((1-AS1464)/2)))</f>
        <v>0</v>
      </c>
      <c r="AU1464" s="30">
        <f t="shared" ref="AU1464:AV1483" ca="1" si="908">RAND()</f>
        <v>0.36510166107515907</v>
      </c>
      <c r="AV1464" s="30">
        <f t="shared" ca="1" si="908"/>
        <v>0.25659412230348322</v>
      </c>
      <c r="AW1464" s="30">
        <f>IF(Riskregister!$E$14="",0,COUNTIF(BO$4:BO$53,"&lt;"&amp;AU1464)*IF(AV1464&lt;0.5,Riskregister!$K$14+(Riskregister!$L$14-Riskregister!$K$14)*SQRT(AV1464/2),Riskregister!$L$14-(Riskregister!$L$14-Riskregister!$K$14)*SQRT((1-AV1464)/2)))</f>
        <v>0</v>
      </c>
      <c r="AX1464" s="30">
        <f t="shared" ref="AX1464:AY1483" ca="1" si="909">RAND()</f>
        <v>0.86885316710809157</v>
      </c>
      <c r="AY1464" s="30">
        <f t="shared" ca="1" si="909"/>
        <v>0.14824602355736161</v>
      </c>
      <c r="AZ1464" s="30">
        <f>IF(Riskregister!$E$15="",0,COUNTIF(BP$4:BP$53,"&lt;"&amp;AX1464)*IF(AY1464&lt;0.5,Riskregister!$K$15+(Riskregister!$L$15-Riskregister!$K$15)*SQRT(AY1464/2),Riskregister!$L$15-(Riskregister!$L$15-Riskregister!$K$15)*SQRT((1-AY1464)/2)))</f>
        <v>0</v>
      </c>
      <c r="BA1464" s="30">
        <f t="shared" ref="BA1464:BB1483" ca="1" si="910">RAND()</f>
        <v>0.16245898294957939</v>
      </c>
      <c r="BB1464" s="30">
        <f t="shared" ca="1" si="910"/>
        <v>0.61335638424340611</v>
      </c>
      <c r="BC1464" s="30">
        <f>IF(Riskregister!$E$16="",0,COUNTIF(BQ$4:BQ$53,"&lt;"&amp;BA1464)*IF(BB1464&lt;0.5,Riskregister!$K$16+(Riskregister!$L$16-Riskregister!$K$16)*SQRT(BB1464/2),Riskregister!$L$16-(Riskregister!$L$16-Riskregister!$K$16)*SQRT((1-BB1464)/2)))</f>
        <v>0</v>
      </c>
      <c r="BD1464" s="30">
        <f t="shared" ca="1" si="874"/>
        <v>15124072.181816172</v>
      </c>
    </row>
    <row r="1465" spans="20:56" x14ac:dyDescent="0.35">
      <c r="T1465" s="30">
        <f t="shared" ca="1" si="899"/>
        <v>0.14863028671724265</v>
      </c>
      <c r="U1465" s="30">
        <f t="shared" ca="1" si="899"/>
        <v>0.6303149315108002</v>
      </c>
      <c r="V1465" s="30">
        <f ca="1">IF(Riskregister!$E$5="",0,COUNTIF(BF$4:BF$53,"&lt;"&amp;T1465)*IF(U1465&lt;0.5,Riskregister!$K$5+(Riskregister!$L$5-Riskregister!$K$5)*SQRT(U1465/2),Riskregister!$L$5-(Riskregister!$L$5-Riskregister!$K$5)*SQRT((1-U1465)/2)))</f>
        <v>813060.14325463201</v>
      </c>
      <c r="W1465" s="30">
        <f t="shared" ca="1" si="900"/>
        <v>0.70745661538382232</v>
      </c>
      <c r="X1465" s="30">
        <f t="shared" ca="1" si="900"/>
        <v>0.21305567834712014</v>
      </c>
      <c r="Y1465" s="30">
        <f ca="1">IF(Riskregister!$E$6="",0,COUNTIF(BG$4:BG$53,"&lt;"&amp;W1465)*IF(X1465&lt;0.5,Riskregister!$K$6+(Riskregister!$L$6-Riskregister!$K$6)*SQRT(X1465/2),Riskregister!$L$6-(Riskregister!$L$6-Riskregister!$K$6)*SQRT((1-X1465)/2)))</f>
        <v>2362484.5503722895</v>
      </c>
      <c r="Z1465" s="30">
        <f t="shared" ca="1" si="901"/>
        <v>0.3838733291687052</v>
      </c>
      <c r="AA1465" s="30">
        <f t="shared" ca="1" si="901"/>
        <v>0.39067750423793957</v>
      </c>
      <c r="AB1465" s="30">
        <f ca="1">IF(Riskregister!$E$7="",0,COUNTIF(BH$4:BH$53,"&lt;"&amp;Z1465)*IF(AA1465&lt;0.5,Riskregister!$K$7+(Riskregister!$L$7-Riskregister!$K$7)*SQRT(AA1465/2),Riskregister!$L$7-(Riskregister!$L$7-Riskregister!$K$7)*SQRT((1-AA1465)/2)))</f>
        <v>1023450.0167201143</v>
      </c>
      <c r="AC1465" s="30">
        <f t="shared" ca="1" si="902"/>
        <v>0.24563904055090291</v>
      </c>
      <c r="AD1465" s="30">
        <f t="shared" ca="1" si="902"/>
        <v>0.62865946142509743</v>
      </c>
      <c r="AE1465" s="30">
        <f ca="1">IF(Riskregister!$E$8="",0,COUNTIF(BI$4:BI$53,"&lt;"&amp;AC1465)*IF(AD1465&lt;0.5,Riskregister!$K$8+(Riskregister!$L$8-Riskregister!$K$8)*SQRT(AD1465/2),Riskregister!$L$8-(Riskregister!$L$8-Riskregister!$K$8)*SQRT((1-AD1465)/2)))</f>
        <v>5949589.5276849782</v>
      </c>
      <c r="AF1465" s="30">
        <f t="shared" ca="1" si="903"/>
        <v>0.30205605750635167</v>
      </c>
      <c r="AG1465" s="30">
        <f t="shared" ca="1" si="903"/>
        <v>0.53110275132266782</v>
      </c>
      <c r="AH1465" s="30">
        <f>IF(Riskregister!$E$9="",0,COUNTIF(BJ$4:BJ$53,"&lt;"&amp;AF1465)*IF(AG1465&lt;0.5,Riskregister!$K$9+(Riskregister!$L$9-Riskregister!$K$9)*SQRT(AG1465/2),Riskregister!$L$9-(Riskregister!$L$9-Riskregister!$K$9)*SQRT((1-AG1465)/2)))</f>
        <v>0</v>
      </c>
      <c r="AI1465" s="30">
        <f t="shared" ca="1" si="904"/>
        <v>0.71582949987557454</v>
      </c>
      <c r="AJ1465" s="30">
        <f t="shared" ca="1" si="904"/>
        <v>0.77128870353148937</v>
      </c>
      <c r="AK1465" s="30">
        <f>IF(Riskregister!$E$10="",0,COUNTIF(BK$4:BK$53,"&lt;"&amp;AI1465)*IF(AJ1465&lt;0.5,Riskregister!$K$10+(Riskregister!$L$10-Riskregister!$K$10)*SQRT(AJ1465/2),Riskregister!$L$10-(Riskregister!$L$10-Riskregister!$K$10)*SQRT((1-AJ1465)/2)))</f>
        <v>0</v>
      </c>
      <c r="AL1465" s="30">
        <f t="shared" ca="1" si="905"/>
        <v>0.7288202466926077</v>
      </c>
      <c r="AM1465" s="30">
        <f t="shared" ca="1" si="905"/>
        <v>0.78139965583163695</v>
      </c>
      <c r="AN1465" s="30">
        <f>IF(Riskregister!$E$11="",0,COUNTIF(BL$4:BL$53,"&lt;"&amp;AL1465)*IF(AM1465&lt;0.5,Riskregister!$K$11+(Riskregister!$L$11-Riskregister!$K$11)*SQRT(AM1465/2),Riskregister!$L$11-(Riskregister!$L$11-Riskregister!$K$11)*SQRT((1-AM1465)/2)))</f>
        <v>0</v>
      </c>
      <c r="AO1465" s="30">
        <f t="shared" ca="1" si="906"/>
        <v>0.82082173606095199</v>
      </c>
      <c r="AP1465" s="30">
        <f t="shared" ca="1" si="906"/>
        <v>0.74344301947226699</v>
      </c>
      <c r="AQ1465" s="30">
        <f>IF(Riskregister!$E$12="",0,COUNTIF(BM$4:BM$53,"&lt;"&amp;AO1465)*IF(AP1465&lt;0.5,Riskregister!$K$12+(Riskregister!$L$12-Riskregister!$K$12)*SQRT(AP1465/2),Riskregister!$L$12-(Riskregister!$L$12-Riskregister!$K$12)*SQRT((1-AP1465)/2)))</f>
        <v>0</v>
      </c>
      <c r="AR1465" s="30">
        <f t="shared" ca="1" si="907"/>
        <v>0.53504492569259976</v>
      </c>
      <c r="AS1465" s="30">
        <f t="shared" ca="1" si="907"/>
        <v>0.72831724000412867</v>
      </c>
      <c r="AT1465" s="30">
        <f>IF(Riskregister!$E$13="",0,COUNTIF(BN$4:BN$53,"&lt;"&amp;AR1465)*IF(AS1465&lt;0.5,Riskregister!$K$13+(Riskregister!$L$13-Riskregister!$K$13)*SQRT(AS1465/2),Riskregister!$L$13-(Riskregister!$L$13-Riskregister!$K$13)*SQRT((1-AS1465)/2)))</f>
        <v>0</v>
      </c>
      <c r="AU1465" s="30">
        <f t="shared" ca="1" si="908"/>
        <v>0.48818198122589473</v>
      </c>
      <c r="AV1465" s="30">
        <f t="shared" ca="1" si="908"/>
        <v>0.33652143152439062</v>
      </c>
      <c r="AW1465" s="30">
        <f>IF(Riskregister!$E$14="",0,COUNTIF(BO$4:BO$53,"&lt;"&amp;AU1465)*IF(AV1465&lt;0.5,Riskregister!$K$14+(Riskregister!$L$14-Riskregister!$K$14)*SQRT(AV1465/2),Riskregister!$L$14-(Riskregister!$L$14-Riskregister!$K$14)*SQRT((1-AV1465)/2)))</f>
        <v>0</v>
      </c>
      <c r="AX1465" s="30">
        <f t="shared" ca="1" si="909"/>
        <v>0.81392760483659587</v>
      </c>
      <c r="AY1465" s="30">
        <f t="shared" ca="1" si="909"/>
        <v>0.58138506456034988</v>
      </c>
      <c r="AZ1465" s="30">
        <f>IF(Riskregister!$E$15="",0,COUNTIF(BP$4:BP$53,"&lt;"&amp;AX1465)*IF(AY1465&lt;0.5,Riskregister!$K$15+(Riskregister!$L$15-Riskregister!$K$15)*SQRT(AY1465/2),Riskregister!$L$15-(Riskregister!$L$15-Riskregister!$K$15)*SQRT((1-AY1465)/2)))</f>
        <v>0</v>
      </c>
      <c r="BA1465" s="30">
        <f t="shared" ca="1" si="910"/>
        <v>0.44172683024679305</v>
      </c>
      <c r="BB1465" s="30">
        <f t="shared" ca="1" si="910"/>
        <v>0.47722218362872137</v>
      </c>
      <c r="BC1465" s="30">
        <f>IF(Riskregister!$E$16="",0,COUNTIF(BQ$4:BQ$53,"&lt;"&amp;BA1465)*IF(BB1465&lt;0.5,Riskregister!$K$16+(Riskregister!$L$16-Riskregister!$K$16)*SQRT(BB1465/2),Riskregister!$L$16-(Riskregister!$L$16-Riskregister!$K$16)*SQRT((1-BB1465)/2)))</f>
        <v>0</v>
      </c>
      <c r="BD1465" s="30">
        <f t="shared" ca="1" si="874"/>
        <v>10148584.238032013</v>
      </c>
    </row>
    <row r="1466" spans="20:56" x14ac:dyDescent="0.35">
      <c r="T1466" s="30">
        <f t="shared" ca="1" si="899"/>
        <v>0.75079853077753178</v>
      </c>
      <c r="U1466" s="30">
        <f t="shared" ca="1" si="899"/>
        <v>0.91339737880953653</v>
      </c>
      <c r="V1466" s="30">
        <f ca="1">IF(Riskregister!$E$5="",0,COUNTIF(BF$4:BF$53,"&lt;"&amp;T1466)*IF(U1466&lt;0.5,Riskregister!$K$5+(Riskregister!$L$5-Riskregister!$K$5)*SQRT(U1466/2),Riskregister!$L$5-(Riskregister!$L$5-Riskregister!$K$5)*SQRT((1-U1466)/2)))</f>
        <v>2531798.243394623</v>
      </c>
      <c r="W1466" s="30">
        <f t="shared" ca="1" si="900"/>
        <v>0.27425204795816382</v>
      </c>
      <c r="X1466" s="30">
        <f t="shared" ca="1" si="900"/>
        <v>0.71849660306073959</v>
      </c>
      <c r="Y1466" s="30">
        <f ca="1">IF(Riskregister!$E$6="",0,COUNTIF(BG$4:BG$53,"&lt;"&amp;W1466)*IF(X1466&lt;0.5,Riskregister!$K$6+(Riskregister!$L$6-Riskregister!$K$6)*SQRT(X1466/2),Riskregister!$L$6-(Riskregister!$L$6-Riskregister!$K$6)*SQRT((1-X1466)/2)))</f>
        <v>1324695.9921327271</v>
      </c>
      <c r="Z1466" s="30">
        <f t="shared" ca="1" si="901"/>
        <v>0.73242577997237235</v>
      </c>
      <c r="AA1466" s="30">
        <f t="shared" ca="1" si="901"/>
        <v>0.77184209887308786</v>
      </c>
      <c r="AB1466" s="30">
        <f ca="1">IF(Riskregister!$E$7="",0,COUNTIF(BH$4:BH$53,"&lt;"&amp;Z1466)*IF(AA1466&lt;0.5,Riskregister!$K$7+(Riskregister!$L$7-Riskregister!$K$7)*SQRT(AA1466/2),Riskregister!$L$7-(Riskregister!$L$7-Riskregister!$K$7)*SQRT((1-AA1466)/2)))</f>
        <v>2254283.8838121155</v>
      </c>
      <c r="AC1466" s="30">
        <f t="shared" ca="1" si="902"/>
        <v>0.30808701280507822</v>
      </c>
      <c r="AD1466" s="30">
        <f t="shared" ca="1" si="902"/>
        <v>0.87391109759132279</v>
      </c>
      <c r="AE1466" s="30">
        <f ca="1">IF(Riskregister!$E$8="",0,COUNTIF(BI$4:BI$53,"&lt;"&amp;AC1466)*IF(AD1466&lt;0.5,Riskregister!$K$8+(Riskregister!$L$8-Riskregister!$K$8)*SQRT(AD1466/2),Riskregister!$L$8-(Riskregister!$L$8-Riskregister!$K$8)*SQRT((1-AD1466)/2)))</f>
        <v>7639786.5121105341</v>
      </c>
      <c r="AF1466" s="30">
        <f t="shared" ca="1" si="903"/>
        <v>0.92733062605999572</v>
      </c>
      <c r="AG1466" s="30">
        <f t="shared" ca="1" si="903"/>
        <v>0.9079846939327616</v>
      </c>
      <c r="AH1466" s="30">
        <f>IF(Riskregister!$E$9="",0,COUNTIF(BJ$4:BJ$53,"&lt;"&amp;AF1466)*IF(AG1466&lt;0.5,Riskregister!$K$9+(Riskregister!$L$9-Riskregister!$K$9)*SQRT(AG1466/2),Riskregister!$L$9-(Riskregister!$L$9-Riskregister!$K$9)*SQRT((1-AG1466)/2)))</f>
        <v>0</v>
      </c>
      <c r="AI1466" s="30">
        <f t="shared" ca="1" si="904"/>
        <v>0.71292219650432309</v>
      </c>
      <c r="AJ1466" s="30">
        <f t="shared" ca="1" si="904"/>
        <v>0.61211873837614783</v>
      </c>
      <c r="AK1466" s="30">
        <f>IF(Riskregister!$E$10="",0,COUNTIF(BK$4:BK$53,"&lt;"&amp;AI1466)*IF(AJ1466&lt;0.5,Riskregister!$K$10+(Riskregister!$L$10-Riskregister!$K$10)*SQRT(AJ1466/2),Riskregister!$L$10-(Riskregister!$L$10-Riskregister!$K$10)*SQRT((1-AJ1466)/2)))</f>
        <v>0</v>
      </c>
      <c r="AL1466" s="30">
        <f t="shared" ca="1" si="905"/>
        <v>0.72733578883103545</v>
      </c>
      <c r="AM1466" s="30">
        <f t="shared" ca="1" si="905"/>
        <v>0.6404685383463451</v>
      </c>
      <c r="AN1466" s="30">
        <f>IF(Riskregister!$E$11="",0,COUNTIF(BL$4:BL$53,"&lt;"&amp;AL1466)*IF(AM1466&lt;0.5,Riskregister!$K$11+(Riskregister!$L$11-Riskregister!$K$11)*SQRT(AM1466/2),Riskregister!$L$11-(Riskregister!$L$11-Riskregister!$K$11)*SQRT((1-AM1466)/2)))</f>
        <v>0</v>
      </c>
      <c r="AO1466" s="30">
        <f t="shared" ca="1" si="906"/>
        <v>0.70642750692703205</v>
      </c>
      <c r="AP1466" s="30">
        <f t="shared" ca="1" si="906"/>
        <v>0.28320799351780823</v>
      </c>
      <c r="AQ1466" s="30">
        <f>IF(Riskregister!$E$12="",0,COUNTIF(BM$4:BM$53,"&lt;"&amp;AO1466)*IF(AP1466&lt;0.5,Riskregister!$K$12+(Riskregister!$L$12-Riskregister!$K$12)*SQRT(AP1466/2),Riskregister!$L$12-(Riskregister!$L$12-Riskregister!$K$12)*SQRT((1-AP1466)/2)))</f>
        <v>0</v>
      </c>
      <c r="AR1466" s="30">
        <f t="shared" ca="1" si="907"/>
        <v>0.80509876709398431</v>
      </c>
      <c r="AS1466" s="30">
        <f t="shared" ca="1" si="907"/>
        <v>0.91903658218548856</v>
      </c>
      <c r="AT1466" s="30">
        <f>IF(Riskregister!$E$13="",0,COUNTIF(BN$4:BN$53,"&lt;"&amp;AR1466)*IF(AS1466&lt;0.5,Riskregister!$K$13+(Riskregister!$L$13-Riskregister!$K$13)*SQRT(AS1466/2),Riskregister!$L$13-(Riskregister!$L$13-Riskregister!$K$13)*SQRT((1-AS1466)/2)))</f>
        <v>0</v>
      </c>
      <c r="AU1466" s="30">
        <f t="shared" ca="1" si="908"/>
        <v>0.85356996862677825</v>
      </c>
      <c r="AV1466" s="30">
        <f t="shared" ca="1" si="908"/>
        <v>0.28200670002627992</v>
      </c>
      <c r="AW1466" s="30">
        <f>IF(Riskregister!$E$14="",0,COUNTIF(BO$4:BO$53,"&lt;"&amp;AU1466)*IF(AV1466&lt;0.5,Riskregister!$K$14+(Riskregister!$L$14-Riskregister!$K$14)*SQRT(AV1466/2),Riskregister!$L$14-(Riskregister!$L$14-Riskregister!$K$14)*SQRT((1-AV1466)/2)))</f>
        <v>0</v>
      </c>
      <c r="AX1466" s="30">
        <f t="shared" ca="1" si="909"/>
        <v>0.75358025991644373</v>
      </c>
      <c r="AY1466" s="30">
        <f t="shared" ca="1" si="909"/>
        <v>0.14568611753258742</v>
      </c>
      <c r="AZ1466" s="30">
        <f>IF(Riskregister!$E$15="",0,COUNTIF(BP$4:BP$53,"&lt;"&amp;AX1466)*IF(AY1466&lt;0.5,Riskregister!$K$15+(Riskregister!$L$15-Riskregister!$K$15)*SQRT(AY1466/2),Riskregister!$L$15-(Riskregister!$L$15-Riskregister!$K$15)*SQRT((1-AY1466)/2)))</f>
        <v>0</v>
      </c>
      <c r="BA1466" s="30">
        <f t="shared" ca="1" si="910"/>
        <v>0.58610116523260936</v>
      </c>
      <c r="BB1466" s="30">
        <f t="shared" ca="1" si="910"/>
        <v>0.21379602158971733</v>
      </c>
      <c r="BC1466" s="30">
        <f>IF(Riskregister!$E$16="",0,COUNTIF(BQ$4:BQ$53,"&lt;"&amp;BA1466)*IF(BB1466&lt;0.5,Riskregister!$K$16+(Riskregister!$L$16-Riskregister!$K$16)*SQRT(BB1466/2),Riskregister!$L$16-(Riskregister!$L$16-Riskregister!$K$16)*SQRT((1-BB1466)/2)))</f>
        <v>0</v>
      </c>
      <c r="BD1466" s="30">
        <f t="shared" ca="1" si="874"/>
        <v>13750564.631450001</v>
      </c>
    </row>
    <row r="1467" spans="20:56" x14ac:dyDescent="0.35">
      <c r="T1467" s="30">
        <f t="shared" ca="1" si="899"/>
        <v>0.7966237238150965</v>
      </c>
      <c r="U1467" s="30">
        <f t="shared" ca="1" si="899"/>
        <v>0.7254155872562047</v>
      </c>
      <c r="V1467" s="30">
        <f ca="1">IF(Riskregister!$E$5="",0,COUNTIF(BF$4:BF$53,"&lt;"&amp;T1467)*IF(U1467&lt;0.5,Riskregister!$K$5+(Riskregister!$L$5-Riskregister!$K$5)*SQRT(U1467/2),Riskregister!$L$5-(Riskregister!$L$5-Riskregister!$K$5)*SQRT((1-U1467)/2)))</f>
        <v>2166308.3335202802</v>
      </c>
      <c r="W1467" s="30">
        <f t="shared" ca="1" si="900"/>
        <v>0.77795627048278904</v>
      </c>
      <c r="X1467" s="30">
        <f t="shared" ca="1" si="900"/>
        <v>0.58511423483190617</v>
      </c>
      <c r="Y1467" s="30">
        <f ca="1">IF(Riskregister!$E$6="",0,COUNTIF(BG$4:BG$53,"&lt;"&amp;W1467)*IF(X1467&lt;0.5,Riskregister!$K$6+(Riskregister!$L$6-Riskregister!$K$6)*SQRT(X1467/2),Riskregister!$L$6-(Riskregister!$L$6-Riskregister!$K$6)*SQRT((1-X1467)/2)))</f>
        <v>3540521.507280292</v>
      </c>
      <c r="Z1467" s="30">
        <f t="shared" ca="1" si="901"/>
        <v>0.99096207253431168</v>
      </c>
      <c r="AA1467" s="30">
        <f t="shared" ca="1" si="901"/>
        <v>0.83181412233745911</v>
      </c>
      <c r="AB1467" s="30">
        <f ca="1">IF(Riskregister!$E$7="",0,COUNTIF(BH$4:BH$53,"&lt;"&amp;Z1467)*IF(AA1467&lt;0.5,Riskregister!$K$7+(Riskregister!$L$7-Riskregister!$K$7)*SQRT(AA1467/2),Riskregister!$L$7-(Riskregister!$L$7-Riskregister!$K$7)*SQRT((1-AA1467)/2)))</f>
        <v>3880555.3948140237</v>
      </c>
      <c r="AC1467" s="30">
        <f t="shared" ca="1" si="902"/>
        <v>0.70663340451022749</v>
      </c>
      <c r="AD1467" s="30">
        <f t="shared" ca="1" si="902"/>
        <v>0.38021339416448763</v>
      </c>
      <c r="AE1467" s="30">
        <f ca="1">IF(Riskregister!$E$8="",0,COUNTIF(BI$4:BI$53,"&lt;"&amp;AC1467)*IF(AD1467&lt;0.5,Riskregister!$K$8+(Riskregister!$L$8-Riskregister!$K$8)*SQRT(AD1467/2),Riskregister!$L$8-(Riskregister!$L$8-Riskregister!$K$8)*SQRT((1-AD1467)/2)))</f>
        <v>9397030.6219232976</v>
      </c>
      <c r="AF1467" s="30">
        <f t="shared" ca="1" si="903"/>
        <v>0.55678882653177997</v>
      </c>
      <c r="AG1467" s="30">
        <f t="shared" ca="1" si="903"/>
        <v>0.18755538127190918</v>
      </c>
      <c r="AH1467" s="30">
        <f>IF(Riskregister!$E$9="",0,COUNTIF(BJ$4:BJ$53,"&lt;"&amp;AF1467)*IF(AG1467&lt;0.5,Riskregister!$K$9+(Riskregister!$L$9-Riskregister!$K$9)*SQRT(AG1467/2),Riskregister!$L$9-(Riskregister!$L$9-Riskregister!$K$9)*SQRT((1-AG1467)/2)))</f>
        <v>0</v>
      </c>
      <c r="AI1467" s="30">
        <f t="shared" ca="1" si="904"/>
        <v>3.3992869630189548E-2</v>
      </c>
      <c r="AJ1467" s="30">
        <f t="shared" ca="1" si="904"/>
        <v>0.99580541707335246</v>
      </c>
      <c r="AK1467" s="30">
        <f>IF(Riskregister!$E$10="",0,COUNTIF(BK$4:BK$53,"&lt;"&amp;AI1467)*IF(AJ1467&lt;0.5,Riskregister!$K$10+(Riskregister!$L$10-Riskregister!$K$10)*SQRT(AJ1467/2),Riskregister!$L$10-(Riskregister!$L$10-Riskregister!$K$10)*SQRT((1-AJ1467)/2)))</f>
        <v>0</v>
      </c>
      <c r="AL1467" s="30">
        <f t="shared" ca="1" si="905"/>
        <v>0.78047891674653858</v>
      </c>
      <c r="AM1467" s="30">
        <f t="shared" ca="1" si="905"/>
        <v>0.69878572280116347</v>
      </c>
      <c r="AN1467" s="30">
        <f>IF(Riskregister!$E$11="",0,COUNTIF(BL$4:BL$53,"&lt;"&amp;AL1467)*IF(AM1467&lt;0.5,Riskregister!$K$11+(Riskregister!$L$11-Riskregister!$K$11)*SQRT(AM1467/2),Riskregister!$L$11-(Riskregister!$L$11-Riskregister!$K$11)*SQRT((1-AM1467)/2)))</f>
        <v>0</v>
      </c>
      <c r="AO1467" s="30">
        <f t="shared" ca="1" si="906"/>
        <v>0.86277716035293051</v>
      </c>
      <c r="AP1467" s="30">
        <f t="shared" ca="1" si="906"/>
        <v>0.61405704885062085</v>
      </c>
      <c r="AQ1467" s="30">
        <f>IF(Riskregister!$E$12="",0,COUNTIF(BM$4:BM$53,"&lt;"&amp;AO1467)*IF(AP1467&lt;0.5,Riskregister!$K$12+(Riskregister!$L$12-Riskregister!$K$12)*SQRT(AP1467/2),Riskregister!$L$12-(Riskregister!$L$12-Riskregister!$K$12)*SQRT((1-AP1467)/2)))</f>
        <v>0</v>
      </c>
      <c r="AR1467" s="30">
        <f t="shared" ca="1" si="907"/>
        <v>0.45615171286094469</v>
      </c>
      <c r="AS1467" s="30">
        <f t="shared" ca="1" si="907"/>
        <v>0.27300144991293385</v>
      </c>
      <c r="AT1467" s="30">
        <f>IF(Riskregister!$E$13="",0,COUNTIF(BN$4:BN$53,"&lt;"&amp;AR1467)*IF(AS1467&lt;0.5,Riskregister!$K$13+(Riskregister!$L$13-Riskregister!$K$13)*SQRT(AS1467/2),Riskregister!$L$13-(Riskregister!$L$13-Riskregister!$K$13)*SQRT((1-AS1467)/2)))</f>
        <v>0</v>
      </c>
      <c r="AU1467" s="30">
        <f t="shared" ca="1" si="908"/>
        <v>0.10334891377910682</v>
      </c>
      <c r="AV1467" s="30">
        <f t="shared" ca="1" si="908"/>
        <v>0.60945693769913967</v>
      </c>
      <c r="AW1467" s="30">
        <f>IF(Riskregister!$E$14="",0,COUNTIF(BO$4:BO$53,"&lt;"&amp;AU1467)*IF(AV1467&lt;0.5,Riskregister!$K$14+(Riskregister!$L$14-Riskregister!$K$14)*SQRT(AV1467/2),Riskregister!$L$14-(Riskregister!$L$14-Riskregister!$K$14)*SQRT((1-AV1467)/2)))</f>
        <v>0</v>
      </c>
      <c r="AX1467" s="30">
        <f t="shared" ca="1" si="909"/>
        <v>0.53481640344238401</v>
      </c>
      <c r="AY1467" s="30">
        <f t="shared" ca="1" si="909"/>
        <v>0.75216078113811602</v>
      </c>
      <c r="AZ1467" s="30">
        <f>IF(Riskregister!$E$15="",0,COUNTIF(BP$4:BP$53,"&lt;"&amp;AX1467)*IF(AY1467&lt;0.5,Riskregister!$K$15+(Riskregister!$L$15-Riskregister!$K$15)*SQRT(AY1467/2),Riskregister!$L$15-(Riskregister!$L$15-Riskregister!$K$15)*SQRT((1-AY1467)/2)))</f>
        <v>0</v>
      </c>
      <c r="BA1467" s="30">
        <f t="shared" ca="1" si="910"/>
        <v>0.2456760304969855</v>
      </c>
      <c r="BB1467" s="30">
        <f t="shared" ca="1" si="910"/>
        <v>0.94427689139197613</v>
      </c>
      <c r="BC1467" s="30">
        <f>IF(Riskregister!$E$16="",0,COUNTIF(BQ$4:BQ$53,"&lt;"&amp;BA1467)*IF(BB1467&lt;0.5,Riskregister!$K$16+(Riskregister!$L$16-Riskregister!$K$16)*SQRT(BB1467/2),Riskregister!$L$16-(Riskregister!$L$16-Riskregister!$K$16)*SQRT((1-BB1467)/2)))</f>
        <v>0</v>
      </c>
      <c r="BD1467" s="30">
        <f t="shared" ca="1" si="874"/>
        <v>18984415.857537895</v>
      </c>
    </row>
    <row r="1468" spans="20:56" x14ac:dyDescent="0.35">
      <c r="T1468" s="30">
        <f t="shared" ca="1" si="899"/>
        <v>0.9121503399809987</v>
      </c>
      <c r="U1468" s="30">
        <f t="shared" ca="1" si="899"/>
        <v>0.61345022157628049</v>
      </c>
      <c r="V1468" s="30">
        <f ca="1">IF(Riskregister!$E$5="",0,COUNTIF(BF$4:BF$53,"&lt;"&amp;T1468)*IF(U1468&lt;0.5,Riskregister!$K$5+(Riskregister!$L$5-Riskregister!$K$5)*SQRT(U1468/2),Riskregister!$L$5-(Riskregister!$L$5-Riskregister!$K$5)*SQRT((1-U1468)/2)))</f>
        <v>2412997.9181338991</v>
      </c>
      <c r="W1468" s="30">
        <f t="shared" ca="1" si="900"/>
        <v>0.58637455997291366</v>
      </c>
      <c r="X1468" s="30">
        <f t="shared" ca="1" si="900"/>
        <v>0.60118208008741314</v>
      </c>
      <c r="Y1468" s="30">
        <f ca="1">IF(Riskregister!$E$6="",0,COUNTIF(BG$4:BG$53,"&lt;"&amp;W1468)*IF(X1468&lt;0.5,Riskregister!$K$6+(Riskregister!$L$6-Riskregister!$K$6)*SQRT(X1468/2),Riskregister!$L$6-(Riskregister!$L$6-Riskregister!$K$6)*SQRT((1-X1468)/2)))</f>
        <v>2392411.7066134242</v>
      </c>
      <c r="Z1468" s="30">
        <f t="shared" ca="1" si="901"/>
        <v>0.66651828697957138</v>
      </c>
      <c r="AA1468" s="30">
        <f t="shared" ca="1" si="901"/>
        <v>0.50085768423422661</v>
      </c>
      <c r="AB1468" s="30">
        <f ca="1">IF(Riskregister!$E$7="",0,COUNTIF(BH$4:BH$53,"&lt;"&amp;Z1468)*IF(AA1468&lt;0.5,Riskregister!$K$7+(Riskregister!$L$7-Riskregister!$K$7)*SQRT(AA1468/2),Riskregister!$L$7-(Riskregister!$L$7-Riskregister!$K$7)*SQRT((1-AA1468)/2)))</f>
        <v>1576051.1141424135</v>
      </c>
      <c r="AC1468" s="30">
        <f t="shared" ca="1" si="902"/>
        <v>0.5618019648298177</v>
      </c>
      <c r="AD1468" s="30">
        <f t="shared" ca="1" si="902"/>
        <v>0.48605585923413852</v>
      </c>
      <c r="AE1468" s="30">
        <f ca="1">IF(Riskregister!$E$8="",0,COUNTIF(BI$4:BI$53,"&lt;"&amp;AC1468)*IF(AD1468&lt;0.5,Riskregister!$K$8+(Riskregister!$L$8-Riskregister!$K$8)*SQRT(AD1468/2),Riskregister!$L$8-(Riskregister!$L$8-Riskregister!$K$8)*SQRT((1-AD1468)/2)))</f>
        <v>7850998.6827195957</v>
      </c>
      <c r="AF1468" s="30">
        <f t="shared" ca="1" si="903"/>
        <v>0.12812733461359416</v>
      </c>
      <c r="AG1468" s="30">
        <f t="shared" ca="1" si="903"/>
        <v>0.9549003700972224</v>
      </c>
      <c r="AH1468" s="30">
        <f>IF(Riskregister!$E$9="",0,COUNTIF(BJ$4:BJ$53,"&lt;"&amp;AF1468)*IF(AG1468&lt;0.5,Riskregister!$K$9+(Riskregister!$L$9-Riskregister!$K$9)*SQRT(AG1468/2),Riskregister!$L$9-(Riskregister!$L$9-Riskregister!$K$9)*SQRT((1-AG1468)/2)))</f>
        <v>0</v>
      </c>
      <c r="AI1468" s="30">
        <f t="shared" ca="1" si="904"/>
        <v>0.5145722013065388</v>
      </c>
      <c r="AJ1468" s="30">
        <f t="shared" ca="1" si="904"/>
        <v>3.5860041593614E-2</v>
      </c>
      <c r="AK1468" s="30">
        <f>IF(Riskregister!$E$10="",0,COUNTIF(BK$4:BK$53,"&lt;"&amp;AI1468)*IF(AJ1468&lt;0.5,Riskregister!$K$10+(Riskregister!$L$10-Riskregister!$K$10)*SQRT(AJ1468/2),Riskregister!$L$10-(Riskregister!$L$10-Riskregister!$K$10)*SQRT((1-AJ1468)/2)))</f>
        <v>0</v>
      </c>
      <c r="AL1468" s="30">
        <f t="shared" ca="1" si="905"/>
        <v>0.30022177464202349</v>
      </c>
      <c r="AM1468" s="30">
        <f t="shared" ca="1" si="905"/>
        <v>0.96944151414772983</v>
      </c>
      <c r="AN1468" s="30">
        <f>IF(Riskregister!$E$11="",0,COUNTIF(BL$4:BL$53,"&lt;"&amp;AL1468)*IF(AM1468&lt;0.5,Riskregister!$K$11+(Riskregister!$L$11-Riskregister!$K$11)*SQRT(AM1468/2),Riskregister!$L$11-(Riskregister!$L$11-Riskregister!$K$11)*SQRT((1-AM1468)/2)))</f>
        <v>0</v>
      </c>
      <c r="AO1468" s="30">
        <f t="shared" ca="1" si="906"/>
        <v>0.96404182139309724</v>
      </c>
      <c r="AP1468" s="30">
        <f t="shared" ca="1" si="906"/>
        <v>3.7111739935501653E-2</v>
      </c>
      <c r="AQ1468" s="30">
        <f>IF(Riskregister!$E$12="",0,COUNTIF(BM$4:BM$53,"&lt;"&amp;AO1468)*IF(AP1468&lt;0.5,Riskregister!$K$12+(Riskregister!$L$12-Riskregister!$K$12)*SQRT(AP1468/2),Riskregister!$L$12-(Riskregister!$L$12-Riskregister!$K$12)*SQRT((1-AP1468)/2)))</f>
        <v>0</v>
      </c>
      <c r="AR1468" s="30">
        <f t="shared" ca="1" si="907"/>
        <v>0.91697922553536459</v>
      </c>
      <c r="AS1468" s="30">
        <f t="shared" ca="1" si="907"/>
        <v>0.59486046829289607</v>
      </c>
      <c r="AT1468" s="30">
        <f>IF(Riskregister!$E$13="",0,COUNTIF(BN$4:BN$53,"&lt;"&amp;AR1468)*IF(AS1468&lt;0.5,Riskregister!$K$13+(Riskregister!$L$13-Riskregister!$K$13)*SQRT(AS1468/2),Riskregister!$L$13-(Riskregister!$L$13-Riskregister!$K$13)*SQRT((1-AS1468)/2)))</f>
        <v>0</v>
      </c>
      <c r="AU1468" s="30">
        <f t="shared" ca="1" si="908"/>
        <v>0.31346642755057064</v>
      </c>
      <c r="AV1468" s="30">
        <f t="shared" ca="1" si="908"/>
        <v>0.78346578362515495</v>
      </c>
      <c r="AW1468" s="30">
        <f>IF(Riskregister!$E$14="",0,COUNTIF(BO$4:BO$53,"&lt;"&amp;AU1468)*IF(AV1468&lt;0.5,Riskregister!$K$14+(Riskregister!$L$14-Riskregister!$K$14)*SQRT(AV1468/2),Riskregister!$L$14-(Riskregister!$L$14-Riskregister!$K$14)*SQRT((1-AV1468)/2)))</f>
        <v>0</v>
      </c>
      <c r="AX1468" s="30">
        <f t="shared" ca="1" si="909"/>
        <v>0.50407556194289493</v>
      </c>
      <c r="AY1468" s="30">
        <f t="shared" ca="1" si="909"/>
        <v>0.30966929023000589</v>
      </c>
      <c r="AZ1468" s="30">
        <f>IF(Riskregister!$E$15="",0,COUNTIF(BP$4:BP$53,"&lt;"&amp;AX1468)*IF(AY1468&lt;0.5,Riskregister!$K$15+(Riskregister!$L$15-Riskregister!$K$15)*SQRT(AY1468/2),Riskregister!$L$15-(Riskregister!$L$15-Riskregister!$K$15)*SQRT((1-AY1468)/2)))</f>
        <v>0</v>
      </c>
      <c r="BA1468" s="30">
        <f t="shared" ca="1" si="910"/>
        <v>0.16853492030144523</v>
      </c>
      <c r="BB1468" s="30">
        <f t="shared" ca="1" si="910"/>
        <v>0.11385547073382296</v>
      </c>
      <c r="BC1468" s="30">
        <f>IF(Riskregister!$E$16="",0,COUNTIF(BQ$4:BQ$53,"&lt;"&amp;BA1468)*IF(BB1468&lt;0.5,Riskregister!$K$16+(Riskregister!$L$16-Riskregister!$K$16)*SQRT(BB1468/2),Riskregister!$L$16-(Riskregister!$L$16-Riskregister!$K$16)*SQRT((1-BB1468)/2)))</f>
        <v>0</v>
      </c>
      <c r="BD1468" s="30">
        <f t="shared" ca="1" si="874"/>
        <v>14232459.421609331</v>
      </c>
    </row>
    <row r="1469" spans="20:56" x14ac:dyDescent="0.35">
      <c r="T1469" s="30">
        <f t="shared" ca="1" si="899"/>
        <v>0.69200667979838482</v>
      </c>
      <c r="U1469" s="30">
        <f t="shared" ca="1" si="899"/>
        <v>0.26817136202666447</v>
      </c>
      <c r="V1469" s="30">
        <f ca="1">IF(Riskregister!$E$5="",0,COUNTIF(BF$4:BF$53,"&lt;"&amp;T1469)*IF(U1469&lt;0.5,Riskregister!$K$5+(Riskregister!$L$5-Riskregister!$K$5)*SQRT(U1469/2),Riskregister!$L$5-(Riskregister!$L$5-Riskregister!$K$5)*SQRT((1-U1469)/2)))</f>
        <v>1259118.8105972977</v>
      </c>
      <c r="W1469" s="30">
        <f t="shared" ca="1" si="900"/>
        <v>0.30990305983315125</v>
      </c>
      <c r="X1469" s="30">
        <f t="shared" ca="1" si="900"/>
        <v>0.43744981210483258</v>
      </c>
      <c r="Y1469" s="30">
        <f ca="1">IF(Riskregister!$E$6="",0,COUNTIF(BG$4:BG$53,"&lt;"&amp;W1469)*IF(X1469&lt;0.5,Riskregister!$K$6+(Riskregister!$L$6-Riskregister!$K$6)*SQRT(X1469/2),Riskregister!$L$6-(Riskregister!$L$6-Riskregister!$K$6)*SQRT((1-X1469)/2)))</f>
        <v>1041824.6228341322</v>
      </c>
      <c r="Z1469" s="30">
        <f t="shared" ca="1" si="901"/>
        <v>0.49049234897832994</v>
      </c>
      <c r="AA1469" s="30">
        <f t="shared" ca="1" si="901"/>
        <v>0.37978736952558323</v>
      </c>
      <c r="AB1469" s="30">
        <f ca="1">IF(Riskregister!$E$7="",0,COUNTIF(BH$4:BH$53,"&lt;"&amp;Z1469)*IF(AA1469&lt;0.5,Riskregister!$K$7+(Riskregister!$L$7-Riskregister!$K$7)*SQRT(AA1469/2),Riskregister!$L$7-(Riskregister!$L$7-Riskregister!$K$7)*SQRT((1-AA1469)/2)))</f>
        <v>1215112.6432324662</v>
      </c>
      <c r="AC1469" s="30">
        <f t="shared" ca="1" si="902"/>
        <v>0.23632735853635523</v>
      </c>
      <c r="AD1469" s="30">
        <f t="shared" ca="1" si="902"/>
        <v>0.3496421307364338</v>
      </c>
      <c r="AE1469" s="30">
        <f ca="1">IF(Riskregister!$E$8="",0,COUNTIF(BI$4:BI$53,"&lt;"&amp;AC1469)*IF(AD1469&lt;0.5,Riskregister!$K$8+(Riskregister!$L$8-Riskregister!$K$8)*SQRT(AD1469/2),Riskregister!$L$8-(Riskregister!$L$8-Riskregister!$K$8)*SQRT((1-AD1469)/2)))</f>
        <v>4530291.2533215201</v>
      </c>
      <c r="AF1469" s="30">
        <f t="shared" ca="1" si="903"/>
        <v>0.42215362366235665</v>
      </c>
      <c r="AG1469" s="30">
        <f t="shared" ca="1" si="903"/>
        <v>0.10468081306502652</v>
      </c>
      <c r="AH1469" s="30">
        <f>IF(Riskregister!$E$9="",0,COUNTIF(BJ$4:BJ$53,"&lt;"&amp;AF1469)*IF(AG1469&lt;0.5,Riskregister!$K$9+(Riskregister!$L$9-Riskregister!$K$9)*SQRT(AG1469/2),Riskregister!$L$9-(Riskregister!$L$9-Riskregister!$K$9)*SQRT((1-AG1469)/2)))</f>
        <v>0</v>
      </c>
      <c r="AI1469" s="30">
        <f t="shared" ca="1" si="904"/>
        <v>0.54488053532554348</v>
      </c>
      <c r="AJ1469" s="30">
        <f t="shared" ca="1" si="904"/>
        <v>0.59433003164236098</v>
      </c>
      <c r="AK1469" s="30">
        <f>IF(Riskregister!$E$10="",0,COUNTIF(BK$4:BK$53,"&lt;"&amp;AI1469)*IF(AJ1469&lt;0.5,Riskregister!$K$10+(Riskregister!$L$10-Riskregister!$K$10)*SQRT(AJ1469/2),Riskregister!$L$10-(Riskregister!$L$10-Riskregister!$K$10)*SQRT((1-AJ1469)/2)))</f>
        <v>0</v>
      </c>
      <c r="AL1469" s="30">
        <f t="shared" ca="1" si="905"/>
        <v>9.0857935364185849E-2</v>
      </c>
      <c r="AM1469" s="30">
        <f t="shared" ca="1" si="905"/>
        <v>0.44622406672465442</v>
      </c>
      <c r="AN1469" s="30">
        <f>IF(Riskregister!$E$11="",0,COUNTIF(BL$4:BL$53,"&lt;"&amp;AL1469)*IF(AM1469&lt;0.5,Riskregister!$K$11+(Riskregister!$L$11-Riskregister!$K$11)*SQRT(AM1469/2),Riskregister!$L$11-(Riskregister!$L$11-Riskregister!$K$11)*SQRT((1-AM1469)/2)))</f>
        <v>0</v>
      </c>
      <c r="AO1469" s="30">
        <f t="shared" ca="1" si="906"/>
        <v>7.6510860126864588E-2</v>
      </c>
      <c r="AP1469" s="30">
        <f t="shared" ca="1" si="906"/>
        <v>0.93375929595908613</v>
      </c>
      <c r="AQ1469" s="30">
        <f>IF(Riskregister!$E$12="",0,COUNTIF(BM$4:BM$53,"&lt;"&amp;AO1469)*IF(AP1469&lt;0.5,Riskregister!$K$12+(Riskregister!$L$12-Riskregister!$K$12)*SQRT(AP1469/2),Riskregister!$L$12-(Riskregister!$L$12-Riskregister!$K$12)*SQRT((1-AP1469)/2)))</f>
        <v>0</v>
      </c>
      <c r="AR1469" s="30">
        <f t="shared" ca="1" si="907"/>
        <v>0.49574090667398663</v>
      </c>
      <c r="AS1469" s="30">
        <f t="shared" ca="1" si="907"/>
        <v>0.69909187772387893</v>
      </c>
      <c r="AT1469" s="30">
        <f>IF(Riskregister!$E$13="",0,COUNTIF(BN$4:BN$53,"&lt;"&amp;AR1469)*IF(AS1469&lt;0.5,Riskregister!$K$13+(Riskregister!$L$13-Riskregister!$K$13)*SQRT(AS1469/2),Riskregister!$L$13-(Riskregister!$L$13-Riskregister!$K$13)*SQRT((1-AS1469)/2)))</f>
        <v>0</v>
      </c>
      <c r="AU1469" s="30">
        <f t="shared" ca="1" si="908"/>
        <v>0.34296350729058067</v>
      </c>
      <c r="AV1469" s="30">
        <f t="shared" ca="1" si="908"/>
        <v>7.3976899713233735E-2</v>
      </c>
      <c r="AW1469" s="30">
        <f>IF(Riskregister!$E$14="",0,COUNTIF(BO$4:BO$53,"&lt;"&amp;AU1469)*IF(AV1469&lt;0.5,Riskregister!$K$14+(Riskregister!$L$14-Riskregister!$K$14)*SQRT(AV1469/2),Riskregister!$L$14-(Riskregister!$L$14-Riskregister!$K$14)*SQRT((1-AV1469)/2)))</f>
        <v>0</v>
      </c>
      <c r="AX1469" s="30">
        <f t="shared" ca="1" si="909"/>
        <v>0.12059131475964746</v>
      </c>
      <c r="AY1469" s="30">
        <f t="shared" ca="1" si="909"/>
        <v>0.16719886468547784</v>
      </c>
      <c r="AZ1469" s="30">
        <f>IF(Riskregister!$E$15="",0,COUNTIF(BP$4:BP$53,"&lt;"&amp;AX1469)*IF(AY1469&lt;0.5,Riskregister!$K$15+(Riskregister!$L$15-Riskregister!$K$15)*SQRT(AY1469/2),Riskregister!$L$15-(Riskregister!$L$15-Riskregister!$K$15)*SQRT((1-AY1469)/2)))</f>
        <v>0</v>
      </c>
      <c r="BA1469" s="30">
        <f t="shared" ca="1" si="910"/>
        <v>0.95379533222755064</v>
      </c>
      <c r="BB1469" s="30">
        <f t="shared" ca="1" si="910"/>
        <v>0.33585072081219258</v>
      </c>
      <c r="BC1469" s="30">
        <f>IF(Riskregister!$E$16="",0,COUNTIF(BQ$4:BQ$53,"&lt;"&amp;BA1469)*IF(BB1469&lt;0.5,Riskregister!$K$16+(Riskregister!$L$16-Riskregister!$K$16)*SQRT(BB1469/2),Riskregister!$L$16-(Riskregister!$L$16-Riskregister!$K$16)*SQRT((1-BB1469)/2)))</f>
        <v>0</v>
      </c>
      <c r="BD1469" s="30">
        <f t="shared" ca="1" si="874"/>
        <v>8046347.3299854156</v>
      </c>
    </row>
    <row r="1470" spans="20:56" x14ac:dyDescent="0.35">
      <c r="T1470" s="30">
        <f t="shared" ca="1" si="899"/>
        <v>0.51637635557471706</v>
      </c>
      <c r="U1470" s="30">
        <f t="shared" ca="1" si="899"/>
        <v>0.51480144470454925</v>
      </c>
      <c r="V1470" s="30">
        <f ca="1">IF(Riskregister!$E$5="",0,COUNTIF(BF$4:BF$53,"&lt;"&amp;T1470)*IF(U1470&lt;0.5,Riskregister!$K$5+(Riskregister!$L$5-Riskregister!$K$5)*SQRT(U1470/2),Riskregister!$L$5-(Riskregister!$L$5-Riskregister!$K$5)*SQRT((1-U1470)/2)))</f>
        <v>1513421.3742827824</v>
      </c>
      <c r="W1470" s="30">
        <f t="shared" ca="1" si="900"/>
        <v>0.34736611200247125</v>
      </c>
      <c r="X1470" s="30">
        <f t="shared" ca="1" si="900"/>
        <v>0.22623786011016866</v>
      </c>
      <c r="Y1470" s="30">
        <f ca="1">IF(Riskregister!$E$6="",0,COUNTIF(BG$4:BG$53,"&lt;"&amp;W1470)*IF(X1470&lt;0.5,Riskregister!$K$6+(Riskregister!$L$6-Riskregister!$K$6)*SQRT(X1470/2),Riskregister!$L$6-(Riskregister!$L$6-Riskregister!$K$6)*SQRT((1-X1470)/2)))</f>
        <v>805396.83958414686</v>
      </c>
      <c r="Z1470" s="30">
        <f t="shared" ca="1" si="901"/>
        <v>0.42775812505041522</v>
      </c>
      <c r="AA1470" s="30">
        <f t="shared" ca="1" si="901"/>
        <v>9.2187657083585006E-2</v>
      </c>
      <c r="AB1470" s="30">
        <f ca="1">IF(Riskregister!$E$7="",0,COUNTIF(BH$4:BH$53,"&lt;"&amp;Z1470)*IF(AA1470&lt;0.5,Riskregister!$K$7+(Riskregister!$L$7-Riskregister!$K$7)*SQRT(AA1470/2),Riskregister!$L$7-(Riskregister!$L$7-Riskregister!$K$7)*SQRT((1-AA1470)/2)))</f>
        <v>750858.94010134134</v>
      </c>
      <c r="AC1470" s="30">
        <f t="shared" ca="1" si="902"/>
        <v>0.10206605012830816</v>
      </c>
      <c r="AD1470" s="30">
        <f t="shared" ca="1" si="902"/>
        <v>6.8009312719432891E-2</v>
      </c>
      <c r="AE1470" s="30">
        <f ca="1">IF(Riskregister!$E$8="",0,COUNTIF(BI$4:BI$53,"&lt;"&amp;AC1470)*IF(AD1470&lt;0.5,Riskregister!$K$8+(Riskregister!$L$8-Riskregister!$K$8)*SQRT(AD1470/2),Riskregister!$L$8-(Riskregister!$L$8-Riskregister!$K$8)*SQRT((1-AD1470)/2)))</f>
        <v>1166696.5206957604</v>
      </c>
      <c r="AF1470" s="30">
        <f t="shared" ca="1" si="903"/>
        <v>0.59616229007318899</v>
      </c>
      <c r="AG1470" s="30">
        <f t="shared" ca="1" si="903"/>
        <v>0.36376505197370979</v>
      </c>
      <c r="AH1470" s="30">
        <f>IF(Riskregister!$E$9="",0,COUNTIF(BJ$4:BJ$53,"&lt;"&amp;AF1470)*IF(AG1470&lt;0.5,Riskregister!$K$9+(Riskregister!$L$9-Riskregister!$K$9)*SQRT(AG1470/2),Riskregister!$L$9-(Riskregister!$L$9-Riskregister!$K$9)*SQRT((1-AG1470)/2)))</f>
        <v>0</v>
      </c>
      <c r="AI1470" s="30">
        <f t="shared" ca="1" si="904"/>
        <v>0.99892965843762227</v>
      </c>
      <c r="AJ1470" s="30">
        <f t="shared" ca="1" si="904"/>
        <v>0.91647407950330295</v>
      </c>
      <c r="AK1470" s="30">
        <f>IF(Riskregister!$E$10="",0,COUNTIF(BK$4:BK$53,"&lt;"&amp;AI1470)*IF(AJ1470&lt;0.5,Riskregister!$K$10+(Riskregister!$L$10-Riskregister!$K$10)*SQRT(AJ1470/2),Riskregister!$L$10-(Riskregister!$L$10-Riskregister!$K$10)*SQRT((1-AJ1470)/2)))</f>
        <v>0</v>
      </c>
      <c r="AL1470" s="30">
        <f t="shared" ca="1" si="905"/>
        <v>0.43836387138480937</v>
      </c>
      <c r="AM1470" s="30">
        <f t="shared" ca="1" si="905"/>
        <v>0.12072567391556333</v>
      </c>
      <c r="AN1470" s="30">
        <f>IF(Riskregister!$E$11="",0,COUNTIF(BL$4:BL$53,"&lt;"&amp;AL1470)*IF(AM1470&lt;0.5,Riskregister!$K$11+(Riskregister!$L$11-Riskregister!$K$11)*SQRT(AM1470/2),Riskregister!$L$11-(Riskregister!$L$11-Riskregister!$K$11)*SQRT((1-AM1470)/2)))</f>
        <v>0</v>
      </c>
      <c r="AO1470" s="30">
        <f t="shared" ca="1" si="906"/>
        <v>0.52108151694401039</v>
      </c>
      <c r="AP1470" s="30">
        <f t="shared" ca="1" si="906"/>
        <v>0.78436839428162242</v>
      </c>
      <c r="AQ1470" s="30">
        <f>IF(Riskregister!$E$12="",0,COUNTIF(BM$4:BM$53,"&lt;"&amp;AO1470)*IF(AP1470&lt;0.5,Riskregister!$K$12+(Riskregister!$L$12-Riskregister!$K$12)*SQRT(AP1470/2),Riskregister!$L$12-(Riskregister!$L$12-Riskregister!$K$12)*SQRT((1-AP1470)/2)))</f>
        <v>0</v>
      </c>
      <c r="AR1470" s="30">
        <f t="shared" ca="1" si="907"/>
        <v>0.8194331752117382</v>
      </c>
      <c r="AS1470" s="30">
        <f t="shared" ca="1" si="907"/>
        <v>0.41893958232447948</v>
      </c>
      <c r="AT1470" s="30">
        <f>IF(Riskregister!$E$13="",0,COUNTIF(BN$4:BN$53,"&lt;"&amp;AR1470)*IF(AS1470&lt;0.5,Riskregister!$K$13+(Riskregister!$L$13-Riskregister!$K$13)*SQRT(AS1470/2),Riskregister!$L$13-(Riskregister!$L$13-Riskregister!$K$13)*SQRT((1-AS1470)/2)))</f>
        <v>0</v>
      </c>
      <c r="AU1470" s="30">
        <f t="shared" ca="1" si="908"/>
        <v>0.23497915721732787</v>
      </c>
      <c r="AV1470" s="30">
        <f t="shared" ca="1" si="908"/>
        <v>0.10387799928861097</v>
      </c>
      <c r="AW1470" s="30">
        <f>IF(Riskregister!$E$14="",0,COUNTIF(BO$4:BO$53,"&lt;"&amp;AU1470)*IF(AV1470&lt;0.5,Riskregister!$K$14+(Riskregister!$L$14-Riskregister!$K$14)*SQRT(AV1470/2),Riskregister!$L$14-(Riskregister!$L$14-Riskregister!$K$14)*SQRT((1-AV1470)/2)))</f>
        <v>0</v>
      </c>
      <c r="AX1470" s="30">
        <f t="shared" ca="1" si="909"/>
        <v>0.3418773870311288</v>
      </c>
      <c r="AY1470" s="30">
        <f t="shared" ca="1" si="909"/>
        <v>0.61585915539479408</v>
      </c>
      <c r="AZ1470" s="30">
        <f>IF(Riskregister!$E$15="",0,COUNTIF(BP$4:BP$53,"&lt;"&amp;AX1470)*IF(AY1470&lt;0.5,Riskregister!$K$15+(Riskregister!$L$15-Riskregister!$K$15)*SQRT(AY1470/2),Riskregister!$L$15-(Riskregister!$L$15-Riskregister!$K$15)*SQRT((1-AY1470)/2)))</f>
        <v>0</v>
      </c>
      <c r="BA1470" s="30">
        <f t="shared" ca="1" si="910"/>
        <v>7.0836738552037537E-2</v>
      </c>
      <c r="BB1470" s="30">
        <f t="shared" ca="1" si="910"/>
        <v>6.5348593982884284E-2</v>
      </c>
      <c r="BC1470" s="30">
        <f>IF(Riskregister!$E$16="",0,COUNTIF(BQ$4:BQ$53,"&lt;"&amp;BA1470)*IF(BB1470&lt;0.5,Riskregister!$K$16+(Riskregister!$L$16-Riskregister!$K$16)*SQRT(BB1470/2),Riskregister!$L$16-(Riskregister!$L$16-Riskregister!$K$16)*SQRT((1-BB1470)/2)))</f>
        <v>0</v>
      </c>
      <c r="BD1470" s="30">
        <f t="shared" ca="1" si="874"/>
        <v>4236373.6746640317</v>
      </c>
    </row>
    <row r="1471" spans="20:56" x14ac:dyDescent="0.35">
      <c r="T1471" s="30">
        <f t="shared" ca="1" si="899"/>
        <v>7.7545118323857576E-2</v>
      </c>
      <c r="U1471" s="30">
        <f t="shared" ca="1" si="899"/>
        <v>0.17359108367602738</v>
      </c>
      <c r="V1471" s="30">
        <f ca="1">IF(Riskregister!$E$5="",0,COUNTIF(BF$4:BF$53,"&lt;"&amp;T1471)*IF(U1471&lt;0.5,Riskregister!$K$5+(Riskregister!$L$5-Riskregister!$K$5)*SQRT(U1471/2),Riskregister!$L$5-(Riskregister!$L$5-Riskregister!$K$5)*SQRT((1-U1471)/2)))</f>
        <v>282574.87402293761</v>
      </c>
      <c r="W1471" s="30">
        <f t="shared" ca="1" si="900"/>
        <v>7.5579356628281413E-2</v>
      </c>
      <c r="X1471" s="30">
        <f t="shared" ca="1" si="900"/>
        <v>0.10061132409545492</v>
      </c>
      <c r="Y1471" s="30">
        <f ca="1">IF(Riskregister!$E$6="",0,COUNTIF(BG$4:BG$53,"&lt;"&amp;W1471)*IF(X1471&lt;0.5,Riskregister!$K$6+(Riskregister!$L$6-Riskregister!$K$6)*SQRT(X1471/2),Riskregister!$L$6-(Riskregister!$L$6-Riskregister!$K$6)*SQRT((1-X1471)/2)))</f>
        <v>0</v>
      </c>
      <c r="Z1471" s="30">
        <f t="shared" ca="1" si="901"/>
        <v>0.5766263524149805</v>
      </c>
      <c r="AA1471" s="30">
        <f t="shared" ca="1" si="901"/>
        <v>0.2894369769423254</v>
      </c>
      <c r="AB1471" s="30">
        <f ca="1">IF(Riskregister!$E$7="",0,COUNTIF(BH$4:BH$53,"&lt;"&amp;Z1471)*IF(AA1471&lt;0.5,Riskregister!$K$7+(Riskregister!$L$7-Riskregister!$K$7)*SQRT(AA1471/2),Riskregister!$L$7-(Riskregister!$L$7-Riskregister!$K$7)*SQRT((1-AA1471)/2)))</f>
        <v>1282026.1407536562</v>
      </c>
      <c r="AC1471" s="30">
        <f t="shared" ca="1" si="902"/>
        <v>0.41978910962856542</v>
      </c>
      <c r="AD1471" s="30">
        <f t="shared" ca="1" si="902"/>
        <v>0.75979985159620733</v>
      </c>
      <c r="AE1471" s="30">
        <f ca="1">IF(Riskregister!$E$8="",0,COUNTIF(BI$4:BI$53,"&lt;"&amp;AC1471)*IF(AD1471&lt;0.5,Riskregister!$K$8+(Riskregister!$L$8-Riskregister!$K$8)*SQRT(AD1471/2),Riskregister!$L$8-(Riskregister!$L$8-Riskregister!$K$8)*SQRT((1-AD1471)/2)))</f>
        <v>6742386.9848492499</v>
      </c>
      <c r="AF1471" s="30">
        <f t="shared" ca="1" si="903"/>
        <v>0.17223379063651312</v>
      </c>
      <c r="AG1471" s="30">
        <f t="shared" ca="1" si="903"/>
        <v>0.72666452054056652</v>
      </c>
      <c r="AH1471" s="30">
        <f>IF(Riskregister!$E$9="",0,COUNTIF(BJ$4:BJ$53,"&lt;"&amp;AF1471)*IF(AG1471&lt;0.5,Riskregister!$K$9+(Riskregister!$L$9-Riskregister!$K$9)*SQRT(AG1471/2),Riskregister!$L$9-(Riskregister!$L$9-Riskregister!$K$9)*SQRT((1-AG1471)/2)))</f>
        <v>0</v>
      </c>
      <c r="AI1471" s="30">
        <f t="shared" ca="1" si="904"/>
        <v>0.83241353827857145</v>
      </c>
      <c r="AJ1471" s="30">
        <f t="shared" ca="1" si="904"/>
        <v>0.95608567044595383</v>
      </c>
      <c r="AK1471" s="30">
        <f>IF(Riskregister!$E$10="",0,COUNTIF(BK$4:BK$53,"&lt;"&amp;AI1471)*IF(AJ1471&lt;0.5,Riskregister!$K$10+(Riskregister!$L$10-Riskregister!$K$10)*SQRT(AJ1471/2),Riskregister!$L$10-(Riskregister!$L$10-Riskregister!$K$10)*SQRT((1-AJ1471)/2)))</f>
        <v>0</v>
      </c>
      <c r="AL1471" s="30">
        <f t="shared" ca="1" si="905"/>
        <v>0.33610508440182707</v>
      </c>
      <c r="AM1471" s="30">
        <f t="shared" ca="1" si="905"/>
        <v>0.72109405451954534</v>
      </c>
      <c r="AN1471" s="30">
        <f>IF(Riskregister!$E$11="",0,COUNTIF(BL$4:BL$53,"&lt;"&amp;AL1471)*IF(AM1471&lt;0.5,Riskregister!$K$11+(Riskregister!$L$11-Riskregister!$K$11)*SQRT(AM1471/2),Riskregister!$L$11-(Riskregister!$L$11-Riskregister!$K$11)*SQRT((1-AM1471)/2)))</f>
        <v>0</v>
      </c>
      <c r="AO1471" s="30">
        <f t="shared" ca="1" si="906"/>
        <v>0.32369226488538672</v>
      </c>
      <c r="AP1471" s="30">
        <f t="shared" ca="1" si="906"/>
        <v>0.48320775456874865</v>
      </c>
      <c r="AQ1471" s="30">
        <f>IF(Riskregister!$E$12="",0,COUNTIF(BM$4:BM$53,"&lt;"&amp;AO1471)*IF(AP1471&lt;0.5,Riskregister!$K$12+(Riskregister!$L$12-Riskregister!$K$12)*SQRT(AP1471/2),Riskregister!$L$12-(Riskregister!$L$12-Riskregister!$K$12)*SQRT((1-AP1471)/2)))</f>
        <v>0</v>
      </c>
      <c r="AR1471" s="30">
        <f t="shared" ca="1" si="907"/>
        <v>0.48729445438321439</v>
      </c>
      <c r="AS1471" s="30">
        <f t="shared" ca="1" si="907"/>
        <v>0.15582722336531019</v>
      </c>
      <c r="AT1471" s="30">
        <f>IF(Riskregister!$E$13="",0,COUNTIF(BN$4:BN$53,"&lt;"&amp;AR1471)*IF(AS1471&lt;0.5,Riskregister!$K$13+(Riskregister!$L$13-Riskregister!$K$13)*SQRT(AS1471/2),Riskregister!$L$13-(Riskregister!$L$13-Riskregister!$K$13)*SQRT((1-AS1471)/2)))</f>
        <v>0</v>
      </c>
      <c r="AU1471" s="30">
        <f t="shared" ca="1" si="908"/>
        <v>0.87540421449419303</v>
      </c>
      <c r="AV1471" s="30">
        <f t="shared" ca="1" si="908"/>
        <v>0.63218082909018303</v>
      </c>
      <c r="AW1471" s="30">
        <f>IF(Riskregister!$E$14="",0,COUNTIF(BO$4:BO$53,"&lt;"&amp;AU1471)*IF(AV1471&lt;0.5,Riskregister!$K$14+(Riskregister!$L$14-Riskregister!$K$14)*SQRT(AV1471/2),Riskregister!$L$14-(Riskregister!$L$14-Riskregister!$K$14)*SQRT((1-AV1471)/2)))</f>
        <v>0</v>
      </c>
      <c r="AX1471" s="30">
        <f t="shared" ca="1" si="909"/>
        <v>0.15219387918413307</v>
      </c>
      <c r="AY1471" s="30">
        <f t="shared" ca="1" si="909"/>
        <v>0.41815144989393205</v>
      </c>
      <c r="AZ1471" s="30">
        <f>IF(Riskregister!$E$15="",0,COUNTIF(BP$4:BP$53,"&lt;"&amp;AX1471)*IF(AY1471&lt;0.5,Riskregister!$K$15+(Riskregister!$L$15-Riskregister!$K$15)*SQRT(AY1471/2),Riskregister!$L$15-(Riskregister!$L$15-Riskregister!$K$15)*SQRT((1-AY1471)/2)))</f>
        <v>0</v>
      </c>
      <c r="BA1471" s="30">
        <f t="shared" ca="1" si="910"/>
        <v>0.80092324311138274</v>
      </c>
      <c r="BB1471" s="30">
        <f t="shared" ca="1" si="910"/>
        <v>0.79606328266259241</v>
      </c>
      <c r="BC1471" s="30">
        <f>IF(Riskregister!$E$16="",0,COUNTIF(BQ$4:BQ$53,"&lt;"&amp;BA1471)*IF(BB1471&lt;0.5,Riskregister!$K$16+(Riskregister!$L$16-Riskregister!$K$16)*SQRT(BB1471/2),Riskregister!$L$16-(Riskregister!$L$16-Riskregister!$K$16)*SQRT((1-BB1471)/2)))</f>
        <v>0</v>
      </c>
      <c r="BD1471" s="30">
        <f t="shared" ca="1" si="874"/>
        <v>8306987.9996258439</v>
      </c>
    </row>
    <row r="1472" spans="20:56" x14ac:dyDescent="0.35">
      <c r="T1472" s="30">
        <f t="shared" ca="1" si="899"/>
        <v>0.23691116867106021</v>
      </c>
      <c r="U1472" s="30">
        <f t="shared" ca="1" si="899"/>
        <v>0.31722520617782668</v>
      </c>
      <c r="V1472" s="30">
        <f ca="1">IF(Riskregister!$E$5="",0,COUNTIF(BF$4:BF$53,"&lt;"&amp;T1472)*IF(U1472&lt;0.5,Riskregister!$K$5+(Riskregister!$L$5-Riskregister!$K$5)*SQRT(U1472/2),Riskregister!$L$5-(Riskregister!$L$5-Riskregister!$K$5)*SQRT((1-U1472)/2)))</f>
        <v>658435.78016434098</v>
      </c>
      <c r="W1472" s="30">
        <f t="shared" ca="1" si="900"/>
        <v>0.2678822457373824</v>
      </c>
      <c r="X1472" s="30">
        <f t="shared" ca="1" si="900"/>
        <v>0.78491208569081639</v>
      </c>
      <c r="Y1472" s="30">
        <f ca="1">IF(Riskregister!$E$6="",0,COUNTIF(BG$4:BG$53,"&lt;"&amp;W1472)*IF(X1472&lt;0.5,Riskregister!$K$6+(Riskregister!$L$6-Riskregister!$K$6)*SQRT(X1472/2),Riskregister!$L$6-(Riskregister!$L$6-Riskregister!$K$6)*SQRT((1-X1472)/2)))</f>
        <v>1409709.883886849</v>
      </c>
      <c r="Z1472" s="30">
        <f t="shared" ca="1" si="901"/>
        <v>0.45522405236052732</v>
      </c>
      <c r="AA1472" s="30">
        <f t="shared" ca="1" si="901"/>
        <v>0.12269948357162996</v>
      </c>
      <c r="AB1472" s="30">
        <f ca="1">IF(Riskregister!$E$7="",0,COUNTIF(BH$4:BH$53,"&lt;"&amp;Z1472)*IF(AA1472&lt;0.5,Riskregister!$K$7+(Riskregister!$L$7-Riskregister!$K$7)*SQRT(AA1472/2),Riskregister!$L$7-(Riskregister!$L$7-Riskregister!$K$7)*SQRT((1-AA1472)/2)))</f>
        <v>820146.48059507622</v>
      </c>
      <c r="AC1472" s="30">
        <f t="shared" ca="1" si="902"/>
        <v>0.17922190118608283</v>
      </c>
      <c r="AD1472" s="30">
        <f t="shared" ca="1" si="902"/>
        <v>0.73225191139890755</v>
      </c>
      <c r="AE1472" s="30">
        <f ca="1">IF(Riskregister!$E$8="",0,COUNTIF(BI$4:BI$53,"&lt;"&amp;AC1472)*IF(AD1472&lt;0.5,Riskregister!$K$8+(Riskregister!$L$8-Riskregister!$K$8)*SQRT(AD1472/2),Riskregister!$L$8-(Riskregister!$L$8-Riskregister!$K$8)*SQRT((1-AD1472)/2)))</f>
        <v>3280326.2987999534</v>
      </c>
      <c r="AF1472" s="30">
        <f t="shared" ca="1" si="903"/>
        <v>0.58224273888390243</v>
      </c>
      <c r="AG1472" s="30">
        <f t="shared" ca="1" si="903"/>
        <v>0.35519839911433626</v>
      </c>
      <c r="AH1472" s="30">
        <f>IF(Riskregister!$E$9="",0,COUNTIF(BJ$4:BJ$53,"&lt;"&amp;AF1472)*IF(AG1472&lt;0.5,Riskregister!$K$9+(Riskregister!$L$9-Riskregister!$K$9)*SQRT(AG1472/2),Riskregister!$L$9-(Riskregister!$L$9-Riskregister!$K$9)*SQRT((1-AG1472)/2)))</f>
        <v>0</v>
      </c>
      <c r="AI1472" s="30">
        <f t="shared" ca="1" si="904"/>
        <v>0.5073261085794134</v>
      </c>
      <c r="AJ1472" s="30">
        <f t="shared" ca="1" si="904"/>
        <v>0.15903643557854608</v>
      </c>
      <c r="AK1472" s="30">
        <f>IF(Riskregister!$E$10="",0,COUNTIF(BK$4:BK$53,"&lt;"&amp;AI1472)*IF(AJ1472&lt;0.5,Riskregister!$K$10+(Riskregister!$L$10-Riskregister!$K$10)*SQRT(AJ1472/2),Riskregister!$L$10-(Riskregister!$L$10-Riskregister!$K$10)*SQRT((1-AJ1472)/2)))</f>
        <v>0</v>
      </c>
      <c r="AL1472" s="30">
        <f t="shared" ca="1" si="905"/>
        <v>0.9631714243175975</v>
      </c>
      <c r="AM1472" s="30">
        <f t="shared" ca="1" si="905"/>
        <v>0.3706759889678517</v>
      </c>
      <c r="AN1472" s="30">
        <f>IF(Riskregister!$E$11="",0,COUNTIF(BL$4:BL$53,"&lt;"&amp;AL1472)*IF(AM1472&lt;0.5,Riskregister!$K$11+(Riskregister!$L$11-Riskregister!$K$11)*SQRT(AM1472/2),Riskregister!$L$11-(Riskregister!$L$11-Riskregister!$K$11)*SQRT((1-AM1472)/2)))</f>
        <v>0</v>
      </c>
      <c r="AO1472" s="30">
        <f t="shared" ca="1" si="906"/>
        <v>0.49483009969531999</v>
      </c>
      <c r="AP1472" s="30">
        <f t="shared" ca="1" si="906"/>
        <v>0.85937745902278373</v>
      </c>
      <c r="AQ1472" s="30">
        <f>IF(Riskregister!$E$12="",0,COUNTIF(BM$4:BM$53,"&lt;"&amp;AO1472)*IF(AP1472&lt;0.5,Riskregister!$K$12+(Riskregister!$L$12-Riskregister!$K$12)*SQRT(AP1472/2),Riskregister!$L$12-(Riskregister!$L$12-Riskregister!$K$12)*SQRT((1-AP1472)/2)))</f>
        <v>0</v>
      </c>
      <c r="AR1472" s="30">
        <f t="shared" ca="1" si="907"/>
        <v>0.72030531121358465</v>
      </c>
      <c r="AS1472" s="30">
        <f t="shared" ca="1" si="907"/>
        <v>0.19582136869476952</v>
      </c>
      <c r="AT1472" s="30">
        <f>IF(Riskregister!$E$13="",0,COUNTIF(BN$4:BN$53,"&lt;"&amp;AR1472)*IF(AS1472&lt;0.5,Riskregister!$K$13+(Riskregister!$L$13-Riskregister!$K$13)*SQRT(AS1472/2),Riskregister!$L$13-(Riskregister!$L$13-Riskregister!$K$13)*SQRT((1-AS1472)/2)))</f>
        <v>0</v>
      </c>
      <c r="AU1472" s="30">
        <f t="shared" ca="1" si="908"/>
        <v>0.41263772893069406</v>
      </c>
      <c r="AV1472" s="30">
        <f t="shared" ca="1" si="908"/>
        <v>0.33897427719746032</v>
      </c>
      <c r="AW1472" s="30">
        <f>IF(Riskregister!$E$14="",0,COUNTIF(BO$4:BO$53,"&lt;"&amp;AU1472)*IF(AV1472&lt;0.5,Riskregister!$K$14+(Riskregister!$L$14-Riskregister!$K$14)*SQRT(AV1472/2),Riskregister!$L$14-(Riskregister!$L$14-Riskregister!$K$14)*SQRT((1-AV1472)/2)))</f>
        <v>0</v>
      </c>
      <c r="AX1472" s="30">
        <f t="shared" ca="1" si="909"/>
        <v>0.30967787945586667</v>
      </c>
      <c r="AY1472" s="30">
        <f t="shared" ca="1" si="909"/>
        <v>0.92476565591245585</v>
      </c>
      <c r="AZ1472" s="30">
        <f>IF(Riskregister!$E$15="",0,COUNTIF(BP$4:BP$53,"&lt;"&amp;AX1472)*IF(AY1472&lt;0.5,Riskregister!$K$15+(Riskregister!$L$15-Riskregister!$K$15)*SQRT(AY1472/2),Riskregister!$L$15-(Riskregister!$L$15-Riskregister!$K$15)*SQRT((1-AY1472)/2)))</f>
        <v>0</v>
      </c>
      <c r="BA1472" s="30">
        <f t="shared" ca="1" si="910"/>
        <v>0.86396543556993077</v>
      </c>
      <c r="BB1472" s="30">
        <f t="shared" ca="1" si="910"/>
        <v>0.78601829895933062</v>
      </c>
      <c r="BC1472" s="30">
        <f>IF(Riskregister!$E$16="",0,COUNTIF(BQ$4:BQ$53,"&lt;"&amp;BA1472)*IF(BB1472&lt;0.5,Riskregister!$K$16+(Riskregister!$L$16-Riskregister!$K$16)*SQRT(BB1472/2),Riskregister!$L$16-(Riskregister!$L$16-Riskregister!$K$16)*SQRT((1-BB1472)/2)))</f>
        <v>0</v>
      </c>
      <c r="BD1472" s="30">
        <f t="shared" ca="1" si="874"/>
        <v>6168618.4434462199</v>
      </c>
    </row>
    <row r="1473" spans="20:56" x14ac:dyDescent="0.35">
      <c r="T1473" s="30">
        <f t="shared" ca="1" si="899"/>
        <v>0.60161910955391362</v>
      </c>
      <c r="U1473" s="30">
        <f t="shared" ca="1" si="899"/>
        <v>0.74706571885462036</v>
      </c>
      <c r="V1473" s="30">
        <f ca="1">IF(Riskregister!$E$5="",0,COUNTIF(BF$4:BF$53,"&lt;"&amp;T1473)*IF(U1473&lt;0.5,Riskregister!$K$5+(Riskregister!$L$5-Riskregister!$K$5)*SQRT(U1473/2),Riskregister!$L$5-(Riskregister!$L$5-Riskregister!$K$5)*SQRT((1-U1473)/2)))</f>
        <v>1759880.0616638199</v>
      </c>
      <c r="W1473" s="30">
        <f t="shared" ca="1" si="900"/>
        <v>0.63986060294141811</v>
      </c>
      <c r="X1473" s="30">
        <f t="shared" ca="1" si="900"/>
        <v>0.98871639526373134</v>
      </c>
      <c r="Y1473" s="30">
        <f ca="1">IF(Riskregister!$E$6="",0,COUNTIF(BG$4:BG$53,"&lt;"&amp;W1473)*IF(X1473&lt;0.5,Riskregister!$K$6+(Riskregister!$L$6-Riskregister!$K$6)*SQRT(X1473/2),Riskregister!$L$6-(Riskregister!$L$6-Riskregister!$K$6)*SQRT((1-X1473)/2)))</f>
        <v>3729597.043856727</v>
      </c>
      <c r="Z1473" s="30">
        <f t="shared" ca="1" si="901"/>
        <v>0.65885053184649067</v>
      </c>
      <c r="AA1473" s="30">
        <f t="shared" ca="1" si="901"/>
        <v>0.69437226708789723</v>
      </c>
      <c r="AB1473" s="30">
        <f ca="1">IF(Riskregister!$E$7="",0,COUNTIF(BH$4:BH$53,"&lt;"&amp;Z1473)*IF(AA1473&lt;0.5,Riskregister!$K$7+(Riskregister!$L$7-Riskregister!$K$7)*SQRT(AA1473/2),Riskregister!$L$7-(Riskregister!$L$7-Riskregister!$K$7)*SQRT((1-AA1473)/2)))</f>
        <v>1842260.3519732261</v>
      </c>
      <c r="AC1473" s="30">
        <f t="shared" ca="1" si="902"/>
        <v>0.42896157277193969</v>
      </c>
      <c r="AD1473" s="30">
        <f t="shared" ca="1" si="902"/>
        <v>0.46784359900261896</v>
      </c>
      <c r="AE1473" s="30">
        <f ca="1">IF(Riskregister!$E$8="",0,COUNTIF(BI$4:BI$53,"&lt;"&amp;AC1473)*IF(AD1473&lt;0.5,Riskregister!$K$8+(Riskregister!$L$8-Riskregister!$K$8)*SQRT(AD1473/2),Riskregister!$L$8-(Riskregister!$L$8-Riskregister!$K$8)*SQRT((1-AD1473)/2)))</f>
        <v>5146353.5062658414</v>
      </c>
      <c r="AF1473" s="30">
        <f t="shared" ca="1" si="903"/>
        <v>0.82671587233904376</v>
      </c>
      <c r="AG1473" s="30">
        <f t="shared" ca="1" si="903"/>
        <v>0.49241000949381453</v>
      </c>
      <c r="AH1473" s="30">
        <f>IF(Riskregister!$E$9="",0,COUNTIF(BJ$4:BJ$53,"&lt;"&amp;AF1473)*IF(AG1473&lt;0.5,Riskregister!$K$9+(Riskregister!$L$9-Riskregister!$K$9)*SQRT(AG1473/2),Riskregister!$L$9-(Riskregister!$L$9-Riskregister!$K$9)*SQRT((1-AG1473)/2)))</f>
        <v>0</v>
      </c>
      <c r="AI1473" s="30">
        <f t="shared" ca="1" si="904"/>
        <v>0.34210944068209914</v>
      </c>
      <c r="AJ1473" s="30">
        <f t="shared" ca="1" si="904"/>
        <v>0.2479096449314544</v>
      </c>
      <c r="AK1473" s="30">
        <f>IF(Riskregister!$E$10="",0,COUNTIF(BK$4:BK$53,"&lt;"&amp;AI1473)*IF(AJ1473&lt;0.5,Riskregister!$K$10+(Riskregister!$L$10-Riskregister!$K$10)*SQRT(AJ1473/2),Riskregister!$L$10-(Riskregister!$L$10-Riskregister!$K$10)*SQRT((1-AJ1473)/2)))</f>
        <v>0</v>
      </c>
      <c r="AL1473" s="30">
        <f t="shared" ca="1" si="905"/>
        <v>0.94841012903796396</v>
      </c>
      <c r="AM1473" s="30">
        <f t="shared" ca="1" si="905"/>
        <v>0.6886624103465564</v>
      </c>
      <c r="AN1473" s="30">
        <f>IF(Riskregister!$E$11="",0,COUNTIF(BL$4:BL$53,"&lt;"&amp;AL1473)*IF(AM1473&lt;0.5,Riskregister!$K$11+(Riskregister!$L$11-Riskregister!$K$11)*SQRT(AM1473/2),Riskregister!$L$11-(Riskregister!$L$11-Riskregister!$K$11)*SQRT((1-AM1473)/2)))</f>
        <v>0</v>
      </c>
      <c r="AO1473" s="30">
        <f t="shared" ca="1" si="906"/>
        <v>0.10262803838915191</v>
      </c>
      <c r="AP1473" s="30">
        <f t="shared" ca="1" si="906"/>
        <v>0.27074715122440463</v>
      </c>
      <c r="AQ1473" s="30">
        <f>IF(Riskregister!$E$12="",0,COUNTIF(BM$4:BM$53,"&lt;"&amp;AO1473)*IF(AP1473&lt;0.5,Riskregister!$K$12+(Riskregister!$L$12-Riskregister!$K$12)*SQRT(AP1473/2),Riskregister!$L$12-(Riskregister!$L$12-Riskregister!$K$12)*SQRT((1-AP1473)/2)))</f>
        <v>0</v>
      </c>
      <c r="AR1473" s="30">
        <f t="shared" ca="1" si="907"/>
        <v>0.98095735848195498</v>
      </c>
      <c r="AS1473" s="30">
        <f t="shared" ca="1" si="907"/>
        <v>0.42175918818192315</v>
      </c>
      <c r="AT1473" s="30">
        <f>IF(Riskregister!$E$13="",0,COUNTIF(BN$4:BN$53,"&lt;"&amp;AR1473)*IF(AS1473&lt;0.5,Riskregister!$K$13+(Riskregister!$L$13-Riskregister!$K$13)*SQRT(AS1473/2),Riskregister!$L$13-(Riskregister!$L$13-Riskregister!$K$13)*SQRT((1-AS1473)/2)))</f>
        <v>0</v>
      </c>
      <c r="AU1473" s="30">
        <f t="shared" ca="1" si="908"/>
        <v>0.1527785927881341</v>
      </c>
      <c r="AV1473" s="30">
        <f t="shared" ca="1" si="908"/>
        <v>0.82731985635600358</v>
      </c>
      <c r="AW1473" s="30">
        <f>IF(Riskregister!$E$14="",0,COUNTIF(BO$4:BO$53,"&lt;"&amp;AU1473)*IF(AV1473&lt;0.5,Riskregister!$K$14+(Riskregister!$L$14-Riskregister!$K$14)*SQRT(AV1473/2),Riskregister!$L$14-(Riskregister!$L$14-Riskregister!$K$14)*SQRT((1-AV1473)/2)))</f>
        <v>0</v>
      </c>
      <c r="AX1473" s="30">
        <f t="shared" ca="1" si="909"/>
        <v>0.43284752600441101</v>
      </c>
      <c r="AY1473" s="30">
        <f t="shared" ca="1" si="909"/>
        <v>2.5261823236781167E-2</v>
      </c>
      <c r="AZ1473" s="30">
        <f>IF(Riskregister!$E$15="",0,COUNTIF(BP$4:BP$53,"&lt;"&amp;AX1473)*IF(AY1473&lt;0.5,Riskregister!$K$15+(Riskregister!$L$15-Riskregister!$K$15)*SQRT(AY1473/2),Riskregister!$L$15-(Riskregister!$L$15-Riskregister!$K$15)*SQRT((1-AY1473)/2)))</f>
        <v>0</v>
      </c>
      <c r="BA1473" s="30">
        <f t="shared" ca="1" si="910"/>
        <v>0.29923253110750192</v>
      </c>
      <c r="BB1473" s="30">
        <f t="shared" ca="1" si="910"/>
        <v>0.87515154668817463</v>
      </c>
      <c r="BC1473" s="30">
        <f>IF(Riskregister!$E$16="",0,COUNTIF(BQ$4:BQ$53,"&lt;"&amp;BA1473)*IF(BB1473&lt;0.5,Riskregister!$K$16+(Riskregister!$L$16-Riskregister!$K$16)*SQRT(BB1473/2),Riskregister!$L$16-(Riskregister!$L$16-Riskregister!$K$16)*SQRT((1-BB1473)/2)))</f>
        <v>0</v>
      </c>
      <c r="BD1473" s="30">
        <f t="shared" ca="1" si="874"/>
        <v>12478090.963759614</v>
      </c>
    </row>
    <row r="1474" spans="20:56" x14ac:dyDescent="0.35">
      <c r="T1474" s="30">
        <f t="shared" ca="1" si="899"/>
        <v>0.44223370001898554</v>
      </c>
      <c r="U1474" s="30">
        <f t="shared" ca="1" si="899"/>
        <v>0.17067188023444002</v>
      </c>
      <c r="V1474" s="30">
        <f ca="1">IF(Riskregister!$E$5="",0,COUNTIF(BF$4:BF$53,"&lt;"&amp;T1474)*IF(U1474&lt;0.5,Riskregister!$K$5+(Riskregister!$L$5-Riskregister!$K$5)*SQRT(U1474/2),Riskregister!$L$5-(Riskregister!$L$5-Riskregister!$K$5)*SQRT((1-U1474)/2)))</f>
        <v>844366.26486507885</v>
      </c>
      <c r="W1474" s="30">
        <f t="shared" ca="1" si="900"/>
        <v>0.68533741019325978</v>
      </c>
      <c r="X1474" s="30">
        <f t="shared" ca="1" si="900"/>
        <v>0.43799450341338386</v>
      </c>
      <c r="Y1474" s="30">
        <f ca="1">IF(Riskregister!$E$6="",0,COUNTIF(BG$4:BG$53,"&lt;"&amp;W1474)*IF(X1474&lt;0.5,Riskregister!$K$6+(Riskregister!$L$6-Riskregister!$K$6)*SQRT(X1474/2),Riskregister!$L$6-(Riskregister!$L$6-Riskregister!$K$6)*SQRT((1-X1474)/2)))</f>
        <v>2084697.1188076294</v>
      </c>
      <c r="Z1474" s="30">
        <f t="shared" ca="1" si="901"/>
        <v>0.48419539497999886</v>
      </c>
      <c r="AA1474" s="30">
        <f t="shared" ca="1" si="901"/>
        <v>1.2040597395811203E-2</v>
      </c>
      <c r="AB1474" s="30">
        <f ca="1">IF(Riskregister!$E$7="",0,COUNTIF(BH$4:BH$53,"&lt;"&amp;Z1474)*IF(AA1474&lt;0.5,Riskregister!$K$7+(Riskregister!$L$7-Riskregister!$K$7)*SQRT(AA1474/2),Riskregister!$L$7-(Riskregister!$L$7-Riskregister!$K$7)*SQRT((1-AA1474)/2)))</f>
        <v>462940.2260271039</v>
      </c>
      <c r="AC1474" s="30">
        <f t="shared" ca="1" si="902"/>
        <v>0.93775017770457114</v>
      </c>
      <c r="AD1474" s="30">
        <f t="shared" ca="1" si="902"/>
        <v>0.81411880610396103</v>
      </c>
      <c r="AE1474" s="30">
        <f ca="1">IF(Riskregister!$E$8="",0,COUNTIF(BI$4:BI$53,"&lt;"&amp;AC1474)*IF(AD1474&lt;0.5,Riskregister!$K$8+(Riskregister!$L$8-Riskregister!$K$8)*SQRT(AD1474/2),Riskregister!$L$8-(Riskregister!$L$8-Riskregister!$K$8)*SQRT((1-AD1474)/2)))</f>
        <v>21402902.797051609</v>
      </c>
      <c r="AF1474" s="30">
        <f t="shared" ca="1" si="903"/>
        <v>0.80119020212340575</v>
      </c>
      <c r="AG1474" s="30">
        <f t="shared" ca="1" si="903"/>
        <v>9.2395267634052924E-2</v>
      </c>
      <c r="AH1474" s="30">
        <f>IF(Riskregister!$E$9="",0,COUNTIF(BJ$4:BJ$53,"&lt;"&amp;AF1474)*IF(AG1474&lt;0.5,Riskregister!$K$9+(Riskregister!$L$9-Riskregister!$K$9)*SQRT(AG1474/2),Riskregister!$L$9-(Riskregister!$L$9-Riskregister!$K$9)*SQRT((1-AG1474)/2)))</f>
        <v>0</v>
      </c>
      <c r="AI1474" s="30">
        <f t="shared" ca="1" si="904"/>
        <v>0.50391833071438907</v>
      </c>
      <c r="AJ1474" s="30">
        <f t="shared" ca="1" si="904"/>
        <v>0.42956526623082425</v>
      </c>
      <c r="AK1474" s="30">
        <f>IF(Riskregister!$E$10="",0,COUNTIF(BK$4:BK$53,"&lt;"&amp;AI1474)*IF(AJ1474&lt;0.5,Riskregister!$K$10+(Riskregister!$L$10-Riskregister!$K$10)*SQRT(AJ1474/2),Riskregister!$L$10-(Riskregister!$L$10-Riskregister!$K$10)*SQRT((1-AJ1474)/2)))</f>
        <v>0</v>
      </c>
      <c r="AL1474" s="30">
        <f t="shared" ca="1" si="905"/>
        <v>0.40994120814893698</v>
      </c>
      <c r="AM1474" s="30">
        <f t="shared" ca="1" si="905"/>
        <v>0.43652631576598855</v>
      </c>
      <c r="AN1474" s="30">
        <f>IF(Riskregister!$E$11="",0,COUNTIF(BL$4:BL$53,"&lt;"&amp;AL1474)*IF(AM1474&lt;0.5,Riskregister!$K$11+(Riskregister!$L$11-Riskregister!$K$11)*SQRT(AM1474/2),Riskregister!$L$11-(Riskregister!$L$11-Riskregister!$K$11)*SQRT((1-AM1474)/2)))</f>
        <v>0</v>
      </c>
      <c r="AO1474" s="30">
        <f t="shared" ca="1" si="906"/>
        <v>0.83835770384665376</v>
      </c>
      <c r="AP1474" s="30">
        <f t="shared" ca="1" si="906"/>
        <v>3.3160425102317426E-2</v>
      </c>
      <c r="AQ1474" s="30">
        <f>IF(Riskregister!$E$12="",0,COUNTIF(BM$4:BM$53,"&lt;"&amp;AO1474)*IF(AP1474&lt;0.5,Riskregister!$K$12+(Riskregister!$L$12-Riskregister!$K$12)*SQRT(AP1474/2),Riskregister!$L$12-(Riskregister!$L$12-Riskregister!$K$12)*SQRT((1-AP1474)/2)))</f>
        <v>0</v>
      </c>
      <c r="AR1474" s="30">
        <f t="shared" ca="1" si="907"/>
        <v>0.35817319014339788</v>
      </c>
      <c r="AS1474" s="30">
        <f t="shared" ca="1" si="907"/>
        <v>0.4800840658615273</v>
      </c>
      <c r="AT1474" s="30">
        <f>IF(Riskregister!$E$13="",0,COUNTIF(BN$4:BN$53,"&lt;"&amp;AR1474)*IF(AS1474&lt;0.5,Riskregister!$K$13+(Riskregister!$L$13-Riskregister!$K$13)*SQRT(AS1474/2),Riskregister!$L$13-(Riskregister!$L$13-Riskregister!$K$13)*SQRT((1-AS1474)/2)))</f>
        <v>0</v>
      </c>
      <c r="AU1474" s="30">
        <f t="shared" ca="1" si="908"/>
        <v>0.48919811903095201</v>
      </c>
      <c r="AV1474" s="30">
        <f t="shared" ca="1" si="908"/>
        <v>0.74894620031313841</v>
      </c>
      <c r="AW1474" s="30">
        <f>IF(Riskregister!$E$14="",0,COUNTIF(BO$4:BO$53,"&lt;"&amp;AU1474)*IF(AV1474&lt;0.5,Riskregister!$K$14+(Riskregister!$L$14-Riskregister!$K$14)*SQRT(AV1474/2),Riskregister!$L$14-(Riskregister!$L$14-Riskregister!$K$14)*SQRT((1-AV1474)/2)))</f>
        <v>0</v>
      </c>
      <c r="AX1474" s="30">
        <f t="shared" ca="1" si="909"/>
        <v>0.28313945998310697</v>
      </c>
      <c r="AY1474" s="30">
        <f t="shared" ca="1" si="909"/>
        <v>0.61640971090817376</v>
      </c>
      <c r="AZ1474" s="30">
        <f>IF(Riskregister!$E$15="",0,COUNTIF(BP$4:BP$53,"&lt;"&amp;AX1474)*IF(AY1474&lt;0.5,Riskregister!$K$15+(Riskregister!$L$15-Riskregister!$K$15)*SQRT(AY1474/2),Riskregister!$L$15-(Riskregister!$L$15-Riskregister!$K$15)*SQRT((1-AY1474)/2)))</f>
        <v>0</v>
      </c>
      <c r="BA1474" s="30">
        <f t="shared" ca="1" si="910"/>
        <v>7.1161129094997611E-2</v>
      </c>
      <c r="BB1474" s="30">
        <f t="shared" ca="1" si="910"/>
        <v>0.10693706908730372</v>
      </c>
      <c r="BC1474" s="30">
        <f>IF(Riskregister!$E$16="",0,COUNTIF(BQ$4:BQ$53,"&lt;"&amp;BA1474)*IF(BB1474&lt;0.5,Riskregister!$K$16+(Riskregister!$L$16-Riskregister!$K$16)*SQRT(BB1474/2),Riskregister!$L$16-(Riskregister!$L$16-Riskregister!$K$16)*SQRT((1-BB1474)/2)))</f>
        <v>0</v>
      </c>
      <c r="BD1474" s="30">
        <f t="shared" ca="1" si="874"/>
        <v>24794906.40675142</v>
      </c>
    </row>
    <row r="1475" spans="20:56" x14ac:dyDescent="0.35">
      <c r="T1475" s="30">
        <f t="shared" ca="1" si="899"/>
        <v>0.4170182295824294</v>
      </c>
      <c r="U1475" s="30">
        <f t="shared" ca="1" si="899"/>
        <v>0.3979699015949294</v>
      </c>
      <c r="V1475" s="30">
        <f ca="1">IF(Riskregister!$E$5="",0,COUNTIF(BF$4:BF$53,"&lt;"&amp;T1475)*IF(U1475&lt;0.5,Riskregister!$K$5+(Riskregister!$L$5-Riskregister!$K$5)*SQRT(U1475/2),Riskregister!$L$5-(Riskregister!$L$5-Riskregister!$K$5)*SQRT((1-U1475)/2)))</f>
        <v>1052204.3447438581</v>
      </c>
      <c r="W1475" s="30">
        <f t="shared" ca="1" si="900"/>
        <v>0.37056153524225555</v>
      </c>
      <c r="X1475" s="30">
        <f t="shared" ca="1" si="900"/>
        <v>0.45369831688278894</v>
      </c>
      <c r="Y1475" s="30">
        <f ca="1">IF(Riskregister!$E$6="",0,COUNTIF(BG$4:BG$53,"&lt;"&amp;W1475)*IF(X1475&lt;0.5,Riskregister!$K$6+(Riskregister!$L$6-Riskregister!$K$6)*SQRT(X1475/2),Riskregister!$L$6-(Riskregister!$L$6-Riskregister!$K$6)*SQRT((1-X1475)/2)))</f>
        <v>1057316.32047344</v>
      </c>
      <c r="Z1475" s="30">
        <f t="shared" ca="1" si="901"/>
        <v>6.0266440942740807E-2</v>
      </c>
      <c r="AA1475" s="30">
        <f t="shared" ca="1" si="901"/>
        <v>0.79652083309505395</v>
      </c>
      <c r="AB1475" s="30">
        <f ca="1">IF(Riskregister!$E$7="",0,COUNTIF(BH$4:BH$53,"&lt;"&amp;Z1475)*IF(AA1475&lt;0.5,Riskregister!$K$7+(Riskregister!$L$7-Riskregister!$K$7)*SQRT(AA1475/2),Riskregister!$L$7-(Riskregister!$L$7-Riskregister!$K$7)*SQRT((1-AA1475)/2)))</f>
        <v>865085.24852381973</v>
      </c>
      <c r="AC1475" s="30">
        <f t="shared" ca="1" si="902"/>
        <v>0.37442477196557911</v>
      </c>
      <c r="AD1475" s="30">
        <f t="shared" ca="1" si="902"/>
        <v>0.20448888535987719</v>
      </c>
      <c r="AE1475" s="30">
        <f ca="1">IF(Riskregister!$E$8="",0,COUNTIF(BI$4:BI$53,"&lt;"&amp;AC1475)*IF(AD1475&lt;0.5,Riskregister!$K$8+(Riskregister!$L$8-Riskregister!$K$8)*SQRT(AD1475/2),Riskregister!$L$8-(Riskregister!$L$8-Riskregister!$K$8)*SQRT((1-AD1475)/2)))</f>
        <v>3605714.3835034249</v>
      </c>
      <c r="AF1475" s="30">
        <f t="shared" ca="1" si="903"/>
        <v>2.3220364793038017E-2</v>
      </c>
      <c r="AG1475" s="30">
        <f t="shared" ca="1" si="903"/>
        <v>0.42057360906157615</v>
      </c>
      <c r="AH1475" s="30">
        <f>IF(Riskregister!$E$9="",0,COUNTIF(BJ$4:BJ$53,"&lt;"&amp;AF1475)*IF(AG1475&lt;0.5,Riskregister!$K$9+(Riskregister!$L$9-Riskregister!$K$9)*SQRT(AG1475/2),Riskregister!$L$9-(Riskregister!$L$9-Riskregister!$K$9)*SQRT((1-AG1475)/2)))</f>
        <v>0</v>
      </c>
      <c r="AI1475" s="30">
        <f t="shared" ca="1" si="904"/>
        <v>0.4031581616748261</v>
      </c>
      <c r="AJ1475" s="30">
        <f t="shared" ca="1" si="904"/>
        <v>0.55414075260863482</v>
      </c>
      <c r="AK1475" s="30">
        <f>IF(Riskregister!$E$10="",0,COUNTIF(BK$4:BK$53,"&lt;"&amp;AI1475)*IF(AJ1475&lt;0.5,Riskregister!$K$10+(Riskregister!$L$10-Riskregister!$K$10)*SQRT(AJ1475/2),Riskregister!$L$10-(Riskregister!$L$10-Riskregister!$K$10)*SQRT((1-AJ1475)/2)))</f>
        <v>0</v>
      </c>
      <c r="AL1475" s="30">
        <f t="shared" ca="1" si="905"/>
        <v>0.55311816536087022</v>
      </c>
      <c r="AM1475" s="30">
        <f t="shared" ca="1" si="905"/>
        <v>0.63786308683481707</v>
      </c>
      <c r="AN1475" s="30">
        <f>IF(Riskregister!$E$11="",0,COUNTIF(BL$4:BL$53,"&lt;"&amp;AL1475)*IF(AM1475&lt;0.5,Riskregister!$K$11+(Riskregister!$L$11-Riskregister!$K$11)*SQRT(AM1475/2),Riskregister!$L$11-(Riskregister!$L$11-Riskregister!$K$11)*SQRT((1-AM1475)/2)))</f>
        <v>0</v>
      </c>
      <c r="AO1475" s="30">
        <f t="shared" ca="1" si="906"/>
        <v>0.3955472503285149</v>
      </c>
      <c r="AP1475" s="30">
        <f t="shared" ca="1" si="906"/>
        <v>0.50086991385562796</v>
      </c>
      <c r="AQ1475" s="30">
        <f>IF(Riskregister!$E$12="",0,COUNTIF(BM$4:BM$53,"&lt;"&amp;AO1475)*IF(AP1475&lt;0.5,Riskregister!$K$12+(Riskregister!$L$12-Riskregister!$K$12)*SQRT(AP1475/2),Riskregister!$L$12-(Riskregister!$L$12-Riskregister!$K$12)*SQRT((1-AP1475)/2)))</f>
        <v>0</v>
      </c>
      <c r="AR1475" s="30">
        <f t="shared" ca="1" si="907"/>
        <v>0.80513056734994137</v>
      </c>
      <c r="AS1475" s="30">
        <f t="shared" ca="1" si="907"/>
        <v>0.87763793394025036</v>
      </c>
      <c r="AT1475" s="30">
        <f>IF(Riskregister!$E$13="",0,COUNTIF(BN$4:BN$53,"&lt;"&amp;AR1475)*IF(AS1475&lt;0.5,Riskregister!$K$13+(Riskregister!$L$13-Riskregister!$K$13)*SQRT(AS1475/2),Riskregister!$L$13-(Riskregister!$L$13-Riskregister!$K$13)*SQRT((1-AS1475)/2)))</f>
        <v>0</v>
      </c>
      <c r="AU1475" s="30">
        <f t="shared" ca="1" si="908"/>
        <v>0.80688645167530682</v>
      </c>
      <c r="AV1475" s="30">
        <f t="shared" ca="1" si="908"/>
        <v>0.44731878147681414</v>
      </c>
      <c r="AW1475" s="30">
        <f>IF(Riskregister!$E$14="",0,COUNTIF(BO$4:BO$53,"&lt;"&amp;AU1475)*IF(AV1475&lt;0.5,Riskregister!$K$14+(Riskregister!$L$14-Riskregister!$K$14)*SQRT(AV1475/2),Riskregister!$L$14-(Riskregister!$L$14-Riskregister!$K$14)*SQRT((1-AV1475)/2)))</f>
        <v>0</v>
      </c>
      <c r="AX1475" s="30">
        <f t="shared" ca="1" si="909"/>
        <v>0.26491952182386858</v>
      </c>
      <c r="AY1475" s="30">
        <f t="shared" ca="1" si="909"/>
        <v>0.63657058840152991</v>
      </c>
      <c r="AZ1475" s="30">
        <f>IF(Riskregister!$E$15="",0,COUNTIF(BP$4:BP$53,"&lt;"&amp;AX1475)*IF(AY1475&lt;0.5,Riskregister!$K$15+(Riskregister!$L$15-Riskregister!$K$15)*SQRT(AY1475/2),Riskregister!$L$15-(Riskregister!$L$15-Riskregister!$K$15)*SQRT((1-AY1475)/2)))</f>
        <v>0</v>
      </c>
      <c r="BA1475" s="30">
        <f t="shared" ca="1" si="910"/>
        <v>0.41116514871145826</v>
      </c>
      <c r="BB1475" s="30">
        <f t="shared" ca="1" si="910"/>
        <v>0.65681551155419049</v>
      </c>
      <c r="BC1475" s="30">
        <f>IF(Riskregister!$E$16="",0,COUNTIF(BQ$4:BQ$53,"&lt;"&amp;BA1475)*IF(BB1475&lt;0.5,Riskregister!$K$16+(Riskregister!$L$16-Riskregister!$K$16)*SQRT(BB1475/2),Riskregister!$L$16-(Riskregister!$L$16-Riskregister!$K$16)*SQRT((1-BB1475)/2)))</f>
        <v>0</v>
      </c>
      <c r="BD1475" s="30">
        <f t="shared" ca="1" si="874"/>
        <v>6580320.2972445432</v>
      </c>
    </row>
    <row r="1476" spans="20:56" x14ac:dyDescent="0.35">
      <c r="T1476" s="30">
        <f t="shared" ca="1" si="899"/>
        <v>0.58916340234770903</v>
      </c>
      <c r="U1476" s="30">
        <f t="shared" ca="1" si="899"/>
        <v>0.24213458558295553</v>
      </c>
      <c r="V1476" s="30">
        <f ca="1">IF(Riskregister!$E$5="",0,COUNTIF(BF$4:BF$53,"&lt;"&amp;T1476)*IF(U1476&lt;0.5,Riskregister!$K$5+(Riskregister!$L$5-Riskregister!$K$5)*SQRT(U1476/2),Riskregister!$L$5-(Riskregister!$L$5-Riskregister!$K$5)*SQRT((1-U1476)/2)))</f>
        <v>1226305.0603694562</v>
      </c>
      <c r="W1476" s="30">
        <f t="shared" ca="1" si="900"/>
        <v>5.6611731166466228E-2</v>
      </c>
      <c r="X1476" s="30">
        <f t="shared" ca="1" si="900"/>
        <v>0.81804413842320345</v>
      </c>
      <c r="Y1476" s="30">
        <f ca="1">IF(Riskregister!$E$6="",0,COUNTIF(BG$4:BG$53,"&lt;"&amp;W1476)*IF(X1476&lt;0.5,Riskregister!$K$6+(Riskregister!$L$6-Riskregister!$K$6)*SQRT(X1476/2),Riskregister!$L$6-(Riskregister!$L$6-Riskregister!$K$6)*SQRT((1-X1476)/2)))</f>
        <v>0</v>
      </c>
      <c r="Z1476" s="30">
        <f t="shared" ca="1" si="901"/>
        <v>0.74916214647113399</v>
      </c>
      <c r="AA1476" s="30">
        <f t="shared" ca="1" si="901"/>
        <v>5.1628182477120088E-2</v>
      </c>
      <c r="AB1476" s="30">
        <f ca="1">IF(Riskregister!$E$7="",0,COUNTIF(BH$4:BH$53,"&lt;"&amp;Z1476)*IF(AA1476&lt;0.5,Riskregister!$K$7+(Riskregister!$L$7-Riskregister!$K$7)*SQRT(AA1476/2),Riskregister!$L$7-(Riskregister!$L$7-Riskregister!$K$7)*SQRT((1-AA1476)/2)))</f>
        <v>849869.3980593821</v>
      </c>
      <c r="AC1476" s="30">
        <f t="shared" ca="1" si="902"/>
        <v>0.42529154761134635</v>
      </c>
      <c r="AD1476" s="30">
        <f t="shared" ca="1" si="902"/>
        <v>9.141172234270023E-2</v>
      </c>
      <c r="AE1476" s="30">
        <f ca="1">IF(Riskregister!$E$8="",0,COUNTIF(BI$4:BI$53,"&lt;"&amp;AC1476)*IF(AD1476&lt;0.5,Riskregister!$K$8+(Riskregister!$L$8-Riskregister!$K$8)*SQRT(AD1476/2),Riskregister!$L$8-(Riskregister!$L$8-Riskregister!$K$8)*SQRT((1-AD1476)/2)))</f>
        <v>2609619.340347942</v>
      </c>
      <c r="AF1476" s="30">
        <f t="shared" ca="1" si="903"/>
        <v>0.17936103226336586</v>
      </c>
      <c r="AG1476" s="30">
        <f t="shared" ca="1" si="903"/>
        <v>0.93172331030168154</v>
      </c>
      <c r="AH1476" s="30">
        <f>IF(Riskregister!$E$9="",0,COUNTIF(BJ$4:BJ$53,"&lt;"&amp;AF1476)*IF(AG1476&lt;0.5,Riskregister!$K$9+(Riskregister!$L$9-Riskregister!$K$9)*SQRT(AG1476/2),Riskregister!$L$9-(Riskregister!$L$9-Riskregister!$K$9)*SQRT((1-AG1476)/2)))</f>
        <v>0</v>
      </c>
      <c r="AI1476" s="30">
        <f t="shared" ca="1" si="904"/>
        <v>0.20406664880104464</v>
      </c>
      <c r="AJ1476" s="30">
        <f t="shared" ca="1" si="904"/>
        <v>0.27924658773503364</v>
      </c>
      <c r="AK1476" s="30">
        <f>IF(Riskregister!$E$10="",0,COUNTIF(BK$4:BK$53,"&lt;"&amp;AI1476)*IF(AJ1476&lt;0.5,Riskregister!$K$10+(Riskregister!$L$10-Riskregister!$K$10)*SQRT(AJ1476/2),Riskregister!$L$10-(Riskregister!$L$10-Riskregister!$K$10)*SQRT((1-AJ1476)/2)))</f>
        <v>0</v>
      </c>
      <c r="AL1476" s="30">
        <f t="shared" ca="1" si="905"/>
        <v>0.76871870337354686</v>
      </c>
      <c r="AM1476" s="30">
        <f t="shared" ca="1" si="905"/>
        <v>0.92012923942662994</v>
      </c>
      <c r="AN1476" s="30">
        <f>IF(Riskregister!$E$11="",0,COUNTIF(BL$4:BL$53,"&lt;"&amp;AL1476)*IF(AM1476&lt;0.5,Riskregister!$K$11+(Riskregister!$L$11-Riskregister!$K$11)*SQRT(AM1476/2),Riskregister!$L$11-(Riskregister!$L$11-Riskregister!$K$11)*SQRT((1-AM1476)/2)))</f>
        <v>0</v>
      </c>
      <c r="AO1476" s="30">
        <f t="shared" ca="1" si="906"/>
        <v>0.14645174348295131</v>
      </c>
      <c r="AP1476" s="30">
        <f t="shared" ca="1" si="906"/>
        <v>0.61267507639524554</v>
      </c>
      <c r="AQ1476" s="30">
        <f>IF(Riskregister!$E$12="",0,COUNTIF(BM$4:BM$53,"&lt;"&amp;AO1476)*IF(AP1476&lt;0.5,Riskregister!$K$12+(Riskregister!$L$12-Riskregister!$K$12)*SQRT(AP1476/2),Riskregister!$L$12-(Riskregister!$L$12-Riskregister!$K$12)*SQRT((1-AP1476)/2)))</f>
        <v>0</v>
      </c>
      <c r="AR1476" s="30">
        <f t="shared" ca="1" si="907"/>
        <v>0.695529165955727</v>
      </c>
      <c r="AS1476" s="30">
        <f t="shared" ca="1" si="907"/>
        <v>0.26273395223510643</v>
      </c>
      <c r="AT1476" s="30">
        <f>IF(Riskregister!$E$13="",0,COUNTIF(BN$4:BN$53,"&lt;"&amp;AR1476)*IF(AS1476&lt;0.5,Riskregister!$K$13+(Riskregister!$L$13-Riskregister!$K$13)*SQRT(AS1476/2),Riskregister!$L$13-(Riskregister!$L$13-Riskregister!$K$13)*SQRT((1-AS1476)/2)))</f>
        <v>0</v>
      </c>
      <c r="AU1476" s="30">
        <f t="shared" ca="1" si="908"/>
        <v>0.83869030418090273</v>
      </c>
      <c r="AV1476" s="30">
        <f t="shared" ca="1" si="908"/>
        <v>0.27376071783087208</v>
      </c>
      <c r="AW1476" s="30">
        <f>IF(Riskregister!$E$14="",0,COUNTIF(BO$4:BO$53,"&lt;"&amp;AU1476)*IF(AV1476&lt;0.5,Riskregister!$K$14+(Riskregister!$L$14-Riskregister!$K$14)*SQRT(AV1476/2),Riskregister!$L$14-(Riskregister!$L$14-Riskregister!$K$14)*SQRT((1-AV1476)/2)))</f>
        <v>0</v>
      </c>
      <c r="AX1476" s="30">
        <f t="shared" ca="1" si="909"/>
        <v>0.37727981838124813</v>
      </c>
      <c r="AY1476" s="30">
        <f t="shared" ca="1" si="909"/>
        <v>0.91482892092714974</v>
      </c>
      <c r="AZ1476" s="30">
        <f>IF(Riskregister!$E$15="",0,COUNTIF(BP$4:BP$53,"&lt;"&amp;AX1476)*IF(AY1476&lt;0.5,Riskregister!$K$15+(Riskregister!$L$15-Riskregister!$K$15)*SQRT(AY1476/2),Riskregister!$L$15-(Riskregister!$L$15-Riskregister!$K$15)*SQRT((1-AY1476)/2)))</f>
        <v>0</v>
      </c>
      <c r="BA1476" s="30">
        <f t="shared" ca="1" si="910"/>
        <v>0.50473459724025826</v>
      </c>
      <c r="BB1476" s="30">
        <f t="shared" ca="1" si="910"/>
        <v>0.12596969676208891</v>
      </c>
      <c r="BC1476" s="30">
        <f>IF(Riskregister!$E$16="",0,COUNTIF(BQ$4:BQ$53,"&lt;"&amp;BA1476)*IF(BB1476&lt;0.5,Riskregister!$K$16+(Riskregister!$L$16-Riskregister!$K$16)*SQRT(BB1476/2),Riskregister!$L$16-(Riskregister!$L$16-Riskregister!$K$16)*SQRT((1-BB1476)/2)))</f>
        <v>0</v>
      </c>
      <c r="BD1476" s="30">
        <f t="shared" ref="BD1476:BD1539" ca="1" si="911">V1476+Y1476+AB1476+AE1476+AH1476+AK1476+AN1476+AQ1476+AT1476+AW1476+AZ1476+BC1476</f>
        <v>4685793.7987767803</v>
      </c>
    </row>
    <row r="1477" spans="20:56" x14ac:dyDescent="0.35">
      <c r="T1477" s="30">
        <f t="shared" ca="1" si="899"/>
        <v>0.66100286338447034</v>
      </c>
      <c r="U1477" s="30">
        <f t="shared" ca="1" si="899"/>
        <v>0.64193285304896686</v>
      </c>
      <c r="V1477" s="30">
        <f ca="1">IF(Riskregister!$E$5="",0,COUNTIF(BF$4:BF$53,"&lt;"&amp;T1477)*IF(U1477&lt;0.5,Riskregister!$K$5+(Riskregister!$L$5-Riskregister!$K$5)*SQRT(U1477/2),Riskregister!$L$5-(Riskregister!$L$5-Riskregister!$K$5)*SQRT((1-U1477)/2)))</f>
        <v>1638377.535743152</v>
      </c>
      <c r="W1477" s="30">
        <f t="shared" ca="1" si="900"/>
        <v>0.97734087151725824</v>
      </c>
      <c r="X1477" s="30">
        <f t="shared" ca="1" si="900"/>
        <v>0.71868042615148398</v>
      </c>
      <c r="Y1477" s="30">
        <f ca="1">IF(Riskregister!$E$6="",0,COUNTIF(BG$4:BG$53,"&lt;"&amp;W1477)*IF(X1477&lt;0.5,Riskregister!$K$6+(Riskregister!$L$6-Riskregister!$K$6)*SQRT(X1477/2),Riskregister!$L$6-(Riskregister!$L$6-Riskregister!$K$6)*SQRT((1-X1477)/2)))</f>
        <v>6624582.5827218201</v>
      </c>
      <c r="Z1477" s="30">
        <f t="shared" ca="1" si="901"/>
        <v>0.42345023752622024</v>
      </c>
      <c r="AA1477" s="30">
        <f t="shared" ca="1" si="901"/>
        <v>0.19251762441037468</v>
      </c>
      <c r="AB1477" s="30">
        <f ca="1">IF(Riskregister!$E$7="",0,COUNTIF(BH$4:BH$53,"&lt;"&amp;Z1477)*IF(AA1477&lt;0.5,Riskregister!$K$7+(Riskregister!$L$7-Riskregister!$K$7)*SQRT(AA1477/2),Riskregister!$L$7-(Riskregister!$L$7-Riskregister!$K$7)*SQRT((1-AA1477)/2)))</f>
        <v>951537.69025657768</v>
      </c>
      <c r="AC1477" s="30">
        <f t="shared" ca="1" si="902"/>
        <v>0.2597114578240397</v>
      </c>
      <c r="AD1477" s="30">
        <f t="shared" ca="1" si="902"/>
        <v>0.68577095458795323</v>
      </c>
      <c r="AE1477" s="30">
        <f ca="1">IF(Riskregister!$E$8="",0,COUNTIF(BI$4:BI$53,"&lt;"&amp;AC1477)*IF(AD1477&lt;0.5,Riskregister!$K$8+(Riskregister!$L$8-Riskregister!$K$8)*SQRT(AD1477/2),Riskregister!$L$8-(Riskregister!$L$8-Riskregister!$K$8)*SQRT((1-AD1477)/2)))</f>
        <v>6274058.6120680552</v>
      </c>
      <c r="AF1477" s="30">
        <f t="shared" ca="1" si="903"/>
        <v>6.535199851950324E-2</v>
      </c>
      <c r="AG1477" s="30">
        <f t="shared" ca="1" si="903"/>
        <v>0.74764709569033816</v>
      </c>
      <c r="AH1477" s="30">
        <f>IF(Riskregister!$E$9="",0,COUNTIF(BJ$4:BJ$53,"&lt;"&amp;AF1477)*IF(AG1477&lt;0.5,Riskregister!$K$9+(Riskregister!$L$9-Riskregister!$K$9)*SQRT(AG1477/2),Riskregister!$L$9-(Riskregister!$L$9-Riskregister!$K$9)*SQRT((1-AG1477)/2)))</f>
        <v>0</v>
      </c>
      <c r="AI1477" s="30">
        <f t="shared" ca="1" si="904"/>
        <v>0.62359397582865017</v>
      </c>
      <c r="AJ1477" s="30">
        <f t="shared" ca="1" si="904"/>
        <v>0.43713264022414788</v>
      </c>
      <c r="AK1477" s="30">
        <f>IF(Riskregister!$E$10="",0,COUNTIF(BK$4:BK$53,"&lt;"&amp;AI1477)*IF(AJ1477&lt;0.5,Riskregister!$K$10+(Riskregister!$L$10-Riskregister!$K$10)*SQRT(AJ1477/2),Riskregister!$L$10-(Riskregister!$L$10-Riskregister!$K$10)*SQRT((1-AJ1477)/2)))</f>
        <v>0</v>
      </c>
      <c r="AL1477" s="30">
        <f t="shared" ca="1" si="905"/>
        <v>0.78545035148869813</v>
      </c>
      <c r="AM1477" s="30">
        <f t="shared" ca="1" si="905"/>
        <v>2.6540708959598924E-2</v>
      </c>
      <c r="AN1477" s="30">
        <f>IF(Riskregister!$E$11="",0,COUNTIF(BL$4:BL$53,"&lt;"&amp;AL1477)*IF(AM1477&lt;0.5,Riskregister!$K$11+(Riskregister!$L$11-Riskregister!$K$11)*SQRT(AM1477/2),Riskregister!$L$11-(Riskregister!$L$11-Riskregister!$K$11)*SQRT((1-AM1477)/2)))</f>
        <v>0</v>
      </c>
      <c r="AO1477" s="30">
        <f t="shared" ca="1" si="906"/>
        <v>0.74563794630181879</v>
      </c>
      <c r="AP1477" s="30">
        <f t="shared" ca="1" si="906"/>
        <v>0.95513494983213731</v>
      </c>
      <c r="AQ1477" s="30">
        <f>IF(Riskregister!$E$12="",0,COUNTIF(BM$4:BM$53,"&lt;"&amp;AO1477)*IF(AP1477&lt;0.5,Riskregister!$K$12+(Riskregister!$L$12-Riskregister!$K$12)*SQRT(AP1477/2),Riskregister!$L$12-(Riskregister!$L$12-Riskregister!$K$12)*SQRT((1-AP1477)/2)))</f>
        <v>0</v>
      </c>
      <c r="AR1477" s="30">
        <f t="shared" ca="1" si="907"/>
        <v>8.2070909977877249E-2</v>
      </c>
      <c r="AS1477" s="30">
        <f t="shared" ca="1" si="907"/>
        <v>0.53984082053765126</v>
      </c>
      <c r="AT1477" s="30">
        <f>IF(Riskregister!$E$13="",0,COUNTIF(BN$4:BN$53,"&lt;"&amp;AR1477)*IF(AS1477&lt;0.5,Riskregister!$K$13+(Riskregister!$L$13-Riskregister!$K$13)*SQRT(AS1477/2),Riskregister!$L$13-(Riskregister!$L$13-Riskregister!$K$13)*SQRT((1-AS1477)/2)))</f>
        <v>0</v>
      </c>
      <c r="AU1477" s="30">
        <f t="shared" ca="1" si="908"/>
        <v>0.11876680050269017</v>
      </c>
      <c r="AV1477" s="30">
        <f t="shared" ca="1" si="908"/>
        <v>0.51752555684357537</v>
      </c>
      <c r="AW1477" s="30">
        <f>IF(Riskregister!$E$14="",0,COUNTIF(BO$4:BO$53,"&lt;"&amp;AU1477)*IF(AV1477&lt;0.5,Riskregister!$K$14+(Riskregister!$L$14-Riskregister!$K$14)*SQRT(AV1477/2),Riskregister!$L$14-(Riskregister!$L$14-Riskregister!$K$14)*SQRT((1-AV1477)/2)))</f>
        <v>0</v>
      </c>
      <c r="AX1477" s="30">
        <f t="shared" ca="1" si="909"/>
        <v>0.59260692978482354</v>
      </c>
      <c r="AY1477" s="30">
        <f t="shared" ca="1" si="909"/>
        <v>0.67231956637405654</v>
      </c>
      <c r="AZ1477" s="30">
        <f>IF(Riskregister!$E$15="",0,COUNTIF(BP$4:BP$53,"&lt;"&amp;AX1477)*IF(AY1477&lt;0.5,Riskregister!$K$15+(Riskregister!$L$15-Riskregister!$K$15)*SQRT(AY1477/2),Riskregister!$L$15-(Riskregister!$L$15-Riskregister!$K$15)*SQRT((1-AY1477)/2)))</f>
        <v>0</v>
      </c>
      <c r="BA1477" s="30">
        <f t="shared" ca="1" si="910"/>
        <v>0.60411816289676845</v>
      </c>
      <c r="BB1477" s="30">
        <f t="shared" ca="1" si="910"/>
        <v>0.68758798815383715</v>
      </c>
      <c r="BC1477" s="30">
        <f>IF(Riskregister!$E$16="",0,COUNTIF(BQ$4:BQ$53,"&lt;"&amp;BA1477)*IF(BB1477&lt;0.5,Riskregister!$K$16+(Riskregister!$L$16-Riskregister!$K$16)*SQRT(BB1477/2),Riskregister!$L$16-(Riskregister!$L$16-Riskregister!$K$16)*SQRT((1-BB1477)/2)))</f>
        <v>0</v>
      </c>
      <c r="BD1477" s="30">
        <f t="shared" ca="1" si="911"/>
        <v>15488556.420789605</v>
      </c>
    </row>
    <row r="1478" spans="20:56" x14ac:dyDescent="0.35">
      <c r="T1478" s="30">
        <f t="shared" ca="1" si="899"/>
        <v>4.9817251670016049E-2</v>
      </c>
      <c r="U1478" s="30">
        <f t="shared" ca="1" si="899"/>
        <v>0.73185367258495471</v>
      </c>
      <c r="V1478" s="30">
        <f ca="1">IF(Riskregister!$E$5="",0,COUNTIF(BF$4:BF$53,"&lt;"&amp;T1478)*IF(U1478&lt;0.5,Riskregister!$K$5+(Riskregister!$L$5-Riskregister!$K$5)*SQRT(U1478/2),Riskregister!$L$5-(Riskregister!$L$5-Riskregister!$K$5)*SQRT((1-U1478)/2)))</f>
        <v>435227.98887319083</v>
      </c>
      <c r="W1478" s="30">
        <f t="shared" ca="1" si="900"/>
        <v>0.55844253545336697</v>
      </c>
      <c r="X1478" s="30">
        <f t="shared" ca="1" si="900"/>
        <v>0.65761521725312366</v>
      </c>
      <c r="Y1478" s="30">
        <f ca="1">IF(Riskregister!$E$6="",0,COUNTIF(BG$4:BG$53,"&lt;"&amp;W1478)*IF(X1478&lt;0.5,Riskregister!$K$6+(Riskregister!$L$6-Riskregister!$K$6)*SQRT(X1478/2),Riskregister!$L$6-(Riskregister!$L$6-Riskregister!$K$6)*SQRT((1-X1478)/2)))</f>
        <v>2510485.5179623934</v>
      </c>
      <c r="Z1478" s="30">
        <f t="shared" ca="1" si="901"/>
        <v>0.54597885552435454</v>
      </c>
      <c r="AA1478" s="30">
        <f t="shared" ca="1" si="901"/>
        <v>0.54582864242798435</v>
      </c>
      <c r="AB1478" s="30">
        <f ca="1">IF(Riskregister!$E$7="",0,COUNTIF(BH$4:BH$53,"&lt;"&amp;Z1478)*IF(AA1478&lt;0.5,Riskregister!$K$7+(Riskregister!$L$7-Riskregister!$K$7)*SQRT(AA1478/2),Riskregister!$L$7-(Riskregister!$L$7-Riskregister!$K$7)*SQRT((1-AA1478)/2)))</f>
        <v>1399276.3401186648</v>
      </c>
      <c r="AC1478" s="30">
        <f t="shared" ca="1" si="902"/>
        <v>0.90208941691097411</v>
      </c>
      <c r="AD1478" s="30">
        <f t="shared" ca="1" si="902"/>
        <v>0.10948401176434075</v>
      </c>
      <c r="AE1478" s="30">
        <f ca="1">IF(Riskregister!$E$8="",0,COUNTIF(BI$4:BI$53,"&lt;"&amp;AC1478)*IF(AD1478&lt;0.5,Riskregister!$K$8+(Riskregister!$L$8-Riskregister!$K$8)*SQRT(AD1478/2),Riskregister!$L$8-(Riskregister!$L$8-Riskregister!$K$8)*SQRT((1-AD1478)/2)))</f>
        <v>6998297.2590092467</v>
      </c>
      <c r="AF1478" s="30">
        <f t="shared" ca="1" si="903"/>
        <v>0.75087006755179819</v>
      </c>
      <c r="AG1478" s="30">
        <f t="shared" ca="1" si="903"/>
        <v>0.88228150860301569</v>
      </c>
      <c r="AH1478" s="30">
        <f>IF(Riskregister!$E$9="",0,COUNTIF(BJ$4:BJ$53,"&lt;"&amp;AF1478)*IF(AG1478&lt;0.5,Riskregister!$K$9+(Riskregister!$L$9-Riskregister!$K$9)*SQRT(AG1478/2),Riskregister!$L$9-(Riskregister!$L$9-Riskregister!$K$9)*SQRT((1-AG1478)/2)))</f>
        <v>0</v>
      </c>
      <c r="AI1478" s="30">
        <f t="shared" ca="1" si="904"/>
        <v>9.7849645643482197E-2</v>
      </c>
      <c r="AJ1478" s="30">
        <f t="shared" ca="1" si="904"/>
        <v>0.95744751279653773</v>
      </c>
      <c r="AK1478" s="30">
        <f>IF(Riskregister!$E$10="",0,COUNTIF(BK$4:BK$53,"&lt;"&amp;AI1478)*IF(AJ1478&lt;0.5,Riskregister!$K$10+(Riskregister!$L$10-Riskregister!$K$10)*SQRT(AJ1478/2),Riskregister!$L$10-(Riskregister!$L$10-Riskregister!$K$10)*SQRT((1-AJ1478)/2)))</f>
        <v>0</v>
      </c>
      <c r="AL1478" s="30">
        <f t="shared" ca="1" si="905"/>
        <v>0.40071260261541675</v>
      </c>
      <c r="AM1478" s="30">
        <f t="shared" ca="1" si="905"/>
        <v>0.19976699977857826</v>
      </c>
      <c r="AN1478" s="30">
        <f>IF(Riskregister!$E$11="",0,COUNTIF(BL$4:BL$53,"&lt;"&amp;AL1478)*IF(AM1478&lt;0.5,Riskregister!$K$11+(Riskregister!$L$11-Riskregister!$K$11)*SQRT(AM1478/2),Riskregister!$L$11-(Riskregister!$L$11-Riskregister!$K$11)*SQRT((1-AM1478)/2)))</f>
        <v>0</v>
      </c>
      <c r="AO1478" s="30">
        <f t="shared" ca="1" si="906"/>
        <v>0.61300373448867795</v>
      </c>
      <c r="AP1478" s="30">
        <f t="shared" ca="1" si="906"/>
        <v>0.34847031815129825</v>
      </c>
      <c r="AQ1478" s="30">
        <f>IF(Riskregister!$E$12="",0,COUNTIF(BM$4:BM$53,"&lt;"&amp;AO1478)*IF(AP1478&lt;0.5,Riskregister!$K$12+(Riskregister!$L$12-Riskregister!$K$12)*SQRT(AP1478/2),Riskregister!$L$12-(Riskregister!$L$12-Riskregister!$K$12)*SQRT((1-AP1478)/2)))</f>
        <v>0</v>
      </c>
      <c r="AR1478" s="30">
        <f t="shared" ca="1" si="907"/>
        <v>0.52444591552975539</v>
      </c>
      <c r="AS1478" s="30">
        <f t="shared" ca="1" si="907"/>
        <v>0.59679747995812171</v>
      </c>
      <c r="AT1478" s="30">
        <f>IF(Riskregister!$E$13="",0,COUNTIF(BN$4:BN$53,"&lt;"&amp;AR1478)*IF(AS1478&lt;0.5,Riskregister!$K$13+(Riskregister!$L$13-Riskregister!$K$13)*SQRT(AS1478/2),Riskregister!$L$13-(Riskregister!$L$13-Riskregister!$K$13)*SQRT((1-AS1478)/2)))</f>
        <v>0</v>
      </c>
      <c r="AU1478" s="30">
        <f t="shared" ca="1" si="908"/>
        <v>0.7270631188930583</v>
      </c>
      <c r="AV1478" s="30">
        <f t="shared" ca="1" si="908"/>
        <v>0.14695524847235819</v>
      </c>
      <c r="AW1478" s="30">
        <f>IF(Riskregister!$E$14="",0,COUNTIF(BO$4:BO$53,"&lt;"&amp;AU1478)*IF(AV1478&lt;0.5,Riskregister!$K$14+(Riskregister!$L$14-Riskregister!$K$14)*SQRT(AV1478/2),Riskregister!$L$14-(Riskregister!$L$14-Riskregister!$K$14)*SQRT((1-AV1478)/2)))</f>
        <v>0</v>
      </c>
      <c r="AX1478" s="30">
        <f t="shared" ca="1" si="909"/>
        <v>0.49240541929713288</v>
      </c>
      <c r="AY1478" s="30">
        <f t="shared" ca="1" si="909"/>
        <v>0.8700434642165894</v>
      </c>
      <c r="AZ1478" s="30">
        <f>IF(Riskregister!$E$15="",0,COUNTIF(BP$4:BP$53,"&lt;"&amp;AX1478)*IF(AY1478&lt;0.5,Riskregister!$K$15+(Riskregister!$L$15-Riskregister!$K$15)*SQRT(AY1478/2),Riskregister!$L$15-(Riskregister!$L$15-Riskregister!$K$15)*SQRT((1-AY1478)/2)))</f>
        <v>0</v>
      </c>
      <c r="BA1478" s="30">
        <f t="shared" ca="1" si="910"/>
        <v>0.7885779472068899</v>
      </c>
      <c r="BB1478" s="30">
        <f t="shared" ca="1" si="910"/>
        <v>0.54376478749840296</v>
      </c>
      <c r="BC1478" s="30">
        <f>IF(Riskregister!$E$16="",0,COUNTIF(BQ$4:BQ$53,"&lt;"&amp;BA1478)*IF(BB1478&lt;0.5,Riskregister!$K$16+(Riskregister!$L$16-Riskregister!$K$16)*SQRT(BB1478/2),Riskregister!$L$16-(Riskregister!$L$16-Riskregister!$K$16)*SQRT((1-BB1478)/2)))</f>
        <v>0</v>
      </c>
      <c r="BD1478" s="30">
        <f t="shared" ca="1" si="911"/>
        <v>11343287.105963495</v>
      </c>
    </row>
    <row r="1479" spans="20:56" x14ac:dyDescent="0.35">
      <c r="T1479" s="30">
        <f t="shared" ca="1" si="899"/>
        <v>0.46354478503021479</v>
      </c>
      <c r="U1479" s="30">
        <f t="shared" ca="1" si="899"/>
        <v>0.87313588692840993</v>
      </c>
      <c r="V1479" s="30">
        <f ca="1">IF(Riskregister!$E$5="",0,COUNTIF(BF$4:BF$53,"&lt;"&amp;T1479)*IF(U1479&lt;0.5,Riskregister!$K$5+(Riskregister!$L$5-Riskregister!$K$5)*SQRT(U1479/2),Riskregister!$L$5-(Riskregister!$L$5-Riskregister!$K$5)*SQRT((1-U1479)/2)))</f>
        <v>1459992.7603175391</v>
      </c>
      <c r="W1479" s="30">
        <f t="shared" ca="1" si="900"/>
        <v>0.44415176161607928</v>
      </c>
      <c r="X1479" s="30">
        <f t="shared" ca="1" si="900"/>
        <v>0.15317514830818457</v>
      </c>
      <c r="Y1479" s="30">
        <f ca="1">IF(Riskregister!$E$6="",0,COUNTIF(BG$4:BG$53,"&lt;"&amp;W1479)*IF(X1479&lt;0.5,Riskregister!$K$6+(Riskregister!$L$6-Riskregister!$K$6)*SQRT(X1479/2),Riskregister!$L$6-(Riskregister!$L$6-Riskregister!$K$6)*SQRT((1-X1479)/2)))</f>
        <v>1396280.5634142603</v>
      </c>
      <c r="Z1479" s="30">
        <f t="shared" ca="1" si="901"/>
        <v>0.1133795713198964</v>
      </c>
      <c r="AA1479" s="30">
        <f t="shared" ca="1" si="901"/>
        <v>0.2483364602110828</v>
      </c>
      <c r="AB1479" s="30">
        <f ca="1">IF(Riskregister!$E$7="",0,COUNTIF(BH$4:BH$53,"&lt;"&amp;Z1479)*IF(AA1479&lt;0.5,Riskregister!$K$7+(Riskregister!$L$7-Riskregister!$K$7)*SQRT(AA1479/2),Riskregister!$L$7-(Riskregister!$L$7-Riskregister!$K$7)*SQRT((1-AA1479)/2)))</f>
        <v>519993.88331614266</v>
      </c>
      <c r="AC1479" s="30">
        <f t="shared" ca="1" si="902"/>
        <v>0.10814284224783632</v>
      </c>
      <c r="AD1479" s="30">
        <f t="shared" ca="1" si="902"/>
        <v>0.69043192002321241</v>
      </c>
      <c r="AE1479" s="30">
        <f ca="1">IF(Riskregister!$E$8="",0,COUNTIF(BI$4:BI$53,"&lt;"&amp;AC1479)*IF(AD1479&lt;0.5,Riskregister!$K$8+(Riskregister!$L$8-Riskregister!$K$8)*SQRT(AD1479/2),Riskregister!$L$8-(Riskregister!$L$8-Riskregister!$K$8)*SQRT((1-AD1479)/2)))</f>
        <v>3150897.6655296716</v>
      </c>
      <c r="AF1479" s="30">
        <f t="shared" ca="1" si="903"/>
        <v>0.46545564800420458</v>
      </c>
      <c r="AG1479" s="30">
        <f t="shared" ca="1" si="903"/>
        <v>0.45480924074318863</v>
      </c>
      <c r="AH1479" s="30">
        <f>IF(Riskregister!$E$9="",0,COUNTIF(BJ$4:BJ$53,"&lt;"&amp;AF1479)*IF(AG1479&lt;0.5,Riskregister!$K$9+(Riskregister!$L$9-Riskregister!$K$9)*SQRT(AG1479/2),Riskregister!$L$9-(Riskregister!$L$9-Riskregister!$K$9)*SQRT((1-AG1479)/2)))</f>
        <v>0</v>
      </c>
      <c r="AI1479" s="30">
        <f t="shared" ca="1" si="904"/>
        <v>0.71403567290242875</v>
      </c>
      <c r="AJ1479" s="30">
        <f t="shared" ca="1" si="904"/>
        <v>0.79170491928092335</v>
      </c>
      <c r="AK1479" s="30">
        <f>IF(Riskregister!$E$10="",0,COUNTIF(BK$4:BK$53,"&lt;"&amp;AI1479)*IF(AJ1479&lt;0.5,Riskregister!$K$10+(Riskregister!$L$10-Riskregister!$K$10)*SQRT(AJ1479/2),Riskregister!$L$10-(Riskregister!$L$10-Riskregister!$K$10)*SQRT((1-AJ1479)/2)))</f>
        <v>0</v>
      </c>
      <c r="AL1479" s="30">
        <f t="shared" ca="1" si="905"/>
        <v>0.48473769030564695</v>
      </c>
      <c r="AM1479" s="30">
        <f t="shared" ca="1" si="905"/>
        <v>0.69364652546653349</v>
      </c>
      <c r="AN1479" s="30">
        <f>IF(Riskregister!$E$11="",0,COUNTIF(BL$4:BL$53,"&lt;"&amp;AL1479)*IF(AM1479&lt;0.5,Riskregister!$K$11+(Riskregister!$L$11-Riskregister!$K$11)*SQRT(AM1479/2),Riskregister!$L$11-(Riskregister!$L$11-Riskregister!$K$11)*SQRT((1-AM1479)/2)))</f>
        <v>0</v>
      </c>
      <c r="AO1479" s="30">
        <f t="shared" ca="1" si="906"/>
        <v>0.82987618901722204</v>
      </c>
      <c r="AP1479" s="30">
        <f t="shared" ca="1" si="906"/>
        <v>0.33280960690596895</v>
      </c>
      <c r="AQ1479" s="30">
        <f>IF(Riskregister!$E$12="",0,COUNTIF(BM$4:BM$53,"&lt;"&amp;AO1479)*IF(AP1479&lt;0.5,Riskregister!$K$12+(Riskregister!$L$12-Riskregister!$K$12)*SQRT(AP1479/2),Riskregister!$L$12-(Riskregister!$L$12-Riskregister!$K$12)*SQRT((1-AP1479)/2)))</f>
        <v>0</v>
      </c>
      <c r="AR1479" s="30">
        <f t="shared" ca="1" si="907"/>
        <v>0.84817060994118398</v>
      </c>
      <c r="AS1479" s="30">
        <f t="shared" ca="1" si="907"/>
        <v>0.84503596751143695</v>
      </c>
      <c r="AT1479" s="30">
        <f>IF(Riskregister!$E$13="",0,COUNTIF(BN$4:BN$53,"&lt;"&amp;AR1479)*IF(AS1479&lt;0.5,Riskregister!$K$13+(Riskregister!$L$13-Riskregister!$K$13)*SQRT(AS1479/2),Riskregister!$L$13-(Riskregister!$L$13-Riskregister!$K$13)*SQRT((1-AS1479)/2)))</f>
        <v>0</v>
      </c>
      <c r="AU1479" s="30">
        <f t="shared" ca="1" si="908"/>
        <v>0.1975868170321543</v>
      </c>
      <c r="AV1479" s="30">
        <f t="shared" ca="1" si="908"/>
        <v>0.25536007730032861</v>
      </c>
      <c r="AW1479" s="30">
        <f>IF(Riskregister!$E$14="",0,COUNTIF(BO$4:BO$53,"&lt;"&amp;AU1479)*IF(AV1479&lt;0.5,Riskregister!$K$14+(Riskregister!$L$14-Riskregister!$K$14)*SQRT(AV1479/2),Riskregister!$L$14-(Riskregister!$L$14-Riskregister!$K$14)*SQRT((1-AV1479)/2)))</f>
        <v>0</v>
      </c>
      <c r="AX1479" s="30">
        <f t="shared" ca="1" si="909"/>
        <v>0.48681391698006626</v>
      </c>
      <c r="AY1479" s="30">
        <f t="shared" ca="1" si="909"/>
        <v>0.13792881116052347</v>
      </c>
      <c r="AZ1479" s="30">
        <f>IF(Riskregister!$E$15="",0,COUNTIF(BP$4:BP$53,"&lt;"&amp;AX1479)*IF(AY1479&lt;0.5,Riskregister!$K$15+(Riskregister!$L$15-Riskregister!$K$15)*SQRT(AY1479/2),Riskregister!$L$15-(Riskregister!$L$15-Riskregister!$K$15)*SQRT((1-AY1479)/2)))</f>
        <v>0</v>
      </c>
      <c r="BA1479" s="30">
        <f t="shared" ca="1" si="910"/>
        <v>0.8409209892833891</v>
      </c>
      <c r="BB1479" s="30">
        <f t="shared" ca="1" si="910"/>
        <v>6.6969239248495849E-2</v>
      </c>
      <c r="BC1479" s="30">
        <f>IF(Riskregister!$E$16="",0,COUNTIF(BQ$4:BQ$53,"&lt;"&amp;BA1479)*IF(BB1479&lt;0.5,Riskregister!$K$16+(Riskregister!$L$16-Riskregister!$K$16)*SQRT(BB1479/2),Riskregister!$L$16-(Riskregister!$L$16-Riskregister!$K$16)*SQRT((1-BB1479)/2)))</f>
        <v>0</v>
      </c>
      <c r="BD1479" s="30">
        <f t="shared" ca="1" si="911"/>
        <v>6527164.8725776132</v>
      </c>
    </row>
    <row r="1480" spans="20:56" x14ac:dyDescent="0.35">
      <c r="T1480" s="30">
        <f t="shared" ca="1" si="899"/>
        <v>0.22117100461185324</v>
      </c>
      <c r="U1480" s="30">
        <f t="shared" ca="1" si="899"/>
        <v>0.64556495725775775</v>
      </c>
      <c r="V1480" s="30">
        <f ca="1">IF(Riskregister!$E$5="",0,COUNTIF(BF$4:BF$53,"&lt;"&amp;T1480)*IF(U1480&lt;0.5,Riskregister!$K$5+(Riskregister!$L$5-Riskregister!$K$5)*SQRT(U1480/2),Riskregister!$L$5-(Riskregister!$L$5-Riskregister!$K$5)*SQRT((1-U1480)/2)))</f>
        <v>821125.09675275651</v>
      </c>
      <c r="W1480" s="30">
        <f t="shared" ca="1" si="900"/>
        <v>9.3144595049607148E-2</v>
      </c>
      <c r="X1480" s="30">
        <f t="shared" ca="1" si="900"/>
        <v>0.86736272567995054</v>
      </c>
      <c r="Y1480" s="30">
        <f ca="1">IF(Riskregister!$E$6="",0,COUNTIF(BG$4:BG$53,"&lt;"&amp;W1480)*IF(X1480&lt;0.5,Riskregister!$K$6+(Riskregister!$L$6-Riskregister!$K$6)*SQRT(X1480/2),Riskregister!$L$6-(Riskregister!$L$6-Riskregister!$K$6)*SQRT((1-X1480)/2)))</f>
        <v>0</v>
      </c>
      <c r="Z1480" s="30">
        <f t="shared" ca="1" si="901"/>
        <v>0.77348896694612568</v>
      </c>
      <c r="AA1480" s="30">
        <f t="shared" ca="1" si="901"/>
        <v>0.64474663890422523</v>
      </c>
      <c r="AB1480" s="30">
        <f ca="1">IF(Riskregister!$E$7="",0,COUNTIF(BH$4:BH$53,"&lt;"&amp;Z1480)*IF(AA1480&lt;0.5,Riskregister!$K$7+(Riskregister!$L$7-Riskregister!$K$7)*SQRT(AA1480/2),Riskregister!$L$7-(Riskregister!$L$7-Riskregister!$K$7)*SQRT((1-AA1480)/2)))</f>
        <v>2019918.1488153301</v>
      </c>
      <c r="AC1480" s="30">
        <f t="shared" ca="1" si="902"/>
        <v>0.67005978289405455</v>
      </c>
      <c r="AD1480" s="30">
        <f t="shared" ca="1" si="902"/>
        <v>0.89711714105656537</v>
      </c>
      <c r="AE1480" s="30">
        <f ca="1">IF(Riskregister!$E$8="",0,COUNTIF(BI$4:BI$53,"&lt;"&amp;AC1480)*IF(AD1480&lt;0.5,Riskregister!$K$8+(Riskregister!$L$8-Riskregister!$K$8)*SQRT(AD1480/2),Riskregister!$L$8-(Riskregister!$L$8-Riskregister!$K$8)*SQRT((1-AD1480)/2)))</f>
        <v>11802020.857905399</v>
      </c>
      <c r="AF1480" s="30">
        <f t="shared" ca="1" si="903"/>
        <v>0.69477764055020719</v>
      </c>
      <c r="AG1480" s="30">
        <f t="shared" ca="1" si="903"/>
        <v>0.5359407409492849</v>
      </c>
      <c r="AH1480" s="30">
        <f>IF(Riskregister!$E$9="",0,COUNTIF(BJ$4:BJ$53,"&lt;"&amp;AF1480)*IF(AG1480&lt;0.5,Riskregister!$K$9+(Riskregister!$L$9-Riskregister!$K$9)*SQRT(AG1480/2),Riskregister!$L$9-(Riskregister!$L$9-Riskregister!$K$9)*SQRT((1-AG1480)/2)))</f>
        <v>0</v>
      </c>
      <c r="AI1480" s="30">
        <f t="shared" ca="1" si="904"/>
        <v>0.35331506744545005</v>
      </c>
      <c r="AJ1480" s="30">
        <f t="shared" ca="1" si="904"/>
        <v>0.41497854972294224</v>
      </c>
      <c r="AK1480" s="30">
        <f>IF(Riskregister!$E$10="",0,COUNTIF(BK$4:BK$53,"&lt;"&amp;AI1480)*IF(AJ1480&lt;0.5,Riskregister!$K$10+(Riskregister!$L$10-Riskregister!$K$10)*SQRT(AJ1480/2),Riskregister!$L$10-(Riskregister!$L$10-Riskregister!$K$10)*SQRT((1-AJ1480)/2)))</f>
        <v>0</v>
      </c>
      <c r="AL1480" s="30">
        <f t="shared" ca="1" si="905"/>
        <v>0.54467519953356747</v>
      </c>
      <c r="AM1480" s="30">
        <f t="shared" ca="1" si="905"/>
        <v>0.46263697077764043</v>
      </c>
      <c r="AN1480" s="30">
        <f>IF(Riskregister!$E$11="",0,COUNTIF(BL$4:BL$53,"&lt;"&amp;AL1480)*IF(AM1480&lt;0.5,Riskregister!$K$11+(Riskregister!$L$11-Riskregister!$K$11)*SQRT(AM1480/2),Riskregister!$L$11-(Riskregister!$L$11-Riskregister!$K$11)*SQRT((1-AM1480)/2)))</f>
        <v>0</v>
      </c>
      <c r="AO1480" s="30">
        <f t="shared" ca="1" si="906"/>
        <v>4.5393636054153141E-2</v>
      </c>
      <c r="AP1480" s="30">
        <f t="shared" ca="1" si="906"/>
        <v>0.57709125232095682</v>
      </c>
      <c r="AQ1480" s="30">
        <f>IF(Riskregister!$E$12="",0,COUNTIF(BM$4:BM$53,"&lt;"&amp;AO1480)*IF(AP1480&lt;0.5,Riskregister!$K$12+(Riskregister!$L$12-Riskregister!$K$12)*SQRT(AP1480/2),Riskregister!$L$12-(Riskregister!$L$12-Riskregister!$K$12)*SQRT((1-AP1480)/2)))</f>
        <v>0</v>
      </c>
      <c r="AR1480" s="30">
        <f t="shared" ca="1" si="907"/>
        <v>0.36243952754102549</v>
      </c>
      <c r="AS1480" s="30">
        <f t="shared" ca="1" si="907"/>
        <v>0.83245638782250542</v>
      </c>
      <c r="AT1480" s="30">
        <f>IF(Riskregister!$E$13="",0,COUNTIF(BN$4:BN$53,"&lt;"&amp;AR1480)*IF(AS1480&lt;0.5,Riskregister!$K$13+(Riskregister!$L$13-Riskregister!$K$13)*SQRT(AS1480/2),Riskregister!$L$13-(Riskregister!$L$13-Riskregister!$K$13)*SQRT((1-AS1480)/2)))</f>
        <v>0</v>
      </c>
      <c r="AU1480" s="30">
        <f t="shared" ca="1" si="908"/>
        <v>0.85385727667446865</v>
      </c>
      <c r="AV1480" s="30">
        <f t="shared" ca="1" si="908"/>
        <v>0.1029645488883193</v>
      </c>
      <c r="AW1480" s="30">
        <f>IF(Riskregister!$E$14="",0,COUNTIF(BO$4:BO$53,"&lt;"&amp;AU1480)*IF(AV1480&lt;0.5,Riskregister!$K$14+(Riskregister!$L$14-Riskregister!$K$14)*SQRT(AV1480/2),Riskregister!$L$14-(Riskregister!$L$14-Riskregister!$K$14)*SQRT((1-AV1480)/2)))</f>
        <v>0</v>
      </c>
      <c r="AX1480" s="30">
        <f t="shared" ca="1" si="909"/>
        <v>0.27800893446438157</v>
      </c>
      <c r="AY1480" s="30">
        <f t="shared" ca="1" si="909"/>
        <v>0.20142992905674739</v>
      </c>
      <c r="AZ1480" s="30">
        <f>IF(Riskregister!$E$15="",0,COUNTIF(BP$4:BP$53,"&lt;"&amp;AX1480)*IF(AY1480&lt;0.5,Riskregister!$K$15+(Riskregister!$L$15-Riskregister!$K$15)*SQRT(AY1480/2),Riskregister!$L$15-(Riskregister!$L$15-Riskregister!$K$15)*SQRT((1-AY1480)/2)))</f>
        <v>0</v>
      </c>
      <c r="BA1480" s="30">
        <f t="shared" ca="1" si="910"/>
        <v>0.13125351537876062</v>
      </c>
      <c r="BB1480" s="30">
        <f t="shared" ca="1" si="910"/>
        <v>2.4480108159355973E-2</v>
      </c>
      <c r="BC1480" s="30">
        <f>IF(Riskregister!$E$16="",0,COUNTIF(BQ$4:BQ$53,"&lt;"&amp;BA1480)*IF(BB1480&lt;0.5,Riskregister!$K$16+(Riskregister!$L$16-Riskregister!$K$16)*SQRT(BB1480/2),Riskregister!$L$16-(Riskregister!$L$16-Riskregister!$K$16)*SQRT((1-BB1480)/2)))</f>
        <v>0</v>
      </c>
      <c r="BD1480" s="30">
        <f t="shared" ca="1" si="911"/>
        <v>14643064.103473485</v>
      </c>
    </row>
    <row r="1481" spans="20:56" x14ac:dyDescent="0.35">
      <c r="T1481" s="30">
        <f t="shared" ca="1" si="899"/>
        <v>0.65469060585507199</v>
      </c>
      <c r="U1481" s="30">
        <f t="shared" ca="1" si="899"/>
        <v>0.92650399226934477</v>
      </c>
      <c r="V1481" s="30">
        <f ca="1">IF(Riskregister!$E$5="",0,COUNTIF(BF$4:BF$53,"&lt;"&amp;T1481)*IF(U1481&lt;0.5,Riskregister!$K$5+(Riskregister!$L$5-Riskregister!$K$5)*SQRT(U1481/2),Riskregister!$L$5-(Riskregister!$L$5-Riskregister!$K$5)*SQRT((1-U1481)/2)))</f>
        <v>2054944.1602817574</v>
      </c>
      <c r="W1481" s="30">
        <f t="shared" ca="1" si="900"/>
        <v>0.64748637830870992</v>
      </c>
      <c r="X1481" s="30">
        <f t="shared" ca="1" si="900"/>
        <v>0.66819780571924969</v>
      </c>
      <c r="Y1481" s="30">
        <f ca="1">IF(Riskregister!$E$6="",0,COUNTIF(BG$4:BG$53,"&lt;"&amp;W1481)*IF(X1481&lt;0.5,Riskregister!$K$6+(Riskregister!$L$6-Riskregister!$K$6)*SQRT(X1481/2),Riskregister!$L$6-(Riskregister!$L$6-Riskregister!$K$6)*SQRT((1-X1481)/2)))</f>
        <v>2533685.4979441613</v>
      </c>
      <c r="Z1481" s="30">
        <f t="shared" ca="1" si="901"/>
        <v>0.56178561914470637</v>
      </c>
      <c r="AA1481" s="30">
        <f t="shared" ca="1" si="901"/>
        <v>0.35431274821616598</v>
      </c>
      <c r="AB1481" s="30">
        <f ca="1">IF(Riskregister!$E$7="",0,COUNTIF(BH$4:BH$53,"&lt;"&amp;Z1481)*IF(AA1481&lt;0.5,Riskregister!$K$7+(Riskregister!$L$7-Riskregister!$K$7)*SQRT(AA1481/2),Riskregister!$L$7-(Riskregister!$L$7-Riskregister!$K$7)*SQRT((1-AA1481)/2)))</f>
        <v>1381203.7313662942</v>
      </c>
      <c r="AC1481" s="30">
        <f t="shared" ca="1" si="902"/>
        <v>0.84435883283316215</v>
      </c>
      <c r="AD1481" s="30">
        <f t="shared" ca="1" si="902"/>
        <v>0.40437993843121178</v>
      </c>
      <c r="AE1481" s="30">
        <f ca="1">IF(Riskregister!$E$8="",0,COUNTIF(BI$4:BI$53,"&lt;"&amp;AC1481)*IF(AD1481&lt;0.5,Riskregister!$K$8+(Riskregister!$L$8-Riskregister!$K$8)*SQRT(AD1481/2),Riskregister!$L$8-(Riskregister!$L$8-Riskregister!$K$8)*SQRT((1-AD1481)/2)))</f>
        <v>9653521.3207020275</v>
      </c>
      <c r="AF1481" s="30">
        <f t="shared" ca="1" si="903"/>
        <v>0.20365065497601575</v>
      </c>
      <c r="AG1481" s="30">
        <f t="shared" ca="1" si="903"/>
        <v>0.65481298383735642</v>
      </c>
      <c r="AH1481" s="30">
        <f>IF(Riskregister!$E$9="",0,COUNTIF(BJ$4:BJ$53,"&lt;"&amp;AF1481)*IF(AG1481&lt;0.5,Riskregister!$K$9+(Riskregister!$L$9-Riskregister!$K$9)*SQRT(AG1481/2),Riskregister!$L$9-(Riskregister!$L$9-Riskregister!$K$9)*SQRT((1-AG1481)/2)))</f>
        <v>0</v>
      </c>
      <c r="AI1481" s="30">
        <f t="shared" ca="1" si="904"/>
        <v>0.55430431851994866</v>
      </c>
      <c r="AJ1481" s="30">
        <f t="shared" ca="1" si="904"/>
        <v>0.33849012219835217</v>
      </c>
      <c r="AK1481" s="30">
        <f>IF(Riskregister!$E$10="",0,COUNTIF(BK$4:BK$53,"&lt;"&amp;AI1481)*IF(AJ1481&lt;0.5,Riskregister!$K$10+(Riskregister!$L$10-Riskregister!$K$10)*SQRT(AJ1481/2),Riskregister!$L$10-(Riskregister!$L$10-Riskregister!$K$10)*SQRT((1-AJ1481)/2)))</f>
        <v>0</v>
      </c>
      <c r="AL1481" s="30">
        <f t="shared" ca="1" si="905"/>
        <v>0.45582665624631102</v>
      </c>
      <c r="AM1481" s="30">
        <f t="shared" ca="1" si="905"/>
        <v>0.22561433132222275</v>
      </c>
      <c r="AN1481" s="30">
        <f>IF(Riskregister!$E$11="",0,COUNTIF(BL$4:BL$53,"&lt;"&amp;AL1481)*IF(AM1481&lt;0.5,Riskregister!$K$11+(Riskregister!$L$11-Riskregister!$K$11)*SQRT(AM1481/2),Riskregister!$L$11-(Riskregister!$L$11-Riskregister!$K$11)*SQRT((1-AM1481)/2)))</f>
        <v>0</v>
      </c>
      <c r="AO1481" s="30">
        <f t="shared" ca="1" si="906"/>
        <v>0.16323694759878915</v>
      </c>
      <c r="AP1481" s="30">
        <f t="shared" ca="1" si="906"/>
        <v>0.13731970001557881</v>
      </c>
      <c r="AQ1481" s="30">
        <f>IF(Riskregister!$E$12="",0,COUNTIF(BM$4:BM$53,"&lt;"&amp;AO1481)*IF(AP1481&lt;0.5,Riskregister!$K$12+(Riskregister!$L$12-Riskregister!$K$12)*SQRT(AP1481/2),Riskregister!$L$12-(Riskregister!$L$12-Riskregister!$K$12)*SQRT((1-AP1481)/2)))</f>
        <v>0</v>
      </c>
      <c r="AR1481" s="30">
        <f t="shared" ca="1" si="907"/>
        <v>0.52669119206932813</v>
      </c>
      <c r="AS1481" s="30">
        <f t="shared" ca="1" si="907"/>
        <v>0.62048871311027132</v>
      </c>
      <c r="AT1481" s="30">
        <f>IF(Riskregister!$E$13="",0,COUNTIF(BN$4:BN$53,"&lt;"&amp;AR1481)*IF(AS1481&lt;0.5,Riskregister!$K$13+(Riskregister!$L$13-Riskregister!$K$13)*SQRT(AS1481/2),Riskregister!$L$13-(Riskregister!$L$13-Riskregister!$K$13)*SQRT((1-AS1481)/2)))</f>
        <v>0</v>
      </c>
      <c r="AU1481" s="30">
        <f t="shared" ca="1" si="908"/>
        <v>0.26143458237010153</v>
      </c>
      <c r="AV1481" s="30">
        <f t="shared" ca="1" si="908"/>
        <v>0.28022215965681074</v>
      </c>
      <c r="AW1481" s="30">
        <f>IF(Riskregister!$E$14="",0,COUNTIF(BO$4:BO$53,"&lt;"&amp;AU1481)*IF(AV1481&lt;0.5,Riskregister!$K$14+(Riskregister!$L$14-Riskregister!$K$14)*SQRT(AV1481/2),Riskregister!$L$14-(Riskregister!$L$14-Riskregister!$K$14)*SQRT((1-AV1481)/2)))</f>
        <v>0</v>
      </c>
      <c r="AX1481" s="30">
        <f t="shared" ca="1" si="909"/>
        <v>0.52780995383280727</v>
      </c>
      <c r="AY1481" s="30">
        <f t="shared" ca="1" si="909"/>
        <v>0.61233582528636443</v>
      </c>
      <c r="AZ1481" s="30">
        <f>IF(Riskregister!$E$15="",0,COUNTIF(BP$4:BP$53,"&lt;"&amp;AX1481)*IF(AY1481&lt;0.5,Riskregister!$K$15+(Riskregister!$L$15-Riskregister!$K$15)*SQRT(AY1481/2),Riskregister!$L$15-(Riskregister!$L$15-Riskregister!$K$15)*SQRT((1-AY1481)/2)))</f>
        <v>0</v>
      </c>
      <c r="BA1481" s="30">
        <f t="shared" ca="1" si="910"/>
        <v>0.71312201718235391</v>
      </c>
      <c r="BB1481" s="30">
        <f t="shared" ca="1" si="910"/>
        <v>0.68849604561838196</v>
      </c>
      <c r="BC1481" s="30">
        <f>IF(Riskregister!$E$16="",0,COUNTIF(BQ$4:BQ$53,"&lt;"&amp;BA1481)*IF(BB1481&lt;0.5,Riskregister!$K$16+(Riskregister!$L$16-Riskregister!$K$16)*SQRT(BB1481/2),Riskregister!$L$16-(Riskregister!$L$16-Riskregister!$K$16)*SQRT((1-BB1481)/2)))</f>
        <v>0</v>
      </c>
      <c r="BD1481" s="30">
        <f t="shared" ca="1" si="911"/>
        <v>15623354.710294239</v>
      </c>
    </row>
    <row r="1482" spans="20:56" x14ac:dyDescent="0.35">
      <c r="T1482" s="30">
        <f t="shared" ca="1" si="899"/>
        <v>0.79974147616148272</v>
      </c>
      <c r="U1482" s="30">
        <f t="shared" ca="1" si="899"/>
        <v>0.56720243305404661</v>
      </c>
      <c r="V1482" s="30">
        <f ca="1">IF(Riskregister!$E$5="",0,COUNTIF(BF$4:BF$53,"&lt;"&amp;T1482)*IF(U1482&lt;0.5,Riskregister!$K$5+(Riskregister!$L$5-Riskregister!$K$5)*SQRT(U1482/2),Riskregister!$L$5-(Riskregister!$L$5-Riskregister!$K$5)*SQRT((1-U1482)/2)))</f>
        <v>1953329.6405591946</v>
      </c>
      <c r="W1482" s="30">
        <f t="shared" ca="1" si="900"/>
        <v>0.56505982405926403</v>
      </c>
      <c r="X1482" s="30">
        <f t="shared" ca="1" si="900"/>
        <v>0.93939389218104818</v>
      </c>
      <c r="Y1482" s="30">
        <f ca="1">IF(Riskregister!$E$6="",0,COUNTIF(BG$4:BG$53,"&lt;"&amp;W1482)*IF(X1482&lt;0.5,Riskregister!$K$6+(Riskregister!$L$6-Riskregister!$K$6)*SQRT(X1482/2),Riskregister!$L$6-(Riskregister!$L$6-Riskregister!$K$6)*SQRT((1-X1482)/2)))</f>
        <v>3373320.1944638654</v>
      </c>
      <c r="Z1482" s="30">
        <f t="shared" ca="1" si="901"/>
        <v>0.74210823441006857</v>
      </c>
      <c r="AA1482" s="30">
        <f t="shared" ca="1" si="901"/>
        <v>0.49735820731828562</v>
      </c>
      <c r="AB1482" s="30">
        <f ca="1">IF(Riskregister!$E$7="",0,COUNTIF(BH$4:BH$53,"&lt;"&amp;Z1482)*IF(AA1482&lt;0.5,Riskregister!$K$7+(Riskregister!$L$7-Riskregister!$K$7)*SQRT(AA1482/2),Riskregister!$L$7-(Riskregister!$L$7-Riskregister!$K$7)*SQRT((1-AA1482)/2)))</f>
        <v>1796296.5919487448</v>
      </c>
      <c r="AC1482" s="30">
        <f t="shared" ca="1" si="902"/>
        <v>0.32866453928254413</v>
      </c>
      <c r="AD1482" s="30">
        <f t="shared" ca="1" si="902"/>
        <v>0.71755736859388775</v>
      </c>
      <c r="AE1482" s="30">
        <f ca="1">IF(Riskregister!$E$8="",0,COUNTIF(BI$4:BI$53,"&lt;"&amp;AC1482)*IF(AD1482&lt;0.5,Riskregister!$K$8+(Riskregister!$L$8-Riskregister!$K$8)*SQRT(AD1482/2),Riskregister!$L$8-(Riskregister!$L$8-Riskregister!$K$8)*SQRT((1-AD1482)/2)))</f>
        <v>6467534.0828930791</v>
      </c>
      <c r="AF1482" s="30">
        <f t="shared" ca="1" si="903"/>
        <v>0.6503290044846517</v>
      </c>
      <c r="AG1482" s="30">
        <f t="shared" ca="1" si="903"/>
        <v>0.85933983758071431</v>
      </c>
      <c r="AH1482" s="30">
        <f>IF(Riskregister!$E$9="",0,COUNTIF(BJ$4:BJ$53,"&lt;"&amp;AF1482)*IF(AG1482&lt;0.5,Riskregister!$K$9+(Riskregister!$L$9-Riskregister!$K$9)*SQRT(AG1482/2),Riskregister!$L$9-(Riskregister!$L$9-Riskregister!$K$9)*SQRT((1-AG1482)/2)))</f>
        <v>0</v>
      </c>
      <c r="AI1482" s="30">
        <f t="shared" ca="1" si="904"/>
        <v>0.3195626243133548</v>
      </c>
      <c r="AJ1482" s="30">
        <f t="shared" ca="1" si="904"/>
        <v>0.8987546478313595</v>
      </c>
      <c r="AK1482" s="30">
        <f>IF(Riskregister!$E$10="",0,COUNTIF(BK$4:BK$53,"&lt;"&amp;AI1482)*IF(AJ1482&lt;0.5,Riskregister!$K$10+(Riskregister!$L$10-Riskregister!$K$10)*SQRT(AJ1482/2),Riskregister!$L$10-(Riskregister!$L$10-Riskregister!$K$10)*SQRT((1-AJ1482)/2)))</f>
        <v>0</v>
      </c>
      <c r="AL1482" s="30">
        <f t="shared" ca="1" si="905"/>
        <v>4.6895525441345787E-2</v>
      </c>
      <c r="AM1482" s="30">
        <f t="shared" ca="1" si="905"/>
        <v>9.1618112733146906E-2</v>
      </c>
      <c r="AN1482" s="30">
        <f>IF(Riskregister!$E$11="",0,COUNTIF(BL$4:BL$53,"&lt;"&amp;AL1482)*IF(AM1482&lt;0.5,Riskregister!$K$11+(Riskregister!$L$11-Riskregister!$K$11)*SQRT(AM1482/2),Riskregister!$L$11-(Riskregister!$L$11-Riskregister!$K$11)*SQRT((1-AM1482)/2)))</f>
        <v>0</v>
      </c>
      <c r="AO1482" s="30">
        <f t="shared" ca="1" si="906"/>
        <v>0.40087622553281266</v>
      </c>
      <c r="AP1482" s="30">
        <f t="shared" ca="1" si="906"/>
        <v>0.4461680529051486</v>
      </c>
      <c r="AQ1482" s="30">
        <f>IF(Riskregister!$E$12="",0,COUNTIF(BM$4:BM$53,"&lt;"&amp;AO1482)*IF(AP1482&lt;0.5,Riskregister!$K$12+(Riskregister!$L$12-Riskregister!$K$12)*SQRT(AP1482/2),Riskregister!$L$12-(Riskregister!$L$12-Riskregister!$K$12)*SQRT((1-AP1482)/2)))</f>
        <v>0</v>
      </c>
      <c r="AR1482" s="30">
        <f t="shared" ca="1" si="907"/>
        <v>0.17898084665953662</v>
      </c>
      <c r="AS1482" s="30">
        <f t="shared" ca="1" si="907"/>
        <v>0.10390924965547454</v>
      </c>
      <c r="AT1482" s="30">
        <f>IF(Riskregister!$E$13="",0,COUNTIF(BN$4:BN$53,"&lt;"&amp;AR1482)*IF(AS1482&lt;0.5,Riskregister!$K$13+(Riskregister!$L$13-Riskregister!$K$13)*SQRT(AS1482/2),Riskregister!$L$13-(Riskregister!$L$13-Riskregister!$K$13)*SQRT((1-AS1482)/2)))</f>
        <v>0</v>
      </c>
      <c r="AU1482" s="30">
        <f t="shared" ca="1" si="908"/>
        <v>0.62975551650238271</v>
      </c>
      <c r="AV1482" s="30">
        <f t="shared" ca="1" si="908"/>
        <v>0.59751039517137305</v>
      </c>
      <c r="AW1482" s="30">
        <f>IF(Riskregister!$E$14="",0,COUNTIF(BO$4:BO$53,"&lt;"&amp;AU1482)*IF(AV1482&lt;0.5,Riskregister!$K$14+(Riskregister!$L$14-Riskregister!$K$14)*SQRT(AV1482/2),Riskregister!$L$14-(Riskregister!$L$14-Riskregister!$K$14)*SQRT((1-AV1482)/2)))</f>
        <v>0</v>
      </c>
      <c r="AX1482" s="30">
        <f t="shared" ca="1" si="909"/>
        <v>0.68685362022986196</v>
      </c>
      <c r="AY1482" s="30">
        <f t="shared" ca="1" si="909"/>
        <v>0.60014535446768003</v>
      </c>
      <c r="AZ1482" s="30">
        <f>IF(Riskregister!$E$15="",0,COUNTIF(BP$4:BP$53,"&lt;"&amp;AX1482)*IF(AY1482&lt;0.5,Riskregister!$K$15+(Riskregister!$L$15-Riskregister!$K$15)*SQRT(AY1482/2),Riskregister!$L$15-(Riskregister!$L$15-Riskregister!$K$15)*SQRT((1-AY1482)/2)))</f>
        <v>0</v>
      </c>
      <c r="BA1482" s="30">
        <f t="shared" ca="1" si="910"/>
        <v>0.17306659434772309</v>
      </c>
      <c r="BB1482" s="30">
        <f t="shared" ca="1" si="910"/>
        <v>8.327232800037887E-2</v>
      </c>
      <c r="BC1482" s="30">
        <f>IF(Riskregister!$E$16="",0,COUNTIF(BQ$4:BQ$53,"&lt;"&amp;BA1482)*IF(BB1482&lt;0.5,Riskregister!$K$16+(Riskregister!$L$16-Riskregister!$K$16)*SQRT(BB1482/2),Riskregister!$L$16-(Riskregister!$L$16-Riskregister!$K$16)*SQRT((1-BB1482)/2)))</f>
        <v>0</v>
      </c>
      <c r="BD1482" s="30">
        <f t="shared" ca="1" si="911"/>
        <v>13590480.509864885</v>
      </c>
    </row>
    <row r="1483" spans="20:56" x14ac:dyDescent="0.35">
      <c r="T1483" s="30">
        <f t="shared" ca="1" si="899"/>
        <v>0.34075546846706983</v>
      </c>
      <c r="U1483" s="30">
        <f t="shared" ca="1" si="899"/>
        <v>0.7933125328615479</v>
      </c>
      <c r="V1483" s="30">
        <f ca="1">IF(Riskregister!$E$5="",0,COUNTIF(BF$4:BF$53,"&lt;"&amp;T1483)*IF(U1483&lt;0.5,Riskregister!$K$5+(Riskregister!$L$5-Riskregister!$K$5)*SQRT(U1483/2),Riskregister!$L$5-(Riskregister!$L$5-Riskregister!$K$5)*SQRT((1-U1483)/2)))</f>
        <v>1366013.8776067668</v>
      </c>
      <c r="W1483" s="30">
        <f t="shared" ca="1" si="900"/>
        <v>0.5806141581818216</v>
      </c>
      <c r="X1483" s="30">
        <f t="shared" ca="1" si="900"/>
        <v>7.5508828463086153E-2</v>
      </c>
      <c r="Y1483" s="30">
        <f ca="1">IF(Riskregister!$E$6="",0,COUNTIF(BG$4:BG$53,"&lt;"&amp;W1483)*IF(X1483&lt;0.5,Riskregister!$K$6+(Riskregister!$L$6-Riskregister!$K$6)*SQRT(X1483/2),Riskregister!$L$6-(Riskregister!$L$6-Riskregister!$K$6)*SQRT((1-X1483)/2)))</f>
        <v>1099497.8259014091</v>
      </c>
      <c r="Z1483" s="30">
        <f t="shared" ca="1" si="901"/>
        <v>1.0358300427905975E-2</v>
      </c>
      <c r="AA1483" s="30">
        <f t="shared" ca="1" si="901"/>
        <v>0.51319131982240118</v>
      </c>
      <c r="AB1483" s="30">
        <f ca="1">IF(Riskregister!$E$7="",0,COUNTIF(BH$4:BH$53,"&lt;"&amp;Z1483)*IF(AA1483&lt;0.5,Riskregister!$K$7+(Riskregister!$L$7-Riskregister!$K$7)*SQRT(AA1483/2),Riskregister!$L$7-(Riskregister!$L$7-Riskregister!$K$7)*SQRT((1-AA1483)/2)))</f>
        <v>227323.91114900151</v>
      </c>
      <c r="AC1483" s="30">
        <f t="shared" ca="1" si="902"/>
        <v>0.72384590934370097</v>
      </c>
      <c r="AD1483" s="30">
        <f t="shared" ca="1" si="902"/>
        <v>0.77202860783407312</v>
      </c>
      <c r="AE1483" s="30">
        <f ca="1">IF(Riskregister!$E$8="",0,COUNTIF(BI$4:BI$53,"&lt;"&amp;AC1483)*IF(AD1483&lt;0.5,Riskregister!$K$8+(Riskregister!$L$8-Riskregister!$K$8)*SQRT(AD1483/2),Riskregister!$L$8-(Riskregister!$L$8-Riskregister!$K$8)*SQRT((1-AD1483)/2)))</f>
        <v>13652787.665158618</v>
      </c>
      <c r="AF1483" s="30">
        <f t="shared" ca="1" si="903"/>
        <v>0.23917486808414434</v>
      </c>
      <c r="AG1483" s="30">
        <f t="shared" ca="1" si="903"/>
        <v>0.17346614263079718</v>
      </c>
      <c r="AH1483" s="30">
        <f>IF(Riskregister!$E$9="",0,COUNTIF(BJ$4:BJ$53,"&lt;"&amp;AF1483)*IF(AG1483&lt;0.5,Riskregister!$K$9+(Riskregister!$L$9-Riskregister!$K$9)*SQRT(AG1483/2),Riskregister!$L$9-(Riskregister!$L$9-Riskregister!$K$9)*SQRT((1-AG1483)/2)))</f>
        <v>0</v>
      </c>
      <c r="AI1483" s="30">
        <f t="shared" ca="1" si="904"/>
        <v>0.23875942638884795</v>
      </c>
      <c r="AJ1483" s="30">
        <f t="shared" ca="1" si="904"/>
        <v>0.59254459594844333</v>
      </c>
      <c r="AK1483" s="30">
        <f>IF(Riskregister!$E$10="",0,COUNTIF(BK$4:BK$53,"&lt;"&amp;AI1483)*IF(AJ1483&lt;0.5,Riskregister!$K$10+(Riskregister!$L$10-Riskregister!$K$10)*SQRT(AJ1483/2),Riskregister!$L$10-(Riskregister!$L$10-Riskregister!$K$10)*SQRT((1-AJ1483)/2)))</f>
        <v>0</v>
      </c>
      <c r="AL1483" s="30">
        <f t="shared" ca="1" si="905"/>
        <v>0.82162971767139992</v>
      </c>
      <c r="AM1483" s="30">
        <f t="shared" ca="1" si="905"/>
        <v>0.35317677965292948</v>
      </c>
      <c r="AN1483" s="30">
        <f>IF(Riskregister!$E$11="",0,COUNTIF(BL$4:BL$53,"&lt;"&amp;AL1483)*IF(AM1483&lt;0.5,Riskregister!$K$11+(Riskregister!$L$11-Riskregister!$K$11)*SQRT(AM1483/2),Riskregister!$L$11-(Riskregister!$L$11-Riskregister!$K$11)*SQRT((1-AM1483)/2)))</f>
        <v>0</v>
      </c>
      <c r="AO1483" s="30">
        <f t="shared" ca="1" si="906"/>
        <v>0.1285860166486823</v>
      </c>
      <c r="AP1483" s="30">
        <f t="shared" ca="1" si="906"/>
        <v>0.19543217443685512</v>
      </c>
      <c r="AQ1483" s="30">
        <f>IF(Riskregister!$E$12="",0,COUNTIF(BM$4:BM$53,"&lt;"&amp;AO1483)*IF(AP1483&lt;0.5,Riskregister!$K$12+(Riskregister!$L$12-Riskregister!$K$12)*SQRT(AP1483/2),Riskregister!$L$12-(Riskregister!$L$12-Riskregister!$K$12)*SQRT((1-AP1483)/2)))</f>
        <v>0</v>
      </c>
      <c r="AR1483" s="30">
        <f t="shared" ca="1" si="907"/>
        <v>0.40595221797600867</v>
      </c>
      <c r="AS1483" s="30">
        <f t="shared" ca="1" si="907"/>
        <v>0.63651881119487819</v>
      </c>
      <c r="AT1483" s="30">
        <f>IF(Riskregister!$E$13="",0,COUNTIF(BN$4:BN$53,"&lt;"&amp;AR1483)*IF(AS1483&lt;0.5,Riskregister!$K$13+(Riskregister!$L$13-Riskregister!$K$13)*SQRT(AS1483/2),Riskregister!$L$13-(Riskregister!$L$13-Riskregister!$K$13)*SQRT((1-AS1483)/2)))</f>
        <v>0</v>
      </c>
      <c r="AU1483" s="30">
        <f t="shared" ca="1" si="908"/>
        <v>0.67544614437006378</v>
      </c>
      <c r="AV1483" s="30">
        <f t="shared" ca="1" si="908"/>
        <v>0.21608790491300922</v>
      </c>
      <c r="AW1483" s="30">
        <f>IF(Riskregister!$E$14="",0,COUNTIF(BO$4:BO$53,"&lt;"&amp;AU1483)*IF(AV1483&lt;0.5,Riskregister!$K$14+(Riskregister!$L$14-Riskregister!$K$14)*SQRT(AV1483/2),Riskregister!$L$14-(Riskregister!$L$14-Riskregister!$K$14)*SQRT((1-AV1483)/2)))</f>
        <v>0</v>
      </c>
      <c r="AX1483" s="30">
        <f t="shared" ca="1" si="909"/>
        <v>0.9761132245357178</v>
      </c>
      <c r="AY1483" s="30">
        <f t="shared" ca="1" si="909"/>
        <v>0.66198666793623162</v>
      </c>
      <c r="AZ1483" s="30">
        <f>IF(Riskregister!$E$15="",0,COUNTIF(BP$4:BP$53,"&lt;"&amp;AX1483)*IF(AY1483&lt;0.5,Riskregister!$K$15+(Riskregister!$L$15-Riskregister!$K$15)*SQRT(AY1483/2),Riskregister!$L$15-(Riskregister!$L$15-Riskregister!$K$15)*SQRT((1-AY1483)/2)))</f>
        <v>0</v>
      </c>
      <c r="BA1483" s="30">
        <f t="shared" ca="1" si="910"/>
        <v>3.582466717127919E-3</v>
      </c>
      <c r="BB1483" s="30">
        <f t="shared" ca="1" si="910"/>
        <v>0.25473189006362185</v>
      </c>
      <c r="BC1483" s="30">
        <f>IF(Riskregister!$E$16="",0,COUNTIF(BQ$4:BQ$53,"&lt;"&amp;BA1483)*IF(BB1483&lt;0.5,Riskregister!$K$16+(Riskregister!$L$16-Riskregister!$K$16)*SQRT(BB1483/2),Riskregister!$L$16-(Riskregister!$L$16-Riskregister!$K$16)*SQRT((1-BB1483)/2)))</f>
        <v>0</v>
      </c>
      <c r="BD1483" s="30">
        <f t="shared" ca="1" si="911"/>
        <v>16345623.279815797</v>
      </c>
    </row>
    <row r="1484" spans="20:56" x14ac:dyDescent="0.35">
      <c r="T1484" s="30">
        <f t="shared" ref="T1484:U1503" ca="1" si="912">RAND()</f>
        <v>0.31320706808890608</v>
      </c>
      <c r="U1484" s="30">
        <f t="shared" ca="1" si="912"/>
        <v>0.34708198251589728</v>
      </c>
      <c r="V1484" s="30">
        <f ca="1">IF(Riskregister!$E$5="",0,COUNTIF(BF$4:BF$53,"&lt;"&amp;T1484)*IF(U1484&lt;0.5,Riskregister!$K$5+(Riskregister!$L$5-Riskregister!$K$5)*SQRT(U1484/2),Riskregister!$L$5-(Riskregister!$L$5-Riskregister!$K$5)*SQRT((1-U1484)/2)))</f>
        <v>1012386.3943656633</v>
      </c>
      <c r="W1484" s="30">
        <f t="shared" ref="W1484:X1503" ca="1" si="913">RAND()</f>
        <v>1.481448883596348E-2</v>
      </c>
      <c r="X1484" s="30">
        <f t="shared" ca="1" si="913"/>
        <v>0.21477175100037549</v>
      </c>
      <c r="Y1484" s="30">
        <f ca="1">IF(Riskregister!$E$6="",0,COUNTIF(BG$4:BG$53,"&lt;"&amp;W1484)*IF(X1484&lt;0.5,Riskregister!$K$6+(Riskregister!$L$6-Riskregister!$K$6)*SQRT(X1484/2),Riskregister!$L$6-(Riskregister!$L$6-Riskregister!$K$6)*SQRT((1-X1484)/2)))</f>
        <v>0</v>
      </c>
      <c r="Z1484" s="30">
        <f t="shared" ref="Z1484:AA1503" ca="1" si="914">RAND()</f>
        <v>0.29980801106222543</v>
      </c>
      <c r="AA1484" s="30">
        <f t="shared" ca="1" si="914"/>
        <v>0.25966825736706534</v>
      </c>
      <c r="AB1484" s="30">
        <f ca="1">IF(Riskregister!$E$7="",0,COUNTIF(BH$4:BH$53,"&lt;"&amp;Z1484)*IF(AA1484&lt;0.5,Riskregister!$K$7+(Riskregister!$L$7-Riskregister!$K$7)*SQRT(AA1484/2),Riskregister!$L$7-(Riskregister!$L$7-Riskregister!$K$7)*SQRT((1-AA1484)/2)))</f>
        <v>880568.80599449156</v>
      </c>
      <c r="AC1484" s="30">
        <f t="shared" ref="AC1484:AD1503" ca="1" si="915">RAND()</f>
        <v>0.71977130040197235</v>
      </c>
      <c r="AD1484" s="30">
        <f t="shared" ca="1" si="915"/>
        <v>1.4710624002206574E-3</v>
      </c>
      <c r="AE1484" s="30">
        <f ca="1">IF(Riskregister!$E$8="",0,COUNTIF(BI$4:BI$53,"&lt;"&amp;AC1484)*IF(AD1484&lt;0.5,Riskregister!$K$8+(Riskregister!$L$8-Riskregister!$K$8)*SQRT(AD1484/2),Riskregister!$L$8-(Riskregister!$L$8-Riskregister!$K$8)*SQRT((1-AD1484)/2)))</f>
        <v>1709868.7550409366</v>
      </c>
      <c r="AF1484" s="30">
        <f t="shared" ref="AF1484:AG1503" ca="1" si="916">RAND()</f>
        <v>0.27380814817846633</v>
      </c>
      <c r="AG1484" s="30">
        <f t="shared" ca="1" si="916"/>
        <v>0.49941062866822927</v>
      </c>
      <c r="AH1484" s="30">
        <f>IF(Riskregister!$E$9="",0,COUNTIF(BJ$4:BJ$53,"&lt;"&amp;AF1484)*IF(AG1484&lt;0.5,Riskregister!$K$9+(Riskregister!$L$9-Riskregister!$K$9)*SQRT(AG1484/2),Riskregister!$L$9-(Riskregister!$L$9-Riskregister!$K$9)*SQRT((1-AG1484)/2)))</f>
        <v>0</v>
      </c>
      <c r="AI1484" s="30">
        <f t="shared" ref="AI1484:AJ1503" ca="1" si="917">RAND()</f>
        <v>0.19754854099408292</v>
      </c>
      <c r="AJ1484" s="30">
        <f t="shared" ca="1" si="917"/>
        <v>0.15654537461693196</v>
      </c>
      <c r="AK1484" s="30">
        <f>IF(Riskregister!$E$10="",0,COUNTIF(BK$4:BK$53,"&lt;"&amp;AI1484)*IF(AJ1484&lt;0.5,Riskregister!$K$10+(Riskregister!$L$10-Riskregister!$K$10)*SQRT(AJ1484/2),Riskregister!$L$10-(Riskregister!$L$10-Riskregister!$K$10)*SQRT((1-AJ1484)/2)))</f>
        <v>0</v>
      </c>
      <c r="AL1484" s="30">
        <f t="shared" ref="AL1484:AM1503" ca="1" si="918">RAND()</f>
        <v>0.94951713724288089</v>
      </c>
      <c r="AM1484" s="30">
        <f t="shared" ca="1" si="918"/>
        <v>0.59152649703312832</v>
      </c>
      <c r="AN1484" s="30">
        <f>IF(Riskregister!$E$11="",0,COUNTIF(BL$4:BL$53,"&lt;"&amp;AL1484)*IF(AM1484&lt;0.5,Riskregister!$K$11+(Riskregister!$L$11-Riskregister!$K$11)*SQRT(AM1484/2),Riskregister!$L$11-(Riskregister!$L$11-Riskregister!$K$11)*SQRT((1-AM1484)/2)))</f>
        <v>0</v>
      </c>
      <c r="AO1484" s="30">
        <f t="shared" ref="AO1484:AP1503" ca="1" si="919">RAND()</f>
        <v>0.42067845489377009</v>
      </c>
      <c r="AP1484" s="30">
        <f t="shared" ca="1" si="919"/>
        <v>0.30699492278669371</v>
      </c>
      <c r="AQ1484" s="30">
        <f>IF(Riskregister!$E$12="",0,COUNTIF(BM$4:BM$53,"&lt;"&amp;AO1484)*IF(AP1484&lt;0.5,Riskregister!$K$12+(Riskregister!$L$12-Riskregister!$K$12)*SQRT(AP1484/2),Riskregister!$L$12-(Riskregister!$L$12-Riskregister!$K$12)*SQRT((1-AP1484)/2)))</f>
        <v>0</v>
      </c>
      <c r="AR1484" s="30">
        <f t="shared" ref="AR1484:AS1503" ca="1" si="920">RAND()</f>
        <v>0.45599238908969708</v>
      </c>
      <c r="AS1484" s="30">
        <f t="shared" ca="1" si="920"/>
        <v>0.54060486953543607</v>
      </c>
      <c r="AT1484" s="30">
        <f>IF(Riskregister!$E$13="",0,COUNTIF(BN$4:BN$53,"&lt;"&amp;AR1484)*IF(AS1484&lt;0.5,Riskregister!$K$13+(Riskregister!$L$13-Riskregister!$K$13)*SQRT(AS1484/2),Riskregister!$L$13-(Riskregister!$L$13-Riskregister!$K$13)*SQRT((1-AS1484)/2)))</f>
        <v>0</v>
      </c>
      <c r="AU1484" s="30">
        <f t="shared" ref="AU1484:AV1503" ca="1" si="921">RAND()</f>
        <v>0.10703410850363837</v>
      </c>
      <c r="AV1484" s="30">
        <f t="shared" ca="1" si="921"/>
        <v>0.47907852102354598</v>
      </c>
      <c r="AW1484" s="30">
        <f>IF(Riskregister!$E$14="",0,COUNTIF(BO$4:BO$53,"&lt;"&amp;AU1484)*IF(AV1484&lt;0.5,Riskregister!$K$14+(Riskregister!$L$14-Riskregister!$K$14)*SQRT(AV1484/2),Riskregister!$L$14-(Riskregister!$L$14-Riskregister!$K$14)*SQRT((1-AV1484)/2)))</f>
        <v>0</v>
      </c>
      <c r="AX1484" s="30">
        <f t="shared" ref="AX1484:AY1503" ca="1" si="922">RAND()</f>
        <v>0.70655937557217119</v>
      </c>
      <c r="AY1484" s="30">
        <f t="shared" ca="1" si="922"/>
        <v>0.26551489329193423</v>
      </c>
      <c r="AZ1484" s="30">
        <f>IF(Riskregister!$E$15="",0,COUNTIF(BP$4:BP$53,"&lt;"&amp;AX1484)*IF(AY1484&lt;0.5,Riskregister!$K$15+(Riskregister!$L$15-Riskregister!$K$15)*SQRT(AY1484/2),Riskregister!$L$15-(Riskregister!$L$15-Riskregister!$K$15)*SQRT((1-AY1484)/2)))</f>
        <v>0</v>
      </c>
      <c r="BA1484" s="30">
        <f t="shared" ref="BA1484:BB1503" ca="1" si="923">RAND()</f>
        <v>0.12578640415639009</v>
      </c>
      <c r="BB1484" s="30">
        <f t="shared" ca="1" si="923"/>
        <v>0.63824858801321838</v>
      </c>
      <c r="BC1484" s="30">
        <f>IF(Riskregister!$E$16="",0,COUNTIF(BQ$4:BQ$53,"&lt;"&amp;BA1484)*IF(BB1484&lt;0.5,Riskregister!$K$16+(Riskregister!$L$16-Riskregister!$K$16)*SQRT(BB1484/2),Riskregister!$L$16-(Riskregister!$L$16-Riskregister!$K$16)*SQRT((1-BB1484)/2)))</f>
        <v>0</v>
      </c>
      <c r="BD1484" s="30">
        <f t="shared" ca="1" si="911"/>
        <v>3602823.9554010914</v>
      </c>
    </row>
    <row r="1485" spans="20:56" x14ac:dyDescent="0.35">
      <c r="T1485" s="30">
        <f t="shared" ca="1" si="912"/>
        <v>0.41701333136051233</v>
      </c>
      <c r="U1485" s="30">
        <f t="shared" ca="1" si="912"/>
        <v>0.61200028296434106</v>
      </c>
      <c r="V1485" s="30">
        <f ca="1">IF(Riskregister!$E$5="",0,COUNTIF(BF$4:BF$53,"&lt;"&amp;T1485)*IF(U1485&lt;0.5,Riskregister!$K$5+(Riskregister!$L$5-Riskregister!$K$5)*SQRT(U1485/2),Riskregister!$L$5-(Riskregister!$L$5-Riskregister!$K$5)*SQRT((1-U1485)/2)))</f>
        <v>1205386.897092955</v>
      </c>
      <c r="W1485" s="30">
        <f t="shared" ca="1" si="913"/>
        <v>0.25508558517926605</v>
      </c>
      <c r="X1485" s="30">
        <f t="shared" ca="1" si="913"/>
        <v>0.22118234018608041</v>
      </c>
      <c r="Y1485" s="30">
        <f ca="1">IF(Riskregister!$E$6="",0,COUNTIF(BG$4:BG$53,"&lt;"&amp;W1485)*IF(X1485&lt;0.5,Riskregister!$K$6+(Riskregister!$L$6-Riskregister!$K$6)*SQRT(X1485/2),Riskregister!$L$6-(Riskregister!$L$6-Riskregister!$K$6)*SQRT((1-X1485)/2)))</f>
        <v>798594.51308999676</v>
      </c>
      <c r="Z1485" s="30">
        <f t="shared" ca="1" si="914"/>
        <v>0.90661556908826657</v>
      </c>
      <c r="AA1485" s="30">
        <f t="shared" ca="1" si="914"/>
        <v>0.32905863746018782</v>
      </c>
      <c r="AB1485" s="30">
        <f ca="1">IF(Riskregister!$E$7="",0,COUNTIF(BH$4:BH$53,"&lt;"&amp;Z1485)*IF(AA1485&lt;0.5,Riskregister!$K$7+(Riskregister!$L$7-Riskregister!$K$7)*SQRT(AA1485/2),Riskregister!$L$7-(Riskregister!$L$7-Riskregister!$K$7)*SQRT((1-AA1485)/2)))</f>
        <v>1919677.4825444161</v>
      </c>
      <c r="AC1485" s="30">
        <f t="shared" ca="1" si="915"/>
        <v>0.54546179774505221</v>
      </c>
      <c r="AD1485" s="30">
        <f t="shared" ca="1" si="915"/>
        <v>0.13091971356021626</v>
      </c>
      <c r="AE1485" s="30">
        <f ca="1">IF(Riskregister!$E$8="",0,COUNTIF(BI$4:BI$53,"&lt;"&amp;AC1485)*IF(AD1485&lt;0.5,Riskregister!$K$8+(Riskregister!$L$8-Riskregister!$K$8)*SQRT(AD1485/2),Riskregister!$L$8-(Riskregister!$L$8-Riskregister!$K$8)*SQRT((1-AD1485)/2)))</f>
        <v>4507502.4776780531</v>
      </c>
      <c r="AF1485" s="30">
        <f t="shared" ca="1" si="916"/>
        <v>0.2464225420482653</v>
      </c>
      <c r="AG1485" s="30">
        <f t="shared" ca="1" si="916"/>
        <v>0.69942128107223889</v>
      </c>
      <c r="AH1485" s="30">
        <f>IF(Riskregister!$E$9="",0,COUNTIF(BJ$4:BJ$53,"&lt;"&amp;AF1485)*IF(AG1485&lt;0.5,Riskregister!$K$9+(Riskregister!$L$9-Riskregister!$K$9)*SQRT(AG1485/2),Riskregister!$L$9-(Riskregister!$L$9-Riskregister!$K$9)*SQRT((1-AG1485)/2)))</f>
        <v>0</v>
      </c>
      <c r="AI1485" s="30">
        <f t="shared" ca="1" si="917"/>
        <v>0.44893536187847483</v>
      </c>
      <c r="AJ1485" s="30">
        <f t="shared" ca="1" si="917"/>
        <v>0.74224366374870543</v>
      </c>
      <c r="AK1485" s="30">
        <f>IF(Riskregister!$E$10="",0,COUNTIF(BK$4:BK$53,"&lt;"&amp;AI1485)*IF(AJ1485&lt;0.5,Riskregister!$K$10+(Riskregister!$L$10-Riskregister!$K$10)*SQRT(AJ1485/2),Riskregister!$L$10-(Riskregister!$L$10-Riskregister!$K$10)*SQRT((1-AJ1485)/2)))</f>
        <v>0</v>
      </c>
      <c r="AL1485" s="30">
        <f t="shared" ca="1" si="918"/>
        <v>0.77336924912778782</v>
      </c>
      <c r="AM1485" s="30">
        <f t="shared" ca="1" si="918"/>
        <v>1.3586626698530169E-2</v>
      </c>
      <c r="AN1485" s="30">
        <f>IF(Riskregister!$E$11="",0,COUNTIF(BL$4:BL$53,"&lt;"&amp;AL1485)*IF(AM1485&lt;0.5,Riskregister!$K$11+(Riskregister!$L$11-Riskregister!$K$11)*SQRT(AM1485/2),Riskregister!$L$11-(Riskregister!$L$11-Riskregister!$K$11)*SQRT((1-AM1485)/2)))</f>
        <v>0</v>
      </c>
      <c r="AO1485" s="30">
        <f t="shared" ca="1" si="919"/>
        <v>0.71224501075447533</v>
      </c>
      <c r="AP1485" s="30">
        <f t="shared" ca="1" si="919"/>
        <v>0.93413488680501278</v>
      </c>
      <c r="AQ1485" s="30">
        <f>IF(Riskregister!$E$12="",0,COUNTIF(BM$4:BM$53,"&lt;"&amp;AO1485)*IF(AP1485&lt;0.5,Riskregister!$K$12+(Riskregister!$L$12-Riskregister!$K$12)*SQRT(AP1485/2),Riskregister!$L$12-(Riskregister!$L$12-Riskregister!$K$12)*SQRT((1-AP1485)/2)))</f>
        <v>0</v>
      </c>
      <c r="AR1485" s="30">
        <f t="shared" ca="1" si="920"/>
        <v>0.37175196341073369</v>
      </c>
      <c r="AS1485" s="30">
        <f t="shared" ca="1" si="920"/>
        <v>4.4178637978177671E-2</v>
      </c>
      <c r="AT1485" s="30">
        <f>IF(Riskregister!$E$13="",0,COUNTIF(BN$4:BN$53,"&lt;"&amp;AR1485)*IF(AS1485&lt;0.5,Riskregister!$K$13+(Riskregister!$L$13-Riskregister!$K$13)*SQRT(AS1485/2),Riskregister!$L$13-(Riskregister!$L$13-Riskregister!$K$13)*SQRT((1-AS1485)/2)))</f>
        <v>0</v>
      </c>
      <c r="AU1485" s="30">
        <f t="shared" ca="1" si="921"/>
        <v>0.98124252700673609</v>
      </c>
      <c r="AV1485" s="30">
        <f t="shared" ca="1" si="921"/>
        <v>0.81173649733079822</v>
      </c>
      <c r="AW1485" s="30">
        <f>IF(Riskregister!$E$14="",0,COUNTIF(BO$4:BO$53,"&lt;"&amp;AU1485)*IF(AV1485&lt;0.5,Riskregister!$K$14+(Riskregister!$L$14-Riskregister!$K$14)*SQRT(AV1485/2),Riskregister!$L$14-(Riskregister!$L$14-Riskregister!$K$14)*SQRT((1-AV1485)/2)))</f>
        <v>0</v>
      </c>
      <c r="AX1485" s="30">
        <f t="shared" ca="1" si="922"/>
        <v>7.2971014661029066E-2</v>
      </c>
      <c r="AY1485" s="30">
        <f t="shared" ca="1" si="922"/>
        <v>0.42188124256654214</v>
      </c>
      <c r="AZ1485" s="30">
        <f>IF(Riskregister!$E$15="",0,COUNTIF(BP$4:BP$53,"&lt;"&amp;AX1485)*IF(AY1485&lt;0.5,Riskregister!$K$15+(Riskregister!$L$15-Riskregister!$K$15)*SQRT(AY1485/2),Riskregister!$L$15-(Riskregister!$L$15-Riskregister!$K$15)*SQRT((1-AY1485)/2)))</f>
        <v>0</v>
      </c>
      <c r="BA1485" s="30">
        <f t="shared" ca="1" si="923"/>
        <v>0.73986873413704457</v>
      </c>
      <c r="BB1485" s="30">
        <f t="shared" ca="1" si="923"/>
        <v>0.76387653259293931</v>
      </c>
      <c r="BC1485" s="30">
        <f>IF(Riskregister!$E$16="",0,COUNTIF(BQ$4:BQ$53,"&lt;"&amp;BA1485)*IF(BB1485&lt;0.5,Riskregister!$K$16+(Riskregister!$L$16-Riskregister!$K$16)*SQRT(BB1485/2),Riskregister!$L$16-(Riskregister!$L$16-Riskregister!$K$16)*SQRT((1-BB1485)/2)))</f>
        <v>0</v>
      </c>
      <c r="BD1485" s="30">
        <f t="shared" ca="1" si="911"/>
        <v>8431161.3704054207</v>
      </c>
    </row>
    <row r="1486" spans="20:56" x14ac:dyDescent="0.35">
      <c r="T1486" s="30">
        <f t="shared" ca="1" si="912"/>
        <v>0.55808770735564139</v>
      </c>
      <c r="U1486" s="30">
        <f t="shared" ca="1" si="912"/>
        <v>0.13470459955841141</v>
      </c>
      <c r="V1486" s="30">
        <f ca="1">IF(Riskregister!$E$5="",0,COUNTIF(BF$4:BF$53,"&lt;"&amp;T1486)*IF(U1486&lt;0.5,Riskregister!$K$5+(Riskregister!$L$5-Riskregister!$K$5)*SQRT(U1486/2),Riskregister!$L$5-(Riskregister!$L$5-Riskregister!$K$5)*SQRT((1-U1486)/2)))</f>
        <v>1067141.7892724075</v>
      </c>
      <c r="W1486" s="30">
        <f t="shared" ca="1" si="913"/>
        <v>0.59264449757649396</v>
      </c>
      <c r="X1486" s="30">
        <f t="shared" ca="1" si="913"/>
        <v>0.7073376316149953</v>
      </c>
      <c r="Y1486" s="30">
        <f ca="1">IF(Riskregister!$E$6="",0,COUNTIF(BG$4:BG$53,"&lt;"&amp;W1486)*IF(X1486&lt;0.5,Riskregister!$K$6+(Riskregister!$L$6-Riskregister!$K$6)*SQRT(X1486/2),Riskregister!$L$6-(Riskregister!$L$6-Riskregister!$K$6)*SQRT((1-X1486)/2)))</f>
        <v>2622882.6676223879</v>
      </c>
      <c r="Z1486" s="30">
        <f t="shared" ca="1" si="914"/>
        <v>0.61850930141684479</v>
      </c>
      <c r="AA1486" s="30">
        <f t="shared" ca="1" si="914"/>
        <v>0.13544205056393566</v>
      </c>
      <c r="AB1486" s="30">
        <f ca="1">IF(Riskregister!$E$7="",0,COUNTIF(BH$4:BH$53,"&lt;"&amp;Z1486)*IF(AA1486&lt;0.5,Riskregister!$K$7+(Riskregister!$L$7-Riskregister!$K$7)*SQRT(AA1486/2),Riskregister!$L$7-(Riskregister!$L$7-Riskregister!$K$7)*SQRT((1-AA1486)/2)))</f>
        <v>987569.9602828006</v>
      </c>
      <c r="AC1486" s="30">
        <f t="shared" ca="1" si="915"/>
        <v>0.50713892603468147</v>
      </c>
      <c r="AD1486" s="30">
        <f t="shared" ca="1" si="915"/>
        <v>0.32599382036123259</v>
      </c>
      <c r="AE1486" s="30">
        <f ca="1">IF(Riskregister!$E$8="",0,COUNTIF(BI$4:BI$53,"&lt;"&amp;AC1486)*IF(AD1486&lt;0.5,Riskregister!$K$8+(Riskregister!$L$8-Riskregister!$K$8)*SQRT(AD1486/2),Riskregister!$L$8-(Riskregister!$L$8-Riskregister!$K$8)*SQRT((1-AD1486)/2)))</f>
        <v>6592575.490321435</v>
      </c>
      <c r="AF1486" s="30">
        <f t="shared" ca="1" si="916"/>
        <v>0.13961614877556505</v>
      </c>
      <c r="AG1486" s="30">
        <f t="shared" ca="1" si="916"/>
        <v>0.14462720811260943</v>
      </c>
      <c r="AH1486" s="30">
        <f>IF(Riskregister!$E$9="",0,COUNTIF(BJ$4:BJ$53,"&lt;"&amp;AF1486)*IF(AG1486&lt;0.5,Riskregister!$K$9+(Riskregister!$L$9-Riskregister!$K$9)*SQRT(AG1486/2),Riskregister!$L$9-(Riskregister!$L$9-Riskregister!$K$9)*SQRT((1-AG1486)/2)))</f>
        <v>0</v>
      </c>
      <c r="AI1486" s="30">
        <f t="shared" ca="1" si="917"/>
        <v>1.989141691055929E-2</v>
      </c>
      <c r="AJ1486" s="30">
        <f t="shared" ca="1" si="917"/>
        <v>0.69577392949899775</v>
      </c>
      <c r="AK1486" s="30">
        <f>IF(Riskregister!$E$10="",0,COUNTIF(BK$4:BK$53,"&lt;"&amp;AI1486)*IF(AJ1486&lt;0.5,Riskregister!$K$10+(Riskregister!$L$10-Riskregister!$K$10)*SQRT(AJ1486/2),Riskregister!$L$10-(Riskregister!$L$10-Riskregister!$K$10)*SQRT((1-AJ1486)/2)))</f>
        <v>0</v>
      </c>
      <c r="AL1486" s="30">
        <f t="shared" ca="1" si="918"/>
        <v>9.920303372661432E-2</v>
      </c>
      <c r="AM1486" s="30">
        <f t="shared" ca="1" si="918"/>
        <v>0.79924611210880692</v>
      </c>
      <c r="AN1486" s="30">
        <f>IF(Riskregister!$E$11="",0,COUNTIF(BL$4:BL$53,"&lt;"&amp;AL1486)*IF(AM1486&lt;0.5,Riskregister!$K$11+(Riskregister!$L$11-Riskregister!$K$11)*SQRT(AM1486/2),Riskregister!$L$11-(Riskregister!$L$11-Riskregister!$K$11)*SQRT((1-AM1486)/2)))</f>
        <v>0</v>
      </c>
      <c r="AO1486" s="30">
        <f t="shared" ca="1" si="919"/>
        <v>5.6865383913169643E-2</v>
      </c>
      <c r="AP1486" s="30">
        <f t="shared" ca="1" si="919"/>
        <v>0.60395752822271842</v>
      </c>
      <c r="AQ1486" s="30">
        <f>IF(Riskregister!$E$12="",0,COUNTIF(BM$4:BM$53,"&lt;"&amp;AO1486)*IF(AP1486&lt;0.5,Riskregister!$K$12+(Riskregister!$L$12-Riskregister!$K$12)*SQRT(AP1486/2),Riskregister!$L$12-(Riskregister!$L$12-Riskregister!$K$12)*SQRT((1-AP1486)/2)))</f>
        <v>0</v>
      </c>
      <c r="AR1486" s="30">
        <f t="shared" ca="1" si="920"/>
        <v>0.61501142860571567</v>
      </c>
      <c r="AS1486" s="30">
        <f t="shared" ca="1" si="920"/>
        <v>0.28781807677333182</v>
      </c>
      <c r="AT1486" s="30">
        <f>IF(Riskregister!$E$13="",0,COUNTIF(BN$4:BN$53,"&lt;"&amp;AR1486)*IF(AS1486&lt;0.5,Riskregister!$K$13+(Riskregister!$L$13-Riskregister!$K$13)*SQRT(AS1486/2),Riskregister!$L$13-(Riskregister!$L$13-Riskregister!$K$13)*SQRT((1-AS1486)/2)))</f>
        <v>0</v>
      </c>
      <c r="AU1486" s="30">
        <f t="shared" ca="1" si="921"/>
        <v>0.69527582810705346</v>
      </c>
      <c r="AV1486" s="30">
        <f t="shared" ca="1" si="921"/>
        <v>0.98064712466163739</v>
      </c>
      <c r="AW1486" s="30">
        <f>IF(Riskregister!$E$14="",0,COUNTIF(BO$4:BO$53,"&lt;"&amp;AU1486)*IF(AV1486&lt;0.5,Riskregister!$K$14+(Riskregister!$L$14-Riskregister!$K$14)*SQRT(AV1486/2),Riskregister!$L$14-(Riskregister!$L$14-Riskregister!$K$14)*SQRT((1-AV1486)/2)))</f>
        <v>0</v>
      </c>
      <c r="AX1486" s="30">
        <f t="shared" ca="1" si="922"/>
        <v>0.90716377115456492</v>
      </c>
      <c r="AY1486" s="30">
        <f t="shared" ca="1" si="922"/>
        <v>0.35561176162872166</v>
      </c>
      <c r="AZ1486" s="30">
        <f>IF(Riskregister!$E$15="",0,COUNTIF(BP$4:BP$53,"&lt;"&amp;AX1486)*IF(AY1486&lt;0.5,Riskregister!$K$15+(Riskregister!$L$15-Riskregister!$K$15)*SQRT(AY1486/2),Riskregister!$L$15-(Riskregister!$L$15-Riskregister!$K$15)*SQRT((1-AY1486)/2)))</f>
        <v>0</v>
      </c>
      <c r="BA1486" s="30">
        <f t="shared" ca="1" si="923"/>
        <v>0.87476473702644797</v>
      </c>
      <c r="BB1486" s="30">
        <f t="shared" ca="1" si="923"/>
        <v>0.68990291137928184</v>
      </c>
      <c r="BC1486" s="30">
        <f>IF(Riskregister!$E$16="",0,COUNTIF(BQ$4:BQ$53,"&lt;"&amp;BA1486)*IF(BB1486&lt;0.5,Riskregister!$K$16+(Riskregister!$L$16-Riskregister!$K$16)*SQRT(BB1486/2),Riskregister!$L$16-(Riskregister!$L$16-Riskregister!$K$16)*SQRT((1-BB1486)/2)))</f>
        <v>0</v>
      </c>
      <c r="BD1486" s="30">
        <f t="shared" ca="1" si="911"/>
        <v>11270169.90749903</v>
      </c>
    </row>
    <row r="1487" spans="20:56" x14ac:dyDescent="0.35">
      <c r="T1487" s="30">
        <f t="shared" ca="1" si="912"/>
        <v>0.89166897833458481</v>
      </c>
      <c r="U1487" s="30">
        <f t="shared" ca="1" si="912"/>
        <v>0.37947396871479555</v>
      </c>
      <c r="V1487" s="30">
        <f ca="1">IF(Riskregister!$E$5="",0,COUNTIF(BF$4:BF$53,"&lt;"&amp;T1487)*IF(U1487&lt;0.5,Riskregister!$K$5+(Riskregister!$L$5-Riskregister!$K$5)*SQRT(U1487/2),Riskregister!$L$5-(Riskregister!$L$5-Riskregister!$K$5)*SQRT((1-U1487)/2)))</f>
        <v>2076087.8436432502</v>
      </c>
      <c r="W1487" s="30">
        <f t="shared" ca="1" si="913"/>
        <v>0.84120303277964259</v>
      </c>
      <c r="X1487" s="30">
        <f t="shared" ca="1" si="913"/>
        <v>0.9002062608823892</v>
      </c>
      <c r="Y1487" s="30">
        <f ca="1">IF(Riskregister!$E$6="",0,COUNTIF(BG$4:BG$53,"&lt;"&amp;W1487)*IF(X1487&lt;0.5,Riskregister!$K$6+(Riskregister!$L$6-Riskregister!$K$6)*SQRT(X1487/2),Riskregister!$L$6-(Riskregister!$L$6-Riskregister!$K$6)*SQRT((1-X1487)/2)))</f>
        <v>4793769.210998673</v>
      </c>
      <c r="Z1487" s="30">
        <f t="shared" ca="1" si="914"/>
        <v>0.92147080448753882</v>
      </c>
      <c r="AA1487" s="30">
        <f t="shared" ca="1" si="914"/>
        <v>0.16527482155842443</v>
      </c>
      <c r="AB1487" s="30">
        <f ca="1">IF(Riskregister!$E$7="",0,COUNTIF(BH$4:BH$53,"&lt;"&amp;Z1487)*IF(AA1487&lt;0.5,Riskregister!$K$7+(Riskregister!$L$7-Riskregister!$K$7)*SQRT(AA1487/2),Riskregister!$L$7-(Riskregister!$L$7-Riskregister!$K$7)*SQRT((1-AA1487)/2)))</f>
        <v>1506135.3199472474</v>
      </c>
      <c r="AC1487" s="30">
        <f t="shared" ca="1" si="915"/>
        <v>0.79354002645778032</v>
      </c>
      <c r="AD1487" s="30">
        <f t="shared" ca="1" si="915"/>
        <v>0.39104345149745023</v>
      </c>
      <c r="AE1487" s="30">
        <f ca="1">IF(Riskregister!$E$8="",0,COUNTIF(BI$4:BI$53,"&lt;"&amp;AC1487)*IF(AD1487&lt;0.5,Riskregister!$K$8+(Riskregister!$L$8-Riskregister!$K$8)*SQRT(AD1487/2),Riskregister!$L$8-(Riskregister!$L$8-Riskregister!$K$8)*SQRT((1-AD1487)/2)))</f>
        <v>9512953.6717480514</v>
      </c>
      <c r="AF1487" s="30">
        <f t="shared" ca="1" si="916"/>
        <v>0.47028926120881753</v>
      </c>
      <c r="AG1487" s="30">
        <f t="shared" ca="1" si="916"/>
        <v>0.68009530366970483</v>
      </c>
      <c r="AH1487" s="30">
        <f>IF(Riskregister!$E$9="",0,COUNTIF(BJ$4:BJ$53,"&lt;"&amp;AF1487)*IF(AG1487&lt;0.5,Riskregister!$K$9+(Riskregister!$L$9-Riskregister!$K$9)*SQRT(AG1487/2),Riskregister!$L$9-(Riskregister!$L$9-Riskregister!$K$9)*SQRT((1-AG1487)/2)))</f>
        <v>0</v>
      </c>
      <c r="AI1487" s="30">
        <f t="shared" ca="1" si="917"/>
        <v>0.88438531604504766</v>
      </c>
      <c r="AJ1487" s="30">
        <f t="shared" ca="1" si="917"/>
        <v>0.29536804814602835</v>
      </c>
      <c r="AK1487" s="30">
        <f>IF(Riskregister!$E$10="",0,COUNTIF(BK$4:BK$53,"&lt;"&amp;AI1487)*IF(AJ1487&lt;0.5,Riskregister!$K$10+(Riskregister!$L$10-Riskregister!$K$10)*SQRT(AJ1487/2),Riskregister!$L$10-(Riskregister!$L$10-Riskregister!$K$10)*SQRT((1-AJ1487)/2)))</f>
        <v>0</v>
      </c>
      <c r="AL1487" s="30">
        <f t="shared" ca="1" si="918"/>
        <v>0.78703210082372621</v>
      </c>
      <c r="AM1487" s="30">
        <f t="shared" ca="1" si="918"/>
        <v>0.91783363633940007</v>
      </c>
      <c r="AN1487" s="30">
        <f>IF(Riskregister!$E$11="",0,COUNTIF(BL$4:BL$53,"&lt;"&amp;AL1487)*IF(AM1487&lt;0.5,Riskregister!$K$11+(Riskregister!$L$11-Riskregister!$K$11)*SQRT(AM1487/2),Riskregister!$L$11-(Riskregister!$L$11-Riskregister!$K$11)*SQRT((1-AM1487)/2)))</f>
        <v>0</v>
      </c>
      <c r="AO1487" s="30">
        <f t="shared" ca="1" si="919"/>
        <v>0.3081958180604687</v>
      </c>
      <c r="AP1487" s="30">
        <f t="shared" ca="1" si="919"/>
        <v>0.61072871638567117</v>
      </c>
      <c r="AQ1487" s="30">
        <f>IF(Riskregister!$E$12="",0,COUNTIF(BM$4:BM$53,"&lt;"&amp;AO1487)*IF(AP1487&lt;0.5,Riskregister!$K$12+(Riskregister!$L$12-Riskregister!$K$12)*SQRT(AP1487/2),Riskregister!$L$12-(Riskregister!$L$12-Riskregister!$K$12)*SQRT((1-AP1487)/2)))</f>
        <v>0</v>
      </c>
      <c r="AR1487" s="30">
        <f t="shared" ca="1" si="920"/>
        <v>0.70986878351296812</v>
      </c>
      <c r="AS1487" s="30">
        <f t="shared" ca="1" si="920"/>
        <v>0.49470595571738674</v>
      </c>
      <c r="AT1487" s="30">
        <f>IF(Riskregister!$E$13="",0,COUNTIF(BN$4:BN$53,"&lt;"&amp;AR1487)*IF(AS1487&lt;0.5,Riskregister!$K$13+(Riskregister!$L$13-Riskregister!$K$13)*SQRT(AS1487/2),Riskregister!$L$13-(Riskregister!$L$13-Riskregister!$K$13)*SQRT((1-AS1487)/2)))</f>
        <v>0</v>
      </c>
      <c r="AU1487" s="30">
        <f t="shared" ca="1" si="921"/>
        <v>0.8329440180898543</v>
      </c>
      <c r="AV1487" s="30">
        <f t="shared" ca="1" si="921"/>
        <v>0.2518343611089976</v>
      </c>
      <c r="AW1487" s="30">
        <f>IF(Riskregister!$E$14="",0,COUNTIF(BO$4:BO$53,"&lt;"&amp;AU1487)*IF(AV1487&lt;0.5,Riskregister!$K$14+(Riskregister!$L$14-Riskregister!$K$14)*SQRT(AV1487/2),Riskregister!$L$14-(Riskregister!$L$14-Riskregister!$K$14)*SQRT((1-AV1487)/2)))</f>
        <v>0</v>
      </c>
      <c r="AX1487" s="30">
        <f t="shared" ca="1" si="922"/>
        <v>0.24164052628721922</v>
      </c>
      <c r="AY1487" s="30">
        <f t="shared" ca="1" si="922"/>
        <v>0.27323359712404571</v>
      </c>
      <c r="AZ1487" s="30">
        <f>IF(Riskregister!$E$15="",0,COUNTIF(BP$4:BP$53,"&lt;"&amp;AX1487)*IF(AY1487&lt;0.5,Riskregister!$K$15+(Riskregister!$L$15-Riskregister!$K$15)*SQRT(AY1487/2),Riskregister!$L$15-(Riskregister!$L$15-Riskregister!$K$15)*SQRT((1-AY1487)/2)))</f>
        <v>0</v>
      </c>
      <c r="BA1487" s="30">
        <f t="shared" ca="1" si="923"/>
        <v>0.9663305731525561</v>
      </c>
      <c r="BB1487" s="30">
        <f t="shared" ca="1" si="923"/>
        <v>0.56931100628705633</v>
      </c>
      <c r="BC1487" s="30">
        <f>IF(Riskregister!$E$16="",0,COUNTIF(BQ$4:BQ$53,"&lt;"&amp;BA1487)*IF(BB1487&lt;0.5,Riskregister!$K$16+(Riskregister!$L$16-Riskregister!$K$16)*SQRT(BB1487/2),Riskregister!$L$16-(Riskregister!$L$16-Riskregister!$K$16)*SQRT((1-BB1487)/2)))</f>
        <v>0</v>
      </c>
      <c r="BD1487" s="30">
        <f t="shared" ca="1" si="911"/>
        <v>17888946.046337221</v>
      </c>
    </row>
    <row r="1488" spans="20:56" x14ac:dyDescent="0.35">
      <c r="T1488" s="30">
        <f t="shared" ca="1" si="912"/>
        <v>0.23348570389846912</v>
      </c>
      <c r="U1488" s="30">
        <f t="shared" ca="1" si="912"/>
        <v>0.40258679812021958</v>
      </c>
      <c r="V1488" s="30">
        <f ca="1">IF(Riskregister!$E$5="",0,COUNTIF(BF$4:BF$53,"&lt;"&amp;T1488)*IF(U1488&lt;0.5,Riskregister!$K$5+(Riskregister!$L$5-Riskregister!$K$5)*SQRT(U1488/2),Riskregister!$L$5-(Riskregister!$L$5-Riskregister!$K$5)*SQRT((1-U1488)/2)))</f>
        <v>703791.59629527817</v>
      </c>
      <c r="W1488" s="30">
        <f t="shared" ca="1" si="913"/>
        <v>0.73828662275401291</v>
      </c>
      <c r="X1488" s="30">
        <f t="shared" ca="1" si="913"/>
        <v>0.20628705749908505</v>
      </c>
      <c r="Y1488" s="30">
        <f ca="1">IF(Riskregister!$E$6="",0,COUNTIF(BG$4:BG$53,"&lt;"&amp;W1488)*IF(X1488&lt;0.5,Riskregister!$K$6+(Riskregister!$L$6-Riskregister!$K$6)*SQRT(X1488/2),Riskregister!$L$6-(Riskregister!$L$6-Riskregister!$K$6)*SQRT((1-X1488)/2)))</f>
        <v>2334262.1769319251</v>
      </c>
      <c r="Z1488" s="30">
        <f t="shared" ca="1" si="914"/>
        <v>0.21596161496198751</v>
      </c>
      <c r="AA1488" s="30">
        <f t="shared" ca="1" si="914"/>
        <v>0.74221825770354699</v>
      </c>
      <c r="AB1488" s="30">
        <f ca="1">IF(Riskregister!$E$7="",0,COUNTIF(BH$4:BH$53,"&lt;"&amp;Z1488)*IF(AA1488&lt;0.5,Riskregister!$K$7+(Riskregister!$L$7-Riskregister!$K$7)*SQRT(AA1488/2),Riskregister!$L$7-(Riskregister!$L$7-Riskregister!$K$7)*SQRT((1-AA1488)/2)))</f>
        <v>1097380.7530043006</v>
      </c>
      <c r="AC1488" s="30">
        <f t="shared" ca="1" si="915"/>
        <v>3.5605497014301379E-2</v>
      </c>
      <c r="AD1488" s="30">
        <f t="shared" ca="1" si="915"/>
        <v>0.9807960228094178</v>
      </c>
      <c r="AE1488" s="30">
        <f ca="1">IF(Riskregister!$E$8="",0,COUNTIF(BI$4:BI$53,"&lt;"&amp;AC1488)*IF(AD1488&lt;0.5,Riskregister!$K$8+(Riskregister!$L$8-Riskregister!$K$8)*SQRT(AD1488/2),Riskregister!$L$8-(Riskregister!$L$8-Riskregister!$K$8)*SQRT((1-AD1488)/2)))</f>
        <v>0</v>
      </c>
      <c r="AF1488" s="30">
        <f t="shared" ca="1" si="916"/>
        <v>0.62000701345986287</v>
      </c>
      <c r="AG1488" s="30">
        <f t="shared" ca="1" si="916"/>
        <v>0.22719156468918622</v>
      </c>
      <c r="AH1488" s="30">
        <f>IF(Riskregister!$E$9="",0,COUNTIF(BJ$4:BJ$53,"&lt;"&amp;AF1488)*IF(AG1488&lt;0.5,Riskregister!$K$9+(Riskregister!$L$9-Riskregister!$K$9)*SQRT(AG1488/2),Riskregister!$L$9-(Riskregister!$L$9-Riskregister!$K$9)*SQRT((1-AG1488)/2)))</f>
        <v>0</v>
      </c>
      <c r="AI1488" s="30">
        <f t="shared" ca="1" si="917"/>
        <v>0.62207563990201853</v>
      </c>
      <c r="AJ1488" s="30">
        <f t="shared" ca="1" si="917"/>
        <v>0.79633385276302027</v>
      </c>
      <c r="AK1488" s="30">
        <f>IF(Riskregister!$E$10="",0,COUNTIF(BK$4:BK$53,"&lt;"&amp;AI1488)*IF(AJ1488&lt;0.5,Riskregister!$K$10+(Riskregister!$L$10-Riskregister!$K$10)*SQRT(AJ1488/2),Riskregister!$L$10-(Riskregister!$L$10-Riskregister!$K$10)*SQRT((1-AJ1488)/2)))</f>
        <v>0</v>
      </c>
      <c r="AL1488" s="30">
        <f t="shared" ca="1" si="918"/>
        <v>0.95329006343566469</v>
      </c>
      <c r="AM1488" s="30">
        <f t="shared" ca="1" si="918"/>
        <v>0.84539432731145525</v>
      </c>
      <c r="AN1488" s="30">
        <f>IF(Riskregister!$E$11="",0,COUNTIF(BL$4:BL$53,"&lt;"&amp;AL1488)*IF(AM1488&lt;0.5,Riskregister!$K$11+(Riskregister!$L$11-Riskregister!$K$11)*SQRT(AM1488/2),Riskregister!$L$11-(Riskregister!$L$11-Riskregister!$K$11)*SQRT((1-AM1488)/2)))</f>
        <v>0</v>
      </c>
      <c r="AO1488" s="30">
        <f t="shared" ca="1" si="919"/>
        <v>1.6693761380962568E-2</v>
      </c>
      <c r="AP1488" s="30">
        <f t="shared" ca="1" si="919"/>
        <v>0.31260457643862183</v>
      </c>
      <c r="AQ1488" s="30">
        <f>IF(Riskregister!$E$12="",0,COUNTIF(BM$4:BM$53,"&lt;"&amp;AO1488)*IF(AP1488&lt;0.5,Riskregister!$K$12+(Riskregister!$L$12-Riskregister!$K$12)*SQRT(AP1488/2),Riskregister!$L$12-(Riskregister!$L$12-Riskregister!$K$12)*SQRT((1-AP1488)/2)))</f>
        <v>0</v>
      </c>
      <c r="AR1488" s="30">
        <f t="shared" ca="1" si="920"/>
        <v>0.33047539144193439</v>
      </c>
      <c r="AS1488" s="30">
        <f t="shared" ca="1" si="920"/>
        <v>0.84479599707898212</v>
      </c>
      <c r="AT1488" s="30">
        <f>IF(Riskregister!$E$13="",0,COUNTIF(BN$4:BN$53,"&lt;"&amp;AR1488)*IF(AS1488&lt;0.5,Riskregister!$K$13+(Riskregister!$L$13-Riskregister!$K$13)*SQRT(AS1488/2),Riskregister!$L$13-(Riskregister!$L$13-Riskregister!$K$13)*SQRT((1-AS1488)/2)))</f>
        <v>0</v>
      </c>
      <c r="AU1488" s="30">
        <f t="shared" ca="1" si="921"/>
        <v>1.5263664287752943E-2</v>
      </c>
      <c r="AV1488" s="30">
        <f t="shared" ca="1" si="921"/>
        <v>0.4559246037653053</v>
      </c>
      <c r="AW1488" s="30">
        <f>IF(Riskregister!$E$14="",0,COUNTIF(BO$4:BO$53,"&lt;"&amp;AU1488)*IF(AV1488&lt;0.5,Riskregister!$K$14+(Riskregister!$L$14-Riskregister!$K$14)*SQRT(AV1488/2),Riskregister!$L$14-(Riskregister!$L$14-Riskregister!$K$14)*SQRT((1-AV1488)/2)))</f>
        <v>0</v>
      </c>
      <c r="AX1488" s="30">
        <f t="shared" ca="1" si="922"/>
        <v>0.7189973820447112</v>
      </c>
      <c r="AY1488" s="30">
        <f t="shared" ca="1" si="922"/>
        <v>0.83739006874196031</v>
      </c>
      <c r="AZ1488" s="30">
        <f>IF(Riskregister!$E$15="",0,COUNTIF(BP$4:BP$53,"&lt;"&amp;AX1488)*IF(AY1488&lt;0.5,Riskregister!$K$15+(Riskregister!$L$15-Riskregister!$K$15)*SQRT(AY1488/2),Riskregister!$L$15-(Riskregister!$L$15-Riskregister!$K$15)*SQRT((1-AY1488)/2)))</f>
        <v>0</v>
      </c>
      <c r="BA1488" s="30">
        <f t="shared" ca="1" si="923"/>
        <v>0.45442994595453634</v>
      </c>
      <c r="BB1488" s="30">
        <f t="shared" ca="1" si="923"/>
        <v>0.54387614699431863</v>
      </c>
      <c r="BC1488" s="30">
        <f>IF(Riskregister!$E$16="",0,COUNTIF(BQ$4:BQ$53,"&lt;"&amp;BA1488)*IF(BB1488&lt;0.5,Riskregister!$K$16+(Riskregister!$L$16-Riskregister!$K$16)*SQRT(BB1488/2),Riskregister!$L$16-(Riskregister!$L$16-Riskregister!$K$16)*SQRT((1-BB1488)/2)))</f>
        <v>0</v>
      </c>
      <c r="BD1488" s="30">
        <f t="shared" ca="1" si="911"/>
        <v>4135434.526231504</v>
      </c>
    </row>
    <row r="1489" spans="20:56" x14ac:dyDescent="0.35">
      <c r="T1489" s="30">
        <f t="shared" ca="1" si="912"/>
        <v>0.91355792398100955</v>
      </c>
      <c r="U1489" s="30">
        <f t="shared" ca="1" si="912"/>
        <v>0.85141057020017152</v>
      </c>
      <c r="V1489" s="30">
        <f ca="1">IF(Riskregister!$E$5="",0,COUNTIF(BF$4:BF$53,"&lt;"&amp;T1489)*IF(U1489&lt;0.5,Riskregister!$K$5+(Riskregister!$L$5-Riskregister!$K$5)*SQRT(U1489/2),Riskregister!$L$5-(Riskregister!$L$5-Riskregister!$K$5)*SQRT((1-U1489)/2)))</f>
        <v>2864059.4646166209</v>
      </c>
      <c r="W1489" s="30">
        <f t="shared" ca="1" si="913"/>
        <v>0.46545110852386962</v>
      </c>
      <c r="X1489" s="30">
        <f t="shared" ca="1" si="913"/>
        <v>0.95398190342650446</v>
      </c>
      <c r="Y1489" s="30">
        <f ca="1">IF(Riskregister!$E$6="",0,COUNTIF(BG$4:BG$53,"&lt;"&amp;W1489)*IF(X1489&lt;0.5,Riskregister!$K$6+(Riskregister!$L$6-Riskregister!$K$6)*SQRT(X1489/2),Riskregister!$L$6-(Riskregister!$L$6-Riskregister!$K$6)*SQRT((1-X1489)/2)))</f>
        <v>3453925.5858436041</v>
      </c>
      <c r="Z1489" s="30">
        <f t="shared" ca="1" si="914"/>
        <v>0.9936194381729555</v>
      </c>
      <c r="AA1489" s="30">
        <f t="shared" ca="1" si="914"/>
        <v>0.79408887706399944</v>
      </c>
      <c r="AB1489" s="30">
        <f ca="1">IF(Riskregister!$E$7="",0,COUNTIF(BH$4:BH$53,"&lt;"&amp;Z1489)*IF(AA1489&lt;0.5,Riskregister!$K$7+(Riskregister!$L$7-Riskregister!$K$7)*SQRT(AA1489/2),Riskregister!$L$7-(Riskregister!$L$7-Riskregister!$K$7)*SQRT((1-AA1489)/2)))</f>
        <v>3740055.6478785649</v>
      </c>
      <c r="AC1489" s="30">
        <f t="shared" ca="1" si="915"/>
        <v>0.12137044841435563</v>
      </c>
      <c r="AD1489" s="30">
        <f t="shared" ca="1" si="915"/>
        <v>0.39521963650256209</v>
      </c>
      <c r="AE1489" s="30">
        <f ca="1">IF(Riskregister!$E$8="",0,COUNTIF(BI$4:BI$53,"&lt;"&amp;AC1489)*IF(AD1489&lt;0.5,Riskregister!$K$8+(Riskregister!$L$8-Riskregister!$K$8)*SQRT(AD1489/2),Riskregister!$L$8-(Riskregister!$L$8-Riskregister!$K$8)*SQRT((1-AD1489)/2)))</f>
        <v>2389306.3167402712</v>
      </c>
      <c r="AF1489" s="30">
        <f t="shared" ca="1" si="916"/>
        <v>0.26368073123641189</v>
      </c>
      <c r="AG1489" s="30">
        <f t="shared" ca="1" si="916"/>
        <v>0.6782385972597228</v>
      </c>
      <c r="AH1489" s="30">
        <f>IF(Riskregister!$E$9="",0,COUNTIF(BJ$4:BJ$53,"&lt;"&amp;AF1489)*IF(AG1489&lt;0.5,Riskregister!$K$9+(Riskregister!$L$9-Riskregister!$K$9)*SQRT(AG1489/2),Riskregister!$L$9-(Riskregister!$L$9-Riskregister!$K$9)*SQRT((1-AG1489)/2)))</f>
        <v>0</v>
      </c>
      <c r="AI1489" s="30">
        <f t="shared" ca="1" si="917"/>
        <v>0.6772397991897825</v>
      </c>
      <c r="AJ1489" s="30">
        <f t="shared" ca="1" si="917"/>
        <v>0.67875125609157938</v>
      </c>
      <c r="AK1489" s="30">
        <f>IF(Riskregister!$E$10="",0,COUNTIF(BK$4:BK$53,"&lt;"&amp;AI1489)*IF(AJ1489&lt;0.5,Riskregister!$K$10+(Riskregister!$L$10-Riskregister!$K$10)*SQRT(AJ1489/2),Riskregister!$L$10-(Riskregister!$L$10-Riskregister!$K$10)*SQRT((1-AJ1489)/2)))</f>
        <v>0</v>
      </c>
      <c r="AL1489" s="30">
        <f t="shared" ca="1" si="918"/>
        <v>0.24547695198235231</v>
      </c>
      <c r="AM1489" s="30">
        <f t="shared" ca="1" si="918"/>
        <v>0.54516455173725653</v>
      </c>
      <c r="AN1489" s="30">
        <f>IF(Riskregister!$E$11="",0,COUNTIF(BL$4:BL$53,"&lt;"&amp;AL1489)*IF(AM1489&lt;0.5,Riskregister!$K$11+(Riskregister!$L$11-Riskregister!$K$11)*SQRT(AM1489/2),Riskregister!$L$11-(Riskregister!$L$11-Riskregister!$K$11)*SQRT((1-AM1489)/2)))</f>
        <v>0</v>
      </c>
      <c r="AO1489" s="30">
        <f t="shared" ca="1" si="919"/>
        <v>0.18974387190083086</v>
      </c>
      <c r="AP1489" s="30">
        <f t="shared" ca="1" si="919"/>
        <v>0.95862618485849582</v>
      </c>
      <c r="AQ1489" s="30">
        <f>IF(Riskregister!$E$12="",0,COUNTIF(BM$4:BM$53,"&lt;"&amp;AO1489)*IF(AP1489&lt;0.5,Riskregister!$K$12+(Riskregister!$L$12-Riskregister!$K$12)*SQRT(AP1489/2),Riskregister!$L$12-(Riskregister!$L$12-Riskregister!$K$12)*SQRT((1-AP1489)/2)))</f>
        <v>0</v>
      </c>
      <c r="AR1489" s="30">
        <f t="shared" ca="1" si="920"/>
        <v>0.84426157289521353</v>
      </c>
      <c r="AS1489" s="30">
        <f t="shared" ca="1" si="920"/>
        <v>0.49149093480644468</v>
      </c>
      <c r="AT1489" s="30">
        <f>IF(Riskregister!$E$13="",0,COUNTIF(BN$4:BN$53,"&lt;"&amp;AR1489)*IF(AS1489&lt;0.5,Riskregister!$K$13+(Riskregister!$L$13-Riskregister!$K$13)*SQRT(AS1489/2),Riskregister!$L$13-(Riskregister!$L$13-Riskregister!$K$13)*SQRT((1-AS1489)/2)))</f>
        <v>0</v>
      </c>
      <c r="AU1489" s="30">
        <f t="shared" ca="1" si="921"/>
        <v>5.8479680705903925E-2</v>
      </c>
      <c r="AV1489" s="30">
        <f t="shared" ca="1" si="921"/>
        <v>0.29288672062505006</v>
      </c>
      <c r="AW1489" s="30">
        <f>IF(Riskregister!$E$14="",0,COUNTIF(BO$4:BO$53,"&lt;"&amp;AU1489)*IF(AV1489&lt;0.5,Riskregister!$K$14+(Riskregister!$L$14-Riskregister!$K$14)*SQRT(AV1489/2),Riskregister!$L$14-(Riskregister!$L$14-Riskregister!$K$14)*SQRT((1-AV1489)/2)))</f>
        <v>0</v>
      </c>
      <c r="AX1489" s="30">
        <f t="shared" ca="1" si="922"/>
        <v>0.35835313554850301</v>
      </c>
      <c r="AY1489" s="30">
        <f t="shared" ca="1" si="922"/>
        <v>0.74472632523608573</v>
      </c>
      <c r="AZ1489" s="30">
        <f>IF(Riskregister!$E$15="",0,COUNTIF(BP$4:BP$53,"&lt;"&amp;AX1489)*IF(AY1489&lt;0.5,Riskregister!$K$15+(Riskregister!$L$15-Riskregister!$K$15)*SQRT(AY1489/2),Riskregister!$L$15-(Riskregister!$L$15-Riskregister!$K$15)*SQRT((1-AY1489)/2)))</f>
        <v>0</v>
      </c>
      <c r="BA1489" s="30">
        <f t="shared" ca="1" si="923"/>
        <v>0.56372826787231223</v>
      </c>
      <c r="BB1489" s="30">
        <f t="shared" ca="1" si="923"/>
        <v>0.45202662234500346</v>
      </c>
      <c r="BC1489" s="30">
        <f>IF(Riskregister!$E$16="",0,COUNTIF(BQ$4:BQ$53,"&lt;"&amp;BA1489)*IF(BB1489&lt;0.5,Riskregister!$K$16+(Riskregister!$L$16-Riskregister!$K$16)*SQRT(BB1489/2),Riskregister!$L$16-(Riskregister!$L$16-Riskregister!$K$16)*SQRT((1-BB1489)/2)))</f>
        <v>0</v>
      </c>
      <c r="BD1489" s="30">
        <f t="shared" ca="1" si="911"/>
        <v>12447347.015079061</v>
      </c>
    </row>
    <row r="1490" spans="20:56" x14ac:dyDescent="0.35">
      <c r="T1490" s="30">
        <f t="shared" ca="1" si="912"/>
        <v>0.29910732313953659</v>
      </c>
      <c r="U1490" s="30">
        <f t="shared" ca="1" si="912"/>
        <v>0.80302878579451997</v>
      </c>
      <c r="V1490" s="30">
        <f ca="1">IF(Riskregister!$E$5="",0,COUNTIF(BF$4:BF$53,"&lt;"&amp;T1490)*IF(U1490&lt;0.5,Riskregister!$K$5+(Riskregister!$L$5-Riskregister!$K$5)*SQRT(U1490/2),Riskregister!$L$5-(Riskregister!$L$5-Riskregister!$K$5)*SQRT((1-U1490)/2)))</f>
        <v>917558.25069013005</v>
      </c>
      <c r="W1490" s="30">
        <f t="shared" ca="1" si="913"/>
        <v>0.66616941058569157</v>
      </c>
      <c r="X1490" s="30">
        <f t="shared" ca="1" si="913"/>
        <v>0.14424007728590649</v>
      </c>
      <c r="Y1490" s="30">
        <f ca="1">IF(Riskregister!$E$6="",0,COUNTIF(BG$4:BG$53,"&lt;"&amp;W1490)*IF(X1490&lt;0.5,Riskregister!$K$6+(Riskregister!$L$6-Riskregister!$K$6)*SQRT(X1490/2),Riskregister!$L$6-(Riskregister!$L$6-Riskregister!$K$6)*SQRT((1-X1490)/2)))</f>
        <v>1366786.2746298553</v>
      </c>
      <c r="Z1490" s="30">
        <f t="shared" ca="1" si="914"/>
        <v>0.65053612415861739</v>
      </c>
      <c r="AA1490" s="30">
        <f t="shared" ca="1" si="914"/>
        <v>0.8590054645903128</v>
      </c>
      <c r="AB1490" s="30">
        <f ca="1">IF(Riskregister!$E$7="",0,COUNTIF(BH$4:BH$53,"&lt;"&amp;Z1490)*IF(AA1490&lt;0.5,Riskregister!$K$7+(Riskregister!$L$7-Riskregister!$K$7)*SQRT(AA1490/2),Riskregister!$L$7-(Riskregister!$L$7-Riskregister!$K$7)*SQRT((1-AA1490)/2)))</f>
        <v>2149492.6215650402</v>
      </c>
      <c r="AC1490" s="30">
        <f t="shared" ca="1" si="915"/>
        <v>0.91605493954735495</v>
      </c>
      <c r="AD1490" s="30">
        <f t="shared" ca="1" si="915"/>
        <v>0.91059672816679327</v>
      </c>
      <c r="AE1490" s="30">
        <f ca="1">IF(Riskregister!$E$8="",0,COUNTIF(BI$4:BI$53,"&lt;"&amp;AC1490)*IF(AD1490&lt;0.5,Riskregister!$K$8+(Riskregister!$L$8-Riskregister!$K$8)*SQRT(AD1490/2),Riskregister!$L$8-(Riskregister!$L$8-Riskregister!$K$8)*SQRT((1-AD1490)/2)))</f>
        <v>20031451.073508061</v>
      </c>
      <c r="AF1490" s="30">
        <f t="shared" ca="1" si="916"/>
        <v>0.27509391211174006</v>
      </c>
      <c r="AG1490" s="30">
        <f t="shared" ca="1" si="916"/>
        <v>0.63669960418358584</v>
      </c>
      <c r="AH1490" s="30">
        <f>IF(Riskregister!$E$9="",0,COUNTIF(BJ$4:BJ$53,"&lt;"&amp;AF1490)*IF(AG1490&lt;0.5,Riskregister!$K$9+(Riskregister!$L$9-Riskregister!$K$9)*SQRT(AG1490/2),Riskregister!$L$9-(Riskregister!$L$9-Riskregister!$K$9)*SQRT((1-AG1490)/2)))</f>
        <v>0</v>
      </c>
      <c r="AI1490" s="30">
        <f t="shared" ca="1" si="917"/>
        <v>0.16446840517300754</v>
      </c>
      <c r="AJ1490" s="30">
        <f t="shared" ca="1" si="917"/>
        <v>0.63976179380563214</v>
      </c>
      <c r="AK1490" s="30">
        <f>IF(Riskregister!$E$10="",0,COUNTIF(BK$4:BK$53,"&lt;"&amp;AI1490)*IF(AJ1490&lt;0.5,Riskregister!$K$10+(Riskregister!$L$10-Riskregister!$K$10)*SQRT(AJ1490/2),Riskregister!$L$10-(Riskregister!$L$10-Riskregister!$K$10)*SQRT((1-AJ1490)/2)))</f>
        <v>0</v>
      </c>
      <c r="AL1490" s="30">
        <f t="shared" ca="1" si="918"/>
        <v>0.81266420042126897</v>
      </c>
      <c r="AM1490" s="30">
        <f t="shared" ca="1" si="918"/>
        <v>0.80748881290098473</v>
      </c>
      <c r="AN1490" s="30">
        <f>IF(Riskregister!$E$11="",0,COUNTIF(BL$4:BL$53,"&lt;"&amp;AL1490)*IF(AM1490&lt;0.5,Riskregister!$K$11+(Riskregister!$L$11-Riskregister!$K$11)*SQRT(AM1490/2),Riskregister!$L$11-(Riskregister!$L$11-Riskregister!$K$11)*SQRT((1-AM1490)/2)))</f>
        <v>0</v>
      </c>
      <c r="AO1490" s="30">
        <f t="shared" ca="1" si="919"/>
        <v>0.59755922769585457</v>
      </c>
      <c r="AP1490" s="30">
        <f t="shared" ca="1" si="919"/>
        <v>0.5017650406356392</v>
      </c>
      <c r="AQ1490" s="30">
        <f>IF(Riskregister!$E$12="",0,COUNTIF(BM$4:BM$53,"&lt;"&amp;AO1490)*IF(AP1490&lt;0.5,Riskregister!$K$12+(Riskregister!$L$12-Riskregister!$K$12)*SQRT(AP1490/2),Riskregister!$L$12-(Riskregister!$L$12-Riskregister!$K$12)*SQRT((1-AP1490)/2)))</f>
        <v>0</v>
      </c>
      <c r="AR1490" s="30">
        <f t="shared" ca="1" si="920"/>
        <v>0.38678827972001906</v>
      </c>
      <c r="AS1490" s="30">
        <f t="shared" ca="1" si="920"/>
        <v>0.6964996966189122</v>
      </c>
      <c r="AT1490" s="30">
        <f>IF(Riskregister!$E$13="",0,COUNTIF(BN$4:BN$53,"&lt;"&amp;AR1490)*IF(AS1490&lt;0.5,Riskregister!$K$13+(Riskregister!$L$13-Riskregister!$K$13)*SQRT(AS1490/2),Riskregister!$L$13-(Riskregister!$L$13-Riskregister!$K$13)*SQRT((1-AS1490)/2)))</f>
        <v>0</v>
      </c>
      <c r="AU1490" s="30">
        <f t="shared" ca="1" si="921"/>
        <v>0.20261356210915504</v>
      </c>
      <c r="AV1490" s="30">
        <f t="shared" ca="1" si="921"/>
        <v>0.29578361638130612</v>
      </c>
      <c r="AW1490" s="30">
        <f>IF(Riskregister!$E$14="",0,COUNTIF(BO$4:BO$53,"&lt;"&amp;AU1490)*IF(AV1490&lt;0.5,Riskregister!$K$14+(Riskregister!$L$14-Riskregister!$K$14)*SQRT(AV1490/2),Riskregister!$L$14-(Riskregister!$L$14-Riskregister!$K$14)*SQRT((1-AV1490)/2)))</f>
        <v>0</v>
      </c>
      <c r="AX1490" s="30">
        <f t="shared" ca="1" si="922"/>
        <v>0.32018847607904843</v>
      </c>
      <c r="AY1490" s="30">
        <f t="shared" ca="1" si="922"/>
        <v>0.34102095908867736</v>
      </c>
      <c r="AZ1490" s="30">
        <f>IF(Riskregister!$E$15="",0,COUNTIF(BP$4:BP$53,"&lt;"&amp;AX1490)*IF(AY1490&lt;0.5,Riskregister!$K$15+(Riskregister!$L$15-Riskregister!$K$15)*SQRT(AY1490/2),Riskregister!$L$15-(Riskregister!$L$15-Riskregister!$K$15)*SQRT((1-AY1490)/2)))</f>
        <v>0</v>
      </c>
      <c r="BA1490" s="30">
        <f t="shared" ca="1" si="923"/>
        <v>0.31412192863363886</v>
      </c>
      <c r="BB1490" s="30">
        <f t="shared" ca="1" si="923"/>
        <v>0.11578125676129236</v>
      </c>
      <c r="BC1490" s="30">
        <f>IF(Riskregister!$E$16="",0,COUNTIF(BQ$4:BQ$53,"&lt;"&amp;BA1490)*IF(BB1490&lt;0.5,Riskregister!$K$16+(Riskregister!$L$16-Riskregister!$K$16)*SQRT(BB1490/2),Riskregister!$L$16-(Riskregister!$L$16-Riskregister!$K$16)*SQRT((1-BB1490)/2)))</f>
        <v>0</v>
      </c>
      <c r="BD1490" s="30">
        <f t="shared" ca="1" si="911"/>
        <v>24465288.220393088</v>
      </c>
    </row>
    <row r="1491" spans="20:56" x14ac:dyDescent="0.35">
      <c r="T1491" s="30">
        <f t="shared" ca="1" si="912"/>
        <v>0.88112586097277823</v>
      </c>
      <c r="U1491" s="30">
        <f t="shared" ca="1" si="912"/>
        <v>0.46057137084934707</v>
      </c>
      <c r="V1491" s="30">
        <f ca="1">IF(Riskregister!$E$5="",0,COUNTIF(BF$4:BF$53,"&lt;"&amp;T1491)*IF(U1491&lt;0.5,Riskregister!$K$5+(Riskregister!$L$5-Riskregister!$K$5)*SQRT(U1491/2),Riskregister!$L$5-(Riskregister!$L$5-Riskregister!$K$5)*SQRT((1-U1491)/2)))</f>
        <v>2195678.4503671699</v>
      </c>
      <c r="W1491" s="30">
        <f t="shared" ca="1" si="913"/>
        <v>0.68404225743549474</v>
      </c>
      <c r="X1491" s="30">
        <f t="shared" ca="1" si="913"/>
        <v>9.4019615496843234E-2</v>
      </c>
      <c r="Y1491" s="30">
        <f ca="1">IF(Riskregister!$E$6="",0,COUNTIF(BG$4:BG$53,"&lt;"&amp;W1491)*IF(X1491&lt;0.5,Riskregister!$K$6+(Riskregister!$L$6-Riskregister!$K$6)*SQRT(X1491/2),Riskregister!$L$6-(Riskregister!$L$6-Riskregister!$K$6)*SQRT((1-X1491)/2)))</f>
        <v>1180542.8293306807</v>
      </c>
      <c r="Z1491" s="30">
        <f t="shared" ca="1" si="914"/>
        <v>8.8041948017671956E-2</v>
      </c>
      <c r="AA1491" s="30">
        <f t="shared" ca="1" si="914"/>
        <v>0.26433014801218979</v>
      </c>
      <c r="AB1491" s="30">
        <f ca="1">IF(Riskregister!$E$7="",0,COUNTIF(BH$4:BH$53,"&lt;"&amp;Z1491)*IF(AA1491&lt;0.5,Riskregister!$K$7+(Riskregister!$L$7-Riskregister!$K$7)*SQRT(AA1491/2),Riskregister!$L$7-(Riskregister!$L$7-Riskregister!$K$7)*SQRT((1-AA1491)/2)))</f>
        <v>531722.40449274075</v>
      </c>
      <c r="AC1491" s="30">
        <f t="shared" ca="1" si="915"/>
        <v>0.88627492224625515</v>
      </c>
      <c r="AD1491" s="30">
        <f t="shared" ca="1" si="915"/>
        <v>0.12539012400881744</v>
      </c>
      <c r="AE1491" s="30">
        <f ca="1">IF(Riskregister!$E$8="",0,COUNTIF(BI$4:BI$53,"&lt;"&amp;AC1491)*IF(AD1491&lt;0.5,Riskregister!$K$8+(Riskregister!$L$8-Riskregister!$K$8)*SQRT(AD1491/2),Riskregister!$L$8-(Riskregister!$L$8-Riskregister!$K$8)*SQRT((1-AD1491)/2)))</f>
        <v>7384160.7721012104</v>
      </c>
      <c r="AF1491" s="30">
        <f t="shared" ca="1" si="916"/>
        <v>0.55384956232116767</v>
      </c>
      <c r="AG1491" s="30">
        <f t="shared" ca="1" si="916"/>
        <v>7.8439622491937033E-2</v>
      </c>
      <c r="AH1491" s="30">
        <f>IF(Riskregister!$E$9="",0,COUNTIF(BJ$4:BJ$53,"&lt;"&amp;AF1491)*IF(AG1491&lt;0.5,Riskregister!$K$9+(Riskregister!$L$9-Riskregister!$K$9)*SQRT(AG1491/2),Riskregister!$L$9-(Riskregister!$L$9-Riskregister!$K$9)*SQRT((1-AG1491)/2)))</f>
        <v>0</v>
      </c>
      <c r="AI1491" s="30">
        <f t="shared" ca="1" si="917"/>
        <v>0.64785021440537494</v>
      </c>
      <c r="AJ1491" s="30">
        <f t="shared" ca="1" si="917"/>
        <v>0.26535827292555147</v>
      </c>
      <c r="AK1491" s="30">
        <f>IF(Riskregister!$E$10="",0,COUNTIF(BK$4:BK$53,"&lt;"&amp;AI1491)*IF(AJ1491&lt;0.5,Riskregister!$K$10+(Riskregister!$L$10-Riskregister!$K$10)*SQRT(AJ1491/2),Riskregister!$L$10-(Riskregister!$L$10-Riskregister!$K$10)*SQRT((1-AJ1491)/2)))</f>
        <v>0</v>
      </c>
      <c r="AL1491" s="30">
        <f t="shared" ca="1" si="918"/>
        <v>0.14480393033438133</v>
      </c>
      <c r="AM1491" s="30">
        <f t="shared" ca="1" si="918"/>
        <v>0.85108606210416649</v>
      </c>
      <c r="AN1491" s="30">
        <f>IF(Riskregister!$E$11="",0,COUNTIF(BL$4:BL$53,"&lt;"&amp;AL1491)*IF(AM1491&lt;0.5,Riskregister!$K$11+(Riskregister!$L$11-Riskregister!$K$11)*SQRT(AM1491/2),Riskregister!$L$11-(Riskregister!$L$11-Riskregister!$K$11)*SQRT((1-AM1491)/2)))</f>
        <v>0</v>
      </c>
      <c r="AO1491" s="30">
        <f t="shared" ca="1" si="919"/>
        <v>0.90985904363390357</v>
      </c>
      <c r="AP1491" s="30">
        <f t="shared" ca="1" si="919"/>
        <v>0.94032351134539471</v>
      </c>
      <c r="AQ1491" s="30">
        <f>IF(Riskregister!$E$12="",0,COUNTIF(BM$4:BM$53,"&lt;"&amp;AO1491)*IF(AP1491&lt;0.5,Riskregister!$K$12+(Riskregister!$L$12-Riskregister!$K$12)*SQRT(AP1491/2),Riskregister!$L$12-(Riskregister!$L$12-Riskregister!$K$12)*SQRT((1-AP1491)/2)))</f>
        <v>0</v>
      </c>
      <c r="AR1491" s="30">
        <f t="shared" ca="1" si="920"/>
        <v>0.64334337472935577</v>
      </c>
      <c r="AS1491" s="30">
        <f t="shared" ca="1" si="920"/>
        <v>0.47819033400038358</v>
      </c>
      <c r="AT1491" s="30">
        <f>IF(Riskregister!$E$13="",0,COUNTIF(BN$4:BN$53,"&lt;"&amp;AR1491)*IF(AS1491&lt;0.5,Riskregister!$K$13+(Riskregister!$L$13-Riskregister!$K$13)*SQRT(AS1491/2),Riskregister!$L$13-(Riskregister!$L$13-Riskregister!$K$13)*SQRT((1-AS1491)/2)))</f>
        <v>0</v>
      </c>
      <c r="AU1491" s="30">
        <f t="shared" ca="1" si="921"/>
        <v>0.54667551886434707</v>
      </c>
      <c r="AV1491" s="30">
        <f t="shared" ca="1" si="921"/>
        <v>0.73288427315243576</v>
      </c>
      <c r="AW1491" s="30">
        <f>IF(Riskregister!$E$14="",0,COUNTIF(BO$4:BO$53,"&lt;"&amp;AU1491)*IF(AV1491&lt;0.5,Riskregister!$K$14+(Riskregister!$L$14-Riskregister!$K$14)*SQRT(AV1491/2),Riskregister!$L$14-(Riskregister!$L$14-Riskregister!$K$14)*SQRT((1-AV1491)/2)))</f>
        <v>0</v>
      </c>
      <c r="AX1491" s="30">
        <f t="shared" ca="1" si="922"/>
        <v>0.50197247015615454</v>
      </c>
      <c r="AY1491" s="30">
        <f t="shared" ca="1" si="922"/>
        <v>0.39628719353560082</v>
      </c>
      <c r="AZ1491" s="30">
        <f>IF(Riskregister!$E$15="",0,COUNTIF(BP$4:BP$53,"&lt;"&amp;AX1491)*IF(AY1491&lt;0.5,Riskregister!$K$15+(Riskregister!$L$15-Riskregister!$K$15)*SQRT(AY1491/2),Riskregister!$L$15-(Riskregister!$L$15-Riskregister!$K$15)*SQRT((1-AY1491)/2)))</f>
        <v>0</v>
      </c>
      <c r="BA1491" s="30">
        <f t="shared" ca="1" si="923"/>
        <v>0.17832254319047214</v>
      </c>
      <c r="BB1491" s="30">
        <f t="shared" ca="1" si="923"/>
        <v>0.38218830167664952</v>
      </c>
      <c r="BC1491" s="30">
        <f>IF(Riskregister!$E$16="",0,COUNTIF(BQ$4:BQ$53,"&lt;"&amp;BA1491)*IF(BB1491&lt;0.5,Riskregister!$K$16+(Riskregister!$L$16-Riskregister!$K$16)*SQRT(BB1491/2),Riskregister!$L$16-(Riskregister!$L$16-Riskregister!$K$16)*SQRT((1-BB1491)/2)))</f>
        <v>0</v>
      </c>
      <c r="BD1491" s="30">
        <f t="shared" ca="1" si="911"/>
        <v>11292104.456291802</v>
      </c>
    </row>
    <row r="1492" spans="20:56" x14ac:dyDescent="0.35">
      <c r="T1492" s="30">
        <f t="shared" ca="1" si="912"/>
        <v>9.8422801696599227E-2</v>
      </c>
      <c r="U1492" s="30">
        <f t="shared" ca="1" si="912"/>
        <v>0.9752861886146984</v>
      </c>
      <c r="V1492" s="30">
        <f ca="1">IF(Riskregister!$E$5="",0,COUNTIF(BF$4:BF$53,"&lt;"&amp;T1492)*IF(U1492&lt;0.5,Riskregister!$K$5+(Riskregister!$L$5-Riskregister!$K$5)*SQRT(U1492/2),Riskregister!$L$5-(Riskregister!$L$5-Riskregister!$K$5)*SQRT((1-U1492)/2)))</f>
        <v>549977.27113839367</v>
      </c>
      <c r="W1492" s="30">
        <f t="shared" ca="1" si="913"/>
        <v>0.76097170168065575</v>
      </c>
      <c r="X1492" s="30">
        <f t="shared" ca="1" si="913"/>
        <v>3.9929979458586229E-2</v>
      </c>
      <c r="Y1492" s="30">
        <f ca="1">IF(Riskregister!$E$6="",0,COUNTIF(BG$4:BG$53,"&lt;"&amp;W1492)*IF(X1492&lt;0.5,Riskregister!$K$6+(Riskregister!$L$6-Riskregister!$K$6)*SQRT(X1492/2),Riskregister!$L$6-(Riskregister!$L$6-Riskregister!$K$6)*SQRT((1-X1492)/2)))</f>
        <v>1363006.6189137464</v>
      </c>
      <c r="Z1492" s="30">
        <f t="shared" ca="1" si="914"/>
        <v>0.48730811866829904</v>
      </c>
      <c r="AA1492" s="30">
        <f t="shared" ca="1" si="914"/>
        <v>0.505141158294103</v>
      </c>
      <c r="AB1492" s="30">
        <f ca="1">IF(Riskregister!$E$7="",0,COUNTIF(BH$4:BH$53,"&lt;"&amp;Z1492)*IF(AA1492&lt;0.5,Riskregister!$K$7+(Riskregister!$L$7-Riskregister!$K$7)*SQRT(AA1492/2),Riskregister!$L$7-(Riskregister!$L$7-Riskregister!$K$7)*SQRT((1-AA1492)/2)))</f>
        <v>1355412.1645541228</v>
      </c>
      <c r="AC1492" s="30">
        <f t="shared" ca="1" si="915"/>
        <v>0.1139590142993443</v>
      </c>
      <c r="AD1492" s="30">
        <f t="shared" ca="1" si="915"/>
        <v>0.81143632395613885</v>
      </c>
      <c r="AE1492" s="30">
        <f ca="1">IF(Riskregister!$E$8="",0,COUNTIF(BI$4:BI$53,"&lt;"&amp;AC1492)*IF(AD1492&lt;0.5,Riskregister!$K$8+(Riskregister!$L$8-Riskregister!$K$8)*SQRT(AD1492/2),Riskregister!$L$8-(Riskregister!$L$8-Riskregister!$K$8)*SQRT((1-AD1492)/2)))</f>
        <v>3556848.6559253577</v>
      </c>
      <c r="AF1492" s="30">
        <f t="shared" ca="1" si="916"/>
        <v>0.7966310368619075</v>
      </c>
      <c r="AG1492" s="30">
        <f t="shared" ca="1" si="916"/>
        <v>0.85814406535921961</v>
      </c>
      <c r="AH1492" s="30">
        <f>IF(Riskregister!$E$9="",0,COUNTIF(BJ$4:BJ$53,"&lt;"&amp;AF1492)*IF(AG1492&lt;0.5,Riskregister!$K$9+(Riskregister!$L$9-Riskregister!$K$9)*SQRT(AG1492/2),Riskregister!$L$9-(Riskregister!$L$9-Riskregister!$K$9)*SQRT((1-AG1492)/2)))</f>
        <v>0</v>
      </c>
      <c r="AI1492" s="30">
        <f t="shared" ca="1" si="917"/>
        <v>0.54364437208796379</v>
      </c>
      <c r="AJ1492" s="30">
        <f t="shared" ca="1" si="917"/>
        <v>0.29657856860030163</v>
      </c>
      <c r="AK1492" s="30">
        <f>IF(Riskregister!$E$10="",0,COUNTIF(BK$4:BK$53,"&lt;"&amp;AI1492)*IF(AJ1492&lt;0.5,Riskregister!$K$10+(Riskregister!$L$10-Riskregister!$K$10)*SQRT(AJ1492/2),Riskregister!$L$10-(Riskregister!$L$10-Riskregister!$K$10)*SQRT((1-AJ1492)/2)))</f>
        <v>0</v>
      </c>
      <c r="AL1492" s="30">
        <f t="shared" ca="1" si="918"/>
        <v>0.85930964516978425</v>
      </c>
      <c r="AM1492" s="30">
        <f t="shared" ca="1" si="918"/>
        <v>0.66158888743029454</v>
      </c>
      <c r="AN1492" s="30">
        <f>IF(Riskregister!$E$11="",0,COUNTIF(BL$4:BL$53,"&lt;"&amp;AL1492)*IF(AM1492&lt;0.5,Riskregister!$K$11+(Riskregister!$L$11-Riskregister!$K$11)*SQRT(AM1492/2),Riskregister!$L$11-(Riskregister!$L$11-Riskregister!$K$11)*SQRT((1-AM1492)/2)))</f>
        <v>0</v>
      </c>
      <c r="AO1492" s="30">
        <f t="shared" ca="1" si="919"/>
        <v>3.8570429907080706E-2</v>
      </c>
      <c r="AP1492" s="30">
        <f t="shared" ca="1" si="919"/>
        <v>0.86595650430866067</v>
      </c>
      <c r="AQ1492" s="30">
        <f>IF(Riskregister!$E$12="",0,COUNTIF(BM$4:BM$53,"&lt;"&amp;AO1492)*IF(AP1492&lt;0.5,Riskregister!$K$12+(Riskregister!$L$12-Riskregister!$K$12)*SQRT(AP1492/2),Riskregister!$L$12-(Riskregister!$L$12-Riskregister!$K$12)*SQRT((1-AP1492)/2)))</f>
        <v>0</v>
      </c>
      <c r="AR1492" s="30">
        <f t="shared" ca="1" si="920"/>
        <v>0.48487634162605919</v>
      </c>
      <c r="AS1492" s="30">
        <f t="shared" ca="1" si="920"/>
        <v>0.97292442779994093</v>
      </c>
      <c r="AT1492" s="30">
        <f>IF(Riskregister!$E$13="",0,COUNTIF(BN$4:BN$53,"&lt;"&amp;AR1492)*IF(AS1492&lt;0.5,Riskregister!$K$13+(Riskregister!$L$13-Riskregister!$K$13)*SQRT(AS1492/2),Riskregister!$L$13-(Riskregister!$L$13-Riskregister!$K$13)*SQRT((1-AS1492)/2)))</f>
        <v>0</v>
      </c>
      <c r="AU1492" s="30">
        <f t="shared" ca="1" si="921"/>
        <v>0.53149530076364793</v>
      </c>
      <c r="AV1492" s="30">
        <f t="shared" ca="1" si="921"/>
        <v>0.91348154720537422</v>
      </c>
      <c r="AW1492" s="30">
        <f>IF(Riskregister!$E$14="",0,COUNTIF(BO$4:BO$53,"&lt;"&amp;AU1492)*IF(AV1492&lt;0.5,Riskregister!$K$14+(Riskregister!$L$14-Riskregister!$K$14)*SQRT(AV1492/2),Riskregister!$L$14-(Riskregister!$L$14-Riskregister!$K$14)*SQRT((1-AV1492)/2)))</f>
        <v>0</v>
      </c>
      <c r="AX1492" s="30">
        <f t="shared" ca="1" si="922"/>
        <v>0.59013200831549117</v>
      </c>
      <c r="AY1492" s="30">
        <f t="shared" ca="1" si="922"/>
        <v>0.33897683598349682</v>
      </c>
      <c r="AZ1492" s="30">
        <f>IF(Riskregister!$E$15="",0,COUNTIF(BP$4:BP$53,"&lt;"&amp;AX1492)*IF(AY1492&lt;0.5,Riskregister!$K$15+(Riskregister!$L$15-Riskregister!$K$15)*SQRT(AY1492/2),Riskregister!$L$15-(Riskregister!$L$15-Riskregister!$K$15)*SQRT((1-AY1492)/2)))</f>
        <v>0</v>
      </c>
      <c r="BA1492" s="30">
        <f t="shared" ca="1" si="923"/>
        <v>0.40707773836467265</v>
      </c>
      <c r="BB1492" s="30">
        <f t="shared" ca="1" si="923"/>
        <v>0.45481993421532974</v>
      </c>
      <c r="BC1492" s="30">
        <f>IF(Riskregister!$E$16="",0,COUNTIF(BQ$4:BQ$53,"&lt;"&amp;BA1492)*IF(BB1492&lt;0.5,Riskregister!$K$16+(Riskregister!$L$16-Riskregister!$K$16)*SQRT(BB1492/2),Riskregister!$L$16-(Riskregister!$L$16-Riskregister!$K$16)*SQRT((1-BB1492)/2)))</f>
        <v>0</v>
      </c>
      <c r="BD1492" s="30">
        <f t="shared" ca="1" si="911"/>
        <v>6825244.7105316203</v>
      </c>
    </row>
    <row r="1493" spans="20:56" x14ac:dyDescent="0.35">
      <c r="T1493" s="30">
        <f t="shared" ca="1" si="912"/>
        <v>0.32006207611246329</v>
      </c>
      <c r="U1493" s="30">
        <f t="shared" ca="1" si="912"/>
        <v>0.84326215066362942</v>
      </c>
      <c r="V1493" s="30">
        <f ca="1">IF(Riskregister!$E$5="",0,COUNTIF(BF$4:BF$53,"&lt;"&amp;T1493)*IF(U1493&lt;0.5,Riskregister!$K$5+(Riskregister!$L$5-Riskregister!$K$5)*SQRT(U1493/2),Riskregister!$L$5-(Riskregister!$L$5-Riskregister!$K$5)*SQRT((1-U1493)/2)))</f>
        <v>1422074.9211711828</v>
      </c>
      <c r="W1493" s="30">
        <f t="shared" ca="1" si="913"/>
        <v>0.41609947616354548</v>
      </c>
      <c r="X1493" s="30">
        <f t="shared" ca="1" si="913"/>
        <v>1.3317547488560288E-2</v>
      </c>
      <c r="Y1493" s="30">
        <f ca="1">IF(Riskregister!$E$6="",0,COUNTIF(BG$4:BG$53,"&lt;"&amp;W1493)*IF(X1493&lt;0.5,Riskregister!$K$6+(Riskregister!$L$6-Riskregister!$K$6)*SQRT(X1493/2),Riskregister!$L$6-(Riskregister!$L$6-Riskregister!$K$6)*SQRT((1-X1493)/2)))</f>
        <v>346882.35745475924</v>
      </c>
      <c r="Z1493" s="30">
        <f t="shared" ca="1" si="914"/>
        <v>0.4218763608282512</v>
      </c>
      <c r="AA1493" s="30">
        <f t="shared" ca="1" si="914"/>
        <v>0.65366725428206562</v>
      </c>
      <c r="AB1493" s="30">
        <f ca="1">IF(Riskregister!$E$7="",0,COUNTIF(BH$4:BH$53,"&lt;"&amp;Z1493)*IF(AA1493&lt;0.5,Riskregister!$K$7+(Riskregister!$L$7-Riskregister!$K$7)*SQRT(AA1493/2),Riskregister!$L$7-(Riskregister!$L$7-Riskregister!$K$7)*SQRT((1-AA1493)/2)))</f>
        <v>1526121.4590642215</v>
      </c>
      <c r="AC1493" s="30">
        <f t="shared" ca="1" si="915"/>
        <v>0.3836319290807364</v>
      </c>
      <c r="AD1493" s="30">
        <f t="shared" ca="1" si="915"/>
        <v>0.91372622025390104</v>
      </c>
      <c r="AE1493" s="30">
        <f ca="1">IF(Riskregister!$E$8="",0,COUNTIF(BI$4:BI$53,"&lt;"&amp;AC1493)*IF(AD1493&lt;0.5,Riskregister!$K$8+(Riskregister!$L$8-Riskregister!$K$8)*SQRT(AD1493/2),Riskregister!$L$8-(Riskregister!$L$8-Riskregister!$K$8)*SQRT((1-AD1493)/2)))</f>
        <v>8047674.3127278555</v>
      </c>
      <c r="AF1493" s="30">
        <f t="shared" ca="1" si="916"/>
        <v>0.31182127217155875</v>
      </c>
      <c r="AG1493" s="30">
        <f t="shared" ca="1" si="916"/>
        <v>0.20746917951574684</v>
      </c>
      <c r="AH1493" s="30">
        <f>IF(Riskregister!$E$9="",0,COUNTIF(BJ$4:BJ$53,"&lt;"&amp;AF1493)*IF(AG1493&lt;0.5,Riskregister!$K$9+(Riskregister!$L$9-Riskregister!$K$9)*SQRT(AG1493/2),Riskregister!$L$9-(Riskregister!$L$9-Riskregister!$K$9)*SQRT((1-AG1493)/2)))</f>
        <v>0</v>
      </c>
      <c r="AI1493" s="30">
        <f t="shared" ca="1" si="917"/>
        <v>0.96236241161888725</v>
      </c>
      <c r="AJ1493" s="30">
        <f t="shared" ca="1" si="917"/>
        <v>0.53575624159809532</v>
      </c>
      <c r="AK1493" s="30">
        <f>IF(Riskregister!$E$10="",0,COUNTIF(BK$4:BK$53,"&lt;"&amp;AI1493)*IF(AJ1493&lt;0.5,Riskregister!$K$10+(Riskregister!$L$10-Riskregister!$K$10)*SQRT(AJ1493/2),Riskregister!$L$10-(Riskregister!$L$10-Riskregister!$K$10)*SQRT((1-AJ1493)/2)))</f>
        <v>0</v>
      </c>
      <c r="AL1493" s="30">
        <f t="shared" ca="1" si="918"/>
        <v>0.83910389789901574</v>
      </c>
      <c r="AM1493" s="30">
        <f t="shared" ca="1" si="918"/>
        <v>0.80616972423440225</v>
      </c>
      <c r="AN1493" s="30">
        <f>IF(Riskregister!$E$11="",0,COUNTIF(BL$4:BL$53,"&lt;"&amp;AL1493)*IF(AM1493&lt;0.5,Riskregister!$K$11+(Riskregister!$L$11-Riskregister!$K$11)*SQRT(AM1493/2),Riskregister!$L$11-(Riskregister!$L$11-Riskregister!$K$11)*SQRT((1-AM1493)/2)))</f>
        <v>0</v>
      </c>
      <c r="AO1493" s="30">
        <f t="shared" ca="1" si="919"/>
        <v>0.95258548419515976</v>
      </c>
      <c r="AP1493" s="30">
        <f t="shared" ca="1" si="919"/>
        <v>0.51683741422031693</v>
      </c>
      <c r="AQ1493" s="30">
        <f>IF(Riskregister!$E$12="",0,COUNTIF(BM$4:BM$53,"&lt;"&amp;AO1493)*IF(AP1493&lt;0.5,Riskregister!$K$12+(Riskregister!$L$12-Riskregister!$K$12)*SQRT(AP1493/2),Riskregister!$L$12-(Riskregister!$L$12-Riskregister!$K$12)*SQRT((1-AP1493)/2)))</f>
        <v>0</v>
      </c>
      <c r="AR1493" s="30">
        <f t="shared" ca="1" si="920"/>
        <v>0.70624482556994739</v>
      </c>
      <c r="AS1493" s="30">
        <f t="shared" ca="1" si="920"/>
        <v>0.84779010261811505</v>
      </c>
      <c r="AT1493" s="30">
        <f>IF(Riskregister!$E$13="",0,COUNTIF(BN$4:BN$53,"&lt;"&amp;AR1493)*IF(AS1493&lt;0.5,Riskregister!$K$13+(Riskregister!$L$13-Riskregister!$K$13)*SQRT(AS1493/2),Riskregister!$L$13-(Riskregister!$L$13-Riskregister!$K$13)*SQRT((1-AS1493)/2)))</f>
        <v>0</v>
      </c>
      <c r="AU1493" s="30">
        <f t="shared" ca="1" si="921"/>
        <v>0.55886477193919237</v>
      </c>
      <c r="AV1493" s="30">
        <f t="shared" ca="1" si="921"/>
        <v>4.9000260416057762E-2</v>
      </c>
      <c r="AW1493" s="30">
        <f>IF(Riskregister!$E$14="",0,COUNTIF(BO$4:BO$53,"&lt;"&amp;AU1493)*IF(AV1493&lt;0.5,Riskregister!$K$14+(Riskregister!$L$14-Riskregister!$K$14)*SQRT(AV1493/2),Riskregister!$L$14-(Riskregister!$L$14-Riskregister!$K$14)*SQRT((1-AV1493)/2)))</f>
        <v>0</v>
      </c>
      <c r="AX1493" s="30">
        <f t="shared" ca="1" si="922"/>
        <v>0.99974348387040091</v>
      </c>
      <c r="AY1493" s="30">
        <f t="shared" ca="1" si="922"/>
        <v>0.42692284362954358</v>
      </c>
      <c r="AZ1493" s="30">
        <f>IF(Riskregister!$E$15="",0,COUNTIF(BP$4:BP$53,"&lt;"&amp;AX1493)*IF(AY1493&lt;0.5,Riskregister!$K$15+(Riskregister!$L$15-Riskregister!$K$15)*SQRT(AY1493/2),Riskregister!$L$15-(Riskregister!$L$15-Riskregister!$K$15)*SQRT((1-AY1493)/2)))</f>
        <v>0</v>
      </c>
      <c r="BA1493" s="30">
        <f t="shared" ca="1" si="923"/>
        <v>0.66238959050551716</v>
      </c>
      <c r="BB1493" s="30">
        <f t="shared" ca="1" si="923"/>
        <v>0.5846037841751246</v>
      </c>
      <c r="BC1493" s="30">
        <f>IF(Riskregister!$E$16="",0,COUNTIF(BQ$4:BQ$53,"&lt;"&amp;BA1493)*IF(BB1493&lt;0.5,Riskregister!$K$16+(Riskregister!$L$16-Riskregister!$K$16)*SQRT(BB1493/2),Riskregister!$L$16-(Riskregister!$L$16-Riskregister!$K$16)*SQRT((1-BB1493)/2)))</f>
        <v>0</v>
      </c>
      <c r="BD1493" s="30">
        <f t="shared" ca="1" si="911"/>
        <v>11342753.050418019</v>
      </c>
    </row>
    <row r="1494" spans="20:56" x14ac:dyDescent="0.35">
      <c r="T1494" s="30">
        <f t="shared" ca="1" si="912"/>
        <v>0.83617526426022593</v>
      </c>
      <c r="U1494" s="30">
        <f t="shared" ca="1" si="912"/>
        <v>0.91733072570212582</v>
      </c>
      <c r="V1494" s="30">
        <f ca="1">IF(Riskregister!$E$5="",0,COUNTIF(BF$4:BF$53,"&lt;"&amp;T1494)*IF(U1494&lt;0.5,Riskregister!$K$5+(Riskregister!$L$5-Riskregister!$K$5)*SQRT(U1494/2),Riskregister!$L$5-(Riskregister!$L$5-Riskregister!$K$5)*SQRT((1-U1494)/2)))</f>
        <v>2542554.2648941912</v>
      </c>
      <c r="W1494" s="30">
        <f t="shared" ca="1" si="913"/>
        <v>0.19718930044586935</v>
      </c>
      <c r="X1494" s="30">
        <f t="shared" ca="1" si="913"/>
        <v>3.8650250563214139E-2</v>
      </c>
      <c r="Y1494" s="30">
        <f ca="1">IF(Riskregister!$E$6="",0,COUNTIF(BG$4:BG$53,"&lt;"&amp;W1494)*IF(X1494&lt;0.5,Riskregister!$K$6+(Riskregister!$L$6-Riskregister!$K$6)*SQRT(X1494/2),Riskregister!$L$6-(Riskregister!$L$6-Riskregister!$K$6)*SQRT((1-X1494)/2)))</f>
        <v>450226.7090308445</v>
      </c>
      <c r="Z1494" s="30">
        <f t="shared" ca="1" si="914"/>
        <v>0.36643327490731048</v>
      </c>
      <c r="AA1494" s="30">
        <f t="shared" ca="1" si="914"/>
        <v>0.15731412969147274</v>
      </c>
      <c r="AB1494" s="30">
        <f ca="1">IF(Riskregister!$E$7="",0,COUNTIF(BH$4:BH$53,"&lt;"&amp;Z1494)*IF(AA1494&lt;0.5,Riskregister!$K$7+(Riskregister!$L$7-Riskregister!$K$7)*SQRT(AA1494/2),Riskregister!$L$7-(Riskregister!$L$7-Riskregister!$K$7)*SQRT((1-AA1494)/2)))</f>
        <v>740802.67021489155</v>
      </c>
      <c r="AC1494" s="30">
        <f t="shared" ca="1" si="915"/>
        <v>0.34196154528013545</v>
      </c>
      <c r="AD1494" s="30">
        <f t="shared" ca="1" si="915"/>
        <v>0.75346486884231179</v>
      </c>
      <c r="AE1494" s="30">
        <f ca="1">IF(Riskregister!$E$8="",0,COUNTIF(BI$4:BI$53,"&lt;"&amp;AC1494)*IF(AD1494&lt;0.5,Riskregister!$K$8+(Riskregister!$L$8-Riskregister!$K$8)*SQRT(AD1494/2),Riskregister!$L$8-(Riskregister!$L$8-Riskregister!$K$8)*SQRT((1-AD1494)/2)))</f>
        <v>6699708.7864028327</v>
      </c>
      <c r="AF1494" s="30">
        <f t="shared" ca="1" si="916"/>
        <v>0.34741657855939734</v>
      </c>
      <c r="AG1494" s="30">
        <f t="shared" ca="1" si="916"/>
        <v>0.86859604978298999</v>
      </c>
      <c r="AH1494" s="30">
        <f>IF(Riskregister!$E$9="",0,COUNTIF(BJ$4:BJ$53,"&lt;"&amp;AF1494)*IF(AG1494&lt;0.5,Riskregister!$K$9+(Riskregister!$L$9-Riskregister!$K$9)*SQRT(AG1494/2),Riskregister!$L$9-(Riskregister!$L$9-Riskregister!$K$9)*SQRT((1-AG1494)/2)))</f>
        <v>0</v>
      </c>
      <c r="AI1494" s="30">
        <f t="shared" ca="1" si="917"/>
        <v>0.62182809852328269</v>
      </c>
      <c r="AJ1494" s="30">
        <f t="shared" ca="1" si="917"/>
        <v>0.76321242135819722</v>
      </c>
      <c r="AK1494" s="30">
        <f>IF(Riskregister!$E$10="",0,COUNTIF(BK$4:BK$53,"&lt;"&amp;AI1494)*IF(AJ1494&lt;0.5,Riskregister!$K$10+(Riskregister!$L$10-Riskregister!$K$10)*SQRT(AJ1494/2),Riskregister!$L$10-(Riskregister!$L$10-Riskregister!$K$10)*SQRT((1-AJ1494)/2)))</f>
        <v>0</v>
      </c>
      <c r="AL1494" s="30">
        <f t="shared" ca="1" si="918"/>
        <v>0.73816048115308619</v>
      </c>
      <c r="AM1494" s="30">
        <f t="shared" ca="1" si="918"/>
        <v>0.50198374140595925</v>
      </c>
      <c r="AN1494" s="30">
        <f>IF(Riskregister!$E$11="",0,COUNTIF(BL$4:BL$53,"&lt;"&amp;AL1494)*IF(AM1494&lt;0.5,Riskregister!$K$11+(Riskregister!$L$11-Riskregister!$K$11)*SQRT(AM1494/2),Riskregister!$L$11-(Riskregister!$L$11-Riskregister!$K$11)*SQRT((1-AM1494)/2)))</f>
        <v>0</v>
      </c>
      <c r="AO1494" s="30">
        <f t="shared" ca="1" si="919"/>
        <v>0.48417106338297444</v>
      </c>
      <c r="AP1494" s="30">
        <f t="shared" ca="1" si="919"/>
        <v>5.5153412617463871E-2</v>
      </c>
      <c r="AQ1494" s="30">
        <f>IF(Riskregister!$E$12="",0,COUNTIF(BM$4:BM$53,"&lt;"&amp;AO1494)*IF(AP1494&lt;0.5,Riskregister!$K$12+(Riskregister!$L$12-Riskregister!$K$12)*SQRT(AP1494/2),Riskregister!$L$12-(Riskregister!$L$12-Riskregister!$K$12)*SQRT((1-AP1494)/2)))</f>
        <v>0</v>
      </c>
      <c r="AR1494" s="30">
        <f t="shared" ca="1" si="920"/>
        <v>0.18295369318590027</v>
      </c>
      <c r="AS1494" s="30">
        <f t="shared" ca="1" si="920"/>
        <v>0.33025094836011726</v>
      </c>
      <c r="AT1494" s="30">
        <f>IF(Riskregister!$E$13="",0,COUNTIF(BN$4:BN$53,"&lt;"&amp;AR1494)*IF(AS1494&lt;0.5,Riskregister!$K$13+(Riskregister!$L$13-Riskregister!$K$13)*SQRT(AS1494/2),Riskregister!$L$13-(Riskregister!$L$13-Riskregister!$K$13)*SQRT((1-AS1494)/2)))</f>
        <v>0</v>
      </c>
      <c r="AU1494" s="30">
        <f t="shared" ca="1" si="921"/>
        <v>0.27363815117928514</v>
      </c>
      <c r="AV1494" s="30">
        <f t="shared" ca="1" si="921"/>
        <v>0.23873745188332995</v>
      </c>
      <c r="AW1494" s="30">
        <f>IF(Riskregister!$E$14="",0,COUNTIF(BO$4:BO$53,"&lt;"&amp;AU1494)*IF(AV1494&lt;0.5,Riskregister!$K$14+(Riskregister!$L$14-Riskregister!$K$14)*SQRT(AV1494/2),Riskregister!$L$14-(Riskregister!$L$14-Riskregister!$K$14)*SQRT((1-AV1494)/2)))</f>
        <v>0</v>
      </c>
      <c r="AX1494" s="30">
        <f t="shared" ca="1" si="922"/>
        <v>0.59452240916850785</v>
      </c>
      <c r="AY1494" s="30">
        <f t="shared" ca="1" si="922"/>
        <v>0.63502851610368671</v>
      </c>
      <c r="AZ1494" s="30">
        <f>IF(Riskregister!$E$15="",0,COUNTIF(BP$4:BP$53,"&lt;"&amp;AX1494)*IF(AY1494&lt;0.5,Riskregister!$K$15+(Riskregister!$L$15-Riskregister!$K$15)*SQRT(AY1494/2),Riskregister!$L$15-(Riskregister!$L$15-Riskregister!$K$15)*SQRT((1-AY1494)/2)))</f>
        <v>0</v>
      </c>
      <c r="BA1494" s="30">
        <f t="shared" ca="1" si="923"/>
        <v>0.98414235708111508</v>
      </c>
      <c r="BB1494" s="30">
        <f t="shared" ca="1" si="923"/>
        <v>0.84275035469941006</v>
      </c>
      <c r="BC1494" s="30">
        <f>IF(Riskregister!$E$16="",0,COUNTIF(BQ$4:BQ$53,"&lt;"&amp;BA1494)*IF(BB1494&lt;0.5,Riskregister!$K$16+(Riskregister!$L$16-Riskregister!$K$16)*SQRT(BB1494/2),Riskregister!$L$16-(Riskregister!$L$16-Riskregister!$K$16)*SQRT((1-BB1494)/2)))</f>
        <v>0</v>
      </c>
      <c r="BD1494" s="30">
        <f t="shared" ca="1" si="911"/>
        <v>10433292.43054276</v>
      </c>
    </row>
    <row r="1495" spans="20:56" x14ac:dyDescent="0.35">
      <c r="T1495" s="30">
        <f t="shared" ca="1" si="912"/>
        <v>5.6838601367622199E-2</v>
      </c>
      <c r="U1495" s="30">
        <f t="shared" ca="1" si="912"/>
        <v>0.67493285761782951</v>
      </c>
      <c r="V1495" s="30">
        <f ca="1">IF(Riskregister!$E$5="",0,COUNTIF(BF$4:BF$53,"&lt;"&amp;T1495)*IF(U1495&lt;0.5,Riskregister!$K$5+(Riskregister!$L$5-Riskregister!$K$5)*SQRT(U1495/2),Riskregister!$L$5-(Riskregister!$L$5-Riskregister!$K$5)*SQRT((1-U1495)/2)))</f>
        <v>418580.46365896874</v>
      </c>
      <c r="W1495" s="30">
        <f t="shared" ca="1" si="913"/>
        <v>0.74584601065479861</v>
      </c>
      <c r="X1495" s="30">
        <f t="shared" ca="1" si="913"/>
        <v>0.56008041261495811</v>
      </c>
      <c r="Y1495" s="30">
        <f ca="1">IF(Riskregister!$E$6="",0,COUNTIF(BG$4:BG$53,"&lt;"&amp;W1495)*IF(X1495&lt;0.5,Riskregister!$K$6+(Riskregister!$L$6-Riskregister!$K$6)*SQRT(X1495/2),Riskregister!$L$6-(Riskregister!$L$6-Riskregister!$K$6)*SQRT((1-X1495)/2)))</f>
        <v>3467406.9446367994</v>
      </c>
      <c r="Z1495" s="30">
        <f t="shared" ca="1" si="914"/>
        <v>4.3241848518018933E-2</v>
      </c>
      <c r="AA1495" s="30">
        <f t="shared" ca="1" si="914"/>
        <v>0.35168348056139098</v>
      </c>
      <c r="AB1495" s="30">
        <f ca="1">IF(Riskregister!$E$7="",0,COUNTIF(BH$4:BH$53,"&lt;"&amp;Z1495)*IF(AA1495&lt;0.5,Riskregister!$K$7+(Riskregister!$L$7-Riskregister!$K$7)*SQRT(AA1495/2),Riskregister!$L$7-(Riskregister!$L$7-Riskregister!$K$7)*SQRT((1-AA1495)/2)))</f>
        <v>393534.41491167742</v>
      </c>
      <c r="AC1495" s="30">
        <f t="shared" ca="1" si="915"/>
        <v>0.17711595218352372</v>
      </c>
      <c r="AD1495" s="30">
        <f t="shared" ca="1" si="915"/>
        <v>0.98138650541617278</v>
      </c>
      <c r="AE1495" s="30">
        <f ca="1">IF(Riskregister!$E$8="",0,COUNTIF(BI$4:BI$53,"&lt;"&amp;AC1495)*IF(AD1495&lt;0.5,Riskregister!$K$8+(Riskregister!$L$8-Riskregister!$K$8)*SQRT(AD1495/2),Riskregister!$L$8-(Riskregister!$L$8-Riskregister!$K$8)*SQRT((1-AD1495)/2)))</f>
        <v>4546584.0235739686</v>
      </c>
      <c r="AF1495" s="30">
        <f t="shared" ca="1" si="916"/>
        <v>0.24470434008016384</v>
      </c>
      <c r="AG1495" s="30">
        <f t="shared" ca="1" si="916"/>
        <v>0.91050075006656284</v>
      </c>
      <c r="AH1495" s="30">
        <f>IF(Riskregister!$E$9="",0,COUNTIF(BJ$4:BJ$53,"&lt;"&amp;AF1495)*IF(AG1495&lt;0.5,Riskregister!$K$9+(Riskregister!$L$9-Riskregister!$K$9)*SQRT(AG1495/2),Riskregister!$L$9-(Riskregister!$L$9-Riskregister!$K$9)*SQRT((1-AG1495)/2)))</f>
        <v>0</v>
      </c>
      <c r="AI1495" s="30">
        <f t="shared" ca="1" si="917"/>
        <v>0.96849859690559958</v>
      </c>
      <c r="AJ1495" s="30">
        <f t="shared" ca="1" si="917"/>
        <v>0.23198690735091854</v>
      </c>
      <c r="AK1495" s="30">
        <f>IF(Riskregister!$E$10="",0,COUNTIF(BK$4:BK$53,"&lt;"&amp;AI1495)*IF(AJ1495&lt;0.5,Riskregister!$K$10+(Riskregister!$L$10-Riskregister!$K$10)*SQRT(AJ1495/2),Riskregister!$L$10-(Riskregister!$L$10-Riskregister!$K$10)*SQRT((1-AJ1495)/2)))</f>
        <v>0</v>
      </c>
      <c r="AL1495" s="30">
        <f t="shared" ca="1" si="918"/>
        <v>0.27115227147122178</v>
      </c>
      <c r="AM1495" s="30">
        <f t="shared" ca="1" si="918"/>
        <v>0.67711718322364889</v>
      </c>
      <c r="AN1495" s="30">
        <f>IF(Riskregister!$E$11="",0,COUNTIF(BL$4:BL$53,"&lt;"&amp;AL1495)*IF(AM1495&lt;0.5,Riskregister!$K$11+(Riskregister!$L$11-Riskregister!$K$11)*SQRT(AM1495/2),Riskregister!$L$11-(Riskregister!$L$11-Riskregister!$K$11)*SQRT((1-AM1495)/2)))</f>
        <v>0</v>
      </c>
      <c r="AO1495" s="30">
        <f t="shared" ca="1" si="919"/>
        <v>0.85351966293278447</v>
      </c>
      <c r="AP1495" s="30">
        <f t="shared" ca="1" si="919"/>
        <v>0.23047258474469623</v>
      </c>
      <c r="AQ1495" s="30">
        <f>IF(Riskregister!$E$12="",0,COUNTIF(BM$4:BM$53,"&lt;"&amp;AO1495)*IF(AP1495&lt;0.5,Riskregister!$K$12+(Riskregister!$L$12-Riskregister!$K$12)*SQRT(AP1495/2),Riskregister!$L$12-(Riskregister!$L$12-Riskregister!$K$12)*SQRT((1-AP1495)/2)))</f>
        <v>0</v>
      </c>
      <c r="AR1495" s="30">
        <f t="shared" ca="1" si="920"/>
        <v>0.58731007375423705</v>
      </c>
      <c r="AS1495" s="30">
        <f t="shared" ca="1" si="920"/>
        <v>0.51340360077736624</v>
      </c>
      <c r="AT1495" s="30">
        <f>IF(Riskregister!$E$13="",0,COUNTIF(BN$4:BN$53,"&lt;"&amp;AR1495)*IF(AS1495&lt;0.5,Riskregister!$K$13+(Riskregister!$L$13-Riskregister!$K$13)*SQRT(AS1495/2),Riskregister!$L$13-(Riskregister!$L$13-Riskregister!$K$13)*SQRT((1-AS1495)/2)))</f>
        <v>0</v>
      </c>
      <c r="AU1495" s="30">
        <f t="shared" ca="1" si="921"/>
        <v>0.15410120198731003</v>
      </c>
      <c r="AV1495" s="30">
        <f t="shared" ca="1" si="921"/>
        <v>0.12958280091180663</v>
      </c>
      <c r="AW1495" s="30">
        <f>IF(Riskregister!$E$14="",0,COUNTIF(BO$4:BO$53,"&lt;"&amp;AU1495)*IF(AV1495&lt;0.5,Riskregister!$K$14+(Riskregister!$L$14-Riskregister!$K$14)*SQRT(AV1495/2),Riskregister!$L$14-(Riskregister!$L$14-Riskregister!$K$14)*SQRT((1-AV1495)/2)))</f>
        <v>0</v>
      </c>
      <c r="AX1495" s="30">
        <f t="shared" ca="1" si="922"/>
        <v>0.17542357785363794</v>
      </c>
      <c r="AY1495" s="30">
        <f t="shared" ca="1" si="922"/>
        <v>0.84063178774741854</v>
      </c>
      <c r="AZ1495" s="30">
        <f>IF(Riskregister!$E$15="",0,COUNTIF(BP$4:BP$53,"&lt;"&amp;AX1495)*IF(AY1495&lt;0.5,Riskregister!$K$15+(Riskregister!$L$15-Riskregister!$K$15)*SQRT(AY1495/2),Riskregister!$L$15-(Riskregister!$L$15-Riskregister!$K$15)*SQRT((1-AY1495)/2)))</f>
        <v>0</v>
      </c>
      <c r="BA1495" s="30">
        <f t="shared" ca="1" si="923"/>
        <v>0.96321439662867758</v>
      </c>
      <c r="BB1495" s="30">
        <f t="shared" ca="1" si="923"/>
        <v>0.13595195937080939</v>
      </c>
      <c r="BC1495" s="30">
        <f>IF(Riskregister!$E$16="",0,COUNTIF(BQ$4:BQ$53,"&lt;"&amp;BA1495)*IF(BB1495&lt;0.5,Riskregister!$K$16+(Riskregister!$L$16-Riskregister!$K$16)*SQRT(BB1495/2),Riskregister!$L$16-(Riskregister!$L$16-Riskregister!$K$16)*SQRT((1-BB1495)/2)))</f>
        <v>0</v>
      </c>
      <c r="BD1495" s="30">
        <f t="shared" ca="1" si="911"/>
        <v>8826105.846781414</v>
      </c>
    </row>
    <row r="1496" spans="20:56" x14ac:dyDescent="0.35">
      <c r="T1496" s="30">
        <f t="shared" ca="1" si="912"/>
        <v>0.24170901528084754</v>
      </c>
      <c r="U1496" s="30">
        <f t="shared" ca="1" si="912"/>
        <v>0.35038311523955468</v>
      </c>
      <c r="V1496" s="30">
        <f ca="1">IF(Riskregister!$E$5="",0,COUNTIF(BF$4:BF$53,"&lt;"&amp;T1496)*IF(U1496&lt;0.5,Riskregister!$K$5+(Riskregister!$L$5-Riskregister!$K$5)*SQRT(U1496/2),Riskregister!$L$5-(Riskregister!$L$5-Riskregister!$K$5)*SQRT((1-U1496)/2)))</f>
        <v>676703.01521492982</v>
      </c>
      <c r="W1496" s="30">
        <f t="shared" ca="1" si="913"/>
        <v>0.39843944544380117</v>
      </c>
      <c r="X1496" s="30">
        <f t="shared" ca="1" si="913"/>
        <v>0.58018164945181017</v>
      </c>
      <c r="Y1496" s="30">
        <f ca="1">IF(Riskregister!$E$6="",0,COUNTIF(BG$4:BG$53,"&lt;"&amp;W1496)*IF(X1496&lt;0.5,Riskregister!$K$6+(Riskregister!$L$6-Riskregister!$K$6)*SQRT(X1496/2),Riskregister!$L$6-(Riskregister!$L$6-Riskregister!$K$6)*SQRT((1-X1496)/2)))</f>
        <v>1175314.7704196058</v>
      </c>
      <c r="Z1496" s="30">
        <f t="shared" ca="1" si="914"/>
        <v>0.60830161499656099</v>
      </c>
      <c r="AA1496" s="30">
        <f t="shared" ca="1" si="914"/>
        <v>0.94875559132787146</v>
      </c>
      <c r="AB1496" s="30">
        <f ca="1">IF(Riskregister!$E$7="",0,COUNTIF(BH$4:BH$53,"&lt;"&amp;Z1496)*IF(AA1496&lt;0.5,Riskregister!$K$7+(Riskregister!$L$7-Riskregister!$K$7)*SQRT(AA1496/2),Riskregister!$L$7-(Riskregister!$L$7-Riskregister!$K$7)*SQRT((1-AA1496)/2)))</f>
        <v>2407830.0348991198</v>
      </c>
      <c r="AC1496" s="30">
        <f t="shared" ca="1" si="915"/>
        <v>0.17159200579396983</v>
      </c>
      <c r="AD1496" s="30">
        <f t="shared" ca="1" si="915"/>
        <v>0.31505713487713471</v>
      </c>
      <c r="AE1496" s="30">
        <f ca="1">IF(Riskregister!$E$8="",0,COUNTIF(BI$4:BI$53,"&lt;"&amp;AC1496)*IF(AD1496&lt;0.5,Riskregister!$K$8+(Riskregister!$L$8-Riskregister!$K$8)*SQRT(AD1496/2),Riskregister!$L$8-(Riskregister!$L$8-Riskregister!$K$8)*SQRT((1-AD1496)/2)))</f>
        <v>2165423.8271014858</v>
      </c>
      <c r="AF1496" s="30">
        <f t="shared" ca="1" si="916"/>
        <v>0.84831646015036155</v>
      </c>
      <c r="AG1496" s="30">
        <f t="shared" ca="1" si="916"/>
        <v>0.75949606955243854</v>
      </c>
      <c r="AH1496" s="30">
        <f>IF(Riskregister!$E$9="",0,COUNTIF(BJ$4:BJ$53,"&lt;"&amp;AF1496)*IF(AG1496&lt;0.5,Riskregister!$K$9+(Riskregister!$L$9-Riskregister!$K$9)*SQRT(AG1496/2),Riskregister!$L$9-(Riskregister!$L$9-Riskregister!$K$9)*SQRT((1-AG1496)/2)))</f>
        <v>0</v>
      </c>
      <c r="AI1496" s="30">
        <f t="shared" ca="1" si="917"/>
        <v>0.74433656251420455</v>
      </c>
      <c r="AJ1496" s="30">
        <f t="shared" ca="1" si="917"/>
        <v>0.32640956896116924</v>
      </c>
      <c r="AK1496" s="30">
        <f>IF(Riskregister!$E$10="",0,COUNTIF(BK$4:BK$53,"&lt;"&amp;AI1496)*IF(AJ1496&lt;0.5,Riskregister!$K$10+(Riskregister!$L$10-Riskregister!$K$10)*SQRT(AJ1496/2),Riskregister!$L$10-(Riskregister!$L$10-Riskregister!$K$10)*SQRT((1-AJ1496)/2)))</f>
        <v>0</v>
      </c>
      <c r="AL1496" s="30">
        <f t="shared" ca="1" si="918"/>
        <v>0.99900855583857284</v>
      </c>
      <c r="AM1496" s="30">
        <f t="shared" ca="1" si="918"/>
        <v>0.98400112730569067</v>
      </c>
      <c r="AN1496" s="30">
        <f>IF(Riskregister!$E$11="",0,COUNTIF(BL$4:BL$53,"&lt;"&amp;AL1496)*IF(AM1496&lt;0.5,Riskregister!$K$11+(Riskregister!$L$11-Riskregister!$K$11)*SQRT(AM1496/2),Riskregister!$L$11-(Riskregister!$L$11-Riskregister!$K$11)*SQRT((1-AM1496)/2)))</f>
        <v>0</v>
      </c>
      <c r="AO1496" s="30">
        <f t="shared" ca="1" si="919"/>
        <v>0.43451096735572625</v>
      </c>
      <c r="AP1496" s="30">
        <f t="shared" ca="1" si="919"/>
        <v>0.5822338542363239</v>
      </c>
      <c r="AQ1496" s="30">
        <f>IF(Riskregister!$E$12="",0,COUNTIF(BM$4:BM$53,"&lt;"&amp;AO1496)*IF(AP1496&lt;0.5,Riskregister!$K$12+(Riskregister!$L$12-Riskregister!$K$12)*SQRT(AP1496/2),Riskregister!$L$12-(Riskregister!$L$12-Riskregister!$K$12)*SQRT((1-AP1496)/2)))</f>
        <v>0</v>
      </c>
      <c r="AR1496" s="30">
        <f t="shared" ca="1" si="920"/>
        <v>0.97500368589211328</v>
      </c>
      <c r="AS1496" s="30">
        <f t="shared" ca="1" si="920"/>
        <v>0.75133141309589868</v>
      </c>
      <c r="AT1496" s="30">
        <f>IF(Riskregister!$E$13="",0,COUNTIF(BN$4:BN$53,"&lt;"&amp;AR1496)*IF(AS1496&lt;0.5,Riskregister!$K$13+(Riskregister!$L$13-Riskregister!$K$13)*SQRT(AS1496/2),Riskregister!$L$13-(Riskregister!$L$13-Riskregister!$K$13)*SQRT((1-AS1496)/2)))</f>
        <v>0</v>
      </c>
      <c r="AU1496" s="30">
        <f t="shared" ca="1" si="921"/>
        <v>0.26725862341259676</v>
      </c>
      <c r="AV1496" s="30">
        <f t="shared" ca="1" si="921"/>
        <v>0.33014135831606972</v>
      </c>
      <c r="AW1496" s="30">
        <f>IF(Riskregister!$E$14="",0,COUNTIF(BO$4:BO$53,"&lt;"&amp;AU1496)*IF(AV1496&lt;0.5,Riskregister!$K$14+(Riskregister!$L$14-Riskregister!$K$14)*SQRT(AV1496/2),Riskregister!$L$14-(Riskregister!$L$14-Riskregister!$K$14)*SQRT((1-AV1496)/2)))</f>
        <v>0</v>
      </c>
      <c r="AX1496" s="30">
        <f t="shared" ca="1" si="922"/>
        <v>0.65216056161805747</v>
      </c>
      <c r="AY1496" s="30">
        <f t="shared" ca="1" si="922"/>
        <v>0.91450641577141145</v>
      </c>
      <c r="AZ1496" s="30">
        <f>IF(Riskregister!$E$15="",0,COUNTIF(BP$4:BP$53,"&lt;"&amp;AX1496)*IF(AY1496&lt;0.5,Riskregister!$K$15+(Riskregister!$L$15-Riskregister!$K$15)*SQRT(AY1496/2),Riskregister!$L$15-(Riskregister!$L$15-Riskregister!$K$15)*SQRT((1-AY1496)/2)))</f>
        <v>0</v>
      </c>
      <c r="BA1496" s="30">
        <f t="shared" ca="1" si="923"/>
        <v>0.57240854901824656</v>
      </c>
      <c r="BB1496" s="30">
        <f t="shared" ca="1" si="923"/>
        <v>0.10466409607329763</v>
      </c>
      <c r="BC1496" s="30">
        <f>IF(Riskregister!$E$16="",0,COUNTIF(BQ$4:BQ$53,"&lt;"&amp;BA1496)*IF(BB1496&lt;0.5,Riskregister!$K$16+(Riskregister!$L$16-Riskregister!$K$16)*SQRT(BB1496/2),Riskregister!$L$16-(Riskregister!$L$16-Riskregister!$K$16)*SQRT((1-BB1496)/2)))</f>
        <v>0</v>
      </c>
      <c r="BD1496" s="30">
        <f t="shared" ca="1" si="911"/>
        <v>6425271.6476351414</v>
      </c>
    </row>
    <row r="1497" spans="20:56" x14ac:dyDescent="0.35">
      <c r="T1497" s="30">
        <f t="shared" ca="1" si="912"/>
        <v>0.90105499301869652</v>
      </c>
      <c r="U1497" s="30">
        <f t="shared" ca="1" si="912"/>
        <v>0.3057636460210108</v>
      </c>
      <c r="V1497" s="30">
        <f ca="1">IF(Riskregister!$E$5="",0,COUNTIF(BF$4:BF$53,"&lt;"&amp;T1497)*IF(U1497&lt;0.5,Riskregister!$K$5+(Riskregister!$L$5-Riskregister!$K$5)*SQRT(U1497/2),Riskregister!$L$5-(Riskregister!$L$5-Riskregister!$K$5)*SQRT((1-U1497)/2)))</f>
        <v>1955702.84159255</v>
      </c>
      <c r="W1497" s="30">
        <f t="shared" ca="1" si="913"/>
        <v>0.49081335912492241</v>
      </c>
      <c r="X1497" s="30">
        <f t="shared" ca="1" si="913"/>
        <v>0.79204410441166773</v>
      </c>
      <c r="Y1497" s="30">
        <f ca="1">IF(Riskregister!$E$6="",0,COUNTIF(BG$4:BG$53,"&lt;"&amp;W1497)*IF(X1497&lt;0.5,Riskregister!$K$6+(Riskregister!$L$6-Riskregister!$K$6)*SQRT(X1497/2),Riskregister!$L$6-(Riskregister!$L$6-Riskregister!$K$6)*SQRT((1-X1497)/2)))</f>
        <v>2839157.9765478885</v>
      </c>
      <c r="Z1497" s="30">
        <f t="shared" ca="1" si="914"/>
        <v>0.98016186936835004</v>
      </c>
      <c r="AA1497" s="30">
        <f t="shared" ca="1" si="914"/>
        <v>4.2968104486558301E-2</v>
      </c>
      <c r="AB1497" s="30">
        <f ca="1">IF(Riskregister!$E$7="",0,COUNTIF(BH$4:BH$53,"&lt;"&amp;Z1497)*IF(AA1497&lt;0.5,Riskregister!$K$7+(Riskregister!$L$7-Riskregister!$K$7)*SQRT(AA1497/2),Riskregister!$L$7-(Riskregister!$L$7-Riskregister!$K$7)*SQRT((1-AA1497)/2)))</f>
        <v>1215612.4442954711</v>
      </c>
      <c r="AC1497" s="30">
        <f t="shared" ca="1" si="915"/>
        <v>0.69961068375468205</v>
      </c>
      <c r="AD1497" s="30">
        <f t="shared" ca="1" si="915"/>
        <v>2.500130641206133E-3</v>
      </c>
      <c r="AE1497" s="30">
        <f ca="1">IF(Riskregister!$E$8="",0,COUNTIF(BI$4:BI$53,"&lt;"&amp;AC1497)*IF(AD1497&lt;0.5,Riskregister!$K$8+(Riskregister!$L$8-Riskregister!$K$8)*SQRT(AD1497/2),Riskregister!$L$8-(Riskregister!$L$8-Riskregister!$K$8)*SQRT((1-AD1497)/2)))</f>
        <v>1864697.7410176357</v>
      </c>
      <c r="AF1497" s="30">
        <f t="shared" ca="1" si="916"/>
        <v>0.30420294573898099</v>
      </c>
      <c r="AG1497" s="30">
        <f t="shared" ca="1" si="916"/>
        <v>0.7021584684697062</v>
      </c>
      <c r="AH1497" s="30">
        <f>IF(Riskregister!$E$9="",0,COUNTIF(BJ$4:BJ$53,"&lt;"&amp;AF1497)*IF(AG1497&lt;0.5,Riskregister!$K$9+(Riskregister!$L$9-Riskregister!$K$9)*SQRT(AG1497/2),Riskregister!$L$9-(Riskregister!$L$9-Riskregister!$K$9)*SQRT((1-AG1497)/2)))</f>
        <v>0</v>
      </c>
      <c r="AI1497" s="30">
        <f t="shared" ca="1" si="917"/>
        <v>0.50351531672219407</v>
      </c>
      <c r="AJ1497" s="30">
        <f t="shared" ca="1" si="917"/>
        <v>3.0066586796231309E-2</v>
      </c>
      <c r="AK1497" s="30">
        <f>IF(Riskregister!$E$10="",0,COUNTIF(BK$4:BK$53,"&lt;"&amp;AI1497)*IF(AJ1497&lt;0.5,Riskregister!$K$10+(Riskregister!$L$10-Riskregister!$K$10)*SQRT(AJ1497/2),Riskregister!$L$10-(Riskregister!$L$10-Riskregister!$K$10)*SQRT((1-AJ1497)/2)))</f>
        <v>0</v>
      </c>
      <c r="AL1497" s="30">
        <f t="shared" ca="1" si="918"/>
        <v>0.11714005521711723</v>
      </c>
      <c r="AM1497" s="30">
        <f t="shared" ca="1" si="918"/>
        <v>0.25623945196926434</v>
      </c>
      <c r="AN1497" s="30">
        <f>IF(Riskregister!$E$11="",0,COUNTIF(BL$4:BL$53,"&lt;"&amp;AL1497)*IF(AM1497&lt;0.5,Riskregister!$K$11+(Riskregister!$L$11-Riskregister!$K$11)*SQRT(AM1497/2),Riskregister!$L$11-(Riskregister!$L$11-Riskregister!$K$11)*SQRT((1-AM1497)/2)))</f>
        <v>0</v>
      </c>
      <c r="AO1497" s="30">
        <f t="shared" ca="1" si="919"/>
        <v>0.27724880317200451</v>
      </c>
      <c r="AP1497" s="30">
        <f t="shared" ca="1" si="919"/>
        <v>0.70854297413059464</v>
      </c>
      <c r="AQ1497" s="30">
        <f>IF(Riskregister!$E$12="",0,COUNTIF(BM$4:BM$53,"&lt;"&amp;AO1497)*IF(AP1497&lt;0.5,Riskregister!$K$12+(Riskregister!$L$12-Riskregister!$K$12)*SQRT(AP1497/2),Riskregister!$L$12-(Riskregister!$L$12-Riskregister!$K$12)*SQRT((1-AP1497)/2)))</f>
        <v>0</v>
      </c>
      <c r="AR1497" s="30">
        <f t="shared" ca="1" si="920"/>
        <v>0.60187276880953289</v>
      </c>
      <c r="AS1497" s="30">
        <f t="shared" ca="1" si="920"/>
        <v>0.88781313985358778</v>
      </c>
      <c r="AT1497" s="30">
        <f>IF(Riskregister!$E$13="",0,COUNTIF(BN$4:BN$53,"&lt;"&amp;AR1497)*IF(AS1497&lt;0.5,Riskregister!$K$13+(Riskregister!$L$13-Riskregister!$K$13)*SQRT(AS1497/2),Riskregister!$L$13-(Riskregister!$L$13-Riskregister!$K$13)*SQRT((1-AS1497)/2)))</f>
        <v>0</v>
      </c>
      <c r="AU1497" s="30">
        <f t="shared" ca="1" si="921"/>
        <v>0.78283450573863977</v>
      </c>
      <c r="AV1497" s="30">
        <f t="shared" ca="1" si="921"/>
        <v>0.26803560990295927</v>
      </c>
      <c r="AW1497" s="30">
        <f>IF(Riskregister!$E$14="",0,COUNTIF(BO$4:BO$53,"&lt;"&amp;AU1497)*IF(AV1497&lt;0.5,Riskregister!$K$14+(Riskregister!$L$14-Riskregister!$K$14)*SQRT(AV1497/2),Riskregister!$L$14-(Riskregister!$L$14-Riskregister!$K$14)*SQRT((1-AV1497)/2)))</f>
        <v>0</v>
      </c>
      <c r="AX1497" s="30">
        <f t="shared" ca="1" si="922"/>
        <v>0.24221953346371927</v>
      </c>
      <c r="AY1497" s="30">
        <f t="shared" ca="1" si="922"/>
        <v>0.50635391715007994</v>
      </c>
      <c r="AZ1497" s="30">
        <f>IF(Riskregister!$E$15="",0,COUNTIF(BP$4:BP$53,"&lt;"&amp;AX1497)*IF(AY1497&lt;0.5,Riskregister!$K$15+(Riskregister!$L$15-Riskregister!$K$15)*SQRT(AY1497/2),Riskregister!$L$15-(Riskregister!$L$15-Riskregister!$K$15)*SQRT((1-AY1497)/2)))</f>
        <v>0</v>
      </c>
      <c r="BA1497" s="30">
        <f t="shared" ca="1" si="923"/>
        <v>0.69786651830331559</v>
      </c>
      <c r="BB1497" s="30">
        <f t="shared" ca="1" si="923"/>
        <v>0.92482917710891499</v>
      </c>
      <c r="BC1497" s="30">
        <f>IF(Riskregister!$E$16="",0,COUNTIF(BQ$4:BQ$53,"&lt;"&amp;BA1497)*IF(BB1497&lt;0.5,Riskregister!$K$16+(Riskregister!$L$16-Riskregister!$K$16)*SQRT(BB1497/2),Riskregister!$L$16-(Riskregister!$L$16-Riskregister!$K$16)*SQRT((1-BB1497)/2)))</f>
        <v>0</v>
      </c>
      <c r="BD1497" s="30">
        <f t="shared" ca="1" si="911"/>
        <v>7875171.0034535453</v>
      </c>
    </row>
    <row r="1498" spans="20:56" x14ac:dyDescent="0.35">
      <c r="T1498" s="30">
        <f t="shared" ca="1" si="912"/>
        <v>0.24454331123763928</v>
      </c>
      <c r="U1498" s="30">
        <f t="shared" ca="1" si="912"/>
        <v>0.89191278775882743</v>
      </c>
      <c r="V1498" s="30">
        <f ca="1">IF(Riskregister!$E$5="",0,COUNTIF(BF$4:BF$53,"&lt;"&amp;T1498)*IF(U1498&lt;0.5,Riskregister!$K$5+(Riskregister!$L$5-Riskregister!$K$5)*SQRT(U1498/2),Riskregister!$L$5-(Riskregister!$L$5-Riskregister!$K$5)*SQRT((1-U1498)/2)))</f>
        <v>990774.47345585458</v>
      </c>
      <c r="W1498" s="30">
        <f t="shared" ca="1" si="913"/>
        <v>0.16801552183465651</v>
      </c>
      <c r="X1498" s="30">
        <f t="shared" ca="1" si="913"/>
        <v>0.60125941037670183</v>
      </c>
      <c r="Y1498" s="30">
        <f ca="1">IF(Riskregister!$E$6="",0,COUNTIF(BG$4:BG$53,"&lt;"&amp;W1498)*IF(X1498&lt;0.5,Riskregister!$K$6+(Riskregister!$L$6-Riskregister!$K$6)*SQRT(X1498/2),Riskregister!$L$6-(Riskregister!$L$6-Riskregister!$K$6)*SQRT((1-X1498)/2)))</f>
        <v>1196283.7844178188</v>
      </c>
      <c r="Z1498" s="30">
        <f t="shared" ca="1" si="914"/>
        <v>0.39341331107961863</v>
      </c>
      <c r="AA1498" s="30">
        <f t="shared" ca="1" si="914"/>
        <v>0.75612111826991912</v>
      </c>
      <c r="AB1498" s="30">
        <f ca="1">IF(Riskregister!$E$7="",0,COUNTIF(BH$4:BH$53,"&lt;"&amp;Z1498)*IF(AA1498&lt;0.5,Riskregister!$K$7+(Riskregister!$L$7-Riskregister!$K$7)*SQRT(AA1498/2),Riskregister!$L$7-(Riskregister!$L$7-Riskregister!$K$7)*SQRT((1-AA1498)/2)))</f>
        <v>1388903.0047126836</v>
      </c>
      <c r="AC1498" s="30">
        <f t="shared" ca="1" si="915"/>
        <v>0.21689775252274557</v>
      </c>
      <c r="AD1498" s="30">
        <f t="shared" ca="1" si="915"/>
        <v>0.80035954371253848</v>
      </c>
      <c r="AE1498" s="30">
        <f ca="1">IF(Riskregister!$E$8="",0,COUNTIF(BI$4:BI$53,"&lt;"&amp;AC1498)*IF(AD1498&lt;0.5,Riskregister!$K$8+(Riskregister!$L$8-Riskregister!$K$8)*SQRT(AD1498/2),Riskregister!$L$8-(Riskregister!$L$8-Riskregister!$K$8)*SQRT((1-AD1498)/2)))</f>
        <v>3515066.0487095686</v>
      </c>
      <c r="AF1498" s="30">
        <f t="shared" ca="1" si="916"/>
        <v>0.3509688528987609</v>
      </c>
      <c r="AG1498" s="30">
        <f t="shared" ca="1" si="916"/>
        <v>0.47176354100111606</v>
      </c>
      <c r="AH1498" s="30">
        <f>IF(Riskregister!$E$9="",0,COUNTIF(BJ$4:BJ$53,"&lt;"&amp;AF1498)*IF(AG1498&lt;0.5,Riskregister!$K$9+(Riskregister!$L$9-Riskregister!$K$9)*SQRT(AG1498/2),Riskregister!$L$9-(Riskregister!$L$9-Riskregister!$K$9)*SQRT((1-AG1498)/2)))</f>
        <v>0</v>
      </c>
      <c r="AI1498" s="30">
        <f t="shared" ca="1" si="917"/>
        <v>0.65456991495458616</v>
      </c>
      <c r="AJ1498" s="30">
        <f t="shared" ca="1" si="917"/>
        <v>0.53818803870080378</v>
      </c>
      <c r="AK1498" s="30">
        <f>IF(Riskregister!$E$10="",0,COUNTIF(BK$4:BK$53,"&lt;"&amp;AI1498)*IF(AJ1498&lt;0.5,Riskregister!$K$10+(Riskregister!$L$10-Riskregister!$K$10)*SQRT(AJ1498/2),Riskregister!$L$10-(Riskregister!$L$10-Riskregister!$K$10)*SQRT((1-AJ1498)/2)))</f>
        <v>0</v>
      </c>
      <c r="AL1498" s="30">
        <f t="shared" ca="1" si="918"/>
        <v>0.96260324869879699</v>
      </c>
      <c r="AM1498" s="30">
        <f t="shared" ca="1" si="918"/>
        <v>0.39104163227241939</v>
      </c>
      <c r="AN1498" s="30">
        <f>IF(Riskregister!$E$11="",0,COUNTIF(BL$4:BL$53,"&lt;"&amp;AL1498)*IF(AM1498&lt;0.5,Riskregister!$K$11+(Riskregister!$L$11-Riskregister!$K$11)*SQRT(AM1498/2),Riskregister!$L$11-(Riskregister!$L$11-Riskregister!$K$11)*SQRT((1-AM1498)/2)))</f>
        <v>0</v>
      </c>
      <c r="AO1498" s="30">
        <f t="shared" ca="1" si="919"/>
        <v>0.96622895884130144</v>
      </c>
      <c r="AP1498" s="30">
        <f t="shared" ca="1" si="919"/>
        <v>0.16413557801637191</v>
      </c>
      <c r="AQ1498" s="30">
        <f>IF(Riskregister!$E$12="",0,COUNTIF(BM$4:BM$53,"&lt;"&amp;AO1498)*IF(AP1498&lt;0.5,Riskregister!$K$12+(Riskregister!$L$12-Riskregister!$K$12)*SQRT(AP1498/2),Riskregister!$L$12-(Riskregister!$L$12-Riskregister!$K$12)*SQRT((1-AP1498)/2)))</f>
        <v>0</v>
      </c>
      <c r="AR1498" s="30">
        <f t="shared" ca="1" si="920"/>
        <v>8.2951092599117371E-2</v>
      </c>
      <c r="AS1498" s="30">
        <f t="shared" ca="1" si="920"/>
        <v>0.73896797236458667</v>
      </c>
      <c r="AT1498" s="30">
        <f>IF(Riskregister!$E$13="",0,COUNTIF(BN$4:BN$53,"&lt;"&amp;AR1498)*IF(AS1498&lt;0.5,Riskregister!$K$13+(Riskregister!$L$13-Riskregister!$K$13)*SQRT(AS1498/2),Riskregister!$L$13-(Riskregister!$L$13-Riskregister!$K$13)*SQRT((1-AS1498)/2)))</f>
        <v>0</v>
      </c>
      <c r="AU1498" s="30">
        <f t="shared" ca="1" si="921"/>
        <v>0.51386614385170903</v>
      </c>
      <c r="AV1498" s="30">
        <f t="shared" ca="1" si="921"/>
        <v>0.41242324515126194</v>
      </c>
      <c r="AW1498" s="30">
        <f>IF(Riskregister!$E$14="",0,COUNTIF(BO$4:BO$53,"&lt;"&amp;AU1498)*IF(AV1498&lt;0.5,Riskregister!$K$14+(Riskregister!$L$14-Riskregister!$K$14)*SQRT(AV1498/2),Riskregister!$L$14-(Riskregister!$L$14-Riskregister!$K$14)*SQRT((1-AV1498)/2)))</f>
        <v>0</v>
      </c>
      <c r="AX1498" s="30">
        <f t="shared" ca="1" si="922"/>
        <v>0.72302717480409073</v>
      </c>
      <c r="AY1498" s="30">
        <f t="shared" ca="1" si="922"/>
        <v>8.2172404672731125E-2</v>
      </c>
      <c r="AZ1498" s="30">
        <f>IF(Riskregister!$E$15="",0,COUNTIF(BP$4:BP$53,"&lt;"&amp;AX1498)*IF(AY1498&lt;0.5,Riskregister!$K$15+(Riskregister!$L$15-Riskregister!$K$15)*SQRT(AY1498/2),Riskregister!$L$15-(Riskregister!$L$15-Riskregister!$K$15)*SQRT((1-AY1498)/2)))</f>
        <v>0</v>
      </c>
      <c r="BA1498" s="30">
        <f t="shared" ca="1" si="923"/>
        <v>0.568883314679684</v>
      </c>
      <c r="BB1498" s="30">
        <f t="shared" ca="1" si="923"/>
        <v>0.73379339154088696</v>
      </c>
      <c r="BC1498" s="30">
        <f>IF(Riskregister!$E$16="",0,COUNTIF(BQ$4:BQ$53,"&lt;"&amp;BA1498)*IF(BB1498&lt;0.5,Riskregister!$K$16+(Riskregister!$L$16-Riskregister!$K$16)*SQRT(BB1498/2),Riskregister!$L$16-(Riskregister!$L$16-Riskregister!$K$16)*SQRT((1-BB1498)/2)))</f>
        <v>0</v>
      </c>
      <c r="BD1498" s="30">
        <f t="shared" ca="1" si="911"/>
        <v>7091027.3112959256</v>
      </c>
    </row>
    <row r="1499" spans="20:56" x14ac:dyDescent="0.35">
      <c r="T1499" s="30">
        <f t="shared" ca="1" si="912"/>
        <v>4.4459195889123393E-2</v>
      </c>
      <c r="U1499" s="30">
        <f t="shared" ca="1" si="912"/>
        <v>0.52016092062630548</v>
      </c>
      <c r="V1499" s="30">
        <f ca="1">IF(Riskregister!$E$5="",0,COUNTIF(BF$4:BF$53,"&lt;"&amp;T1499)*IF(U1499&lt;0.5,Riskregister!$K$5+(Riskregister!$L$5-Riskregister!$K$5)*SQRT(U1499/2),Riskregister!$L$5-(Riskregister!$L$5-Riskregister!$K$5)*SQRT((1-U1499)/2)))</f>
        <v>379582.88000568887</v>
      </c>
      <c r="W1499" s="30">
        <f t="shared" ca="1" si="913"/>
        <v>0.58293120496988193</v>
      </c>
      <c r="X1499" s="30">
        <f t="shared" ca="1" si="913"/>
        <v>0.7283770303520094</v>
      </c>
      <c r="Y1499" s="30">
        <f ca="1">IF(Riskregister!$E$6="",0,COUNTIF(BG$4:BG$53,"&lt;"&amp;W1499)*IF(X1499&lt;0.5,Riskregister!$K$6+(Riskregister!$L$6-Riskregister!$K$6)*SQRT(X1499/2),Riskregister!$L$6-(Riskregister!$L$6-Riskregister!$K$6)*SQRT((1-X1499)/2)))</f>
        <v>2673306.0476059373</v>
      </c>
      <c r="Z1499" s="30">
        <f t="shared" ca="1" si="914"/>
        <v>0.80685554754090638</v>
      </c>
      <c r="AA1499" s="30">
        <f t="shared" ca="1" si="914"/>
        <v>0.60477239042020281</v>
      </c>
      <c r="AB1499" s="30">
        <f ca="1">IF(Riskregister!$E$7="",0,COUNTIF(BH$4:BH$53,"&lt;"&amp;Z1499)*IF(AA1499&lt;0.5,Riskregister!$K$7+(Riskregister!$L$7-Riskregister!$K$7)*SQRT(AA1499/2),Riskregister!$L$7-(Riskregister!$L$7-Riskregister!$K$7)*SQRT((1-AA1499)/2)))</f>
        <v>1955294.3201090447</v>
      </c>
      <c r="AC1499" s="30">
        <f t="shared" ca="1" si="915"/>
        <v>0.46473310816400415</v>
      </c>
      <c r="AD1499" s="30">
        <f t="shared" ca="1" si="915"/>
        <v>0.87480605375691833</v>
      </c>
      <c r="AE1499" s="30">
        <f ca="1">IF(Riskregister!$E$8="",0,COUNTIF(BI$4:BI$53,"&lt;"&amp;AC1499)*IF(AD1499&lt;0.5,Riskregister!$K$8+(Riskregister!$L$8-Riskregister!$K$8)*SQRT(AD1499/2),Riskregister!$L$8-(Riskregister!$L$8-Riskregister!$K$8)*SQRT((1-AD1499)/2)))</f>
        <v>7648177.6119316854</v>
      </c>
      <c r="AF1499" s="30">
        <f t="shared" ca="1" si="916"/>
        <v>0.40515060655589008</v>
      </c>
      <c r="AG1499" s="30">
        <f t="shared" ca="1" si="916"/>
        <v>0.63576488033596168</v>
      </c>
      <c r="AH1499" s="30">
        <f>IF(Riskregister!$E$9="",0,COUNTIF(BJ$4:BJ$53,"&lt;"&amp;AF1499)*IF(AG1499&lt;0.5,Riskregister!$K$9+(Riskregister!$L$9-Riskregister!$K$9)*SQRT(AG1499/2),Riskregister!$L$9-(Riskregister!$L$9-Riskregister!$K$9)*SQRT((1-AG1499)/2)))</f>
        <v>0</v>
      </c>
      <c r="AI1499" s="30">
        <f t="shared" ca="1" si="917"/>
        <v>0.19535490021781565</v>
      </c>
      <c r="AJ1499" s="30">
        <f t="shared" ca="1" si="917"/>
        <v>0.64277702348771915</v>
      </c>
      <c r="AK1499" s="30">
        <f>IF(Riskregister!$E$10="",0,COUNTIF(BK$4:BK$53,"&lt;"&amp;AI1499)*IF(AJ1499&lt;0.5,Riskregister!$K$10+(Riskregister!$L$10-Riskregister!$K$10)*SQRT(AJ1499/2),Riskregister!$L$10-(Riskregister!$L$10-Riskregister!$K$10)*SQRT((1-AJ1499)/2)))</f>
        <v>0</v>
      </c>
      <c r="AL1499" s="30">
        <f t="shared" ca="1" si="918"/>
        <v>0.9363277070543633</v>
      </c>
      <c r="AM1499" s="30">
        <f t="shared" ca="1" si="918"/>
        <v>0.24073863430207831</v>
      </c>
      <c r="AN1499" s="30">
        <f>IF(Riskregister!$E$11="",0,COUNTIF(BL$4:BL$53,"&lt;"&amp;AL1499)*IF(AM1499&lt;0.5,Riskregister!$K$11+(Riskregister!$L$11-Riskregister!$K$11)*SQRT(AM1499/2),Riskregister!$L$11-(Riskregister!$L$11-Riskregister!$K$11)*SQRT((1-AM1499)/2)))</f>
        <v>0</v>
      </c>
      <c r="AO1499" s="30">
        <f t="shared" ca="1" si="919"/>
        <v>0.6118606039899559</v>
      </c>
      <c r="AP1499" s="30">
        <f t="shared" ca="1" si="919"/>
        <v>0.71851379340803745</v>
      </c>
      <c r="AQ1499" s="30">
        <f>IF(Riskregister!$E$12="",0,COUNTIF(BM$4:BM$53,"&lt;"&amp;AO1499)*IF(AP1499&lt;0.5,Riskregister!$K$12+(Riskregister!$L$12-Riskregister!$K$12)*SQRT(AP1499/2),Riskregister!$L$12-(Riskregister!$L$12-Riskregister!$K$12)*SQRT((1-AP1499)/2)))</f>
        <v>0</v>
      </c>
      <c r="AR1499" s="30">
        <f t="shared" ca="1" si="920"/>
        <v>0.76203771185026192</v>
      </c>
      <c r="AS1499" s="30">
        <f t="shared" ca="1" si="920"/>
        <v>6.2857671485006983E-2</v>
      </c>
      <c r="AT1499" s="30">
        <f>IF(Riskregister!$E$13="",0,COUNTIF(BN$4:BN$53,"&lt;"&amp;AR1499)*IF(AS1499&lt;0.5,Riskregister!$K$13+(Riskregister!$L$13-Riskregister!$K$13)*SQRT(AS1499/2),Riskregister!$L$13-(Riskregister!$L$13-Riskregister!$K$13)*SQRT((1-AS1499)/2)))</f>
        <v>0</v>
      </c>
      <c r="AU1499" s="30">
        <f t="shared" ca="1" si="921"/>
        <v>0.67204373905231773</v>
      </c>
      <c r="AV1499" s="30">
        <f t="shared" ca="1" si="921"/>
        <v>0.2890841828563725</v>
      </c>
      <c r="AW1499" s="30">
        <f>IF(Riskregister!$E$14="",0,COUNTIF(BO$4:BO$53,"&lt;"&amp;AU1499)*IF(AV1499&lt;0.5,Riskregister!$K$14+(Riskregister!$L$14-Riskregister!$K$14)*SQRT(AV1499/2),Riskregister!$L$14-(Riskregister!$L$14-Riskregister!$K$14)*SQRT((1-AV1499)/2)))</f>
        <v>0</v>
      </c>
      <c r="AX1499" s="30">
        <f t="shared" ca="1" si="922"/>
        <v>0.15889417650278936</v>
      </c>
      <c r="AY1499" s="30">
        <f t="shared" ca="1" si="922"/>
        <v>0.16565605812541218</v>
      </c>
      <c r="AZ1499" s="30">
        <f>IF(Riskregister!$E$15="",0,COUNTIF(BP$4:BP$53,"&lt;"&amp;AX1499)*IF(AY1499&lt;0.5,Riskregister!$K$15+(Riskregister!$L$15-Riskregister!$K$15)*SQRT(AY1499/2),Riskregister!$L$15-(Riskregister!$L$15-Riskregister!$K$15)*SQRT((1-AY1499)/2)))</f>
        <v>0</v>
      </c>
      <c r="BA1499" s="30">
        <f t="shared" ca="1" si="923"/>
        <v>0.75696816033195791</v>
      </c>
      <c r="BB1499" s="30">
        <f t="shared" ca="1" si="923"/>
        <v>0.17366612065840126</v>
      </c>
      <c r="BC1499" s="30">
        <f>IF(Riskregister!$E$16="",0,COUNTIF(BQ$4:BQ$53,"&lt;"&amp;BA1499)*IF(BB1499&lt;0.5,Riskregister!$K$16+(Riskregister!$L$16-Riskregister!$K$16)*SQRT(BB1499/2),Riskregister!$L$16-(Riskregister!$L$16-Riskregister!$K$16)*SQRT((1-BB1499)/2)))</f>
        <v>0</v>
      </c>
      <c r="BD1499" s="30">
        <f t="shared" ca="1" si="911"/>
        <v>12656360.859652355</v>
      </c>
    </row>
    <row r="1500" spans="20:56" x14ac:dyDescent="0.35">
      <c r="T1500" s="30">
        <f t="shared" ca="1" si="912"/>
        <v>0.2429528669144061</v>
      </c>
      <c r="U1500" s="30">
        <f t="shared" ca="1" si="912"/>
        <v>0.1229250212075329</v>
      </c>
      <c r="V1500" s="30">
        <f ca="1">IF(Riskregister!$E$5="",0,COUNTIF(BF$4:BF$53,"&lt;"&amp;T1500)*IF(U1500&lt;0.5,Riskregister!$K$5+(Riskregister!$L$5-Riskregister!$K$5)*SQRT(U1500/2),Riskregister!$L$5-(Riskregister!$L$5-Riskregister!$K$5)*SQRT((1-U1500)/2)))</f>
        <v>523124.70412092609</v>
      </c>
      <c r="W1500" s="30">
        <f t="shared" ca="1" si="913"/>
        <v>0.27213172049712597</v>
      </c>
      <c r="X1500" s="30">
        <f t="shared" ca="1" si="913"/>
        <v>0.37616941512547863</v>
      </c>
      <c r="Y1500" s="30">
        <f ca="1">IF(Riskregister!$E$6="",0,COUNTIF(BG$4:BG$53,"&lt;"&amp;W1500)*IF(X1500&lt;0.5,Riskregister!$K$6+(Riskregister!$L$6-Riskregister!$K$6)*SQRT(X1500/2),Riskregister!$L$6-(Riskregister!$L$6-Riskregister!$K$6)*SQRT((1-X1500)/2)))</f>
        <v>980637.20927411306</v>
      </c>
      <c r="Z1500" s="30">
        <f t="shared" ca="1" si="914"/>
        <v>0.90278964865808276</v>
      </c>
      <c r="AA1500" s="30">
        <f t="shared" ca="1" si="914"/>
        <v>0.70058703237395092</v>
      </c>
      <c r="AB1500" s="30">
        <f ca="1">IF(Riskregister!$E$7="",0,COUNTIF(BH$4:BH$53,"&lt;"&amp;Z1500)*IF(AA1500&lt;0.5,Riskregister!$K$7+(Riskregister!$L$7-Riskregister!$K$7)*SQRT(AA1500/2),Riskregister!$L$7-(Riskregister!$L$7-Riskregister!$K$7)*SQRT((1-AA1500)/2)))</f>
        <v>2645782.7254426451</v>
      </c>
      <c r="AC1500" s="30">
        <f t="shared" ca="1" si="915"/>
        <v>0.74039907947716521</v>
      </c>
      <c r="AD1500" s="30">
        <f t="shared" ca="1" si="915"/>
        <v>0.59897875026780967</v>
      </c>
      <c r="AE1500" s="30">
        <f ca="1">IF(Riskregister!$E$8="",0,COUNTIF(BI$4:BI$53,"&lt;"&amp;AC1500)*IF(AD1500&lt;0.5,Riskregister!$K$8+(Riskregister!$L$8-Riskregister!$K$8)*SQRT(AD1500/2),Riskregister!$L$8-(Riskregister!$L$8-Riskregister!$K$8)*SQRT((1-AD1500)/2)))</f>
        <v>11581658.402471857</v>
      </c>
      <c r="AF1500" s="30">
        <f t="shared" ca="1" si="916"/>
        <v>0.10330215231433748</v>
      </c>
      <c r="AG1500" s="30">
        <f t="shared" ca="1" si="916"/>
        <v>0.33277784861249171</v>
      </c>
      <c r="AH1500" s="30">
        <f>IF(Riskregister!$E$9="",0,COUNTIF(BJ$4:BJ$53,"&lt;"&amp;AF1500)*IF(AG1500&lt;0.5,Riskregister!$K$9+(Riskregister!$L$9-Riskregister!$K$9)*SQRT(AG1500/2),Riskregister!$L$9-(Riskregister!$L$9-Riskregister!$K$9)*SQRT((1-AG1500)/2)))</f>
        <v>0</v>
      </c>
      <c r="AI1500" s="30">
        <f t="shared" ca="1" si="917"/>
        <v>0.18942561685560921</v>
      </c>
      <c r="AJ1500" s="30">
        <f t="shared" ca="1" si="917"/>
        <v>6.4128032494135123E-2</v>
      </c>
      <c r="AK1500" s="30">
        <f>IF(Riskregister!$E$10="",0,COUNTIF(BK$4:BK$53,"&lt;"&amp;AI1500)*IF(AJ1500&lt;0.5,Riskregister!$K$10+(Riskregister!$L$10-Riskregister!$K$10)*SQRT(AJ1500/2),Riskregister!$L$10-(Riskregister!$L$10-Riskregister!$K$10)*SQRT((1-AJ1500)/2)))</f>
        <v>0</v>
      </c>
      <c r="AL1500" s="30">
        <f t="shared" ca="1" si="918"/>
        <v>0.15519249586290385</v>
      </c>
      <c r="AM1500" s="30">
        <f t="shared" ca="1" si="918"/>
        <v>9.075816397501657E-2</v>
      </c>
      <c r="AN1500" s="30">
        <f>IF(Riskregister!$E$11="",0,COUNTIF(BL$4:BL$53,"&lt;"&amp;AL1500)*IF(AM1500&lt;0.5,Riskregister!$K$11+(Riskregister!$L$11-Riskregister!$K$11)*SQRT(AM1500/2),Riskregister!$L$11-(Riskregister!$L$11-Riskregister!$K$11)*SQRT((1-AM1500)/2)))</f>
        <v>0</v>
      </c>
      <c r="AO1500" s="30">
        <f t="shared" ca="1" si="919"/>
        <v>0.45003252282202688</v>
      </c>
      <c r="AP1500" s="30">
        <f t="shared" ca="1" si="919"/>
        <v>0.43043592906883232</v>
      </c>
      <c r="AQ1500" s="30">
        <f>IF(Riskregister!$E$12="",0,COUNTIF(BM$4:BM$53,"&lt;"&amp;AO1500)*IF(AP1500&lt;0.5,Riskregister!$K$12+(Riskregister!$L$12-Riskregister!$K$12)*SQRT(AP1500/2),Riskregister!$L$12-(Riskregister!$L$12-Riskregister!$K$12)*SQRT((1-AP1500)/2)))</f>
        <v>0</v>
      </c>
      <c r="AR1500" s="30">
        <f t="shared" ca="1" si="920"/>
        <v>4.7197971851725029E-2</v>
      </c>
      <c r="AS1500" s="30">
        <f t="shared" ca="1" si="920"/>
        <v>0.90385635066088499</v>
      </c>
      <c r="AT1500" s="30">
        <f>IF(Riskregister!$E$13="",0,COUNTIF(BN$4:BN$53,"&lt;"&amp;AR1500)*IF(AS1500&lt;0.5,Riskregister!$K$13+(Riskregister!$L$13-Riskregister!$K$13)*SQRT(AS1500/2),Riskregister!$L$13-(Riskregister!$L$13-Riskregister!$K$13)*SQRT((1-AS1500)/2)))</f>
        <v>0</v>
      </c>
      <c r="AU1500" s="30">
        <f t="shared" ca="1" si="921"/>
        <v>0.1875977685682203</v>
      </c>
      <c r="AV1500" s="30">
        <f t="shared" ca="1" si="921"/>
        <v>0.28001695790196324</v>
      </c>
      <c r="AW1500" s="30">
        <f>IF(Riskregister!$E$14="",0,COUNTIF(BO$4:BO$53,"&lt;"&amp;AU1500)*IF(AV1500&lt;0.5,Riskregister!$K$14+(Riskregister!$L$14-Riskregister!$K$14)*SQRT(AV1500/2),Riskregister!$L$14-(Riskregister!$L$14-Riskregister!$K$14)*SQRT((1-AV1500)/2)))</f>
        <v>0</v>
      </c>
      <c r="AX1500" s="30">
        <f t="shared" ca="1" si="922"/>
        <v>0.12351220866224344</v>
      </c>
      <c r="AY1500" s="30">
        <f t="shared" ca="1" si="922"/>
        <v>0.80696518635039827</v>
      </c>
      <c r="AZ1500" s="30">
        <f>IF(Riskregister!$E$15="",0,COUNTIF(BP$4:BP$53,"&lt;"&amp;AX1500)*IF(AY1500&lt;0.5,Riskregister!$K$15+(Riskregister!$L$15-Riskregister!$K$15)*SQRT(AY1500/2),Riskregister!$L$15-(Riskregister!$L$15-Riskregister!$K$15)*SQRT((1-AY1500)/2)))</f>
        <v>0</v>
      </c>
      <c r="BA1500" s="30">
        <f t="shared" ca="1" si="923"/>
        <v>9.9997495211624043E-2</v>
      </c>
      <c r="BB1500" s="30">
        <f t="shared" ca="1" si="923"/>
        <v>0.67122139634642419</v>
      </c>
      <c r="BC1500" s="30">
        <f>IF(Riskregister!$E$16="",0,COUNTIF(BQ$4:BQ$53,"&lt;"&amp;BA1500)*IF(BB1500&lt;0.5,Riskregister!$K$16+(Riskregister!$L$16-Riskregister!$K$16)*SQRT(BB1500/2),Riskregister!$L$16-(Riskregister!$L$16-Riskregister!$K$16)*SQRT((1-BB1500)/2)))</f>
        <v>0</v>
      </c>
      <c r="BD1500" s="30">
        <f t="shared" ca="1" si="911"/>
        <v>15731203.041309541</v>
      </c>
    </row>
    <row r="1501" spans="20:56" x14ac:dyDescent="0.35">
      <c r="T1501" s="30">
        <f t="shared" ca="1" si="912"/>
        <v>0.90936422331978461</v>
      </c>
      <c r="U1501" s="30">
        <f t="shared" ca="1" si="912"/>
        <v>0.34139175954925427</v>
      </c>
      <c r="V1501" s="30">
        <f ca="1">IF(Riskregister!$E$5="",0,COUNTIF(BF$4:BF$53,"&lt;"&amp;T1501)*IF(U1501&lt;0.5,Riskregister!$K$5+(Riskregister!$L$5-Riskregister!$K$5)*SQRT(U1501/2),Riskregister!$L$5-(Riskregister!$L$5-Riskregister!$K$5)*SQRT((1-U1501)/2)))</f>
        <v>2015514.6630847268</v>
      </c>
      <c r="W1501" s="30">
        <f t="shared" ca="1" si="913"/>
        <v>0.70933421091714843</v>
      </c>
      <c r="X1501" s="30">
        <f t="shared" ca="1" si="913"/>
        <v>0.13522887217144497</v>
      </c>
      <c r="Y1501" s="30">
        <f ca="1">IF(Riskregister!$E$6="",0,COUNTIF(BG$4:BG$53,"&lt;"&amp;W1501)*IF(X1501&lt;0.5,Riskregister!$K$6+(Riskregister!$L$6-Riskregister!$K$6)*SQRT(X1501/2),Riskregister!$L$6-(Riskregister!$L$6-Riskregister!$K$6)*SQRT((1-X1501)/2)))</f>
        <v>2004149.905195192</v>
      </c>
      <c r="Z1501" s="30">
        <f t="shared" ca="1" si="914"/>
        <v>0.74740053860615541</v>
      </c>
      <c r="AA1501" s="30">
        <f t="shared" ca="1" si="914"/>
        <v>0.51041951538352115</v>
      </c>
      <c r="AB1501" s="30">
        <f ca="1">IF(Riskregister!$E$7="",0,COUNTIF(BH$4:BH$53,"&lt;"&amp;Z1501)*IF(AA1501&lt;0.5,Riskregister!$K$7+(Riskregister!$L$7-Riskregister!$K$7)*SQRT(AA1501/2),Riskregister!$L$7-(Riskregister!$L$7-Riskregister!$K$7)*SQRT((1-AA1501)/2)))</f>
        <v>1814664.1202594235</v>
      </c>
      <c r="AC1501" s="30">
        <f t="shared" ca="1" si="915"/>
        <v>0.3876589962546807</v>
      </c>
      <c r="AD1501" s="30">
        <f t="shared" ca="1" si="915"/>
        <v>0.36101906836518738</v>
      </c>
      <c r="AE1501" s="30">
        <f ca="1">IF(Riskregister!$E$8="",0,COUNTIF(BI$4:BI$53,"&lt;"&amp;AC1501)*IF(AD1501&lt;0.5,Riskregister!$K$8+(Riskregister!$L$8-Riskregister!$K$8)*SQRT(AD1501/2),Riskregister!$L$8-(Riskregister!$L$8-Riskregister!$K$8)*SQRT((1-AD1501)/2)))</f>
        <v>4593722.8797669448</v>
      </c>
      <c r="AF1501" s="30">
        <f t="shared" ca="1" si="916"/>
        <v>8.4808448061530872E-2</v>
      </c>
      <c r="AG1501" s="30">
        <f t="shared" ca="1" si="916"/>
        <v>0.56665257928434676</v>
      </c>
      <c r="AH1501" s="30">
        <f>IF(Riskregister!$E$9="",0,COUNTIF(BJ$4:BJ$53,"&lt;"&amp;AF1501)*IF(AG1501&lt;0.5,Riskregister!$K$9+(Riskregister!$L$9-Riskregister!$K$9)*SQRT(AG1501/2),Riskregister!$L$9-(Riskregister!$L$9-Riskregister!$K$9)*SQRT((1-AG1501)/2)))</f>
        <v>0</v>
      </c>
      <c r="AI1501" s="30">
        <f t="shared" ca="1" si="917"/>
        <v>0.39175702883714747</v>
      </c>
      <c r="AJ1501" s="30">
        <f t="shared" ca="1" si="917"/>
        <v>0.78390237123527928</v>
      </c>
      <c r="AK1501" s="30">
        <f>IF(Riskregister!$E$10="",0,COUNTIF(BK$4:BK$53,"&lt;"&amp;AI1501)*IF(AJ1501&lt;0.5,Riskregister!$K$10+(Riskregister!$L$10-Riskregister!$K$10)*SQRT(AJ1501/2),Riskregister!$L$10-(Riskregister!$L$10-Riskregister!$K$10)*SQRT((1-AJ1501)/2)))</f>
        <v>0</v>
      </c>
      <c r="AL1501" s="30">
        <f t="shared" ca="1" si="918"/>
        <v>0.29090717356806994</v>
      </c>
      <c r="AM1501" s="30">
        <f t="shared" ca="1" si="918"/>
        <v>0.88465843045646519</v>
      </c>
      <c r="AN1501" s="30">
        <f>IF(Riskregister!$E$11="",0,COUNTIF(BL$4:BL$53,"&lt;"&amp;AL1501)*IF(AM1501&lt;0.5,Riskregister!$K$11+(Riskregister!$L$11-Riskregister!$K$11)*SQRT(AM1501/2),Riskregister!$L$11-(Riskregister!$L$11-Riskregister!$K$11)*SQRT((1-AM1501)/2)))</f>
        <v>0</v>
      </c>
      <c r="AO1501" s="30">
        <f t="shared" ca="1" si="919"/>
        <v>0.89893169436428888</v>
      </c>
      <c r="AP1501" s="30">
        <f t="shared" ca="1" si="919"/>
        <v>0.16096876754559086</v>
      </c>
      <c r="AQ1501" s="30">
        <f>IF(Riskregister!$E$12="",0,COUNTIF(BM$4:BM$53,"&lt;"&amp;AO1501)*IF(AP1501&lt;0.5,Riskregister!$K$12+(Riskregister!$L$12-Riskregister!$K$12)*SQRT(AP1501/2),Riskregister!$L$12-(Riskregister!$L$12-Riskregister!$K$12)*SQRT((1-AP1501)/2)))</f>
        <v>0</v>
      </c>
      <c r="AR1501" s="30">
        <f t="shared" ca="1" si="920"/>
        <v>0.45334224361180331</v>
      </c>
      <c r="AS1501" s="30">
        <f t="shared" ca="1" si="920"/>
        <v>0.8352652858381332</v>
      </c>
      <c r="AT1501" s="30">
        <f>IF(Riskregister!$E$13="",0,COUNTIF(BN$4:BN$53,"&lt;"&amp;AR1501)*IF(AS1501&lt;0.5,Riskregister!$K$13+(Riskregister!$L$13-Riskregister!$K$13)*SQRT(AS1501/2),Riskregister!$L$13-(Riskregister!$L$13-Riskregister!$K$13)*SQRT((1-AS1501)/2)))</f>
        <v>0</v>
      </c>
      <c r="AU1501" s="30">
        <f t="shared" ca="1" si="921"/>
        <v>0.33449603119771498</v>
      </c>
      <c r="AV1501" s="30">
        <f t="shared" ca="1" si="921"/>
        <v>0.92729664910867671</v>
      </c>
      <c r="AW1501" s="30">
        <f>IF(Riskregister!$E$14="",0,COUNTIF(BO$4:BO$53,"&lt;"&amp;AU1501)*IF(AV1501&lt;0.5,Riskregister!$K$14+(Riskregister!$L$14-Riskregister!$K$14)*SQRT(AV1501/2),Riskregister!$L$14-(Riskregister!$L$14-Riskregister!$K$14)*SQRT((1-AV1501)/2)))</f>
        <v>0</v>
      </c>
      <c r="AX1501" s="30">
        <f t="shared" ca="1" si="922"/>
        <v>0.47078758592844172</v>
      </c>
      <c r="AY1501" s="30">
        <f t="shared" ca="1" si="922"/>
        <v>0.89328424980425714</v>
      </c>
      <c r="AZ1501" s="30">
        <f>IF(Riskregister!$E$15="",0,COUNTIF(BP$4:BP$53,"&lt;"&amp;AX1501)*IF(AY1501&lt;0.5,Riskregister!$K$15+(Riskregister!$L$15-Riskregister!$K$15)*SQRT(AY1501/2),Riskregister!$L$15-(Riskregister!$L$15-Riskregister!$K$15)*SQRT((1-AY1501)/2)))</f>
        <v>0</v>
      </c>
      <c r="BA1501" s="30">
        <f t="shared" ca="1" si="923"/>
        <v>0.18486650809941563</v>
      </c>
      <c r="BB1501" s="30">
        <f t="shared" ca="1" si="923"/>
        <v>0.82347459192882799</v>
      </c>
      <c r="BC1501" s="30">
        <f>IF(Riskregister!$E$16="",0,COUNTIF(BQ$4:BQ$53,"&lt;"&amp;BA1501)*IF(BB1501&lt;0.5,Riskregister!$K$16+(Riskregister!$L$16-Riskregister!$K$16)*SQRT(BB1501/2),Riskregister!$L$16-(Riskregister!$L$16-Riskregister!$K$16)*SQRT((1-BB1501)/2)))</f>
        <v>0</v>
      </c>
      <c r="BD1501" s="30">
        <f t="shared" ca="1" si="911"/>
        <v>10428051.568306286</v>
      </c>
    </row>
    <row r="1502" spans="20:56" x14ac:dyDescent="0.35">
      <c r="T1502" s="30">
        <f t="shared" ca="1" si="912"/>
        <v>0.64719939970913598</v>
      </c>
      <c r="U1502" s="30">
        <f t="shared" ca="1" si="912"/>
        <v>0.83289018450833274</v>
      </c>
      <c r="V1502" s="30">
        <f ca="1">IF(Riskregister!$E$5="",0,COUNTIF(BF$4:BF$53,"&lt;"&amp;T1502)*IF(U1502&lt;0.5,Riskregister!$K$5+(Riskregister!$L$5-Riskregister!$K$5)*SQRT(U1502/2),Riskregister!$L$5-(Riskregister!$L$5-Riskregister!$K$5)*SQRT((1-U1502)/2)))</f>
        <v>1879694.4156589312</v>
      </c>
      <c r="W1502" s="30">
        <f t="shared" ca="1" si="913"/>
        <v>0.10340687477847599</v>
      </c>
      <c r="X1502" s="30">
        <f t="shared" ca="1" si="913"/>
        <v>0.13161386293531308</v>
      </c>
      <c r="Y1502" s="30">
        <f ca="1">IF(Riskregister!$E$6="",0,COUNTIF(BG$4:BG$53,"&lt;"&amp;W1502)*IF(X1502&lt;0.5,Riskregister!$K$6+(Riskregister!$L$6-Riskregister!$K$6)*SQRT(X1502/2),Riskregister!$L$6-(Riskregister!$L$6-Riskregister!$K$6)*SQRT((1-X1502)/2)))</f>
        <v>0</v>
      </c>
      <c r="Z1502" s="30">
        <f t="shared" ca="1" si="914"/>
        <v>0.53192590934665185</v>
      </c>
      <c r="AA1502" s="30">
        <f t="shared" ca="1" si="914"/>
        <v>0.64585130093351317</v>
      </c>
      <c r="AB1502" s="30">
        <f ca="1">IF(Riskregister!$E$7="",0,COUNTIF(BH$4:BH$53,"&lt;"&amp;Z1502)*IF(AA1502&lt;0.5,Riskregister!$K$7+(Riskregister!$L$7-Riskregister!$K$7)*SQRT(AA1502/2),Riskregister!$L$7-(Riskregister!$L$7-Riskregister!$K$7)*SQRT((1-AA1502)/2)))</f>
        <v>1516315.7343023452</v>
      </c>
      <c r="AC1502" s="30">
        <f t="shared" ca="1" si="915"/>
        <v>0.4332620021484539</v>
      </c>
      <c r="AD1502" s="30">
        <f t="shared" ca="1" si="915"/>
        <v>0.3135273940668396</v>
      </c>
      <c r="AE1502" s="30">
        <f ca="1">IF(Riskregister!$E$8="",0,COUNTIF(BI$4:BI$53,"&lt;"&amp;AC1502)*IF(AD1502&lt;0.5,Riskregister!$K$8+(Riskregister!$L$8-Riskregister!$K$8)*SQRT(AD1502/2),Riskregister!$L$8-(Riskregister!$L$8-Riskregister!$K$8)*SQRT((1-AD1502)/2)))</f>
        <v>4321779.1806974486</v>
      </c>
      <c r="AF1502" s="30">
        <f t="shared" ca="1" si="916"/>
        <v>0.87361137359018393</v>
      </c>
      <c r="AG1502" s="30">
        <f t="shared" ca="1" si="916"/>
        <v>3.1704598278885832E-2</v>
      </c>
      <c r="AH1502" s="30">
        <f>IF(Riskregister!$E$9="",0,COUNTIF(BJ$4:BJ$53,"&lt;"&amp;AF1502)*IF(AG1502&lt;0.5,Riskregister!$K$9+(Riskregister!$L$9-Riskregister!$K$9)*SQRT(AG1502/2),Riskregister!$L$9-(Riskregister!$L$9-Riskregister!$K$9)*SQRT((1-AG1502)/2)))</f>
        <v>0</v>
      </c>
      <c r="AI1502" s="30">
        <f t="shared" ca="1" si="917"/>
        <v>0.89695948797107383</v>
      </c>
      <c r="AJ1502" s="30">
        <f t="shared" ca="1" si="917"/>
        <v>0.16567316800556831</v>
      </c>
      <c r="AK1502" s="30">
        <f>IF(Riskregister!$E$10="",0,COUNTIF(BK$4:BK$53,"&lt;"&amp;AI1502)*IF(AJ1502&lt;0.5,Riskregister!$K$10+(Riskregister!$L$10-Riskregister!$K$10)*SQRT(AJ1502/2),Riskregister!$L$10-(Riskregister!$L$10-Riskregister!$K$10)*SQRT((1-AJ1502)/2)))</f>
        <v>0</v>
      </c>
      <c r="AL1502" s="30">
        <f t="shared" ca="1" si="918"/>
        <v>0.7518989663070812</v>
      </c>
      <c r="AM1502" s="30">
        <f t="shared" ca="1" si="918"/>
        <v>0.13046911898167057</v>
      </c>
      <c r="AN1502" s="30">
        <f>IF(Riskregister!$E$11="",0,COUNTIF(BL$4:BL$53,"&lt;"&amp;AL1502)*IF(AM1502&lt;0.5,Riskregister!$K$11+(Riskregister!$L$11-Riskregister!$K$11)*SQRT(AM1502/2),Riskregister!$L$11-(Riskregister!$L$11-Riskregister!$K$11)*SQRT((1-AM1502)/2)))</f>
        <v>0</v>
      </c>
      <c r="AO1502" s="30">
        <f t="shared" ca="1" si="919"/>
        <v>0.34286239392606532</v>
      </c>
      <c r="AP1502" s="30">
        <f t="shared" ca="1" si="919"/>
        <v>2.6853919359593359E-2</v>
      </c>
      <c r="AQ1502" s="30">
        <f>IF(Riskregister!$E$12="",0,COUNTIF(BM$4:BM$53,"&lt;"&amp;AO1502)*IF(AP1502&lt;0.5,Riskregister!$K$12+(Riskregister!$L$12-Riskregister!$K$12)*SQRT(AP1502/2),Riskregister!$L$12-(Riskregister!$L$12-Riskregister!$K$12)*SQRT((1-AP1502)/2)))</f>
        <v>0</v>
      </c>
      <c r="AR1502" s="30">
        <f t="shared" ca="1" si="920"/>
        <v>0.8814185643086756</v>
      </c>
      <c r="AS1502" s="30">
        <f t="shared" ca="1" si="920"/>
        <v>0.17579848207715176</v>
      </c>
      <c r="AT1502" s="30">
        <f>IF(Riskregister!$E$13="",0,COUNTIF(BN$4:BN$53,"&lt;"&amp;AR1502)*IF(AS1502&lt;0.5,Riskregister!$K$13+(Riskregister!$L$13-Riskregister!$K$13)*SQRT(AS1502/2),Riskregister!$L$13-(Riskregister!$L$13-Riskregister!$K$13)*SQRT((1-AS1502)/2)))</f>
        <v>0</v>
      </c>
      <c r="AU1502" s="30">
        <f t="shared" ca="1" si="921"/>
        <v>0.93661653967757519</v>
      </c>
      <c r="AV1502" s="30">
        <f t="shared" ca="1" si="921"/>
        <v>0.66237076936270101</v>
      </c>
      <c r="AW1502" s="30">
        <f>IF(Riskregister!$E$14="",0,COUNTIF(BO$4:BO$53,"&lt;"&amp;AU1502)*IF(AV1502&lt;0.5,Riskregister!$K$14+(Riskregister!$L$14-Riskregister!$K$14)*SQRT(AV1502/2),Riskregister!$L$14-(Riskregister!$L$14-Riskregister!$K$14)*SQRT((1-AV1502)/2)))</f>
        <v>0</v>
      </c>
      <c r="AX1502" s="30">
        <f t="shared" ca="1" si="922"/>
        <v>0.73615246853113359</v>
      </c>
      <c r="AY1502" s="30">
        <f t="shared" ca="1" si="922"/>
        <v>0.47755512216065354</v>
      </c>
      <c r="AZ1502" s="30">
        <f>IF(Riskregister!$E$15="",0,COUNTIF(BP$4:BP$53,"&lt;"&amp;AX1502)*IF(AY1502&lt;0.5,Riskregister!$K$15+(Riskregister!$L$15-Riskregister!$K$15)*SQRT(AY1502/2),Riskregister!$L$15-(Riskregister!$L$15-Riskregister!$K$15)*SQRT((1-AY1502)/2)))</f>
        <v>0</v>
      </c>
      <c r="BA1502" s="30">
        <f t="shared" ca="1" si="923"/>
        <v>0.67305503463662053</v>
      </c>
      <c r="BB1502" s="30">
        <f t="shared" ca="1" si="923"/>
        <v>0.65638423609570506</v>
      </c>
      <c r="BC1502" s="30">
        <f>IF(Riskregister!$E$16="",0,COUNTIF(BQ$4:BQ$53,"&lt;"&amp;BA1502)*IF(BB1502&lt;0.5,Riskregister!$K$16+(Riskregister!$L$16-Riskregister!$K$16)*SQRT(BB1502/2),Riskregister!$L$16-(Riskregister!$L$16-Riskregister!$K$16)*SQRT((1-BB1502)/2)))</f>
        <v>0</v>
      </c>
      <c r="BD1502" s="30">
        <f t="shared" ca="1" si="911"/>
        <v>7717789.3306587245</v>
      </c>
    </row>
    <row r="1503" spans="20:56" x14ac:dyDescent="0.35">
      <c r="T1503" s="30">
        <f t="shared" ca="1" si="912"/>
        <v>0.90208705734237904</v>
      </c>
      <c r="U1503" s="30">
        <f t="shared" ca="1" si="912"/>
        <v>3.868393223179567E-2</v>
      </c>
      <c r="V1503" s="30">
        <f ca="1">IF(Riskregister!$E$5="",0,COUNTIF(BF$4:BF$53,"&lt;"&amp;T1503)*IF(U1503&lt;0.5,Riskregister!$K$5+(Riskregister!$L$5-Riskregister!$K$5)*SQRT(U1503/2),Riskregister!$L$5-(Riskregister!$L$5-Riskregister!$K$5)*SQRT((1-U1503)/2)))</f>
        <v>1275503.5725327991</v>
      </c>
      <c r="W1503" s="30">
        <f t="shared" ca="1" si="913"/>
        <v>0.74506807407901932</v>
      </c>
      <c r="X1503" s="30">
        <f t="shared" ca="1" si="913"/>
        <v>0.83130290842546639</v>
      </c>
      <c r="Y1503" s="30">
        <f ca="1">IF(Riskregister!$E$6="",0,COUNTIF(BG$4:BG$53,"&lt;"&amp;W1503)*IF(X1503&lt;0.5,Riskregister!$K$6+(Riskregister!$L$6-Riskregister!$K$6)*SQRT(X1503/2),Riskregister!$L$6-(Riskregister!$L$6-Riskregister!$K$6)*SQRT((1-X1503)/2)))</f>
        <v>4431687.6602039058</v>
      </c>
      <c r="Z1503" s="30">
        <f t="shared" ca="1" si="914"/>
        <v>0.51255074552095314</v>
      </c>
      <c r="AA1503" s="30">
        <f t="shared" ca="1" si="914"/>
        <v>0.67388902332750711</v>
      </c>
      <c r="AB1503" s="30">
        <f ca="1">IF(Riskregister!$E$7="",0,COUNTIF(BH$4:BH$53,"&lt;"&amp;Z1503)*IF(AA1503&lt;0.5,Riskregister!$K$7+(Riskregister!$L$7-Riskregister!$K$7)*SQRT(AA1503/2),Riskregister!$L$7-(Riskregister!$L$7-Riskregister!$K$7)*SQRT((1-AA1503)/2)))</f>
        <v>1552017.2740185997</v>
      </c>
      <c r="AC1503" s="30">
        <f t="shared" ca="1" si="915"/>
        <v>0.37638113089615088</v>
      </c>
      <c r="AD1503" s="30">
        <f t="shared" ca="1" si="915"/>
        <v>0.18000425007902943</v>
      </c>
      <c r="AE1503" s="30">
        <f ca="1">IF(Riskregister!$E$8="",0,COUNTIF(BI$4:BI$53,"&lt;"&amp;AC1503)*IF(AD1503&lt;0.5,Riskregister!$K$8+(Riskregister!$L$8-Riskregister!$K$8)*SQRT(AD1503/2),Riskregister!$L$8-(Riskregister!$L$8-Riskregister!$K$8)*SQRT((1-AD1503)/2)))</f>
        <v>3420033.2920892122</v>
      </c>
      <c r="AF1503" s="30">
        <f t="shared" ca="1" si="916"/>
        <v>0.69368096819437275</v>
      </c>
      <c r="AG1503" s="30">
        <f t="shared" ca="1" si="916"/>
        <v>4.6719858420137594E-2</v>
      </c>
      <c r="AH1503" s="30">
        <f>IF(Riskregister!$E$9="",0,COUNTIF(BJ$4:BJ$53,"&lt;"&amp;AF1503)*IF(AG1503&lt;0.5,Riskregister!$K$9+(Riskregister!$L$9-Riskregister!$K$9)*SQRT(AG1503/2),Riskregister!$L$9-(Riskregister!$L$9-Riskregister!$K$9)*SQRT((1-AG1503)/2)))</f>
        <v>0</v>
      </c>
      <c r="AI1503" s="30">
        <f t="shared" ca="1" si="917"/>
        <v>0.84115057753176248</v>
      </c>
      <c r="AJ1503" s="30">
        <f t="shared" ca="1" si="917"/>
        <v>9.2270284019135285E-2</v>
      </c>
      <c r="AK1503" s="30">
        <f>IF(Riskregister!$E$10="",0,COUNTIF(BK$4:BK$53,"&lt;"&amp;AI1503)*IF(AJ1503&lt;0.5,Riskregister!$K$10+(Riskregister!$L$10-Riskregister!$K$10)*SQRT(AJ1503/2),Riskregister!$L$10-(Riskregister!$L$10-Riskregister!$K$10)*SQRT((1-AJ1503)/2)))</f>
        <v>0</v>
      </c>
      <c r="AL1503" s="30">
        <f t="shared" ca="1" si="918"/>
        <v>0.96301600741106286</v>
      </c>
      <c r="AM1503" s="30">
        <f t="shared" ca="1" si="918"/>
        <v>0.91051936564453151</v>
      </c>
      <c r="AN1503" s="30">
        <f>IF(Riskregister!$E$11="",0,COUNTIF(BL$4:BL$53,"&lt;"&amp;AL1503)*IF(AM1503&lt;0.5,Riskregister!$K$11+(Riskregister!$L$11-Riskregister!$K$11)*SQRT(AM1503/2),Riskregister!$L$11-(Riskregister!$L$11-Riskregister!$K$11)*SQRT((1-AM1503)/2)))</f>
        <v>0</v>
      </c>
      <c r="AO1503" s="30">
        <f t="shared" ca="1" si="919"/>
        <v>0.44470890655173267</v>
      </c>
      <c r="AP1503" s="30">
        <f t="shared" ca="1" si="919"/>
        <v>0.3235276733941469</v>
      </c>
      <c r="AQ1503" s="30">
        <f>IF(Riskregister!$E$12="",0,COUNTIF(BM$4:BM$53,"&lt;"&amp;AO1503)*IF(AP1503&lt;0.5,Riskregister!$K$12+(Riskregister!$L$12-Riskregister!$K$12)*SQRT(AP1503/2),Riskregister!$L$12-(Riskregister!$L$12-Riskregister!$K$12)*SQRT((1-AP1503)/2)))</f>
        <v>0</v>
      </c>
      <c r="AR1503" s="30">
        <f t="shared" ca="1" si="920"/>
        <v>0.53764616073773508</v>
      </c>
      <c r="AS1503" s="30">
        <f t="shared" ca="1" si="920"/>
        <v>0.93032402131627345</v>
      </c>
      <c r="AT1503" s="30">
        <f>IF(Riskregister!$E$13="",0,COUNTIF(BN$4:BN$53,"&lt;"&amp;AR1503)*IF(AS1503&lt;0.5,Riskregister!$K$13+(Riskregister!$L$13-Riskregister!$K$13)*SQRT(AS1503/2),Riskregister!$L$13-(Riskregister!$L$13-Riskregister!$K$13)*SQRT((1-AS1503)/2)))</f>
        <v>0</v>
      </c>
      <c r="AU1503" s="30">
        <f t="shared" ca="1" si="921"/>
        <v>5.8445353260708877E-2</v>
      </c>
      <c r="AV1503" s="30">
        <f t="shared" ca="1" si="921"/>
        <v>0.49505033073173388</v>
      </c>
      <c r="AW1503" s="30">
        <f>IF(Riskregister!$E$14="",0,COUNTIF(BO$4:BO$53,"&lt;"&amp;AU1503)*IF(AV1503&lt;0.5,Riskregister!$K$14+(Riskregister!$L$14-Riskregister!$K$14)*SQRT(AV1503/2),Riskregister!$L$14-(Riskregister!$L$14-Riskregister!$K$14)*SQRT((1-AV1503)/2)))</f>
        <v>0</v>
      </c>
      <c r="AX1503" s="30">
        <f t="shared" ca="1" si="922"/>
        <v>2.8088641540792714E-2</v>
      </c>
      <c r="AY1503" s="30">
        <f t="shared" ca="1" si="922"/>
        <v>0.14989496025510352</v>
      </c>
      <c r="AZ1503" s="30">
        <f>IF(Riskregister!$E$15="",0,COUNTIF(BP$4:BP$53,"&lt;"&amp;AX1503)*IF(AY1503&lt;0.5,Riskregister!$K$15+(Riskregister!$L$15-Riskregister!$K$15)*SQRT(AY1503/2),Riskregister!$L$15-(Riskregister!$L$15-Riskregister!$K$15)*SQRT((1-AY1503)/2)))</f>
        <v>0</v>
      </c>
      <c r="BA1503" s="30">
        <f t="shared" ca="1" si="923"/>
        <v>0.58039419962971817</v>
      </c>
      <c r="BB1503" s="30">
        <f t="shared" ca="1" si="923"/>
        <v>0.5779147826137031</v>
      </c>
      <c r="BC1503" s="30">
        <f>IF(Riskregister!$E$16="",0,COUNTIF(BQ$4:BQ$53,"&lt;"&amp;BA1503)*IF(BB1503&lt;0.5,Riskregister!$K$16+(Riskregister!$L$16-Riskregister!$K$16)*SQRT(BB1503/2),Riskregister!$L$16-(Riskregister!$L$16-Riskregister!$K$16)*SQRT((1-BB1503)/2)))</f>
        <v>0</v>
      </c>
      <c r="BD1503" s="30">
        <f t="shared" ca="1" si="911"/>
        <v>10679241.798844516</v>
      </c>
    </row>
    <row r="1504" spans="20:56" x14ac:dyDescent="0.35">
      <c r="T1504" s="30">
        <f t="shared" ref="T1504:U1523" ca="1" si="924">RAND()</f>
        <v>2.2991688091034912E-2</v>
      </c>
      <c r="U1504" s="30">
        <f t="shared" ca="1" si="924"/>
        <v>3.6639753852460655E-2</v>
      </c>
      <c r="V1504" s="30">
        <f ca="1">IF(Riskregister!$E$5="",0,COUNTIF(BF$4:BF$53,"&lt;"&amp;T1504)*IF(U1504&lt;0.5,Riskregister!$K$5+(Riskregister!$L$5-Riskregister!$K$5)*SQRT(U1504/2),Riskregister!$L$5-(Riskregister!$L$5-Riskregister!$K$5)*SQRT((1-U1504)/2)))</f>
        <v>0</v>
      </c>
      <c r="W1504" s="30">
        <f t="shared" ref="W1504:X1523" ca="1" si="925">RAND()</f>
        <v>0.88995934543452548</v>
      </c>
      <c r="X1504" s="30">
        <f t="shared" ca="1" si="925"/>
        <v>0.79689103935620353</v>
      </c>
      <c r="Y1504" s="30">
        <f ca="1">IF(Riskregister!$E$6="",0,COUNTIF(BG$4:BG$53,"&lt;"&amp;W1504)*IF(X1504&lt;0.5,Riskregister!$K$6+(Riskregister!$L$6-Riskregister!$K$6)*SQRT(X1504/2),Riskregister!$L$6-(Riskregister!$L$6-Riskregister!$K$6)*SQRT((1-X1504)/2)))</f>
        <v>5705531.8132762872</v>
      </c>
      <c r="Z1504" s="30">
        <f t="shared" ref="Z1504:AA1523" ca="1" si="926">RAND()</f>
        <v>0.5693718357604155</v>
      </c>
      <c r="AA1504" s="30">
        <f t="shared" ca="1" si="926"/>
        <v>0.13378213397870697</v>
      </c>
      <c r="AB1504" s="30">
        <f ca="1">IF(Riskregister!$E$7="",0,COUNTIF(BH$4:BH$53,"&lt;"&amp;Z1504)*IF(AA1504&lt;0.5,Riskregister!$K$7+(Riskregister!$L$7-Riskregister!$K$7)*SQRT(AA1504/2),Riskregister!$L$7-(Riskregister!$L$7-Riskregister!$K$7)*SQRT((1-AA1504)/2)))</f>
        <v>983651.03140734672</v>
      </c>
      <c r="AC1504" s="30">
        <f t="shared" ref="AC1504:AD1523" ca="1" si="927">RAND()</f>
        <v>0.95738667156959079</v>
      </c>
      <c r="AD1504" s="30">
        <f t="shared" ca="1" si="927"/>
        <v>0.94896959366885936</v>
      </c>
      <c r="AE1504" s="30">
        <f ca="1">IF(Riskregister!$E$8="",0,COUNTIF(BI$4:BI$53,"&lt;"&amp;AC1504)*IF(AD1504&lt;0.5,Riskregister!$K$8+(Riskregister!$L$8-Riskregister!$K$8)*SQRT(AD1504/2),Riskregister!$L$8-(Riskregister!$L$8-Riskregister!$K$8)*SQRT((1-AD1504)/2)))</f>
        <v>25495478.91942016</v>
      </c>
      <c r="AF1504" s="30">
        <f t="shared" ref="AF1504:AG1523" ca="1" si="928">RAND()</f>
        <v>9.0535541427198662E-2</v>
      </c>
      <c r="AG1504" s="30">
        <f t="shared" ca="1" si="928"/>
        <v>8.5996058647719309E-4</v>
      </c>
      <c r="AH1504" s="30">
        <f>IF(Riskregister!$E$9="",0,COUNTIF(BJ$4:BJ$53,"&lt;"&amp;AF1504)*IF(AG1504&lt;0.5,Riskregister!$K$9+(Riskregister!$L$9-Riskregister!$K$9)*SQRT(AG1504/2),Riskregister!$L$9-(Riskregister!$L$9-Riskregister!$K$9)*SQRT((1-AG1504)/2)))</f>
        <v>0</v>
      </c>
      <c r="AI1504" s="30">
        <f t="shared" ref="AI1504:AJ1523" ca="1" si="929">RAND()</f>
        <v>0.19744152611387766</v>
      </c>
      <c r="AJ1504" s="30">
        <f t="shared" ca="1" si="929"/>
        <v>0.98638515465709675</v>
      </c>
      <c r="AK1504" s="30">
        <f>IF(Riskregister!$E$10="",0,COUNTIF(BK$4:BK$53,"&lt;"&amp;AI1504)*IF(AJ1504&lt;0.5,Riskregister!$K$10+(Riskregister!$L$10-Riskregister!$K$10)*SQRT(AJ1504/2),Riskregister!$L$10-(Riskregister!$L$10-Riskregister!$K$10)*SQRT((1-AJ1504)/2)))</f>
        <v>0</v>
      </c>
      <c r="AL1504" s="30">
        <f t="shared" ref="AL1504:AM1523" ca="1" si="930">RAND()</f>
        <v>0.64585421837935297</v>
      </c>
      <c r="AM1504" s="30">
        <f t="shared" ca="1" si="930"/>
        <v>0.88320599447850179</v>
      </c>
      <c r="AN1504" s="30">
        <f>IF(Riskregister!$E$11="",0,COUNTIF(BL$4:BL$53,"&lt;"&amp;AL1504)*IF(AM1504&lt;0.5,Riskregister!$K$11+(Riskregister!$L$11-Riskregister!$K$11)*SQRT(AM1504/2),Riskregister!$L$11-(Riskregister!$L$11-Riskregister!$K$11)*SQRT((1-AM1504)/2)))</f>
        <v>0</v>
      </c>
      <c r="AO1504" s="30">
        <f t="shared" ref="AO1504:AP1523" ca="1" si="931">RAND()</f>
        <v>0.48382863067355109</v>
      </c>
      <c r="AP1504" s="30">
        <f t="shared" ca="1" si="931"/>
        <v>0.37134498287160167</v>
      </c>
      <c r="AQ1504" s="30">
        <f>IF(Riskregister!$E$12="",0,COUNTIF(BM$4:BM$53,"&lt;"&amp;AO1504)*IF(AP1504&lt;0.5,Riskregister!$K$12+(Riskregister!$L$12-Riskregister!$K$12)*SQRT(AP1504/2),Riskregister!$L$12-(Riskregister!$L$12-Riskregister!$K$12)*SQRT((1-AP1504)/2)))</f>
        <v>0</v>
      </c>
      <c r="AR1504" s="30">
        <f t="shared" ref="AR1504:AS1523" ca="1" si="932">RAND()</f>
        <v>0.82634560886587571</v>
      </c>
      <c r="AS1504" s="30">
        <f t="shared" ca="1" si="932"/>
        <v>5.3681281012461834E-2</v>
      </c>
      <c r="AT1504" s="30">
        <f>IF(Riskregister!$E$13="",0,COUNTIF(BN$4:BN$53,"&lt;"&amp;AR1504)*IF(AS1504&lt;0.5,Riskregister!$K$13+(Riskregister!$L$13-Riskregister!$K$13)*SQRT(AS1504/2),Riskregister!$L$13-(Riskregister!$L$13-Riskregister!$K$13)*SQRT((1-AS1504)/2)))</f>
        <v>0</v>
      </c>
      <c r="AU1504" s="30">
        <f t="shared" ref="AU1504:AV1523" ca="1" si="933">RAND()</f>
        <v>0.63537856799691683</v>
      </c>
      <c r="AV1504" s="30">
        <f t="shared" ca="1" si="933"/>
        <v>0.98813052953212743</v>
      </c>
      <c r="AW1504" s="30">
        <f>IF(Riskregister!$E$14="",0,COUNTIF(BO$4:BO$53,"&lt;"&amp;AU1504)*IF(AV1504&lt;0.5,Riskregister!$K$14+(Riskregister!$L$14-Riskregister!$K$14)*SQRT(AV1504/2),Riskregister!$L$14-(Riskregister!$L$14-Riskregister!$K$14)*SQRT((1-AV1504)/2)))</f>
        <v>0</v>
      </c>
      <c r="AX1504" s="30">
        <f t="shared" ref="AX1504:AY1523" ca="1" si="934">RAND()</f>
        <v>0.38224785764381941</v>
      </c>
      <c r="AY1504" s="30">
        <f t="shared" ca="1" si="934"/>
        <v>0.88518322590226239</v>
      </c>
      <c r="AZ1504" s="30">
        <f>IF(Riskregister!$E$15="",0,COUNTIF(BP$4:BP$53,"&lt;"&amp;AX1504)*IF(AY1504&lt;0.5,Riskregister!$K$15+(Riskregister!$L$15-Riskregister!$K$15)*SQRT(AY1504/2),Riskregister!$L$15-(Riskregister!$L$15-Riskregister!$K$15)*SQRT((1-AY1504)/2)))</f>
        <v>0</v>
      </c>
      <c r="BA1504" s="30">
        <f t="shared" ref="BA1504:BB1523" ca="1" si="935">RAND()</f>
        <v>0.37617318158190427</v>
      </c>
      <c r="BB1504" s="30">
        <f t="shared" ca="1" si="935"/>
        <v>0.63371532562363786</v>
      </c>
      <c r="BC1504" s="30">
        <f>IF(Riskregister!$E$16="",0,COUNTIF(BQ$4:BQ$53,"&lt;"&amp;BA1504)*IF(BB1504&lt;0.5,Riskregister!$K$16+(Riskregister!$L$16-Riskregister!$K$16)*SQRT(BB1504/2),Riskregister!$L$16-(Riskregister!$L$16-Riskregister!$K$16)*SQRT((1-BB1504)/2)))</f>
        <v>0</v>
      </c>
      <c r="BD1504" s="30">
        <f t="shared" ca="1" si="911"/>
        <v>32184661.764103793</v>
      </c>
    </row>
    <row r="1505" spans="20:56" x14ac:dyDescent="0.35">
      <c r="T1505" s="30">
        <f t="shared" ca="1" si="924"/>
        <v>0.13635401453481222</v>
      </c>
      <c r="U1505" s="30">
        <f t="shared" ca="1" si="924"/>
        <v>4.1446431486821367E-2</v>
      </c>
      <c r="V1505" s="30">
        <f ca="1">IF(Riskregister!$E$5="",0,COUNTIF(BF$4:BF$53,"&lt;"&amp;T1505)*IF(U1505&lt;0.5,Riskregister!$K$5+(Riskregister!$L$5-Riskregister!$K$5)*SQRT(U1505/2),Riskregister!$L$5-(Riskregister!$L$5-Riskregister!$K$5)*SQRT((1-U1505)/2)))</f>
        <v>429560.04303859523</v>
      </c>
      <c r="W1505" s="30">
        <f t="shared" ca="1" si="925"/>
        <v>0.52289540105191978</v>
      </c>
      <c r="X1505" s="30">
        <f t="shared" ca="1" si="925"/>
        <v>0.70088261490118398</v>
      </c>
      <c r="Y1505" s="30">
        <f ca="1">IF(Riskregister!$E$6="",0,COUNTIF(BG$4:BG$53,"&lt;"&amp;W1505)*IF(X1505&lt;0.5,Riskregister!$K$6+(Riskregister!$L$6-Riskregister!$K$6)*SQRT(X1505/2),Riskregister!$L$6-(Riskregister!$L$6-Riskregister!$K$6)*SQRT((1-X1505)/2)))</f>
        <v>2607778.5178211303</v>
      </c>
      <c r="Z1505" s="30">
        <f t="shared" ca="1" si="926"/>
        <v>0.79002783592427805</v>
      </c>
      <c r="AA1505" s="30">
        <f t="shared" ca="1" si="926"/>
        <v>0.8697853708766542</v>
      </c>
      <c r="AB1505" s="30">
        <f ca="1">IF(Riskregister!$E$7="",0,COUNTIF(BH$4:BH$53,"&lt;"&amp;Z1505)*IF(AA1505&lt;0.5,Riskregister!$K$7+(Riskregister!$L$7-Riskregister!$K$7)*SQRT(AA1505/2),Riskregister!$L$7-(Riskregister!$L$7-Riskregister!$K$7)*SQRT((1-AA1505)/2)))</f>
        <v>2485548.2198471925</v>
      </c>
      <c r="AC1505" s="30">
        <f t="shared" ca="1" si="927"/>
        <v>0.46275861303696897</v>
      </c>
      <c r="AD1505" s="30">
        <f t="shared" ca="1" si="927"/>
        <v>0.93723366424152954</v>
      </c>
      <c r="AE1505" s="30">
        <f ca="1">IF(Riskregister!$E$8="",0,COUNTIF(BI$4:BI$53,"&lt;"&amp;AC1505)*IF(AD1505&lt;0.5,Riskregister!$K$8+(Riskregister!$L$8-Riskregister!$K$8)*SQRT(AD1505/2),Riskregister!$L$8-(Riskregister!$L$8-Riskregister!$K$8)*SQRT((1-AD1505)/2)))</f>
        <v>8334762.2650776785</v>
      </c>
      <c r="AF1505" s="30">
        <f t="shared" ca="1" si="928"/>
        <v>0.50423746699329386</v>
      </c>
      <c r="AG1505" s="30">
        <f t="shared" ca="1" si="928"/>
        <v>7.5947141406477625E-2</v>
      </c>
      <c r="AH1505" s="30">
        <f>IF(Riskregister!$E$9="",0,COUNTIF(BJ$4:BJ$53,"&lt;"&amp;AF1505)*IF(AG1505&lt;0.5,Riskregister!$K$9+(Riskregister!$L$9-Riskregister!$K$9)*SQRT(AG1505/2),Riskregister!$L$9-(Riskregister!$L$9-Riskregister!$K$9)*SQRT((1-AG1505)/2)))</f>
        <v>0</v>
      </c>
      <c r="AI1505" s="30">
        <f t="shared" ca="1" si="929"/>
        <v>0.9522170120372534</v>
      </c>
      <c r="AJ1505" s="30">
        <f t="shared" ca="1" si="929"/>
        <v>0.48675376343958421</v>
      </c>
      <c r="AK1505" s="30">
        <f>IF(Riskregister!$E$10="",0,COUNTIF(BK$4:BK$53,"&lt;"&amp;AI1505)*IF(AJ1505&lt;0.5,Riskregister!$K$10+(Riskregister!$L$10-Riskregister!$K$10)*SQRT(AJ1505/2),Riskregister!$L$10-(Riskregister!$L$10-Riskregister!$K$10)*SQRT((1-AJ1505)/2)))</f>
        <v>0</v>
      </c>
      <c r="AL1505" s="30">
        <f t="shared" ca="1" si="930"/>
        <v>0.97520221376344474</v>
      </c>
      <c r="AM1505" s="30">
        <f t="shared" ca="1" si="930"/>
        <v>0.38629085803687324</v>
      </c>
      <c r="AN1505" s="30">
        <f>IF(Riskregister!$E$11="",0,COUNTIF(BL$4:BL$53,"&lt;"&amp;AL1505)*IF(AM1505&lt;0.5,Riskregister!$K$11+(Riskregister!$L$11-Riskregister!$K$11)*SQRT(AM1505/2),Riskregister!$L$11-(Riskregister!$L$11-Riskregister!$K$11)*SQRT((1-AM1505)/2)))</f>
        <v>0</v>
      </c>
      <c r="AO1505" s="30">
        <f t="shared" ca="1" si="931"/>
        <v>0.10245117298709905</v>
      </c>
      <c r="AP1505" s="30">
        <f t="shared" ca="1" si="931"/>
        <v>5.618161099599106E-2</v>
      </c>
      <c r="AQ1505" s="30">
        <f>IF(Riskregister!$E$12="",0,COUNTIF(BM$4:BM$53,"&lt;"&amp;AO1505)*IF(AP1505&lt;0.5,Riskregister!$K$12+(Riskregister!$L$12-Riskregister!$K$12)*SQRT(AP1505/2),Riskregister!$L$12-(Riskregister!$L$12-Riskregister!$K$12)*SQRT((1-AP1505)/2)))</f>
        <v>0</v>
      </c>
      <c r="AR1505" s="30">
        <f t="shared" ca="1" si="932"/>
        <v>0.17760024523997275</v>
      </c>
      <c r="AS1505" s="30">
        <f t="shared" ca="1" si="932"/>
        <v>0.92198696524262114</v>
      </c>
      <c r="AT1505" s="30">
        <f>IF(Riskregister!$E$13="",0,COUNTIF(BN$4:BN$53,"&lt;"&amp;AR1505)*IF(AS1505&lt;0.5,Riskregister!$K$13+(Riskregister!$L$13-Riskregister!$K$13)*SQRT(AS1505/2),Riskregister!$L$13-(Riskregister!$L$13-Riskregister!$K$13)*SQRT((1-AS1505)/2)))</f>
        <v>0</v>
      </c>
      <c r="AU1505" s="30">
        <f t="shared" ca="1" si="933"/>
        <v>0.54045926928623733</v>
      </c>
      <c r="AV1505" s="30">
        <f t="shared" ca="1" si="933"/>
        <v>0.40838916738439957</v>
      </c>
      <c r="AW1505" s="30">
        <f>IF(Riskregister!$E$14="",0,COUNTIF(BO$4:BO$53,"&lt;"&amp;AU1505)*IF(AV1505&lt;0.5,Riskregister!$K$14+(Riskregister!$L$14-Riskregister!$K$14)*SQRT(AV1505/2),Riskregister!$L$14-(Riskregister!$L$14-Riskregister!$K$14)*SQRT((1-AV1505)/2)))</f>
        <v>0</v>
      </c>
      <c r="AX1505" s="30">
        <f t="shared" ca="1" si="934"/>
        <v>0.37253021575115008</v>
      </c>
      <c r="AY1505" s="30">
        <f t="shared" ca="1" si="934"/>
        <v>0.94851523867710863</v>
      </c>
      <c r="AZ1505" s="30">
        <f>IF(Riskregister!$E$15="",0,COUNTIF(BP$4:BP$53,"&lt;"&amp;AX1505)*IF(AY1505&lt;0.5,Riskregister!$K$15+(Riskregister!$L$15-Riskregister!$K$15)*SQRT(AY1505/2),Riskregister!$L$15-(Riskregister!$L$15-Riskregister!$K$15)*SQRT((1-AY1505)/2)))</f>
        <v>0</v>
      </c>
      <c r="BA1505" s="30">
        <f t="shared" ca="1" si="935"/>
        <v>0.92301438758170518</v>
      </c>
      <c r="BB1505" s="30">
        <f t="shared" ca="1" si="935"/>
        <v>0.67297667329532873</v>
      </c>
      <c r="BC1505" s="30">
        <f>IF(Riskregister!$E$16="",0,COUNTIF(BQ$4:BQ$53,"&lt;"&amp;BA1505)*IF(BB1505&lt;0.5,Riskregister!$K$16+(Riskregister!$L$16-Riskregister!$K$16)*SQRT(BB1505/2),Riskregister!$L$16-(Riskregister!$L$16-Riskregister!$K$16)*SQRT((1-BB1505)/2)))</f>
        <v>0</v>
      </c>
      <c r="BD1505" s="30">
        <f t="shared" ca="1" si="911"/>
        <v>13857649.045784596</v>
      </c>
    </row>
    <row r="1506" spans="20:56" x14ac:dyDescent="0.35">
      <c r="T1506" s="30">
        <f t="shared" ca="1" si="924"/>
        <v>0.31080937908937345</v>
      </c>
      <c r="U1506" s="30">
        <f t="shared" ca="1" si="924"/>
        <v>0.25890846254939537</v>
      </c>
      <c r="V1506" s="30">
        <f ca="1">IF(Riskregister!$E$5="",0,COUNTIF(BF$4:BF$53,"&lt;"&amp;T1506)*IF(U1506&lt;0.5,Riskregister!$K$5+(Riskregister!$L$5-Riskregister!$K$5)*SQRT(U1506/2),Riskregister!$L$5-(Riskregister!$L$5-Riskregister!$K$5)*SQRT((1-U1506)/2)))</f>
        <v>935726.6067430696</v>
      </c>
      <c r="W1506" s="30">
        <f t="shared" ca="1" si="925"/>
        <v>0.48457997550751064</v>
      </c>
      <c r="X1506" s="30">
        <f t="shared" ca="1" si="925"/>
        <v>0.34232965550545447</v>
      </c>
      <c r="Y1506" s="30">
        <f ca="1">IF(Riskregister!$E$6="",0,COUNTIF(BG$4:BG$53,"&lt;"&amp;W1506)*IF(X1506&lt;0.5,Riskregister!$K$6+(Riskregister!$L$6-Riskregister!$K$6)*SQRT(X1506/2),Riskregister!$L$6-(Riskregister!$L$6-Riskregister!$K$6)*SQRT((1-X1506)/2)))</f>
        <v>1889394.564135154</v>
      </c>
      <c r="Z1506" s="30">
        <f t="shared" ca="1" si="926"/>
        <v>0.5358790323512872</v>
      </c>
      <c r="AA1506" s="30">
        <f t="shared" ca="1" si="926"/>
        <v>0.52975214316588581</v>
      </c>
      <c r="AB1506" s="30">
        <f ca="1">IF(Riskregister!$E$7="",0,COUNTIF(BH$4:BH$53,"&lt;"&amp;Z1506)*IF(AA1506&lt;0.5,Riskregister!$K$7+(Riskregister!$L$7-Riskregister!$K$7)*SQRT(AA1506/2),Riskregister!$L$7-(Riskregister!$L$7-Riskregister!$K$7)*SQRT((1-AA1506)/2)))</f>
        <v>1381718.8382773539</v>
      </c>
      <c r="AC1506" s="30">
        <f t="shared" ca="1" si="927"/>
        <v>0.51675113747076284</v>
      </c>
      <c r="AD1506" s="30">
        <f t="shared" ca="1" si="927"/>
        <v>0.19886199630852341</v>
      </c>
      <c r="AE1506" s="30">
        <f ca="1">IF(Riskregister!$E$8="",0,COUNTIF(BI$4:BI$53,"&lt;"&amp;AC1506)*IF(AD1506&lt;0.5,Riskregister!$K$8+(Riskregister!$L$8-Riskregister!$K$8)*SQRT(AD1506/2),Riskregister!$L$8-(Riskregister!$L$8-Riskregister!$K$8)*SQRT((1-AD1506)/2)))</f>
        <v>5346108.044464143</v>
      </c>
      <c r="AF1506" s="30">
        <f t="shared" ca="1" si="928"/>
        <v>0.54276790243492645</v>
      </c>
      <c r="AG1506" s="30">
        <f t="shared" ca="1" si="928"/>
        <v>0.48293297892554488</v>
      </c>
      <c r="AH1506" s="30">
        <f>IF(Riskregister!$E$9="",0,COUNTIF(BJ$4:BJ$53,"&lt;"&amp;AF1506)*IF(AG1506&lt;0.5,Riskregister!$K$9+(Riskregister!$L$9-Riskregister!$K$9)*SQRT(AG1506/2),Riskregister!$L$9-(Riskregister!$L$9-Riskregister!$K$9)*SQRT((1-AG1506)/2)))</f>
        <v>0</v>
      </c>
      <c r="AI1506" s="30">
        <f t="shared" ca="1" si="929"/>
        <v>0.65672502475574013</v>
      </c>
      <c r="AJ1506" s="30">
        <f t="shared" ca="1" si="929"/>
        <v>0.42946696366215908</v>
      </c>
      <c r="AK1506" s="30">
        <f>IF(Riskregister!$E$10="",0,COUNTIF(BK$4:BK$53,"&lt;"&amp;AI1506)*IF(AJ1506&lt;0.5,Riskregister!$K$10+(Riskregister!$L$10-Riskregister!$K$10)*SQRT(AJ1506/2),Riskregister!$L$10-(Riskregister!$L$10-Riskregister!$K$10)*SQRT((1-AJ1506)/2)))</f>
        <v>0</v>
      </c>
      <c r="AL1506" s="30">
        <f t="shared" ca="1" si="930"/>
        <v>0.72365871466134457</v>
      </c>
      <c r="AM1506" s="30">
        <f t="shared" ca="1" si="930"/>
        <v>0.2604488893135698</v>
      </c>
      <c r="AN1506" s="30">
        <f>IF(Riskregister!$E$11="",0,COUNTIF(BL$4:BL$53,"&lt;"&amp;AL1506)*IF(AM1506&lt;0.5,Riskregister!$K$11+(Riskregister!$L$11-Riskregister!$K$11)*SQRT(AM1506/2),Riskregister!$L$11-(Riskregister!$L$11-Riskregister!$K$11)*SQRT((1-AM1506)/2)))</f>
        <v>0</v>
      </c>
      <c r="AO1506" s="30">
        <f t="shared" ca="1" si="931"/>
        <v>0.42693179910085854</v>
      </c>
      <c r="AP1506" s="30">
        <f t="shared" ca="1" si="931"/>
        <v>0.70678462811425347</v>
      </c>
      <c r="AQ1506" s="30">
        <f>IF(Riskregister!$E$12="",0,COUNTIF(BM$4:BM$53,"&lt;"&amp;AO1506)*IF(AP1506&lt;0.5,Riskregister!$K$12+(Riskregister!$L$12-Riskregister!$K$12)*SQRT(AP1506/2),Riskregister!$L$12-(Riskregister!$L$12-Riskregister!$K$12)*SQRT((1-AP1506)/2)))</f>
        <v>0</v>
      </c>
      <c r="AR1506" s="30">
        <f t="shared" ca="1" si="932"/>
        <v>0.59195040885615668</v>
      </c>
      <c r="AS1506" s="30">
        <f t="shared" ca="1" si="932"/>
        <v>0.65941666874400751</v>
      </c>
      <c r="AT1506" s="30">
        <f>IF(Riskregister!$E$13="",0,COUNTIF(BN$4:BN$53,"&lt;"&amp;AR1506)*IF(AS1506&lt;0.5,Riskregister!$K$13+(Riskregister!$L$13-Riskregister!$K$13)*SQRT(AS1506/2),Riskregister!$L$13-(Riskregister!$L$13-Riskregister!$K$13)*SQRT((1-AS1506)/2)))</f>
        <v>0</v>
      </c>
      <c r="AU1506" s="30">
        <f t="shared" ca="1" si="933"/>
        <v>0.14236853632918911</v>
      </c>
      <c r="AV1506" s="30">
        <f t="shared" ca="1" si="933"/>
        <v>0.13210154509870764</v>
      </c>
      <c r="AW1506" s="30">
        <f>IF(Riskregister!$E$14="",0,COUNTIF(BO$4:BO$53,"&lt;"&amp;AU1506)*IF(AV1506&lt;0.5,Riskregister!$K$14+(Riskregister!$L$14-Riskregister!$K$14)*SQRT(AV1506/2),Riskregister!$L$14-(Riskregister!$L$14-Riskregister!$K$14)*SQRT((1-AV1506)/2)))</f>
        <v>0</v>
      </c>
      <c r="AX1506" s="30">
        <f t="shared" ca="1" si="934"/>
        <v>0.88551842224399724</v>
      </c>
      <c r="AY1506" s="30">
        <f t="shared" ca="1" si="934"/>
        <v>0.58329724840726238</v>
      </c>
      <c r="AZ1506" s="30">
        <f>IF(Riskregister!$E$15="",0,COUNTIF(BP$4:BP$53,"&lt;"&amp;AX1506)*IF(AY1506&lt;0.5,Riskregister!$K$15+(Riskregister!$L$15-Riskregister!$K$15)*SQRT(AY1506/2),Riskregister!$L$15-(Riskregister!$L$15-Riskregister!$K$15)*SQRT((1-AY1506)/2)))</f>
        <v>0</v>
      </c>
      <c r="BA1506" s="30">
        <f t="shared" ca="1" si="935"/>
        <v>0.68848865141760396</v>
      </c>
      <c r="BB1506" s="30">
        <f t="shared" ca="1" si="935"/>
        <v>0.13560357152738034</v>
      </c>
      <c r="BC1506" s="30">
        <f>IF(Riskregister!$E$16="",0,COUNTIF(BQ$4:BQ$53,"&lt;"&amp;BA1506)*IF(BB1506&lt;0.5,Riskregister!$K$16+(Riskregister!$L$16-Riskregister!$K$16)*SQRT(BB1506/2),Riskregister!$L$16-(Riskregister!$L$16-Riskregister!$K$16)*SQRT((1-BB1506)/2)))</f>
        <v>0</v>
      </c>
      <c r="BD1506" s="30">
        <f t="shared" ca="1" si="911"/>
        <v>9552948.05361972</v>
      </c>
    </row>
    <row r="1507" spans="20:56" x14ac:dyDescent="0.35">
      <c r="T1507" s="30">
        <f t="shared" ca="1" si="924"/>
        <v>0.21151383207784813</v>
      </c>
      <c r="U1507" s="30">
        <f t="shared" ca="1" si="924"/>
        <v>0.385103621147317</v>
      </c>
      <c r="V1507" s="30">
        <f ca="1">IF(Riskregister!$E$5="",0,COUNTIF(BF$4:BF$53,"&lt;"&amp;T1507)*IF(U1507&lt;0.5,Riskregister!$K$5+(Riskregister!$L$5-Riskregister!$K$5)*SQRT(U1507/2),Riskregister!$L$5-(Riskregister!$L$5-Riskregister!$K$5)*SQRT((1-U1507)/2)))</f>
        <v>694926.53312314092</v>
      </c>
      <c r="W1507" s="30">
        <f t="shared" ca="1" si="925"/>
        <v>0.35115967237953682</v>
      </c>
      <c r="X1507" s="30">
        <f t="shared" ca="1" si="925"/>
        <v>0.52497897833015017</v>
      </c>
      <c r="Y1507" s="30">
        <f ca="1">IF(Riskregister!$E$6="",0,COUNTIF(BG$4:BG$53,"&lt;"&amp;W1507)*IF(X1507&lt;0.5,Riskregister!$K$6+(Riskregister!$L$6-Riskregister!$K$6)*SQRT(X1507/2),Riskregister!$L$6-(Riskregister!$L$6-Riskregister!$K$6)*SQRT((1-X1507)/2)))</f>
        <v>1122769.0981815809</v>
      </c>
      <c r="Z1507" s="30">
        <f t="shared" ca="1" si="926"/>
        <v>0.61362379084081775</v>
      </c>
      <c r="AA1507" s="30">
        <f t="shared" ca="1" si="926"/>
        <v>5.923144718578488E-2</v>
      </c>
      <c r="AB1507" s="30">
        <f ca="1">IF(Riskregister!$E$7="",0,COUNTIF(BH$4:BH$53,"&lt;"&amp;Z1507)*IF(AA1507&lt;0.5,Riskregister!$K$7+(Riskregister!$L$7-Riskregister!$K$7)*SQRT(AA1507/2),Riskregister!$L$7-(Riskregister!$L$7-Riskregister!$K$7)*SQRT((1-AA1507)/2)))</f>
        <v>771625.87784235552</v>
      </c>
      <c r="AC1507" s="30">
        <f t="shared" ca="1" si="927"/>
        <v>0.81874589807866116</v>
      </c>
      <c r="AD1507" s="30">
        <f t="shared" ca="1" si="927"/>
        <v>0.43881967280658285</v>
      </c>
      <c r="AE1507" s="30">
        <f ca="1">IF(Riskregister!$E$8="",0,COUNTIF(BI$4:BI$53,"&lt;"&amp;AC1507)*IF(AD1507&lt;0.5,Riskregister!$K$8+(Riskregister!$L$8-Riskregister!$K$8)*SQRT(AD1507/2),Riskregister!$L$8-(Riskregister!$L$8-Riskregister!$K$8)*SQRT((1-AD1507)/2)))</f>
        <v>10006146.295535825</v>
      </c>
      <c r="AF1507" s="30">
        <f t="shared" ca="1" si="928"/>
        <v>0.3074613066918761</v>
      </c>
      <c r="AG1507" s="30">
        <f t="shared" ca="1" si="928"/>
        <v>0.96446312988723093</v>
      </c>
      <c r="AH1507" s="30">
        <f>IF(Riskregister!$E$9="",0,COUNTIF(BJ$4:BJ$53,"&lt;"&amp;AF1507)*IF(AG1507&lt;0.5,Riskregister!$K$9+(Riskregister!$L$9-Riskregister!$K$9)*SQRT(AG1507/2),Riskregister!$L$9-(Riskregister!$L$9-Riskregister!$K$9)*SQRT((1-AG1507)/2)))</f>
        <v>0</v>
      </c>
      <c r="AI1507" s="30">
        <f t="shared" ca="1" si="929"/>
        <v>0.38684774874673222</v>
      </c>
      <c r="AJ1507" s="30">
        <f t="shared" ca="1" si="929"/>
        <v>0.70031974516297724</v>
      </c>
      <c r="AK1507" s="30">
        <f>IF(Riskregister!$E$10="",0,COUNTIF(BK$4:BK$53,"&lt;"&amp;AI1507)*IF(AJ1507&lt;0.5,Riskregister!$K$10+(Riskregister!$L$10-Riskregister!$K$10)*SQRT(AJ1507/2),Riskregister!$L$10-(Riskregister!$L$10-Riskregister!$K$10)*SQRT((1-AJ1507)/2)))</f>
        <v>0</v>
      </c>
      <c r="AL1507" s="30">
        <f t="shared" ca="1" si="930"/>
        <v>0.41928165106246573</v>
      </c>
      <c r="AM1507" s="30">
        <f t="shared" ca="1" si="930"/>
        <v>0.14062956730188347</v>
      </c>
      <c r="AN1507" s="30">
        <f>IF(Riskregister!$E$11="",0,COUNTIF(BL$4:BL$53,"&lt;"&amp;AL1507)*IF(AM1507&lt;0.5,Riskregister!$K$11+(Riskregister!$L$11-Riskregister!$K$11)*SQRT(AM1507/2),Riskregister!$L$11-(Riskregister!$L$11-Riskregister!$K$11)*SQRT((1-AM1507)/2)))</f>
        <v>0</v>
      </c>
      <c r="AO1507" s="30">
        <f t="shared" ca="1" si="931"/>
        <v>0.55279944449605389</v>
      </c>
      <c r="AP1507" s="30">
        <f t="shared" ca="1" si="931"/>
        <v>0.47929061847909915</v>
      </c>
      <c r="AQ1507" s="30">
        <f>IF(Riskregister!$E$12="",0,COUNTIF(BM$4:BM$53,"&lt;"&amp;AO1507)*IF(AP1507&lt;0.5,Riskregister!$K$12+(Riskregister!$L$12-Riskregister!$K$12)*SQRT(AP1507/2),Riskregister!$L$12-(Riskregister!$L$12-Riskregister!$K$12)*SQRT((1-AP1507)/2)))</f>
        <v>0</v>
      </c>
      <c r="AR1507" s="30">
        <f t="shared" ca="1" si="932"/>
        <v>0.54754719269919783</v>
      </c>
      <c r="AS1507" s="30">
        <f t="shared" ca="1" si="932"/>
        <v>0.20992526731303918</v>
      </c>
      <c r="AT1507" s="30">
        <f>IF(Riskregister!$E$13="",0,COUNTIF(BN$4:BN$53,"&lt;"&amp;AR1507)*IF(AS1507&lt;0.5,Riskregister!$K$13+(Riskregister!$L$13-Riskregister!$K$13)*SQRT(AS1507/2),Riskregister!$L$13-(Riskregister!$L$13-Riskregister!$K$13)*SQRT((1-AS1507)/2)))</f>
        <v>0</v>
      </c>
      <c r="AU1507" s="30">
        <f t="shared" ca="1" si="933"/>
        <v>0.64853138631565244</v>
      </c>
      <c r="AV1507" s="30">
        <f t="shared" ca="1" si="933"/>
        <v>0.56382658359699167</v>
      </c>
      <c r="AW1507" s="30">
        <f>IF(Riskregister!$E$14="",0,COUNTIF(BO$4:BO$53,"&lt;"&amp;AU1507)*IF(AV1507&lt;0.5,Riskregister!$K$14+(Riskregister!$L$14-Riskregister!$K$14)*SQRT(AV1507/2),Riskregister!$L$14-(Riskregister!$L$14-Riskregister!$K$14)*SQRT((1-AV1507)/2)))</f>
        <v>0</v>
      </c>
      <c r="AX1507" s="30">
        <f t="shared" ca="1" si="934"/>
        <v>0.50191646905500187</v>
      </c>
      <c r="AY1507" s="30">
        <f t="shared" ca="1" si="934"/>
        <v>0.20216086006207856</v>
      </c>
      <c r="AZ1507" s="30">
        <f>IF(Riskregister!$E$15="",0,COUNTIF(BP$4:BP$53,"&lt;"&amp;AX1507)*IF(AY1507&lt;0.5,Riskregister!$K$15+(Riskregister!$L$15-Riskregister!$K$15)*SQRT(AY1507/2),Riskregister!$L$15-(Riskregister!$L$15-Riskregister!$K$15)*SQRT((1-AY1507)/2)))</f>
        <v>0</v>
      </c>
      <c r="BA1507" s="30">
        <f t="shared" ca="1" si="935"/>
        <v>0.4194879632303925</v>
      </c>
      <c r="BB1507" s="30">
        <f t="shared" ca="1" si="935"/>
        <v>0.10414389943883695</v>
      </c>
      <c r="BC1507" s="30">
        <f>IF(Riskregister!$E$16="",0,COUNTIF(BQ$4:BQ$53,"&lt;"&amp;BA1507)*IF(BB1507&lt;0.5,Riskregister!$K$16+(Riskregister!$L$16-Riskregister!$K$16)*SQRT(BB1507/2),Riskregister!$L$16-(Riskregister!$L$16-Riskregister!$K$16)*SQRT((1-BB1507)/2)))</f>
        <v>0</v>
      </c>
      <c r="BD1507" s="30">
        <f t="shared" ca="1" si="911"/>
        <v>12595467.804682903</v>
      </c>
    </row>
    <row r="1508" spans="20:56" x14ac:dyDescent="0.35">
      <c r="T1508" s="30">
        <f t="shared" ca="1" si="924"/>
        <v>0.74948106106677082</v>
      </c>
      <c r="U1508" s="30">
        <f t="shared" ca="1" si="924"/>
        <v>0.67321013059563173</v>
      </c>
      <c r="V1508" s="30">
        <f ca="1">IF(Riskregister!$E$5="",0,COUNTIF(BF$4:BF$53,"&lt;"&amp;T1508)*IF(U1508&lt;0.5,Riskregister!$K$5+(Riskregister!$L$5-Riskregister!$K$5)*SQRT(U1508/2),Riskregister!$L$5-(Riskregister!$L$5-Riskregister!$K$5)*SQRT((1-U1508)/2)))</f>
        <v>2090501.8653511116</v>
      </c>
      <c r="W1508" s="30">
        <f t="shared" ca="1" si="925"/>
        <v>0.45106594869665995</v>
      </c>
      <c r="X1508" s="30">
        <f t="shared" ca="1" si="925"/>
        <v>0.85591553838416745</v>
      </c>
      <c r="Y1508" s="30">
        <f ca="1">IF(Riskregister!$E$6="",0,COUNTIF(BG$4:BG$53,"&lt;"&amp;W1508)*IF(X1508&lt;0.5,Riskregister!$K$6+(Riskregister!$L$6-Riskregister!$K$6)*SQRT(X1508/2),Riskregister!$L$6-(Riskregister!$L$6-Riskregister!$K$6)*SQRT((1-X1508)/2)))</f>
        <v>3033735.3823767556</v>
      </c>
      <c r="Z1508" s="30">
        <f t="shared" ca="1" si="926"/>
        <v>0.15579209595433041</v>
      </c>
      <c r="AA1508" s="30">
        <f t="shared" ca="1" si="926"/>
        <v>0.16253839386237057</v>
      </c>
      <c r="AB1508" s="30">
        <f ca="1">IF(Riskregister!$E$7="",0,COUNTIF(BH$4:BH$53,"&lt;"&amp;Z1508)*IF(AA1508&lt;0.5,Riskregister!$K$7+(Riskregister!$L$7-Riskregister!$K$7)*SQRT(AA1508/2),Riskregister!$L$7-(Riskregister!$L$7-Riskregister!$K$7)*SQRT((1-AA1508)/2)))</f>
        <v>599108.53910324094</v>
      </c>
      <c r="AC1508" s="30">
        <f t="shared" ca="1" si="927"/>
        <v>0.87887377105530551</v>
      </c>
      <c r="AD1508" s="30">
        <f t="shared" ca="1" si="927"/>
        <v>0.1548469173036936</v>
      </c>
      <c r="AE1508" s="30">
        <f ca="1">IF(Riskregister!$E$8="",0,COUNTIF(BI$4:BI$53,"&lt;"&amp;AC1508)*IF(AD1508&lt;0.5,Riskregister!$K$8+(Riskregister!$L$8-Riskregister!$K$8)*SQRT(AD1508/2),Riskregister!$L$8-(Riskregister!$L$8-Riskregister!$K$8)*SQRT((1-AD1508)/2)))</f>
        <v>8038891.7287627878</v>
      </c>
      <c r="AF1508" s="30">
        <f t="shared" ca="1" si="928"/>
        <v>0.61044064101556239</v>
      </c>
      <c r="AG1508" s="30">
        <f t="shared" ca="1" si="928"/>
        <v>0.931122970611172</v>
      </c>
      <c r="AH1508" s="30">
        <f>IF(Riskregister!$E$9="",0,COUNTIF(BJ$4:BJ$53,"&lt;"&amp;AF1508)*IF(AG1508&lt;0.5,Riskregister!$K$9+(Riskregister!$L$9-Riskregister!$K$9)*SQRT(AG1508/2),Riskregister!$L$9-(Riskregister!$L$9-Riskregister!$K$9)*SQRT((1-AG1508)/2)))</f>
        <v>0</v>
      </c>
      <c r="AI1508" s="30">
        <f t="shared" ca="1" si="929"/>
        <v>0.27294024591265076</v>
      </c>
      <c r="AJ1508" s="30">
        <f t="shared" ca="1" si="929"/>
        <v>0.51202713040234848</v>
      </c>
      <c r="AK1508" s="30">
        <f>IF(Riskregister!$E$10="",0,COUNTIF(BK$4:BK$53,"&lt;"&amp;AI1508)*IF(AJ1508&lt;0.5,Riskregister!$K$10+(Riskregister!$L$10-Riskregister!$K$10)*SQRT(AJ1508/2),Riskregister!$L$10-(Riskregister!$L$10-Riskregister!$K$10)*SQRT((1-AJ1508)/2)))</f>
        <v>0</v>
      </c>
      <c r="AL1508" s="30">
        <f t="shared" ca="1" si="930"/>
        <v>8.8039490931108522E-2</v>
      </c>
      <c r="AM1508" s="30">
        <f t="shared" ca="1" si="930"/>
        <v>0.67618206513641399</v>
      </c>
      <c r="AN1508" s="30">
        <f>IF(Riskregister!$E$11="",0,COUNTIF(BL$4:BL$53,"&lt;"&amp;AL1508)*IF(AM1508&lt;0.5,Riskregister!$K$11+(Riskregister!$L$11-Riskregister!$K$11)*SQRT(AM1508/2),Riskregister!$L$11-(Riskregister!$L$11-Riskregister!$K$11)*SQRT((1-AM1508)/2)))</f>
        <v>0</v>
      </c>
      <c r="AO1508" s="30">
        <f t="shared" ca="1" si="931"/>
        <v>7.45895188732697E-2</v>
      </c>
      <c r="AP1508" s="30">
        <f t="shared" ca="1" si="931"/>
        <v>0.33232543075474696</v>
      </c>
      <c r="AQ1508" s="30">
        <f>IF(Riskregister!$E$12="",0,COUNTIF(BM$4:BM$53,"&lt;"&amp;AO1508)*IF(AP1508&lt;0.5,Riskregister!$K$12+(Riskregister!$L$12-Riskregister!$K$12)*SQRT(AP1508/2),Riskregister!$L$12-(Riskregister!$L$12-Riskregister!$K$12)*SQRT((1-AP1508)/2)))</f>
        <v>0</v>
      </c>
      <c r="AR1508" s="30">
        <f t="shared" ca="1" si="932"/>
        <v>0.91446937127794981</v>
      </c>
      <c r="AS1508" s="30">
        <f t="shared" ca="1" si="932"/>
        <v>0.99536381953762032</v>
      </c>
      <c r="AT1508" s="30">
        <f>IF(Riskregister!$E$13="",0,COUNTIF(BN$4:BN$53,"&lt;"&amp;AR1508)*IF(AS1508&lt;0.5,Riskregister!$K$13+(Riskregister!$L$13-Riskregister!$K$13)*SQRT(AS1508/2),Riskregister!$L$13-(Riskregister!$L$13-Riskregister!$K$13)*SQRT((1-AS1508)/2)))</f>
        <v>0</v>
      </c>
      <c r="AU1508" s="30">
        <f t="shared" ca="1" si="933"/>
        <v>0.93974806412368561</v>
      </c>
      <c r="AV1508" s="30">
        <f t="shared" ca="1" si="933"/>
        <v>0.14786440516647337</v>
      </c>
      <c r="AW1508" s="30">
        <f>IF(Riskregister!$E$14="",0,COUNTIF(BO$4:BO$53,"&lt;"&amp;AU1508)*IF(AV1508&lt;0.5,Riskregister!$K$14+(Riskregister!$L$14-Riskregister!$K$14)*SQRT(AV1508/2),Riskregister!$L$14-(Riskregister!$L$14-Riskregister!$K$14)*SQRT((1-AV1508)/2)))</f>
        <v>0</v>
      </c>
      <c r="AX1508" s="30">
        <f t="shared" ca="1" si="934"/>
        <v>0.37635989719291429</v>
      </c>
      <c r="AY1508" s="30">
        <f t="shared" ca="1" si="934"/>
        <v>0.21960256055944127</v>
      </c>
      <c r="AZ1508" s="30">
        <f>IF(Riskregister!$E$15="",0,COUNTIF(BP$4:BP$53,"&lt;"&amp;AX1508)*IF(AY1508&lt;0.5,Riskregister!$K$15+(Riskregister!$L$15-Riskregister!$K$15)*SQRT(AY1508/2),Riskregister!$L$15-(Riskregister!$L$15-Riskregister!$K$15)*SQRT((1-AY1508)/2)))</f>
        <v>0</v>
      </c>
      <c r="BA1508" s="30">
        <f t="shared" ca="1" si="935"/>
        <v>0.82104280671578089</v>
      </c>
      <c r="BB1508" s="30">
        <f t="shared" ca="1" si="935"/>
        <v>0.77181318060092241</v>
      </c>
      <c r="BC1508" s="30">
        <f>IF(Riskregister!$E$16="",0,COUNTIF(BQ$4:BQ$53,"&lt;"&amp;BA1508)*IF(BB1508&lt;0.5,Riskregister!$K$16+(Riskregister!$L$16-Riskregister!$K$16)*SQRT(BB1508/2),Riskregister!$L$16-(Riskregister!$L$16-Riskregister!$K$16)*SQRT((1-BB1508)/2)))</f>
        <v>0</v>
      </c>
      <c r="BD1508" s="30">
        <f t="shared" ca="1" si="911"/>
        <v>13762237.515593896</v>
      </c>
    </row>
    <row r="1509" spans="20:56" x14ac:dyDescent="0.35">
      <c r="T1509" s="30">
        <f t="shared" ca="1" si="924"/>
        <v>0.83026712879802467</v>
      </c>
      <c r="U1509" s="30">
        <f t="shared" ca="1" si="924"/>
        <v>0.67153621709769173</v>
      </c>
      <c r="V1509" s="30">
        <f ca="1">IF(Riskregister!$E$5="",0,COUNTIF(BF$4:BF$53,"&lt;"&amp;T1509)*IF(U1509&lt;0.5,Riskregister!$K$5+(Riskregister!$L$5-Riskregister!$K$5)*SQRT(U1509/2),Riskregister!$L$5-(Riskregister!$L$5-Riskregister!$K$5)*SQRT((1-U1509)/2)))</f>
        <v>2088175.4826330522</v>
      </c>
      <c r="W1509" s="30">
        <f t="shared" ca="1" si="925"/>
        <v>0.78655886758186622</v>
      </c>
      <c r="X1509" s="30">
        <f t="shared" ca="1" si="925"/>
        <v>0.30548384627441549</v>
      </c>
      <c r="Y1509" s="30">
        <f ca="1">IF(Riskregister!$E$6="",0,COUNTIF(BG$4:BG$53,"&lt;"&amp;W1509)*IF(X1509&lt;0.5,Riskregister!$K$6+(Riskregister!$L$6-Riskregister!$K$6)*SQRT(X1509/2),Riskregister!$L$6-(Riskregister!$L$6-Riskregister!$K$6)*SQRT((1-X1509)/2)))</f>
        <v>2710439.4041717895</v>
      </c>
      <c r="Z1509" s="30">
        <f t="shared" ca="1" si="926"/>
        <v>0.60843807571990849</v>
      </c>
      <c r="AA1509" s="30">
        <f t="shared" ca="1" si="926"/>
        <v>0.11515096247537004</v>
      </c>
      <c r="AB1509" s="30">
        <f ca="1">IF(Riskregister!$E$7="",0,COUNTIF(BH$4:BH$53,"&lt;"&amp;Z1509)*IF(AA1509&lt;0.5,Riskregister!$K$7+(Riskregister!$L$7-Riskregister!$K$7)*SQRT(AA1509/2),Riskregister!$L$7-(Riskregister!$L$7-Riskregister!$K$7)*SQRT((1-AA1509)/2)))</f>
        <v>937874.83882983495</v>
      </c>
      <c r="AC1509" s="30">
        <f t="shared" ca="1" si="927"/>
        <v>0.7793939595116226</v>
      </c>
      <c r="AD1509" s="30">
        <f t="shared" ca="1" si="927"/>
        <v>0.94271839733983487</v>
      </c>
      <c r="AE1509" s="30">
        <f ca="1">IF(Riskregister!$E$8="",0,COUNTIF(BI$4:BI$53,"&lt;"&amp;AC1509)*IF(AD1509&lt;0.5,Riskregister!$K$8+(Riskregister!$L$8-Riskregister!$K$8)*SQRT(AD1509/2),Riskregister!$L$8-(Riskregister!$L$8-Riskregister!$K$8)*SQRT((1-AD1509)/2)))</f>
        <v>16818364.442286894</v>
      </c>
      <c r="AF1509" s="30">
        <f t="shared" ca="1" si="928"/>
        <v>0.25255427539316544</v>
      </c>
      <c r="AG1509" s="30">
        <f t="shared" ca="1" si="928"/>
        <v>9.3165521847297761E-2</v>
      </c>
      <c r="AH1509" s="30">
        <f>IF(Riskregister!$E$9="",0,COUNTIF(BJ$4:BJ$53,"&lt;"&amp;AF1509)*IF(AG1509&lt;0.5,Riskregister!$K$9+(Riskregister!$L$9-Riskregister!$K$9)*SQRT(AG1509/2),Riskregister!$L$9-(Riskregister!$L$9-Riskregister!$K$9)*SQRT((1-AG1509)/2)))</f>
        <v>0</v>
      </c>
      <c r="AI1509" s="30">
        <f t="shared" ca="1" si="929"/>
        <v>0.73425498732401462</v>
      </c>
      <c r="AJ1509" s="30">
        <f t="shared" ca="1" si="929"/>
        <v>0.12148284516811658</v>
      </c>
      <c r="AK1509" s="30">
        <f>IF(Riskregister!$E$10="",0,COUNTIF(BK$4:BK$53,"&lt;"&amp;AI1509)*IF(AJ1509&lt;0.5,Riskregister!$K$10+(Riskregister!$L$10-Riskregister!$K$10)*SQRT(AJ1509/2),Riskregister!$L$10-(Riskregister!$L$10-Riskregister!$K$10)*SQRT((1-AJ1509)/2)))</f>
        <v>0</v>
      </c>
      <c r="AL1509" s="30">
        <f t="shared" ca="1" si="930"/>
        <v>0.22059577352393922</v>
      </c>
      <c r="AM1509" s="30">
        <f t="shared" ca="1" si="930"/>
        <v>0.17795435105889734</v>
      </c>
      <c r="AN1509" s="30">
        <f>IF(Riskregister!$E$11="",0,COUNTIF(BL$4:BL$53,"&lt;"&amp;AL1509)*IF(AM1509&lt;0.5,Riskregister!$K$11+(Riskregister!$L$11-Riskregister!$K$11)*SQRT(AM1509/2),Riskregister!$L$11-(Riskregister!$L$11-Riskregister!$K$11)*SQRT((1-AM1509)/2)))</f>
        <v>0</v>
      </c>
      <c r="AO1509" s="30">
        <f t="shared" ca="1" si="931"/>
        <v>0.33007255753855536</v>
      </c>
      <c r="AP1509" s="30">
        <f t="shared" ca="1" si="931"/>
        <v>0.58692091231403321</v>
      </c>
      <c r="AQ1509" s="30">
        <f>IF(Riskregister!$E$12="",0,COUNTIF(BM$4:BM$53,"&lt;"&amp;AO1509)*IF(AP1509&lt;0.5,Riskregister!$K$12+(Riskregister!$L$12-Riskregister!$K$12)*SQRT(AP1509/2),Riskregister!$L$12-(Riskregister!$L$12-Riskregister!$K$12)*SQRT((1-AP1509)/2)))</f>
        <v>0</v>
      </c>
      <c r="AR1509" s="30">
        <f t="shared" ca="1" si="932"/>
        <v>0.27704532492138378</v>
      </c>
      <c r="AS1509" s="30">
        <f t="shared" ca="1" si="932"/>
        <v>0.3985890082217779</v>
      </c>
      <c r="AT1509" s="30">
        <f>IF(Riskregister!$E$13="",0,COUNTIF(BN$4:BN$53,"&lt;"&amp;AR1509)*IF(AS1509&lt;0.5,Riskregister!$K$13+(Riskregister!$L$13-Riskregister!$K$13)*SQRT(AS1509/2),Riskregister!$L$13-(Riskregister!$L$13-Riskregister!$K$13)*SQRT((1-AS1509)/2)))</f>
        <v>0</v>
      </c>
      <c r="AU1509" s="30">
        <f t="shared" ca="1" si="933"/>
        <v>0.52425981696521529</v>
      </c>
      <c r="AV1509" s="30">
        <f t="shared" ca="1" si="933"/>
        <v>0.39329864652050106</v>
      </c>
      <c r="AW1509" s="30">
        <f>IF(Riskregister!$E$14="",0,COUNTIF(BO$4:BO$53,"&lt;"&amp;AU1509)*IF(AV1509&lt;0.5,Riskregister!$K$14+(Riskregister!$L$14-Riskregister!$K$14)*SQRT(AV1509/2),Riskregister!$L$14-(Riskregister!$L$14-Riskregister!$K$14)*SQRT((1-AV1509)/2)))</f>
        <v>0</v>
      </c>
      <c r="AX1509" s="30">
        <f t="shared" ca="1" si="934"/>
        <v>0.23669065792573263</v>
      </c>
      <c r="AY1509" s="30">
        <f t="shared" ca="1" si="934"/>
        <v>0.29201701186622853</v>
      </c>
      <c r="AZ1509" s="30">
        <f>IF(Riskregister!$E$15="",0,COUNTIF(BP$4:BP$53,"&lt;"&amp;AX1509)*IF(AY1509&lt;0.5,Riskregister!$K$15+(Riskregister!$L$15-Riskregister!$K$15)*SQRT(AY1509/2),Riskregister!$L$15-(Riskregister!$L$15-Riskregister!$K$15)*SQRT((1-AY1509)/2)))</f>
        <v>0</v>
      </c>
      <c r="BA1509" s="30">
        <f t="shared" ca="1" si="935"/>
        <v>0.97003728975844217</v>
      </c>
      <c r="BB1509" s="30">
        <f t="shared" ca="1" si="935"/>
        <v>2.1578266448868288E-2</v>
      </c>
      <c r="BC1509" s="30">
        <f>IF(Riskregister!$E$16="",0,COUNTIF(BQ$4:BQ$53,"&lt;"&amp;BA1509)*IF(BB1509&lt;0.5,Riskregister!$K$16+(Riskregister!$L$16-Riskregister!$K$16)*SQRT(BB1509/2),Riskregister!$L$16-(Riskregister!$L$16-Riskregister!$K$16)*SQRT((1-BB1509)/2)))</f>
        <v>0</v>
      </c>
      <c r="BD1509" s="30">
        <f t="shared" ca="1" si="911"/>
        <v>22554854.167921569</v>
      </c>
    </row>
    <row r="1510" spans="20:56" x14ac:dyDescent="0.35">
      <c r="T1510" s="30">
        <f t="shared" ca="1" si="924"/>
        <v>4.8875507622971881E-3</v>
      </c>
      <c r="U1510" s="30">
        <f t="shared" ca="1" si="924"/>
        <v>0.99262465994775306</v>
      </c>
      <c r="V1510" s="30">
        <f ca="1">IF(Riskregister!$E$5="",0,COUNTIF(BF$4:BF$53,"&lt;"&amp;T1510)*IF(U1510&lt;0.5,Riskregister!$K$5+(Riskregister!$L$5-Riskregister!$K$5)*SQRT(U1510/2),Riskregister!$L$5-(Riskregister!$L$5-Riskregister!$K$5)*SQRT((1-U1510)/2)))</f>
        <v>0</v>
      </c>
      <c r="W1510" s="30">
        <f t="shared" ca="1" si="925"/>
        <v>0.5824803531948729</v>
      </c>
      <c r="X1510" s="30">
        <f t="shared" ca="1" si="925"/>
        <v>0.15604313560945926</v>
      </c>
      <c r="Y1510" s="30">
        <f ca="1">IF(Riskregister!$E$6="",0,COUNTIF(BG$4:BG$53,"&lt;"&amp;W1510)*IF(X1510&lt;0.5,Riskregister!$K$6+(Riskregister!$L$6-Riskregister!$K$6)*SQRT(X1510/2),Riskregister!$L$6-(Riskregister!$L$6-Riskregister!$K$6)*SQRT((1-X1510)/2)))</f>
        <v>1405564.2787755022</v>
      </c>
      <c r="Z1510" s="30">
        <f t="shared" ca="1" si="926"/>
        <v>0.82489674499735954</v>
      </c>
      <c r="AA1510" s="30">
        <f t="shared" ca="1" si="926"/>
        <v>0.19610207503773847</v>
      </c>
      <c r="AB1510" s="30">
        <f ca="1">IF(Riskregister!$E$7="",0,COUNTIF(BH$4:BH$53,"&lt;"&amp;Z1510)*IF(AA1510&lt;0.5,Riskregister!$K$7+(Riskregister!$L$7-Riskregister!$K$7)*SQRT(AA1510/2),Riskregister!$L$7-(Riskregister!$L$7-Riskregister!$K$7)*SQRT((1-AA1510)/2)))</f>
        <v>1436362.7222178357</v>
      </c>
      <c r="AC1510" s="30">
        <f t="shared" ca="1" si="927"/>
        <v>0.81700757592581885</v>
      </c>
      <c r="AD1510" s="30">
        <f t="shared" ca="1" si="927"/>
        <v>0.60354827282291656</v>
      </c>
      <c r="AE1510" s="30">
        <f ca="1">IF(Riskregister!$E$8="",0,COUNTIF(BI$4:BI$53,"&lt;"&amp;AC1510)*IF(AD1510&lt;0.5,Riskregister!$K$8+(Riskregister!$L$8-Riskregister!$K$8)*SQRT(AD1510/2),Riskregister!$L$8-(Riskregister!$L$8-Riskregister!$K$8)*SQRT((1-AD1510)/2)))</f>
        <v>11629758.114203975</v>
      </c>
      <c r="AF1510" s="30">
        <f t="shared" ca="1" si="928"/>
        <v>0.87505425668360071</v>
      </c>
      <c r="AG1510" s="30">
        <f t="shared" ca="1" si="928"/>
        <v>0.92771827533989848</v>
      </c>
      <c r="AH1510" s="30">
        <f>IF(Riskregister!$E$9="",0,COUNTIF(BJ$4:BJ$53,"&lt;"&amp;AF1510)*IF(AG1510&lt;0.5,Riskregister!$K$9+(Riskregister!$L$9-Riskregister!$K$9)*SQRT(AG1510/2),Riskregister!$L$9-(Riskregister!$L$9-Riskregister!$K$9)*SQRT((1-AG1510)/2)))</f>
        <v>0</v>
      </c>
      <c r="AI1510" s="30">
        <f t="shared" ca="1" si="929"/>
        <v>0.43364945735462013</v>
      </c>
      <c r="AJ1510" s="30">
        <f t="shared" ca="1" si="929"/>
        <v>0.71665240306218148</v>
      </c>
      <c r="AK1510" s="30">
        <f>IF(Riskregister!$E$10="",0,COUNTIF(BK$4:BK$53,"&lt;"&amp;AI1510)*IF(AJ1510&lt;0.5,Riskregister!$K$10+(Riskregister!$L$10-Riskregister!$K$10)*SQRT(AJ1510/2),Riskregister!$L$10-(Riskregister!$L$10-Riskregister!$K$10)*SQRT((1-AJ1510)/2)))</f>
        <v>0</v>
      </c>
      <c r="AL1510" s="30">
        <f t="shared" ca="1" si="930"/>
        <v>0.97104625815554224</v>
      </c>
      <c r="AM1510" s="30">
        <f t="shared" ca="1" si="930"/>
        <v>0.66855888371927097</v>
      </c>
      <c r="AN1510" s="30">
        <f>IF(Riskregister!$E$11="",0,COUNTIF(BL$4:BL$53,"&lt;"&amp;AL1510)*IF(AM1510&lt;0.5,Riskregister!$K$11+(Riskregister!$L$11-Riskregister!$K$11)*SQRT(AM1510/2),Riskregister!$L$11-(Riskregister!$L$11-Riskregister!$K$11)*SQRT((1-AM1510)/2)))</f>
        <v>0</v>
      </c>
      <c r="AO1510" s="30">
        <f t="shared" ca="1" si="931"/>
        <v>0.21061041461057939</v>
      </c>
      <c r="AP1510" s="30">
        <f t="shared" ca="1" si="931"/>
        <v>0.27560098359728691</v>
      </c>
      <c r="AQ1510" s="30">
        <f>IF(Riskregister!$E$12="",0,COUNTIF(BM$4:BM$53,"&lt;"&amp;AO1510)*IF(AP1510&lt;0.5,Riskregister!$K$12+(Riskregister!$L$12-Riskregister!$K$12)*SQRT(AP1510/2),Riskregister!$L$12-(Riskregister!$L$12-Riskregister!$K$12)*SQRT((1-AP1510)/2)))</f>
        <v>0</v>
      </c>
      <c r="AR1510" s="30">
        <f t="shared" ca="1" si="932"/>
        <v>0.87359039245775638</v>
      </c>
      <c r="AS1510" s="30">
        <f t="shared" ca="1" si="932"/>
        <v>0.32844770434240489</v>
      </c>
      <c r="AT1510" s="30">
        <f>IF(Riskregister!$E$13="",0,COUNTIF(BN$4:BN$53,"&lt;"&amp;AR1510)*IF(AS1510&lt;0.5,Riskregister!$K$13+(Riskregister!$L$13-Riskregister!$K$13)*SQRT(AS1510/2),Riskregister!$L$13-(Riskregister!$L$13-Riskregister!$K$13)*SQRT((1-AS1510)/2)))</f>
        <v>0</v>
      </c>
      <c r="AU1510" s="30">
        <f t="shared" ca="1" si="933"/>
        <v>0.18806058027259009</v>
      </c>
      <c r="AV1510" s="30">
        <f t="shared" ca="1" si="933"/>
        <v>0.76926681092180327</v>
      </c>
      <c r="AW1510" s="30">
        <f>IF(Riskregister!$E$14="",0,COUNTIF(BO$4:BO$53,"&lt;"&amp;AU1510)*IF(AV1510&lt;0.5,Riskregister!$K$14+(Riskregister!$L$14-Riskregister!$K$14)*SQRT(AV1510/2),Riskregister!$L$14-(Riskregister!$L$14-Riskregister!$K$14)*SQRT((1-AV1510)/2)))</f>
        <v>0</v>
      </c>
      <c r="AX1510" s="30">
        <f t="shared" ca="1" si="934"/>
        <v>0.10281125962585802</v>
      </c>
      <c r="AY1510" s="30">
        <f t="shared" ca="1" si="934"/>
        <v>0.13318266577724835</v>
      </c>
      <c r="AZ1510" s="30">
        <f>IF(Riskregister!$E$15="",0,COUNTIF(BP$4:BP$53,"&lt;"&amp;AX1510)*IF(AY1510&lt;0.5,Riskregister!$K$15+(Riskregister!$L$15-Riskregister!$K$15)*SQRT(AY1510/2),Riskregister!$L$15-(Riskregister!$L$15-Riskregister!$K$15)*SQRT((1-AY1510)/2)))</f>
        <v>0</v>
      </c>
      <c r="BA1510" s="30">
        <f t="shared" ca="1" si="935"/>
        <v>0.90341047848683109</v>
      </c>
      <c r="BB1510" s="30">
        <f t="shared" ca="1" si="935"/>
        <v>0.43838712582652839</v>
      </c>
      <c r="BC1510" s="30">
        <f>IF(Riskregister!$E$16="",0,COUNTIF(BQ$4:BQ$53,"&lt;"&amp;BA1510)*IF(BB1510&lt;0.5,Riskregister!$K$16+(Riskregister!$L$16-Riskregister!$K$16)*SQRT(BB1510/2),Riskregister!$L$16-(Riskregister!$L$16-Riskregister!$K$16)*SQRT((1-BB1510)/2)))</f>
        <v>0</v>
      </c>
      <c r="BD1510" s="30">
        <f t="shared" ca="1" si="911"/>
        <v>14471685.115197312</v>
      </c>
    </row>
    <row r="1511" spans="20:56" x14ac:dyDescent="0.35">
      <c r="T1511" s="30">
        <f t="shared" ca="1" si="924"/>
        <v>0.78347434444033726</v>
      </c>
      <c r="U1511" s="30">
        <f t="shared" ca="1" si="924"/>
        <v>0.67420507615680858</v>
      </c>
      <c r="V1511" s="30">
        <f ca="1">IF(Riskregister!$E$5="",0,COUNTIF(BF$4:BF$53,"&lt;"&amp;T1511)*IF(U1511&lt;0.5,Riskregister!$K$5+(Riskregister!$L$5-Riskregister!$K$5)*SQRT(U1511/2),Riskregister!$L$5-(Riskregister!$L$5-Riskregister!$K$5)*SQRT((1-U1511)/2)))</f>
        <v>2091887.4513706586</v>
      </c>
      <c r="W1511" s="30">
        <f t="shared" ca="1" si="925"/>
        <v>0.90178930727441753</v>
      </c>
      <c r="X1511" s="30">
        <f t="shared" ca="1" si="925"/>
        <v>0.45162308531377726</v>
      </c>
      <c r="Y1511" s="30">
        <f ca="1">IF(Riskregister!$E$6="",0,COUNTIF(BG$4:BG$53,"&lt;"&amp;W1511)*IF(X1511&lt;0.5,Riskregister!$K$6+(Riskregister!$L$6-Riskregister!$K$6)*SQRT(X1511/2),Riskregister!$L$6-(Riskregister!$L$6-Riskregister!$K$6)*SQRT((1-X1511)/2)))</f>
        <v>4221413.504873842</v>
      </c>
      <c r="Z1511" s="30">
        <f t="shared" ca="1" si="926"/>
        <v>0.53687562880418838</v>
      </c>
      <c r="AA1511" s="30">
        <f t="shared" ca="1" si="926"/>
        <v>0.70461978106552925</v>
      </c>
      <c r="AB1511" s="30">
        <f ca="1">IF(Riskregister!$E$7="",0,COUNTIF(BH$4:BH$53,"&lt;"&amp;Z1511)*IF(AA1511&lt;0.5,Riskregister!$K$7+(Riskregister!$L$7-Riskregister!$K$7)*SQRT(AA1511/2),Riskregister!$L$7-(Riskregister!$L$7-Riskregister!$K$7)*SQRT((1-AA1511)/2)))</f>
        <v>1592960.1108058488</v>
      </c>
      <c r="AC1511" s="30">
        <f t="shared" ca="1" si="927"/>
        <v>0.15051921099184673</v>
      </c>
      <c r="AD1511" s="30">
        <f t="shared" ca="1" si="927"/>
        <v>0.52138666319645388</v>
      </c>
      <c r="AE1511" s="30">
        <f ca="1">IF(Riskregister!$E$8="",0,COUNTIF(BI$4:BI$53,"&lt;"&amp;AC1511)*IF(AD1511&lt;0.5,Riskregister!$K$8+(Riskregister!$L$8-Riskregister!$K$8)*SQRT(AD1511/2),Riskregister!$L$8-(Riskregister!$L$8-Riskregister!$K$8)*SQRT((1-AD1511)/2)))</f>
        <v>2700807.9016760765</v>
      </c>
      <c r="AF1511" s="30">
        <f t="shared" ca="1" si="928"/>
        <v>0.73353517043172056</v>
      </c>
      <c r="AG1511" s="30">
        <f t="shared" ca="1" si="928"/>
        <v>0.57407570212051351</v>
      </c>
      <c r="AH1511" s="30">
        <f>IF(Riskregister!$E$9="",0,COUNTIF(BJ$4:BJ$53,"&lt;"&amp;AF1511)*IF(AG1511&lt;0.5,Riskregister!$K$9+(Riskregister!$L$9-Riskregister!$K$9)*SQRT(AG1511/2),Riskregister!$L$9-(Riskregister!$L$9-Riskregister!$K$9)*SQRT((1-AG1511)/2)))</f>
        <v>0</v>
      </c>
      <c r="AI1511" s="30">
        <f t="shared" ca="1" si="929"/>
        <v>0.36069099616866274</v>
      </c>
      <c r="AJ1511" s="30">
        <f t="shared" ca="1" si="929"/>
        <v>0.66944275626850269</v>
      </c>
      <c r="AK1511" s="30">
        <f>IF(Riskregister!$E$10="",0,COUNTIF(BK$4:BK$53,"&lt;"&amp;AI1511)*IF(AJ1511&lt;0.5,Riskregister!$K$10+(Riskregister!$L$10-Riskregister!$K$10)*SQRT(AJ1511/2),Riskregister!$L$10-(Riskregister!$L$10-Riskregister!$K$10)*SQRT((1-AJ1511)/2)))</f>
        <v>0</v>
      </c>
      <c r="AL1511" s="30">
        <f t="shared" ca="1" si="930"/>
        <v>0.360780612581585</v>
      </c>
      <c r="AM1511" s="30">
        <f t="shared" ca="1" si="930"/>
        <v>0.2833200148695163</v>
      </c>
      <c r="AN1511" s="30">
        <f>IF(Riskregister!$E$11="",0,COUNTIF(BL$4:BL$53,"&lt;"&amp;AL1511)*IF(AM1511&lt;0.5,Riskregister!$K$11+(Riskregister!$L$11-Riskregister!$K$11)*SQRT(AM1511/2),Riskregister!$L$11-(Riskregister!$L$11-Riskregister!$K$11)*SQRT((1-AM1511)/2)))</f>
        <v>0</v>
      </c>
      <c r="AO1511" s="30">
        <f t="shared" ca="1" si="931"/>
        <v>0.13687297699386236</v>
      </c>
      <c r="AP1511" s="30">
        <f t="shared" ca="1" si="931"/>
        <v>0.13073151312611231</v>
      </c>
      <c r="AQ1511" s="30">
        <f>IF(Riskregister!$E$12="",0,COUNTIF(BM$4:BM$53,"&lt;"&amp;AO1511)*IF(AP1511&lt;0.5,Riskregister!$K$12+(Riskregister!$L$12-Riskregister!$K$12)*SQRT(AP1511/2),Riskregister!$L$12-(Riskregister!$L$12-Riskregister!$K$12)*SQRT((1-AP1511)/2)))</f>
        <v>0</v>
      </c>
      <c r="AR1511" s="30">
        <f t="shared" ca="1" si="932"/>
        <v>0.95371495991781552</v>
      </c>
      <c r="AS1511" s="30">
        <f t="shared" ca="1" si="932"/>
        <v>0.42732424389179424</v>
      </c>
      <c r="AT1511" s="30">
        <f>IF(Riskregister!$E$13="",0,COUNTIF(BN$4:BN$53,"&lt;"&amp;AR1511)*IF(AS1511&lt;0.5,Riskregister!$K$13+(Riskregister!$L$13-Riskregister!$K$13)*SQRT(AS1511/2),Riskregister!$L$13-(Riskregister!$L$13-Riskregister!$K$13)*SQRT((1-AS1511)/2)))</f>
        <v>0</v>
      </c>
      <c r="AU1511" s="30">
        <f t="shared" ca="1" si="933"/>
        <v>0.4919142977543044</v>
      </c>
      <c r="AV1511" s="30">
        <f t="shared" ca="1" si="933"/>
        <v>0.1989554862513111</v>
      </c>
      <c r="AW1511" s="30">
        <f>IF(Riskregister!$E$14="",0,COUNTIF(BO$4:BO$53,"&lt;"&amp;AU1511)*IF(AV1511&lt;0.5,Riskregister!$K$14+(Riskregister!$L$14-Riskregister!$K$14)*SQRT(AV1511/2),Riskregister!$L$14-(Riskregister!$L$14-Riskregister!$K$14)*SQRT((1-AV1511)/2)))</f>
        <v>0</v>
      </c>
      <c r="AX1511" s="30">
        <f t="shared" ca="1" si="934"/>
        <v>0.73666324118610604</v>
      </c>
      <c r="AY1511" s="30">
        <f t="shared" ca="1" si="934"/>
        <v>0.75011861542403957</v>
      </c>
      <c r="AZ1511" s="30">
        <f>IF(Riskregister!$E$15="",0,COUNTIF(BP$4:BP$53,"&lt;"&amp;AX1511)*IF(AY1511&lt;0.5,Riskregister!$K$15+(Riskregister!$L$15-Riskregister!$K$15)*SQRT(AY1511/2),Riskregister!$L$15-(Riskregister!$L$15-Riskregister!$K$15)*SQRT((1-AY1511)/2)))</f>
        <v>0</v>
      </c>
      <c r="BA1511" s="30">
        <f t="shared" ca="1" si="935"/>
        <v>0.32408818375561466</v>
      </c>
      <c r="BB1511" s="30">
        <f t="shared" ca="1" si="935"/>
        <v>0.86557868823334561</v>
      </c>
      <c r="BC1511" s="30">
        <f>IF(Riskregister!$E$16="",0,COUNTIF(BQ$4:BQ$53,"&lt;"&amp;BA1511)*IF(BB1511&lt;0.5,Riskregister!$K$16+(Riskregister!$L$16-Riskregister!$K$16)*SQRT(BB1511/2),Riskregister!$L$16-(Riskregister!$L$16-Riskregister!$K$16)*SQRT((1-BB1511)/2)))</f>
        <v>0</v>
      </c>
      <c r="BD1511" s="30">
        <f t="shared" ca="1" si="911"/>
        <v>10607068.968726426</v>
      </c>
    </row>
    <row r="1512" spans="20:56" x14ac:dyDescent="0.35">
      <c r="T1512" s="30">
        <f t="shared" ca="1" si="924"/>
        <v>0.2867200844100648</v>
      </c>
      <c r="U1512" s="30">
        <f t="shared" ca="1" si="924"/>
        <v>0.84582081720156521</v>
      </c>
      <c r="V1512" s="30">
        <f ca="1">IF(Riskregister!$E$5="",0,COUNTIF(BF$4:BF$53,"&lt;"&amp;T1512)*IF(U1512&lt;0.5,Riskregister!$K$5+(Riskregister!$L$5-Riskregister!$K$5)*SQRT(U1512/2),Riskregister!$L$5-(Riskregister!$L$5-Riskregister!$K$5)*SQRT((1-U1512)/2)))</f>
        <v>950114.8883319255</v>
      </c>
      <c r="W1512" s="30">
        <f t="shared" ca="1" si="925"/>
        <v>3.3656921739178114E-2</v>
      </c>
      <c r="X1512" s="30">
        <f t="shared" ca="1" si="925"/>
        <v>0.43977095464554339</v>
      </c>
      <c r="Y1512" s="30">
        <f ca="1">IF(Riskregister!$E$6="",0,COUNTIF(BG$4:BG$53,"&lt;"&amp;W1512)*IF(X1512&lt;0.5,Riskregister!$K$6+(Riskregister!$L$6-Riskregister!$K$6)*SQRT(X1512/2),Riskregister!$L$6-(Riskregister!$L$6-Riskregister!$K$6)*SQRT((1-X1512)/2)))</f>
        <v>0</v>
      </c>
      <c r="Z1512" s="30">
        <f t="shared" ca="1" si="926"/>
        <v>0.67605184689710462</v>
      </c>
      <c r="AA1512" s="30">
        <f t="shared" ca="1" si="926"/>
        <v>0.67440042473918071</v>
      </c>
      <c r="AB1512" s="30">
        <f ca="1">IF(Riskregister!$E$7="",0,COUNTIF(BH$4:BH$53,"&lt;"&amp;Z1512)*IF(AA1512&lt;0.5,Riskregister!$K$7+(Riskregister!$L$7-Riskregister!$K$7)*SQRT(AA1512/2),Riskregister!$L$7-(Riskregister!$L$7-Riskregister!$K$7)*SQRT((1-AA1512)/2)))</f>
        <v>1811462.8356750901</v>
      </c>
      <c r="AC1512" s="30">
        <f t="shared" ca="1" si="927"/>
        <v>0.97356566473919182</v>
      </c>
      <c r="AD1512" s="30">
        <f t="shared" ca="1" si="927"/>
        <v>0.60514151898008195</v>
      </c>
      <c r="AE1512" s="30">
        <f ca="1">IF(Riskregister!$E$8="",0,COUNTIF(BI$4:BI$53,"&lt;"&amp;AC1512)*IF(AD1512&lt;0.5,Riskregister!$K$8+(Riskregister!$L$8-Riskregister!$K$8)*SQRT(AD1512/2),Riskregister!$L$8-(Riskregister!$L$8-Riskregister!$K$8)*SQRT((1-AD1512)/2)))</f>
        <v>17469891.092925817</v>
      </c>
      <c r="AF1512" s="30">
        <f t="shared" ca="1" si="928"/>
        <v>0.49827214078909821</v>
      </c>
      <c r="AG1512" s="30">
        <f t="shared" ca="1" si="928"/>
        <v>0.60096001179256653</v>
      </c>
      <c r="AH1512" s="30">
        <f>IF(Riskregister!$E$9="",0,COUNTIF(BJ$4:BJ$53,"&lt;"&amp;AF1512)*IF(AG1512&lt;0.5,Riskregister!$K$9+(Riskregister!$L$9-Riskregister!$K$9)*SQRT(AG1512/2),Riskregister!$L$9-(Riskregister!$L$9-Riskregister!$K$9)*SQRT((1-AG1512)/2)))</f>
        <v>0</v>
      </c>
      <c r="AI1512" s="30">
        <f t="shared" ca="1" si="929"/>
        <v>0.39879339855338536</v>
      </c>
      <c r="AJ1512" s="30">
        <f t="shared" ca="1" si="929"/>
        <v>0.37842528190845348</v>
      </c>
      <c r="AK1512" s="30">
        <f>IF(Riskregister!$E$10="",0,COUNTIF(BK$4:BK$53,"&lt;"&amp;AI1512)*IF(AJ1512&lt;0.5,Riskregister!$K$10+(Riskregister!$L$10-Riskregister!$K$10)*SQRT(AJ1512/2),Riskregister!$L$10-(Riskregister!$L$10-Riskregister!$K$10)*SQRT((1-AJ1512)/2)))</f>
        <v>0</v>
      </c>
      <c r="AL1512" s="30">
        <f t="shared" ca="1" si="930"/>
        <v>0.45342008642163167</v>
      </c>
      <c r="AM1512" s="30">
        <f t="shared" ca="1" si="930"/>
        <v>0.82584137214267173</v>
      </c>
      <c r="AN1512" s="30">
        <f>IF(Riskregister!$E$11="",0,COUNTIF(BL$4:BL$53,"&lt;"&amp;AL1512)*IF(AM1512&lt;0.5,Riskregister!$K$11+(Riskregister!$L$11-Riskregister!$K$11)*SQRT(AM1512/2),Riskregister!$L$11-(Riskregister!$L$11-Riskregister!$K$11)*SQRT((1-AM1512)/2)))</f>
        <v>0</v>
      </c>
      <c r="AO1512" s="30">
        <f t="shared" ca="1" si="931"/>
        <v>9.0148302790291623E-3</v>
      </c>
      <c r="AP1512" s="30">
        <f t="shared" ca="1" si="931"/>
        <v>0.29419703883405646</v>
      </c>
      <c r="AQ1512" s="30">
        <f>IF(Riskregister!$E$12="",0,COUNTIF(BM$4:BM$53,"&lt;"&amp;AO1512)*IF(AP1512&lt;0.5,Riskregister!$K$12+(Riskregister!$L$12-Riskregister!$K$12)*SQRT(AP1512/2),Riskregister!$L$12-(Riskregister!$L$12-Riskregister!$K$12)*SQRT((1-AP1512)/2)))</f>
        <v>0</v>
      </c>
      <c r="AR1512" s="30">
        <f t="shared" ca="1" si="932"/>
        <v>0.61652579633087001</v>
      </c>
      <c r="AS1512" s="30">
        <f t="shared" ca="1" si="932"/>
        <v>0.56752434223667736</v>
      </c>
      <c r="AT1512" s="30">
        <f>IF(Riskregister!$E$13="",0,COUNTIF(BN$4:BN$53,"&lt;"&amp;AR1512)*IF(AS1512&lt;0.5,Riskregister!$K$13+(Riskregister!$L$13-Riskregister!$K$13)*SQRT(AS1512/2),Riskregister!$L$13-(Riskregister!$L$13-Riskregister!$K$13)*SQRT((1-AS1512)/2)))</f>
        <v>0</v>
      </c>
      <c r="AU1512" s="30">
        <f t="shared" ca="1" si="933"/>
        <v>0.40361498029460674</v>
      </c>
      <c r="AV1512" s="30">
        <f t="shared" ca="1" si="933"/>
        <v>0.7033237617190925</v>
      </c>
      <c r="AW1512" s="30">
        <f>IF(Riskregister!$E$14="",0,COUNTIF(BO$4:BO$53,"&lt;"&amp;AU1512)*IF(AV1512&lt;0.5,Riskregister!$K$14+(Riskregister!$L$14-Riskregister!$K$14)*SQRT(AV1512/2),Riskregister!$L$14-(Riskregister!$L$14-Riskregister!$K$14)*SQRT((1-AV1512)/2)))</f>
        <v>0</v>
      </c>
      <c r="AX1512" s="30">
        <f t="shared" ca="1" si="934"/>
        <v>0.67968295441602844</v>
      </c>
      <c r="AY1512" s="30">
        <f t="shared" ca="1" si="934"/>
        <v>0.50304406736104501</v>
      </c>
      <c r="AZ1512" s="30">
        <f>IF(Riskregister!$E$15="",0,COUNTIF(BP$4:BP$53,"&lt;"&amp;AX1512)*IF(AY1512&lt;0.5,Riskregister!$K$15+(Riskregister!$L$15-Riskregister!$K$15)*SQRT(AY1512/2),Riskregister!$L$15-(Riskregister!$L$15-Riskregister!$K$15)*SQRT((1-AY1512)/2)))</f>
        <v>0</v>
      </c>
      <c r="BA1512" s="30">
        <f t="shared" ca="1" si="935"/>
        <v>0.92868626509087093</v>
      </c>
      <c r="BB1512" s="30">
        <f t="shared" ca="1" si="935"/>
        <v>1.1775259999827314E-2</v>
      </c>
      <c r="BC1512" s="30">
        <f>IF(Riskregister!$E$16="",0,COUNTIF(BQ$4:BQ$53,"&lt;"&amp;BA1512)*IF(BB1512&lt;0.5,Riskregister!$K$16+(Riskregister!$L$16-Riskregister!$K$16)*SQRT(BB1512/2),Riskregister!$L$16-(Riskregister!$L$16-Riskregister!$K$16)*SQRT((1-BB1512)/2)))</f>
        <v>0</v>
      </c>
      <c r="BD1512" s="30">
        <f t="shared" ca="1" si="911"/>
        <v>20231468.816932831</v>
      </c>
    </row>
    <row r="1513" spans="20:56" x14ac:dyDescent="0.35">
      <c r="T1513" s="30">
        <f t="shared" ca="1" si="924"/>
        <v>0.9475386486212789</v>
      </c>
      <c r="U1513" s="30">
        <f t="shared" ca="1" si="924"/>
        <v>0.8977081978634166</v>
      </c>
      <c r="V1513" s="30">
        <f ca="1">IF(Riskregister!$E$5="",0,COUNTIF(BF$4:BF$53,"&lt;"&amp;T1513)*IF(U1513&lt;0.5,Riskregister!$K$5+(Riskregister!$L$5-Riskregister!$K$5)*SQRT(U1513/2),Riskregister!$L$5-(Riskregister!$L$5-Riskregister!$K$5)*SQRT((1-U1513)/2)))</f>
        <v>3487613.0241574291</v>
      </c>
      <c r="W1513" s="30">
        <f t="shared" ca="1" si="925"/>
        <v>0.54977083192384657</v>
      </c>
      <c r="X1513" s="30">
        <f t="shared" ca="1" si="925"/>
        <v>0.55127079288173975</v>
      </c>
      <c r="Y1513" s="30">
        <f ca="1">IF(Riskregister!$E$6="",0,COUNTIF(BG$4:BG$53,"&lt;"&amp;W1513)*IF(X1513&lt;0.5,Riskregister!$K$6+(Riskregister!$L$6-Riskregister!$K$6)*SQRT(X1513/2),Riskregister!$L$6-(Riskregister!$L$6-Riskregister!$K$6)*SQRT((1-X1513)/2)))</f>
        <v>2294782.9281506925</v>
      </c>
      <c r="Z1513" s="30">
        <f t="shared" ca="1" si="926"/>
        <v>0.31062541547982303</v>
      </c>
      <c r="AA1513" s="30">
        <f t="shared" ca="1" si="926"/>
        <v>0.77657186255782351</v>
      </c>
      <c r="AB1513" s="30">
        <f ca="1">IF(Riskregister!$E$7="",0,COUNTIF(BH$4:BH$53,"&lt;"&amp;Z1513)*IF(AA1513&lt;0.5,Riskregister!$K$7+(Riskregister!$L$7-Riskregister!$K$7)*SQRT(AA1513/2),Riskregister!$L$7-(Riskregister!$L$7-Riskregister!$K$7)*SQRT((1-AA1513)/2)))</f>
        <v>1415086.0443976969</v>
      </c>
      <c r="AC1513" s="30">
        <f t="shared" ca="1" si="927"/>
        <v>0.62701852898773458</v>
      </c>
      <c r="AD1513" s="30">
        <f t="shared" ca="1" si="927"/>
        <v>0.97771060219987582</v>
      </c>
      <c r="AE1513" s="30">
        <f ca="1">IF(Riskregister!$E$8="",0,COUNTIF(BI$4:BI$53,"&lt;"&amp;AC1513)*IF(AD1513&lt;0.5,Riskregister!$K$8+(Riskregister!$L$8-Riskregister!$K$8)*SQRT(AD1513/2),Riskregister!$L$8-(Riskregister!$L$8-Riskregister!$K$8)*SQRT((1-AD1513)/2)))</f>
        <v>13511484.770544372</v>
      </c>
      <c r="AF1513" s="30">
        <f t="shared" ca="1" si="928"/>
        <v>4.5203124801789452E-2</v>
      </c>
      <c r="AG1513" s="30">
        <f t="shared" ca="1" si="928"/>
        <v>0.92044016400667994</v>
      </c>
      <c r="AH1513" s="30">
        <f>IF(Riskregister!$E$9="",0,COUNTIF(BJ$4:BJ$53,"&lt;"&amp;AF1513)*IF(AG1513&lt;0.5,Riskregister!$K$9+(Riskregister!$L$9-Riskregister!$K$9)*SQRT(AG1513/2),Riskregister!$L$9-(Riskregister!$L$9-Riskregister!$K$9)*SQRT((1-AG1513)/2)))</f>
        <v>0</v>
      </c>
      <c r="AI1513" s="30">
        <f t="shared" ca="1" si="929"/>
        <v>0.23038966973969954</v>
      </c>
      <c r="AJ1513" s="30">
        <f t="shared" ca="1" si="929"/>
        <v>0.45071093002679563</v>
      </c>
      <c r="AK1513" s="30">
        <f>IF(Riskregister!$E$10="",0,COUNTIF(BK$4:BK$53,"&lt;"&amp;AI1513)*IF(AJ1513&lt;0.5,Riskregister!$K$10+(Riskregister!$L$10-Riskregister!$K$10)*SQRT(AJ1513/2),Riskregister!$L$10-(Riskregister!$L$10-Riskregister!$K$10)*SQRT((1-AJ1513)/2)))</f>
        <v>0</v>
      </c>
      <c r="AL1513" s="30">
        <f t="shared" ca="1" si="930"/>
        <v>0.43011636439688439</v>
      </c>
      <c r="AM1513" s="30">
        <f t="shared" ca="1" si="930"/>
        <v>0.6019321589384079</v>
      </c>
      <c r="AN1513" s="30">
        <f>IF(Riskregister!$E$11="",0,COUNTIF(BL$4:BL$53,"&lt;"&amp;AL1513)*IF(AM1513&lt;0.5,Riskregister!$K$11+(Riskregister!$L$11-Riskregister!$K$11)*SQRT(AM1513/2),Riskregister!$L$11-(Riskregister!$L$11-Riskregister!$K$11)*SQRT((1-AM1513)/2)))</f>
        <v>0</v>
      </c>
      <c r="AO1513" s="30">
        <f t="shared" ca="1" si="931"/>
        <v>0.43572610590619731</v>
      </c>
      <c r="AP1513" s="30">
        <f t="shared" ca="1" si="931"/>
        <v>0.19560757859403155</v>
      </c>
      <c r="AQ1513" s="30">
        <f>IF(Riskregister!$E$12="",0,COUNTIF(BM$4:BM$53,"&lt;"&amp;AO1513)*IF(AP1513&lt;0.5,Riskregister!$K$12+(Riskregister!$L$12-Riskregister!$K$12)*SQRT(AP1513/2),Riskregister!$L$12-(Riskregister!$L$12-Riskregister!$K$12)*SQRT((1-AP1513)/2)))</f>
        <v>0</v>
      </c>
      <c r="AR1513" s="30">
        <f t="shared" ca="1" si="932"/>
        <v>0.38481186290232083</v>
      </c>
      <c r="AS1513" s="30">
        <f t="shared" ca="1" si="932"/>
        <v>0.11995739737972555</v>
      </c>
      <c r="AT1513" s="30">
        <f>IF(Riskregister!$E$13="",0,COUNTIF(BN$4:BN$53,"&lt;"&amp;AR1513)*IF(AS1513&lt;0.5,Riskregister!$K$13+(Riskregister!$L$13-Riskregister!$K$13)*SQRT(AS1513/2),Riskregister!$L$13-(Riskregister!$L$13-Riskregister!$K$13)*SQRT((1-AS1513)/2)))</f>
        <v>0</v>
      </c>
      <c r="AU1513" s="30">
        <f t="shared" ca="1" si="933"/>
        <v>0.20022582903505359</v>
      </c>
      <c r="AV1513" s="30">
        <f t="shared" ca="1" si="933"/>
        <v>0.87384134016911297</v>
      </c>
      <c r="AW1513" s="30">
        <f>IF(Riskregister!$E$14="",0,COUNTIF(BO$4:BO$53,"&lt;"&amp;AU1513)*IF(AV1513&lt;0.5,Riskregister!$K$14+(Riskregister!$L$14-Riskregister!$K$14)*SQRT(AV1513/2),Riskregister!$L$14-(Riskregister!$L$14-Riskregister!$K$14)*SQRT((1-AV1513)/2)))</f>
        <v>0</v>
      </c>
      <c r="AX1513" s="30">
        <f t="shared" ca="1" si="934"/>
        <v>0.56894298239720886</v>
      </c>
      <c r="AY1513" s="30">
        <f t="shared" ca="1" si="934"/>
        <v>0.69869085440268142</v>
      </c>
      <c r="AZ1513" s="30">
        <f>IF(Riskregister!$E$15="",0,COUNTIF(BP$4:BP$53,"&lt;"&amp;AX1513)*IF(AY1513&lt;0.5,Riskregister!$K$15+(Riskregister!$L$15-Riskregister!$K$15)*SQRT(AY1513/2),Riskregister!$L$15-(Riskregister!$L$15-Riskregister!$K$15)*SQRT((1-AY1513)/2)))</f>
        <v>0</v>
      </c>
      <c r="BA1513" s="30">
        <f t="shared" ca="1" si="935"/>
        <v>6.3771861404817165E-2</v>
      </c>
      <c r="BB1513" s="30">
        <f t="shared" ca="1" si="935"/>
        <v>0.20133233004556483</v>
      </c>
      <c r="BC1513" s="30">
        <f>IF(Riskregister!$E$16="",0,COUNTIF(BQ$4:BQ$53,"&lt;"&amp;BA1513)*IF(BB1513&lt;0.5,Riskregister!$K$16+(Riskregister!$L$16-Riskregister!$K$16)*SQRT(BB1513/2),Riskregister!$L$16-(Riskregister!$L$16-Riskregister!$K$16)*SQRT((1-BB1513)/2)))</f>
        <v>0</v>
      </c>
      <c r="BD1513" s="30">
        <f t="shared" ca="1" si="911"/>
        <v>20708966.767250191</v>
      </c>
    </row>
    <row r="1514" spans="20:56" x14ac:dyDescent="0.35">
      <c r="T1514" s="30">
        <f t="shared" ca="1" si="924"/>
        <v>0.41255926736579229</v>
      </c>
      <c r="U1514" s="30">
        <f t="shared" ca="1" si="924"/>
        <v>0.64481483449576193</v>
      </c>
      <c r="V1514" s="30">
        <f ca="1">IF(Riskregister!$E$5="",0,COUNTIF(BF$4:BF$53,"&lt;"&amp;T1514)*IF(U1514&lt;0.5,Riskregister!$K$5+(Riskregister!$L$5-Riskregister!$K$5)*SQRT(U1514/2),Riskregister!$L$5-(Riskregister!$L$5-Riskregister!$K$5)*SQRT((1-U1514)/2)))</f>
        <v>1231086.5777064697</v>
      </c>
      <c r="W1514" s="30">
        <f t="shared" ca="1" si="925"/>
        <v>0.31645365477624343</v>
      </c>
      <c r="X1514" s="30">
        <f t="shared" ca="1" si="925"/>
        <v>0.30445704508644289</v>
      </c>
      <c r="Y1514" s="30">
        <f ca="1">IF(Riskregister!$E$6="",0,COUNTIF(BG$4:BG$53,"&lt;"&amp;W1514)*IF(X1514&lt;0.5,Riskregister!$K$6+(Riskregister!$L$6-Riskregister!$K$6)*SQRT(X1514/2),Riskregister!$L$6-(Riskregister!$L$6-Riskregister!$K$6)*SQRT((1-X1514)/2)))</f>
        <v>902296.52785702818</v>
      </c>
      <c r="Z1514" s="30">
        <f t="shared" ca="1" si="926"/>
        <v>5.1313581087148674E-2</v>
      </c>
      <c r="AA1514" s="30">
        <f t="shared" ca="1" si="926"/>
        <v>0.96855071761818901</v>
      </c>
      <c r="AB1514" s="30">
        <f ca="1">IF(Riskregister!$E$7="",0,COUNTIF(BH$4:BH$53,"&lt;"&amp;Z1514)*IF(AA1514&lt;0.5,Riskregister!$K$7+(Riskregister!$L$7-Riskregister!$K$7)*SQRT(AA1514/2),Riskregister!$L$7-(Riskregister!$L$7-Riskregister!$K$7)*SQRT((1-AA1514)/2)))</f>
        <v>1068332.1720655598</v>
      </c>
      <c r="AC1514" s="30">
        <f t="shared" ca="1" si="927"/>
        <v>0.89302892704301851</v>
      </c>
      <c r="AD1514" s="30">
        <f t="shared" ca="1" si="927"/>
        <v>0.16836058054573999</v>
      </c>
      <c r="AE1514" s="30">
        <f ca="1">IF(Riskregister!$E$8="",0,COUNTIF(BI$4:BI$53,"&lt;"&amp;AC1514)*IF(AD1514&lt;0.5,Riskregister!$K$8+(Riskregister!$L$8-Riskregister!$K$8)*SQRT(AD1514/2),Riskregister!$L$8-(Riskregister!$L$8-Riskregister!$K$8)*SQRT((1-AD1514)/2)))</f>
        <v>8318252.3642933937</v>
      </c>
      <c r="AF1514" s="30">
        <f t="shared" ca="1" si="928"/>
        <v>0.7504685905723415</v>
      </c>
      <c r="AG1514" s="30">
        <f t="shared" ca="1" si="928"/>
        <v>0.99381845917532841</v>
      </c>
      <c r="AH1514" s="30">
        <f>IF(Riskregister!$E$9="",0,COUNTIF(BJ$4:BJ$53,"&lt;"&amp;AF1514)*IF(AG1514&lt;0.5,Riskregister!$K$9+(Riskregister!$L$9-Riskregister!$K$9)*SQRT(AG1514/2),Riskregister!$L$9-(Riskregister!$L$9-Riskregister!$K$9)*SQRT((1-AG1514)/2)))</f>
        <v>0</v>
      </c>
      <c r="AI1514" s="30">
        <f t="shared" ca="1" si="929"/>
        <v>0.9334514352299621</v>
      </c>
      <c r="AJ1514" s="30">
        <f t="shared" ca="1" si="929"/>
        <v>0.44692280165863874</v>
      </c>
      <c r="AK1514" s="30">
        <f>IF(Riskregister!$E$10="",0,COUNTIF(BK$4:BK$53,"&lt;"&amp;AI1514)*IF(AJ1514&lt;0.5,Riskregister!$K$10+(Riskregister!$L$10-Riskregister!$K$10)*SQRT(AJ1514/2),Riskregister!$L$10-(Riskregister!$L$10-Riskregister!$K$10)*SQRT((1-AJ1514)/2)))</f>
        <v>0</v>
      </c>
      <c r="AL1514" s="30">
        <f t="shared" ca="1" si="930"/>
        <v>0.79995400920599069</v>
      </c>
      <c r="AM1514" s="30">
        <f t="shared" ca="1" si="930"/>
        <v>0.22186344819579007</v>
      </c>
      <c r="AN1514" s="30">
        <f>IF(Riskregister!$E$11="",0,COUNTIF(BL$4:BL$53,"&lt;"&amp;AL1514)*IF(AM1514&lt;0.5,Riskregister!$K$11+(Riskregister!$L$11-Riskregister!$K$11)*SQRT(AM1514/2),Riskregister!$L$11-(Riskregister!$L$11-Riskregister!$K$11)*SQRT((1-AM1514)/2)))</f>
        <v>0</v>
      </c>
      <c r="AO1514" s="30">
        <f t="shared" ca="1" si="931"/>
        <v>0.37252694132045572</v>
      </c>
      <c r="AP1514" s="30">
        <f t="shared" ca="1" si="931"/>
        <v>0.95644607647555591</v>
      </c>
      <c r="AQ1514" s="30">
        <f>IF(Riskregister!$E$12="",0,COUNTIF(BM$4:BM$53,"&lt;"&amp;AO1514)*IF(AP1514&lt;0.5,Riskregister!$K$12+(Riskregister!$L$12-Riskregister!$K$12)*SQRT(AP1514/2),Riskregister!$L$12-(Riskregister!$L$12-Riskregister!$K$12)*SQRT((1-AP1514)/2)))</f>
        <v>0</v>
      </c>
      <c r="AR1514" s="30">
        <f t="shared" ca="1" si="932"/>
        <v>0.5649657130763277</v>
      </c>
      <c r="AS1514" s="30">
        <f t="shared" ca="1" si="932"/>
        <v>0.45101370063120827</v>
      </c>
      <c r="AT1514" s="30">
        <f>IF(Riskregister!$E$13="",0,COUNTIF(BN$4:BN$53,"&lt;"&amp;AR1514)*IF(AS1514&lt;0.5,Riskregister!$K$13+(Riskregister!$L$13-Riskregister!$K$13)*SQRT(AS1514/2),Riskregister!$L$13-(Riskregister!$L$13-Riskregister!$K$13)*SQRT((1-AS1514)/2)))</f>
        <v>0</v>
      </c>
      <c r="AU1514" s="30">
        <f t="shared" ca="1" si="933"/>
        <v>0.65046535354024881</v>
      </c>
      <c r="AV1514" s="30">
        <f t="shared" ca="1" si="933"/>
        <v>0.61258306518374839</v>
      </c>
      <c r="AW1514" s="30">
        <f>IF(Riskregister!$E$14="",0,COUNTIF(BO$4:BO$53,"&lt;"&amp;AU1514)*IF(AV1514&lt;0.5,Riskregister!$K$14+(Riskregister!$L$14-Riskregister!$K$14)*SQRT(AV1514/2),Riskregister!$L$14-(Riskregister!$L$14-Riskregister!$K$14)*SQRT((1-AV1514)/2)))</f>
        <v>0</v>
      </c>
      <c r="AX1514" s="30">
        <f t="shared" ca="1" si="934"/>
        <v>0.13046912730879379</v>
      </c>
      <c r="AY1514" s="30">
        <f t="shared" ca="1" si="934"/>
        <v>0.4425315447516146</v>
      </c>
      <c r="AZ1514" s="30">
        <f>IF(Riskregister!$E$15="",0,COUNTIF(BP$4:BP$53,"&lt;"&amp;AX1514)*IF(AY1514&lt;0.5,Riskregister!$K$15+(Riskregister!$L$15-Riskregister!$K$15)*SQRT(AY1514/2),Riskregister!$L$15-(Riskregister!$L$15-Riskregister!$K$15)*SQRT((1-AY1514)/2)))</f>
        <v>0</v>
      </c>
      <c r="BA1514" s="30">
        <f t="shared" ca="1" si="935"/>
        <v>0.17652483263294405</v>
      </c>
      <c r="BB1514" s="30">
        <f t="shared" ca="1" si="935"/>
        <v>0.22214593140362415</v>
      </c>
      <c r="BC1514" s="30">
        <f>IF(Riskregister!$E$16="",0,COUNTIF(BQ$4:BQ$53,"&lt;"&amp;BA1514)*IF(BB1514&lt;0.5,Riskregister!$K$16+(Riskregister!$L$16-Riskregister!$K$16)*SQRT(BB1514/2),Riskregister!$L$16-(Riskregister!$L$16-Riskregister!$K$16)*SQRT((1-BB1514)/2)))</f>
        <v>0</v>
      </c>
      <c r="BD1514" s="30">
        <f t="shared" ca="1" si="911"/>
        <v>11519967.641922452</v>
      </c>
    </row>
    <row r="1515" spans="20:56" x14ac:dyDescent="0.35">
      <c r="T1515" s="30">
        <f t="shared" ca="1" si="924"/>
        <v>0.70509345214967067</v>
      </c>
      <c r="U1515" s="30">
        <f t="shared" ca="1" si="924"/>
        <v>0.85590748903783487</v>
      </c>
      <c r="V1515" s="30">
        <f ca="1">IF(Riskregister!$E$5="",0,COUNTIF(BF$4:BF$53,"&lt;"&amp;T1515)*IF(U1515&lt;0.5,Riskregister!$K$5+(Riskregister!$L$5-Riskregister!$K$5)*SQRT(U1515/2),Riskregister!$L$5-(Riskregister!$L$5-Riskregister!$K$5)*SQRT((1-U1515)/2)))</f>
        <v>1916854.1961698234</v>
      </c>
      <c r="W1515" s="30">
        <f t="shared" ca="1" si="925"/>
        <v>0.1514152074246633</v>
      </c>
      <c r="X1515" s="30">
        <f t="shared" ca="1" si="925"/>
        <v>0.63997542315229206</v>
      </c>
      <c r="Y1515" s="30">
        <f ca="1">IF(Riskregister!$E$6="",0,COUNTIF(BG$4:BG$53,"&lt;"&amp;W1515)*IF(X1515&lt;0.5,Riskregister!$K$6+(Riskregister!$L$6-Riskregister!$K$6)*SQRT(X1515/2),Riskregister!$L$6-(Riskregister!$L$6-Riskregister!$K$6)*SQRT((1-X1515)/2)))</f>
        <v>1236298.6090799056</v>
      </c>
      <c r="Z1515" s="30">
        <f t="shared" ca="1" si="926"/>
        <v>0.96175102027933534</v>
      </c>
      <c r="AA1515" s="30">
        <f t="shared" ca="1" si="926"/>
        <v>0.10534724880750557</v>
      </c>
      <c r="AB1515" s="30">
        <f ca="1">IF(Riskregister!$E$7="",0,COUNTIF(BH$4:BH$53,"&lt;"&amp;Z1515)*IF(AA1515&lt;0.5,Riskregister!$K$7+(Riskregister!$L$7-Riskregister!$K$7)*SQRT(AA1515/2),Riskregister!$L$7-(Riskregister!$L$7-Riskregister!$K$7)*SQRT((1-AA1515)/2)))</f>
        <v>1433603.3033690094</v>
      </c>
      <c r="AC1515" s="30">
        <f t="shared" ca="1" si="927"/>
        <v>0.88070990080246603</v>
      </c>
      <c r="AD1515" s="30">
        <f t="shared" ca="1" si="927"/>
        <v>7.9137546257277536E-2</v>
      </c>
      <c r="AE1515" s="30">
        <f ca="1">IF(Riskregister!$E$8="",0,COUNTIF(BI$4:BI$53,"&lt;"&amp;AC1515)*IF(AD1515&lt;0.5,Riskregister!$K$8+(Riskregister!$L$8-Riskregister!$K$8)*SQRT(AD1515/2),Riskregister!$L$8-(Riskregister!$L$8-Riskregister!$K$8)*SQRT((1-AD1515)/2)))</f>
        <v>6174596.769807077</v>
      </c>
      <c r="AF1515" s="30">
        <f t="shared" ca="1" si="928"/>
        <v>0.6537547650450336</v>
      </c>
      <c r="AG1515" s="30">
        <f t="shared" ca="1" si="928"/>
        <v>0.67413264835161013</v>
      </c>
      <c r="AH1515" s="30">
        <f>IF(Riskregister!$E$9="",0,COUNTIF(BJ$4:BJ$53,"&lt;"&amp;AF1515)*IF(AG1515&lt;0.5,Riskregister!$K$9+(Riskregister!$L$9-Riskregister!$K$9)*SQRT(AG1515/2),Riskregister!$L$9-(Riskregister!$L$9-Riskregister!$K$9)*SQRT((1-AG1515)/2)))</f>
        <v>0</v>
      </c>
      <c r="AI1515" s="30">
        <f t="shared" ca="1" si="929"/>
        <v>0.20863509279920689</v>
      </c>
      <c r="AJ1515" s="30">
        <f t="shared" ca="1" si="929"/>
        <v>0.73003120730105764</v>
      </c>
      <c r="AK1515" s="30">
        <f>IF(Riskregister!$E$10="",0,COUNTIF(BK$4:BK$53,"&lt;"&amp;AI1515)*IF(AJ1515&lt;0.5,Riskregister!$K$10+(Riskregister!$L$10-Riskregister!$K$10)*SQRT(AJ1515/2),Riskregister!$L$10-(Riskregister!$L$10-Riskregister!$K$10)*SQRT((1-AJ1515)/2)))</f>
        <v>0</v>
      </c>
      <c r="AL1515" s="30">
        <f t="shared" ca="1" si="930"/>
        <v>0.11456760830272028</v>
      </c>
      <c r="AM1515" s="30">
        <f t="shared" ca="1" si="930"/>
        <v>0.83878224995628758</v>
      </c>
      <c r="AN1515" s="30">
        <f>IF(Riskregister!$E$11="",0,COUNTIF(BL$4:BL$53,"&lt;"&amp;AL1515)*IF(AM1515&lt;0.5,Riskregister!$K$11+(Riskregister!$L$11-Riskregister!$K$11)*SQRT(AM1515/2),Riskregister!$L$11-(Riskregister!$L$11-Riskregister!$K$11)*SQRT((1-AM1515)/2)))</f>
        <v>0</v>
      </c>
      <c r="AO1515" s="30">
        <f t="shared" ca="1" si="931"/>
        <v>0.89155802930879424</v>
      </c>
      <c r="AP1515" s="30">
        <f t="shared" ca="1" si="931"/>
        <v>0.36009759517085471</v>
      </c>
      <c r="AQ1515" s="30">
        <f>IF(Riskregister!$E$12="",0,COUNTIF(BM$4:BM$53,"&lt;"&amp;AO1515)*IF(AP1515&lt;0.5,Riskregister!$K$12+(Riskregister!$L$12-Riskregister!$K$12)*SQRT(AP1515/2),Riskregister!$L$12-(Riskregister!$L$12-Riskregister!$K$12)*SQRT((1-AP1515)/2)))</f>
        <v>0</v>
      </c>
      <c r="AR1515" s="30">
        <f t="shared" ca="1" si="932"/>
        <v>0.4686768961110066</v>
      </c>
      <c r="AS1515" s="30">
        <f t="shared" ca="1" si="932"/>
        <v>0.29270842719400114</v>
      </c>
      <c r="AT1515" s="30">
        <f>IF(Riskregister!$E$13="",0,COUNTIF(BN$4:BN$53,"&lt;"&amp;AR1515)*IF(AS1515&lt;0.5,Riskregister!$K$13+(Riskregister!$L$13-Riskregister!$K$13)*SQRT(AS1515/2),Riskregister!$L$13-(Riskregister!$L$13-Riskregister!$K$13)*SQRT((1-AS1515)/2)))</f>
        <v>0</v>
      </c>
      <c r="AU1515" s="30">
        <f t="shared" ca="1" si="933"/>
        <v>0.44255937375462784</v>
      </c>
      <c r="AV1515" s="30">
        <f t="shared" ca="1" si="933"/>
        <v>6.3640647475365908E-3</v>
      </c>
      <c r="AW1515" s="30">
        <f>IF(Riskregister!$E$14="",0,COUNTIF(BO$4:BO$53,"&lt;"&amp;AU1515)*IF(AV1515&lt;0.5,Riskregister!$K$14+(Riskregister!$L$14-Riskregister!$K$14)*SQRT(AV1515/2),Riskregister!$L$14-(Riskregister!$L$14-Riskregister!$K$14)*SQRT((1-AV1515)/2)))</f>
        <v>0</v>
      </c>
      <c r="AX1515" s="30">
        <f t="shared" ca="1" si="934"/>
        <v>0.5548269014298336</v>
      </c>
      <c r="AY1515" s="30">
        <f t="shared" ca="1" si="934"/>
        <v>0.37305123264214213</v>
      </c>
      <c r="AZ1515" s="30">
        <f>IF(Riskregister!$E$15="",0,COUNTIF(BP$4:BP$53,"&lt;"&amp;AX1515)*IF(AY1515&lt;0.5,Riskregister!$K$15+(Riskregister!$L$15-Riskregister!$K$15)*SQRT(AY1515/2),Riskregister!$L$15-(Riskregister!$L$15-Riskregister!$K$15)*SQRT((1-AY1515)/2)))</f>
        <v>0</v>
      </c>
      <c r="BA1515" s="30">
        <f t="shared" ca="1" si="935"/>
        <v>0.75199639232529092</v>
      </c>
      <c r="BB1515" s="30">
        <f t="shared" ca="1" si="935"/>
        <v>0.10857827201548731</v>
      </c>
      <c r="BC1515" s="30">
        <f>IF(Riskregister!$E$16="",0,COUNTIF(BQ$4:BQ$53,"&lt;"&amp;BA1515)*IF(BB1515&lt;0.5,Riskregister!$K$16+(Riskregister!$L$16-Riskregister!$K$16)*SQRT(BB1515/2),Riskregister!$L$16-(Riskregister!$L$16-Riskregister!$K$16)*SQRT((1-BB1515)/2)))</f>
        <v>0</v>
      </c>
      <c r="BD1515" s="30">
        <f t="shared" ca="1" si="911"/>
        <v>10761352.878425814</v>
      </c>
    </row>
    <row r="1516" spans="20:56" x14ac:dyDescent="0.35">
      <c r="T1516" s="30">
        <f t="shared" ca="1" si="924"/>
        <v>0.86963923035748281</v>
      </c>
      <c r="U1516" s="30">
        <f t="shared" ca="1" si="924"/>
        <v>0.56318157960303894</v>
      </c>
      <c r="V1516" s="30">
        <f ca="1">IF(Riskregister!$E$5="",0,COUNTIF(BF$4:BF$53,"&lt;"&amp;T1516)*IF(U1516&lt;0.5,Riskregister!$K$5+(Riskregister!$L$5-Riskregister!$K$5)*SQRT(U1516/2),Riskregister!$L$5-(Riskregister!$L$5-Riskregister!$K$5)*SQRT((1-U1516)/2)))</f>
        <v>2338174.678354043</v>
      </c>
      <c r="W1516" s="30">
        <f t="shared" ca="1" si="925"/>
        <v>0.12398433344791815</v>
      </c>
      <c r="X1516" s="30">
        <f t="shared" ca="1" si="925"/>
        <v>7.5831030512621522E-2</v>
      </c>
      <c r="Y1516" s="30">
        <f ca="1">IF(Riskregister!$E$6="",0,COUNTIF(BG$4:BG$53,"&lt;"&amp;W1516)*IF(X1516&lt;0.5,Riskregister!$K$6+(Riskregister!$L$6-Riskregister!$K$6)*SQRT(X1516/2),Riskregister!$L$6-(Riskregister!$L$6-Riskregister!$K$6)*SQRT((1-X1516)/2)))</f>
        <v>0</v>
      </c>
      <c r="Z1516" s="30">
        <f t="shared" ca="1" si="926"/>
        <v>0.43192860080812068</v>
      </c>
      <c r="AA1516" s="30">
        <f t="shared" ca="1" si="926"/>
        <v>0.90612473347064626</v>
      </c>
      <c r="AB1516" s="30">
        <f ca="1">IF(Riskregister!$E$7="",0,COUNTIF(BH$4:BH$53,"&lt;"&amp;Z1516)*IF(AA1516&lt;0.5,Riskregister!$K$7+(Riskregister!$L$7-Riskregister!$K$7)*SQRT(AA1516/2),Riskregister!$L$7-(Riskregister!$L$7-Riskregister!$K$7)*SQRT((1-AA1516)/2)))</f>
        <v>1945033.0092223997</v>
      </c>
      <c r="AC1516" s="30">
        <f t="shared" ca="1" si="927"/>
        <v>0.60362416831779364</v>
      </c>
      <c r="AD1516" s="30">
        <f t="shared" ca="1" si="927"/>
        <v>0.20758529326851982</v>
      </c>
      <c r="AE1516" s="30">
        <f ca="1">IF(Riskregister!$E$8="",0,COUNTIF(BI$4:BI$53,"&lt;"&amp;AC1516)*IF(AD1516&lt;0.5,Riskregister!$K$8+(Riskregister!$L$8-Riskregister!$K$8)*SQRT(AD1516/2),Riskregister!$L$8-(Riskregister!$L$8-Riskregister!$K$8)*SQRT((1-AD1516)/2)))</f>
        <v>5442578.1311230315</v>
      </c>
      <c r="AF1516" s="30">
        <f t="shared" ca="1" si="928"/>
        <v>0.61291212746932422</v>
      </c>
      <c r="AG1516" s="30">
        <f t="shared" ca="1" si="928"/>
        <v>0.60823185707112204</v>
      </c>
      <c r="AH1516" s="30">
        <f>IF(Riskregister!$E$9="",0,COUNTIF(BJ$4:BJ$53,"&lt;"&amp;AF1516)*IF(AG1516&lt;0.5,Riskregister!$K$9+(Riskregister!$L$9-Riskregister!$K$9)*SQRT(AG1516/2),Riskregister!$L$9-(Riskregister!$L$9-Riskregister!$K$9)*SQRT((1-AG1516)/2)))</f>
        <v>0</v>
      </c>
      <c r="AI1516" s="30">
        <f t="shared" ca="1" si="929"/>
        <v>0.21602083289701424</v>
      </c>
      <c r="AJ1516" s="30">
        <f t="shared" ca="1" si="929"/>
        <v>0.61881522772464015</v>
      </c>
      <c r="AK1516" s="30">
        <f>IF(Riskregister!$E$10="",0,COUNTIF(BK$4:BK$53,"&lt;"&amp;AI1516)*IF(AJ1516&lt;0.5,Riskregister!$K$10+(Riskregister!$L$10-Riskregister!$K$10)*SQRT(AJ1516/2),Riskregister!$L$10-(Riskregister!$L$10-Riskregister!$K$10)*SQRT((1-AJ1516)/2)))</f>
        <v>0</v>
      </c>
      <c r="AL1516" s="30">
        <f t="shared" ca="1" si="930"/>
        <v>0.49088862193664951</v>
      </c>
      <c r="AM1516" s="30">
        <f t="shared" ca="1" si="930"/>
        <v>0.92863535555478283</v>
      </c>
      <c r="AN1516" s="30">
        <f>IF(Riskregister!$E$11="",0,COUNTIF(BL$4:BL$53,"&lt;"&amp;AL1516)*IF(AM1516&lt;0.5,Riskregister!$K$11+(Riskregister!$L$11-Riskregister!$K$11)*SQRT(AM1516/2),Riskregister!$L$11-(Riskregister!$L$11-Riskregister!$K$11)*SQRT((1-AM1516)/2)))</f>
        <v>0</v>
      </c>
      <c r="AO1516" s="30">
        <f t="shared" ca="1" si="931"/>
        <v>0.67553668415484458</v>
      </c>
      <c r="AP1516" s="30">
        <f t="shared" ca="1" si="931"/>
        <v>0.9938494238331822</v>
      </c>
      <c r="AQ1516" s="30">
        <f>IF(Riskregister!$E$12="",0,COUNTIF(BM$4:BM$53,"&lt;"&amp;AO1516)*IF(AP1516&lt;0.5,Riskregister!$K$12+(Riskregister!$L$12-Riskregister!$K$12)*SQRT(AP1516/2),Riskregister!$L$12-(Riskregister!$L$12-Riskregister!$K$12)*SQRT((1-AP1516)/2)))</f>
        <v>0</v>
      </c>
      <c r="AR1516" s="30">
        <f t="shared" ca="1" si="932"/>
        <v>0.28308131418392468</v>
      </c>
      <c r="AS1516" s="30">
        <f t="shared" ca="1" si="932"/>
        <v>0.79056458862979628</v>
      </c>
      <c r="AT1516" s="30">
        <f>IF(Riskregister!$E$13="",0,COUNTIF(BN$4:BN$53,"&lt;"&amp;AR1516)*IF(AS1516&lt;0.5,Riskregister!$K$13+(Riskregister!$L$13-Riskregister!$K$13)*SQRT(AS1516/2),Riskregister!$L$13-(Riskregister!$L$13-Riskregister!$K$13)*SQRT((1-AS1516)/2)))</f>
        <v>0</v>
      </c>
      <c r="AU1516" s="30">
        <f t="shared" ca="1" si="933"/>
        <v>0.1242383122924039</v>
      </c>
      <c r="AV1516" s="30">
        <f t="shared" ca="1" si="933"/>
        <v>0.89880414018340771</v>
      </c>
      <c r="AW1516" s="30">
        <f>IF(Riskregister!$E$14="",0,COUNTIF(BO$4:BO$53,"&lt;"&amp;AU1516)*IF(AV1516&lt;0.5,Riskregister!$K$14+(Riskregister!$L$14-Riskregister!$K$14)*SQRT(AV1516/2),Riskregister!$L$14-(Riskregister!$L$14-Riskregister!$K$14)*SQRT((1-AV1516)/2)))</f>
        <v>0</v>
      </c>
      <c r="AX1516" s="30">
        <f t="shared" ca="1" si="934"/>
        <v>0.25245026487216271</v>
      </c>
      <c r="AY1516" s="30">
        <f t="shared" ca="1" si="934"/>
        <v>0.46729686502586409</v>
      </c>
      <c r="AZ1516" s="30">
        <f>IF(Riskregister!$E$15="",0,COUNTIF(BP$4:BP$53,"&lt;"&amp;AX1516)*IF(AY1516&lt;0.5,Riskregister!$K$15+(Riskregister!$L$15-Riskregister!$K$15)*SQRT(AY1516/2),Riskregister!$L$15-(Riskregister!$L$15-Riskregister!$K$15)*SQRT((1-AY1516)/2)))</f>
        <v>0</v>
      </c>
      <c r="BA1516" s="30">
        <f t="shared" ca="1" si="935"/>
        <v>0.23030198964210802</v>
      </c>
      <c r="BB1516" s="30">
        <f t="shared" ca="1" si="935"/>
        <v>0.37369085149373682</v>
      </c>
      <c r="BC1516" s="30">
        <f>IF(Riskregister!$E$16="",0,COUNTIF(BQ$4:BQ$53,"&lt;"&amp;BA1516)*IF(BB1516&lt;0.5,Riskregister!$K$16+(Riskregister!$L$16-Riskregister!$K$16)*SQRT(BB1516/2),Riskregister!$L$16-(Riskregister!$L$16-Riskregister!$K$16)*SQRT((1-BB1516)/2)))</f>
        <v>0</v>
      </c>
      <c r="BD1516" s="30">
        <f t="shared" ca="1" si="911"/>
        <v>9725785.8186994754</v>
      </c>
    </row>
    <row r="1517" spans="20:56" x14ac:dyDescent="0.35">
      <c r="T1517" s="30">
        <f t="shared" ca="1" si="924"/>
        <v>0.36050962244821738</v>
      </c>
      <c r="U1517" s="30">
        <f t="shared" ca="1" si="924"/>
        <v>0.36155241135446248</v>
      </c>
      <c r="V1517" s="30">
        <f ca="1">IF(Riskregister!$E$5="",0,COUNTIF(BF$4:BF$53,"&lt;"&amp;T1517)*IF(U1517&lt;0.5,Riskregister!$K$5+(Riskregister!$L$5-Riskregister!$K$5)*SQRT(U1517/2),Riskregister!$L$5-(Riskregister!$L$5-Riskregister!$K$5)*SQRT((1-U1517)/2)))</f>
        <v>1023990.099955351</v>
      </c>
      <c r="W1517" s="30">
        <f t="shared" ca="1" si="925"/>
        <v>0.78740503467215406</v>
      </c>
      <c r="X1517" s="30">
        <f t="shared" ca="1" si="925"/>
        <v>0.89170501528520796</v>
      </c>
      <c r="Y1517" s="30">
        <f ca="1">IF(Riskregister!$E$6="",0,COUNTIF(BG$4:BG$53,"&lt;"&amp;W1517)*IF(X1517&lt;0.5,Riskregister!$K$6+(Riskregister!$L$6-Riskregister!$K$6)*SQRT(X1517/2),Riskregister!$L$6-(Riskregister!$L$6-Riskregister!$K$6)*SQRT((1-X1517)/2)))</f>
        <v>4743440.8580804216</v>
      </c>
      <c r="Z1517" s="30">
        <f t="shared" ca="1" si="926"/>
        <v>0.21824050970276876</v>
      </c>
      <c r="AA1517" s="30">
        <f t="shared" ca="1" si="926"/>
        <v>0.80196436407864757</v>
      </c>
      <c r="AB1517" s="30">
        <f ca="1">IF(Riskregister!$E$7="",0,COUNTIF(BH$4:BH$53,"&lt;"&amp;Z1517)*IF(AA1517&lt;0.5,Riskregister!$K$7+(Riskregister!$L$7-Riskregister!$K$7)*SQRT(AA1517/2),Riskregister!$L$7-(Riskregister!$L$7-Riskregister!$K$7)*SQRT((1-AA1517)/2)))</f>
        <v>1159460.645114508</v>
      </c>
      <c r="AC1517" s="30">
        <f t="shared" ca="1" si="927"/>
        <v>0.65555971281521308</v>
      </c>
      <c r="AD1517" s="30">
        <f t="shared" ca="1" si="927"/>
        <v>0.7629666610413175</v>
      </c>
      <c r="AE1517" s="30">
        <f ca="1">IF(Riskregister!$E$8="",0,COUNTIF(BI$4:BI$53,"&lt;"&amp;AC1517)*IF(AD1517&lt;0.5,Riskregister!$K$8+(Riskregister!$L$8-Riskregister!$K$8)*SQRT(AD1517/2),Riskregister!$L$8-(Riskregister!$L$8-Riskregister!$K$8)*SQRT((1-AD1517)/2)))</f>
        <v>10145898.738263916</v>
      </c>
      <c r="AF1517" s="30">
        <f t="shared" ca="1" si="928"/>
        <v>0.72474973319856117</v>
      </c>
      <c r="AG1517" s="30">
        <f t="shared" ca="1" si="928"/>
        <v>0.48844689136602415</v>
      </c>
      <c r="AH1517" s="30">
        <f>IF(Riskregister!$E$9="",0,COUNTIF(BJ$4:BJ$53,"&lt;"&amp;AF1517)*IF(AG1517&lt;0.5,Riskregister!$K$9+(Riskregister!$L$9-Riskregister!$K$9)*SQRT(AG1517/2),Riskregister!$L$9-(Riskregister!$L$9-Riskregister!$K$9)*SQRT((1-AG1517)/2)))</f>
        <v>0</v>
      </c>
      <c r="AI1517" s="30">
        <f t="shared" ca="1" si="929"/>
        <v>0.31268180361143472</v>
      </c>
      <c r="AJ1517" s="30">
        <f t="shared" ca="1" si="929"/>
        <v>0.97879924330601586</v>
      </c>
      <c r="AK1517" s="30">
        <f>IF(Riskregister!$E$10="",0,COUNTIF(BK$4:BK$53,"&lt;"&amp;AI1517)*IF(AJ1517&lt;0.5,Riskregister!$K$10+(Riskregister!$L$10-Riskregister!$K$10)*SQRT(AJ1517/2),Riskregister!$L$10-(Riskregister!$L$10-Riskregister!$K$10)*SQRT((1-AJ1517)/2)))</f>
        <v>0</v>
      </c>
      <c r="AL1517" s="30">
        <f t="shared" ca="1" si="930"/>
        <v>3.3677161597130523E-2</v>
      </c>
      <c r="AM1517" s="30">
        <f t="shared" ca="1" si="930"/>
        <v>0.94256882191948799</v>
      </c>
      <c r="AN1517" s="30">
        <f>IF(Riskregister!$E$11="",0,COUNTIF(BL$4:BL$53,"&lt;"&amp;AL1517)*IF(AM1517&lt;0.5,Riskregister!$K$11+(Riskregister!$L$11-Riskregister!$K$11)*SQRT(AM1517/2),Riskregister!$L$11-(Riskregister!$L$11-Riskregister!$K$11)*SQRT((1-AM1517)/2)))</f>
        <v>0</v>
      </c>
      <c r="AO1517" s="30">
        <f t="shared" ca="1" si="931"/>
        <v>0.56042645551264658</v>
      </c>
      <c r="AP1517" s="30">
        <f t="shared" ca="1" si="931"/>
        <v>0.4968930211389867</v>
      </c>
      <c r="AQ1517" s="30">
        <f>IF(Riskregister!$E$12="",0,COUNTIF(BM$4:BM$53,"&lt;"&amp;AO1517)*IF(AP1517&lt;0.5,Riskregister!$K$12+(Riskregister!$L$12-Riskregister!$K$12)*SQRT(AP1517/2),Riskregister!$L$12-(Riskregister!$L$12-Riskregister!$K$12)*SQRT((1-AP1517)/2)))</f>
        <v>0</v>
      </c>
      <c r="AR1517" s="30">
        <f t="shared" ca="1" si="932"/>
        <v>0.80102129317918502</v>
      </c>
      <c r="AS1517" s="30">
        <f t="shared" ca="1" si="932"/>
        <v>0.90458171855231417</v>
      </c>
      <c r="AT1517" s="30">
        <f>IF(Riskregister!$E$13="",0,COUNTIF(BN$4:BN$53,"&lt;"&amp;AR1517)*IF(AS1517&lt;0.5,Riskregister!$K$13+(Riskregister!$L$13-Riskregister!$K$13)*SQRT(AS1517/2),Riskregister!$L$13-(Riskregister!$L$13-Riskregister!$K$13)*SQRT((1-AS1517)/2)))</f>
        <v>0</v>
      </c>
      <c r="AU1517" s="30">
        <f t="shared" ca="1" si="933"/>
        <v>0.65484933036753312</v>
      </c>
      <c r="AV1517" s="30">
        <f t="shared" ca="1" si="933"/>
        <v>0.13811867699310387</v>
      </c>
      <c r="AW1517" s="30">
        <f>IF(Riskregister!$E$14="",0,COUNTIF(BO$4:BO$53,"&lt;"&amp;AU1517)*IF(AV1517&lt;0.5,Riskregister!$K$14+(Riskregister!$L$14-Riskregister!$K$14)*SQRT(AV1517/2),Riskregister!$L$14-(Riskregister!$L$14-Riskregister!$K$14)*SQRT((1-AV1517)/2)))</f>
        <v>0</v>
      </c>
      <c r="AX1517" s="30">
        <f t="shared" ca="1" si="934"/>
        <v>0.48305860175764759</v>
      </c>
      <c r="AY1517" s="30">
        <f t="shared" ca="1" si="934"/>
        <v>0.46635592675045323</v>
      </c>
      <c r="AZ1517" s="30">
        <f>IF(Riskregister!$E$15="",0,COUNTIF(BP$4:BP$53,"&lt;"&amp;AX1517)*IF(AY1517&lt;0.5,Riskregister!$K$15+(Riskregister!$L$15-Riskregister!$K$15)*SQRT(AY1517/2),Riskregister!$L$15-(Riskregister!$L$15-Riskregister!$K$15)*SQRT((1-AY1517)/2)))</f>
        <v>0</v>
      </c>
      <c r="BA1517" s="30">
        <f t="shared" ca="1" si="935"/>
        <v>0.29263469323777425</v>
      </c>
      <c r="BB1517" s="30">
        <f t="shared" ca="1" si="935"/>
        <v>0.64349354570269957</v>
      </c>
      <c r="BC1517" s="30">
        <f>IF(Riskregister!$E$16="",0,COUNTIF(BQ$4:BQ$53,"&lt;"&amp;BA1517)*IF(BB1517&lt;0.5,Riskregister!$K$16+(Riskregister!$L$16-Riskregister!$K$16)*SQRT(BB1517/2),Riskregister!$L$16-(Riskregister!$L$16-Riskregister!$K$16)*SQRT((1-BB1517)/2)))</f>
        <v>0</v>
      </c>
      <c r="BD1517" s="30">
        <f t="shared" ca="1" si="911"/>
        <v>17072790.341414198</v>
      </c>
    </row>
    <row r="1518" spans="20:56" x14ac:dyDescent="0.35">
      <c r="T1518" s="30">
        <f t="shared" ca="1" si="924"/>
        <v>5.2815688925278104E-2</v>
      </c>
      <c r="U1518" s="30">
        <f t="shared" ca="1" si="924"/>
        <v>0.44146997510439867</v>
      </c>
      <c r="V1518" s="30">
        <f ca="1">IF(Riskregister!$E$5="",0,COUNTIF(BF$4:BF$53,"&lt;"&amp;T1518)*IF(U1518&lt;0.5,Riskregister!$K$5+(Riskregister!$L$5-Riskregister!$K$5)*SQRT(U1518/2),Riskregister!$L$5-(Riskregister!$L$5-Riskregister!$K$5)*SQRT((1-U1518)/2)))</f>
        <v>361420.98992134241</v>
      </c>
      <c r="W1518" s="30">
        <f t="shared" ca="1" si="925"/>
        <v>0.78386587400018959</v>
      </c>
      <c r="X1518" s="30">
        <f t="shared" ca="1" si="925"/>
        <v>0.85491702620192822</v>
      </c>
      <c r="Y1518" s="30">
        <f ca="1">IF(Riskregister!$E$6="",0,COUNTIF(BG$4:BG$53,"&lt;"&amp;W1518)*IF(X1518&lt;0.5,Riskregister!$K$6+(Riskregister!$L$6-Riskregister!$K$6)*SQRT(X1518/2),Riskregister!$L$6-(Riskregister!$L$6-Riskregister!$K$6)*SQRT((1-X1518)/2)))</f>
        <v>4545589.5496882983</v>
      </c>
      <c r="Z1518" s="30">
        <f t="shared" ca="1" si="926"/>
        <v>0.9535971021800651</v>
      </c>
      <c r="AA1518" s="30">
        <f t="shared" ca="1" si="926"/>
        <v>0.46542798344324132</v>
      </c>
      <c r="AB1518" s="30">
        <f ca="1">IF(Riskregister!$E$7="",0,COUNTIF(BH$4:BH$53,"&lt;"&amp;Z1518)*IF(AA1518&lt;0.5,Riskregister!$K$7+(Riskregister!$L$7-Riskregister!$K$7)*SQRT(AA1518/2),Riskregister!$L$7-(Riskregister!$L$7-Riskregister!$K$7)*SQRT((1-AA1518)/2)))</f>
        <v>2407256.8864574772</v>
      </c>
      <c r="AC1518" s="30">
        <f t="shared" ca="1" si="927"/>
        <v>0.67575188854130375</v>
      </c>
      <c r="AD1518" s="30">
        <f t="shared" ca="1" si="927"/>
        <v>7.4877921366012234E-4</v>
      </c>
      <c r="AE1518" s="30">
        <f ca="1">IF(Riskregister!$E$8="",0,COUNTIF(BI$4:BI$53,"&lt;"&amp;AC1518)*IF(AD1518&lt;0.5,Riskregister!$K$8+(Riskregister!$L$8-Riskregister!$K$8)*SQRT(AD1518/2),Riskregister!$L$8-(Riskregister!$L$8-Riskregister!$K$8)*SQRT((1-AD1518)/2)))</f>
        <v>1172823.0154035478</v>
      </c>
      <c r="AF1518" s="30">
        <f t="shared" ca="1" si="928"/>
        <v>0.82331082792393873</v>
      </c>
      <c r="AG1518" s="30">
        <f t="shared" ca="1" si="928"/>
        <v>0.64374455665477004</v>
      </c>
      <c r="AH1518" s="30">
        <f>IF(Riskregister!$E$9="",0,COUNTIF(BJ$4:BJ$53,"&lt;"&amp;AF1518)*IF(AG1518&lt;0.5,Riskregister!$K$9+(Riskregister!$L$9-Riskregister!$K$9)*SQRT(AG1518/2),Riskregister!$L$9-(Riskregister!$L$9-Riskregister!$K$9)*SQRT((1-AG1518)/2)))</f>
        <v>0</v>
      </c>
      <c r="AI1518" s="30">
        <f t="shared" ca="1" si="929"/>
        <v>0.57609687420053479</v>
      </c>
      <c r="AJ1518" s="30">
        <f t="shared" ca="1" si="929"/>
        <v>0.64188102392427482</v>
      </c>
      <c r="AK1518" s="30">
        <f>IF(Riskregister!$E$10="",0,COUNTIF(BK$4:BK$53,"&lt;"&amp;AI1518)*IF(AJ1518&lt;0.5,Riskregister!$K$10+(Riskregister!$L$10-Riskregister!$K$10)*SQRT(AJ1518/2),Riskregister!$L$10-(Riskregister!$L$10-Riskregister!$K$10)*SQRT((1-AJ1518)/2)))</f>
        <v>0</v>
      </c>
      <c r="AL1518" s="30">
        <f t="shared" ca="1" si="930"/>
        <v>0.90028980715392359</v>
      </c>
      <c r="AM1518" s="30">
        <f t="shared" ca="1" si="930"/>
        <v>0.86664682038165564</v>
      </c>
      <c r="AN1518" s="30">
        <f>IF(Riskregister!$E$11="",0,COUNTIF(BL$4:BL$53,"&lt;"&amp;AL1518)*IF(AM1518&lt;0.5,Riskregister!$K$11+(Riskregister!$L$11-Riskregister!$K$11)*SQRT(AM1518/2),Riskregister!$L$11-(Riskregister!$L$11-Riskregister!$K$11)*SQRT((1-AM1518)/2)))</f>
        <v>0</v>
      </c>
      <c r="AO1518" s="30">
        <f t="shared" ca="1" si="931"/>
        <v>0.8205744001242129</v>
      </c>
      <c r="AP1518" s="30">
        <f t="shared" ca="1" si="931"/>
        <v>0.29889918609469257</v>
      </c>
      <c r="AQ1518" s="30">
        <f>IF(Riskregister!$E$12="",0,COUNTIF(BM$4:BM$53,"&lt;"&amp;AO1518)*IF(AP1518&lt;0.5,Riskregister!$K$12+(Riskregister!$L$12-Riskregister!$K$12)*SQRT(AP1518/2),Riskregister!$L$12-(Riskregister!$L$12-Riskregister!$K$12)*SQRT((1-AP1518)/2)))</f>
        <v>0</v>
      </c>
      <c r="AR1518" s="30">
        <f t="shared" ca="1" si="932"/>
        <v>0.88214421662543963</v>
      </c>
      <c r="AS1518" s="30">
        <f t="shared" ca="1" si="932"/>
        <v>0.99545965886104992</v>
      </c>
      <c r="AT1518" s="30">
        <f>IF(Riskregister!$E$13="",0,COUNTIF(BN$4:BN$53,"&lt;"&amp;AR1518)*IF(AS1518&lt;0.5,Riskregister!$K$13+(Riskregister!$L$13-Riskregister!$K$13)*SQRT(AS1518/2),Riskregister!$L$13-(Riskregister!$L$13-Riskregister!$K$13)*SQRT((1-AS1518)/2)))</f>
        <v>0</v>
      </c>
      <c r="AU1518" s="30">
        <f t="shared" ca="1" si="933"/>
        <v>0.21076902544125586</v>
      </c>
      <c r="AV1518" s="30">
        <f t="shared" ca="1" si="933"/>
        <v>0.66180959687401042</v>
      </c>
      <c r="AW1518" s="30">
        <f>IF(Riskregister!$E$14="",0,COUNTIF(BO$4:BO$53,"&lt;"&amp;AU1518)*IF(AV1518&lt;0.5,Riskregister!$K$14+(Riskregister!$L$14-Riskregister!$K$14)*SQRT(AV1518/2),Riskregister!$L$14-(Riskregister!$L$14-Riskregister!$K$14)*SQRT((1-AV1518)/2)))</f>
        <v>0</v>
      </c>
      <c r="AX1518" s="30">
        <f t="shared" ca="1" si="934"/>
        <v>0.74917396220144727</v>
      </c>
      <c r="AY1518" s="30">
        <f t="shared" ca="1" si="934"/>
        <v>0.2412562088325465</v>
      </c>
      <c r="AZ1518" s="30">
        <f>IF(Riskregister!$E$15="",0,COUNTIF(BP$4:BP$53,"&lt;"&amp;AX1518)*IF(AY1518&lt;0.5,Riskregister!$K$15+(Riskregister!$L$15-Riskregister!$K$15)*SQRT(AY1518/2),Riskregister!$L$15-(Riskregister!$L$15-Riskregister!$K$15)*SQRT((1-AY1518)/2)))</f>
        <v>0</v>
      </c>
      <c r="BA1518" s="30">
        <f t="shared" ca="1" si="935"/>
        <v>0.75192514163456614</v>
      </c>
      <c r="BB1518" s="30">
        <f t="shared" ca="1" si="935"/>
        <v>0.64450329055291955</v>
      </c>
      <c r="BC1518" s="30">
        <f>IF(Riskregister!$E$16="",0,COUNTIF(BQ$4:BQ$53,"&lt;"&amp;BA1518)*IF(BB1518&lt;0.5,Riskregister!$K$16+(Riskregister!$L$16-Riskregister!$K$16)*SQRT(BB1518/2),Riskregister!$L$16-(Riskregister!$L$16-Riskregister!$K$16)*SQRT((1-BB1518)/2)))</f>
        <v>0</v>
      </c>
      <c r="BD1518" s="30">
        <f t="shared" ca="1" si="911"/>
        <v>8487090.4414706659</v>
      </c>
    </row>
    <row r="1519" spans="20:56" x14ac:dyDescent="0.35">
      <c r="T1519" s="30">
        <f t="shared" ca="1" si="924"/>
        <v>0.30570738274624787</v>
      </c>
      <c r="U1519" s="30">
        <f t="shared" ca="1" si="924"/>
        <v>0.55974685766365295</v>
      </c>
      <c r="V1519" s="30">
        <f ca="1">IF(Riskregister!$E$5="",0,COUNTIF(BF$4:BF$53,"&lt;"&amp;T1519)*IF(U1519&lt;0.5,Riskregister!$K$5+(Riskregister!$L$5-Riskregister!$K$5)*SQRT(U1519/2),Riskregister!$L$5-(Riskregister!$L$5-Riskregister!$K$5)*SQRT((1-U1519)/2)))</f>
        <v>1166611.7494348381</v>
      </c>
      <c r="W1519" s="30">
        <f t="shared" ca="1" si="925"/>
        <v>8.7931740593616414E-3</v>
      </c>
      <c r="X1519" s="30">
        <f t="shared" ca="1" si="925"/>
        <v>0.80318977478854692</v>
      </c>
      <c r="Y1519" s="30">
        <f ca="1">IF(Riskregister!$E$6="",0,COUNTIF(BG$4:BG$53,"&lt;"&amp;W1519)*IF(X1519&lt;0.5,Riskregister!$K$6+(Riskregister!$L$6-Riskregister!$K$6)*SQRT(X1519/2),Riskregister!$L$6-(Riskregister!$L$6-Riskregister!$K$6)*SQRT((1-X1519)/2)))</f>
        <v>0</v>
      </c>
      <c r="Z1519" s="30">
        <f t="shared" ca="1" si="926"/>
        <v>0.57094828529905184</v>
      </c>
      <c r="AA1519" s="30">
        <f t="shared" ca="1" si="926"/>
        <v>0.35782386848353676</v>
      </c>
      <c r="AB1519" s="30">
        <f ca="1">IF(Riskregister!$E$7="",0,COUNTIF(BH$4:BH$53,"&lt;"&amp;Z1519)*IF(AA1519&lt;0.5,Riskregister!$K$7+(Riskregister!$L$7-Riskregister!$K$7)*SQRT(AA1519/2),Riskregister!$L$7-(Riskregister!$L$7-Riskregister!$K$7)*SQRT((1-AA1519)/2)))</f>
        <v>1386300.5767084253</v>
      </c>
      <c r="AC1519" s="30">
        <f t="shared" ca="1" si="927"/>
        <v>8.6096178449067473E-2</v>
      </c>
      <c r="AD1519" s="30">
        <f t="shared" ca="1" si="927"/>
        <v>0.20762426248629839</v>
      </c>
      <c r="AE1519" s="30">
        <f ca="1">IF(Riskregister!$E$8="",0,COUNTIF(BI$4:BI$53,"&lt;"&amp;AC1519)*IF(AD1519&lt;0.5,Riskregister!$K$8+(Riskregister!$L$8-Riskregister!$K$8)*SQRT(AD1519/2),Riskregister!$L$8-(Riskregister!$L$8-Riskregister!$K$8)*SQRT((1-AD1519)/2)))</f>
        <v>1814334.8305976344</v>
      </c>
      <c r="AF1519" s="30">
        <f t="shared" ca="1" si="928"/>
        <v>0.64914356488806357</v>
      </c>
      <c r="AG1519" s="30">
        <f t="shared" ca="1" si="928"/>
        <v>0.40076472123693485</v>
      </c>
      <c r="AH1519" s="30">
        <f>IF(Riskregister!$E$9="",0,COUNTIF(BJ$4:BJ$53,"&lt;"&amp;AF1519)*IF(AG1519&lt;0.5,Riskregister!$K$9+(Riskregister!$L$9-Riskregister!$K$9)*SQRT(AG1519/2),Riskregister!$L$9-(Riskregister!$L$9-Riskregister!$K$9)*SQRT((1-AG1519)/2)))</f>
        <v>0</v>
      </c>
      <c r="AI1519" s="30">
        <f t="shared" ca="1" si="929"/>
        <v>0.12371263811147681</v>
      </c>
      <c r="AJ1519" s="30">
        <f t="shared" ca="1" si="929"/>
        <v>0.51309693077033014</v>
      </c>
      <c r="AK1519" s="30">
        <f>IF(Riskregister!$E$10="",0,COUNTIF(BK$4:BK$53,"&lt;"&amp;AI1519)*IF(AJ1519&lt;0.5,Riskregister!$K$10+(Riskregister!$L$10-Riskregister!$K$10)*SQRT(AJ1519/2),Riskregister!$L$10-(Riskregister!$L$10-Riskregister!$K$10)*SQRT((1-AJ1519)/2)))</f>
        <v>0</v>
      </c>
      <c r="AL1519" s="30">
        <f t="shared" ca="1" si="930"/>
        <v>0.98723315442731596</v>
      </c>
      <c r="AM1519" s="30">
        <f t="shared" ca="1" si="930"/>
        <v>0.46058941226708794</v>
      </c>
      <c r="AN1519" s="30">
        <f>IF(Riskregister!$E$11="",0,COUNTIF(BL$4:BL$53,"&lt;"&amp;AL1519)*IF(AM1519&lt;0.5,Riskregister!$K$11+(Riskregister!$L$11-Riskregister!$K$11)*SQRT(AM1519/2),Riskregister!$L$11-(Riskregister!$L$11-Riskregister!$K$11)*SQRT((1-AM1519)/2)))</f>
        <v>0</v>
      </c>
      <c r="AO1519" s="30">
        <f t="shared" ca="1" si="931"/>
        <v>0.88479178772449274</v>
      </c>
      <c r="AP1519" s="30">
        <f t="shared" ca="1" si="931"/>
        <v>0.11817629298579502</v>
      </c>
      <c r="AQ1519" s="30">
        <f>IF(Riskregister!$E$12="",0,COUNTIF(BM$4:BM$53,"&lt;"&amp;AO1519)*IF(AP1519&lt;0.5,Riskregister!$K$12+(Riskregister!$L$12-Riskregister!$K$12)*SQRT(AP1519/2),Riskregister!$L$12-(Riskregister!$L$12-Riskregister!$K$12)*SQRT((1-AP1519)/2)))</f>
        <v>0</v>
      </c>
      <c r="AR1519" s="30">
        <f t="shared" ca="1" si="932"/>
        <v>0.57420753861354146</v>
      </c>
      <c r="AS1519" s="30">
        <f t="shared" ca="1" si="932"/>
        <v>0.51677800041207411</v>
      </c>
      <c r="AT1519" s="30">
        <f>IF(Riskregister!$E$13="",0,COUNTIF(BN$4:BN$53,"&lt;"&amp;AR1519)*IF(AS1519&lt;0.5,Riskregister!$K$13+(Riskregister!$L$13-Riskregister!$K$13)*SQRT(AS1519/2),Riskregister!$L$13-(Riskregister!$L$13-Riskregister!$K$13)*SQRT((1-AS1519)/2)))</f>
        <v>0</v>
      </c>
      <c r="AU1519" s="30">
        <f t="shared" ca="1" si="933"/>
        <v>0.28899961052868117</v>
      </c>
      <c r="AV1519" s="30">
        <f t="shared" ca="1" si="933"/>
        <v>0.87074315122123669</v>
      </c>
      <c r="AW1519" s="30">
        <f>IF(Riskregister!$E$14="",0,COUNTIF(BO$4:BO$53,"&lt;"&amp;AU1519)*IF(AV1519&lt;0.5,Riskregister!$K$14+(Riskregister!$L$14-Riskregister!$K$14)*SQRT(AV1519/2),Riskregister!$L$14-(Riskregister!$L$14-Riskregister!$K$14)*SQRT((1-AV1519)/2)))</f>
        <v>0</v>
      </c>
      <c r="AX1519" s="30">
        <f t="shared" ca="1" si="934"/>
        <v>0.11346065132592098</v>
      </c>
      <c r="AY1519" s="30">
        <f t="shared" ca="1" si="934"/>
        <v>0.15095414034230104</v>
      </c>
      <c r="AZ1519" s="30">
        <f>IF(Riskregister!$E$15="",0,COUNTIF(BP$4:BP$53,"&lt;"&amp;AX1519)*IF(AY1519&lt;0.5,Riskregister!$K$15+(Riskregister!$L$15-Riskregister!$K$15)*SQRT(AY1519/2),Riskregister!$L$15-(Riskregister!$L$15-Riskregister!$K$15)*SQRT((1-AY1519)/2)))</f>
        <v>0</v>
      </c>
      <c r="BA1519" s="30">
        <f t="shared" ca="1" si="935"/>
        <v>0.9414938899997064</v>
      </c>
      <c r="BB1519" s="30">
        <f t="shared" ca="1" si="935"/>
        <v>0.93487629404130446</v>
      </c>
      <c r="BC1519" s="30">
        <f>IF(Riskregister!$E$16="",0,COUNTIF(BQ$4:BQ$53,"&lt;"&amp;BA1519)*IF(BB1519&lt;0.5,Riskregister!$K$16+(Riskregister!$L$16-Riskregister!$K$16)*SQRT(BB1519/2),Riskregister!$L$16-(Riskregister!$L$16-Riskregister!$K$16)*SQRT((1-BB1519)/2)))</f>
        <v>0</v>
      </c>
      <c r="BD1519" s="30">
        <f t="shared" ca="1" si="911"/>
        <v>4367247.1567408983</v>
      </c>
    </row>
    <row r="1520" spans="20:56" x14ac:dyDescent="0.35">
      <c r="T1520" s="30">
        <f t="shared" ca="1" si="924"/>
        <v>0.42745688133871751</v>
      </c>
      <c r="U1520" s="30">
        <f t="shared" ca="1" si="924"/>
        <v>0.9597582926968814</v>
      </c>
      <c r="V1520" s="30">
        <f ca="1">IF(Riskregister!$E$5="",0,COUNTIF(BF$4:BF$53,"&lt;"&amp;T1520)*IF(U1520&lt;0.5,Riskregister!$K$5+(Riskregister!$L$5-Riskregister!$K$5)*SQRT(U1520/2),Riskregister!$L$5-(Riskregister!$L$5-Riskregister!$K$5)*SQRT((1-U1520)/2)))</f>
        <v>1608505.206911606</v>
      </c>
      <c r="W1520" s="30">
        <f t="shared" ca="1" si="925"/>
        <v>0.14991166567467895</v>
      </c>
      <c r="X1520" s="30">
        <f t="shared" ca="1" si="925"/>
        <v>0.94782912587018553</v>
      </c>
      <c r="Y1520" s="30">
        <f ca="1">IF(Riskregister!$E$6="",0,COUNTIF(BG$4:BG$53,"&lt;"&amp;W1520)*IF(X1520&lt;0.5,Riskregister!$K$6+(Riskregister!$L$6-Riskregister!$K$6)*SQRT(X1520/2),Riskregister!$L$6-(Riskregister!$L$6-Riskregister!$K$6)*SQRT((1-X1520)/2)))</f>
        <v>1709282.2398092963</v>
      </c>
      <c r="Z1520" s="30">
        <f t="shared" ca="1" si="926"/>
        <v>0.62541665944333524</v>
      </c>
      <c r="AA1520" s="30">
        <f t="shared" ca="1" si="926"/>
        <v>0.14403196751087699</v>
      </c>
      <c r="AB1520" s="30">
        <f ca="1">IF(Riskregister!$E$7="",0,COUNTIF(BH$4:BH$53,"&lt;"&amp;Z1520)*IF(AA1520&lt;0.5,Riskregister!$K$7+(Riskregister!$L$7-Riskregister!$K$7)*SQRT(AA1520/2),Riskregister!$L$7-(Riskregister!$L$7-Riskregister!$K$7)*SQRT((1-AA1520)/2)))</f>
        <v>1007476.9520614541</v>
      </c>
      <c r="AC1520" s="30">
        <f t="shared" ca="1" si="927"/>
        <v>0.46695538138319226</v>
      </c>
      <c r="AD1520" s="30">
        <f t="shared" ca="1" si="927"/>
        <v>0.96108045980623913</v>
      </c>
      <c r="AE1520" s="30">
        <f ca="1">IF(Riskregister!$E$8="",0,COUNTIF(BI$4:BI$53,"&lt;"&amp;AC1520)*IF(AD1520&lt;0.5,Riskregister!$K$8+(Riskregister!$L$8-Riskregister!$K$8)*SQRT(AD1520/2),Riskregister!$L$8-(Riskregister!$L$8-Riskregister!$K$8)*SQRT((1-AD1520)/2)))</f>
        <v>8688716.1688786224</v>
      </c>
      <c r="AF1520" s="30">
        <f t="shared" ca="1" si="928"/>
        <v>0.52323140654366784</v>
      </c>
      <c r="AG1520" s="30">
        <f t="shared" ca="1" si="928"/>
        <v>0.15827539099096299</v>
      </c>
      <c r="AH1520" s="30">
        <f>IF(Riskregister!$E$9="",0,COUNTIF(BJ$4:BJ$53,"&lt;"&amp;AF1520)*IF(AG1520&lt;0.5,Riskregister!$K$9+(Riskregister!$L$9-Riskregister!$K$9)*SQRT(AG1520/2),Riskregister!$L$9-(Riskregister!$L$9-Riskregister!$K$9)*SQRT((1-AG1520)/2)))</f>
        <v>0</v>
      </c>
      <c r="AI1520" s="30">
        <f t="shared" ca="1" si="929"/>
        <v>0.27402397056407124</v>
      </c>
      <c r="AJ1520" s="30">
        <f t="shared" ca="1" si="929"/>
        <v>0.41456882298362951</v>
      </c>
      <c r="AK1520" s="30">
        <f>IF(Riskregister!$E$10="",0,COUNTIF(BK$4:BK$53,"&lt;"&amp;AI1520)*IF(AJ1520&lt;0.5,Riskregister!$K$10+(Riskregister!$L$10-Riskregister!$K$10)*SQRT(AJ1520/2),Riskregister!$L$10-(Riskregister!$L$10-Riskregister!$K$10)*SQRT((1-AJ1520)/2)))</f>
        <v>0</v>
      </c>
      <c r="AL1520" s="30">
        <f t="shared" ca="1" si="930"/>
        <v>0.51364254753335581</v>
      </c>
      <c r="AM1520" s="30">
        <f t="shared" ca="1" si="930"/>
        <v>0.54035235673686988</v>
      </c>
      <c r="AN1520" s="30">
        <f>IF(Riskregister!$E$11="",0,COUNTIF(BL$4:BL$53,"&lt;"&amp;AL1520)*IF(AM1520&lt;0.5,Riskregister!$K$11+(Riskregister!$L$11-Riskregister!$K$11)*SQRT(AM1520/2),Riskregister!$L$11-(Riskregister!$L$11-Riskregister!$K$11)*SQRT((1-AM1520)/2)))</f>
        <v>0</v>
      </c>
      <c r="AO1520" s="30">
        <f t="shared" ca="1" si="931"/>
        <v>0.46285833166535517</v>
      </c>
      <c r="AP1520" s="30">
        <f t="shared" ca="1" si="931"/>
        <v>0.86576296322465729</v>
      </c>
      <c r="AQ1520" s="30">
        <f>IF(Riskregister!$E$12="",0,COUNTIF(BM$4:BM$53,"&lt;"&amp;AO1520)*IF(AP1520&lt;0.5,Riskregister!$K$12+(Riskregister!$L$12-Riskregister!$K$12)*SQRT(AP1520/2),Riskregister!$L$12-(Riskregister!$L$12-Riskregister!$K$12)*SQRT((1-AP1520)/2)))</f>
        <v>0</v>
      </c>
      <c r="AR1520" s="30">
        <f t="shared" ca="1" si="932"/>
        <v>0.43438196830899933</v>
      </c>
      <c r="AS1520" s="30">
        <f t="shared" ca="1" si="932"/>
        <v>0.31707743228105967</v>
      </c>
      <c r="AT1520" s="30">
        <f>IF(Riskregister!$E$13="",0,COUNTIF(BN$4:BN$53,"&lt;"&amp;AR1520)*IF(AS1520&lt;0.5,Riskregister!$K$13+(Riskregister!$L$13-Riskregister!$K$13)*SQRT(AS1520/2),Riskregister!$L$13-(Riskregister!$L$13-Riskregister!$K$13)*SQRT((1-AS1520)/2)))</f>
        <v>0</v>
      </c>
      <c r="AU1520" s="30">
        <f t="shared" ca="1" si="933"/>
        <v>0.11371308861641694</v>
      </c>
      <c r="AV1520" s="30">
        <f t="shared" ca="1" si="933"/>
        <v>0.74197743404896488</v>
      </c>
      <c r="AW1520" s="30">
        <f>IF(Riskregister!$E$14="",0,COUNTIF(BO$4:BO$53,"&lt;"&amp;AU1520)*IF(AV1520&lt;0.5,Riskregister!$K$14+(Riskregister!$L$14-Riskregister!$K$14)*SQRT(AV1520/2),Riskregister!$L$14-(Riskregister!$L$14-Riskregister!$K$14)*SQRT((1-AV1520)/2)))</f>
        <v>0</v>
      </c>
      <c r="AX1520" s="30">
        <f t="shared" ca="1" si="934"/>
        <v>0.14740191929850932</v>
      </c>
      <c r="AY1520" s="30">
        <f t="shared" ca="1" si="934"/>
        <v>0.97385295375875303</v>
      </c>
      <c r="AZ1520" s="30">
        <f>IF(Riskregister!$E$15="",0,COUNTIF(BP$4:BP$53,"&lt;"&amp;AX1520)*IF(AY1520&lt;0.5,Riskregister!$K$15+(Riskregister!$L$15-Riskregister!$K$15)*SQRT(AY1520/2),Riskregister!$L$15-(Riskregister!$L$15-Riskregister!$K$15)*SQRT((1-AY1520)/2)))</f>
        <v>0</v>
      </c>
      <c r="BA1520" s="30">
        <f t="shared" ca="1" si="935"/>
        <v>0.35305016738393136</v>
      </c>
      <c r="BB1520" s="30">
        <f t="shared" ca="1" si="935"/>
        <v>0.61756026796662433</v>
      </c>
      <c r="BC1520" s="30">
        <f>IF(Riskregister!$E$16="",0,COUNTIF(BQ$4:BQ$53,"&lt;"&amp;BA1520)*IF(BB1520&lt;0.5,Riskregister!$K$16+(Riskregister!$L$16-Riskregister!$K$16)*SQRT(BB1520/2),Riskregister!$L$16-(Riskregister!$L$16-Riskregister!$K$16)*SQRT((1-BB1520)/2)))</f>
        <v>0</v>
      </c>
      <c r="BD1520" s="30">
        <f t="shared" ca="1" si="911"/>
        <v>13013980.56766098</v>
      </c>
    </row>
    <row r="1521" spans="20:56" x14ac:dyDescent="0.35">
      <c r="T1521" s="30">
        <f t="shared" ca="1" si="924"/>
        <v>0.78400542129754258</v>
      </c>
      <c r="U1521" s="30">
        <f t="shared" ca="1" si="924"/>
        <v>0.56034151719587766</v>
      </c>
      <c r="V1521" s="30">
        <f ca="1">IF(Riskregister!$E$5="",0,COUNTIF(BF$4:BF$53,"&lt;"&amp;T1521)*IF(U1521&lt;0.5,Riskregister!$K$5+(Riskregister!$L$5-Riskregister!$K$5)*SQRT(U1521/2),Riskregister!$L$5-(Riskregister!$L$5-Riskregister!$K$5)*SQRT((1-U1521)/2)))</f>
        <v>1945066.0994176297</v>
      </c>
      <c r="W1521" s="30">
        <f t="shared" ca="1" si="925"/>
        <v>0.71278658683416452</v>
      </c>
      <c r="X1521" s="30">
        <f t="shared" ca="1" si="925"/>
        <v>0.53582579533078489</v>
      </c>
      <c r="Y1521" s="30">
        <f ca="1">IF(Riskregister!$E$6="",0,COUNTIF(BG$4:BG$53,"&lt;"&amp;W1521)*IF(X1521&lt;0.5,Riskregister!$K$6+(Riskregister!$L$6-Riskregister!$K$6)*SQRT(X1521/2),Riskregister!$L$6-(Riskregister!$L$6-Riskregister!$K$6)*SQRT((1-X1521)/2)))</f>
        <v>3398527.358576078</v>
      </c>
      <c r="Z1521" s="30">
        <f t="shared" ca="1" si="926"/>
        <v>3.7099970492432077E-2</v>
      </c>
      <c r="AA1521" s="30">
        <f t="shared" ca="1" si="926"/>
        <v>0.31336737539702397</v>
      </c>
      <c r="AB1521" s="30">
        <f ca="1">IF(Riskregister!$E$7="",0,COUNTIF(BH$4:BH$53,"&lt;"&amp;Z1521)*IF(AA1521&lt;0.5,Riskregister!$K$7+(Riskregister!$L$7-Riskregister!$K$7)*SQRT(AA1521/2),Riskregister!$L$7-(Riskregister!$L$7-Riskregister!$K$7)*SQRT((1-AA1521)/2)))</f>
        <v>377083.03263150359</v>
      </c>
      <c r="AC1521" s="30">
        <f t="shared" ca="1" si="927"/>
        <v>0.19800705181932698</v>
      </c>
      <c r="AD1521" s="30">
        <f t="shared" ca="1" si="927"/>
        <v>0.64802378579591691</v>
      </c>
      <c r="AE1521" s="30">
        <f ca="1">IF(Riskregister!$E$8="",0,COUNTIF(BI$4:BI$53,"&lt;"&amp;AC1521)*IF(AD1521&lt;0.5,Riskregister!$K$8+(Riskregister!$L$8-Riskregister!$K$8)*SQRT(AD1521/2),Riskregister!$L$8-(Riskregister!$L$8-Riskregister!$K$8)*SQRT((1-AD1521)/2)))</f>
        <v>3028305.9857360986</v>
      </c>
      <c r="AF1521" s="30">
        <f t="shared" ca="1" si="928"/>
        <v>0.57202345997994775</v>
      </c>
      <c r="AG1521" s="30">
        <f t="shared" ca="1" si="928"/>
        <v>0.75189730545364031</v>
      </c>
      <c r="AH1521" s="30">
        <f>IF(Riskregister!$E$9="",0,COUNTIF(BJ$4:BJ$53,"&lt;"&amp;AF1521)*IF(AG1521&lt;0.5,Riskregister!$K$9+(Riskregister!$L$9-Riskregister!$K$9)*SQRT(AG1521/2),Riskregister!$L$9-(Riskregister!$L$9-Riskregister!$K$9)*SQRT((1-AG1521)/2)))</f>
        <v>0</v>
      </c>
      <c r="AI1521" s="30">
        <f t="shared" ca="1" si="929"/>
        <v>0.22173940165888506</v>
      </c>
      <c r="AJ1521" s="30">
        <f t="shared" ca="1" si="929"/>
        <v>0.77633075586591593</v>
      </c>
      <c r="AK1521" s="30">
        <f>IF(Riskregister!$E$10="",0,COUNTIF(BK$4:BK$53,"&lt;"&amp;AI1521)*IF(AJ1521&lt;0.5,Riskregister!$K$10+(Riskregister!$L$10-Riskregister!$K$10)*SQRT(AJ1521/2),Riskregister!$L$10-(Riskregister!$L$10-Riskregister!$K$10)*SQRT((1-AJ1521)/2)))</f>
        <v>0</v>
      </c>
      <c r="AL1521" s="30">
        <f t="shared" ca="1" si="930"/>
        <v>0.40660130778007952</v>
      </c>
      <c r="AM1521" s="30">
        <f t="shared" ca="1" si="930"/>
        <v>0.57048326024498974</v>
      </c>
      <c r="AN1521" s="30">
        <f>IF(Riskregister!$E$11="",0,COUNTIF(BL$4:BL$53,"&lt;"&amp;AL1521)*IF(AM1521&lt;0.5,Riskregister!$K$11+(Riskregister!$L$11-Riskregister!$K$11)*SQRT(AM1521/2),Riskregister!$L$11-(Riskregister!$L$11-Riskregister!$K$11)*SQRT((1-AM1521)/2)))</f>
        <v>0</v>
      </c>
      <c r="AO1521" s="30">
        <f t="shared" ca="1" si="931"/>
        <v>0.97106282502084851</v>
      </c>
      <c r="AP1521" s="30">
        <f t="shared" ca="1" si="931"/>
        <v>0.38004774582222656</v>
      </c>
      <c r="AQ1521" s="30">
        <f>IF(Riskregister!$E$12="",0,COUNTIF(BM$4:BM$53,"&lt;"&amp;AO1521)*IF(AP1521&lt;0.5,Riskregister!$K$12+(Riskregister!$L$12-Riskregister!$K$12)*SQRT(AP1521/2),Riskregister!$L$12-(Riskregister!$L$12-Riskregister!$K$12)*SQRT((1-AP1521)/2)))</f>
        <v>0</v>
      </c>
      <c r="AR1521" s="30">
        <f t="shared" ca="1" si="932"/>
        <v>0.6186594131511749</v>
      </c>
      <c r="AS1521" s="30">
        <f t="shared" ca="1" si="932"/>
        <v>0.94944367452056955</v>
      </c>
      <c r="AT1521" s="30">
        <f>IF(Riskregister!$E$13="",0,COUNTIF(BN$4:BN$53,"&lt;"&amp;AR1521)*IF(AS1521&lt;0.5,Riskregister!$K$13+(Riskregister!$L$13-Riskregister!$K$13)*SQRT(AS1521/2),Riskregister!$L$13-(Riskregister!$L$13-Riskregister!$K$13)*SQRT((1-AS1521)/2)))</f>
        <v>0</v>
      </c>
      <c r="AU1521" s="30">
        <f t="shared" ca="1" si="933"/>
        <v>0.76022346878528024</v>
      </c>
      <c r="AV1521" s="30">
        <f t="shared" ca="1" si="933"/>
        <v>0.25544522373257916</v>
      </c>
      <c r="AW1521" s="30">
        <f>IF(Riskregister!$E$14="",0,COUNTIF(BO$4:BO$53,"&lt;"&amp;AU1521)*IF(AV1521&lt;0.5,Riskregister!$K$14+(Riskregister!$L$14-Riskregister!$K$14)*SQRT(AV1521/2),Riskregister!$L$14-(Riskregister!$L$14-Riskregister!$K$14)*SQRT((1-AV1521)/2)))</f>
        <v>0</v>
      </c>
      <c r="AX1521" s="30">
        <f t="shared" ca="1" si="934"/>
        <v>0.993599338390315</v>
      </c>
      <c r="AY1521" s="30">
        <f t="shared" ca="1" si="934"/>
        <v>0.78005816261504624</v>
      </c>
      <c r="AZ1521" s="30">
        <f>IF(Riskregister!$E$15="",0,COUNTIF(BP$4:BP$53,"&lt;"&amp;AX1521)*IF(AY1521&lt;0.5,Riskregister!$K$15+(Riskregister!$L$15-Riskregister!$K$15)*SQRT(AY1521/2),Riskregister!$L$15-(Riskregister!$L$15-Riskregister!$K$15)*SQRT((1-AY1521)/2)))</f>
        <v>0</v>
      </c>
      <c r="BA1521" s="30">
        <f t="shared" ca="1" si="935"/>
        <v>0.61057996833802786</v>
      </c>
      <c r="BB1521" s="30">
        <f t="shared" ca="1" si="935"/>
        <v>8.536375808179153E-2</v>
      </c>
      <c r="BC1521" s="30">
        <f>IF(Riskregister!$E$16="",0,COUNTIF(BQ$4:BQ$53,"&lt;"&amp;BA1521)*IF(BB1521&lt;0.5,Riskregister!$K$16+(Riskregister!$L$16-Riskregister!$K$16)*SQRT(BB1521/2),Riskregister!$L$16-(Riskregister!$L$16-Riskregister!$K$16)*SQRT((1-BB1521)/2)))</f>
        <v>0</v>
      </c>
      <c r="BD1521" s="30">
        <f t="shared" ca="1" si="911"/>
        <v>8748982.4763613101</v>
      </c>
    </row>
    <row r="1522" spans="20:56" x14ac:dyDescent="0.35">
      <c r="T1522" s="30">
        <f t="shared" ca="1" si="924"/>
        <v>0.12719090689040691</v>
      </c>
      <c r="U1522" s="30">
        <f t="shared" ca="1" si="924"/>
        <v>0.25267473432285781</v>
      </c>
      <c r="V1522" s="30">
        <f ca="1">IF(Riskregister!$E$5="",0,COUNTIF(BF$4:BF$53,"&lt;"&amp;T1522)*IF(U1522&lt;0.5,Riskregister!$K$5+(Riskregister!$L$5-Riskregister!$K$5)*SQRT(U1522/2),Riskregister!$L$5-(Riskregister!$L$5-Riskregister!$K$5)*SQRT((1-U1522)/2)))</f>
        <v>619895.71332038427</v>
      </c>
      <c r="W1522" s="30">
        <f t="shared" ca="1" si="925"/>
        <v>0.48190154592329448</v>
      </c>
      <c r="X1522" s="30">
        <f t="shared" ca="1" si="925"/>
        <v>0.45091334295481877</v>
      </c>
      <c r="Y1522" s="30">
        <f ca="1">IF(Riskregister!$E$6="",0,COUNTIF(BG$4:BG$53,"&lt;"&amp;W1522)*IF(X1522&lt;0.5,Riskregister!$K$6+(Riskregister!$L$6-Riskregister!$K$6)*SQRT(X1522/2),Riskregister!$L$6-(Riskregister!$L$6-Riskregister!$K$6)*SQRT((1-X1522)/2)))</f>
        <v>2109362.0044762976</v>
      </c>
      <c r="Z1522" s="30">
        <f t="shared" ca="1" si="926"/>
        <v>0.71540293049294967</v>
      </c>
      <c r="AA1522" s="30">
        <f t="shared" ca="1" si="926"/>
        <v>0.50558656480854491</v>
      </c>
      <c r="AB1522" s="30">
        <f ca="1">IF(Riskregister!$E$7="",0,COUNTIF(BH$4:BH$53,"&lt;"&amp;Z1522)*IF(AA1522&lt;0.5,Riskregister!$K$7+(Riskregister!$L$7-Riskregister!$K$7)*SQRT(AA1522/2),Riskregister!$L$7-(Riskregister!$L$7-Riskregister!$K$7)*SQRT((1-AA1522)/2)))</f>
        <v>1807843.1604339604</v>
      </c>
      <c r="AC1522" s="30">
        <f t="shared" ca="1" si="927"/>
        <v>0.52898354872659059</v>
      </c>
      <c r="AD1522" s="30">
        <f t="shared" ca="1" si="927"/>
        <v>6.808894736140092E-2</v>
      </c>
      <c r="AE1522" s="30">
        <f ca="1">IF(Riskregister!$E$8="",0,COUNTIF(BI$4:BI$53,"&lt;"&amp;AC1522)*IF(AD1522&lt;0.5,Riskregister!$K$8+(Riskregister!$L$8-Riskregister!$K$8)*SQRT(AD1522/2),Riskregister!$L$8-(Riskregister!$L$8-Riskregister!$K$8)*SQRT((1-AD1522)/2)))</f>
        <v>3501611.3876711209</v>
      </c>
      <c r="AF1522" s="30">
        <f t="shared" ca="1" si="928"/>
        <v>0.89746624924384777</v>
      </c>
      <c r="AG1522" s="30">
        <f t="shared" ca="1" si="928"/>
        <v>0.37780997058427535</v>
      </c>
      <c r="AH1522" s="30">
        <f>IF(Riskregister!$E$9="",0,COUNTIF(BJ$4:BJ$53,"&lt;"&amp;AF1522)*IF(AG1522&lt;0.5,Riskregister!$K$9+(Riskregister!$L$9-Riskregister!$K$9)*SQRT(AG1522/2),Riskregister!$L$9-(Riskregister!$L$9-Riskregister!$K$9)*SQRT((1-AG1522)/2)))</f>
        <v>0</v>
      </c>
      <c r="AI1522" s="30">
        <f t="shared" ca="1" si="929"/>
        <v>0.70783312060527825</v>
      </c>
      <c r="AJ1522" s="30">
        <f t="shared" ca="1" si="929"/>
        <v>0.75804242848943737</v>
      </c>
      <c r="AK1522" s="30">
        <f>IF(Riskregister!$E$10="",0,COUNTIF(BK$4:BK$53,"&lt;"&amp;AI1522)*IF(AJ1522&lt;0.5,Riskregister!$K$10+(Riskregister!$L$10-Riskregister!$K$10)*SQRT(AJ1522/2),Riskregister!$L$10-(Riskregister!$L$10-Riskregister!$K$10)*SQRT((1-AJ1522)/2)))</f>
        <v>0</v>
      </c>
      <c r="AL1522" s="30">
        <f t="shared" ca="1" si="930"/>
        <v>0.6764649203691705</v>
      </c>
      <c r="AM1522" s="30">
        <f t="shared" ca="1" si="930"/>
        <v>0.64892194474645837</v>
      </c>
      <c r="AN1522" s="30">
        <f>IF(Riskregister!$E$11="",0,COUNTIF(BL$4:BL$53,"&lt;"&amp;AL1522)*IF(AM1522&lt;0.5,Riskregister!$K$11+(Riskregister!$L$11-Riskregister!$K$11)*SQRT(AM1522/2),Riskregister!$L$11-(Riskregister!$L$11-Riskregister!$K$11)*SQRT((1-AM1522)/2)))</f>
        <v>0</v>
      </c>
      <c r="AO1522" s="30">
        <f t="shared" ca="1" si="931"/>
        <v>0.15373838436132792</v>
      </c>
      <c r="AP1522" s="30">
        <f t="shared" ca="1" si="931"/>
        <v>2.8197270397047891E-2</v>
      </c>
      <c r="AQ1522" s="30">
        <f>IF(Riskregister!$E$12="",0,COUNTIF(BM$4:BM$53,"&lt;"&amp;AO1522)*IF(AP1522&lt;0.5,Riskregister!$K$12+(Riskregister!$L$12-Riskregister!$K$12)*SQRT(AP1522/2),Riskregister!$L$12-(Riskregister!$L$12-Riskregister!$K$12)*SQRT((1-AP1522)/2)))</f>
        <v>0</v>
      </c>
      <c r="AR1522" s="30">
        <f t="shared" ca="1" si="932"/>
        <v>0.22287114033969202</v>
      </c>
      <c r="AS1522" s="30">
        <f t="shared" ca="1" si="932"/>
        <v>0.7978998792473514</v>
      </c>
      <c r="AT1522" s="30">
        <f>IF(Riskregister!$E$13="",0,COUNTIF(BN$4:BN$53,"&lt;"&amp;AR1522)*IF(AS1522&lt;0.5,Riskregister!$K$13+(Riskregister!$L$13-Riskregister!$K$13)*SQRT(AS1522/2),Riskregister!$L$13-(Riskregister!$L$13-Riskregister!$K$13)*SQRT((1-AS1522)/2)))</f>
        <v>0</v>
      </c>
      <c r="AU1522" s="30">
        <f t="shared" ca="1" si="933"/>
        <v>0.22750360580959939</v>
      </c>
      <c r="AV1522" s="30">
        <f t="shared" ca="1" si="933"/>
        <v>0.43704468305074129</v>
      </c>
      <c r="AW1522" s="30">
        <f>IF(Riskregister!$E$14="",0,COUNTIF(BO$4:BO$53,"&lt;"&amp;AU1522)*IF(AV1522&lt;0.5,Riskregister!$K$14+(Riskregister!$L$14-Riskregister!$K$14)*SQRT(AV1522/2),Riskregister!$L$14-(Riskregister!$L$14-Riskregister!$K$14)*SQRT((1-AV1522)/2)))</f>
        <v>0</v>
      </c>
      <c r="AX1522" s="30">
        <f t="shared" ca="1" si="934"/>
        <v>0.36300339052143737</v>
      </c>
      <c r="AY1522" s="30">
        <f t="shared" ca="1" si="934"/>
        <v>0.52708342388288587</v>
      </c>
      <c r="AZ1522" s="30">
        <f>IF(Riskregister!$E$15="",0,COUNTIF(BP$4:BP$53,"&lt;"&amp;AX1522)*IF(AY1522&lt;0.5,Riskregister!$K$15+(Riskregister!$L$15-Riskregister!$K$15)*SQRT(AY1522/2),Riskregister!$L$15-(Riskregister!$L$15-Riskregister!$K$15)*SQRT((1-AY1522)/2)))</f>
        <v>0</v>
      </c>
      <c r="BA1522" s="30">
        <f t="shared" ca="1" si="935"/>
        <v>0.79408575414925298</v>
      </c>
      <c r="BB1522" s="30">
        <f t="shared" ca="1" si="935"/>
        <v>0.56724525101237044</v>
      </c>
      <c r="BC1522" s="30">
        <f>IF(Riskregister!$E$16="",0,COUNTIF(BQ$4:BQ$53,"&lt;"&amp;BA1522)*IF(BB1522&lt;0.5,Riskregister!$K$16+(Riskregister!$L$16-Riskregister!$K$16)*SQRT(BB1522/2),Riskregister!$L$16-(Riskregister!$L$16-Riskregister!$K$16)*SQRT((1-BB1522)/2)))</f>
        <v>0</v>
      </c>
      <c r="BD1522" s="30">
        <f t="shared" ca="1" si="911"/>
        <v>8038712.265901763</v>
      </c>
    </row>
    <row r="1523" spans="20:56" x14ac:dyDescent="0.35">
      <c r="T1523" s="30">
        <f t="shared" ca="1" si="924"/>
        <v>0.42265482769325513</v>
      </c>
      <c r="U1523" s="30">
        <f t="shared" ca="1" si="924"/>
        <v>0.14319394166288901</v>
      </c>
      <c r="V1523" s="30">
        <f ca="1">IF(Riskregister!$E$5="",0,COUNTIF(BF$4:BF$53,"&lt;"&amp;T1523)*IF(U1523&lt;0.5,Riskregister!$K$5+(Riskregister!$L$5-Riskregister!$K$5)*SQRT(U1523/2),Riskregister!$L$5-(Riskregister!$L$5-Riskregister!$K$5)*SQRT((1-U1523)/2)))</f>
        <v>811227.73888546764</v>
      </c>
      <c r="W1523" s="30">
        <f t="shared" ca="1" si="925"/>
        <v>0.67192480530421805</v>
      </c>
      <c r="X1523" s="30">
        <f t="shared" ca="1" si="925"/>
        <v>0.5237133773776661</v>
      </c>
      <c r="Y1523" s="30">
        <f ca="1">IF(Riskregister!$E$6="",0,COUNTIF(BG$4:BG$53,"&lt;"&amp;W1523)*IF(X1523&lt;0.5,Riskregister!$K$6+(Riskregister!$L$6-Riskregister!$K$6)*SQRT(X1523/2),Riskregister!$L$6-(Riskregister!$L$6-Riskregister!$K$6)*SQRT((1-X1523)/2)))</f>
        <v>2243202.5402475321</v>
      </c>
      <c r="Z1523" s="30">
        <f t="shared" ca="1" si="926"/>
        <v>0.3123585075644516</v>
      </c>
      <c r="AA1523" s="30">
        <f t="shared" ca="1" si="926"/>
        <v>0.70379894859953751</v>
      </c>
      <c r="AB1523" s="30">
        <f ca="1">IF(Riskregister!$E$7="",0,COUNTIF(BH$4:BH$53,"&lt;"&amp;Z1523)*IF(AA1523&lt;0.5,Riskregister!$K$7+(Riskregister!$L$7-Riskregister!$K$7)*SQRT(AA1523/2),Riskregister!$L$7-(Riskregister!$L$7-Riskregister!$K$7)*SQRT((1-AA1523)/2)))</f>
        <v>1326532.9555524206</v>
      </c>
      <c r="AC1523" s="30">
        <f t="shared" ca="1" si="927"/>
        <v>0.10821643847382612</v>
      </c>
      <c r="AD1523" s="30">
        <f t="shared" ca="1" si="927"/>
        <v>0.88148986460770984</v>
      </c>
      <c r="AE1523" s="30">
        <f ca="1">IF(Riskregister!$E$8="",0,COUNTIF(BI$4:BI$53,"&lt;"&amp;AC1523)*IF(AD1523&lt;0.5,Riskregister!$K$8+(Riskregister!$L$8-Riskregister!$K$8)*SQRT(AD1523/2),Riskregister!$L$8-(Riskregister!$L$8-Riskregister!$K$8)*SQRT((1-AD1523)/2)))</f>
        <v>3855908.8998651179</v>
      </c>
      <c r="AF1523" s="30">
        <f t="shared" ca="1" si="928"/>
        <v>0.63610423224214718</v>
      </c>
      <c r="AG1523" s="30">
        <f t="shared" ca="1" si="928"/>
        <v>0.74180647471962313</v>
      </c>
      <c r="AH1523" s="30">
        <f>IF(Riskregister!$E$9="",0,COUNTIF(BJ$4:BJ$53,"&lt;"&amp;AF1523)*IF(AG1523&lt;0.5,Riskregister!$K$9+(Riskregister!$L$9-Riskregister!$K$9)*SQRT(AG1523/2),Riskregister!$L$9-(Riskregister!$L$9-Riskregister!$K$9)*SQRT((1-AG1523)/2)))</f>
        <v>0</v>
      </c>
      <c r="AI1523" s="30">
        <f t="shared" ca="1" si="929"/>
        <v>0.9441432087796876</v>
      </c>
      <c r="AJ1523" s="30">
        <f t="shared" ca="1" si="929"/>
        <v>0.51685650202074418</v>
      </c>
      <c r="AK1523" s="30">
        <f>IF(Riskregister!$E$10="",0,COUNTIF(BK$4:BK$53,"&lt;"&amp;AI1523)*IF(AJ1523&lt;0.5,Riskregister!$K$10+(Riskregister!$L$10-Riskregister!$K$10)*SQRT(AJ1523/2),Riskregister!$L$10-(Riskregister!$L$10-Riskregister!$K$10)*SQRT((1-AJ1523)/2)))</f>
        <v>0</v>
      </c>
      <c r="AL1523" s="30">
        <f t="shared" ca="1" si="930"/>
        <v>6.7806485336783684E-2</v>
      </c>
      <c r="AM1523" s="30">
        <f t="shared" ca="1" si="930"/>
        <v>0.42157625571325852</v>
      </c>
      <c r="AN1523" s="30">
        <f>IF(Riskregister!$E$11="",0,COUNTIF(BL$4:BL$53,"&lt;"&amp;AL1523)*IF(AM1523&lt;0.5,Riskregister!$K$11+(Riskregister!$L$11-Riskregister!$K$11)*SQRT(AM1523/2),Riskregister!$L$11-(Riskregister!$L$11-Riskregister!$K$11)*SQRT((1-AM1523)/2)))</f>
        <v>0</v>
      </c>
      <c r="AO1523" s="30">
        <f t="shared" ca="1" si="931"/>
        <v>1.6965743358882124E-3</v>
      </c>
      <c r="AP1523" s="30">
        <f t="shared" ca="1" si="931"/>
        <v>0.88073073219483011</v>
      </c>
      <c r="AQ1523" s="30">
        <f>IF(Riskregister!$E$12="",0,COUNTIF(BM$4:BM$53,"&lt;"&amp;AO1523)*IF(AP1523&lt;0.5,Riskregister!$K$12+(Riskregister!$L$12-Riskregister!$K$12)*SQRT(AP1523/2),Riskregister!$L$12-(Riskregister!$L$12-Riskregister!$K$12)*SQRT((1-AP1523)/2)))</f>
        <v>0</v>
      </c>
      <c r="AR1523" s="30">
        <f t="shared" ca="1" si="932"/>
        <v>0.99193982451320872</v>
      </c>
      <c r="AS1523" s="30">
        <f t="shared" ca="1" si="932"/>
        <v>0.37036989106984974</v>
      </c>
      <c r="AT1523" s="30">
        <f>IF(Riskregister!$E$13="",0,COUNTIF(BN$4:BN$53,"&lt;"&amp;AR1523)*IF(AS1523&lt;0.5,Riskregister!$K$13+(Riskregister!$L$13-Riskregister!$K$13)*SQRT(AS1523/2),Riskregister!$L$13-(Riskregister!$L$13-Riskregister!$K$13)*SQRT((1-AS1523)/2)))</f>
        <v>0</v>
      </c>
      <c r="AU1523" s="30">
        <f t="shared" ca="1" si="933"/>
        <v>0.65096339994012964</v>
      </c>
      <c r="AV1523" s="30">
        <f t="shared" ca="1" si="933"/>
        <v>0.32438799052833278</v>
      </c>
      <c r="AW1523" s="30">
        <f>IF(Riskregister!$E$14="",0,COUNTIF(BO$4:BO$53,"&lt;"&amp;AU1523)*IF(AV1523&lt;0.5,Riskregister!$K$14+(Riskregister!$L$14-Riskregister!$K$14)*SQRT(AV1523/2),Riskregister!$L$14-(Riskregister!$L$14-Riskregister!$K$14)*SQRT((1-AV1523)/2)))</f>
        <v>0</v>
      </c>
      <c r="AX1523" s="30">
        <f t="shared" ca="1" si="934"/>
        <v>0.63433132928918601</v>
      </c>
      <c r="AY1523" s="30">
        <f t="shared" ca="1" si="934"/>
        <v>3.9648421149479529E-2</v>
      </c>
      <c r="AZ1523" s="30">
        <f>IF(Riskregister!$E$15="",0,COUNTIF(BP$4:BP$53,"&lt;"&amp;AX1523)*IF(AY1523&lt;0.5,Riskregister!$K$15+(Riskregister!$L$15-Riskregister!$K$15)*SQRT(AY1523/2),Riskregister!$L$15-(Riskregister!$L$15-Riskregister!$K$15)*SQRT((1-AY1523)/2)))</f>
        <v>0</v>
      </c>
      <c r="BA1523" s="30">
        <f t="shared" ca="1" si="935"/>
        <v>0.5393224766313931</v>
      </c>
      <c r="BB1523" s="30">
        <f t="shared" ca="1" si="935"/>
        <v>2.4010735466854949E-2</v>
      </c>
      <c r="BC1523" s="30">
        <f>IF(Riskregister!$E$16="",0,COUNTIF(BQ$4:BQ$53,"&lt;"&amp;BA1523)*IF(BB1523&lt;0.5,Riskregister!$K$16+(Riskregister!$L$16-Riskregister!$K$16)*SQRT(BB1523/2),Riskregister!$L$16-(Riskregister!$L$16-Riskregister!$K$16)*SQRT((1-BB1523)/2)))</f>
        <v>0</v>
      </c>
      <c r="BD1523" s="30">
        <f t="shared" ca="1" si="911"/>
        <v>8236872.1345505379</v>
      </c>
    </row>
    <row r="1524" spans="20:56" x14ac:dyDescent="0.35">
      <c r="T1524" s="30">
        <f t="shared" ref="T1524:U1543" ca="1" si="936">RAND()</f>
        <v>0.68777086873587645</v>
      </c>
      <c r="U1524" s="30">
        <f t="shared" ca="1" si="936"/>
        <v>0.93889573981506091</v>
      </c>
      <c r="V1524" s="30">
        <f ca="1">IF(Riskregister!$E$5="",0,COUNTIF(BF$4:BF$53,"&lt;"&amp;T1524)*IF(U1524&lt;0.5,Riskregister!$K$5+(Riskregister!$L$5-Riskregister!$K$5)*SQRT(U1524/2),Riskregister!$L$5-(Riskregister!$L$5-Riskregister!$K$5)*SQRT((1-U1524)/2)))</f>
        <v>2085374.9827181548</v>
      </c>
      <c r="W1524" s="30">
        <f t="shared" ref="W1524:X1543" ca="1" si="937">RAND()</f>
        <v>0.74148022567468008</v>
      </c>
      <c r="X1524" s="30">
        <f t="shared" ca="1" si="937"/>
        <v>0.66810168759032496</v>
      </c>
      <c r="Y1524" s="30">
        <f ca="1">IF(Riskregister!$E$6="",0,COUNTIF(BG$4:BG$53,"&lt;"&amp;W1524)*IF(X1524&lt;0.5,Riskregister!$K$6+(Riskregister!$L$6-Riskregister!$K$6)*SQRT(X1524/2),Riskregister!$L$6-(Riskregister!$L$6-Riskregister!$K$6)*SQRT((1-X1524)/2)))</f>
        <v>3800209.6929631988</v>
      </c>
      <c r="Z1524" s="30">
        <f t="shared" ref="Z1524:AA1543" ca="1" si="938">RAND()</f>
        <v>0.87331072800252851</v>
      </c>
      <c r="AA1524" s="30">
        <f t="shared" ca="1" si="938"/>
        <v>0.86054625457641232</v>
      </c>
      <c r="AB1524" s="30">
        <f ca="1">IF(Riskregister!$E$7="",0,COUNTIF(BH$4:BH$53,"&lt;"&amp;Z1524)*IF(AA1524&lt;0.5,Riskregister!$K$7+(Riskregister!$L$7-Riskregister!$K$7)*SQRT(AA1524/2),Riskregister!$L$7-(Riskregister!$L$7-Riskregister!$K$7)*SQRT((1-AA1524)/2)))</f>
        <v>2768215.8366001584</v>
      </c>
      <c r="AC1524" s="30">
        <f t="shared" ref="AC1524:AD1543" ca="1" si="939">RAND()</f>
        <v>0.64526654275927819</v>
      </c>
      <c r="AD1524" s="30">
        <f t="shared" ca="1" si="939"/>
        <v>0.62750245422530404</v>
      </c>
      <c r="AE1524" s="30">
        <f ca="1">IF(Riskregister!$E$8="",0,COUNTIF(BI$4:BI$53,"&lt;"&amp;AC1524)*IF(AD1524&lt;0.5,Riskregister!$K$8+(Riskregister!$L$8-Riskregister!$K$8)*SQRT(AD1524/2),Riskregister!$L$8-(Riskregister!$L$8-Riskregister!$K$8)*SQRT((1-AD1524)/2)))</f>
        <v>8914926.5791008212</v>
      </c>
      <c r="AF1524" s="30">
        <f t="shared" ref="AF1524:AG1543" ca="1" si="940">RAND()</f>
        <v>0.94921849170455053</v>
      </c>
      <c r="AG1524" s="30">
        <f t="shared" ca="1" si="940"/>
        <v>0.31107570673390061</v>
      </c>
      <c r="AH1524" s="30">
        <f>IF(Riskregister!$E$9="",0,COUNTIF(BJ$4:BJ$53,"&lt;"&amp;AF1524)*IF(AG1524&lt;0.5,Riskregister!$K$9+(Riskregister!$L$9-Riskregister!$K$9)*SQRT(AG1524/2),Riskregister!$L$9-(Riskregister!$L$9-Riskregister!$K$9)*SQRT((1-AG1524)/2)))</f>
        <v>0</v>
      </c>
      <c r="AI1524" s="30">
        <f t="shared" ref="AI1524:AJ1543" ca="1" si="941">RAND()</f>
        <v>0.14781497219403539</v>
      </c>
      <c r="AJ1524" s="30">
        <f t="shared" ca="1" si="941"/>
        <v>4.6548699279321593E-2</v>
      </c>
      <c r="AK1524" s="30">
        <f>IF(Riskregister!$E$10="",0,COUNTIF(BK$4:BK$53,"&lt;"&amp;AI1524)*IF(AJ1524&lt;0.5,Riskregister!$K$10+(Riskregister!$L$10-Riskregister!$K$10)*SQRT(AJ1524/2),Riskregister!$L$10-(Riskregister!$L$10-Riskregister!$K$10)*SQRT((1-AJ1524)/2)))</f>
        <v>0</v>
      </c>
      <c r="AL1524" s="30">
        <f t="shared" ref="AL1524:AM1543" ca="1" si="942">RAND()</f>
        <v>0.67196459264805575</v>
      </c>
      <c r="AM1524" s="30">
        <f t="shared" ca="1" si="942"/>
        <v>0.37586994121790451</v>
      </c>
      <c r="AN1524" s="30">
        <f>IF(Riskregister!$E$11="",0,COUNTIF(BL$4:BL$53,"&lt;"&amp;AL1524)*IF(AM1524&lt;0.5,Riskregister!$K$11+(Riskregister!$L$11-Riskregister!$K$11)*SQRT(AM1524/2),Riskregister!$L$11-(Riskregister!$L$11-Riskregister!$K$11)*SQRT((1-AM1524)/2)))</f>
        <v>0</v>
      </c>
      <c r="AO1524" s="30">
        <f t="shared" ref="AO1524:AP1543" ca="1" si="943">RAND()</f>
        <v>0.48297160773381542</v>
      </c>
      <c r="AP1524" s="30">
        <f t="shared" ca="1" si="943"/>
        <v>0.92359623692755655</v>
      </c>
      <c r="AQ1524" s="30">
        <f>IF(Riskregister!$E$12="",0,COUNTIF(BM$4:BM$53,"&lt;"&amp;AO1524)*IF(AP1524&lt;0.5,Riskregister!$K$12+(Riskregister!$L$12-Riskregister!$K$12)*SQRT(AP1524/2),Riskregister!$L$12-(Riskregister!$L$12-Riskregister!$K$12)*SQRT((1-AP1524)/2)))</f>
        <v>0</v>
      </c>
      <c r="AR1524" s="30">
        <f t="shared" ref="AR1524:AS1543" ca="1" si="944">RAND()</f>
        <v>0.53933334945505007</v>
      </c>
      <c r="AS1524" s="30">
        <f t="shared" ca="1" si="944"/>
        <v>0.70566419944950565</v>
      </c>
      <c r="AT1524" s="30">
        <f>IF(Riskregister!$E$13="",0,COUNTIF(BN$4:BN$53,"&lt;"&amp;AR1524)*IF(AS1524&lt;0.5,Riskregister!$K$13+(Riskregister!$L$13-Riskregister!$K$13)*SQRT(AS1524/2),Riskregister!$L$13-(Riskregister!$L$13-Riskregister!$K$13)*SQRT((1-AS1524)/2)))</f>
        <v>0</v>
      </c>
      <c r="AU1524" s="30">
        <f t="shared" ref="AU1524:AV1543" ca="1" si="945">RAND()</f>
        <v>1.2235719149861768E-2</v>
      </c>
      <c r="AV1524" s="30">
        <f t="shared" ca="1" si="945"/>
        <v>0.63329982213876479</v>
      </c>
      <c r="AW1524" s="30">
        <f>IF(Riskregister!$E$14="",0,COUNTIF(BO$4:BO$53,"&lt;"&amp;AU1524)*IF(AV1524&lt;0.5,Riskregister!$K$14+(Riskregister!$L$14-Riskregister!$K$14)*SQRT(AV1524/2),Riskregister!$L$14-(Riskregister!$L$14-Riskregister!$K$14)*SQRT((1-AV1524)/2)))</f>
        <v>0</v>
      </c>
      <c r="AX1524" s="30">
        <f t="shared" ref="AX1524:AY1543" ca="1" si="946">RAND()</f>
        <v>0.98149966370453789</v>
      </c>
      <c r="AY1524" s="30">
        <f t="shared" ca="1" si="946"/>
        <v>0.44603104213233224</v>
      </c>
      <c r="AZ1524" s="30">
        <f>IF(Riskregister!$E$15="",0,COUNTIF(BP$4:BP$53,"&lt;"&amp;AX1524)*IF(AY1524&lt;0.5,Riskregister!$K$15+(Riskregister!$L$15-Riskregister!$K$15)*SQRT(AY1524/2),Riskregister!$L$15-(Riskregister!$L$15-Riskregister!$K$15)*SQRT((1-AY1524)/2)))</f>
        <v>0</v>
      </c>
      <c r="BA1524" s="30">
        <f t="shared" ref="BA1524:BB1543" ca="1" si="947">RAND()</f>
        <v>6.2344228954698266E-2</v>
      </c>
      <c r="BB1524" s="30">
        <f t="shared" ca="1" si="947"/>
        <v>0.20083603077969125</v>
      </c>
      <c r="BC1524" s="30">
        <f>IF(Riskregister!$E$16="",0,COUNTIF(BQ$4:BQ$53,"&lt;"&amp;BA1524)*IF(BB1524&lt;0.5,Riskregister!$K$16+(Riskregister!$L$16-Riskregister!$K$16)*SQRT(BB1524/2),Riskregister!$L$16-(Riskregister!$L$16-Riskregister!$K$16)*SQRT((1-BB1524)/2)))</f>
        <v>0</v>
      </c>
      <c r="BD1524" s="30">
        <f t="shared" ca="1" si="911"/>
        <v>17568727.091382332</v>
      </c>
    </row>
    <row r="1525" spans="20:56" x14ac:dyDescent="0.35">
      <c r="T1525" s="30">
        <f t="shared" ca="1" si="936"/>
        <v>0.67911818222072906</v>
      </c>
      <c r="U1525" s="30">
        <f t="shared" ca="1" si="936"/>
        <v>0.25542485038649954</v>
      </c>
      <c r="V1525" s="30">
        <f ca="1">IF(Riskregister!$E$5="",0,COUNTIF(BF$4:BF$53,"&lt;"&amp;T1525)*IF(U1525&lt;0.5,Riskregister!$K$5+(Riskregister!$L$5-Riskregister!$K$5)*SQRT(U1525/2),Riskregister!$L$5-(Riskregister!$L$5-Riskregister!$K$5)*SQRT((1-U1525)/2)))</f>
        <v>1243263.7543233174</v>
      </c>
      <c r="W1525" s="30">
        <f t="shared" ca="1" si="937"/>
        <v>0.24492859987322657</v>
      </c>
      <c r="X1525" s="30">
        <f t="shared" ca="1" si="937"/>
        <v>0.53628573422285974</v>
      </c>
      <c r="Y1525" s="30">
        <f ca="1">IF(Riskregister!$E$6="",0,COUNTIF(BG$4:BG$53,"&lt;"&amp;W1525)*IF(X1525&lt;0.5,Riskregister!$K$6+(Riskregister!$L$6-Riskregister!$K$6)*SQRT(X1525/2),Riskregister!$L$6-(Riskregister!$L$6-Riskregister!$K$6)*SQRT((1-X1525)/2)))</f>
        <v>1133272.181963122</v>
      </c>
      <c r="Z1525" s="30">
        <f t="shared" ca="1" si="938"/>
        <v>1.0327522709683623E-2</v>
      </c>
      <c r="AA1525" s="30">
        <f t="shared" ca="1" si="938"/>
        <v>0.60549858704786519</v>
      </c>
      <c r="AB1525" s="30">
        <f ca="1">IF(Riskregister!$E$7="",0,COUNTIF(BH$4:BH$53,"&lt;"&amp;Z1525)*IF(AA1525&lt;0.5,Riskregister!$K$7+(Riskregister!$L$7-Riskregister!$K$7)*SQRT(AA1525/2),Riskregister!$L$7-(Riskregister!$L$7-Riskregister!$K$7)*SQRT((1-AA1525)/2)))</f>
        <v>244554.79568890439</v>
      </c>
      <c r="AC1525" s="30">
        <f t="shared" ca="1" si="939"/>
        <v>0.52285976601817385</v>
      </c>
      <c r="AD1525" s="30">
        <f t="shared" ca="1" si="939"/>
        <v>0.26834210971803685</v>
      </c>
      <c r="AE1525" s="30">
        <f ca="1">IF(Riskregister!$E$8="",0,COUNTIF(BI$4:BI$53,"&lt;"&amp;AC1525)*IF(AD1525&lt;0.5,Riskregister!$K$8+(Riskregister!$L$8-Riskregister!$K$8)*SQRT(AD1525/2),Riskregister!$L$8-(Riskregister!$L$8-Riskregister!$K$8)*SQRT((1-AD1525)/2)))</f>
        <v>6064740.7888994254</v>
      </c>
      <c r="AF1525" s="30">
        <f t="shared" ca="1" si="940"/>
        <v>5.5399769084578887E-2</v>
      </c>
      <c r="AG1525" s="30">
        <f t="shared" ca="1" si="940"/>
        <v>0.69033245429695045</v>
      </c>
      <c r="AH1525" s="30">
        <f>IF(Riskregister!$E$9="",0,COUNTIF(BJ$4:BJ$53,"&lt;"&amp;AF1525)*IF(AG1525&lt;0.5,Riskregister!$K$9+(Riskregister!$L$9-Riskregister!$K$9)*SQRT(AG1525/2),Riskregister!$L$9-(Riskregister!$L$9-Riskregister!$K$9)*SQRT((1-AG1525)/2)))</f>
        <v>0</v>
      </c>
      <c r="AI1525" s="30">
        <f t="shared" ca="1" si="941"/>
        <v>0.69348309404569686</v>
      </c>
      <c r="AJ1525" s="30">
        <f t="shared" ca="1" si="941"/>
        <v>0.1841080296426183</v>
      </c>
      <c r="AK1525" s="30">
        <f>IF(Riskregister!$E$10="",0,COUNTIF(BK$4:BK$53,"&lt;"&amp;AI1525)*IF(AJ1525&lt;0.5,Riskregister!$K$10+(Riskregister!$L$10-Riskregister!$K$10)*SQRT(AJ1525/2),Riskregister!$L$10-(Riskregister!$L$10-Riskregister!$K$10)*SQRT((1-AJ1525)/2)))</f>
        <v>0</v>
      </c>
      <c r="AL1525" s="30">
        <f t="shared" ca="1" si="942"/>
        <v>0.71766892633595381</v>
      </c>
      <c r="AM1525" s="30">
        <f t="shared" ca="1" si="942"/>
        <v>0.54995158388168441</v>
      </c>
      <c r="AN1525" s="30">
        <f>IF(Riskregister!$E$11="",0,COUNTIF(BL$4:BL$53,"&lt;"&amp;AL1525)*IF(AM1525&lt;0.5,Riskregister!$K$11+(Riskregister!$L$11-Riskregister!$K$11)*SQRT(AM1525/2),Riskregister!$L$11-(Riskregister!$L$11-Riskregister!$K$11)*SQRT((1-AM1525)/2)))</f>
        <v>0</v>
      </c>
      <c r="AO1525" s="30">
        <f t="shared" ca="1" si="943"/>
        <v>0.29123856789513169</v>
      </c>
      <c r="AP1525" s="30">
        <f t="shared" ca="1" si="943"/>
        <v>0.3236575788233399</v>
      </c>
      <c r="AQ1525" s="30">
        <f>IF(Riskregister!$E$12="",0,COUNTIF(BM$4:BM$53,"&lt;"&amp;AO1525)*IF(AP1525&lt;0.5,Riskregister!$K$12+(Riskregister!$L$12-Riskregister!$K$12)*SQRT(AP1525/2),Riskregister!$L$12-(Riskregister!$L$12-Riskregister!$K$12)*SQRT((1-AP1525)/2)))</f>
        <v>0</v>
      </c>
      <c r="AR1525" s="30">
        <f t="shared" ca="1" si="944"/>
        <v>0.2780281106246747</v>
      </c>
      <c r="AS1525" s="30">
        <f t="shared" ca="1" si="944"/>
        <v>0.39148468973496409</v>
      </c>
      <c r="AT1525" s="30">
        <f>IF(Riskregister!$E$13="",0,COUNTIF(BN$4:BN$53,"&lt;"&amp;AR1525)*IF(AS1525&lt;0.5,Riskregister!$K$13+(Riskregister!$L$13-Riskregister!$K$13)*SQRT(AS1525/2),Riskregister!$L$13-(Riskregister!$L$13-Riskregister!$K$13)*SQRT((1-AS1525)/2)))</f>
        <v>0</v>
      </c>
      <c r="AU1525" s="30">
        <f t="shared" ca="1" si="945"/>
        <v>0.61372407403110163</v>
      </c>
      <c r="AV1525" s="30">
        <f t="shared" ca="1" si="945"/>
        <v>0.1731918389683198</v>
      </c>
      <c r="AW1525" s="30">
        <f>IF(Riskregister!$E$14="",0,COUNTIF(BO$4:BO$53,"&lt;"&amp;AU1525)*IF(AV1525&lt;0.5,Riskregister!$K$14+(Riskregister!$L$14-Riskregister!$K$14)*SQRT(AV1525/2),Riskregister!$L$14-(Riskregister!$L$14-Riskregister!$K$14)*SQRT((1-AV1525)/2)))</f>
        <v>0</v>
      </c>
      <c r="AX1525" s="30">
        <f t="shared" ca="1" si="946"/>
        <v>0.58459338836893449</v>
      </c>
      <c r="AY1525" s="30">
        <f t="shared" ca="1" si="946"/>
        <v>0.76871560233609726</v>
      </c>
      <c r="AZ1525" s="30">
        <f>IF(Riskregister!$E$15="",0,COUNTIF(BP$4:BP$53,"&lt;"&amp;AX1525)*IF(AY1525&lt;0.5,Riskregister!$K$15+(Riskregister!$L$15-Riskregister!$K$15)*SQRT(AY1525/2),Riskregister!$L$15-(Riskregister!$L$15-Riskregister!$K$15)*SQRT((1-AY1525)/2)))</f>
        <v>0</v>
      </c>
      <c r="BA1525" s="30">
        <f t="shared" ca="1" si="947"/>
        <v>0.99341228336477094</v>
      </c>
      <c r="BB1525" s="30">
        <f t="shared" ca="1" si="947"/>
        <v>0.67654898473863379</v>
      </c>
      <c r="BC1525" s="30">
        <f>IF(Riskregister!$E$16="",0,COUNTIF(BQ$4:BQ$53,"&lt;"&amp;BA1525)*IF(BB1525&lt;0.5,Riskregister!$K$16+(Riskregister!$L$16-Riskregister!$K$16)*SQRT(BB1525/2),Riskregister!$L$16-(Riskregister!$L$16-Riskregister!$K$16)*SQRT((1-BB1525)/2)))</f>
        <v>0</v>
      </c>
      <c r="BD1525" s="30">
        <f t="shared" ca="1" si="911"/>
        <v>8685831.5208747685</v>
      </c>
    </row>
    <row r="1526" spans="20:56" x14ac:dyDescent="0.35">
      <c r="T1526" s="30">
        <f t="shared" ca="1" si="936"/>
        <v>0.87403966812160927</v>
      </c>
      <c r="U1526" s="30">
        <f t="shared" ca="1" si="936"/>
        <v>0.71708335804281909</v>
      </c>
      <c r="V1526" s="30">
        <f ca="1">IF(Riskregister!$E$5="",0,COUNTIF(BF$4:BF$53,"&lt;"&amp;T1526)*IF(U1526&lt;0.5,Riskregister!$K$5+(Riskregister!$L$5-Riskregister!$K$5)*SQRT(U1526/2),Riskregister!$L$5-(Riskregister!$L$5-Riskregister!$K$5)*SQRT((1-U1526)/2)))</f>
        <v>2584504.4756701663</v>
      </c>
      <c r="W1526" s="30">
        <f t="shared" ca="1" si="937"/>
        <v>0.31693614146546056</v>
      </c>
      <c r="X1526" s="30">
        <f t="shared" ca="1" si="937"/>
        <v>0.64288715243074357</v>
      </c>
      <c r="Y1526" s="30">
        <f ca="1">IF(Riskregister!$E$6="",0,COUNTIF(BG$4:BG$53,"&lt;"&amp;W1526)*IF(X1526&lt;0.5,Riskregister!$K$6+(Riskregister!$L$6-Riskregister!$K$6)*SQRT(X1526/2),Riskregister!$L$6-(Riskregister!$L$6-Riskregister!$K$6)*SQRT((1-X1526)/2)))</f>
        <v>1239393.1284413771</v>
      </c>
      <c r="Z1526" s="30">
        <f t="shared" ca="1" si="938"/>
        <v>0.53315096416316532</v>
      </c>
      <c r="AA1526" s="30">
        <f t="shared" ca="1" si="938"/>
        <v>0.14537147300371245</v>
      </c>
      <c r="AB1526" s="30">
        <f ca="1">IF(Riskregister!$E$7="",0,COUNTIF(BH$4:BH$53,"&lt;"&amp;Z1526)*IF(AA1526&lt;0.5,Riskregister!$K$7+(Riskregister!$L$7-Riskregister!$K$7)*SQRT(AA1526/2),Riskregister!$L$7-(Riskregister!$L$7-Riskregister!$K$7)*SQRT((1-AA1526)/2)))</f>
        <v>866166.13990346156</v>
      </c>
      <c r="AC1526" s="30">
        <f t="shared" ca="1" si="939"/>
        <v>0.11305966105750376</v>
      </c>
      <c r="AD1526" s="30">
        <f t="shared" ca="1" si="939"/>
        <v>0.43395862229202364</v>
      </c>
      <c r="AE1526" s="30">
        <f ca="1">IF(Riskregister!$E$8="",0,COUNTIF(BI$4:BI$53,"&lt;"&amp;AC1526)*IF(AD1526&lt;0.5,Riskregister!$K$8+(Riskregister!$L$8-Riskregister!$K$8)*SQRT(AD1526/2),Riskregister!$L$8-(Riskregister!$L$8-Riskregister!$K$8)*SQRT((1-AD1526)/2)))</f>
        <v>2489308.7911976697</v>
      </c>
      <c r="AF1526" s="30">
        <f t="shared" ca="1" si="940"/>
        <v>3.5820433130798857E-2</v>
      </c>
      <c r="AG1526" s="30">
        <f t="shared" ca="1" si="940"/>
        <v>0.33703232564341701</v>
      </c>
      <c r="AH1526" s="30">
        <f>IF(Riskregister!$E$9="",0,COUNTIF(BJ$4:BJ$53,"&lt;"&amp;AF1526)*IF(AG1526&lt;0.5,Riskregister!$K$9+(Riskregister!$L$9-Riskregister!$K$9)*SQRT(AG1526/2),Riskregister!$L$9-(Riskregister!$L$9-Riskregister!$K$9)*SQRT((1-AG1526)/2)))</f>
        <v>0</v>
      </c>
      <c r="AI1526" s="30">
        <f t="shared" ca="1" si="941"/>
        <v>0.72052529158869139</v>
      </c>
      <c r="AJ1526" s="30">
        <f t="shared" ca="1" si="941"/>
        <v>0.45620735991358641</v>
      </c>
      <c r="AK1526" s="30">
        <f>IF(Riskregister!$E$10="",0,COUNTIF(BK$4:BK$53,"&lt;"&amp;AI1526)*IF(AJ1526&lt;0.5,Riskregister!$K$10+(Riskregister!$L$10-Riskregister!$K$10)*SQRT(AJ1526/2),Riskregister!$L$10-(Riskregister!$L$10-Riskregister!$K$10)*SQRT((1-AJ1526)/2)))</f>
        <v>0</v>
      </c>
      <c r="AL1526" s="30">
        <f t="shared" ca="1" si="942"/>
        <v>5.0253548853076424E-2</v>
      </c>
      <c r="AM1526" s="30">
        <f t="shared" ca="1" si="942"/>
        <v>9.3403434973874377E-3</v>
      </c>
      <c r="AN1526" s="30">
        <f>IF(Riskregister!$E$11="",0,COUNTIF(BL$4:BL$53,"&lt;"&amp;AL1526)*IF(AM1526&lt;0.5,Riskregister!$K$11+(Riskregister!$L$11-Riskregister!$K$11)*SQRT(AM1526/2),Riskregister!$L$11-(Riskregister!$L$11-Riskregister!$K$11)*SQRT((1-AM1526)/2)))</f>
        <v>0</v>
      </c>
      <c r="AO1526" s="30">
        <f t="shared" ca="1" si="943"/>
        <v>7.3929038866333951E-2</v>
      </c>
      <c r="AP1526" s="30">
        <f t="shared" ca="1" si="943"/>
        <v>0.32722389381690131</v>
      </c>
      <c r="AQ1526" s="30">
        <f>IF(Riskregister!$E$12="",0,COUNTIF(BM$4:BM$53,"&lt;"&amp;AO1526)*IF(AP1526&lt;0.5,Riskregister!$K$12+(Riskregister!$L$12-Riskregister!$K$12)*SQRT(AP1526/2),Riskregister!$L$12-(Riskregister!$L$12-Riskregister!$K$12)*SQRT((1-AP1526)/2)))</f>
        <v>0</v>
      </c>
      <c r="AR1526" s="30">
        <f t="shared" ca="1" si="944"/>
        <v>0.85904606503283909</v>
      </c>
      <c r="AS1526" s="30">
        <f t="shared" ca="1" si="944"/>
        <v>9.6289727706565076E-2</v>
      </c>
      <c r="AT1526" s="30">
        <f>IF(Riskregister!$E$13="",0,COUNTIF(BN$4:BN$53,"&lt;"&amp;AR1526)*IF(AS1526&lt;0.5,Riskregister!$K$13+(Riskregister!$L$13-Riskregister!$K$13)*SQRT(AS1526/2),Riskregister!$L$13-(Riskregister!$L$13-Riskregister!$K$13)*SQRT((1-AS1526)/2)))</f>
        <v>0</v>
      </c>
      <c r="AU1526" s="30">
        <f t="shared" ca="1" si="945"/>
        <v>2.4150993022140854E-2</v>
      </c>
      <c r="AV1526" s="30">
        <f t="shared" ca="1" si="945"/>
        <v>0.27974867556590599</v>
      </c>
      <c r="AW1526" s="30">
        <f>IF(Riskregister!$E$14="",0,COUNTIF(BO$4:BO$53,"&lt;"&amp;AU1526)*IF(AV1526&lt;0.5,Riskregister!$K$14+(Riskregister!$L$14-Riskregister!$K$14)*SQRT(AV1526/2),Riskregister!$L$14-(Riskregister!$L$14-Riskregister!$K$14)*SQRT((1-AV1526)/2)))</f>
        <v>0</v>
      </c>
      <c r="AX1526" s="30">
        <f t="shared" ca="1" si="946"/>
        <v>0.41380322230627453</v>
      </c>
      <c r="AY1526" s="30">
        <f t="shared" ca="1" si="946"/>
        <v>0.20953457021095168</v>
      </c>
      <c r="AZ1526" s="30">
        <f>IF(Riskregister!$E$15="",0,COUNTIF(BP$4:BP$53,"&lt;"&amp;AX1526)*IF(AY1526&lt;0.5,Riskregister!$K$15+(Riskregister!$L$15-Riskregister!$K$15)*SQRT(AY1526/2),Riskregister!$L$15-(Riskregister!$L$15-Riskregister!$K$15)*SQRT((1-AY1526)/2)))</f>
        <v>0</v>
      </c>
      <c r="BA1526" s="30">
        <f t="shared" ca="1" si="947"/>
        <v>0.33784073761994116</v>
      </c>
      <c r="BB1526" s="30">
        <f t="shared" ca="1" si="947"/>
        <v>0.13104744085315356</v>
      </c>
      <c r="BC1526" s="30">
        <f>IF(Riskregister!$E$16="",0,COUNTIF(BQ$4:BQ$53,"&lt;"&amp;BA1526)*IF(BB1526&lt;0.5,Riskregister!$K$16+(Riskregister!$L$16-Riskregister!$K$16)*SQRT(BB1526/2),Riskregister!$L$16-(Riskregister!$L$16-Riskregister!$K$16)*SQRT((1-BB1526)/2)))</f>
        <v>0</v>
      </c>
      <c r="BD1526" s="30">
        <f t="shared" ca="1" si="911"/>
        <v>7179372.5352126742</v>
      </c>
    </row>
    <row r="1527" spans="20:56" x14ac:dyDescent="0.35">
      <c r="T1527" s="30">
        <f t="shared" ca="1" si="936"/>
        <v>3.9413909474142472E-2</v>
      </c>
      <c r="U1527" s="30">
        <f t="shared" ca="1" si="936"/>
        <v>0.15365373540453675</v>
      </c>
      <c r="V1527" s="30">
        <f ca="1">IF(Riskregister!$E$5="",0,COUNTIF(BF$4:BF$53,"&lt;"&amp;T1527)*IF(U1527&lt;0.5,Riskregister!$K$5+(Riskregister!$L$5-Riskregister!$K$5)*SQRT(U1527/2),Riskregister!$L$5-(Riskregister!$L$5-Riskregister!$K$5)*SQRT((1-U1527)/2)))</f>
        <v>274729.47009311535</v>
      </c>
      <c r="W1527" s="30">
        <f t="shared" ca="1" si="937"/>
        <v>0.44274356437708173</v>
      </c>
      <c r="X1527" s="30">
        <f t="shared" ca="1" si="937"/>
        <v>0.42998058712739817</v>
      </c>
      <c r="Y1527" s="30">
        <f ca="1">IF(Riskregister!$E$6="",0,COUNTIF(BG$4:BG$53,"&lt;"&amp;W1527)*IF(X1527&lt;0.5,Riskregister!$K$6+(Riskregister!$L$6-Riskregister!$K$6)*SQRT(X1527/2),Riskregister!$L$6-(Riskregister!$L$6-Riskregister!$K$6)*SQRT((1-X1527)/2)))</f>
        <v>2069213.6485739446</v>
      </c>
      <c r="Z1527" s="30">
        <f t="shared" ca="1" si="938"/>
        <v>0.44997840132461941</v>
      </c>
      <c r="AA1527" s="30">
        <f t="shared" ca="1" si="938"/>
        <v>0.85475047172305851</v>
      </c>
      <c r="AB1527" s="30">
        <f ca="1">IF(Riskregister!$E$7="",0,COUNTIF(BH$4:BH$53,"&lt;"&amp;Z1527)*IF(AA1527&lt;0.5,Riskregister!$K$7+(Riskregister!$L$7-Riskregister!$K$7)*SQRT(AA1527/2),Riskregister!$L$7-(Riskregister!$L$7-Riskregister!$K$7)*SQRT((1-AA1527)/2)))</f>
        <v>1834071.3738900851</v>
      </c>
      <c r="AC1527" s="30">
        <f t="shared" ca="1" si="939"/>
        <v>0.82899920579618547</v>
      </c>
      <c r="AD1527" s="30">
        <f t="shared" ca="1" si="939"/>
        <v>0.58757815595567164</v>
      </c>
      <c r="AE1527" s="30">
        <f ca="1">IF(Riskregister!$E$8="",0,COUNTIF(BI$4:BI$53,"&lt;"&amp;AC1527)*IF(AD1527&lt;0.5,Riskregister!$K$8+(Riskregister!$L$8-Riskregister!$K$8)*SQRT(AD1527/2),Riskregister!$L$8-(Riskregister!$L$8-Riskregister!$K$8)*SQRT((1-AD1527)/2)))</f>
        <v>11462834.880388355</v>
      </c>
      <c r="AF1527" s="30">
        <f t="shared" ca="1" si="940"/>
        <v>0.74732636822324516</v>
      </c>
      <c r="AG1527" s="30">
        <f t="shared" ca="1" si="940"/>
        <v>0.60742430857314456</v>
      </c>
      <c r="AH1527" s="30">
        <f>IF(Riskregister!$E$9="",0,COUNTIF(BJ$4:BJ$53,"&lt;"&amp;AF1527)*IF(AG1527&lt;0.5,Riskregister!$K$9+(Riskregister!$L$9-Riskregister!$K$9)*SQRT(AG1527/2),Riskregister!$L$9-(Riskregister!$L$9-Riskregister!$K$9)*SQRT((1-AG1527)/2)))</f>
        <v>0</v>
      </c>
      <c r="AI1527" s="30">
        <f t="shared" ca="1" si="941"/>
        <v>0.99480719819835184</v>
      </c>
      <c r="AJ1527" s="30">
        <f t="shared" ca="1" si="941"/>
        <v>0.21084151351591851</v>
      </c>
      <c r="AK1527" s="30">
        <f>IF(Riskregister!$E$10="",0,COUNTIF(BK$4:BK$53,"&lt;"&amp;AI1527)*IF(AJ1527&lt;0.5,Riskregister!$K$10+(Riskregister!$L$10-Riskregister!$K$10)*SQRT(AJ1527/2),Riskregister!$L$10-(Riskregister!$L$10-Riskregister!$K$10)*SQRT((1-AJ1527)/2)))</f>
        <v>0</v>
      </c>
      <c r="AL1527" s="30">
        <f t="shared" ca="1" si="942"/>
        <v>0.68904867870918329</v>
      </c>
      <c r="AM1527" s="30">
        <f t="shared" ca="1" si="942"/>
        <v>0.18603564637350256</v>
      </c>
      <c r="AN1527" s="30">
        <f>IF(Riskregister!$E$11="",0,COUNTIF(BL$4:BL$53,"&lt;"&amp;AL1527)*IF(AM1527&lt;0.5,Riskregister!$K$11+(Riskregister!$L$11-Riskregister!$K$11)*SQRT(AM1527/2),Riskregister!$L$11-(Riskregister!$L$11-Riskregister!$K$11)*SQRT((1-AM1527)/2)))</f>
        <v>0</v>
      </c>
      <c r="AO1527" s="30">
        <f t="shared" ca="1" si="943"/>
        <v>2.6659694197805894E-2</v>
      </c>
      <c r="AP1527" s="30">
        <f t="shared" ca="1" si="943"/>
        <v>0.35740445298130541</v>
      </c>
      <c r="AQ1527" s="30">
        <f>IF(Riskregister!$E$12="",0,COUNTIF(BM$4:BM$53,"&lt;"&amp;AO1527)*IF(AP1527&lt;0.5,Riskregister!$K$12+(Riskregister!$L$12-Riskregister!$K$12)*SQRT(AP1527/2),Riskregister!$L$12-(Riskregister!$L$12-Riskregister!$K$12)*SQRT((1-AP1527)/2)))</f>
        <v>0</v>
      </c>
      <c r="AR1527" s="30">
        <f t="shared" ca="1" si="944"/>
        <v>0.11976390943737669</v>
      </c>
      <c r="AS1527" s="30">
        <f t="shared" ca="1" si="944"/>
        <v>0.69625468974735572</v>
      </c>
      <c r="AT1527" s="30">
        <f>IF(Riskregister!$E$13="",0,COUNTIF(BN$4:BN$53,"&lt;"&amp;AR1527)*IF(AS1527&lt;0.5,Riskregister!$K$13+(Riskregister!$L$13-Riskregister!$K$13)*SQRT(AS1527/2),Riskregister!$L$13-(Riskregister!$L$13-Riskregister!$K$13)*SQRT((1-AS1527)/2)))</f>
        <v>0</v>
      </c>
      <c r="AU1527" s="30">
        <f t="shared" ca="1" si="945"/>
        <v>0.39163218387205034</v>
      </c>
      <c r="AV1527" s="30">
        <f t="shared" ca="1" si="945"/>
        <v>0.75950218628423993</v>
      </c>
      <c r="AW1527" s="30">
        <f>IF(Riskregister!$E$14="",0,COUNTIF(BO$4:BO$53,"&lt;"&amp;AU1527)*IF(AV1527&lt;0.5,Riskregister!$K$14+(Riskregister!$L$14-Riskregister!$K$14)*SQRT(AV1527/2),Riskregister!$L$14-(Riskregister!$L$14-Riskregister!$K$14)*SQRT((1-AV1527)/2)))</f>
        <v>0</v>
      </c>
      <c r="AX1527" s="30">
        <f t="shared" ca="1" si="946"/>
        <v>0.54822337332144255</v>
      </c>
      <c r="AY1527" s="30">
        <f t="shared" ca="1" si="946"/>
        <v>0.48892394284648044</v>
      </c>
      <c r="AZ1527" s="30">
        <f>IF(Riskregister!$E$15="",0,COUNTIF(BP$4:BP$53,"&lt;"&amp;AX1527)*IF(AY1527&lt;0.5,Riskregister!$K$15+(Riskregister!$L$15-Riskregister!$K$15)*SQRT(AY1527/2),Riskregister!$L$15-(Riskregister!$L$15-Riskregister!$K$15)*SQRT((1-AY1527)/2)))</f>
        <v>0</v>
      </c>
      <c r="BA1527" s="30">
        <f t="shared" ca="1" si="947"/>
        <v>0.25994327678686024</v>
      </c>
      <c r="BB1527" s="30">
        <f t="shared" ca="1" si="947"/>
        <v>0.43559611287978772</v>
      </c>
      <c r="BC1527" s="30">
        <f>IF(Riskregister!$E$16="",0,COUNTIF(BQ$4:BQ$53,"&lt;"&amp;BA1527)*IF(BB1527&lt;0.5,Riskregister!$K$16+(Riskregister!$L$16-Riskregister!$K$16)*SQRT(BB1527/2),Riskregister!$L$16-(Riskregister!$L$16-Riskregister!$K$16)*SQRT((1-BB1527)/2)))</f>
        <v>0</v>
      </c>
      <c r="BD1527" s="30">
        <f t="shared" ca="1" si="911"/>
        <v>15640849.372945501</v>
      </c>
    </row>
    <row r="1528" spans="20:56" x14ac:dyDescent="0.35">
      <c r="T1528" s="30">
        <f t="shared" ca="1" si="936"/>
        <v>0.45806686214890635</v>
      </c>
      <c r="U1528" s="30">
        <f t="shared" ca="1" si="936"/>
        <v>0.18731078771210818</v>
      </c>
      <c r="V1528" s="30">
        <f ca="1">IF(Riskregister!$E$5="",0,COUNTIF(BF$4:BF$53,"&lt;"&amp;T1528)*IF(U1528&lt;0.5,Riskregister!$K$5+(Riskregister!$L$5-Riskregister!$K$5)*SQRT(U1528/2),Riskregister!$L$5-(Riskregister!$L$5-Riskregister!$K$5)*SQRT((1-U1528)/2)))</f>
        <v>863142.77834988059</v>
      </c>
      <c r="W1528" s="30">
        <f t="shared" ca="1" si="937"/>
        <v>0.12753445928903184</v>
      </c>
      <c r="X1528" s="30">
        <f t="shared" ca="1" si="937"/>
        <v>5.3755079135897721E-2</v>
      </c>
      <c r="Y1528" s="30">
        <f ca="1">IF(Riskregister!$E$6="",0,COUNTIF(BG$4:BG$53,"&lt;"&amp;W1528)*IF(X1528&lt;0.5,Riskregister!$K$6+(Riskregister!$L$6-Riskregister!$K$6)*SQRT(X1528/2),Riskregister!$L$6-(Riskregister!$L$6-Riskregister!$K$6)*SQRT((1-X1528)/2)))</f>
        <v>0</v>
      </c>
      <c r="Z1528" s="30">
        <f t="shared" ca="1" si="938"/>
        <v>0.61513762632508717</v>
      </c>
      <c r="AA1528" s="30">
        <f t="shared" ca="1" si="938"/>
        <v>0.54316708341032971</v>
      </c>
      <c r="AB1528" s="30">
        <f ca="1">IF(Riskregister!$E$7="",0,COUNTIF(BH$4:BH$53,"&lt;"&amp;Z1528)*IF(AA1528&lt;0.5,Riskregister!$K$7+(Riskregister!$L$7-Riskregister!$K$7)*SQRT(AA1528/2),Riskregister!$L$7-(Riskregister!$L$7-Riskregister!$K$7)*SQRT((1-AA1528)/2)))</f>
        <v>1629073.1060758969</v>
      </c>
      <c r="AC1528" s="30">
        <f t="shared" ca="1" si="939"/>
        <v>0.10725477547608953</v>
      </c>
      <c r="AD1528" s="30">
        <f t="shared" ca="1" si="939"/>
        <v>0.40907064310897345</v>
      </c>
      <c r="AE1528" s="30">
        <f ca="1">IF(Riskregister!$E$8="",0,COUNTIF(BI$4:BI$53,"&lt;"&amp;AC1528)*IF(AD1528&lt;0.5,Riskregister!$K$8+(Riskregister!$L$8-Riskregister!$K$8)*SQRT(AD1528/2),Riskregister!$L$8-(Riskregister!$L$8-Riskregister!$K$8)*SQRT((1-AD1528)/2)))</f>
        <v>2425602.3271389715</v>
      </c>
      <c r="AF1528" s="30">
        <f t="shared" ca="1" si="940"/>
        <v>0.26855942972973001</v>
      </c>
      <c r="AG1528" s="30">
        <f t="shared" ca="1" si="940"/>
        <v>0.35067166205169731</v>
      </c>
      <c r="AH1528" s="30">
        <f>IF(Riskregister!$E$9="",0,COUNTIF(BJ$4:BJ$53,"&lt;"&amp;AF1528)*IF(AG1528&lt;0.5,Riskregister!$K$9+(Riskregister!$L$9-Riskregister!$K$9)*SQRT(AG1528/2),Riskregister!$L$9-(Riskregister!$L$9-Riskregister!$K$9)*SQRT((1-AG1528)/2)))</f>
        <v>0</v>
      </c>
      <c r="AI1528" s="30">
        <f t="shared" ca="1" si="941"/>
        <v>0.51451243301463878</v>
      </c>
      <c r="AJ1528" s="30">
        <f t="shared" ca="1" si="941"/>
        <v>0.7111819700598403</v>
      </c>
      <c r="AK1528" s="30">
        <f>IF(Riskregister!$E$10="",0,COUNTIF(BK$4:BK$53,"&lt;"&amp;AI1528)*IF(AJ1528&lt;0.5,Riskregister!$K$10+(Riskregister!$L$10-Riskregister!$K$10)*SQRT(AJ1528/2),Riskregister!$L$10-(Riskregister!$L$10-Riskregister!$K$10)*SQRT((1-AJ1528)/2)))</f>
        <v>0</v>
      </c>
      <c r="AL1528" s="30">
        <f t="shared" ca="1" si="942"/>
        <v>0.54287278162711194</v>
      </c>
      <c r="AM1528" s="30">
        <f t="shared" ca="1" si="942"/>
        <v>0.83993427397763853</v>
      </c>
      <c r="AN1528" s="30">
        <f>IF(Riskregister!$E$11="",0,COUNTIF(BL$4:BL$53,"&lt;"&amp;AL1528)*IF(AM1528&lt;0.5,Riskregister!$K$11+(Riskregister!$L$11-Riskregister!$K$11)*SQRT(AM1528/2),Riskregister!$L$11-(Riskregister!$L$11-Riskregister!$K$11)*SQRT((1-AM1528)/2)))</f>
        <v>0</v>
      </c>
      <c r="AO1528" s="30">
        <f t="shared" ca="1" si="943"/>
        <v>0.97181497905094916</v>
      </c>
      <c r="AP1528" s="30">
        <f t="shared" ca="1" si="943"/>
        <v>6.7893076966318522E-2</v>
      </c>
      <c r="AQ1528" s="30">
        <f>IF(Riskregister!$E$12="",0,COUNTIF(BM$4:BM$53,"&lt;"&amp;AO1528)*IF(AP1528&lt;0.5,Riskregister!$K$12+(Riskregister!$L$12-Riskregister!$K$12)*SQRT(AP1528/2),Riskregister!$L$12-(Riskregister!$L$12-Riskregister!$K$12)*SQRT((1-AP1528)/2)))</f>
        <v>0</v>
      </c>
      <c r="AR1528" s="30">
        <f t="shared" ca="1" si="944"/>
        <v>0.65194951746489826</v>
      </c>
      <c r="AS1528" s="30">
        <f t="shared" ca="1" si="944"/>
        <v>0.8840033766878741</v>
      </c>
      <c r="AT1528" s="30">
        <f>IF(Riskregister!$E$13="",0,COUNTIF(BN$4:BN$53,"&lt;"&amp;AR1528)*IF(AS1528&lt;0.5,Riskregister!$K$13+(Riskregister!$L$13-Riskregister!$K$13)*SQRT(AS1528/2),Riskregister!$L$13-(Riskregister!$L$13-Riskregister!$K$13)*SQRT((1-AS1528)/2)))</f>
        <v>0</v>
      </c>
      <c r="AU1528" s="30">
        <f t="shared" ca="1" si="945"/>
        <v>0.52816979771149386</v>
      </c>
      <c r="AV1528" s="30">
        <f t="shared" ca="1" si="945"/>
        <v>0.38665899187652308</v>
      </c>
      <c r="AW1528" s="30">
        <f>IF(Riskregister!$E$14="",0,COUNTIF(BO$4:BO$53,"&lt;"&amp;AU1528)*IF(AV1528&lt;0.5,Riskregister!$K$14+(Riskregister!$L$14-Riskregister!$K$14)*SQRT(AV1528/2),Riskregister!$L$14-(Riskregister!$L$14-Riskregister!$K$14)*SQRT((1-AV1528)/2)))</f>
        <v>0</v>
      </c>
      <c r="AX1528" s="30">
        <f t="shared" ca="1" si="946"/>
        <v>0.98119449400732262</v>
      </c>
      <c r="AY1528" s="30">
        <f t="shared" ca="1" si="946"/>
        <v>0.14107596739990325</v>
      </c>
      <c r="AZ1528" s="30">
        <f>IF(Riskregister!$E$15="",0,COUNTIF(BP$4:BP$53,"&lt;"&amp;AX1528)*IF(AY1528&lt;0.5,Riskregister!$K$15+(Riskregister!$L$15-Riskregister!$K$15)*SQRT(AY1528/2),Riskregister!$L$15-(Riskregister!$L$15-Riskregister!$K$15)*SQRT((1-AY1528)/2)))</f>
        <v>0</v>
      </c>
      <c r="BA1528" s="30">
        <f t="shared" ca="1" si="947"/>
        <v>0.86837445992949869</v>
      </c>
      <c r="BB1528" s="30">
        <f t="shared" ca="1" si="947"/>
        <v>0.10839207603599688</v>
      </c>
      <c r="BC1528" s="30">
        <f>IF(Riskregister!$E$16="",0,COUNTIF(BQ$4:BQ$53,"&lt;"&amp;BA1528)*IF(BB1528&lt;0.5,Riskregister!$K$16+(Riskregister!$L$16-Riskregister!$K$16)*SQRT(BB1528/2),Riskregister!$L$16-(Riskregister!$L$16-Riskregister!$K$16)*SQRT((1-BB1528)/2)))</f>
        <v>0</v>
      </c>
      <c r="BD1528" s="30">
        <f t="shared" ca="1" si="911"/>
        <v>4917818.2115647495</v>
      </c>
    </row>
    <row r="1529" spans="20:56" x14ac:dyDescent="0.35">
      <c r="T1529" s="30">
        <f t="shared" ca="1" si="936"/>
        <v>0.81724197335074822</v>
      </c>
      <c r="U1529" s="30">
        <f t="shared" ca="1" si="936"/>
        <v>0.91684363645787681</v>
      </c>
      <c r="V1529" s="30">
        <f ca="1">IF(Riskregister!$E$5="",0,COUNTIF(BF$4:BF$53,"&lt;"&amp;T1529)*IF(U1529&lt;0.5,Riskregister!$K$5+(Riskregister!$L$5-Riskregister!$K$5)*SQRT(U1529/2),Riskregister!$L$5-(Riskregister!$L$5-Riskregister!$K$5)*SQRT((1-U1529)/2)))</f>
        <v>2541208.6038121469</v>
      </c>
      <c r="W1529" s="30">
        <f t="shared" ca="1" si="937"/>
        <v>0.1840577570333698</v>
      </c>
      <c r="X1529" s="30">
        <f t="shared" ca="1" si="937"/>
        <v>0.57214255234099309</v>
      </c>
      <c r="Y1529" s="30">
        <f ca="1">IF(Riskregister!$E$6="",0,COUNTIF(BG$4:BG$53,"&lt;"&amp;W1529)*IF(X1529&lt;0.5,Riskregister!$K$6+(Riskregister!$L$6-Riskregister!$K$6)*SQRT(X1529/2),Riskregister!$L$6-(Riskregister!$L$6-Riskregister!$K$6)*SQRT((1-X1529)/2)))</f>
        <v>1167456.268291214</v>
      </c>
      <c r="Z1529" s="30">
        <f t="shared" ca="1" si="938"/>
        <v>0.25625216068843759</v>
      </c>
      <c r="AA1529" s="30">
        <f t="shared" ca="1" si="938"/>
        <v>0.12266853277859702</v>
      </c>
      <c r="AB1529" s="30">
        <f ca="1">IF(Riskregister!$E$7="",0,COUNTIF(BH$4:BH$53,"&lt;"&amp;Z1529)*IF(AA1529&lt;0.5,Riskregister!$K$7+(Riskregister!$L$7-Riskregister!$K$7)*SQRT(AA1529/2),Riskregister!$L$7-(Riskregister!$L$7-Riskregister!$K$7)*SQRT((1-AA1529)/2)))</f>
        <v>683400.72775345761</v>
      </c>
      <c r="AC1529" s="30">
        <f t="shared" ca="1" si="939"/>
        <v>0.96383881825405737</v>
      </c>
      <c r="AD1529" s="30">
        <f t="shared" ca="1" si="939"/>
        <v>0.33892612811885559</v>
      </c>
      <c r="AE1529" s="30">
        <f ca="1">IF(Riskregister!$E$8="",0,COUNTIF(BI$4:BI$53,"&lt;"&amp;AC1529)*IF(AD1529&lt;0.5,Riskregister!$K$8+(Riskregister!$L$8-Riskregister!$K$8)*SQRT(AD1529/2),Riskregister!$L$8-(Riskregister!$L$8-Riskregister!$K$8)*SQRT((1-AD1529)/2)))</f>
        <v>13408781.463298347</v>
      </c>
      <c r="AF1529" s="30">
        <f t="shared" ca="1" si="940"/>
        <v>0.54781696982908501</v>
      </c>
      <c r="AG1529" s="30">
        <f t="shared" ca="1" si="940"/>
        <v>0.36865808578065085</v>
      </c>
      <c r="AH1529" s="30">
        <f>IF(Riskregister!$E$9="",0,COUNTIF(BJ$4:BJ$53,"&lt;"&amp;AF1529)*IF(AG1529&lt;0.5,Riskregister!$K$9+(Riskregister!$L$9-Riskregister!$K$9)*SQRT(AG1529/2),Riskregister!$L$9-(Riskregister!$L$9-Riskregister!$K$9)*SQRT((1-AG1529)/2)))</f>
        <v>0</v>
      </c>
      <c r="AI1529" s="30">
        <f t="shared" ca="1" si="941"/>
        <v>0.62716309350294341</v>
      </c>
      <c r="AJ1529" s="30">
        <f t="shared" ca="1" si="941"/>
        <v>0.92160306788123303</v>
      </c>
      <c r="AK1529" s="30">
        <f>IF(Riskregister!$E$10="",0,COUNTIF(BK$4:BK$53,"&lt;"&amp;AI1529)*IF(AJ1529&lt;0.5,Riskregister!$K$10+(Riskregister!$L$10-Riskregister!$K$10)*SQRT(AJ1529/2),Riskregister!$L$10-(Riskregister!$L$10-Riskregister!$K$10)*SQRT((1-AJ1529)/2)))</f>
        <v>0</v>
      </c>
      <c r="AL1529" s="30">
        <f t="shared" ca="1" si="942"/>
        <v>0.79953609525099745</v>
      </c>
      <c r="AM1529" s="30">
        <f t="shared" ca="1" si="942"/>
        <v>0.14477020329715928</v>
      </c>
      <c r="AN1529" s="30">
        <f>IF(Riskregister!$E$11="",0,COUNTIF(BL$4:BL$53,"&lt;"&amp;AL1529)*IF(AM1529&lt;0.5,Riskregister!$K$11+(Riskregister!$L$11-Riskregister!$K$11)*SQRT(AM1529/2),Riskregister!$L$11-(Riskregister!$L$11-Riskregister!$K$11)*SQRT((1-AM1529)/2)))</f>
        <v>0</v>
      </c>
      <c r="AO1529" s="30">
        <f t="shared" ca="1" si="943"/>
        <v>0.45781418594300738</v>
      </c>
      <c r="AP1529" s="30">
        <f t="shared" ca="1" si="943"/>
        <v>0.30697903527597814</v>
      </c>
      <c r="AQ1529" s="30">
        <f>IF(Riskregister!$E$12="",0,COUNTIF(BM$4:BM$53,"&lt;"&amp;AO1529)*IF(AP1529&lt;0.5,Riskregister!$K$12+(Riskregister!$L$12-Riskregister!$K$12)*SQRT(AP1529/2),Riskregister!$L$12-(Riskregister!$L$12-Riskregister!$K$12)*SQRT((1-AP1529)/2)))</f>
        <v>0</v>
      </c>
      <c r="AR1529" s="30">
        <f t="shared" ca="1" si="944"/>
        <v>2.7304978015704529E-2</v>
      </c>
      <c r="AS1529" s="30">
        <f t="shared" ca="1" si="944"/>
        <v>0.20097309961976884</v>
      </c>
      <c r="AT1529" s="30">
        <f>IF(Riskregister!$E$13="",0,COUNTIF(BN$4:BN$53,"&lt;"&amp;AR1529)*IF(AS1529&lt;0.5,Riskregister!$K$13+(Riskregister!$L$13-Riskregister!$K$13)*SQRT(AS1529/2),Riskregister!$L$13-(Riskregister!$L$13-Riskregister!$K$13)*SQRT((1-AS1529)/2)))</f>
        <v>0</v>
      </c>
      <c r="AU1529" s="30">
        <f t="shared" ca="1" si="945"/>
        <v>0.72074306666419063</v>
      </c>
      <c r="AV1529" s="30">
        <f t="shared" ca="1" si="945"/>
        <v>0.76469315913813363</v>
      </c>
      <c r="AW1529" s="30">
        <f>IF(Riskregister!$E$14="",0,COUNTIF(BO$4:BO$53,"&lt;"&amp;AU1529)*IF(AV1529&lt;0.5,Riskregister!$K$14+(Riskregister!$L$14-Riskregister!$K$14)*SQRT(AV1529/2),Riskregister!$L$14-(Riskregister!$L$14-Riskregister!$K$14)*SQRT((1-AV1529)/2)))</f>
        <v>0</v>
      </c>
      <c r="AX1529" s="30">
        <f t="shared" ca="1" si="946"/>
        <v>0.49338384749816078</v>
      </c>
      <c r="AY1529" s="30">
        <f t="shared" ca="1" si="946"/>
        <v>0.35108909584811321</v>
      </c>
      <c r="AZ1529" s="30">
        <f>IF(Riskregister!$E$15="",0,COUNTIF(BP$4:BP$53,"&lt;"&amp;AX1529)*IF(AY1529&lt;0.5,Riskregister!$K$15+(Riskregister!$L$15-Riskregister!$K$15)*SQRT(AY1529/2),Riskregister!$L$15-(Riskregister!$L$15-Riskregister!$K$15)*SQRT((1-AY1529)/2)))</f>
        <v>0</v>
      </c>
      <c r="BA1529" s="30">
        <f t="shared" ca="1" si="947"/>
        <v>0.20800374319853721</v>
      </c>
      <c r="BB1529" s="30">
        <f t="shared" ca="1" si="947"/>
        <v>0.14003075464002912</v>
      </c>
      <c r="BC1529" s="30">
        <f>IF(Riskregister!$E$16="",0,COUNTIF(BQ$4:BQ$53,"&lt;"&amp;BA1529)*IF(BB1529&lt;0.5,Riskregister!$K$16+(Riskregister!$L$16-Riskregister!$K$16)*SQRT(BB1529/2),Riskregister!$L$16-(Riskregister!$L$16-Riskregister!$K$16)*SQRT((1-BB1529)/2)))</f>
        <v>0</v>
      </c>
      <c r="BD1529" s="30">
        <f t="shared" ca="1" si="911"/>
        <v>17800847.063155167</v>
      </c>
    </row>
    <row r="1530" spans="20:56" x14ac:dyDescent="0.35">
      <c r="T1530" s="30">
        <f t="shared" ca="1" si="936"/>
        <v>0.23117783363520683</v>
      </c>
      <c r="U1530" s="30">
        <f t="shared" ca="1" si="936"/>
        <v>0.66977569212914234</v>
      </c>
      <c r="V1530" s="30">
        <f ca="1">IF(Riskregister!$E$5="",0,COUNTIF(BF$4:BF$53,"&lt;"&amp;T1530)*IF(U1530&lt;0.5,Riskregister!$K$5+(Riskregister!$L$5-Riskregister!$K$5)*SQRT(U1530/2),Riskregister!$L$5-(Riskregister!$L$5-Riskregister!$K$5)*SQRT((1-U1530)/2)))</f>
        <v>834294.04614130582</v>
      </c>
      <c r="W1530" s="30">
        <f t="shared" ca="1" si="937"/>
        <v>0.38868626967405173</v>
      </c>
      <c r="X1530" s="30">
        <f t="shared" ca="1" si="937"/>
        <v>0.31476079772636356</v>
      </c>
      <c r="Y1530" s="30">
        <f ca="1">IF(Riskregister!$E$6="",0,COUNTIF(BG$4:BG$53,"&lt;"&amp;W1530)*IF(X1530&lt;0.5,Riskregister!$K$6+(Riskregister!$L$6-Riskregister!$K$6)*SQRT(X1530/2),Riskregister!$L$6-(Riskregister!$L$6-Riskregister!$K$6)*SQRT((1-X1530)/2)))</f>
        <v>914081.57259287185</v>
      </c>
      <c r="Z1530" s="30">
        <f t="shared" ca="1" si="938"/>
        <v>2.8667194807825092E-2</v>
      </c>
      <c r="AA1530" s="30">
        <f t="shared" ca="1" si="938"/>
        <v>0.13322131708763307</v>
      </c>
      <c r="AB1530" s="30">
        <f ca="1">IF(Riskregister!$E$7="",0,COUNTIF(BH$4:BH$53,"&lt;"&amp;Z1530)*IF(AA1530&lt;0.5,Riskregister!$K$7+(Riskregister!$L$7-Riskregister!$K$7)*SQRT(AA1530/2),Riskregister!$L$7-(Riskregister!$L$7-Riskregister!$K$7)*SQRT((1-AA1530)/2)))</f>
        <v>280663.28538601892</v>
      </c>
      <c r="AC1530" s="30">
        <f t="shared" ca="1" si="939"/>
        <v>0.51049396068945885</v>
      </c>
      <c r="AD1530" s="30">
        <f t="shared" ca="1" si="939"/>
        <v>0.15876128651230093</v>
      </c>
      <c r="AE1530" s="30">
        <f ca="1">IF(Riskregister!$E$8="",0,COUNTIF(BI$4:BI$53,"&lt;"&amp;AC1530)*IF(AD1530&lt;0.5,Riskregister!$K$8+(Riskregister!$L$8-Riskregister!$K$8)*SQRT(AD1530/2),Riskregister!$L$8-(Riskregister!$L$8-Riskregister!$K$8)*SQRT((1-AD1530)/2)))</f>
        <v>4872614.4647769779</v>
      </c>
      <c r="AF1530" s="30">
        <f t="shared" ca="1" si="940"/>
        <v>0.59436579563840564</v>
      </c>
      <c r="AG1530" s="30">
        <f t="shared" ca="1" si="940"/>
        <v>0.45839351111429238</v>
      </c>
      <c r="AH1530" s="30">
        <f>IF(Riskregister!$E$9="",0,COUNTIF(BJ$4:BJ$53,"&lt;"&amp;AF1530)*IF(AG1530&lt;0.5,Riskregister!$K$9+(Riskregister!$L$9-Riskregister!$K$9)*SQRT(AG1530/2),Riskregister!$L$9-(Riskregister!$L$9-Riskregister!$K$9)*SQRT((1-AG1530)/2)))</f>
        <v>0</v>
      </c>
      <c r="AI1530" s="30">
        <f t="shared" ca="1" si="941"/>
        <v>0.44591589596994008</v>
      </c>
      <c r="AJ1530" s="30">
        <f t="shared" ca="1" si="941"/>
        <v>0.995587293536492</v>
      </c>
      <c r="AK1530" s="30">
        <f>IF(Riskregister!$E$10="",0,COUNTIF(BK$4:BK$53,"&lt;"&amp;AI1530)*IF(AJ1530&lt;0.5,Riskregister!$K$10+(Riskregister!$L$10-Riskregister!$K$10)*SQRT(AJ1530/2),Riskregister!$L$10-(Riskregister!$L$10-Riskregister!$K$10)*SQRT((1-AJ1530)/2)))</f>
        <v>0</v>
      </c>
      <c r="AL1530" s="30">
        <f t="shared" ca="1" si="942"/>
        <v>0.34681618441600193</v>
      </c>
      <c r="AM1530" s="30">
        <f t="shared" ca="1" si="942"/>
        <v>6.2896080557131029E-2</v>
      </c>
      <c r="AN1530" s="30">
        <f>IF(Riskregister!$E$11="",0,COUNTIF(BL$4:BL$53,"&lt;"&amp;AL1530)*IF(AM1530&lt;0.5,Riskregister!$K$11+(Riskregister!$L$11-Riskregister!$K$11)*SQRT(AM1530/2),Riskregister!$L$11-(Riskregister!$L$11-Riskregister!$K$11)*SQRT((1-AM1530)/2)))</f>
        <v>0</v>
      </c>
      <c r="AO1530" s="30">
        <f t="shared" ca="1" si="943"/>
        <v>0.88964115991673298</v>
      </c>
      <c r="AP1530" s="30">
        <f t="shared" ca="1" si="943"/>
        <v>0.40590834477045978</v>
      </c>
      <c r="AQ1530" s="30">
        <f>IF(Riskregister!$E$12="",0,COUNTIF(BM$4:BM$53,"&lt;"&amp;AO1530)*IF(AP1530&lt;0.5,Riskregister!$K$12+(Riskregister!$L$12-Riskregister!$K$12)*SQRT(AP1530/2),Riskregister!$L$12-(Riskregister!$L$12-Riskregister!$K$12)*SQRT((1-AP1530)/2)))</f>
        <v>0</v>
      </c>
      <c r="AR1530" s="30">
        <f t="shared" ca="1" si="944"/>
        <v>4.2876778173822627E-2</v>
      </c>
      <c r="AS1530" s="30">
        <f t="shared" ca="1" si="944"/>
        <v>0.79553225286844953</v>
      </c>
      <c r="AT1530" s="30">
        <f>IF(Riskregister!$E$13="",0,COUNTIF(BN$4:BN$53,"&lt;"&amp;AR1530)*IF(AS1530&lt;0.5,Riskregister!$K$13+(Riskregister!$L$13-Riskregister!$K$13)*SQRT(AS1530/2),Riskregister!$L$13-(Riskregister!$L$13-Riskregister!$K$13)*SQRT((1-AS1530)/2)))</f>
        <v>0</v>
      </c>
      <c r="AU1530" s="30">
        <f t="shared" ca="1" si="945"/>
        <v>0.54510880843929865</v>
      </c>
      <c r="AV1530" s="30">
        <f t="shared" ca="1" si="945"/>
        <v>0.22783718737829373</v>
      </c>
      <c r="AW1530" s="30">
        <f>IF(Riskregister!$E$14="",0,COUNTIF(BO$4:BO$53,"&lt;"&amp;AU1530)*IF(AV1530&lt;0.5,Riskregister!$K$14+(Riskregister!$L$14-Riskregister!$K$14)*SQRT(AV1530/2),Riskregister!$L$14-(Riskregister!$L$14-Riskregister!$K$14)*SQRT((1-AV1530)/2)))</f>
        <v>0</v>
      </c>
      <c r="AX1530" s="30">
        <f t="shared" ca="1" si="946"/>
        <v>9.4870563467211344E-2</v>
      </c>
      <c r="AY1530" s="30">
        <f t="shared" ca="1" si="946"/>
        <v>0.68412638657360803</v>
      </c>
      <c r="AZ1530" s="30">
        <f>IF(Riskregister!$E$15="",0,COUNTIF(BP$4:BP$53,"&lt;"&amp;AX1530)*IF(AY1530&lt;0.5,Riskregister!$K$15+(Riskregister!$L$15-Riskregister!$K$15)*SQRT(AY1530/2),Riskregister!$L$15-(Riskregister!$L$15-Riskregister!$K$15)*SQRT((1-AY1530)/2)))</f>
        <v>0</v>
      </c>
      <c r="BA1530" s="30">
        <f t="shared" ca="1" si="947"/>
        <v>0.43663257970603919</v>
      </c>
      <c r="BB1530" s="30">
        <f t="shared" ca="1" si="947"/>
        <v>0.43766047951043552</v>
      </c>
      <c r="BC1530" s="30">
        <f>IF(Riskregister!$E$16="",0,COUNTIF(BQ$4:BQ$53,"&lt;"&amp;BA1530)*IF(BB1530&lt;0.5,Riskregister!$K$16+(Riskregister!$L$16-Riskregister!$K$16)*SQRT(BB1530/2),Riskregister!$L$16-(Riskregister!$L$16-Riskregister!$K$16)*SQRT((1-BB1530)/2)))</f>
        <v>0</v>
      </c>
      <c r="BD1530" s="30">
        <f t="shared" ca="1" si="911"/>
        <v>6901653.3688971745</v>
      </c>
    </row>
    <row r="1531" spans="20:56" x14ac:dyDescent="0.35">
      <c r="T1531" s="30">
        <f t="shared" ca="1" si="936"/>
        <v>0.16564353707480872</v>
      </c>
      <c r="U1531" s="30">
        <f t="shared" ca="1" si="936"/>
        <v>9.9998806642180971E-2</v>
      </c>
      <c r="V1531" s="30">
        <f ca="1">IF(Riskregister!$E$5="",0,COUNTIF(BF$4:BF$53,"&lt;"&amp;T1531)*IF(U1531&lt;0.5,Riskregister!$K$5+(Riskregister!$L$5-Riskregister!$K$5)*SQRT(U1531/2),Riskregister!$L$5-(Riskregister!$L$5-Riskregister!$K$5)*SQRT((1-U1531)/2)))</f>
        <v>501244.91717825644</v>
      </c>
      <c r="W1531" s="30">
        <f t="shared" ca="1" si="937"/>
        <v>0.28557568780489173</v>
      </c>
      <c r="X1531" s="30">
        <f t="shared" ca="1" si="937"/>
        <v>3.7887146799561844E-2</v>
      </c>
      <c r="Y1531" s="30">
        <f ca="1">IF(Riskregister!$E$6="",0,COUNTIF(BG$4:BG$53,"&lt;"&amp;W1531)*IF(X1531&lt;0.5,Riskregister!$K$6+(Riskregister!$L$6-Riskregister!$K$6)*SQRT(X1531/2),Riskregister!$L$6-(Riskregister!$L$6-Riskregister!$K$6)*SQRT((1-X1531)/2)))</f>
        <v>447744.17816628946</v>
      </c>
      <c r="Z1531" s="30">
        <f t="shared" ca="1" si="938"/>
        <v>0.41710839320334858</v>
      </c>
      <c r="AA1531" s="30">
        <f t="shared" ca="1" si="938"/>
        <v>0.94168085564210935</v>
      </c>
      <c r="AB1531" s="30">
        <f ca="1">IF(Riskregister!$E$7="",0,COUNTIF(BH$4:BH$53,"&lt;"&amp;Z1531)*IF(AA1531&lt;0.5,Riskregister!$K$7+(Riskregister!$L$7-Riskregister!$K$7)*SQRT(AA1531/2),Riskregister!$L$7-(Riskregister!$L$7-Riskregister!$K$7)*SQRT((1-AA1531)/2)))</f>
        <v>2041400.3439639839</v>
      </c>
      <c r="AC1531" s="30">
        <f t="shared" ca="1" si="939"/>
        <v>0.93171363684520936</v>
      </c>
      <c r="AD1531" s="30">
        <f t="shared" ca="1" si="939"/>
        <v>7.7494302189823117E-2</v>
      </c>
      <c r="AE1531" s="30">
        <f ca="1">IF(Riskregister!$E$8="",0,COUNTIF(BI$4:BI$53,"&lt;"&amp;AC1531)*IF(AD1531&lt;0.5,Riskregister!$K$8+(Riskregister!$L$8-Riskregister!$K$8)*SQRT(AD1531/2),Riskregister!$L$8-(Riskregister!$L$8-Riskregister!$K$8)*SQRT((1-AD1531)/2)))</f>
        <v>6125809.5715414938</v>
      </c>
      <c r="AF1531" s="30">
        <f t="shared" ca="1" si="940"/>
        <v>0.42969346708773193</v>
      </c>
      <c r="AG1531" s="30">
        <f t="shared" ca="1" si="940"/>
        <v>0.20056884102378314</v>
      </c>
      <c r="AH1531" s="30">
        <f>IF(Riskregister!$E$9="",0,COUNTIF(BJ$4:BJ$53,"&lt;"&amp;AF1531)*IF(AG1531&lt;0.5,Riskregister!$K$9+(Riskregister!$L$9-Riskregister!$K$9)*SQRT(AG1531/2),Riskregister!$L$9-(Riskregister!$L$9-Riskregister!$K$9)*SQRT((1-AG1531)/2)))</f>
        <v>0</v>
      </c>
      <c r="AI1531" s="30">
        <f t="shared" ca="1" si="941"/>
        <v>0.20411786037875312</v>
      </c>
      <c r="AJ1531" s="30">
        <f t="shared" ca="1" si="941"/>
        <v>0.73505175405481848</v>
      </c>
      <c r="AK1531" s="30">
        <f>IF(Riskregister!$E$10="",0,COUNTIF(BK$4:BK$53,"&lt;"&amp;AI1531)*IF(AJ1531&lt;0.5,Riskregister!$K$10+(Riskregister!$L$10-Riskregister!$K$10)*SQRT(AJ1531/2),Riskregister!$L$10-(Riskregister!$L$10-Riskregister!$K$10)*SQRT((1-AJ1531)/2)))</f>
        <v>0</v>
      </c>
      <c r="AL1531" s="30">
        <f t="shared" ca="1" si="942"/>
        <v>0.91810816254361227</v>
      </c>
      <c r="AM1531" s="30">
        <f t="shared" ca="1" si="942"/>
        <v>0.486053192444448</v>
      </c>
      <c r="AN1531" s="30">
        <f>IF(Riskregister!$E$11="",0,COUNTIF(BL$4:BL$53,"&lt;"&amp;AL1531)*IF(AM1531&lt;0.5,Riskregister!$K$11+(Riskregister!$L$11-Riskregister!$K$11)*SQRT(AM1531/2),Riskregister!$L$11-(Riskregister!$L$11-Riskregister!$K$11)*SQRT((1-AM1531)/2)))</f>
        <v>0</v>
      </c>
      <c r="AO1531" s="30">
        <f t="shared" ca="1" si="943"/>
        <v>0.96156876109747258</v>
      </c>
      <c r="AP1531" s="30">
        <f t="shared" ca="1" si="943"/>
        <v>0.70523829651775227</v>
      </c>
      <c r="AQ1531" s="30">
        <f>IF(Riskregister!$E$12="",0,COUNTIF(BM$4:BM$53,"&lt;"&amp;AO1531)*IF(AP1531&lt;0.5,Riskregister!$K$12+(Riskregister!$L$12-Riskregister!$K$12)*SQRT(AP1531/2),Riskregister!$L$12-(Riskregister!$L$12-Riskregister!$K$12)*SQRT((1-AP1531)/2)))</f>
        <v>0</v>
      </c>
      <c r="AR1531" s="30">
        <f t="shared" ca="1" si="944"/>
        <v>0.16327914684024536</v>
      </c>
      <c r="AS1531" s="30">
        <f t="shared" ca="1" si="944"/>
        <v>0.39075319199385783</v>
      </c>
      <c r="AT1531" s="30">
        <f>IF(Riskregister!$E$13="",0,COUNTIF(BN$4:BN$53,"&lt;"&amp;AR1531)*IF(AS1531&lt;0.5,Riskregister!$K$13+(Riskregister!$L$13-Riskregister!$K$13)*SQRT(AS1531/2),Riskregister!$L$13-(Riskregister!$L$13-Riskregister!$K$13)*SQRT((1-AS1531)/2)))</f>
        <v>0</v>
      </c>
      <c r="AU1531" s="30">
        <f t="shared" ca="1" si="945"/>
        <v>0.80826706119391811</v>
      </c>
      <c r="AV1531" s="30">
        <f t="shared" ca="1" si="945"/>
        <v>0.19039067174942659</v>
      </c>
      <c r="AW1531" s="30">
        <f>IF(Riskregister!$E$14="",0,COUNTIF(BO$4:BO$53,"&lt;"&amp;AU1531)*IF(AV1531&lt;0.5,Riskregister!$K$14+(Riskregister!$L$14-Riskregister!$K$14)*SQRT(AV1531/2),Riskregister!$L$14-(Riskregister!$L$14-Riskregister!$K$14)*SQRT((1-AV1531)/2)))</f>
        <v>0</v>
      </c>
      <c r="AX1531" s="30">
        <f t="shared" ca="1" si="946"/>
        <v>0.20062599845991824</v>
      </c>
      <c r="AY1531" s="30">
        <f t="shared" ca="1" si="946"/>
        <v>0.53352719737104948</v>
      </c>
      <c r="AZ1531" s="30">
        <f>IF(Riskregister!$E$15="",0,COUNTIF(BP$4:BP$53,"&lt;"&amp;AX1531)*IF(AY1531&lt;0.5,Riskregister!$K$15+(Riskregister!$L$15-Riskregister!$K$15)*SQRT(AY1531/2),Riskregister!$L$15-(Riskregister!$L$15-Riskregister!$K$15)*SQRT((1-AY1531)/2)))</f>
        <v>0</v>
      </c>
      <c r="BA1531" s="30">
        <f t="shared" ca="1" si="947"/>
        <v>0.21293053525850603</v>
      </c>
      <c r="BB1531" s="30">
        <f t="shared" ca="1" si="947"/>
        <v>0.18570397378509385</v>
      </c>
      <c r="BC1531" s="30">
        <f>IF(Riskregister!$E$16="",0,COUNTIF(BQ$4:BQ$53,"&lt;"&amp;BA1531)*IF(BB1531&lt;0.5,Riskregister!$K$16+(Riskregister!$L$16-Riskregister!$K$16)*SQRT(BB1531/2),Riskregister!$L$16-(Riskregister!$L$16-Riskregister!$K$16)*SQRT((1-BB1531)/2)))</f>
        <v>0</v>
      </c>
      <c r="BD1531" s="30">
        <f t="shared" ca="1" si="911"/>
        <v>9116199.0108500235</v>
      </c>
    </row>
    <row r="1532" spans="20:56" x14ac:dyDescent="0.35">
      <c r="T1532" s="30">
        <f t="shared" ca="1" si="936"/>
        <v>0.28770173417137157</v>
      </c>
      <c r="U1532" s="30">
        <f t="shared" ca="1" si="936"/>
        <v>0.28507781551256317</v>
      </c>
      <c r="V1532" s="30">
        <f ca="1">IF(Riskregister!$E$5="",0,COUNTIF(BF$4:BF$53,"&lt;"&amp;T1532)*IF(U1532&lt;0.5,Riskregister!$K$5+(Riskregister!$L$5-Riskregister!$K$5)*SQRT(U1532/2),Riskregister!$L$5-(Riskregister!$L$5-Riskregister!$K$5)*SQRT((1-U1532)/2)))</f>
        <v>639788.92754559871</v>
      </c>
      <c r="W1532" s="30">
        <f t="shared" ca="1" si="937"/>
        <v>0.90937728126340034</v>
      </c>
      <c r="X1532" s="30">
        <f t="shared" ca="1" si="937"/>
        <v>0.59074960887531258</v>
      </c>
      <c r="Y1532" s="30">
        <f ca="1">IF(Riskregister!$E$6="",0,COUNTIF(BG$4:BG$53,"&lt;"&amp;W1532)*IF(X1532&lt;0.5,Riskregister!$K$6+(Riskregister!$L$6-Riskregister!$K$6)*SQRT(X1532/2),Riskregister!$L$6-(Riskregister!$L$6-Riskregister!$K$6)*SQRT((1-X1532)/2)))</f>
        <v>4743042.809929505</v>
      </c>
      <c r="Z1532" s="30">
        <f t="shared" ca="1" si="938"/>
        <v>0.40748661702327826</v>
      </c>
      <c r="AA1532" s="30">
        <f t="shared" ca="1" si="938"/>
        <v>0.95944230151981647</v>
      </c>
      <c r="AB1532" s="30">
        <f ca="1">IF(Riskregister!$E$7="",0,COUNTIF(BH$4:BH$53,"&lt;"&amp;Z1532)*IF(AA1532&lt;0.5,Riskregister!$K$7+(Riskregister!$L$7-Riskregister!$K$7)*SQRT(AA1532/2),Riskregister!$L$7-(Riskregister!$L$7-Riskregister!$K$7)*SQRT((1-AA1532)/2)))</f>
        <v>2100951.9684920083</v>
      </c>
      <c r="AC1532" s="30">
        <f t="shared" ca="1" si="939"/>
        <v>0.16766686350825322</v>
      </c>
      <c r="AD1532" s="30">
        <f t="shared" ca="1" si="939"/>
        <v>0.96283670911693442</v>
      </c>
      <c r="AE1532" s="30">
        <f ca="1">IF(Riskregister!$E$8="",0,COUNTIF(BI$4:BI$53,"&lt;"&amp;AC1532)*IF(AD1532&lt;0.5,Riskregister!$K$8+(Riskregister!$L$8-Riskregister!$K$8)*SQRT(AD1532/2),Riskregister!$L$8-(Riskregister!$L$8-Riskregister!$K$8)*SQRT((1-AD1532)/2)))</f>
        <v>4359321.8063618373</v>
      </c>
      <c r="AF1532" s="30">
        <f t="shared" ca="1" si="940"/>
        <v>0.28449016889695533</v>
      </c>
      <c r="AG1532" s="30">
        <f t="shared" ca="1" si="940"/>
        <v>0.44399853578893778</v>
      </c>
      <c r="AH1532" s="30">
        <f>IF(Riskregister!$E$9="",0,COUNTIF(BJ$4:BJ$53,"&lt;"&amp;AF1532)*IF(AG1532&lt;0.5,Riskregister!$K$9+(Riskregister!$L$9-Riskregister!$K$9)*SQRT(AG1532/2),Riskregister!$L$9-(Riskregister!$L$9-Riskregister!$K$9)*SQRT((1-AG1532)/2)))</f>
        <v>0</v>
      </c>
      <c r="AI1532" s="30">
        <f t="shared" ca="1" si="941"/>
        <v>0.38726567390127264</v>
      </c>
      <c r="AJ1532" s="30">
        <f t="shared" ca="1" si="941"/>
        <v>0.64733974273315742</v>
      </c>
      <c r="AK1532" s="30">
        <f>IF(Riskregister!$E$10="",0,COUNTIF(BK$4:BK$53,"&lt;"&amp;AI1532)*IF(AJ1532&lt;0.5,Riskregister!$K$10+(Riskregister!$L$10-Riskregister!$K$10)*SQRT(AJ1532/2),Riskregister!$L$10-(Riskregister!$L$10-Riskregister!$K$10)*SQRT((1-AJ1532)/2)))</f>
        <v>0</v>
      </c>
      <c r="AL1532" s="30">
        <f t="shared" ca="1" si="942"/>
        <v>0.20104969960302965</v>
      </c>
      <c r="AM1532" s="30">
        <f t="shared" ca="1" si="942"/>
        <v>4.3559508909732814E-2</v>
      </c>
      <c r="AN1532" s="30">
        <f>IF(Riskregister!$E$11="",0,COUNTIF(BL$4:BL$53,"&lt;"&amp;AL1532)*IF(AM1532&lt;0.5,Riskregister!$K$11+(Riskregister!$L$11-Riskregister!$K$11)*SQRT(AM1532/2),Riskregister!$L$11-(Riskregister!$L$11-Riskregister!$K$11)*SQRT((1-AM1532)/2)))</f>
        <v>0</v>
      </c>
      <c r="AO1532" s="30">
        <f t="shared" ca="1" si="943"/>
        <v>0.31305884746974533</v>
      </c>
      <c r="AP1532" s="30">
        <f t="shared" ca="1" si="943"/>
        <v>4.2571547858327063E-2</v>
      </c>
      <c r="AQ1532" s="30">
        <f>IF(Riskregister!$E$12="",0,COUNTIF(BM$4:BM$53,"&lt;"&amp;AO1532)*IF(AP1532&lt;0.5,Riskregister!$K$12+(Riskregister!$L$12-Riskregister!$K$12)*SQRT(AP1532/2),Riskregister!$L$12-(Riskregister!$L$12-Riskregister!$K$12)*SQRT((1-AP1532)/2)))</f>
        <v>0</v>
      </c>
      <c r="AR1532" s="30">
        <f t="shared" ca="1" si="944"/>
        <v>0.29940198335920676</v>
      </c>
      <c r="AS1532" s="30">
        <f t="shared" ca="1" si="944"/>
        <v>0.52855343482069994</v>
      </c>
      <c r="AT1532" s="30">
        <f>IF(Riskregister!$E$13="",0,COUNTIF(BN$4:BN$53,"&lt;"&amp;AR1532)*IF(AS1532&lt;0.5,Riskregister!$K$13+(Riskregister!$L$13-Riskregister!$K$13)*SQRT(AS1532/2),Riskregister!$L$13-(Riskregister!$L$13-Riskregister!$K$13)*SQRT((1-AS1532)/2)))</f>
        <v>0</v>
      </c>
      <c r="AU1532" s="30">
        <f t="shared" ca="1" si="945"/>
        <v>3.0967894192772016E-2</v>
      </c>
      <c r="AV1532" s="30">
        <f t="shared" ca="1" si="945"/>
        <v>6.1638776279467899E-2</v>
      </c>
      <c r="AW1532" s="30">
        <f>IF(Riskregister!$E$14="",0,COUNTIF(BO$4:BO$53,"&lt;"&amp;AU1532)*IF(AV1532&lt;0.5,Riskregister!$K$14+(Riskregister!$L$14-Riskregister!$K$14)*SQRT(AV1532/2),Riskregister!$L$14-(Riskregister!$L$14-Riskregister!$K$14)*SQRT((1-AV1532)/2)))</f>
        <v>0</v>
      </c>
      <c r="AX1532" s="30">
        <f t="shared" ca="1" si="946"/>
        <v>0.44953068270998253</v>
      </c>
      <c r="AY1532" s="30">
        <f t="shared" ca="1" si="946"/>
        <v>0.47519983245169983</v>
      </c>
      <c r="AZ1532" s="30">
        <f>IF(Riskregister!$E$15="",0,COUNTIF(BP$4:BP$53,"&lt;"&amp;AX1532)*IF(AY1532&lt;0.5,Riskregister!$K$15+(Riskregister!$L$15-Riskregister!$K$15)*SQRT(AY1532/2),Riskregister!$L$15-(Riskregister!$L$15-Riskregister!$K$15)*SQRT((1-AY1532)/2)))</f>
        <v>0</v>
      </c>
      <c r="BA1532" s="30">
        <f t="shared" ca="1" si="947"/>
        <v>9.0440421579939478E-2</v>
      </c>
      <c r="BB1532" s="30">
        <f t="shared" ca="1" si="947"/>
        <v>0.88640831676213339</v>
      </c>
      <c r="BC1532" s="30">
        <f>IF(Riskregister!$E$16="",0,COUNTIF(BQ$4:BQ$53,"&lt;"&amp;BA1532)*IF(BB1532&lt;0.5,Riskregister!$K$16+(Riskregister!$L$16-Riskregister!$K$16)*SQRT(BB1532/2),Riskregister!$L$16-(Riskregister!$L$16-Riskregister!$K$16)*SQRT((1-BB1532)/2)))</f>
        <v>0</v>
      </c>
      <c r="BD1532" s="30">
        <f t="shared" ca="1" si="911"/>
        <v>11843105.512328949</v>
      </c>
    </row>
    <row r="1533" spans="20:56" x14ac:dyDescent="0.35">
      <c r="T1533" s="30">
        <f t="shared" ca="1" si="936"/>
        <v>0.2789503264877401</v>
      </c>
      <c r="U1533" s="30">
        <f t="shared" ca="1" si="936"/>
        <v>0.38364418124554822</v>
      </c>
      <c r="V1533" s="30">
        <f ca="1">IF(Riskregister!$E$5="",0,COUNTIF(BF$4:BF$53,"&lt;"&amp;T1533)*IF(U1533&lt;0.5,Riskregister!$K$5+(Riskregister!$L$5-Riskregister!$K$5)*SQRT(U1533/2),Riskregister!$L$5-(Riskregister!$L$5-Riskregister!$K$5)*SQRT((1-U1533)/2)))</f>
        <v>694177.48972315388</v>
      </c>
      <c r="W1533" s="30">
        <f t="shared" ca="1" si="937"/>
        <v>0.22078944996264949</v>
      </c>
      <c r="X1533" s="30">
        <f t="shared" ca="1" si="937"/>
        <v>7.4410520176069195E-2</v>
      </c>
      <c r="Y1533" s="30">
        <f ca="1">IF(Riskregister!$E$6="",0,COUNTIF(BG$4:BG$53,"&lt;"&amp;W1533)*IF(X1533&lt;0.5,Riskregister!$K$6+(Riskregister!$L$6-Riskregister!$K$6)*SQRT(X1533/2),Riskregister!$L$6-(Riskregister!$L$6-Riskregister!$K$6)*SQRT((1-X1533)/2)))</f>
        <v>547195.9715855472</v>
      </c>
      <c r="Z1533" s="30">
        <f t="shared" ca="1" si="938"/>
        <v>0.47317290521389277</v>
      </c>
      <c r="AA1533" s="30">
        <f t="shared" ca="1" si="938"/>
        <v>0.88920537651411069</v>
      </c>
      <c r="AB1533" s="30">
        <f ca="1">IF(Riskregister!$E$7="",0,COUNTIF(BH$4:BH$53,"&lt;"&amp;Z1533)*IF(AA1533&lt;0.5,Riskregister!$K$7+(Riskregister!$L$7-Riskregister!$K$7)*SQRT(AA1533/2),Riskregister!$L$7-(Riskregister!$L$7-Riskregister!$K$7)*SQRT((1-AA1533)/2)))</f>
        <v>1905730.6960913048</v>
      </c>
      <c r="AC1533" s="30">
        <f t="shared" ca="1" si="939"/>
        <v>0.83954862815926434</v>
      </c>
      <c r="AD1533" s="30">
        <f t="shared" ca="1" si="939"/>
        <v>0.72942834309921367</v>
      </c>
      <c r="AE1533" s="30">
        <f ca="1">IF(Riskregister!$E$8="",0,COUNTIF(BI$4:BI$53,"&lt;"&amp;AC1533)*IF(AD1533&lt;0.5,Riskregister!$K$8+(Riskregister!$L$8-Riskregister!$K$8)*SQRT(AD1533/2),Riskregister!$L$8-(Riskregister!$L$8-Riskregister!$K$8)*SQRT((1-AD1533)/2)))</f>
        <v>13085130.282680161</v>
      </c>
      <c r="AF1533" s="30">
        <f t="shared" ca="1" si="940"/>
        <v>0.31214804806012042</v>
      </c>
      <c r="AG1533" s="30">
        <f t="shared" ca="1" si="940"/>
        <v>0.87376088460464341</v>
      </c>
      <c r="AH1533" s="30">
        <f>IF(Riskregister!$E$9="",0,COUNTIF(BJ$4:BJ$53,"&lt;"&amp;AF1533)*IF(AG1533&lt;0.5,Riskregister!$K$9+(Riskregister!$L$9-Riskregister!$K$9)*SQRT(AG1533/2),Riskregister!$L$9-(Riskregister!$L$9-Riskregister!$K$9)*SQRT((1-AG1533)/2)))</f>
        <v>0</v>
      </c>
      <c r="AI1533" s="30">
        <f t="shared" ca="1" si="941"/>
        <v>0.26612482094255485</v>
      </c>
      <c r="AJ1533" s="30">
        <f t="shared" ca="1" si="941"/>
        <v>0.97725186304157152</v>
      </c>
      <c r="AK1533" s="30">
        <f>IF(Riskregister!$E$10="",0,COUNTIF(BK$4:BK$53,"&lt;"&amp;AI1533)*IF(AJ1533&lt;0.5,Riskregister!$K$10+(Riskregister!$L$10-Riskregister!$K$10)*SQRT(AJ1533/2),Riskregister!$L$10-(Riskregister!$L$10-Riskregister!$K$10)*SQRT((1-AJ1533)/2)))</f>
        <v>0</v>
      </c>
      <c r="AL1533" s="30">
        <f t="shared" ca="1" si="942"/>
        <v>0.97666400223984506</v>
      </c>
      <c r="AM1533" s="30">
        <f t="shared" ca="1" si="942"/>
        <v>0.26114968845964726</v>
      </c>
      <c r="AN1533" s="30">
        <f>IF(Riskregister!$E$11="",0,COUNTIF(BL$4:BL$53,"&lt;"&amp;AL1533)*IF(AM1533&lt;0.5,Riskregister!$K$11+(Riskregister!$L$11-Riskregister!$K$11)*SQRT(AM1533/2),Riskregister!$L$11-(Riskregister!$L$11-Riskregister!$K$11)*SQRT((1-AM1533)/2)))</f>
        <v>0</v>
      </c>
      <c r="AO1533" s="30">
        <f t="shared" ca="1" si="943"/>
        <v>0.42078375295651038</v>
      </c>
      <c r="AP1533" s="30">
        <f t="shared" ca="1" si="943"/>
        <v>0.60125309608688604</v>
      </c>
      <c r="AQ1533" s="30">
        <f>IF(Riskregister!$E$12="",0,COUNTIF(BM$4:BM$53,"&lt;"&amp;AO1533)*IF(AP1533&lt;0.5,Riskregister!$K$12+(Riskregister!$L$12-Riskregister!$K$12)*SQRT(AP1533/2),Riskregister!$L$12-(Riskregister!$L$12-Riskregister!$K$12)*SQRT((1-AP1533)/2)))</f>
        <v>0</v>
      </c>
      <c r="AR1533" s="30">
        <f t="shared" ca="1" si="944"/>
        <v>0.60466686633742694</v>
      </c>
      <c r="AS1533" s="30">
        <f t="shared" ca="1" si="944"/>
        <v>0.30350079803399888</v>
      </c>
      <c r="AT1533" s="30">
        <f>IF(Riskregister!$E$13="",0,COUNTIF(BN$4:BN$53,"&lt;"&amp;AR1533)*IF(AS1533&lt;0.5,Riskregister!$K$13+(Riskregister!$L$13-Riskregister!$K$13)*SQRT(AS1533/2),Riskregister!$L$13-(Riskregister!$L$13-Riskregister!$K$13)*SQRT((1-AS1533)/2)))</f>
        <v>0</v>
      </c>
      <c r="AU1533" s="30">
        <f t="shared" ca="1" si="945"/>
        <v>2.4200276107558483E-2</v>
      </c>
      <c r="AV1533" s="30">
        <f t="shared" ca="1" si="945"/>
        <v>0.205303408979572</v>
      </c>
      <c r="AW1533" s="30">
        <f>IF(Riskregister!$E$14="",0,COUNTIF(BO$4:BO$53,"&lt;"&amp;AU1533)*IF(AV1533&lt;0.5,Riskregister!$K$14+(Riskregister!$L$14-Riskregister!$K$14)*SQRT(AV1533/2),Riskregister!$L$14-(Riskregister!$L$14-Riskregister!$K$14)*SQRT((1-AV1533)/2)))</f>
        <v>0</v>
      </c>
      <c r="AX1533" s="30">
        <f t="shared" ca="1" si="946"/>
        <v>0.17372735448480503</v>
      </c>
      <c r="AY1533" s="30">
        <f t="shared" ca="1" si="946"/>
        <v>0.26578998454597469</v>
      </c>
      <c r="AZ1533" s="30">
        <f>IF(Riskregister!$E$15="",0,COUNTIF(BP$4:BP$53,"&lt;"&amp;AX1533)*IF(AY1533&lt;0.5,Riskregister!$K$15+(Riskregister!$L$15-Riskregister!$K$15)*SQRT(AY1533/2),Riskregister!$L$15-(Riskregister!$L$15-Riskregister!$K$15)*SQRT((1-AY1533)/2)))</f>
        <v>0</v>
      </c>
      <c r="BA1533" s="30">
        <f t="shared" ca="1" si="947"/>
        <v>1.6593947630780814E-3</v>
      </c>
      <c r="BB1533" s="30">
        <f t="shared" ca="1" si="947"/>
        <v>0.8182486794943481</v>
      </c>
      <c r="BC1533" s="30">
        <f>IF(Riskregister!$E$16="",0,COUNTIF(BQ$4:BQ$53,"&lt;"&amp;BA1533)*IF(BB1533&lt;0.5,Riskregister!$K$16+(Riskregister!$L$16-Riskregister!$K$16)*SQRT(BB1533/2),Riskregister!$L$16-(Riskregister!$L$16-Riskregister!$K$16)*SQRT((1-BB1533)/2)))</f>
        <v>0</v>
      </c>
      <c r="BD1533" s="30">
        <f t="shared" ca="1" si="911"/>
        <v>16232234.440080166</v>
      </c>
    </row>
    <row r="1534" spans="20:56" x14ac:dyDescent="0.35">
      <c r="T1534" s="30">
        <f t="shared" ca="1" si="936"/>
        <v>0.19020618712099302</v>
      </c>
      <c r="U1534" s="30">
        <f t="shared" ca="1" si="936"/>
        <v>0.4306450714683332</v>
      </c>
      <c r="V1534" s="30">
        <f ca="1">IF(Riskregister!$E$5="",0,COUNTIF(BF$4:BF$53,"&lt;"&amp;T1534)*IF(U1534&lt;0.5,Riskregister!$K$5+(Riskregister!$L$5-Riskregister!$K$5)*SQRT(U1534/2),Riskregister!$L$5-(Riskregister!$L$5-Riskregister!$K$5)*SQRT((1-U1534)/2)))</f>
        <v>717625.73429408646</v>
      </c>
      <c r="W1534" s="30">
        <f t="shared" ca="1" si="937"/>
        <v>0.36139066358661498</v>
      </c>
      <c r="X1534" s="30">
        <f t="shared" ca="1" si="937"/>
        <v>0.52172516117145018</v>
      </c>
      <c r="Y1534" s="30">
        <f ca="1">IF(Riskregister!$E$6="",0,COUNTIF(BG$4:BG$53,"&lt;"&amp;W1534)*IF(X1534&lt;0.5,Riskregister!$K$6+(Riskregister!$L$6-Riskregister!$K$6)*SQRT(X1534/2),Riskregister!$L$6-(Riskregister!$L$6-Riskregister!$K$6)*SQRT((1-X1534)/2)))</f>
        <v>1119769.7807378739</v>
      </c>
      <c r="Z1534" s="30">
        <f t="shared" ca="1" si="938"/>
        <v>0.25856497714753712</v>
      </c>
      <c r="AA1534" s="30">
        <f t="shared" ca="1" si="938"/>
        <v>0.22548479398580179</v>
      </c>
      <c r="AB1534" s="30">
        <f ca="1">IF(Riskregister!$E$7="",0,COUNTIF(BH$4:BH$53,"&lt;"&amp;Z1534)*IF(AA1534&lt;0.5,Riskregister!$K$7+(Riskregister!$L$7-Riskregister!$K$7)*SQRT(AA1534/2),Riskregister!$L$7-(Riskregister!$L$7-Riskregister!$K$7)*SQRT((1-AA1534)/2)))</f>
        <v>837599.85601662542</v>
      </c>
      <c r="AC1534" s="30">
        <f t="shared" ca="1" si="939"/>
        <v>0.99909596290519942</v>
      </c>
      <c r="AD1534" s="30">
        <f t="shared" ca="1" si="939"/>
        <v>0.71654880329177983</v>
      </c>
      <c r="AE1534" s="30">
        <f ca="1">IF(Riskregister!$E$8="",0,COUNTIF(BI$4:BI$53,"&lt;"&amp;AC1534)*IF(AD1534&lt;0.5,Riskregister!$K$8+(Riskregister!$L$8-Riskregister!$K$8)*SQRT(AD1534/2),Riskregister!$L$8-(Riskregister!$L$8-Riskregister!$K$8)*SQRT((1-AD1534)/2)))</f>
        <v>29075547.234550711</v>
      </c>
      <c r="AF1534" s="30">
        <f t="shared" ca="1" si="940"/>
        <v>0.63569218417222528</v>
      </c>
      <c r="AG1534" s="30">
        <f t="shared" ca="1" si="940"/>
        <v>0.81596134877716919</v>
      </c>
      <c r="AH1534" s="30">
        <f>IF(Riskregister!$E$9="",0,COUNTIF(BJ$4:BJ$53,"&lt;"&amp;AF1534)*IF(AG1534&lt;0.5,Riskregister!$K$9+(Riskregister!$L$9-Riskregister!$K$9)*SQRT(AG1534/2),Riskregister!$L$9-(Riskregister!$L$9-Riskregister!$K$9)*SQRT((1-AG1534)/2)))</f>
        <v>0</v>
      </c>
      <c r="AI1534" s="30">
        <f t="shared" ca="1" si="941"/>
        <v>0.29168072589599892</v>
      </c>
      <c r="AJ1534" s="30">
        <f t="shared" ca="1" si="941"/>
        <v>4.8312739394726245E-2</v>
      </c>
      <c r="AK1534" s="30">
        <f>IF(Riskregister!$E$10="",0,COUNTIF(BK$4:BK$53,"&lt;"&amp;AI1534)*IF(AJ1534&lt;0.5,Riskregister!$K$10+(Riskregister!$L$10-Riskregister!$K$10)*SQRT(AJ1534/2),Riskregister!$L$10-(Riskregister!$L$10-Riskregister!$K$10)*SQRT((1-AJ1534)/2)))</f>
        <v>0</v>
      </c>
      <c r="AL1534" s="30">
        <f t="shared" ca="1" si="942"/>
        <v>0.91593750085005543</v>
      </c>
      <c r="AM1534" s="30">
        <f t="shared" ca="1" si="942"/>
        <v>6.1595454809772576E-2</v>
      </c>
      <c r="AN1534" s="30">
        <f>IF(Riskregister!$E$11="",0,COUNTIF(BL$4:BL$53,"&lt;"&amp;AL1534)*IF(AM1534&lt;0.5,Riskregister!$K$11+(Riskregister!$L$11-Riskregister!$K$11)*SQRT(AM1534/2),Riskregister!$L$11-(Riskregister!$L$11-Riskregister!$K$11)*SQRT((1-AM1534)/2)))</f>
        <v>0</v>
      </c>
      <c r="AO1534" s="30">
        <f t="shared" ca="1" si="943"/>
        <v>0.32277465460941002</v>
      </c>
      <c r="AP1534" s="30">
        <f t="shared" ca="1" si="943"/>
        <v>0.26371118868215193</v>
      </c>
      <c r="AQ1534" s="30">
        <f>IF(Riskregister!$E$12="",0,COUNTIF(BM$4:BM$53,"&lt;"&amp;AO1534)*IF(AP1534&lt;0.5,Riskregister!$K$12+(Riskregister!$L$12-Riskregister!$K$12)*SQRT(AP1534/2),Riskregister!$L$12-(Riskregister!$L$12-Riskregister!$K$12)*SQRT((1-AP1534)/2)))</f>
        <v>0</v>
      </c>
      <c r="AR1534" s="30">
        <f t="shared" ca="1" si="944"/>
        <v>0.87815086795811359</v>
      </c>
      <c r="AS1534" s="30">
        <f t="shared" ca="1" si="944"/>
        <v>0.21318053027337336</v>
      </c>
      <c r="AT1534" s="30">
        <f>IF(Riskregister!$E$13="",0,COUNTIF(BN$4:BN$53,"&lt;"&amp;AR1534)*IF(AS1534&lt;0.5,Riskregister!$K$13+(Riskregister!$L$13-Riskregister!$K$13)*SQRT(AS1534/2),Riskregister!$L$13-(Riskregister!$L$13-Riskregister!$K$13)*SQRT((1-AS1534)/2)))</f>
        <v>0</v>
      </c>
      <c r="AU1534" s="30">
        <f t="shared" ca="1" si="945"/>
        <v>0.87740986879990079</v>
      </c>
      <c r="AV1534" s="30">
        <f t="shared" ca="1" si="945"/>
        <v>0.39293306625430502</v>
      </c>
      <c r="AW1534" s="30">
        <f>IF(Riskregister!$E$14="",0,COUNTIF(BO$4:BO$53,"&lt;"&amp;AU1534)*IF(AV1534&lt;0.5,Riskregister!$K$14+(Riskregister!$L$14-Riskregister!$K$14)*SQRT(AV1534/2),Riskregister!$L$14-(Riskregister!$L$14-Riskregister!$K$14)*SQRT((1-AV1534)/2)))</f>
        <v>0</v>
      </c>
      <c r="AX1534" s="30">
        <f t="shared" ca="1" si="946"/>
        <v>0.63637998060223677</v>
      </c>
      <c r="AY1534" s="30">
        <f t="shared" ca="1" si="946"/>
        <v>0.84866368086270516</v>
      </c>
      <c r="AZ1534" s="30">
        <f>IF(Riskregister!$E$15="",0,COUNTIF(BP$4:BP$53,"&lt;"&amp;AX1534)*IF(AY1534&lt;0.5,Riskregister!$K$15+(Riskregister!$L$15-Riskregister!$K$15)*SQRT(AY1534/2),Riskregister!$L$15-(Riskregister!$L$15-Riskregister!$K$15)*SQRT((1-AY1534)/2)))</f>
        <v>0</v>
      </c>
      <c r="BA1534" s="30">
        <f t="shared" ca="1" si="947"/>
        <v>3.1597621666257236E-2</v>
      </c>
      <c r="BB1534" s="30">
        <f t="shared" ca="1" si="947"/>
        <v>0.50947806720064348</v>
      </c>
      <c r="BC1534" s="30">
        <f>IF(Riskregister!$E$16="",0,COUNTIF(BQ$4:BQ$53,"&lt;"&amp;BA1534)*IF(BB1534&lt;0.5,Riskregister!$K$16+(Riskregister!$L$16-Riskregister!$K$16)*SQRT(BB1534/2),Riskregister!$L$16-(Riskregister!$L$16-Riskregister!$K$16)*SQRT((1-BB1534)/2)))</f>
        <v>0</v>
      </c>
      <c r="BD1534" s="30">
        <f t="shared" ca="1" si="911"/>
        <v>31750542.605599295</v>
      </c>
    </row>
    <row r="1535" spans="20:56" x14ac:dyDescent="0.35">
      <c r="T1535" s="30">
        <f t="shared" ca="1" si="936"/>
        <v>0.91969726762474779</v>
      </c>
      <c r="U1535" s="30">
        <f t="shared" ca="1" si="936"/>
        <v>0.95619627901537529</v>
      </c>
      <c r="V1535" s="30">
        <f ca="1">IF(Riskregister!$E$5="",0,COUNTIF(BF$4:BF$53,"&lt;"&amp;T1535)*IF(U1535&lt;0.5,Riskregister!$K$5+(Riskregister!$L$5-Riskregister!$K$5)*SQRT(U1535/2),Riskregister!$L$5-(Riskregister!$L$5-Riskregister!$K$5)*SQRT((1-U1535)/2)))</f>
        <v>3200419.5162561657</v>
      </c>
      <c r="W1535" s="30">
        <f t="shared" ca="1" si="937"/>
        <v>0.46773604383472178</v>
      </c>
      <c r="X1535" s="30">
        <f t="shared" ca="1" si="937"/>
        <v>0.37919450194753201</v>
      </c>
      <c r="Y1535" s="30">
        <f ca="1">IF(Riskregister!$E$6="",0,COUNTIF(BG$4:BG$53,"&lt;"&amp;W1535)*IF(X1535&lt;0.5,Riskregister!$K$6+(Riskregister!$L$6-Riskregister!$K$6)*SQRT(X1535/2),Riskregister!$L$6-(Riskregister!$L$6-Riskregister!$K$6)*SQRT((1-X1535)/2)))</f>
        <v>1967539.5920422578</v>
      </c>
      <c r="Z1535" s="30">
        <f t="shared" ca="1" si="938"/>
        <v>0.39131138034335111</v>
      </c>
      <c r="AA1535" s="30">
        <f t="shared" ca="1" si="938"/>
        <v>0.23663750290486274</v>
      </c>
      <c r="AB1535" s="30">
        <f ca="1">IF(Riskregister!$E$7="",0,COUNTIF(BH$4:BH$53,"&lt;"&amp;Z1535)*IF(AA1535&lt;0.5,Riskregister!$K$7+(Riskregister!$L$7-Riskregister!$K$7)*SQRT(AA1535/2),Riskregister!$L$7-(Riskregister!$L$7-Riskregister!$K$7)*SQRT((1-AA1535)/2)))</f>
        <v>851956.12491532229</v>
      </c>
      <c r="AC1535" s="30">
        <f t="shared" ca="1" si="939"/>
        <v>0.80798463965219236</v>
      </c>
      <c r="AD1535" s="30">
        <f t="shared" ca="1" si="939"/>
        <v>0.77744738360217414</v>
      </c>
      <c r="AE1535" s="30">
        <f ca="1">IF(Riskregister!$E$8="",0,COUNTIF(BI$4:BI$53,"&lt;"&amp;AC1535)*IF(AD1535&lt;0.5,Riskregister!$K$8+(Riskregister!$L$8-Riskregister!$K$8)*SQRT(AD1535/2),Riskregister!$L$8-(Riskregister!$L$8-Riskregister!$K$8)*SQRT((1-AD1535)/2)))</f>
        <v>13728676.50572674</v>
      </c>
      <c r="AF1535" s="30">
        <f t="shared" ca="1" si="940"/>
        <v>0.48270371786622945</v>
      </c>
      <c r="AG1535" s="30">
        <f t="shared" ca="1" si="940"/>
        <v>0.38856793278186585</v>
      </c>
      <c r="AH1535" s="30">
        <f>IF(Riskregister!$E$9="",0,COUNTIF(BJ$4:BJ$53,"&lt;"&amp;AF1535)*IF(AG1535&lt;0.5,Riskregister!$K$9+(Riskregister!$L$9-Riskregister!$K$9)*SQRT(AG1535/2),Riskregister!$L$9-(Riskregister!$L$9-Riskregister!$K$9)*SQRT((1-AG1535)/2)))</f>
        <v>0</v>
      </c>
      <c r="AI1535" s="30">
        <f t="shared" ca="1" si="941"/>
        <v>0.14339049521321845</v>
      </c>
      <c r="AJ1535" s="30">
        <f t="shared" ca="1" si="941"/>
        <v>0.51105005804307091</v>
      </c>
      <c r="AK1535" s="30">
        <f>IF(Riskregister!$E$10="",0,COUNTIF(BK$4:BK$53,"&lt;"&amp;AI1535)*IF(AJ1535&lt;0.5,Riskregister!$K$10+(Riskregister!$L$10-Riskregister!$K$10)*SQRT(AJ1535/2),Riskregister!$L$10-(Riskregister!$L$10-Riskregister!$K$10)*SQRT((1-AJ1535)/2)))</f>
        <v>0</v>
      </c>
      <c r="AL1535" s="30">
        <f t="shared" ca="1" si="942"/>
        <v>0.90638192271896822</v>
      </c>
      <c r="AM1535" s="30">
        <f t="shared" ca="1" si="942"/>
        <v>0.50731491520019756</v>
      </c>
      <c r="AN1535" s="30">
        <f>IF(Riskregister!$E$11="",0,COUNTIF(BL$4:BL$53,"&lt;"&amp;AL1535)*IF(AM1535&lt;0.5,Riskregister!$K$11+(Riskregister!$L$11-Riskregister!$K$11)*SQRT(AM1535/2),Riskregister!$L$11-(Riskregister!$L$11-Riskregister!$K$11)*SQRT((1-AM1535)/2)))</f>
        <v>0</v>
      </c>
      <c r="AO1535" s="30">
        <f t="shared" ca="1" si="943"/>
        <v>0.5404643755479408</v>
      </c>
      <c r="AP1535" s="30">
        <f t="shared" ca="1" si="943"/>
        <v>0.256127820978304</v>
      </c>
      <c r="AQ1535" s="30">
        <f>IF(Riskregister!$E$12="",0,COUNTIF(BM$4:BM$53,"&lt;"&amp;AO1535)*IF(AP1535&lt;0.5,Riskregister!$K$12+(Riskregister!$L$12-Riskregister!$K$12)*SQRT(AP1535/2),Riskregister!$L$12-(Riskregister!$L$12-Riskregister!$K$12)*SQRT((1-AP1535)/2)))</f>
        <v>0</v>
      </c>
      <c r="AR1535" s="30">
        <f t="shared" ca="1" si="944"/>
        <v>0.84870935908782963</v>
      </c>
      <c r="AS1535" s="30">
        <f t="shared" ca="1" si="944"/>
        <v>0.17172831431494939</v>
      </c>
      <c r="AT1535" s="30">
        <f>IF(Riskregister!$E$13="",0,COUNTIF(BN$4:BN$53,"&lt;"&amp;AR1535)*IF(AS1535&lt;0.5,Riskregister!$K$13+(Riskregister!$L$13-Riskregister!$K$13)*SQRT(AS1535/2),Riskregister!$L$13-(Riskregister!$L$13-Riskregister!$K$13)*SQRT((1-AS1535)/2)))</f>
        <v>0</v>
      </c>
      <c r="AU1535" s="30">
        <f t="shared" ca="1" si="945"/>
        <v>0.90112786409947443</v>
      </c>
      <c r="AV1535" s="30">
        <f t="shared" ca="1" si="945"/>
        <v>0.9301982150382857</v>
      </c>
      <c r="AW1535" s="30">
        <f>IF(Riskregister!$E$14="",0,COUNTIF(BO$4:BO$53,"&lt;"&amp;AU1535)*IF(AV1535&lt;0.5,Riskregister!$K$14+(Riskregister!$L$14-Riskregister!$K$14)*SQRT(AV1535/2),Riskregister!$L$14-(Riskregister!$L$14-Riskregister!$K$14)*SQRT((1-AV1535)/2)))</f>
        <v>0</v>
      </c>
      <c r="AX1535" s="30">
        <f t="shared" ca="1" si="946"/>
        <v>0.18700332374212913</v>
      </c>
      <c r="AY1535" s="30">
        <f t="shared" ca="1" si="946"/>
        <v>0.91856279912502803</v>
      </c>
      <c r="AZ1535" s="30">
        <f>IF(Riskregister!$E$15="",0,COUNTIF(BP$4:BP$53,"&lt;"&amp;AX1535)*IF(AY1535&lt;0.5,Riskregister!$K$15+(Riskregister!$L$15-Riskregister!$K$15)*SQRT(AY1535/2),Riskregister!$L$15-(Riskregister!$L$15-Riskregister!$K$15)*SQRT((1-AY1535)/2)))</f>
        <v>0</v>
      </c>
      <c r="BA1535" s="30">
        <f t="shared" ca="1" si="947"/>
        <v>0.9777374184161205</v>
      </c>
      <c r="BB1535" s="30">
        <f t="shared" ca="1" si="947"/>
        <v>4.2130123160414867E-2</v>
      </c>
      <c r="BC1535" s="30">
        <f>IF(Riskregister!$E$16="",0,COUNTIF(BQ$4:BQ$53,"&lt;"&amp;BA1535)*IF(BB1535&lt;0.5,Riskregister!$K$16+(Riskregister!$L$16-Riskregister!$K$16)*SQRT(BB1535/2),Riskregister!$L$16-(Riskregister!$L$16-Riskregister!$K$16)*SQRT((1-BB1535)/2)))</f>
        <v>0</v>
      </c>
      <c r="BD1535" s="30">
        <f t="shared" ca="1" si="911"/>
        <v>19748591.738940485</v>
      </c>
    </row>
    <row r="1536" spans="20:56" x14ac:dyDescent="0.35">
      <c r="T1536" s="30">
        <f t="shared" ca="1" si="936"/>
        <v>0.89645279949086432</v>
      </c>
      <c r="U1536" s="30">
        <f t="shared" ca="1" si="936"/>
        <v>0.80130243719839078</v>
      </c>
      <c r="V1536" s="30">
        <f ca="1">IF(Riskregister!$E$5="",0,COUNTIF(BF$4:BF$53,"&lt;"&amp;T1536)*IF(U1536&lt;0.5,Riskregister!$K$5+(Riskregister!$L$5-Riskregister!$K$5)*SQRT(U1536/2),Riskregister!$L$5-(Riskregister!$L$5-Riskregister!$K$5)*SQRT((1-U1536)/2)))</f>
        <v>2748969.6736238678</v>
      </c>
      <c r="W1536" s="30">
        <f t="shared" ca="1" si="937"/>
        <v>0.17790660854876816</v>
      </c>
      <c r="X1536" s="30">
        <f t="shared" ca="1" si="937"/>
        <v>0.80752844080940955</v>
      </c>
      <c r="Y1536" s="30">
        <f ca="1">IF(Riskregister!$E$6="",0,COUNTIF(BG$4:BG$53,"&lt;"&amp;W1536)*IF(X1536&lt;0.5,Riskregister!$K$6+(Riskregister!$L$6-Riskregister!$K$6)*SQRT(X1536/2),Riskregister!$L$6-(Riskregister!$L$6-Riskregister!$K$6)*SQRT((1-X1536)/2)))</f>
        <v>1441605.9403174524</v>
      </c>
      <c r="Z1536" s="30">
        <f t="shared" ca="1" si="938"/>
        <v>0.93081421618320148</v>
      </c>
      <c r="AA1536" s="30">
        <f t="shared" ca="1" si="938"/>
        <v>0.34533511084919533</v>
      </c>
      <c r="AB1536" s="30">
        <f ca="1">IF(Riskregister!$E$7="",0,COUNTIF(BH$4:BH$53,"&lt;"&amp;Z1536)*IF(AA1536&lt;0.5,Riskregister!$K$7+(Riskregister!$L$7-Riskregister!$K$7)*SQRT(AA1536/2),Riskregister!$L$7-(Riskregister!$L$7-Riskregister!$K$7)*SQRT((1-AA1536)/2)))</f>
        <v>1954365.0002497039</v>
      </c>
      <c r="AC1536" s="30">
        <f t="shared" ca="1" si="939"/>
        <v>0.57549568094266301</v>
      </c>
      <c r="AD1536" s="30">
        <f t="shared" ca="1" si="939"/>
        <v>0.900268318649877</v>
      </c>
      <c r="AE1536" s="30">
        <f ca="1">IF(Riskregister!$E$8="",0,COUNTIF(BI$4:BI$53,"&lt;"&amp;AC1536)*IF(AD1536&lt;0.5,Riskregister!$K$8+(Riskregister!$L$8-Riskregister!$K$8)*SQRT(AD1536/2),Riskregister!$L$8-(Riskregister!$L$8-Riskregister!$K$8)*SQRT((1-AD1536)/2)))</f>
        <v>11851376.843029803</v>
      </c>
      <c r="AF1536" s="30">
        <f t="shared" ca="1" si="940"/>
        <v>0.60644219520859721</v>
      </c>
      <c r="AG1536" s="30">
        <f t="shared" ca="1" si="940"/>
        <v>0.56704417116631434</v>
      </c>
      <c r="AH1536" s="30">
        <f>IF(Riskregister!$E$9="",0,COUNTIF(BJ$4:BJ$53,"&lt;"&amp;AF1536)*IF(AG1536&lt;0.5,Riskregister!$K$9+(Riskregister!$L$9-Riskregister!$K$9)*SQRT(AG1536/2),Riskregister!$L$9-(Riskregister!$L$9-Riskregister!$K$9)*SQRT((1-AG1536)/2)))</f>
        <v>0</v>
      </c>
      <c r="AI1536" s="30">
        <f t="shared" ca="1" si="941"/>
        <v>0.66778408074884676</v>
      </c>
      <c r="AJ1536" s="30">
        <f t="shared" ca="1" si="941"/>
        <v>0.97464260803353453</v>
      </c>
      <c r="AK1536" s="30">
        <f>IF(Riskregister!$E$10="",0,COUNTIF(BK$4:BK$53,"&lt;"&amp;AI1536)*IF(AJ1536&lt;0.5,Riskregister!$K$10+(Riskregister!$L$10-Riskregister!$K$10)*SQRT(AJ1536/2),Riskregister!$L$10-(Riskregister!$L$10-Riskregister!$K$10)*SQRT((1-AJ1536)/2)))</f>
        <v>0</v>
      </c>
      <c r="AL1536" s="30">
        <f t="shared" ca="1" si="942"/>
        <v>0.92086368307258215</v>
      </c>
      <c r="AM1536" s="30">
        <f t="shared" ca="1" si="942"/>
        <v>0.63537087853870866</v>
      </c>
      <c r="AN1536" s="30">
        <f>IF(Riskregister!$E$11="",0,COUNTIF(BL$4:BL$53,"&lt;"&amp;AL1536)*IF(AM1536&lt;0.5,Riskregister!$K$11+(Riskregister!$L$11-Riskregister!$K$11)*SQRT(AM1536/2),Riskregister!$L$11-(Riskregister!$L$11-Riskregister!$K$11)*SQRT((1-AM1536)/2)))</f>
        <v>0</v>
      </c>
      <c r="AO1536" s="30">
        <f t="shared" ca="1" si="943"/>
        <v>0.5488143394472389</v>
      </c>
      <c r="AP1536" s="30">
        <f t="shared" ca="1" si="943"/>
        <v>0.521335010430235</v>
      </c>
      <c r="AQ1536" s="30">
        <f>IF(Riskregister!$E$12="",0,COUNTIF(BM$4:BM$53,"&lt;"&amp;AO1536)*IF(AP1536&lt;0.5,Riskregister!$K$12+(Riskregister!$L$12-Riskregister!$K$12)*SQRT(AP1536/2),Riskregister!$L$12-(Riskregister!$L$12-Riskregister!$K$12)*SQRT((1-AP1536)/2)))</f>
        <v>0</v>
      </c>
      <c r="AR1536" s="30">
        <f t="shared" ca="1" si="944"/>
        <v>3.0320742032785564E-3</v>
      </c>
      <c r="AS1536" s="30">
        <f t="shared" ca="1" si="944"/>
        <v>0.3624917927454343</v>
      </c>
      <c r="AT1536" s="30">
        <f>IF(Riskregister!$E$13="",0,COUNTIF(BN$4:BN$53,"&lt;"&amp;AR1536)*IF(AS1536&lt;0.5,Riskregister!$K$13+(Riskregister!$L$13-Riskregister!$K$13)*SQRT(AS1536/2),Riskregister!$L$13-(Riskregister!$L$13-Riskregister!$K$13)*SQRT((1-AS1536)/2)))</f>
        <v>0</v>
      </c>
      <c r="AU1536" s="30">
        <f t="shared" ca="1" si="945"/>
        <v>0.4967635727421913</v>
      </c>
      <c r="AV1536" s="30">
        <f t="shared" ca="1" si="945"/>
        <v>0.53378483199019822</v>
      </c>
      <c r="AW1536" s="30">
        <f>IF(Riskregister!$E$14="",0,COUNTIF(BO$4:BO$53,"&lt;"&amp;AU1536)*IF(AV1536&lt;0.5,Riskregister!$K$14+(Riskregister!$L$14-Riskregister!$K$14)*SQRT(AV1536/2),Riskregister!$L$14-(Riskregister!$L$14-Riskregister!$K$14)*SQRT((1-AV1536)/2)))</f>
        <v>0</v>
      </c>
      <c r="AX1536" s="30">
        <f t="shared" ca="1" si="946"/>
        <v>0.48822352598779151</v>
      </c>
      <c r="AY1536" s="30">
        <f t="shared" ca="1" si="946"/>
        <v>0.7586469981422681</v>
      </c>
      <c r="AZ1536" s="30">
        <f>IF(Riskregister!$E$15="",0,COUNTIF(BP$4:BP$53,"&lt;"&amp;AX1536)*IF(AY1536&lt;0.5,Riskregister!$K$15+(Riskregister!$L$15-Riskregister!$K$15)*SQRT(AY1536/2),Riskregister!$L$15-(Riskregister!$L$15-Riskregister!$K$15)*SQRT((1-AY1536)/2)))</f>
        <v>0</v>
      </c>
      <c r="BA1536" s="30">
        <f t="shared" ca="1" si="947"/>
        <v>4.2407895155274766E-2</v>
      </c>
      <c r="BB1536" s="30">
        <f t="shared" ca="1" si="947"/>
        <v>0.14263190746964916</v>
      </c>
      <c r="BC1536" s="30">
        <f>IF(Riskregister!$E$16="",0,COUNTIF(BQ$4:BQ$53,"&lt;"&amp;BA1536)*IF(BB1536&lt;0.5,Riskregister!$K$16+(Riskregister!$L$16-Riskregister!$K$16)*SQRT(BB1536/2),Riskregister!$L$16-(Riskregister!$L$16-Riskregister!$K$16)*SQRT((1-BB1536)/2)))</f>
        <v>0</v>
      </c>
      <c r="BD1536" s="30">
        <f t="shared" ca="1" si="911"/>
        <v>17996317.457220826</v>
      </c>
    </row>
    <row r="1537" spans="20:56" x14ac:dyDescent="0.35">
      <c r="T1537" s="30">
        <f t="shared" ca="1" si="936"/>
        <v>0.18851315521407597</v>
      </c>
      <c r="U1537" s="30">
        <f t="shared" ca="1" si="936"/>
        <v>0.69404558775726688</v>
      </c>
      <c r="V1537" s="30">
        <f ca="1">IF(Riskregister!$E$5="",0,COUNTIF(BF$4:BF$53,"&lt;"&amp;T1537)*IF(U1537&lt;0.5,Riskregister!$K$5+(Riskregister!$L$5-Riskregister!$K$5)*SQRT(U1537/2),Riskregister!$L$5-(Riskregister!$L$5-Riskregister!$K$5)*SQRT((1-U1537)/2)))</f>
        <v>847989.2942561165</v>
      </c>
      <c r="W1537" s="30">
        <f t="shared" ca="1" si="937"/>
        <v>0.47361027435541503</v>
      </c>
      <c r="X1537" s="30">
        <f t="shared" ca="1" si="937"/>
        <v>0.33870235623192035</v>
      </c>
      <c r="Y1537" s="30">
        <f ca="1">IF(Riskregister!$E$6="",0,COUNTIF(BG$4:BG$53,"&lt;"&amp;W1537)*IF(X1537&lt;0.5,Riskregister!$K$6+(Riskregister!$L$6-Riskregister!$K$6)*SQRT(X1537/2),Riskregister!$L$6-(Riskregister!$L$6-Riskregister!$K$6)*SQRT((1-X1537)/2)))</f>
        <v>1881482.7938193693</v>
      </c>
      <c r="Z1537" s="30">
        <f t="shared" ca="1" si="938"/>
        <v>0.17487039363491041</v>
      </c>
      <c r="AA1537" s="30">
        <f t="shared" ca="1" si="938"/>
        <v>0.8787196006285023</v>
      </c>
      <c r="AB1537" s="30">
        <f ca="1">IF(Riskregister!$E$7="",0,COUNTIF(BH$4:BH$53,"&lt;"&amp;Z1537)*IF(AA1537&lt;0.5,Riskregister!$K$7+(Riskregister!$L$7-Riskregister!$K$7)*SQRT(AA1537/2),Riskregister!$L$7-(Riskregister!$L$7-Riskregister!$K$7)*SQRT((1-AA1537)/2)))</f>
        <v>1255246.7674059202</v>
      </c>
      <c r="AC1537" s="30">
        <f t="shared" ca="1" si="939"/>
        <v>4.293487765773385E-2</v>
      </c>
      <c r="AD1537" s="30">
        <f t="shared" ca="1" si="939"/>
        <v>0.81875877305629108</v>
      </c>
      <c r="AE1537" s="30">
        <f ca="1">IF(Riskregister!$E$8="",0,COUNTIF(BI$4:BI$53,"&lt;"&amp;AC1537)*IF(AD1537&lt;0.5,Riskregister!$K$8+(Riskregister!$L$8-Riskregister!$K$8)*SQRT(AD1537/2),Riskregister!$L$8-(Riskregister!$L$8-Riskregister!$K$8)*SQRT((1-AD1537)/2)))</f>
        <v>0</v>
      </c>
      <c r="AF1537" s="30">
        <f t="shared" ca="1" si="940"/>
        <v>0.37224797821891931</v>
      </c>
      <c r="AG1537" s="30">
        <f t="shared" ca="1" si="940"/>
        <v>0.16267645434199118</v>
      </c>
      <c r="AH1537" s="30">
        <f>IF(Riskregister!$E$9="",0,COUNTIF(BJ$4:BJ$53,"&lt;"&amp;AF1537)*IF(AG1537&lt;0.5,Riskregister!$K$9+(Riskregister!$L$9-Riskregister!$K$9)*SQRT(AG1537/2),Riskregister!$L$9-(Riskregister!$L$9-Riskregister!$K$9)*SQRT((1-AG1537)/2)))</f>
        <v>0</v>
      </c>
      <c r="AI1537" s="30">
        <f t="shared" ca="1" si="941"/>
        <v>0.12457797703057683</v>
      </c>
      <c r="AJ1537" s="30">
        <f t="shared" ca="1" si="941"/>
        <v>0.48773272356892905</v>
      </c>
      <c r="AK1537" s="30">
        <f>IF(Riskregister!$E$10="",0,COUNTIF(BK$4:BK$53,"&lt;"&amp;AI1537)*IF(AJ1537&lt;0.5,Riskregister!$K$10+(Riskregister!$L$10-Riskregister!$K$10)*SQRT(AJ1537/2),Riskregister!$L$10-(Riskregister!$L$10-Riskregister!$K$10)*SQRT((1-AJ1537)/2)))</f>
        <v>0</v>
      </c>
      <c r="AL1537" s="30">
        <f t="shared" ca="1" si="942"/>
        <v>0.55464881486541961</v>
      </c>
      <c r="AM1537" s="30">
        <f t="shared" ca="1" si="942"/>
        <v>0.4228715893340198</v>
      </c>
      <c r="AN1537" s="30">
        <f>IF(Riskregister!$E$11="",0,COUNTIF(BL$4:BL$53,"&lt;"&amp;AL1537)*IF(AM1537&lt;0.5,Riskregister!$K$11+(Riskregister!$L$11-Riskregister!$K$11)*SQRT(AM1537/2),Riskregister!$L$11-(Riskregister!$L$11-Riskregister!$K$11)*SQRT((1-AM1537)/2)))</f>
        <v>0</v>
      </c>
      <c r="AO1537" s="30">
        <f t="shared" ca="1" si="943"/>
        <v>0.67723810313922128</v>
      </c>
      <c r="AP1537" s="30">
        <f t="shared" ca="1" si="943"/>
        <v>0.44475922508056565</v>
      </c>
      <c r="AQ1537" s="30">
        <f>IF(Riskregister!$E$12="",0,COUNTIF(BM$4:BM$53,"&lt;"&amp;AO1537)*IF(AP1537&lt;0.5,Riskregister!$K$12+(Riskregister!$L$12-Riskregister!$K$12)*SQRT(AP1537/2),Riskregister!$L$12-(Riskregister!$L$12-Riskregister!$K$12)*SQRT((1-AP1537)/2)))</f>
        <v>0</v>
      </c>
      <c r="AR1537" s="30">
        <f t="shared" ca="1" si="944"/>
        <v>0.53664490999492809</v>
      </c>
      <c r="AS1537" s="30">
        <f t="shared" ca="1" si="944"/>
        <v>0.44229418782491303</v>
      </c>
      <c r="AT1537" s="30">
        <f>IF(Riskregister!$E$13="",0,COUNTIF(BN$4:BN$53,"&lt;"&amp;AR1537)*IF(AS1537&lt;0.5,Riskregister!$K$13+(Riskregister!$L$13-Riskregister!$K$13)*SQRT(AS1537/2),Riskregister!$L$13-(Riskregister!$L$13-Riskregister!$K$13)*SQRT((1-AS1537)/2)))</f>
        <v>0</v>
      </c>
      <c r="AU1537" s="30">
        <f t="shared" ca="1" si="945"/>
        <v>0.34482179320700557</v>
      </c>
      <c r="AV1537" s="30">
        <f t="shared" ca="1" si="945"/>
        <v>4.6056208877825022E-2</v>
      </c>
      <c r="AW1537" s="30">
        <f>IF(Riskregister!$E$14="",0,COUNTIF(BO$4:BO$53,"&lt;"&amp;AU1537)*IF(AV1537&lt;0.5,Riskregister!$K$14+(Riskregister!$L$14-Riskregister!$K$14)*SQRT(AV1537/2),Riskregister!$L$14-(Riskregister!$L$14-Riskregister!$K$14)*SQRT((1-AV1537)/2)))</f>
        <v>0</v>
      </c>
      <c r="AX1537" s="30">
        <f t="shared" ca="1" si="946"/>
        <v>0.4845353304240354</v>
      </c>
      <c r="AY1537" s="30">
        <f t="shared" ca="1" si="946"/>
        <v>0.15533658287955487</v>
      </c>
      <c r="AZ1537" s="30">
        <f>IF(Riskregister!$E$15="",0,COUNTIF(BP$4:BP$53,"&lt;"&amp;AX1537)*IF(AY1537&lt;0.5,Riskregister!$K$15+(Riskregister!$L$15-Riskregister!$K$15)*SQRT(AY1537/2),Riskregister!$L$15-(Riskregister!$L$15-Riskregister!$K$15)*SQRT((1-AY1537)/2)))</f>
        <v>0</v>
      </c>
      <c r="BA1537" s="30">
        <f t="shared" ca="1" si="947"/>
        <v>0.9183193389712816</v>
      </c>
      <c r="BB1537" s="30">
        <f t="shared" ca="1" si="947"/>
        <v>0.61656980139257056</v>
      </c>
      <c r="BC1537" s="30">
        <f>IF(Riskregister!$E$16="",0,COUNTIF(BQ$4:BQ$53,"&lt;"&amp;BA1537)*IF(BB1537&lt;0.5,Riskregister!$K$16+(Riskregister!$L$16-Riskregister!$K$16)*SQRT(BB1537/2),Riskregister!$L$16-(Riskregister!$L$16-Riskregister!$K$16)*SQRT((1-BB1537)/2)))</f>
        <v>0</v>
      </c>
      <c r="BD1537" s="30">
        <f t="shared" ca="1" si="911"/>
        <v>3984718.8554814062</v>
      </c>
    </row>
    <row r="1538" spans="20:56" x14ac:dyDescent="0.35">
      <c r="T1538" s="30">
        <f t="shared" ca="1" si="936"/>
        <v>0.3614448840044725</v>
      </c>
      <c r="U1538" s="30">
        <f t="shared" ca="1" si="936"/>
        <v>0.63250495158514941</v>
      </c>
      <c r="V1538" s="30">
        <f ca="1">IF(Riskregister!$E$5="",0,COUNTIF(BF$4:BF$53,"&lt;"&amp;T1538)*IF(U1538&lt;0.5,Riskregister!$K$5+(Riskregister!$L$5-Riskregister!$K$5)*SQRT(U1538/2),Riskregister!$L$5-(Riskregister!$L$5-Riskregister!$K$5)*SQRT((1-U1538)/2)))</f>
        <v>1221311.9468417959</v>
      </c>
      <c r="W1538" s="30">
        <f t="shared" ca="1" si="937"/>
        <v>0.86561773161710664</v>
      </c>
      <c r="X1538" s="30">
        <f t="shared" ca="1" si="937"/>
        <v>0.21731385381721124</v>
      </c>
      <c r="Y1538" s="30">
        <f ca="1">IF(Riskregister!$E$6="",0,COUNTIF(BG$4:BG$53,"&lt;"&amp;W1538)*IF(X1538&lt;0.5,Riskregister!$K$6+(Riskregister!$L$6-Riskregister!$K$6)*SQRT(X1538/2),Riskregister!$L$6-(Riskregister!$L$6-Riskregister!$K$6)*SQRT((1-X1538)/2)))</f>
        <v>2380010.1091440297</v>
      </c>
      <c r="Z1538" s="30">
        <f t="shared" ca="1" si="938"/>
        <v>0.86518027544240028</v>
      </c>
      <c r="AA1538" s="30">
        <f t="shared" ca="1" si="938"/>
        <v>0.71725082430421405</v>
      </c>
      <c r="AB1538" s="30">
        <f ca="1">IF(Riskregister!$E$7="",0,COUNTIF(BH$4:BH$53,"&lt;"&amp;Z1538)*IF(AA1538&lt;0.5,Riskregister!$K$7+(Riskregister!$L$7-Riskregister!$K$7)*SQRT(AA1538/2),Riskregister!$L$7-(Riskregister!$L$7-Riskregister!$K$7)*SQRT((1-AA1538)/2)))</f>
        <v>2415605.9152795812</v>
      </c>
      <c r="AC1538" s="30">
        <f t="shared" ca="1" si="939"/>
        <v>9.6573258837652887E-2</v>
      </c>
      <c r="AD1538" s="30">
        <f t="shared" ca="1" si="939"/>
        <v>0.3700110935787998</v>
      </c>
      <c r="AE1538" s="30">
        <f ca="1">IF(Riskregister!$E$8="",0,COUNTIF(BI$4:BI$53,"&lt;"&amp;AC1538)*IF(AD1538&lt;0.5,Riskregister!$K$8+(Riskregister!$L$8-Riskregister!$K$8)*SQRT(AD1538/2),Riskregister!$L$8-(Riskregister!$L$8-Riskregister!$K$8)*SQRT((1-AD1538)/2)))</f>
        <v>2321576.7431828659</v>
      </c>
      <c r="AF1538" s="30">
        <f t="shared" ca="1" si="940"/>
        <v>0.18799276340779192</v>
      </c>
      <c r="AG1538" s="30">
        <f t="shared" ca="1" si="940"/>
        <v>0.34258045334220788</v>
      </c>
      <c r="AH1538" s="30">
        <f>IF(Riskregister!$E$9="",0,COUNTIF(BJ$4:BJ$53,"&lt;"&amp;AF1538)*IF(AG1538&lt;0.5,Riskregister!$K$9+(Riskregister!$L$9-Riskregister!$K$9)*SQRT(AG1538/2),Riskregister!$L$9-(Riskregister!$L$9-Riskregister!$K$9)*SQRT((1-AG1538)/2)))</f>
        <v>0</v>
      </c>
      <c r="AI1538" s="30">
        <f t="shared" ca="1" si="941"/>
        <v>0.37479696356276171</v>
      </c>
      <c r="AJ1538" s="30">
        <f t="shared" ca="1" si="941"/>
        <v>0.87099969257274223</v>
      </c>
      <c r="AK1538" s="30">
        <f>IF(Riskregister!$E$10="",0,COUNTIF(BK$4:BK$53,"&lt;"&amp;AI1538)*IF(AJ1538&lt;0.5,Riskregister!$K$10+(Riskregister!$L$10-Riskregister!$K$10)*SQRT(AJ1538/2),Riskregister!$L$10-(Riskregister!$L$10-Riskregister!$K$10)*SQRT((1-AJ1538)/2)))</f>
        <v>0</v>
      </c>
      <c r="AL1538" s="30">
        <f t="shared" ca="1" si="942"/>
        <v>0.61646011388255739</v>
      </c>
      <c r="AM1538" s="30">
        <f t="shared" ca="1" si="942"/>
        <v>0.26007862172554108</v>
      </c>
      <c r="AN1538" s="30">
        <f>IF(Riskregister!$E$11="",0,COUNTIF(BL$4:BL$53,"&lt;"&amp;AL1538)*IF(AM1538&lt;0.5,Riskregister!$K$11+(Riskregister!$L$11-Riskregister!$K$11)*SQRT(AM1538/2),Riskregister!$L$11-(Riskregister!$L$11-Riskregister!$K$11)*SQRT((1-AM1538)/2)))</f>
        <v>0</v>
      </c>
      <c r="AO1538" s="30">
        <f t="shared" ca="1" si="943"/>
        <v>0.56746307771437043</v>
      </c>
      <c r="AP1538" s="30">
        <f t="shared" ca="1" si="943"/>
        <v>0.80312769379011251</v>
      </c>
      <c r="AQ1538" s="30">
        <f>IF(Riskregister!$E$12="",0,COUNTIF(BM$4:BM$53,"&lt;"&amp;AO1538)*IF(AP1538&lt;0.5,Riskregister!$K$12+(Riskregister!$L$12-Riskregister!$K$12)*SQRT(AP1538/2),Riskregister!$L$12-(Riskregister!$L$12-Riskregister!$K$12)*SQRT((1-AP1538)/2)))</f>
        <v>0</v>
      </c>
      <c r="AR1538" s="30">
        <f t="shared" ca="1" si="944"/>
        <v>0.85931275313278654</v>
      </c>
      <c r="AS1538" s="30">
        <f t="shared" ca="1" si="944"/>
        <v>0.84960611933691221</v>
      </c>
      <c r="AT1538" s="30">
        <f>IF(Riskregister!$E$13="",0,COUNTIF(BN$4:BN$53,"&lt;"&amp;AR1538)*IF(AS1538&lt;0.5,Riskregister!$K$13+(Riskregister!$L$13-Riskregister!$K$13)*SQRT(AS1538/2),Riskregister!$L$13-(Riskregister!$L$13-Riskregister!$K$13)*SQRT((1-AS1538)/2)))</f>
        <v>0</v>
      </c>
      <c r="AU1538" s="30">
        <f t="shared" ca="1" si="945"/>
        <v>0.15964808978778988</v>
      </c>
      <c r="AV1538" s="30">
        <f t="shared" ca="1" si="945"/>
        <v>0.8719005162073129</v>
      </c>
      <c r="AW1538" s="30">
        <f>IF(Riskregister!$E$14="",0,COUNTIF(BO$4:BO$53,"&lt;"&amp;AU1538)*IF(AV1538&lt;0.5,Riskregister!$K$14+(Riskregister!$L$14-Riskregister!$K$14)*SQRT(AV1538/2),Riskregister!$L$14-(Riskregister!$L$14-Riskregister!$K$14)*SQRT((1-AV1538)/2)))</f>
        <v>0</v>
      </c>
      <c r="AX1538" s="30">
        <f t="shared" ca="1" si="946"/>
        <v>0.59694831760706035</v>
      </c>
      <c r="AY1538" s="30">
        <f t="shared" ca="1" si="946"/>
        <v>0.86852021059895645</v>
      </c>
      <c r="AZ1538" s="30">
        <f>IF(Riskregister!$E$15="",0,COUNTIF(BP$4:BP$53,"&lt;"&amp;AX1538)*IF(AY1538&lt;0.5,Riskregister!$K$15+(Riskregister!$L$15-Riskregister!$K$15)*SQRT(AY1538/2),Riskregister!$L$15-(Riskregister!$L$15-Riskregister!$K$15)*SQRT((1-AY1538)/2)))</f>
        <v>0</v>
      </c>
      <c r="BA1538" s="30">
        <f t="shared" ca="1" si="947"/>
        <v>0.95683684006595693</v>
      </c>
      <c r="BB1538" s="30">
        <f t="shared" ca="1" si="947"/>
        <v>0.52143151785335906</v>
      </c>
      <c r="BC1538" s="30">
        <f>IF(Riskregister!$E$16="",0,COUNTIF(BQ$4:BQ$53,"&lt;"&amp;BA1538)*IF(BB1538&lt;0.5,Riskregister!$K$16+(Riskregister!$L$16-Riskregister!$K$16)*SQRT(BB1538/2),Riskregister!$L$16-(Riskregister!$L$16-Riskregister!$K$16)*SQRT((1-BB1538)/2)))</f>
        <v>0</v>
      </c>
      <c r="BD1538" s="30">
        <f t="shared" ca="1" si="911"/>
        <v>8338504.7144482732</v>
      </c>
    </row>
    <row r="1539" spans="20:56" x14ac:dyDescent="0.35">
      <c r="T1539" s="30">
        <f t="shared" ca="1" si="936"/>
        <v>0.36846321727587794</v>
      </c>
      <c r="U1539" s="30">
        <f t="shared" ca="1" si="936"/>
        <v>0.36658664176420563</v>
      </c>
      <c r="V1539" s="30">
        <f ca="1">IF(Riskregister!$E$5="",0,COUNTIF(BF$4:BF$53,"&lt;"&amp;T1539)*IF(U1539&lt;0.5,Riskregister!$K$5+(Riskregister!$L$5-Riskregister!$K$5)*SQRT(U1539/2),Riskregister!$L$5-(Riskregister!$L$5-Riskregister!$K$5)*SQRT((1-U1539)/2)))</f>
        <v>1027972.3845545151</v>
      </c>
      <c r="W1539" s="30">
        <f t="shared" ca="1" si="937"/>
        <v>0.15041437102967892</v>
      </c>
      <c r="X1539" s="30">
        <f t="shared" ca="1" si="937"/>
        <v>0.9980231358652667</v>
      </c>
      <c r="Y1539" s="30">
        <f ca="1">IF(Riskregister!$E$6="",0,COUNTIF(BG$4:BG$53,"&lt;"&amp;W1539)*IF(X1539&lt;0.5,Riskregister!$K$6+(Riskregister!$L$6-Riskregister!$K$6)*SQRT(X1539/2),Riskregister!$L$6-(Riskregister!$L$6-Riskregister!$K$6)*SQRT((1-X1539)/2)))</f>
        <v>1943409.1889237489</v>
      </c>
      <c r="Z1539" s="30">
        <f t="shared" ca="1" si="938"/>
        <v>4.391444593968763E-2</v>
      </c>
      <c r="AA1539" s="30">
        <f t="shared" ca="1" si="938"/>
        <v>0.39198245670545295</v>
      </c>
      <c r="AB1539" s="30">
        <f ca="1">IF(Riskregister!$E$7="",0,COUNTIF(BH$4:BH$53,"&lt;"&amp;Z1539)*IF(AA1539&lt;0.5,Riskregister!$K$7+(Riskregister!$L$7-Riskregister!$K$7)*SQRT(AA1539/2),Riskregister!$L$7-(Riskregister!$L$7-Riskregister!$K$7)*SQRT((1-AA1539)/2)))</f>
        <v>409896.27602285892</v>
      </c>
      <c r="AC1539" s="30">
        <f t="shared" ca="1" si="939"/>
        <v>0.60960551584343925</v>
      </c>
      <c r="AD1539" s="30">
        <f t="shared" ca="1" si="939"/>
        <v>0.96865480827696937</v>
      </c>
      <c r="AE1539" s="30">
        <f ca="1">IF(Riskregister!$E$8="",0,COUNTIF(BI$4:BI$53,"&lt;"&amp;AC1539)*IF(AD1539&lt;0.5,Riskregister!$K$8+(Riskregister!$L$8-Riskregister!$K$8)*SQRT(AD1539/2),Riskregister!$L$8-(Riskregister!$L$8-Riskregister!$K$8)*SQRT((1-AD1539)/2)))</f>
        <v>13234817.634569205</v>
      </c>
      <c r="AF1539" s="30">
        <f t="shared" ca="1" si="940"/>
        <v>0.79534529236491647</v>
      </c>
      <c r="AG1539" s="30">
        <f t="shared" ca="1" si="940"/>
        <v>0.33993326325298334</v>
      </c>
      <c r="AH1539" s="30">
        <f>IF(Riskregister!$E$9="",0,COUNTIF(BJ$4:BJ$53,"&lt;"&amp;AF1539)*IF(AG1539&lt;0.5,Riskregister!$K$9+(Riskregister!$L$9-Riskregister!$K$9)*SQRT(AG1539/2),Riskregister!$L$9-(Riskregister!$L$9-Riskregister!$K$9)*SQRT((1-AG1539)/2)))</f>
        <v>0</v>
      </c>
      <c r="AI1539" s="30">
        <f t="shared" ca="1" si="941"/>
        <v>0.3050410061941945</v>
      </c>
      <c r="AJ1539" s="30">
        <f t="shared" ca="1" si="941"/>
        <v>0.44433351346368177</v>
      </c>
      <c r="AK1539" s="30">
        <f>IF(Riskregister!$E$10="",0,COUNTIF(BK$4:BK$53,"&lt;"&amp;AI1539)*IF(AJ1539&lt;0.5,Riskregister!$K$10+(Riskregister!$L$10-Riskregister!$K$10)*SQRT(AJ1539/2),Riskregister!$L$10-(Riskregister!$L$10-Riskregister!$K$10)*SQRT((1-AJ1539)/2)))</f>
        <v>0</v>
      </c>
      <c r="AL1539" s="30">
        <f t="shared" ca="1" si="942"/>
        <v>0.55435599224947496</v>
      </c>
      <c r="AM1539" s="30">
        <f t="shared" ca="1" si="942"/>
        <v>0.64769036157726201</v>
      </c>
      <c r="AN1539" s="30">
        <f>IF(Riskregister!$E$11="",0,COUNTIF(BL$4:BL$53,"&lt;"&amp;AL1539)*IF(AM1539&lt;0.5,Riskregister!$K$11+(Riskregister!$L$11-Riskregister!$K$11)*SQRT(AM1539/2),Riskregister!$L$11-(Riskregister!$L$11-Riskregister!$K$11)*SQRT((1-AM1539)/2)))</f>
        <v>0</v>
      </c>
      <c r="AO1539" s="30">
        <f t="shared" ca="1" si="943"/>
        <v>0.7204815025895388</v>
      </c>
      <c r="AP1539" s="30">
        <f t="shared" ca="1" si="943"/>
        <v>0.25092657843811084</v>
      </c>
      <c r="AQ1539" s="30">
        <f>IF(Riskregister!$E$12="",0,COUNTIF(BM$4:BM$53,"&lt;"&amp;AO1539)*IF(AP1539&lt;0.5,Riskregister!$K$12+(Riskregister!$L$12-Riskregister!$K$12)*SQRT(AP1539/2),Riskregister!$L$12-(Riskregister!$L$12-Riskregister!$K$12)*SQRT((1-AP1539)/2)))</f>
        <v>0</v>
      </c>
      <c r="AR1539" s="30">
        <f t="shared" ca="1" si="944"/>
        <v>0.48002179434388348</v>
      </c>
      <c r="AS1539" s="30">
        <f t="shared" ca="1" si="944"/>
        <v>0.50912779033258848</v>
      </c>
      <c r="AT1539" s="30">
        <f>IF(Riskregister!$E$13="",0,COUNTIF(BN$4:BN$53,"&lt;"&amp;AR1539)*IF(AS1539&lt;0.5,Riskregister!$K$13+(Riskregister!$L$13-Riskregister!$K$13)*SQRT(AS1539/2),Riskregister!$L$13-(Riskregister!$L$13-Riskregister!$K$13)*SQRT((1-AS1539)/2)))</f>
        <v>0</v>
      </c>
      <c r="AU1539" s="30">
        <f t="shared" ca="1" si="945"/>
        <v>0.80496377611090431</v>
      </c>
      <c r="AV1539" s="30">
        <f t="shared" ca="1" si="945"/>
        <v>0.25040588748678971</v>
      </c>
      <c r="AW1539" s="30">
        <f>IF(Riskregister!$E$14="",0,COUNTIF(BO$4:BO$53,"&lt;"&amp;AU1539)*IF(AV1539&lt;0.5,Riskregister!$K$14+(Riskregister!$L$14-Riskregister!$K$14)*SQRT(AV1539/2),Riskregister!$L$14-(Riskregister!$L$14-Riskregister!$K$14)*SQRT((1-AV1539)/2)))</f>
        <v>0</v>
      </c>
      <c r="AX1539" s="30">
        <f t="shared" ca="1" si="946"/>
        <v>0.35131255007877671</v>
      </c>
      <c r="AY1539" s="30">
        <f t="shared" ca="1" si="946"/>
        <v>0.49278900470476084</v>
      </c>
      <c r="AZ1539" s="30">
        <f>IF(Riskregister!$E$15="",0,COUNTIF(BP$4:BP$53,"&lt;"&amp;AX1539)*IF(AY1539&lt;0.5,Riskregister!$K$15+(Riskregister!$L$15-Riskregister!$K$15)*SQRT(AY1539/2),Riskregister!$L$15-(Riskregister!$L$15-Riskregister!$K$15)*SQRT((1-AY1539)/2)))</f>
        <v>0</v>
      </c>
      <c r="BA1539" s="30">
        <f t="shared" ca="1" si="947"/>
        <v>0.93787551443293971</v>
      </c>
      <c r="BB1539" s="30">
        <f t="shared" ca="1" si="947"/>
        <v>0.39705818689478867</v>
      </c>
      <c r="BC1539" s="30">
        <f>IF(Riskregister!$E$16="",0,COUNTIF(BQ$4:BQ$53,"&lt;"&amp;BA1539)*IF(BB1539&lt;0.5,Riskregister!$K$16+(Riskregister!$L$16-Riskregister!$K$16)*SQRT(BB1539/2),Riskregister!$L$16-(Riskregister!$L$16-Riskregister!$K$16)*SQRT((1-BB1539)/2)))</f>
        <v>0</v>
      </c>
      <c r="BD1539" s="30">
        <f t="shared" ca="1" si="911"/>
        <v>16616095.484070327</v>
      </c>
    </row>
    <row r="1540" spans="20:56" x14ac:dyDescent="0.35">
      <c r="T1540" s="30">
        <f t="shared" ca="1" si="936"/>
        <v>0.89581698474559979</v>
      </c>
      <c r="U1540" s="30">
        <f t="shared" ca="1" si="936"/>
        <v>0.51880811945301619</v>
      </c>
      <c r="V1540" s="30">
        <f ca="1">IF(Riskregister!$E$5="",0,COUNTIF(BF$4:BF$53,"&lt;"&amp;T1540)*IF(U1540&lt;0.5,Riskregister!$K$5+(Riskregister!$L$5-Riskregister!$K$5)*SQRT(U1540/2),Riskregister!$L$5-(Riskregister!$L$5-Riskregister!$K$5)*SQRT((1-U1540)/2)))</f>
        <v>2275634.3387894128</v>
      </c>
      <c r="W1540" s="30">
        <f t="shared" ca="1" si="937"/>
        <v>2.2426987647310548E-2</v>
      </c>
      <c r="X1540" s="30">
        <f t="shared" ca="1" si="937"/>
        <v>0.60574194991251828</v>
      </c>
      <c r="Y1540" s="30">
        <f ca="1">IF(Riskregister!$E$6="",0,COUNTIF(BG$4:BG$53,"&lt;"&amp;W1540)*IF(X1540&lt;0.5,Riskregister!$K$6+(Riskregister!$L$6-Riskregister!$K$6)*SQRT(X1540/2),Riskregister!$L$6-(Riskregister!$L$6-Riskregister!$K$6)*SQRT((1-X1540)/2)))</f>
        <v>0</v>
      </c>
      <c r="Z1540" s="30">
        <f t="shared" ca="1" si="938"/>
        <v>0.95640437313430637</v>
      </c>
      <c r="AA1540" s="30">
        <f t="shared" ca="1" si="938"/>
        <v>0.80269947754851556</v>
      </c>
      <c r="AB1540" s="30">
        <f ca="1">IF(Riskregister!$E$7="",0,COUNTIF(BH$4:BH$53,"&lt;"&amp;Z1540)*IF(AA1540&lt;0.5,Riskregister!$K$7+(Riskregister!$L$7-Riskregister!$K$7)*SQRT(AA1540/2),Riskregister!$L$7-(Riskregister!$L$7-Riskregister!$K$7)*SQRT((1-AA1540)/2)))</f>
        <v>3190767.3933363506</v>
      </c>
      <c r="AC1540" s="30">
        <f t="shared" ca="1" si="939"/>
        <v>0.27521046692084017</v>
      </c>
      <c r="AD1540" s="30">
        <f t="shared" ca="1" si="939"/>
        <v>0.95798534651972977</v>
      </c>
      <c r="AE1540" s="30">
        <f ca="1">IF(Riskregister!$E$8="",0,COUNTIF(BI$4:BI$53,"&lt;"&amp;AC1540)*IF(AD1540&lt;0.5,Riskregister!$K$8+(Riskregister!$L$8-Riskregister!$K$8)*SQRT(AD1540/2),Riskregister!$L$8-(Riskregister!$L$8-Riskregister!$K$8)*SQRT((1-AD1540)/2)))</f>
        <v>8637572.9778229073</v>
      </c>
      <c r="AF1540" s="30">
        <f t="shared" ca="1" si="940"/>
        <v>0.59399788526999819</v>
      </c>
      <c r="AG1540" s="30">
        <f t="shared" ca="1" si="940"/>
        <v>0.81375650563887914</v>
      </c>
      <c r="AH1540" s="30">
        <f>IF(Riskregister!$E$9="",0,COUNTIF(BJ$4:BJ$53,"&lt;"&amp;AF1540)*IF(AG1540&lt;0.5,Riskregister!$K$9+(Riskregister!$L$9-Riskregister!$K$9)*SQRT(AG1540/2),Riskregister!$L$9-(Riskregister!$L$9-Riskregister!$K$9)*SQRT((1-AG1540)/2)))</f>
        <v>0</v>
      </c>
      <c r="AI1540" s="30">
        <f t="shared" ca="1" si="941"/>
        <v>0.82527351207600208</v>
      </c>
      <c r="AJ1540" s="30">
        <f t="shared" ca="1" si="941"/>
        <v>0.17131759052276885</v>
      </c>
      <c r="AK1540" s="30">
        <f>IF(Riskregister!$E$10="",0,COUNTIF(BK$4:BK$53,"&lt;"&amp;AI1540)*IF(AJ1540&lt;0.5,Riskregister!$K$10+(Riskregister!$L$10-Riskregister!$K$10)*SQRT(AJ1540/2),Riskregister!$L$10-(Riskregister!$L$10-Riskregister!$K$10)*SQRT((1-AJ1540)/2)))</f>
        <v>0</v>
      </c>
      <c r="AL1540" s="30">
        <f t="shared" ca="1" si="942"/>
        <v>0.80706106782648368</v>
      </c>
      <c r="AM1540" s="30">
        <f t="shared" ca="1" si="942"/>
        <v>0.89618953760577513</v>
      </c>
      <c r="AN1540" s="30">
        <f>IF(Riskregister!$E$11="",0,COUNTIF(BL$4:BL$53,"&lt;"&amp;AL1540)*IF(AM1540&lt;0.5,Riskregister!$K$11+(Riskregister!$L$11-Riskregister!$K$11)*SQRT(AM1540/2),Riskregister!$L$11-(Riskregister!$L$11-Riskregister!$K$11)*SQRT((1-AM1540)/2)))</f>
        <v>0</v>
      </c>
      <c r="AO1540" s="30">
        <f t="shared" ca="1" si="943"/>
        <v>0.82918171498809601</v>
      </c>
      <c r="AP1540" s="30">
        <f t="shared" ca="1" si="943"/>
        <v>8.5926011529958046E-2</v>
      </c>
      <c r="AQ1540" s="30">
        <f>IF(Riskregister!$E$12="",0,COUNTIF(BM$4:BM$53,"&lt;"&amp;AO1540)*IF(AP1540&lt;0.5,Riskregister!$K$12+(Riskregister!$L$12-Riskregister!$K$12)*SQRT(AP1540/2),Riskregister!$L$12-(Riskregister!$L$12-Riskregister!$K$12)*SQRT((1-AP1540)/2)))</f>
        <v>0</v>
      </c>
      <c r="AR1540" s="30">
        <f t="shared" ca="1" si="944"/>
        <v>0.86307133084417287</v>
      </c>
      <c r="AS1540" s="30">
        <f t="shared" ca="1" si="944"/>
        <v>0.10544879759195047</v>
      </c>
      <c r="AT1540" s="30">
        <f>IF(Riskregister!$E$13="",0,COUNTIF(BN$4:BN$53,"&lt;"&amp;AR1540)*IF(AS1540&lt;0.5,Riskregister!$K$13+(Riskregister!$L$13-Riskregister!$K$13)*SQRT(AS1540/2),Riskregister!$L$13-(Riskregister!$L$13-Riskregister!$K$13)*SQRT((1-AS1540)/2)))</f>
        <v>0</v>
      </c>
      <c r="AU1540" s="30">
        <f t="shared" ca="1" si="945"/>
        <v>8.6186198667881686E-2</v>
      </c>
      <c r="AV1540" s="30">
        <f t="shared" ca="1" si="945"/>
        <v>0.81459522023183362</v>
      </c>
      <c r="AW1540" s="30">
        <f>IF(Riskregister!$E$14="",0,COUNTIF(BO$4:BO$53,"&lt;"&amp;AU1540)*IF(AV1540&lt;0.5,Riskregister!$K$14+(Riskregister!$L$14-Riskregister!$K$14)*SQRT(AV1540/2),Riskregister!$L$14-(Riskregister!$L$14-Riskregister!$K$14)*SQRT((1-AV1540)/2)))</f>
        <v>0</v>
      </c>
      <c r="AX1540" s="30">
        <f t="shared" ca="1" si="946"/>
        <v>0.15050326252880453</v>
      </c>
      <c r="AY1540" s="30">
        <f t="shared" ca="1" si="946"/>
        <v>0.84270320233873208</v>
      </c>
      <c r="AZ1540" s="30">
        <f>IF(Riskregister!$E$15="",0,COUNTIF(BP$4:BP$53,"&lt;"&amp;AX1540)*IF(AY1540&lt;0.5,Riskregister!$K$15+(Riskregister!$L$15-Riskregister!$K$15)*SQRT(AY1540/2),Riskregister!$L$15-(Riskregister!$L$15-Riskregister!$K$15)*SQRT((1-AY1540)/2)))</f>
        <v>0</v>
      </c>
      <c r="BA1540" s="30">
        <f t="shared" ca="1" si="947"/>
        <v>0.96845802733969188</v>
      </c>
      <c r="BB1540" s="30">
        <f t="shared" ca="1" si="947"/>
        <v>8.8252827957655988E-2</v>
      </c>
      <c r="BC1540" s="30">
        <f>IF(Riskregister!$E$16="",0,COUNTIF(BQ$4:BQ$53,"&lt;"&amp;BA1540)*IF(BB1540&lt;0.5,Riskregister!$K$16+(Riskregister!$L$16-Riskregister!$K$16)*SQRT(BB1540/2),Riskregister!$L$16-(Riskregister!$L$16-Riskregister!$K$16)*SQRT((1-BB1540)/2)))</f>
        <v>0</v>
      </c>
      <c r="BD1540" s="30">
        <f t="shared" ref="BD1540:BD1603" ca="1" si="948">V1540+Y1540+AB1540+AE1540+AH1540+AK1540+AN1540+AQ1540+AT1540+AW1540+AZ1540+BC1540</f>
        <v>14103974.70994867</v>
      </c>
    </row>
    <row r="1541" spans="20:56" x14ac:dyDescent="0.35">
      <c r="T1541" s="30">
        <f t="shared" ca="1" si="936"/>
        <v>2.3859474807127468E-2</v>
      </c>
      <c r="U1541" s="30">
        <f t="shared" ca="1" si="936"/>
        <v>0.13473171330402967</v>
      </c>
      <c r="V1541" s="30">
        <f ca="1">IF(Riskregister!$E$5="",0,COUNTIF(BF$4:BF$53,"&lt;"&amp;T1541)*IF(U1541&lt;0.5,Riskregister!$K$5+(Riskregister!$L$5-Riskregister!$K$5)*SQRT(U1541/2),Riskregister!$L$5-(Riskregister!$L$5-Riskregister!$K$5)*SQRT((1-U1541)/2)))</f>
        <v>0</v>
      </c>
      <c r="W1541" s="30">
        <f t="shared" ca="1" si="937"/>
        <v>0.68372308351348698</v>
      </c>
      <c r="X1541" s="30">
        <f t="shared" ca="1" si="937"/>
        <v>0.76345999278924115</v>
      </c>
      <c r="Y1541" s="30">
        <f ca="1">IF(Riskregister!$E$6="",0,COUNTIF(BG$4:BG$53,"&lt;"&amp;W1541)*IF(X1541&lt;0.5,Riskregister!$K$6+(Riskregister!$L$6-Riskregister!$K$6)*SQRT(X1541/2),Riskregister!$L$6-(Riskregister!$L$6-Riskregister!$K$6)*SQRT((1-X1541)/2)))</f>
        <v>2761945.3781332113</v>
      </c>
      <c r="Z1541" s="30">
        <f t="shared" ca="1" si="938"/>
        <v>3.1585461610373011E-2</v>
      </c>
      <c r="AA1541" s="30">
        <f t="shared" ca="1" si="938"/>
        <v>0.8886967066807363</v>
      </c>
      <c r="AB1541" s="30">
        <f ca="1">IF(Riskregister!$E$7="",0,COUNTIF(BH$4:BH$53,"&lt;"&amp;Z1541)*IF(AA1541&lt;0.5,Riskregister!$K$7+(Riskregister!$L$7-Riskregister!$K$7)*SQRT(AA1541/2),Riskregister!$L$7-(Riskregister!$L$7-Riskregister!$K$7)*SQRT((1-AA1541)/2)))</f>
        <v>634865.79135981668</v>
      </c>
      <c r="AC1541" s="30">
        <f t="shared" ca="1" si="939"/>
        <v>0.41830002046232673</v>
      </c>
      <c r="AD1541" s="30">
        <f t="shared" ca="1" si="939"/>
        <v>0.43457633547690344</v>
      </c>
      <c r="AE1541" s="30">
        <f ca="1">IF(Riskregister!$E$8="",0,COUNTIF(BI$4:BI$53,"&lt;"&amp;AC1541)*IF(AD1541&lt;0.5,Riskregister!$K$8+(Riskregister!$L$8-Riskregister!$K$8)*SQRT(AD1541/2),Riskregister!$L$8-(Riskregister!$L$8-Riskregister!$K$8)*SQRT((1-AD1541)/2)))</f>
        <v>4981732.8194870111</v>
      </c>
      <c r="AF1541" s="30">
        <f t="shared" ca="1" si="940"/>
        <v>0.20039497224107938</v>
      </c>
      <c r="AG1541" s="30">
        <f t="shared" ca="1" si="940"/>
        <v>0.89401437877152934</v>
      </c>
      <c r="AH1541" s="30">
        <f>IF(Riskregister!$E$9="",0,COUNTIF(BJ$4:BJ$53,"&lt;"&amp;AF1541)*IF(AG1541&lt;0.5,Riskregister!$K$9+(Riskregister!$L$9-Riskregister!$K$9)*SQRT(AG1541/2),Riskregister!$L$9-(Riskregister!$L$9-Riskregister!$K$9)*SQRT((1-AG1541)/2)))</f>
        <v>0</v>
      </c>
      <c r="AI1541" s="30">
        <f t="shared" ca="1" si="941"/>
        <v>0.8864856540157432</v>
      </c>
      <c r="AJ1541" s="30">
        <f t="shared" ca="1" si="941"/>
        <v>0.74838905945914036</v>
      </c>
      <c r="AK1541" s="30">
        <f>IF(Riskregister!$E$10="",0,COUNTIF(BK$4:BK$53,"&lt;"&amp;AI1541)*IF(AJ1541&lt;0.5,Riskregister!$K$10+(Riskregister!$L$10-Riskregister!$K$10)*SQRT(AJ1541/2),Riskregister!$L$10-(Riskregister!$L$10-Riskregister!$K$10)*SQRT((1-AJ1541)/2)))</f>
        <v>0</v>
      </c>
      <c r="AL1541" s="30">
        <f t="shared" ca="1" si="942"/>
        <v>0.80672022049622194</v>
      </c>
      <c r="AM1541" s="30">
        <f t="shared" ca="1" si="942"/>
        <v>0.60670077382802301</v>
      </c>
      <c r="AN1541" s="30">
        <f>IF(Riskregister!$E$11="",0,COUNTIF(BL$4:BL$53,"&lt;"&amp;AL1541)*IF(AM1541&lt;0.5,Riskregister!$K$11+(Riskregister!$L$11-Riskregister!$K$11)*SQRT(AM1541/2),Riskregister!$L$11-(Riskregister!$L$11-Riskregister!$K$11)*SQRT((1-AM1541)/2)))</f>
        <v>0</v>
      </c>
      <c r="AO1541" s="30">
        <f t="shared" ca="1" si="943"/>
        <v>0.7634949363814163</v>
      </c>
      <c r="AP1541" s="30">
        <f t="shared" ca="1" si="943"/>
        <v>0.60291299310493507</v>
      </c>
      <c r="AQ1541" s="30">
        <f>IF(Riskregister!$E$12="",0,COUNTIF(BM$4:BM$53,"&lt;"&amp;AO1541)*IF(AP1541&lt;0.5,Riskregister!$K$12+(Riskregister!$L$12-Riskregister!$K$12)*SQRT(AP1541/2),Riskregister!$L$12-(Riskregister!$L$12-Riskregister!$K$12)*SQRT((1-AP1541)/2)))</f>
        <v>0</v>
      </c>
      <c r="AR1541" s="30">
        <f t="shared" ca="1" si="944"/>
        <v>0.31432859906671173</v>
      </c>
      <c r="AS1541" s="30">
        <f t="shared" ca="1" si="944"/>
        <v>0.74481377158106221</v>
      </c>
      <c r="AT1541" s="30">
        <f>IF(Riskregister!$E$13="",0,COUNTIF(BN$4:BN$53,"&lt;"&amp;AR1541)*IF(AS1541&lt;0.5,Riskregister!$K$13+(Riskregister!$L$13-Riskregister!$K$13)*SQRT(AS1541/2),Riskregister!$L$13-(Riskregister!$L$13-Riskregister!$K$13)*SQRT((1-AS1541)/2)))</f>
        <v>0</v>
      </c>
      <c r="AU1541" s="30">
        <f t="shared" ca="1" si="945"/>
        <v>0.59492236332727477</v>
      </c>
      <c r="AV1541" s="30">
        <f t="shared" ca="1" si="945"/>
        <v>0.42319835749078039</v>
      </c>
      <c r="AW1541" s="30">
        <f>IF(Riskregister!$E$14="",0,COUNTIF(BO$4:BO$53,"&lt;"&amp;AU1541)*IF(AV1541&lt;0.5,Riskregister!$K$14+(Riskregister!$L$14-Riskregister!$K$14)*SQRT(AV1541/2),Riskregister!$L$14-(Riskregister!$L$14-Riskregister!$K$14)*SQRT((1-AV1541)/2)))</f>
        <v>0</v>
      </c>
      <c r="AX1541" s="30">
        <f t="shared" ca="1" si="946"/>
        <v>0.58380957606880213</v>
      </c>
      <c r="AY1541" s="30">
        <f t="shared" ca="1" si="946"/>
        <v>0.9281560145860972</v>
      </c>
      <c r="AZ1541" s="30">
        <f>IF(Riskregister!$E$15="",0,COUNTIF(BP$4:BP$53,"&lt;"&amp;AX1541)*IF(AY1541&lt;0.5,Riskregister!$K$15+(Riskregister!$L$15-Riskregister!$K$15)*SQRT(AY1541/2),Riskregister!$L$15-(Riskregister!$L$15-Riskregister!$K$15)*SQRT((1-AY1541)/2)))</f>
        <v>0</v>
      </c>
      <c r="BA1541" s="30">
        <f t="shared" ca="1" si="947"/>
        <v>9.4702155515800635E-2</v>
      </c>
      <c r="BB1541" s="30">
        <f t="shared" ca="1" si="947"/>
        <v>0.98511193740805447</v>
      </c>
      <c r="BC1541" s="30">
        <f>IF(Riskregister!$E$16="",0,COUNTIF(BQ$4:BQ$53,"&lt;"&amp;BA1541)*IF(BB1541&lt;0.5,Riskregister!$K$16+(Riskregister!$L$16-Riskregister!$K$16)*SQRT(BB1541/2),Riskregister!$L$16-(Riskregister!$L$16-Riskregister!$K$16)*SQRT((1-BB1541)/2)))</f>
        <v>0</v>
      </c>
      <c r="BD1541" s="30">
        <f t="shared" ca="1" si="948"/>
        <v>8378543.988980039</v>
      </c>
    </row>
    <row r="1542" spans="20:56" x14ac:dyDescent="0.35">
      <c r="T1542" s="30">
        <f t="shared" ca="1" si="936"/>
        <v>0.62216826973598771</v>
      </c>
      <c r="U1542" s="30">
        <f t="shared" ca="1" si="936"/>
        <v>0.24377839752561359</v>
      </c>
      <c r="V1542" s="30">
        <f ca="1">IF(Riskregister!$E$5="",0,COUNTIF(BF$4:BF$53,"&lt;"&amp;T1542)*IF(U1542&lt;0.5,Riskregister!$K$5+(Riskregister!$L$5-Riskregister!$K$5)*SQRT(U1542/2),Riskregister!$L$5-(Riskregister!$L$5-Riskregister!$K$5)*SQRT((1-U1542)/2)))</f>
        <v>1228427.4055063911</v>
      </c>
      <c r="W1542" s="30">
        <f t="shared" ca="1" si="937"/>
        <v>0.96587703530615232</v>
      </c>
      <c r="X1542" s="30">
        <f t="shared" ca="1" si="937"/>
        <v>0.49763150098451836</v>
      </c>
      <c r="Y1542" s="30">
        <f ca="1">IF(Riskregister!$E$6="",0,COUNTIF(BG$4:BG$53,"&lt;"&amp;W1542)*IF(X1542&lt;0.5,Riskregister!$K$6+(Riskregister!$L$6-Riskregister!$K$6)*SQRT(X1542/2),Riskregister!$L$6-(Riskregister!$L$6-Riskregister!$K$6)*SQRT((1-X1542)/2)))</f>
        <v>5489329.1024242137</v>
      </c>
      <c r="Z1542" s="30">
        <f t="shared" ca="1" si="938"/>
        <v>0.56777133040272243</v>
      </c>
      <c r="AA1542" s="30">
        <f t="shared" ca="1" si="938"/>
        <v>0.58702190580727753</v>
      </c>
      <c r="AB1542" s="30">
        <f ca="1">IF(Riskregister!$E$7="",0,COUNTIF(BH$4:BH$53,"&lt;"&amp;Z1542)*IF(AA1542&lt;0.5,Riskregister!$K$7+(Riskregister!$L$7-Riskregister!$K$7)*SQRT(AA1542/2),Riskregister!$L$7-(Riskregister!$L$7-Riskregister!$K$7)*SQRT((1-AA1542)/2)))</f>
        <v>1686693.8852247742</v>
      </c>
      <c r="AC1542" s="30">
        <f t="shared" ca="1" si="939"/>
        <v>0.27507345902045777</v>
      </c>
      <c r="AD1542" s="30">
        <f t="shared" ca="1" si="939"/>
        <v>0.77542602353670886</v>
      </c>
      <c r="AE1542" s="30">
        <f ca="1">IF(Riskregister!$E$8="",0,COUNTIF(BI$4:BI$53,"&lt;"&amp;AC1542)*IF(AD1542&lt;0.5,Riskregister!$K$8+(Riskregister!$L$8-Riskregister!$K$8)*SQRT(AD1542/2),Riskregister!$L$8-(Riskregister!$L$8-Riskregister!$K$8)*SQRT((1-AD1542)/2)))</f>
        <v>6850130.4344230061</v>
      </c>
      <c r="AF1542" s="30">
        <f t="shared" ca="1" si="940"/>
        <v>0.6877822811129447</v>
      </c>
      <c r="AG1542" s="30">
        <f t="shared" ca="1" si="940"/>
        <v>0.68074615323677845</v>
      </c>
      <c r="AH1542" s="30">
        <f>IF(Riskregister!$E$9="",0,COUNTIF(BJ$4:BJ$53,"&lt;"&amp;AF1542)*IF(AG1542&lt;0.5,Riskregister!$K$9+(Riskregister!$L$9-Riskregister!$K$9)*SQRT(AG1542/2),Riskregister!$L$9-(Riskregister!$L$9-Riskregister!$K$9)*SQRT((1-AG1542)/2)))</f>
        <v>0</v>
      </c>
      <c r="AI1542" s="30">
        <f t="shared" ca="1" si="941"/>
        <v>0.84862640019803315</v>
      </c>
      <c r="AJ1542" s="30">
        <f t="shared" ca="1" si="941"/>
        <v>0.69013865270329622</v>
      </c>
      <c r="AK1542" s="30">
        <f>IF(Riskregister!$E$10="",0,COUNTIF(BK$4:BK$53,"&lt;"&amp;AI1542)*IF(AJ1542&lt;0.5,Riskregister!$K$10+(Riskregister!$L$10-Riskregister!$K$10)*SQRT(AJ1542/2),Riskregister!$L$10-(Riskregister!$L$10-Riskregister!$K$10)*SQRT((1-AJ1542)/2)))</f>
        <v>0</v>
      </c>
      <c r="AL1542" s="30">
        <f t="shared" ca="1" si="942"/>
        <v>0.30115940137577391</v>
      </c>
      <c r="AM1542" s="30">
        <f t="shared" ca="1" si="942"/>
        <v>0.3758139506725594</v>
      </c>
      <c r="AN1542" s="30">
        <f>IF(Riskregister!$E$11="",0,COUNTIF(BL$4:BL$53,"&lt;"&amp;AL1542)*IF(AM1542&lt;0.5,Riskregister!$K$11+(Riskregister!$L$11-Riskregister!$K$11)*SQRT(AM1542/2),Riskregister!$L$11-(Riskregister!$L$11-Riskregister!$K$11)*SQRT((1-AM1542)/2)))</f>
        <v>0</v>
      </c>
      <c r="AO1542" s="30">
        <f t="shared" ca="1" si="943"/>
        <v>0.47044513611964711</v>
      </c>
      <c r="AP1542" s="30">
        <f t="shared" ca="1" si="943"/>
        <v>0.61932545047942211</v>
      </c>
      <c r="AQ1542" s="30">
        <f>IF(Riskregister!$E$12="",0,COUNTIF(BM$4:BM$53,"&lt;"&amp;AO1542)*IF(AP1542&lt;0.5,Riskregister!$K$12+(Riskregister!$L$12-Riskregister!$K$12)*SQRT(AP1542/2),Riskregister!$L$12-(Riskregister!$L$12-Riskregister!$K$12)*SQRT((1-AP1542)/2)))</f>
        <v>0</v>
      </c>
      <c r="AR1542" s="30">
        <f t="shared" ca="1" si="944"/>
        <v>0.71148093898632181</v>
      </c>
      <c r="AS1542" s="30">
        <f t="shared" ca="1" si="944"/>
        <v>0.82535006458609372</v>
      </c>
      <c r="AT1542" s="30">
        <f>IF(Riskregister!$E$13="",0,COUNTIF(BN$4:BN$53,"&lt;"&amp;AR1542)*IF(AS1542&lt;0.5,Riskregister!$K$13+(Riskregister!$L$13-Riskregister!$K$13)*SQRT(AS1542/2),Riskregister!$L$13-(Riskregister!$L$13-Riskregister!$K$13)*SQRT((1-AS1542)/2)))</f>
        <v>0</v>
      </c>
      <c r="AU1542" s="30">
        <f t="shared" ca="1" si="945"/>
        <v>0.79457793788983777</v>
      </c>
      <c r="AV1542" s="30">
        <f t="shared" ca="1" si="945"/>
        <v>0.66552521697740552</v>
      </c>
      <c r="AW1542" s="30">
        <f>IF(Riskregister!$E$14="",0,COUNTIF(BO$4:BO$53,"&lt;"&amp;AU1542)*IF(AV1542&lt;0.5,Riskregister!$K$14+(Riskregister!$L$14-Riskregister!$K$14)*SQRT(AV1542/2),Riskregister!$L$14-(Riskregister!$L$14-Riskregister!$K$14)*SQRT((1-AV1542)/2)))</f>
        <v>0</v>
      </c>
      <c r="AX1542" s="30">
        <f t="shared" ca="1" si="946"/>
        <v>0.75783852383349937</v>
      </c>
      <c r="AY1542" s="30">
        <f t="shared" ca="1" si="946"/>
        <v>0.59122316557653598</v>
      </c>
      <c r="AZ1542" s="30">
        <f>IF(Riskregister!$E$15="",0,COUNTIF(BP$4:BP$53,"&lt;"&amp;AX1542)*IF(AY1542&lt;0.5,Riskregister!$K$15+(Riskregister!$L$15-Riskregister!$K$15)*SQRT(AY1542/2),Riskregister!$L$15-(Riskregister!$L$15-Riskregister!$K$15)*SQRT((1-AY1542)/2)))</f>
        <v>0</v>
      </c>
      <c r="BA1542" s="30">
        <f t="shared" ca="1" si="947"/>
        <v>0.93478175095269012</v>
      </c>
      <c r="BB1542" s="30">
        <f t="shared" ca="1" si="947"/>
        <v>0.27965486148491647</v>
      </c>
      <c r="BC1542" s="30">
        <f>IF(Riskregister!$E$16="",0,COUNTIF(BQ$4:BQ$53,"&lt;"&amp;BA1542)*IF(BB1542&lt;0.5,Riskregister!$K$16+(Riskregister!$L$16-Riskregister!$K$16)*SQRT(BB1542/2),Riskregister!$L$16-(Riskregister!$L$16-Riskregister!$K$16)*SQRT((1-BB1542)/2)))</f>
        <v>0</v>
      </c>
      <c r="BD1542" s="30">
        <f t="shared" ca="1" si="948"/>
        <v>15254580.827578384</v>
      </c>
    </row>
    <row r="1543" spans="20:56" x14ac:dyDescent="0.35">
      <c r="T1543" s="30">
        <f t="shared" ca="1" si="936"/>
        <v>0.61633754352629733</v>
      </c>
      <c r="U1543" s="30">
        <f t="shared" ca="1" si="936"/>
        <v>0.14512364929046107</v>
      </c>
      <c r="V1543" s="30">
        <f ca="1">IF(Riskregister!$E$5="",0,COUNTIF(BF$4:BF$53,"&lt;"&amp;T1543)*IF(U1543&lt;0.5,Riskregister!$K$5+(Riskregister!$L$5-Riskregister!$K$5)*SQRT(U1543/2),Riskregister!$L$5-(Riskregister!$L$5-Riskregister!$K$5)*SQRT((1-U1543)/2)))</f>
        <v>1084871.4384767851</v>
      </c>
      <c r="W1543" s="30">
        <f t="shared" ca="1" si="937"/>
        <v>0.43953869946128488</v>
      </c>
      <c r="X1543" s="30">
        <f t="shared" ca="1" si="937"/>
        <v>0.17185376962452215</v>
      </c>
      <c r="Y1543" s="30">
        <f ca="1">IF(Riskregister!$E$6="",0,COUNTIF(BG$4:BG$53,"&lt;"&amp;W1543)*IF(X1543&lt;0.5,Riskregister!$K$6+(Riskregister!$L$6-Riskregister!$K$6)*SQRT(X1543/2),Riskregister!$L$6-(Riskregister!$L$6-Riskregister!$K$6)*SQRT((1-X1543)/2)))</f>
        <v>1455278.3647772295</v>
      </c>
      <c r="Z1543" s="30">
        <f t="shared" ca="1" si="938"/>
        <v>0.88650781278758661</v>
      </c>
      <c r="AA1543" s="30">
        <f t="shared" ca="1" si="938"/>
        <v>0.73339868750704207</v>
      </c>
      <c r="AB1543" s="30">
        <f ca="1">IF(Riskregister!$E$7="",0,COUNTIF(BH$4:BH$53,"&lt;"&amp;Z1543)*IF(AA1543&lt;0.5,Riskregister!$K$7+(Riskregister!$L$7-Riskregister!$K$7)*SQRT(AA1543/2),Riskregister!$L$7-(Riskregister!$L$7-Riskregister!$K$7)*SQRT((1-AA1543)/2)))</f>
        <v>2449923.5844494123</v>
      </c>
      <c r="AC1543" s="30">
        <f t="shared" ca="1" si="939"/>
        <v>5.8622265232964876E-3</v>
      </c>
      <c r="AD1543" s="30">
        <f t="shared" ca="1" si="939"/>
        <v>0.14028149273567725</v>
      </c>
      <c r="AE1543" s="30">
        <f ca="1">IF(Riskregister!$E$8="",0,COUNTIF(BI$4:BI$53,"&lt;"&amp;AC1543)*IF(AD1543&lt;0.5,Riskregister!$K$8+(Riskregister!$L$8-Riskregister!$K$8)*SQRT(AD1543/2),Riskregister!$L$8-(Riskregister!$L$8-Riskregister!$K$8)*SQRT((1-AD1543)/2)))</f>
        <v>0</v>
      </c>
      <c r="AF1543" s="30">
        <f t="shared" ca="1" si="940"/>
        <v>0.56464679331149381</v>
      </c>
      <c r="AG1543" s="30">
        <f t="shared" ca="1" si="940"/>
        <v>0.54433350219769117</v>
      </c>
      <c r="AH1543" s="30">
        <f>IF(Riskregister!$E$9="",0,COUNTIF(BJ$4:BJ$53,"&lt;"&amp;AF1543)*IF(AG1543&lt;0.5,Riskregister!$K$9+(Riskregister!$L$9-Riskregister!$K$9)*SQRT(AG1543/2),Riskregister!$L$9-(Riskregister!$L$9-Riskregister!$K$9)*SQRT((1-AG1543)/2)))</f>
        <v>0</v>
      </c>
      <c r="AI1543" s="30">
        <f t="shared" ca="1" si="941"/>
        <v>0.64011295275599067</v>
      </c>
      <c r="AJ1543" s="30">
        <f t="shared" ca="1" si="941"/>
        <v>3.14242064977589E-2</v>
      </c>
      <c r="AK1543" s="30">
        <f>IF(Riskregister!$E$10="",0,COUNTIF(BK$4:BK$53,"&lt;"&amp;AI1543)*IF(AJ1543&lt;0.5,Riskregister!$K$10+(Riskregister!$L$10-Riskregister!$K$10)*SQRT(AJ1543/2),Riskregister!$L$10-(Riskregister!$L$10-Riskregister!$K$10)*SQRT((1-AJ1543)/2)))</f>
        <v>0</v>
      </c>
      <c r="AL1543" s="30">
        <f t="shared" ca="1" si="942"/>
        <v>0.47039814680126213</v>
      </c>
      <c r="AM1543" s="30">
        <f t="shared" ca="1" si="942"/>
        <v>0.93824625858823163</v>
      </c>
      <c r="AN1543" s="30">
        <f>IF(Riskregister!$E$11="",0,COUNTIF(BL$4:BL$53,"&lt;"&amp;AL1543)*IF(AM1543&lt;0.5,Riskregister!$K$11+(Riskregister!$L$11-Riskregister!$K$11)*SQRT(AM1543/2),Riskregister!$L$11-(Riskregister!$L$11-Riskregister!$K$11)*SQRT((1-AM1543)/2)))</f>
        <v>0</v>
      </c>
      <c r="AO1543" s="30">
        <f t="shared" ca="1" si="943"/>
        <v>0.51395581552643022</v>
      </c>
      <c r="AP1543" s="30">
        <f t="shared" ca="1" si="943"/>
        <v>0.33034563837956554</v>
      </c>
      <c r="AQ1543" s="30">
        <f>IF(Riskregister!$E$12="",0,COUNTIF(BM$4:BM$53,"&lt;"&amp;AO1543)*IF(AP1543&lt;0.5,Riskregister!$K$12+(Riskregister!$L$12-Riskregister!$K$12)*SQRT(AP1543/2),Riskregister!$L$12-(Riskregister!$L$12-Riskregister!$K$12)*SQRT((1-AP1543)/2)))</f>
        <v>0</v>
      </c>
      <c r="AR1543" s="30">
        <f t="shared" ca="1" si="944"/>
        <v>0.39828653877963793</v>
      </c>
      <c r="AS1543" s="30">
        <f t="shared" ca="1" si="944"/>
        <v>0.11733496049212966</v>
      </c>
      <c r="AT1543" s="30">
        <f>IF(Riskregister!$E$13="",0,COUNTIF(BN$4:BN$53,"&lt;"&amp;AR1543)*IF(AS1543&lt;0.5,Riskregister!$K$13+(Riskregister!$L$13-Riskregister!$K$13)*SQRT(AS1543/2),Riskregister!$L$13-(Riskregister!$L$13-Riskregister!$K$13)*SQRT((1-AS1543)/2)))</f>
        <v>0</v>
      </c>
      <c r="AU1543" s="30">
        <f t="shared" ca="1" si="945"/>
        <v>4.8837731509636106E-2</v>
      </c>
      <c r="AV1543" s="30">
        <f t="shared" ca="1" si="945"/>
        <v>0.76047925572738839</v>
      </c>
      <c r="AW1543" s="30">
        <f>IF(Riskregister!$E$14="",0,COUNTIF(BO$4:BO$53,"&lt;"&amp;AU1543)*IF(AV1543&lt;0.5,Riskregister!$K$14+(Riskregister!$L$14-Riskregister!$K$14)*SQRT(AV1543/2),Riskregister!$L$14-(Riskregister!$L$14-Riskregister!$K$14)*SQRT((1-AV1543)/2)))</f>
        <v>0</v>
      </c>
      <c r="AX1543" s="30">
        <f t="shared" ca="1" si="946"/>
        <v>0.67187476787810207</v>
      </c>
      <c r="AY1543" s="30">
        <f t="shared" ca="1" si="946"/>
        <v>0.41537648195652743</v>
      </c>
      <c r="AZ1543" s="30">
        <f>IF(Riskregister!$E$15="",0,COUNTIF(BP$4:BP$53,"&lt;"&amp;AX1543)*IF(AY1543&lt;0.5,Riskregister!$K$15+(Riskregister!$L$15-Riskregister!$K$15)*SQRT(AY1543/2),Riskregister!$L$15-(Riskregister!$L$15-Riskregister!$K$15)*SQRT((1-AY1543)/2)))</f>
        <v>0</v>
      </c>
      <c r="BA1543" s="30">
        <f t="shared" ca="1" si="947"/>
        <v>0.10667551413665821</v>
      </c>
      <c r="BB1543" s="30">
        <f t="shared" ca="1" si="947"/>
        <v>0.35724829980246442</v>
      </c>
      <c r="BC1543" s="30">
        <f>IF(Riskregister!$E$16="",0,COUNTIF(BQ$4:BQ$53,"&lt;"&amp;BA1543)*IF(BB1543&lt;0.5,Riskregister!$K$16+(Riskregister!$L$16-Riskregister!$K$16)*SQRT(BB1543/2),Riskregister!$L$16-(Riskregister!$L$16-Riskregister!$K$16)*SQRT((1-BB1543)/2)))</f>
        <v>0</v>
      </c>
      <c r="BD1543" s="30">
        <f t="shared" ca="1" si="948"/>
        <v>4990073.3877034271</v>
      </c>
    </row>
    <row r="1544" spans="20:56" x14ac:dyDescent="0.35">
      <c r="T1544" s="30">
        <f t="shared" ref="T1544:U1563" ca="1" si="949">RAND()</f>
        <v>0.47691887182920956</v>
      </c>
      <c r="U1544" s="30">
        <f t="shared" ca="1" si="949"/>
        <v>0.8701380341802295</v>
      </c>
      <c r="V1544" s="30">
        <f ca="1">IF(Riskregister!$E$5="",0,COUNTIF(BF$4:BF$53,"&lt;"&amp;T1544)*IF(U1544&lt;0.5,Riskregister!$K$5+(Riskregister!$L$5-Riskregister!$K$5)*SQRT(U1544/2),Riskregister!$L$5-(Riskregister!$L$5-Riskregister!$K$5)*SQRT((1-U1544)/2)))</f>
        <v>1455998.9587904336</v>
      </c>
      <c r="W1544" s="30">
        <f t="shared" ref="W1544:X1563" ca="1" si="950">RAND()</f>
        <v>0.2067696216787932</v>
      </c>
      <c r="X1544" s="30">
        <f t="shared" ca="1" si="950"/>
        <v>0.9801618280698926</v>
      </c>
      <c r="Y1544" s="30">
        <f ca="1">IF(Riskregister!$E$6="",0,COUNTIF(BG$4:BG$53,"&lt;"&amp;W1544)*IF(X1544&lt;0.5,Riskregister!$K$6+(Riskregister!$L$6-Riskregister!$K$6)*SQRT(X1544/2),Riskregister!$L$6-(Riskregister!$L$6-Riskregister!$K$6)*SQRT((1-X1544)/2)))</f>
        <v>1820729.7053977598</v>
      </c>
      <c r="Z1544" s="30">
        <f t="shared" ref="Z1544:AA1563" ca="1" si="951">RAND()</f>
        <v>0.46105018080546334</v>
      </c>
      <c r="AA1544" s="30">
        <f t="shared" ca="1" si="951"/>
        <v>0.70853078246750778</v>
      </c>
      <c r="AB1544" s="30">
        <f ca="1">IF(Riskregister!$E$7="",0,COUNTIF(BH$4:BH$53,"&lt;"&amp;Z1544)*IF(AA1544&lt;0.5,Riskregister!$K$7+(Riskregister!$L$7-Riskregister!$K$7)*SQRT(AA1544/2),Riskregister!$L$7-(Riskregister!$L$7-Riskregister!$K$7)*SQRT((1-AA1544)/2)))</f>
        <v>1598320.7470196416</v>
      </c>
      <c r="AC1544" s="30">
        <f t="shared" ref="AC1544:AD1563" ca="1" si="952">RAND()</f>
        <v>0.69356418937071518</v>
      </c>
      <c r="AD1544" s="30">
        <f t="shared" ca="1" si="952"/>
        <v>0.28920813067764073</v>
      </c>
      <c r="AE1544" s="30">
        <f ca="1">IF(Riskregister!$E$8="",0,COUNTIF(BI$4:BI$53,"&lt;"&amp;AC1544)*IF(AD1544&lt;0.5,Riskregister!$K$8+(Riskregister!$L$8-Riskregister!$K$8)*SQRT(AD1544/2),Riskregister!$L$8-(Riskregister!$L$8-Riskregister!$K$8)*SQRT((1-AD1544)/2)))</f>
        <v>8349046.1498966888</v>
      </c>
      <c r="AF1544" s="30">
        <f t="shared" ref="AF1544:AG1563" ca="1" si="953">RAND()</f>
        <v>7.0390100503183173E-2</v>
      </c>
      <c r="AG1544" s="30">
        <f t="shared" ca="1" si="953"/>
        <v>5.8307629765916191E-2</v>
      </c>
      <c r="AH1544" s="30">
        <f>IF(Riskregister!$E$9="",0,COUNTIF(BJ$4:BJ$53,"&lt;"&amp;AF1544)*IF(AG1544&lt;0.5,Riskregister!$K$9+(Riskregister!$L$9-Riskregister!$K$9)*SQRT(AG1544/2),Riskregister!$L$9-(Riskregister!$L$9-Riskregister!$K$9)*SQRT((1-AG1544)/2)))</f>
        <v>0</v>
      </c>
      <c r="AI1544" s="30">
        <f t="shared" ref="AI1544:AJ1563" ca="1" si="954">RAND()</f>
        <v>0.49320434346575737</v>
      </c>
      <c r="AJ1544" s="30">
        <f t="shared" ca="1" si="954"/>
        <v>0.41684675315127206</v>
      </c>
      <c r="AK1544" s="30">
        <f>IF(Riskregister!$E$10="",0,COUNTIF(BK$4:BK$53,"&lt;"&amp;AI1544)*IF(AJ1544&lt;0.5,Riskregister!$K$10+(Riskregister!$L$10-Riskregister!$K$10)*SQRT(AJ1544/2),Riskregister!$L$10-(Riskregister!$L$10-Riskregister!$K$10)*SQRT((1-AJ1544)/2)))</f>
        <v>0</v>
      </c>
      <c r="AL1544" s="30">
        <f t="shared" ref="AL1544:AM1563" ca="1" si="955">RAND()</f>
        <v>0.41651783358658545</v>
      </c>
      <c r="AM1544" s="30">
        <f t="shared" ca="1" si="955"/>
        <v>0.61493133197499972</v>
      </c>
      <c r="AN1544" s="30">
        <f>IF(Riskregister!$E$11="",0,COUNTIF(BL$4:BL$53,"&lt;"&amp;AL1544)*IF(AM1544&lt;0.5,Riskregister!$K$11+(Riskregister!$L$11-Riskregister!$K$11)*SQRT(AM1544/2),Riskregister!$L$11-(Riskregister!$L$11-Riskregister!$K$11)*SQRT((1-AM1544)/2)))</f>
        <v>0</v>
      </c>
      <c r="AO1544" s="30">
        <f t="shared" ref="AO1544:AP1563" ca="1" si="956">RAND()</f>
        <v>0.7694452040674703</v>
      </c>
      <c r="AP1544" s="30">
        <f t="shared" ca="1" si="956"/>
        <v>0.16667988156409275</v>
      </c>
      <c r="AQ1544" s="30">
        <f>IF(Riskregister!$E$12="",0,COUNTIF(BM$4:BM$53,"&lt;"&amp;AO1544)*IF(AP1544&lt;0.5,Riskregister!$K$12+(Riskregister!$L$12-Riskregister!$K$12)*SQRT(AP1544/2),Riskregister!$L$12-(Riskregister!$L$12-Riskregister!$K$12)*SQRT((1-AP1544)/2)))</f>
        <v>0</v>
      </c>
      <c r="AR1544" s="30">
        <f t="shared" ref="AR1544:AS1563" ca="1" si="957">RAND()</f>
        <v>0.36715913487692819</v>
      </c>
      <c r="AS1544" s="30">
        <f t="shared" ca="1" si="957"/>
        <v>0.51018654856237755</v>
      </c>
      <c r="AT1544" s="30">
        <f>IF(Riskregister!$E$13="",0,COUNTIF(BN$4:BN$53,"&lt;"&amp;AR1544)*IF(AS1544&lt;0.5,Riskregister!$K$13+(Riskregister!$L$13-Riskregister!$K$13)*SQRT(AS1544/2),Riskregister!$L$13-(Riskregister!$L$13-Riskregister!$K$13)*SQRT((1-AS1544)/2)))</f>
        <v>0</v>
      </c>
      <c r="AU1544" s="30">
        <f t="shared" ref="AU1544:AV1563" ca="1" si="958">RAND()</f>
        <v>0.69021809166547232</v>
      </c>
      <c r="AV1544" s="30">
        <f t="shared" ca="1" si="958"/>
        <v>0.11784671330478536</v>
      </c>
      <c r="AW1544" s="30">
        <f>IF(Riskregister!$E$14="",0,COUNTIF(BO$4:BO$53,"&lt;"&amp;AU1544)*IF(AV1544&lt;0.5,Riskregister!$K$14+(Riskregister!$L$14-Riskregister!$K$14)*SQRT(AV1544/2),Riskregister!$L$14-(Riskregister!$L$14-Riskregister!$K$14)*SQRT((1-AV1544)/2)))</f>
        <v>0</v>
      </c>
      <c r="AX1544" s="30">
        <f t="shared" ref="AX1544:AY1563" ca="1" si="959">RAND()</f>
        <v>0.62763185151497924</v>
      </c>
      <c r="AY1544" s="30">
        <f t="shared" ca="1" si="959"/>
        <v>0.30119148334686774</v>
      </c>
      <c r="AZ1544" s="30">
        <f>IF(Riskregister!$E$15="",0,COUNTIF(BP$4:BP$53,"&lt;"&amp;AX1544)*IF(AY1544&lt;0.5,Riskregister!$K$15+(Riskregister!$L$15-Riskregister!$K$15)*SQRT(AY1544/2),Riskregister!$L$15-(Riskregister!$L$15-Riskregister!$K$15)*SQRT((1-AY1544)/2)))</f>
        <v>0</v>
      </c>
      <c r="BA1544" s="30">
        <f t="shared" ref="BA1544:BB1563" ca="1" si="960">RAND()</f>
        <v>0.22212452503251146</v>
      </c>
      <c r="BB1544" s="30">
        <f t="shared" ca="1" si="960"/>
        <v>0.52711803351721975</v>
      </c>
      <c r="BC1544" s="30">
        <f>IF(Riskregister!$E$16="",0,COUNTIF(BQ$4:BQ$53,"&lt;"&amp;BA1544)*IF(BB1544&lt;0.5,Riskregister!$K$16+(Riskregister!$L$16-Riskregister!$K$16)*SQRT(BB1544/2),Riskregister!$L$16-(Riskregister!$L$16-Riskregister!$K$16)*SQRT((1-BB1544)/2)))</f>
        <v>0</v>
      </c>
      <c r="BD1544" s="30">
        <f t="shared" ca="1" si="948"/>
        <v>13224095.561104523</v>
      </c>
    </row>
    <row r="1545" spans="20:56" x14ac:dyDescent="0.35">
      <c r="T1545" s="30">
        <f t="shared" ca="1" si="949"/>
        <v>0.63981189896905422</v>
      </c>
      <c r="U1545" s="30">
        <f t="shared" ca="1" si="949"/>
        <v>0.42876230945835203</v>
      </c>
      <c r="V1545" s="30">
        <f ca="1">IF(Riskregister!$E$5="",0,COUNTIF(BF$4:BF$53,"&lt;"&amp;T1545)*IF(U1545&lt;0.5,Riskregister!$K$5+(Riskregister!$L$5-Riskregister!$K$5)*SQRT(U1545/2),Riskregister!$L$5-(Riskregister!$L$5-Riskregister!$K$5)*SQRT((1-U1545)/2)))</f>
        <v>1433423.6265684639</v>
      </c>
      <c r="W1545" s="30">
        <f t="shared" ca="1" si="950"/>
        <v>0.96662967993825732</v>
      </c>
      <c r="X1545" s="30">
        <f t="shared" ca="1" si="950"/>
        <v>0.44851106810827734</v>
      </c>
      <c r="Y1545" s="30">
        <f ca="1">IF(Riskregister!$E$6="",0,COUNTIF(BG$4:BG$53,"&lt;"&amp;W1545)*IF(X1545&lt;0.5,Riskregister!$K$6+(Riskregister!$L$6-Riskregister!$K$6)*SQRT(X1545/2),Riskregister!$L$6-(Riskregister!$L$6-Riskregister!$K$6)*SQRT((1-X1545)/2)))</f>
        <v>5262006.3653618852</v>
      </c>
      <c r="Z1545" s="30">
        <f t="shared" ca="1" si="951"/>
        <v>0.24058987850082003</v>
      </c>
      <c r="AA1545" s="30">
        <f t="shared" ca="1" si="951"/>
        <v>0.62082194886530218</v>
      </c>
      <c r="AB1545" s="30">
        <f ca="1">IF(Riskregister!$E$7="",0,COUNTIF(BH$4:BH$53,"&lt;"&amp;Z1545)*IF(AA1545&lt;0.5,Riskregister!$K$7+(Riskregister!$L$7-Riskregister!$K$7)*SQRT(AA1545/2),Riskregister!$L$7-(Riskregister!$L$7-Riskregister!$K$7)*SQRT((1-AA1545)/2)))</f>
        <v>990414.49319065677</v>
      </c>
      <c r="AC1545" s="30">
        <f t="shared" ca="1" si="952"/>
        <v>4.3618259066632858E-2</v>
      </c>
      <c r="AD1545" s="30">
        <f t="shared" ca="1" si="952"/>
        <v>0.48152676410974204</v>
      </c>
      <c r="AE1545" s="30">
        <f ca="1">IF(Riskregister!$E$8="",0,COUNTIF(BI$4:BI$53,"&lt;"&amp;AC1545)*IF(AD1545&lt;0.5,Riskregister!$K$8+(Riskregister!$L$8-Riskregister!$K$8)*SQRT(AD1545/2),Riskregister!$L$8-(Riskregister!$L$8-Riskregister!$K$8)*SQRT((1-AD1545)/2)))</f>
        <v>0</v>
      </c>
      <c r="AF1545" s="30">
        <f t="shared" ca="1" si="953"/>
        <v>3.5387652215618237E-3</v>
      </c>
      <c r="AG1545" s="30">
        <f t="shared" ca="1" si="953"/>
        <v>0.10743978792143027</v>
      </c>
      <c r="AH1545" s="30">
        <f>IF(Riskregister!$E$9="",0,COUNTIF(BJ$4:BJ$53,"&lt;"&amp;AF1545)*IF(AG1545&lt;0.5,Riskregister!$K$9+(Riskregister!$L$9-Riskregister!$K$9)*SQRT(AG1545/2),Riskregister!$L$9-(Riskregister!$L$9-Riskregister!$K$9)*SQRT((1-AG1545)/2)))</f>
        <v>0</v>
      </c>
      <c r="AI1545" s="30">
        <f t="shared" ca="1" si="954"/>
        <v>0.81499980483993884</v>
      </c>
      <c r="AJ1545" s="30">
        <f t="shared" ca="1" si="954"/>
        <v>0.36840604475154493</v>
      </c>
      <c r="AK1545" s="30">
        <f>IF(Riskregister!$E$10="",0,COUNTIF(BK$4:BK$53,"&lt;"&amp;AI1545)*IF(AJ1545&lt;0.5,Riskregister!$K$10+(Riskregister!$L$10-Riskregister!$K$10)*SQRT(AJ1545/2),Riskregister!$L$10-(Riskregister!$L$10-Riskregister!$K$10)*SQRT((1-AJ1545)/2)))</f>
        <v>0</v>
      </c>
      <c r="AL1545" s="30">
        <f t="shared" ca="1" si="955"/>
        <v>3.2745625434394854E-2</v>
      </c>
      <c r="AM1545" s="30">
        <f t="shared" ca="1" si="955"/>
        <v>0.26862826618945246</v>
      </c>
      <c r="AN1545" s="30">
        <f>IF(Riskregister!$E$11="",0,COUNTIF(BL$4:BL$53,"&lt;"&amp;AL1545)*IF(AM1545&lt;0.5,Riskregister!$K$11+(Riskregister!$L$11-Riskregister!$K$11)*SQRT(AM1545/2),Riskregister!$L$11-(Riskregister!$L$11-Riskregister!$K$11)*SQRT((1-AM1545)/2)))</f>
        <v>0</v>
      </c>
      <c r="AO1545" s="30">
        <f t="shared" ca="1" si="956"/>
        <v>0.50661048610439097</v>
      </c>
      <c r="AP1545" s="30">
        <f t="shared" ca="1" si="956"/>
        <v>0.70914121816523101</v>
      </c>
      <c r="AQ1545" s="30">
        <f>IF(Riskregister!$E$12="",0,COUNTIF(BM$4:BM$53,"&lt;"&amp;AO1545)*IF(AP1545&lt;0.5,Riskregister!$K$12+(Riskregister!$L$12-Riskregister!$K$12)*SQRT(AP1545/2),Riskregister!$L$12-(Riskregister!$L$12-Riskregister!$K$12)*SQRT((1-AP1545)/2)))</f>
        <v>0</v>
      </c>
      <c r="AR1545" s="30">
        <f t="shared" ca="1" si="957"/>
        <v>0.31999036366943001</v>
      </c>
      <c r="AS1545" s="30">
        <f t="shared" ca="1" si="957"/>
        <v>0.44237812296059975</v>
      </c>
      <c r="AT1545" s="30">
        <f>IF(Riskregister!$E$13="",0,COUNTIF(BN$4:BN$53,"&lt;"&amp;AR1545)*IF(AS1545&lt;0.5,Riskregister!$K$13+(Riskregister!$L$13-Riskregister!$K$13)*SQRT(AS1545/2),Riskregister!$L$13-(Riskregister!$L$13-Riskregister!$K$13)*SQRT((1-AS1545)/2)))</f>
        <v>0</v>
      </c>
      <c r="AU1545" s="30">
        <f t="shared" ca="1" si="958"/>
        <v>0.1246354569702578</v>
      </c>
      <c r="AV1545" s="30">
        <f t="shared" ca="1" si="958"/>
        <v>0.40831076419025858</v>
      </c>
      <c r="AW1545" s="30">
        <f>IF(Riskregister!$E$14="",0,COUNTIF(BO$4:BO$53,"&lt;"&amp;AU1545)*IF(AV1545&lt;0.5,Riskregister!$K$14+(Riskregister!$L$14-Riskregister!$K$14)*SQRT(AV1545/2),Riskregister!$L$14-(Riskregister!$L$14-Riskregister!$K$14)*SQRT((1-AV1545)/2)))</f>
        <v>0</v>
      </c>
      <c r="AX1545" s="30">
        <f t="shared" ca="1" si="959"/>
        <v>0.15822439863015436</v>
      </c>
      <c r="AY1545" s="30">
        <f t="shared" ca="1" si="959"/>
        <v>0.86880857426858515</v>
      </c>
      <c r="AZ1545" s="30">
        <f>IF(Riskregister!$E$15="",0,COUNTIF(BP$4:BP$53,"&lt;"&amp;AX1545)*IF(AY1545&lt;0.5,Riskregister!$K$15+(Riskregister!$L$15-Riskregister!$K$15)*SQRT(AY1545/2),Riskregister!$L$15-(Riskregister!$L$15-Riskregister!$K$15)*SQRT((1-AY1545)/2)))</f>
        <v>0</v>
      </c>
      <c r="BA1545" s="30">
        <f t="shared" ca="1" si="960"/>
        <v>0.40068679536833018</v>
      </c>
      <c r="BB1545" s="30">
        <f t="shared" ca="1" si="960"/>
        <v>0.82147113517750869</v>
      </c>
      <c r="BC1545" s="30">
        <f>IF(Riskregister!$E$16="",0,COUNTIF(BQ$4:BQ$53,"&lt;"&amp;BA1545)*IF(BB1545&lt;0.5,Riskregister!$K$16+(Riskregister!$L$16-Riskregister!$K$16)*SQRT(BB1545/2),Riskregister!$L$16-(Riskregister!$L$16-Riskregister!$K$16)*SQRT((1-BB1545)/2)))</f>
        <v>0</v>
      </c>
      <c r="BD1545" s="30">
        <f t="shared" ca="1" si="948"/>
        <v>7685844.4851210052</v>
      </c>
    </row>
    <row r="1546" spans="20:56" x14ac:dyDescent="0.35">
      <c r="T1546" s="30">
        <f t="shared" ca="1" si="949"/>
        <v>0.41434934750548569</v>
      </c>
      <c r="U1546" s="30">
        <f t="shared" ca="1" si="949"/>
        <v>0.56517784711352104</v>
      </c>
      <c r="V1546" s="30">
        <f ca="1">IF(Riskregister!$E$5="",0,COUNTIF(BF$4:BF$53,"&lt;"&amp;T1546)*IF(U1546&lt;0.5,Riskregister!$K$5+(Riskregister!$L$5-Riskregister!$K$5)*SQRT(U1546/2),Riskregister!$L$5-(Riskregister!$L$5-Riskregister!$K$5)*SQRT((1-U1546)/2)))</f>
        <v>1170530.630754916</v>
      </c>
      <c r="W1546" s="30">
        <f t="shared" ca="1" si="950"/>
        <v>0.75826043164979162</v>
      </c>
      <c r="X1546" s="30">
        <f t="shared" ca="1" si="950"/>
        <v>0.87563276861224082</v>
      </c>
      <c r="Y1546" s="30">
        <f ca="1">IF(Riskregister!$E$6="",0,COUNTIF(BG$4:BG$53,"&lt;"&amp;W1546)*IF(X1546&lt;0.5,Riskregister!$K$6+(Riskregister!$L$6-Riskregister!$K$6)*SQRT(X1546/2),Riskregister!$L$6-(Riskregister!$L$6-Riskregister!$K$6)*SQRT((1-X1546)/2)))</f>
        <v>4653421.2857639818</v>
      </c>
      <c r="Z1546" s="30">
        <f t="shared" ca="1" si="951"/>
        <v>0.92672263049081849</v>
      </c>
      <c r="AA1546" s="30">
        <f t="shared" ca="1" si="951"/>
        <v>3.6900221839653025E-2</v>
      </c>
      <c r="AB1546" s="30">
        <f ca="1">IF(Riskregister!$E$7="",0,COUNTIF(BH$4:BH$53,"&lt;"&amp;Z1546)*IF(AA1546&lt;0.5,Riskregister!$K$7+(Riskregister!$L$7-Riskregister!$K$7)*SQRT(AA1546/2),Riskregister!$L$7-(Riskregister!$L$7-Riskregister!$K$7)*SQRT((1-AA1546)/2)))</f>
        <v>975409.14880539989</v>
      </c>
      <c r="AC1546" s="30">
        <f t="shared" ca="1" si="952"/>
        <v>0.36605120011107417</v>
      </c>
      <c r="AD1546" s="30">
        <f t="shared" ca="1" si="952"/>
        <v>0.25319639876131117</v>
      </c>
      <c r="AE1546" s="30">
        <f ca="1">IF(Riskregister!$E$8="",0,COUNTIF(BI$4:BI$53,"&lt;"&amp;AC1546)*IF(AD1546&lt;0.5,Riskregister!$K$8+(Riskregister!$L$8-Riskregister!$K$8)*SQRT(AD1546/2),Riskregister!$L$8-(Riskregister!$L$8-Riskregister!$K$8)*SQRT((1-AD1546)/2)))</f>
        <v>3944580.2273640749</v>
      </c>
      <c r="AF1546" s="30">
        <f t="shared" ca="1" si="953"/>
        <v>0.62730608070303728</v>
      </c>
      <c r="AG1546" s="30">
        <f t="shared" ca="1" si="953"/>
        <v>0.39490684028136913</v>
      </c>
      <c r="AH1546" s="30">
        <f>IF(Riskregister!$E$9="",0,COUNTIF(BJ$4:BJ$53,"&lt;"&amp;AF1546)*IF(AG1546&lt;0.5,Riskregister!$K$9+(Riskregister!$L$9-Riskregister!$K$9)*SQRT(AG1546/2),Riskregister!$L$9-(Riskregister!$L$9-Riskregister!$K$9)*SQRT((1-AG1546)/2)))</f>
        <v>0</v>
      </c>
      <c r="AI1546" s="30">
        <f t="shared" ca="1" si="954"/>
        <v>1.0595832073951872E-2</v>
      </c>
      <c r="AJ1546" s="30">
        <f t="shared" ca="1" si="954"/>
        <v>0.9474911294003493</v>
      </c>
      <c r="AK1546" s="30">
        <f>IF(Riskregister!$E$10="",0,COUNTIF(BK$4:BK$53,"&lt;"&amp;AI1546)*IF(AJ1546&lt;0.5,Riskregister!$K$10+(Riskregister!$L$10-Riskregister!$K$10)*SQRT(AJ1546/2),Riskregister!$L$10-(Riskregister!$L$10-Riskregister!$K$10)*SQRT((1-AJ1546)/2)))</f>
        <v>0</v>
      </c>
      <c r="AL1546" s="30">
        <f t="shared" ca="1" si="955"/>
        <v>0.595661029127589</v>
      </c>
      <c r="AM1546" s="30">
        <f t="shared" ca="1" si="955"/>
        <v>0.23002740388030807</v>
      </c>
      <c r="AN1546" s="30">
        <f>IF(Riskregister!$E$11="",0,COUNTIF(BL$4:BL$53,"&lt;"&amp;AL1546)*IF(AM1546&lt;0.5,Riskregister!$K$11+(Riskregister!$L$11-Riskregister!$K$11)*SQRT(AM1546/2),Riskregister!$L$11-(Riskregister!$L$11-Riskregister!$K$11)*SQRT((1-AM1546)/2)))</f>
        <v>0</v>
      </c>
      <c r="AO1546" s="30">
        <f t="shared" ca="1" si="956"/>
        <v>0.80781664222211091</v>
      </c>
      <c r="AP1546" s="30">
        <f t="shared" ca="1" si="956"/>
        <v>0.83803119003825033</v>
      </c>
      <c r="AQ1546" s="30">
        <f>IF(Riskregister!$E$12="",0,COUNTIF(BM$4:BM$53,"&lt;"&amp;AO1546)*IF(AP1546&lt;0.5,Riskregister!$K$12+(Riskregister!$L$12-Riskregister!$K$12)*SQRT(AP1546/2),Riskregister!$L$12-(Riskregister!$L$12-Riskregister!$K$12)*SQRT((1-AP1546)/2)))</f>
        <v>0</v>
      </c>
      <c r="AR1546" s="30">
        <f t="shared" ca="1" si="957"/>
        <v>0.4780879173389323</v>
      </c>
      <c r="AS1546" s="30">
        <f t="shared" ca="1" si="957"/>
        <v>2.7190912044122495E-2</v>
      </c>
      <c r="AT1546" s="30">
        <f>IF(Riskregister!$E$13="",0,COUNTIF(BN$4:BN$53,"&lt;"&amp;AR1546)*IF(AS1546&lt;0.5,Riskregister!$K$13+(Riskregister!$L$13-Riskregister!$K$13)*SQRT(AS1546/2),Riskregister!$L$13-(Riskregister!$L$13-Riskregister!$K$13)*SQRT((1-AS1546)/2)))</f>
        <v>0</v>
      </c>
      <c r="AU1546" s="30">
        <f t="shared" ca="1" si="958"/>
        <v>0.79487264481489495</v>
      </c>
      <c r="AV1546" s="30">
        <f t="shared" ca="1" si="958"/>
        <v>0.32798094781678133</v>
      </c>
      <c r="AW1546" s="30">
        <f>IF(Riskregister!$E$14="",0,COUNTIF(BO$4:BO$53,"&lt;"&amp;AU1546)*IF(AV1546&lt;0.5,Riskregister!$K$14+(Riskregister!$L$14-Riskregister!$K$14)*SQRT(AV1546/2),Riskregister!$L$14-(Riskregister!$L$14-Riskregister!$K$14)*SQRT((1-AV1546)/2)))</f>
        <v>0</v>
      </c>
      <c r="AX1546" s="30">
        <f t="shared" ca="1" si="959"/>
        <v>0.73087790329844859</v>
      </c>
      <c r="AY1546" s="30">
        <f t="shared" ca="1" si="959"/>
        <v>0.41365547622906995</v>
      </c>
      <c r="AZ1546" s="30">
        <f>IF(Riskregister!$E$15="",0,COUNTIF(BP$4:BP$53,"&lt;"&amp;AX1546)*IF(AY1546&lt;0.5,Riskregister!$K$15+(Riskregister!$L$15-Riskregister!$K$15)*SQRT(AY1546/2),Riskregister!$L$15-(Riskregister!$L$15-Riskregister!$K$15)*SQRT((1-AY1546)/2)))</f>
        <v>0</v>
      </c>
      <c r="BA1546" s="30">
        <f t="shared" ca="1" si="960"/>
        <v>5.834944448143653E-2</v>
      </c>
      <c r="BB1546" s="30">
        <f t="shared" ca="1" si="960"/>
        <v>0.66296515181719529</v>
      </c>
      <c r="BC1546" s="30">
        <f>IF(Riskregister!$E$16="",0,COUNTIF(BQ$4:BQ$53,"&lt;"&amp;BA1546)*IF(BB1546&lt;0.5,Riskregister!$K$16+(Riskregister!$L$16-Riskregister!$K$16)*SQRT(BB1546/2),Riskregister!$L$16-(Riskregister!$L$16-Riskregister!$K$16)*SQRT((1-BB1546)/2)))</f>
        <v>0</v>
      </c>
      <c r="BD1546" s="30">
        <f t="shared" ca="1" si="948"/>
        <v>10743941.292688372</v>
      </c>
    </row>
    <row r="1547" spans="20:56" x14ac:dyDescent="0.35">
      <c r="T1547" s="30">
        <f t="shared" ca="1" si="949"/>
        <v>0.96943240311689116</v>
      </c>
      <c r="U1547" s="30">
        <f t="shared" ca="1" si="949"/>
        <v>0.14735766701631825</v>
      </c>
      <c r="V1547" s="30">
        <f ca="1">IF(Riskregister!$E$5="",0,COUNTIF(BF$4:BF$53,"&lt;"&amp;T1547)*IF(U1547&lt;0.5,Riskregister!$K$5+(Riskregister!$L$5-Riskregister!$K$5)*SQRT(U1547/2),Riskregister!$L$5-(Riskregister!$L$5-Riskregister!$K$5)*SQRT((1-U1547)/2)))</f>
        <v>2177178.4290833184</v>
      </c>
      <c r="W1547" s="30">
        <f t="shared" ca="1" si="950"/>
        <v>0.4902587286645218</v>
      </c>
      <c r="X1547" s="30">
        <f t="shared" ca="1" si="950"/>
        <v>0.73784266633713047</v>
      </c>
      <c r="Y1547" s="30">
        <f ca="1">IF(Riskregister!$E$6="",0,COUNTIF(BG$4:BG$53,"&lt;"&amp;W1547)*IF(X1547&lt;0.5,Riskregister!$K$6+(Riskregister!$L$6-Riskregister!$K$6)*SQRT(X1547/2),Riskregister!$L$6-(Riskregister!$L$6-Riskregister!$K$6)*SQRT((1-X1547)/2)))</f>
        <v>2696627.6348888651</v>
      </c>
      <c r="Z1547" s="30">
        <f t="shared" ca="1" si="951"/>
        <v>0.50613627516396875</v>
      </c>
      <c r="AA1547" s="30">
        <f t="shared" ca="1" si="951"/>
        <v>0.66279995242753909</v>
      </c>
      <c r="AB1547" s="30">
        <f ca="1">IF(Riskregister!$E$7="",0,COUNTIF(BH$4:BH$53,"&lt;"&amp;Z1547)*IF(AA1547&lt;0.5,Riskregister!$K$7+(Riskregister!$L$7-Riskregister!$K$7)*SQRT(AA1547/2),Riskregister!$L$7-(Riskregister!$L$7-Riskregister!$K$7)*SQRT((1-AA1547)/2)))</f>
        <v>1537720.4021332313</v>
      </c>
      <c r="AC1547" s="30">
        <f t="shared" ca="1" si="952"/>
        <v>3.8001685605401181E-2</v>
      </c>
      <c r="AD1547" s="30">
        <f t="shared" ca="1" si="952"/>
        <v>0.78857132204764158</v>
      </c>
      <c r="AE1547" s="30">
        <f ca="1">IF(Riskregister!$E$8="",0,COUNTIF(BI$4:BI$53,"&lt;"&amp;AC1547)*IF(AD1547&lt;0.5,Riskregister!$K$8+(Riskregister!$L$8-Riskregister!$K$8)*SQRT(AD1547/2),Riskregister!$L$8-(Riskregister!$L$8-Riskregister!$K$8)*SQRT((1-AD1547)/2)))</f>
        <v>0</v>
      </c>
      <c r="AF1547" s="30">
        <f t="shared" ca="1" si="953"/>
        <v>0.45698218736479079</v>
      </c>
      <c r="AG1547" s="30">
        <f t="shared" ca="1" si="953"/>
        <v>0.68581550439318684</v>
      </c>
      <c r="AH1547" s="30">
        <f>IF(Riskregister!$E$9="",0,COUNTIF(BJ$4:BJ$53,"&lt;"&amp;AF1547)*IF(AG1547&lt;0.5,Riskregister!$K$9+(Riskregister!$L$9-Riskregister!$K$9)*SQRT(AG1547/2),Riskregister!$L$9-(Riskregister!$L$9-Riskregister!$K$9)*SQRT((1-AG1547)/2)))</f>
        <v>0</v>
      </c>
      <c r="AI1547" s="30">
        <f t="shared" ca="1" si="954"/>
        <v>0.98574911447725866</v>
      </c>
      <c r="AJ1547" s="30">
        <f t="shared" ca="1" si="954"/>
        <v>0.68929077189210231</v>
      </c>
      <c r="AK1547" s="30">
        <f>IF(Riskregister!$E$10="",0,COUNTIF(BK$4:BK$53,"&lt;"&amp;AI1547)*IF(AJ1547&lt;0.5,Riskregister!$K$10+(Riskregister!$L$10-Riskregister!$K$10)*SQRT(AJ1547/2),Riskregister!$L$10-(Riskregister!$L$10-Riskregister!$K$10)*SQRT((1-AJ1547)/2)))</f>
        <v>0</v>
      </c>
      <c r="AL1547" s="30">
        <f t="shared" ca="1" si="955"/>
        <v>0.78150377936904358</v>
      </c>
      <c r="AM1547" s="30">
        <f t="shared" ca="1" si="955"/>
        <v>0.51461877312713267</v>
      </c>
      <c r="AN1547" s="30">
        <f>IF(Riskregister!$E$11="",0,COUNTIF(BL$4:BL$53,"&lt;"&amp;AL1547)*IF(AM1547&lt;0.5,Riskregister!$K$11+(Riskregister!$L$11-Riskregister!$K$11)*SQRT(AM1547/2),Riskregister!$L$11-(Riskregister!$L$11-Riskregister!$K$11)*SQRT((1-AM1547)/2)))</f>
        <v>0</v>
      </c>
      <c r="AO1547" s="30">
        <f t="shared" ca="1" si="956"/>
        <v>0.33035693633928087</v>
      </c>
      <c r="AP1547" s="30">
        <f t="shared" ca="1" si="956"/>
        <v>0.15487039071577391</v>
      </c>
      <c r="AQ1547" s="30">
        <f>IF(Riskregister!$E$12="",0,COUNTIF(BM$4:BM$53,"&lt;"&amp;AO1547)*IF(AP1547&lt;0.5,Riskregister!$K$12+(Riskregister!$L$12-Riskregister!$K$12)*SQRT(AP1547/2),Riskregister!$L$12-(Riskregister!$L$12-Riskregister!$K$12)*SQRT((1-AP1547)/2)))</f>
        <v>0</v>
      </c>
      <c r="AR1547" s="30">
        <f t="shared" ca="1" si="957"/>
        <v>0.32772145469207992</v>
      </c>
      <c r="AS1547" s="30">
        <f t="shared" ca="1" si="957"/>
        <v>0.66803593532544037</v>
      </c>
      <c r="AT1547" s="30">
        <f>IF(Riskregister!$E$13="",0,COUNTIF(BN$4:BN$53,"&lt;"&amp;AR1547)*IF(AS1547&lt;0.5,Riskregister!$K$13+(Riskregister!$L$13-Riskregister!$K$13)*SQRT(AS1547/2),Riskregister!$L$13-(Riskregister!$L$13-Riskregister!$K$13)*SQRT((1-AS1547)/2)))</f>
        <v>0</v>
      </c>
      <c r="AU1547" s="30">
        <f t="shared" ca="1" si="958"/>
        <v>0.20625664128224164</v>
      </c>
      <c r="AV1547" s="30">
        <f t="shared" ca="1" si="958"/>
        <v>0.98082696856225393</v>
      </c>
      <c r="AW1547" s="30">
        <f>IF(Riskregister!$E$14="",0,COUNTIF(BO$4:BO$53,"&lt;"&amp;AU1547)*IF(AV1547&lt;0.5,Riskregister!$K$14+(Riskregister!$L$14-Riskregister!$K$14)*SQRT(AV1547/2),Riskregister!$L$14-(Riskregister!$L$14-Riskregister!$K$14)*SQRT((1-AV1547)/2)))</f>
        <v>0</v>
      </c>
      <c r="AX1547" s="30">
        <f t="shared" ca="1" si="959"/>
        <v>0.78755119565932086</v>
      </c>
      <c r="AY1547" s="30">
        <f t="shared" ca="1" si="959"/>
        <v>0.31139174793500524</v>
      </c>
      <c r="AZ1547" s="30">
        <f>IF(Riskregister!$E$15="",0,COUNTIF(BP$4:BP$53,"&lt;"&amp;AX1547)*IF(AY1547&lt;0.5,Riskregister!$K$15+(Riskregister!$L$15-Riskregister!$K$15)*SQRT(AY1547/2),Riskregister!$L$15-(Riskregister!$L$15-Riskregister!$K$15)*SQRT((1-AY1547)/2)))</f>
        <v>0</v>
      </c>
      <c r="BA1547" s="30">
        <f t="shared" ca="1" si="960"/>
        <v>0.84747865065882899</v>
      </c>
      <c r="BB1547" s="30">
        <f t="shared" ca="1" si="960"/>
        <v>0.41637486737111062</v>
      </c>
      <c r="BC1547" s="30">
        <f>IF(Riskregister!$E$16="",0,COUNTIF(BQ$4:BQ$53,"&lt;"&amp;BA1547)*IF(BB1547&lt;0.5,Riskregister!$K$16+(Riskregister!$L$16-Riskregister!$K$16)*SQRT(BB1547/2),Riskregister!$L$16-(Riskregister!$L$16-Riskregister!$K$16)*SQRT((1-BB1547)/2)))</f>
        <v>0</v>
      </c>
      <c r="BD1547" s="30">
        <f t="shared" ca="1" si="948"/>
        <v>6411526.4661054146</v>
      </c>
    </row>
    <row r="1548" spans="20:56" x14ac:dyDescent="0.35">
      <c r="T1548" s="30">
        <f t="shared" ca="1" si="949"/>
        <v>0.54716386217343016</v>
      </c>
      <c r="U1548" s="30">
        <f t="shared" ca="1" si="949"/>
        <v>0.57797892737304579</v>
      </c>
      <c r="V1548" s="30">
        <f ca="1">IF(Riskregister!$E$5="",0,COUNTIF(BF$4:BF$53,"&lt;"&amp;T1548)*IF(U1548&lt;0.5,Riskregister!$K$5+(Riskregister!$L$5-Riskregister!$K$5)*SQRT(U1548/2),Riskregister!$L$5-(Riskregister!$L$5-Riskregister!$K$5)*SQRT((1-U1548)/2)))</f>
        <v>1573154.1028367705</v>
      </c>
      <c r="W1548" s="30">
        <f t="shared" ca="1" si="950"/>
        <v>0.76377811655877803</v>
      </c>
      <c r="X1548" s="30">
        <f t="shared" ca="1" si="950"/>
        <v>0.82712943232584657</v>
      </c>
      <c r="Y1548" s="30">
        <f ca="1">IF(Riskregister!$E$6="",0,COUNTIF(BG$4:BG$53,"&lt;"&amp;W1548)*IF(X1548&lt;0.5,Riskregister!$K$6+(Riskregister!$L$6-Riskregister!$K$6)*SQRT(X1548/2),Riskregister!$L$6-(Riskregister!$L$6-Riskregister!$K$6)*SQRT((1-X1548)/2)))</f>
        <v>4412406.5770200621</v>
      </c>
      <c r="Z1548" s="30">
        <f t="shared" ca="1" si="951"/>
        <v>0.83190847209739638</v>
      </c>
      <c r="AA1548" s="30">
        <f t="shared" ca="1" si="951"/>
        <v>0.5428092500929943</v>
      </c>
      <c r="AB1548" s="30">
        <f ca="1">IF(Riskregister!$E$7="",0,COUNTIF(BH$4:BH$53,"&lt;"&amp;Z1548)*IF(AA1548&lt;0.5,Riskregister!$K$7+(Riskregister!$L$7-Riskregister!$K$7)*SQRT(AA1548/2),Riskregister!$L$7-(Riskregister!$L$7-Riskregister!$K$7)*SQRT((1-AA1548)/2)))</f>
        <v>2093933.0665683772</v>
      </c>
      <c r="AC1548" s="30">
        <f t="shared" ca="1" si="952"/>
        <v>9.3022348186541426E-2</v>
      </c>
      <c r="AD1548" s="30">
        <f t="shared" ca="1" si="952"/>
        <v>0.83158034270115155</v>
      </c>
      <c r="AE1548" s="30">
        <f ca="1">IF(Riskregister!$E$8="",0,COUNTIF(BI$4:BI$53,"&lt;"&amp;AC1548)*IF(AD1548&lt;0.5,Riskregister!$K$8+(Riskregister!$L$8-Riskregister!$K$8)*SQRT(AD1548/2),Riskregister!$L$8-(Riskregister!$L$8-Riskregister!$K$8)*SQRT((1-AD1548)/2)))</f>
        <v>3636110.299596855</v>
      </c>
      <c r="AF1548" s="30">
        <f t="shared" ca="1" si="953"/>
        <v>0.13543644618024775</v>
      </c>
      <c r="AG1548" s="30">
        <f t="shared" ca="1" si="953"/>
        <v>3.0954268827470655E-2</v>
      </c>
      <c r="AH1548" s="30">
        <f>IF(Riskregister!$E$9="",0,COUNTIF(BJ$4:BJ$53,"&lt;"&amp;AF1548)*IF(AG1548&lt;0.5,Riskregister!$K$9+(Riskregister!$L$9-Riskregister!$K$9)*SQRT(AG1548/2),Riskregister!$L$9-(Riskregister!$L$9-Riskregister!$K$9)*SQRT((1-AG1548)/2)))</f>
        <v>0</v>
      </c>
      <c r="AI1548" s="30">
        <f t="shared" ca="1" si="954"/>
        <v>0.35669872638674682</v>
      </c>
      <c r="AJ1548" s="30">
        <f t="shared" ca="1" si="954"/>
        <v>0.11876925899953983</v>
      </c>
      <c r="AK1548" s="30">
        <f>IF(Riskregister!$E$10="",0,COUNTIF(BK$4:BK$53,"&lt;"&amp;AI1548)*IF(AJ1548&lt;0.5,Riskregister!$K$10+(Riskregister!$L$10-Riskregister!$K$10)*SQRT(AJ1548/2),Riskregister!$L$10-(Riskregister!$L$10-Riskregister!$K$10)*SQRT((1-AJ1548)/2)))</f>
        <v>0</v>
      </c>
      <c r="AL1548" s="30">
        <f t="shared" ca="1" si="955"/>
        <v>0.31529905045200146</v>
      </c>
      <c r="AM1548" s="30">
        <f t="shared" ca="1" si="955"/>
        <v>0.91073753001307767</v>
      </c>
      <c r="AN1548" s="30">
        <f>IF(Riskregister!$E$11="",0,COUNTIF(BL$4:BL$53,"&lt;"&amp;AL1548)*IF(AM1548&lt;0.5,Riskregister!$K$11+(Riskregister!$L$11-Riskregister!$K$11)*SQRT(AM1548/2),Riskregister!$L$11-(Riskregister!$L$11-Riskregister!$K$11)*SQRT((1-AM1548)/2)))</f>
        <v>0</v>
      </c>
      <c r="AO1548" s="30">
        <f t="shared" ca="1" si="956"/>
        <v>6.0070977447513885E-2</v>
      </c>
      <c r="AP1548" s="30">
        <f t="shared" ca="1" si="956"/>
        <v>0.14407307215034537</v>
      </c>
      <c r="AQ1548" s="30">
        <f>IF(Riskregister!$E$12="",0,COUNTIF(BM$4:BM$53,"&lt;"&amp;AO1548)*IF(AP1548&lt;0.5,Riskregister!$K$12+(Riskregister!$L$12-Riskregister!$K$12)*SQRT(AP1548/2),Riskregister!$L$12-(Riskregister!$L$12-Riskregister!$K$12)*SQRT((1-AP1548)/2)))</f>
        <v>0</v>
      </c>
      <c r="AR1548" s="30">
        <f t="shared" ca="1" si="957"/>
        <v>0.55588067687316844</v>
      </c>
      <c r="AS1548" s="30">
        <f t="shared" ca="1" si="957"/>
        <v>0.70628580544928832</v>
      </c>
      <c r="AT1548" s="30">
        <f>IF(Riskregister!$E$13="",0,COUNTIF(BN$4:BN$53,"&lt;"&amp;AR1548)*IF(AS1548&lt;0.5,Riskregister!$K$13+(Riskregister!$L$13-Riskregister!$K$13)*SQRT(AS1548/2),Riskregister!$L$13-(Riskregister!$L$13-Riskregister!$K$13)*SQRT((1-AS1548)/2)))</f>
        <v>0</v>
      </c>
      <c r="AU1548" s="30">
        <f t="shared" ca="1" si="958"/>
        <v>0.1903085734262272</v>
      </c>
      <c r="AV1548" s="30">
        <f t="shared" ca="1" si="958"/>
        <v>0.50342613704822248</v>
      </c>
      <c r="AW1548" s="30">
        <f>IF(Riskregister!$E$14="",0,COUNTIF(BO$4:BO$53,"&lt;"&amp;AU1548)*IF(AV1548&lt;0.5,Riskregister!$K$14+(Riskregister!$L$14-Riskregister!$K$14)*SQRT(AV1548/2),Riskregister!$L$14-(Riskregister!$L$14-Riskregister!$K$14)*SQRT((1-AV1548)/2)))</f>
        <v>0</v>
      </c>
      <c r="AX1548" s="30">
        <f t="shared" ca="1" si="959"/>
        <v>0.66630791547339918</v>
      </c>
      <c r="AY1548" s="30">
        <f t="shared" ca="1" si="959"/>
        <v>0.10376662504542866</v>
      </c>
      <c r="AZ1548" s="30">
        <f>IF(Riskregister!$E$15="",0,COUNTIF(BP$4:BP$53,"&lt;"&amp;AX1548)*IF(AY1548&lt;0.5,Riskregister!$K$15+(Riskregister!$L$15-Riskregister!$K$15)*SQRT(AY1548/2),Riskregister!$L$15-(Riskregister!$L$15-Riskregister!$K$15)*SQRT((1-AY1548)/2)))</f>
        <v>0</v>
      </c>
      <c r="BA1548" s="30">
        <f t="shared" ca="1" si="960"/>
        <v>4.4221578427615427E-2</v>
      </c>
      <c r="BB1548" s="30">
        <f t="shared" ca="1" si="960"/>
        <v>0.92531857551571606</v>
      </c>
      <c r="BC1548" s="30">
        <f>IF(Riskregister!$E$16="",0,COUNTIF(BQ$4:BQ$53,"&lt;"&amp;BA1548)*IF(BB1548&lt;0.5,Riskregister!$K$16+(Riskregister!$L$16-Riskregister!$K$16)*SQRT(BB1548/2),Riskregister!$L$16-(Riskregister!$L$16-Riskregister!$K$16)*SQRT((1-BB1548)/2)))</f>
        <v>0</v>
      </c>
      <c r="BD1548" s="30">
        <f t="shared" ca="1" si="948"/>
        <v>11715604.046022065</v>
      </c>
    </row>
    <row r="1549" spans="20:56" x14ac:dyDescent="0.35">
      <c r="T1549" s="30">
        <f t="shared" ca="1" si="949"/>
        <v>0.4903470549475899</v>
      </c>
      <c r="U1549" s="30">
        <f t="shared" ca="1" si="949"/>
        <v>0.39561355723397229</v>
      </c>
      <c r="V1549" s="30">
        <f ca="1">IF(Riskregister!$E$5="",0,COUNTIF(BF$4:BF$53,"&lt;"&amp;T1549)*IF(U1549&lt;0.5,Riskregister!$K$5+(Riskregister!$L$5-Riskregister!$K$5)*SQRT(U1549/2),Riskregister!$L$5-(Riskregister!$L$5-Riskregister!$K$5)*SQRT((1-U1549)/2)))</f>
        <v>1050418.8987943812</v>
      </c>
      <c r="W1549" s="30">
        <f t="shared" ca="1" si="950"/>
        <v>0.90906687179693602</v>
      </c>
      <c r="X1549" s="30">
        <f t="shared" ca="1" si="950"/>
        <v>0.44682963557864808</v>
      </c>
      <c r="Y1549" s="30">
        <f ca="1">IF(Riskregister!$E$6="",0,COUNTIF(BG$4:BG$53,"&lt;"&amp;W1549)*IF(X1549&lt;0.5,Riskregister!$K$6+(Riskregister!$L$6-Riskregister!$K$6)*SQRT(X1549/2),Riskregister!$L$6-(Riskregister!$L$6-Riskregister!$K$6)*SQRT((1-X1549)/2)))</f>
        <v>4203207.9210942369</v>
      </c>
      <c r="Z1549" s="30">
        <f t="shared" ca="1" si="951"/>
        <v>5.3536611819764768E-2</v>
      </c>
      <c r="AA1549" s="30">
        <f t="shared" ca="1" si="951"/>
        <v>0.96854500209682404</v>
      </c>
      <c r="AB1549" s="30">
        <f ca="1">IF(Riskregister!$E$7="",0,COUNTIF(BH$4:BH$53,"&lt;"&amp;Z1549)*IF(AA1549&lt;0.5,Riskregister!$K$7+(Riskregister!$L$7-Riskregister!$K$7)*SQRT(AA1549/2),Riskregister!$L$7-(Riskregister!$L$7-Riskregister!$K$7)*SQRT((1-AA1549)/2)))</f>
        <v>1068320.208102664</v>
      </c>
      <c r="AC1549" s="30">
        <f t="shared" ca="1" si="952"/>
        <v>0.94079962414110208</v>
      </c>
      <c r="AD1549" s="30">
        <f t="shared" ca="1" si="952"/>
        <v>0.94098163900399689</v>
      </c>
      <c r="AE1549" s="30">
        <f ca="1">IF(Riskregister!$E$8="",0,COUNTIF(BI$4:BI$53,"&lt;"&amp;AC1549)*IF(AD1549&lt;0.5,Riskregister!$K$8+(Riskregister!$L$8-Riskregister!$K$8)*SQRT(AD1549/2),Riskregister!$L$8-(Riskregister!$L$8-Riskregister!$K$8)*SQRT((1-AD1549)/2)))</f>
        <v>25155737.342047732</v>
      </c>
      <c r="AF1549" s="30">
        <f t="shared" ca="1" si="953"/>
        <v>1.1214955067071153E-2</v>
      </c>
      <c r="AG1549" s="30">
        <f t="shared" ca="1" si="953"/>
        <v>0.45316872195038638</v>
      </c>
      <c r="AH1549" s="30">
        <f>IF(Riskregister!$E$9="",0,COUNTIF(BJ$4:BJ$53,"&lt;"&amp;AF1549)*IF(AG1549&lt;0.5,Riskregister!$K$9+(Riskregister!$L$9-Riskregister!$K$9)*SQRT(AG1549/2),Riskregister!$L$9-(Riskregister!$L$9-Riskregister!$K$9)*SQRT((1-AG1549)/2)))</f>
        <v>0</v>
      </c>
      <c r="AI1549" s="30">
        <f t="shared" ca="1" si="954"/>
        <v>0.11239347548314949</v>
      </c>
      <c r="AJ1549" s="30">
        <f t="shared" ca="1" si="954"/>
        <v>0.93801516222450232</v>
      </c>
      <c r="AK1549" s="30">
        <f>IF(Riskregister!$E$10="",0,COUNTIF(BK$4:BK$53,"&lt;"&amp;AI1549)*IF(AJ1549&lt;0.5,Riskregister!$K$10+(Riskregister!$L$10-Riskregister!$K$10)*SQRT(AJ1549/2),Riskregister!$L$10-(Riskregister!$L$10-Riskregister!$K$10)*SQRT((1-AJ1549)/2)))</f>
        <v>0</v>
      </c>
      <c r="AL1549" s="30">
        <f t="shared" ca="1" si="955"/>
        <v>0.45475889475725462</v>
      </c>
      <c r="AM1549" s="30">
        <f t="shared" ca="1" si="955"/>
        <v>0.13650334839491607</v>
      </c>
      <c r="AN1549" s="30">
        <f>IF(Riskregister!$E$11="",0,COUNTIF(BL$4:BL$53,"&lt;"&amp;AL1549)*IF(AM1549&lt;0.5,Riskregister!$K$11+(Riskregister!$L$11-Riskregister!$K$11)*SQRT(AM1549/2),Riskregister!$L$11-(Riskregister!$L$11-Riskregister!$K$11)*SQRT((1-AM1549)/2)))</f>
        <v>0</v>
      </c>
      <c r="AO1549" s="30">
        <f t="shared" ca="1" si="956"/>
        <v>0.19536398966234025</v>
      </c>
      <c r="AP1549" s="30">
        <f t="shared" ca="1" si="956"/>
        <v>0.95065860415604342</v>
      </c>
      <c r="AQ1549" s="30">
        <f>IF(Riskregister!$E$12="",0,COUNTIF(BM$4:BM$53,"&lt;"&amp;AO1549)*IF(AP1549&lt;0.5,Riskregister!$K$12+(Riskregister!$L$12-Riskregister!$K$12)*SQRT(AP1549/2),Riskregister!$L$12-(Riskregister!$L$12-Riskregister!$K$12)*SQRT((1-AP1549)/2)))</f>
        <v>0</v>
      </c>
      <c r="AR1549" s="30">
        <f t="shared" ca="1" si="957"/>
        <v>0.70558470949487728</v>
      </c>
      <c r="AS1549" s="30">
        <f t="shared" ca="1" si="957"/>
        <v>0.88143489224964111</v>
      </c>
      <c r="AT1549" s="30">
        <f>IF(Riskregister!$E$13="",0,COUNTIF(BN$4:BN$53,"&lt;"&amp;AR1549)*IF(AS1549&lt;0.5,Riskregister!$K$13+(Riskregister!$L$13-Riskregister!$K$13)*SQRT(AS1549/2),Riskregister!$L$13-(Riskregister!$L$13-Riskregister!$K$13)*SQRT((1-AS1549)/2)))</f>
        <v>0</v>
      </c>
      <c r="AU1549" s="30">
        <f t="shared" ca="1" si="958"/>
        <v>0.91130274095573294</v>
      </c>
      <c r="AV1549" s="30">
        <f t="shared" ca="1" si="958"/>
        <v>0.57961668959278856</v>
      </c>
      <c r="AW1549" s="30">
        <f>IF(Riskregister!$E$14="",0,COUNTIF(BO$4:BO$53,"&lt;"&amp;AU1549)*IF(AV1549&lt;0.5,Riskregister!$K$14+(Riskregister!$L$14-Riskregister!$K$14)*SQRT(AV1549/2),Riskregister!$L$14-(Riskregister!$L$14-Riskregister!$K$14)*SQRT((1-AV1549)/2)))</f>
        <v>0</v>
      </c>
      <c r="AX1549" s="30">
        <f t="shared" ca="1" si="959"/>
        <v>0.36201875978753129</v>
      </c>
      <c r="AY1549" s="30">
        <f t="shared" ca="1" si="959"/>
        <v>0.80311071150379343</v>
      </c>
      <c r="AZ1549" s="30">
        <f>IF(Riskregister!$E$15="",0,COUNTIF(BP$4:BP$53,"&lt;"&amp;AX1549)*IF(AY1549&lt;0.5,Riskregister!$K$15+(Riskregister!$L$15-Riskregister!$K$15)*SQRT(AY1549/2),Riskregister!$L$15-(Riskregister!$L$15-Riskregister!$K$15)*SQRT((1-AY1549)/2)))</f>
        <v>0</v>
      </c>
      <c r="BA1549" s="30">
        <f t="shared" ca="1" si="960"/>
        <v>0.32174416891621205</v>
      </c>
      <c r="BB1549" s="30">
        <f t="shared" ca="1" si="960"/>
        <v>0.95513443601335923</v>
      </c>
      <c r="BC1549" s="30">
        <f>IF(Riskregister!$E$16="",0,COUNTIF(BQ$4:BQ$53,"&lt;"&amp;BA1549)*IF(BB1549&lt;0.5,Riskregister!$K$16+(Riskregister!$L$16-Riskregister!$K$16)*SQRT(BB1549/2),Riskregister!$L$16-(Riskregister!$L$16-Riskregister!$K$16)*SQRT((1-BB1549)/2)))</f>
        <v>0</v>
      </c>
      <c r="BD1549" s="30">
        <f t="shared" ca="1" si="948"/>
        <v>31477684.370039016</v>
      </c>
    </row>
    <row r="1550" spans="20:56" x14ac:dyDescent="0.35">
      <c r="T1550" s="30">
        <f t="shared" ca="1" si="949"/>
        <v>9.8262389725188415E-2</v>
      </c>
      <c r="U1550" s="30">
        <f t="shared" ca="1" si="949"/>
        <v>0.58748142784655055</v>
      </c>
      <c r="V1550" s="30">
        <f ca="1">IF(Riskregister!$E$5="",0,COUNTIF(BF$4:BF$53,"&lt;"&amp;T1550)*IF(U1550&lt;0.5,Riskregister!$K$5+(Riskregister!$L$5-Riskregister!$K$5)*SQRT(U1550/2),Riskregister!$L$5-(Riskregister!$L$5-Riskregister!$K$5)*SQRT((1-U1550)/2)))</f>
        <v>395629.00051490485</v>
      </c>
      <c r="W1550" s="30">
        <f t="shared" ca="1" si="950"/>
        <v>0.50978978396325414</v>
      </c>
      <c r="X1550" s="30">
        <f t="shared" ca="1" si="950"/>
        <v>6.1662173981489099E-2</v>
      </c>
      <c r="Y1550" s="30">
        <f ca="1">IF(Riskregister!$E$6="",0,COUNTIF(BG$4:BG$53,"&lt;"&amp;W1550)*IF(X1550&lt;0.5,Riskregister!$K$6+(Riskregister!$L$6-Riskregister!$K$6)*SQRT(X1550/2),Riskregister!$L$6-(Riskregister!$L$6-Riskregister!$K$6)*SQRT((1-X1550)/2)))</f>
        <v>1032116.1977042271</v>
      </c>
      <c r="Z1550" s="30">
        <f t="shared" ca="1" si="951"/>
        <v>0.65333763346983209</v>
      </c>
      <c r="AA1550" s="30">
        <f t="shared" ca="1" si="951"/>
        <v>0.11448494013962718</v>
      </c>
      <c r="AB1550" s="30">
        <f ca="1">IF(Riskregister!$E$7="",0,COUNTIF(BH$4:BH$53,"&lt;"&amp;Z1550)*IF(AA1550&lt;0.5,Riskregister!$K$7+(Riskregister!$L$7-Riskregister!$K$7)*SQRT(AA1550/2),Riskregister!$L$7-(Riskregister!$L$7-Riskregister!$K$7)*SQRT((1-AA1550)/2)))</f>
        <v>936172.26699499856</v>
      </c>
      <c r="AC1550" s="30">
        <f t="shared" ca="1" si="952"/>
        <v>0.27249544098518519</v>
      </c>
      <c r="AD1550" s="30">
        <f t="shared" ca="1" si="952"/>
        <v>0.93695262489399</v>
      </c>
      <c r="AE1550" s="30">
        <f ca="1">IF(Riskregister!$E$8="",0,COUNTIF(BI$4:BI$53,"&lt;"&amp;AC1550)*IF(AD1550&lt;0.5,Riskregister!$K$8+(Riskregister!$L$8-Riskregister!$K$8)*SQRT(AD1550/2),Riskregister!$L$8-(Riskregister!$L$8-Riskregister!$K$8)*SQRT((1-AD1550)/2)))</f>
        <v>8331038.3371139038</v>
      </c>
      <c r="AF1550" s="30">
        <f t="shared" ca="1" si="953"/>
        <v>0.12199627212056707</v>
      </c>
      <c r="AG1550" s="30">
        <f t="shared" ca="1" si="953"/>
        <v>0.41476477030568959</v>
      </c>
      <c r="AH1550" s="30">
        <f>IF(Riskregister!$E$9="",0,COUNTIF(BJ$4:BJ$53,"&lt;"&amp;AF1550)*IF(AG1550&lt;0.5,Riskregister!$K$9+(Riskregister!$L$9-Riskregister!$K$9)*SQRT(AG1550/2),Riskregister!$L$9-(Riskregister!$L$9-Riskregister!$K$9)*SQRT((1-AG1550)/2)))</f>
        <v>0</v>
      </c>
      <c r="AI1550" s="30">
        <f t="shared" ca="1" si="954"/>
        <v>0.83860910474038686</v>
      </c>
      <c r="AJ1550" s="30">
        <f t="shared" ca="1" si="954"/>
        <v>0.73045832363571217</v>
      </c>
      <c r="AK1550" s="30">
        <f>IF(Riskregister!$E$10="",0,COUNTIF(BK$4:BK$53,"&lt;"&amp;AI1550)*IF(AJ1550&lt;0.5,Riskregister!$K$10+(Riskregister!$L$10-Riskregister!$K$10)*SQRT(AJ1550/2),Riskregister!$L$10-(Riskregister!$L$10-Riskregister!$K$10)*SQRT((1-AJ1550)/2)))</f>
        <v>0</v>
      </c>
      <c r="AL1550" s="30">
        <f t="shared" ca="1" si="955"/>
        <v>0.14298371485742667</v>
      </c>
      <c r="AM1550" s="30">
        <f t="shared" ca="1" si="955"/>
        <v>9.7184100809809104E-2</v>
      </c>
      <c r="AN1550" s="30">
        <f>IF(Riskregister!$E$11="",0,COUNTIF(BL$4:BL$53,"&lt;"&amp;AL1550)*IF(AM1550&lt;0.5,Riskregister!$K$11+(Riskregister!$L$11-Riskregister!$K$11)*SQRT(AM1550/2),Riskregister!$L$11-(Riskregister!$L$11-Riskregister!$K$11)*SQRT((1-AM1550)/2)))</f>
        <v>0</v>
      </c>
      <c r="AO1550" s="30">
        <f t="shared" ca="1" si="956"/>
        <v>0.18990363735319149</v>
      </c>
      <c r="AP1550" s="30">
        <f t="shared" ca="1" si="956"/>
        <v>0.4143574997999272</v>
      </c>
      <c r="AQ1550" s="30">
        <f>IF(Riskregister!$E$12="",0,COUNTIF(BM$4:BM$53,"&lt;"&amp;AO1550)*IF(AP1550&lt;0.5,Riskregister!$K$12+(Riskregister!$L$12-Riskregister!$K$12)*SQRT(AP1550/2),Riskregister!$L$12-(Riskregister!$L$12-Riskregister!$K$12)*SQRT((1-AP1550)/2)))</f>
        <v>0</v>
      </c>
      <c r="AR1550" s="30">
        <f t="shared" ca="1" si="957"/>
        <v>0.93520198925256959</v>
      </c>
      <c r="AS1550" s="30">
        <f t="shared" ca="1" si="957"/>
        <v>0.60641926554870229</v>
      </c>
      <c r="AT1550" s="30">
        <f>IF(Riskregister!$E$13="",0,COUNTIF(BN$4:BN$53,"&lt;"&amp;AR1550)*IF(AS1550&lt;0.5,Riskregister!$K$13+(Riskregister!$L$13-Riskregister!$K$13)*SQRT(AS1550/2),Riskregister!$L$13-(Riskregister!$L$13-Riskregister!$K$13)*SQRT((1-AS1550)/2)))</f>
        <v>0</v>
      </c>
      <c r="AU1550" s="30">
        <f t="shared" ca="1" si="958"/>
        <v>0.78739042868548059</v>
      </c>
      <c r="AV1550" s="30">
        <f t="shared" ca="1" si="958"/>
        <v>0.6985897902525231</v>
      </c>
      <c r="AW1550" s="30">
        <f>IF(Riskregister!$E$14="",0,COUNTIF(BO$4:BO$53,"&lt;"&amp;AU1550)*IF(AV1550&lt;0.5,Riskregister!$K$14+(Riskregister!$L$14-Riskregister!$K$14)*SQRT(AV1550/2),Riskregister!$L$14-(Riskregister!$L$14-Riskregister!$K$14)*SQRT((1-AV1550)/2)))</f>
        <v>0</v>
      </c>
      <c r="AX1550" s="30">
        <f t="shared" ca="1" si="959"/>
        <v>0.20806614687548275</v>
      </c>
      <c r="AY1550" s="30">
        <f t="shared" ca="1" si="959"/>
        <v>1.7402561499270219E-2</v>
      </c>
      <c r="AZ1550" s="30">
        <f>IF(Riskregister!$E$15="",0,COUNTIF(BP$4:BP$53,"&lt;"&amp;AX1550)*IF(AY1550&lt;0.5,Riskregister!$K$15+(Riskregister!$L$15-Riskregister!$K$15)*SQRT(AY1550/2),Riskregister!$L$15-(Riskregister!$L$15-Riskregister!$K$15)*SQRT((1-AY1550)/2)))</f>
        <v>0</v>
      </c>
      <c r="BA1550" s="30">
        <f t="shared" ca="1" si="960"/>
        <v>0.18076080527570526</v>
      </c>
      <c r="BB1550" s="30">
        <f t="shared" ca="1" si="960"/>
        <v>0.93962646996372712</v>
      </c>
      <c r="BC1550" s="30">
        <f>IF(Riskregister!$E$16="",0,COUNTIF(BQ$4:BQ$53,"&lt;"&amp;BA1550)*IF(BB1550&lt;0.5,Riskregister!$K$16+(Riskregister!$L$16-Riskregister!$K$16)*SQRT(BB1550/2),Riskregister!$L$16-(Riskregister!$L$16-Riskregister!$K$16)*SQRT((1-BB1550)/2)))</f>
        <v>0</v>
      </c>
      <c r="BD1550" s="30">
        <f t="shared" ca="1" si="948"/>
        <v>10694955.802328035</v>
      </c>
    </row>
    <row r="1551" spans="20:56" x14ac:dyDescent="0.35">
      <c r="T1551" s="30">
        <f t="shared" ca="1" si="949"/>
        <v>0.45616386329202041</v>
      </c>
      <c r="U1551" s="30">
        <f t="shared" ca="1" si="949"/>
        <v>0.25249416505040911</v>
      </c>
      <c r="V1551" s="30">
        <f ca="1">IF(Riskregister!$E$5="",0,COUNTIF(BF$4:BF$53,"&lt;"&amp;T1551)*IF(U1551&lt;0.5,Riskregister!$K$5+(Riskregister!$L$5-Riskregister!$K$5)*SQRT(U1551/2),Riskregister!$L$5-(Riskregister!$L$5-Riskregister!$K$5)*SQRT((1-U1551)/2)))</f>
        <v>929672.08372197906</v>
      </c>
      <c r="W1551" s="30">
        <f t="shared" ca="1" si="950"/>
        <v>6.4159171433186946E-2</v>
      </c>
      <c r="X1551" s="30">
        <f t="shared" ca="1" si="950"/>
        <v>0.34390625953856913</v>
      </c>
      <c r="Y1551" s="30">
        <f ca="1">IF(Riskregister!$E$6="",0,COUNTIF(BG$4:BG$53,"&lt;"&amp;W1551)*IF(X1551&lt;0.5,Riskregister!$K$6+(Riskregister!$L$6-Riskregister!$K$6)*SQRT(X1551/2),Riskregister!$L$6-(Riskregister!$L$6-Riskregister!$K$6)*SQRT((1-X1551)/2)))</f>
        <v>0</v>
      </c>
      <c r="Z1551" s="30">
        <f t="shared" ca="1" si="951"/>
        <v>0.63592422140243088</v>
      </c>
      <c r="AA1551" s="30">
        <f t="shared" ca="1" si="951"/>
        <v>0.56451392772375197</v>
      </c>
      <c r="AB1551" s="30">
        <f ca="1">IF(Riskregister!$E$7="",0,COUNTIF(BH$4:BH$53,"&lt;"&amp;Z1551)*IF(AA1551&lt;0.5,Riskregister!$K$7+(Riskregister!$L$7-Riskregister!$K$7)*SQRT(AA1551/2),Riskregister!$L$7-(Riskregister!$L$7-Riskregister!$K$7)*SQRT((1-AA1551)/2)))</f>
        <v>1656757.8671081574</v>
      </c>
      <c r="AC1551" s="30">
        <f t="shared" ca="1" si="952"/>
        <v>3.3274665382532542E-2</v>
      </c>
      <c r="AD1551" s="30">
        <f t="shared" ca="1" si="952"/>
        <v>0.24713881842523311</v>
      </c>
      <c r="AE1551" s="30">
        <f ca="1">IF(Riskregister!$E$8="",0,COUNTIF(BI$4:BI$53,"&lt;"&amp;AC1551)*IF(AD1551&lt;0.5,Riskregister!$K$8+(Riskregister!$L$8-Riskregister!$K$8)*SQRT(AD1551/2),Riskregister!$L$8-(Riskregister!$L$8-Riskregister!$K$8)*SQRT((1-AD1551)/2)))</f>
        <v>0</v>
      </c>
      <c r="AF1551" s="30">
        <f t="shared" ca="1" si="953"/>
        <v>0.45056632083258896</v>
      </c>
      <c r="AG1551" s="30">
        <f t="shared" ca="1" si="953"/>
        <v>0.17594163021296105</v>
      </c>
      <c r="AH1551" s="30">
        <f>IF(Riskregister!$E$9="",0,COUNTIF(BJ$4:BJ$53,"&lt;"&amp;AF1551)*IF(AG1551&lt;0.5,Riskregister!$K$9+(Riskregister!$L$9-Riskregister!$K$9)*SQRT(AG1551/2),Riskregister!$L$9-(Riskregister!$L$9-Riskregister!$K$9)*SQRT((1-AG1551)/2)))</f>
        <v>0</v>
      </c>
      <c r="AI1551" s="30">
        <f t="shared" ca="1" si="954"/>
        <v>0.48776584892182062</v>
      </c>
      <c r="AJ1551" s="30">
        <f t="shared" ca="1" si="954"/>
        <v>1.185037706687464E-2</v>
      </c>
      <c r="AK1551" s="30">
        <f>IF(Riskregister!$E$10="",0,COUNTIF(BK$4:BK$53,"&lt;"&amp;AI1551)*IF(AJ1551&lt;0.5,Riskregister!$K$10+(Riskregister!$L$10-Riskregister!$K$10)*SQRT(AJ1551/2),Riskregister!$L$10-(Riskregister!$L$10-Riskregister!$K$10)*SQRT((1-AJ1551)/2)))</f>
        <v>0</v>
      </c>
      <c r="AL1551" s="30">
        <f t="shared" ca="1" si="955"/>
        <v>0.85891903362046296</v>
      </c>
      <c r="AM1551" s="30">
        <f t="shared" ca="1" si="955"/>
        <v>0.45626691892439586</v>
      </c>
      <c r="AN1551" s="30">
        <f>IF(Riskregister!$E$11="",0,COUNTIF(BL$4:BL$53,"&lt;"&amp;AL1551)*IF(AM1551&lt;0.5,Riskregister!$K$11+(Riskregister!$L$11-Riskregister!$K$11)*SQRT(AM1551/2),Riskregister!$L$11-(Riskregister!$L$11-Riskregister!$K$11)*SQRT((1-AM1551)/2)))</f>
        <v>0</v>
      </c>
      <c r="AO1551" s="30">
        <f t="shared" ca="1" si="956"/>
        <v>5.7818929312695722E-2</v>
      </c>
      <c r="AP1551" s="30">
        <f t="shared" ca="1" si="956"/>
        <v>0.53206933374374943</v>
      </c>
      <c r="AQ1551" s="30">
        <f>IF(Riskregister!$E$12="",0,COUNTIF(BM$4:BM$53,"&lt;"&amp;AO1551)*IF(AP1551&lt;0.5,Riskregister!$K$12+(Riskregister!$L$12-Riskregister!$K$12)*SQRT(AP1551/2),Riskregister!$L$12-(Riskregister!$L$12-Riskregister!$K$12)*SQRT((1-AP1551)/2)))</f>
        <v>0</v>
      </c>
      <c r="AR1551" s="30">
        <f t="shared" ca="1" si="957"/>
        <v>0.49093360519945894</v>
      </c>
      <c r="AS1551" s="30">
        <f t="shared" ca="1" si="957"/>
        <v>3.6261376021201608E-2</v>
      </c>
      <c r="AT1551" s="30">
        <f>IF(Riskregister!$E$13="",0,COUNTIF(BN$4:BN$53,"&lt;"&amp;AR1551)*IF(AS1551&lt;0.5,Riskregister!$K$13+(Riskregister!$L$13-Riskregister!$K$13)*SQRT(AS1551/2),Riskregister!$L$13-(Riskregister!$L$13-Riskregister!$K$13)*SQRT((1-AS1551)/2)))</f>
        <v>0</v>
      </c>
      <c r="AU1551" s="30">
        <f t="shared" ca="1" si="958"/>
        <v>0.34878602641364354</v>
      </c>
      <c r="AV1551" s="30">
        <f t="shared" ca="1" si="958"/>
        <v>0.43690589704262672</v>
      </c>
      <c r="AW1551" s="30">
        <f>IF(Riskregister!$E$14="",0,COUNTIF(BO$4:BO$53,"&lt;"&amp;AU1551)*IF(AV1551&lt;0.5,Riskregister!$K$14+(Riskregister!$L$14-Riskregister!$K$14)*SQRT(AV1551/2),Riskregister!$L$14-(Riskregister!$L$14-Riskregister!$K$14)*SQRT((1-AV1551)/2)))</f>
        <v>0</v>
      </c>
      <c r="AX1551" s="30">
        <f t="shared" ca="1" si="959"/>
        <v>0.20788453218835379</v>
      </c>
      <c r="AY1551" s="30">
        <f t="shared" ca="1" si="959"/>
        <v>0.91155153181921278</v>
      </c>
      <c r="AZ1551" s="30">
        <f>IF(Riskregister!$E$15="",0,COUNTIF(BP$4:BP$53,"&lt;"&amp;AX1551)*IF(AY1551&lt;0.5,Riskregister!$K$15+(Riskregister!$L$15-Riskregister!$K$15)*SQRT(AY1551/2),Riskregister!$L$15-(Riskregister!$L$15-Riskregister!$K$15)*SQRT((1-AY1551)/2)))</f>
        <v>0</v>
      </c>
      <c r="BA1551" s="30">
        <f t="shared" ca="1" si="960"/>
        <v>4.4611960505059223E-2</v>
      </c>
      <c r="BB1551" s="30">
        <f t="shared" ca="1" si="960"/>
        <v>0.49027079158564968</v>
      </c>
      <c r="BC1551" s="30">
        <f>IF(Riskregister!$E$16="",0,COUNTIF(BQ$4:BQ$53,"&lt;"&amp;BA1551)*IF(BB1551&lt;0.5,Riskregister!$K$16+(Riskregister!$L$16-Riskregister!$K$16)*SQRT(BB1551/2),Riskregister!$L$16-(Riskregister!$L$16-Riskregister!$K$16)*SQRT((1-BB1551)/2)))</f>
        <v>0</v>
      </c>
      <c r="BD1551" s="30">
        <f t="shared" ca="1" si="948"/>
        <v>2586429.9508301364</v>
      </c>
    </row>
    <row r="1552" spans="20:56" x14ac:dyDescent="0.35">
      <c r="T1552" s="30">
        <f t="shared" ca="1" si="949"/>
        <v>0.97062013358908161</v>
      </c>
      <c r="U1552" s="30">
        <f t="shared" ca="1" si="949"/>
        <v>0.72722979189088699</v>
      </c>
      <c r="V1552" s="30">
        <f ca="1">IF(Riskregister!$E$5="",0,COUNTIF(BF$4:BF$53,"&lt;"&amp;T1552)*IF(U1552&lt;0.5,Riskregister!$K$5+(Riskregister!$L$5-Riskregister!$K$5)*SQRT(U1552/2),Riskregister!$L$5-(Riskregister!$L$5-Riskregister!$K$5)*SQRT((1-U1552)/2)))</f>
        <v>3470507.2589340503</v>
      </c>
      <c r="W1552" s="30">
        <f t="shared" ca="1" si="950"/>
        <v>0.80967243930447441</v>
      </c>
      <c r="X1552" s="30">
        <f t="shared" ca="1" si="950"/>
        <v>0.31308955297863417</v>
      </c>
      <c r="Y1552" s="30">
        <f ca="1">IF(Riskregister!$E$6="",0,COUNTIF(BG$4:BG$53,"&lt;"&amp;W1552)*IF(X1552&lt;0.5,Riskregister!$K$6+(Riskregister!$L$6-Riskregister!$K$6)*SQRT(X1552/2),Riskregister!$L$6-(Riskregister!$L$6-Riskregister!$K$6)*SQRT((1-X1552)/2)))</f>
        <v>2736549.9484983934</v>
      </c>
      <c r="Z1552" s="30">
        <f t="shared" ca="1" si="951"/>
        <v>0.62628800949762353</v>
      </c>
      <c r="AA1552" s="30">
        <f t="shared" ca="1" si="951"/>
        <v>0.70802320183134426</v>
      </c>
      <c r="AB1552" s="30">
        <f ca="1">IF(Riskregister!$E$7="",0,COUNTIF(BH$4:BH$53,"&lt;"&amp;Z1552)*IF(AA1552&lt;0.5,Riskregister!$K$7+(Riskregister!$L$7-Riskregister!$K$7)*SQRT(AA1552/2),Riskregister!$L$7-(Riskregister!$L$7-Riskregister!$K$7)*SQRT((1-AA1552)/2)))</f>
        <v>1863893.5073915585</v>
      </c>
      <c r="AC1552" s="30">
        <f t="shared" ca="1" si="952"/>
        <v>1.3122167547788943E-2</v>
      </c>
      <c r="AD1552" s="30">
        <f t="shared" ca="1" si="952"/>
        <v>0.97138841466957593</v>
      </c>
      <c r="AE1552" s="30">
        <f ca="1">IF(Riskregister!$E$8="",0,COUNTIF(BI$4:BI$53,"&lt;"&amp;AC1552)*IF(AD1552&lt;0.5,Riskregister!$K$8+(Riskregister!$L$8-Riskregister!$K$8)*SQRT(AD1552/2),Riskregister!$L$8-(Riskregister!$L$8-Riskregister!$K$8)*SQRT((1-AD1552)/2)))</f>
        <v>0</v>
      </c>
      <c r="AF1552" s="30">
        <f t="shared" ca="1" si="953"/>
        <v>0.62525657658970468</v>
      </c>
      <c r="AG1552" s="30">
        <f t="shared" ca="1" si="953"/>
        <v>0.32522377465423924</v>
      </c>
      <c r="AH1552" s="30">
        <f>IF(Riskregister!$E$9="",0,COUNTIF(BJ$4:BJ$53,"&lt;"&amp;AF1552)*IF(AG1552&lt;0.5,Riskregister!$K$9+(Riskregister!$L$9-Riskregister!$K$9)*SQRT(AG1552/2),Riskregister!$L$9-(Riskregister!$L$9-Riskregister!$K$9)*SQRT((1-AG1552)/2)))</f>
        <v>0</v>
      </c>
      <c r="AI1552" s="30">
        <f t="shared" ca="1" si="954"/>
        <v>0.9066340105178774</v>
      </c>
      <c r="AJ1552" s="30">
        <f t="shared" ca="1" si="954"/>
        <v>0.30434118961833501</v>
      </c>
      <c r="AK1552" s="30">
        <f>IF(Riskregister!$E$10="",0,COUNTIF(BK$4:BK$53,"&lt;"&amp;AI1552)*IF(AJ1552&lt;0.5,Riskregister!$K$10+(Riskregister!$L$10-Riskregister!$K$10)*SQRT(AJ1552/2),Riskregister!$L$10-(Riskregister!$L$10-Riskregister!$K$10)*SQRT((1-AJ1552)/2)))</f>
        <v>0</v>
      </c>
      <c r="AL1552" s="30">
        <f t="shared" ca="1" si="955"/>
        <v>0.20095026618073342</v>
      </c>
      <c r="AM1552" s="30">
        <f t="shared" ca="1" si="955"/>
        <v>0.11223091264700102</v>
      </c>
      <c r="AN1552" s="30">
        <f>IF(Riskregister!$E$11="",0,COUNTIF(BL$4:BL$53,"&lt;"&amp;AL1552)*IF(AM1552&lt;0.5,Riskregister!$K$11+(Riskregister!$L$11-Riskregister!$K$11)*SQRT(AM1552/2),Riskregister!$L$11-(Riskregister!$L$11-Riskregister!$K$11)*SQRT((1-AM1552)/2)))</f>
        <v>0</v>
      </c>
      <c r="AO1552" s="30">
        <f t="shared" ca="1" si="956"/>
        <v>0.95639714510416274</v>
      </c>
      <c r="AP1552" s="30">
        <f t="shared" ca="1" si="956"/>
        <v>0.18671140200659808</v>
      </c>
      <c r="AQ1552" s="30">
        <f>IF(Riskregister!$E$12="",0,COUNTIF(BM$4:BM$53,"&lt;"&amp;AO1552)*IF(AP1552&lt;0.5,Riskregister!$K$12+(Riskregister!$L$12-Riskregister!$K$12)*SQRT(AP1552/2),Riskregister!$L$12-(Riskregister!$L$12-Riskregister!$K$12)*SQRT((1-AP1552)/2)))</f>
        <v>0</v>
      </c>
      <c r="AR1552" s="30">
        <f t="shared" ca="1" si="957"/>
        <v>0.53889390604817067</v>
      </c>
      <c r="AS1552" s="30">
        <f t="shared" ca="1" si="957"/>
        <v>0.66472943571845999</v>
      </c>
      <c r="AT1552" s="30">
        <f>IF(Riskregister!$E$13="",0,COUNTIF(BN$4:BN$53,"&lt;"&amp;AR1552)*IF(AS1552&lt;0.5,Riskregister!$K$13+(Riskregister!$L$13-Riskregister!$K$13)*SQRT(AS1552/2),Riskregister!$L$13-(Riskregister!$L$13-Riskregister!$K$13)*SQRT((1-AS1552)/2)))</f>
        <v>0</v>
      </c>
      <c r="AU1552" s="30">
        <f t="shared" ca="1" si="958"/>
        <v>0.41432293883842519</v>
      </c>
      <c r="AV1552" s="30">
        <f t="shared" ca="1" si="958"/>
        <v>0.75055132190770713</v>
      </c>
      <c r="AW1552" s="30">
        <f>IF(Riskregister!$E$14="",0,COUNTIF(BO$4:BO$53,"&lt;"&amp;AU1552)*IF(AV1552&lt;0.5,Riskregister!$K$14+(Riskregister!$L$14-Riskregister!$K$14)*SQRT(AV1552/2),Riskregister!$L$14-(Riskregister!$L$14-Riskregister!$K$14)*SQRT((1-AV1552)/2)))</f>
        <v>0</v>
      </c>
      <c r="AX1552" s="30">
        <f t="shared" ca="1" si="959"/>
        <v>0.84424605586847334</v>
      </c>
      <c r="AY1552" s="30">
        <f t="shared" ca="1" si="959"/>
        <v>0.2238779491513726</v>
      </c>
      <c r="AZ1552" s="30">
        <f>IF(Riskregister!$E$15="",0,COUNTIF(BP$4:BP$53,"&lt;"&amp;AX1552)*IF(AY1552&lt;0.5,Riskregister!$K$15+(Riskregister!$L$15-Riskregister!$K$15)*SQRT(AY1552/2),Riskregister!$L$15-(Riskregister!$L$15-Riskregister!$K$15)*SQRT((1-AY1552)/2)))</f>
        <v>0</v>
      </c>
      <c r="BA1552" s="30">
        <f t="shared" ca="1" si="960"/>
        <v>0.91553093749656644</v>
      </c>
      <c r="BB1552" s="30">
        <f t="shared" ca="1" si="960"/>
        <v>0.52697952860997155</v>
      </c>
      <c r="BC1552" s="30">
        <f>IF(Riskregister!$E$16="",0,COUNTIF(BQ$4:BQ$53,"&lt;"&amp;BA1552)*IF(BB1552&lt;0.5,Riskregister!$K$16+(Riskregister!$L$16-Riskregister!$K$16)*SQRT(BB1552/2),Riskregister!$L$16-(Riskregister!$L$16-Riskregister!$K$16)*SQRT((1-BB1552)/2)))</f>
        <v>0</v>
      </c>
      <c r="BD1552" s="30">
        <f t="shared" ca="1" si="948"/>
        <v>8070950.7148240022</v>
      </c>
    </row>
    <row r="1553" spans="20:56" x14ac:dyDescent="0.35">
      <c r="T1553" s="30">
        <f t="shared" ca="1" si="949"/>
        <v>0.24961156409736807</v>
      </c>
      <c r="U1553" s="30">
        <f t="shared" ca="1" si="949"/>
        <v>0.19606861413518772</v>
      </c>
      <c r="V1553" s="30">
        <f ca="1">IF(Riskregister!$E$5="",0,COUNTIF(BF$4:BF$53,"&lt;"&amp;T1553)*IF(U1553&lt;0.5,Riskregister!$K$5+(Riskregister!$L$5-Riskregister!$K$5)*SQRT(U1553/2),Riskregister!$L$5-(Riskregister!$L$5-Riskregister!$K$5)*SQRT((1-U1553)/2)))</f>
        <v>581793.87630811112</v>
      </c>
      <c r="W1553" s="30">
        <f t="shared" ca="1" si="950"/>
        <v>0.24668165885271964</v>
      </c>
      <c r="X1553" s="30">
        <f t="shared" ca="1" si="950"/>
        <v>0.40649955511753677</v>
      </c>
      <c r="Y1553" s="30">
        <f ca="1">IF(Riskregister!$E$6="",0,COUNTIF(BG$4:BG$53,"&lt;"&amp;W1553)*IF(X1553&lt;0.5,Riskregister!$K$6+(Riskregister!$L$6-Riskregister!$K$6)*SQRT(X1553/2),Riskregister!$L$6-(Riskregister!$L$6-Riskregister!$K$6)*SQRT((1-X1553)/2)))</f>
        <v>1011498.1696161794</v>
      </c>
      <c r="Z1553" s="30">
        <f t="shared" ca="1" si="951"/>
        <v>0.28056009339357835</v>
      </c>
      <c r="AA1553" s="30">
        <f t="shared" ca="1" si="951"/>
        <v>0.40128539109589911</v>
      </c>
      <c r="AB1553" s="30">
        <f ca="1">IF(Riskregister!$E$7="",0,COUNTIF(BH$4:BH$53,"&lt;"&amp;Z1553)*IF(AA1553&lt;0.5,Riskregister!$K$7+(Riskregister!$L$7-Riskregister!$K$7)*SQRT(AA1553/2),Riskregister!$L$7-(Riskregister!$L$7-Riskregister!$K$7)*SQRT((1-AA1553)/2)))</f>
        <v>1033880.2555974958</v>
      </c>
      <c r="AC1553" s="30">
        <f t="shared" ca="1" si="952"/>
        <v>0.71227626938385491</v>
      </c>
      <c r="AD1553" s="30">
        <f t="shared" ca="1" si="952"/>
        <v>0.44306054045992438</v>
      </c>
      <c r="AE1553" s="30">
        <f ca="1">IF(Riskregister!$E$8="",0,COUNTIF(BI$4:BI$53,"&lt;"&amp;AC1553)*IF(AD1553&lt;0.5,Riskregister!$K$8+(Riskregister!$L$8-Riskregister!$K$8)*SQRT(AD1553/2),Riskregister!$L$8-(Riskregister!$L$8-Riskregister!$K$8)*SQRT((1-AD1553)/2)))</f>
        <v>10048596.425991969</v>
      </c>
      <c r="AF1553" s="30">
        <f t="shared" ca="1" si="953"/>
        <v>0.15572937915815244</v>
      </c>
      <c r="AG1553" s="30">
        <f t="shared" ca="1" si="953"/>
        <v>0.60443662051719993</v>
      </c>
      <c r="AH1553" s="30">
        <f>IF(Riskregister!$E$9="",0,COUNTIF(BJ$4:BJ$53,"&lt;"&amp;AF1553)*IF(AG1553&lt;0.5,Riskregister!$K$9+(Riskregister!$L$9-Riskregister!$K$9)*SQRT(AG1553/2),Riskregister!$L$9-(Riskregister!$L$9-Riskregister!$K$9)*SQRT((1-AG1553)/2)))</f>
        <v>0</v>
      </c>
      <c r="AI1553" s="30">
        <f t="shared" ca="1" si="954"/>
        <v>0.23625045438291281</v>
      </c>
      <c r="AJ1553" s="30">
        <f t="shared" ca="1" si="954"/>
        <v>0.92594170812459331</v>
      </c>
      <c r="AK1553" s="30">
        <f>IF(Riskregister!$E$10="",0,COUNTIF(BK$4:BK$53,"&lt;"&amp;AI1553)*IF(AJ1553&lt;0.5,Riskregister!$K$10+(Riskregister!$L$10-Riskregister!$K$10)*SQRT(AJ1553/2),Riskregister!$L$10-(Riskregister!$L$10-Riskregister!$K$10)*SQRT((1-AJ1553)/2)))</f>
        <v>0</v>
      </c>
      <c r="AL1553" s="30">
        <f t="shared" ca="1" si="955"/>
        <v>0.11281019673014492</v>
      </c>
      <c r="AM1553" s="30">
        <f t="shared" ca="1" si="955"/>
        <v>0.6623867255427075</v>
      </c>
      <c r="AN1553" s="30">
        <f>IF(Riskregister!$E$11="",0,COUNTIF(BL$4:BL$53,"&lt;"&amp;AL1553)*IF(AM1553&lt;0.5,Riskregister!$K$11+(Riskregister!$L$11-Riskregister!$K$11)*SQRT(AM1553/2),Riskregister!$L$11-(Riskregister!$L$11-Riskregister!$K$11)*SQRT((1-AM1553)/2)))</f>
        <v>0</v>
      </c>
      <c r="AO1553" s="30">
        <f t="shared" ca="1" si="956"/>
        <v>0.72123678754090081</v>
      </c>
      <c r="AP1553" s="30">
        <f t="shared" ca="1" si="956"/>
        <v>0.48198824424309739</v>
      </c>
      <c r="AQ1553" s="30">
        <f>IF(Riskregister!$E$12="",0,COUNTIF(BM$4:BM$53,"&lt;"&amp;AO1553)*IF(AP1553&lt;0.5,Riskregister!$K$12+(Riskregister!$L$12-Riskregister!$K$12)*SQRT(AP1553/2),Riskregister!$L$12-(Riskregister!$L$12-Riskregister!$K$12)*SQRT((1-AP1553)/2)))</f>
        <v>0</v>
      </c>
      <c r="AR1553" s="30">
        <f t="shared" ca="1" si="957"/>
        <v>0.65541589315755278</v>
      </c>
      <c r="AS1553" s="30">
        <f t="shared" ca="1" si="957"/>
        <v>0.21112974902763559</v>
      </c>
      <c r="AT1553" s="30">
        <f>IF(Riskregister!$E$13="",0,COUNTIF(BN$4:BN$53,"&lt;"&amp;AR1553)*IF(AS1553&lt;0.5,Riskregister!$K$13+(Riskregister!$L$13-Riskregister!$K$13)*SQRT(AS1553/2),Riskregister!$L$13-(Riskregister!$L$13-Riskregister!$K$13)*SQRT((1-AS1553)/2)))</f>
        <v>0</v>
      </c>
      <c r="AU1553" s="30">
        <f t="shared" ca="1" si="958"/>
        <v>0.78839801341700366</v>
      </c>
      <c r="AV1553" s="30">
        <f t="shared" ca="1" si="958"/>
        <v>0.7946149706159793</v>
      </c>
      <c r="AW1553" s="30">
        <f>IF(Riskregister!$E$14="",0,COUNTIF(BO$4:BO$53,"&lt;"&amp;AU1553)*IF(AV1553&lt;0.5,Riskregister!$K$14+(Riskregister!$L$14-Riskregister!$K$14)*SQRT(AV1553/2),Riskregister!$L$14-(Riskregister!$L$14-Riskregister!$K$14)*SQRT((1-AV1553)/2)))</f>
        <v>0</v>
      </c>
      <c r="AX1553" s="30">
        <f t="shared" ca="1" si="959"/>
        <v>0.3368974739315056</v>
      </c>
      <c r="AY1553" s="30">
        <f t="shared" ca="1" si="959"/>
        <v>0.33965836096755964</v>
      </c>
      <c r="AZ1553" s="30">
        <f>IF(Riskregister!$E$15="",0,COUNTIF(BP$4:BP$53,"&lt;"&amp;AX1553)*IF(AY1553&lt;0.5,Riskregister!$K$15+(Riskregister!$L$15-Riskregister!$K$15)*SQRT(AY1553/2),Riskregister!$L$15-(Riskregister!$L$15-Riskregister!$K$15)*SQRT((1-AY1553)/2)))</f>
        <v>0</v>
      </c>
      <c r="BA1553" s="30">
        <f t="shared" ca="1" si="960"/>
        <v>0.22514165469350367</v>
      </c>
      <c r="BB1553" s="30">
        <f t="shared" ca="1" si="960"/>
        <v>0.34429762693715882</v>
      </c>
      <c r="BC1553" s="30">
        <f>IF(Riskregister!$E$16="",0,COUNTIF(BQ$4:BQ$53,"&lt;"&amp;BA1553)*IF(BB1553&lt;0.5,Riskregister!$K$16+(Riskregister!$L$16-Riskregister!$K$16)*SQRT(BB1553/2),Riskregister!$L$16-(Riskregister!$L$16-Riskregister!$K$16)*SQRT((1-BB1553)/2)))</f>
        <v>0</v>
      </c>
      <c r="BD1553" s="30">
        <f t="shared" ca="1" si="948"/>
        <v>12675768.727513757</v>
      </c>
    </row>
    <row r="1554" spans="20:56" x14ac:dyDescent="0.35">
      <c r="T1554" s="30">
        <f t="shared" ca="1" si="949"/>
        <v>0.32409196185566247</v>
      </c>
      <c r="U1554" s="30">
        <f t="shared" ca="1" si="949"/>
        <v>0.68480841990647134</v>
      </c>
      <c r="V1554" s="30">
        <f ca="1">IF(Riskregister!$E$5="",0,COUNTIF(BF$4:BF$53,"&lt;"&amp;T1554)*IF(U1554&lt;0.5,Riskregister!$K$5+(Riskregister!$L$5-Riskregister!$K$5)*SQRT(U1554/2),Riskregister!$L$5-(Riskregister!$L$5-Riskregister!$K$5)*SQRT((1-U1554)/2)))</f>
        <v>1264072.4607185894</v>
      </c>
      <c r="W1554" s="30">
        <f t="shared" ca="1" si="950"/>
        <v>0.68698611328542358</v>
      </c>
      <c r="X1554" s="30">
        <f t="shared" ca="1" si="950"/>
        <v>0.73440224979108681</v>
      </c>
      <c r="Y1554" s="30">
        <f ca="1">IF(Riskregister!$E$6="",0,COUNTIF(BG$4:BG$53,"&lt;"&amp;W1554)*IF(X1554&lt;0.5,Riskregister!$K$6+(Riskregister!$L$6-Riskregister!$K$6)*SQRT(X1554/2),Riskregister!$L$6-(Riskregister!$L$6-Riskregister!$K$6)*SQRT((1-X1554)/2)))</f>
        <v>2688103.1209146972</v>
      </c>
      <c r="Z1554" s="30">
        <f t="shared" ca="1" si="951"/>
        <v>0.43110592795672864</v>
      </c>
      <c r="AA1554" s="30">
        <f t="shared" ca="1" si="951"/>
        <v>0.54228023635268763</v>
      </c>
      <c r="AB1554" s="30">
        <f ca="1">IF(Riskregister!$E$7="",0,COUNTIF(BH$4:BH$53,"&lt;"&amp;Z1554)*IF(AA1554&lt;0.5,Riskregister!$K$7+(Riskregister!$L$7-Riskregister!$K$7)*SQRT(AA1554/2),Riskregister!$L$7-(Riskregister!$L$7-Riskregister!$K$7)*SQRT((1-AA1554)/2)))</f>
        <v>1395374.6574755723</v>
      </c>
      <c r="AC1554" s="30">
        <f t="shared" ca="1" si="952"/>
        <v>0.39448481810741731</v>
      </c>
      <c r="AD1554" s="30">
        <f t="shared" ca="1" si="952"/>
        <v>0.83902673211442991</v>
      </c>
      <c r="AE1554" s="30">
        <f ca="1">IF(Riskregister!$E$8="",0,COUNTIF(BI$4:BI$53,"&lt;"&amp;AC1554)*IF(AD1554&lt;0.5,Riskregister!$K$8+(Riskregister!$L$8-Riskregister!$K$8)*SQRT(AD1554/2),Riskregister!$L$8-(Riskregister!$L$8-Riskregister!$K$8)*SQRT((1-AD1554)/2)))</f>
        <v>7333204.3619383797</v>
      </c>
      <c r="AF1554" s="30">
        <f t="shared" ca="1" si="953"/>
        <v>0.52061930918132271</v>
      </c>
      <c r="AG1554" s="30">
        <f t="shared" ca="1" si="953"/>
        <v>0.91207816389392504</v>
      </c>
      <c r="AH1554" s="30">
        <f>IF(Riskregister!$E$9="",0,COUNTIF(BJ$4:BJ$53,"&lt;"&amp;AF1554)*IF(AG1554&lt;0.5,Riskregister!$K$9+(Riskregister!$L$9-Riskregister!$K$9)*SQRT(AG1554/2),Riskregister!$L$9-(Riskregister!$L$9-Riskregister!$K$9)*SQRT((1-AG1554)/2)))</f>
        <v>0</v>
      </c>
      <c r="AI1554" s="30">
        <f t="shared" ca="1" si="954"/>
        <v>2.8726632500343574E-2</v>
      </c>
      <c r="AJ1554" s="30">
        <f t="shared" ca="1" si="954"/>
        <v>0.40527242735104507</v>
      </c>
      <c r="AK1554" s="30">
        <f>IF(Riskregister!$E$10="",0,COUNTIF(BK$4:BK$53,"&lt;"&amp;AI1554)*IF(AJ1554&lt;0.5,Riskregister!$K$10+(Riskregister!$L$10-Riskregister!$K$10)*SQRT(AJ1554/2),Riskregister!$L$10-(Riskregister!$L$10-Riskregister!$K$10)*SQRT((1-AJ1554)/2)))</f>
        <v>0</v>
      </c>
      <c r="AL1554" s="30">
        <f t="shared" ca="1" si="955"/>
        <v>7.0605473978326838E-2</v>
      </c>
      <c r="AM1554" s="30">
        <f t="shared" ca="1" si="955"/>
        <v>0.70237853675628337</v>
      </c>
      <c r="AN1554" s="30">
        <f>IF(Riskregister!$E$11="",0,COUNTIF(BL$4:BL$53,"&lt;"&amp;AL1554)*IF(AM1554&lt;0.5,Riskregister!$K$11+(Riskregister!$L$11-Riskregister!$K$11)*SQRT(AM1554/2),Riskregister!$L$11-(Riskregister!$L$11-Riskregister!$K$11)*SQRT((1-AM1554)/2)))</f>
        <v>0</v>
      </c>
      <c r="AO1554" s="30">
        <f t="shared" ca="1" si="956"/>
        <v>0.31876966378954819</v>
      </c>
      <c r="AP1554" s="30">
        <f t="shared" ca="1" si="956"/>
        <v>0.8862204942515024</v>
      </c>
      <c r="AQ1554" s="30">
        <f>IF(Riskregister!$E$12="",0,COUNTIF(BM$4:BM$53,"&lt;"&amp;AO1554)*IF(AP1554&lt;0.5,Riskregister!$K$12+(Riskregister!$L$12-Riskregister!$K$12)*SQRT(AP1554/2),Riskregister!$L$12-(Riskregister!$L$12-Riskregister!$K$12)*SQRT((1-AP1554)/2)))</f>
        <v>0</v>
      </c>
      <c r="AR1554" s="30">
        <f t="shared" ca="1" si="957"/>
        <v>0.17715203623879794</v>
      </c>
      <c r="AS1554" s="30">
        <f t="shared" ca="1" si="957"/>
        <v>0.39082122953075171</v>
      </c>
      <c r="AT1554" s="30">
        <f>IF(Riskregister!$E$13="",0,COUNTIF(BN$4:BN$53,"&lt;"&amp;AR1554)*IF(AS1554&lt;0.5,Riskregister!$K$13+(Riskregister!$L$13-Riskregister!$K$13)*SQRT(AS1554/2),Riskregister!$L$13-(Riskregister!$L$13-Riskregister!$K$13)*SQRT((1-AS1554)/2)))</f>
        <v>0</v>
      </c>
      <c r="AU1554" s="30">
        <f t="shared" ca="1" si="958"/>
        <v>0.98595174623604909</v>
      </c>
      <c r="AV1554" s="30">
        <f t="shared" ca="1" si="958"/>
        <v>0.1545436258136631</v>
      </c>
      <c r="AW1554" s="30">
        <f>IF(Riskregister!$E$14="",0,COUNTIF(BO$4:BO$53,"&lt;"&amp;AU1554)*IF(AV1554&lt;0.5,Riskregister!$K$14+(Riskregister!$L$14-Riskregister!$K$14)*SQRT(AV1554/2),Riskregister!$L$14-(Riskregister!$L$14-Riskregister!$K$14)*SQRT((1-AV1554)/2)))</f>
        <v>0</v>
      </c>
      <c r="AX1554" s="30">
        <f t="shared" ca="1" si="959"/>
        <v>0.56585011445775213</v>
      </c>
      <c r="AY1554" s="30">
        <f t="shared" ca="1" si="959"/>
        <v>0.25639427744738885</v>
      </c>
      <c r="AZ1554" s="30">
        <f>IF(Riskregister!$E$15="",0,COUNTIF(BP$4:BP$53,"&lt;"&amp;AX1554)*IF(AY1554&lt;0.5,Riskregister!$K$15+(Riskregister!$L$15-Riskregister!$K$15)*SQRT(AY1554/2),Riskregister!$L$15-(Riskregister!$L$15-Riskregister!$K$15)*SQRT((1-AY1554)/2)))</f>
        <v>0</v>
      </c>
      <c r="BA1554" s="30">
        <f t="shared" ca="1" si="960"/>
        <v>0.67700329893220323</v>
      </c>
      <c r="BB1554" s="30">
        <f t="shared" ca="1" si="960"/>
        <v>0.9816571870914107</v>
      </c>
      <c r="BC1554" s="30">
        <f>IF(Riskregister!$E$16="",0,COUNTIF(BQ$4:BQ$53,"&lt;"&amp;BA1554)*IF(BB1554&lt;0.5,Riskregister!$K$16+(Riskregister!$L$16-Riskregister!$K$16)*SQRT(BB1554/2),Riskregister!$L$16-(Riskregister!$L$16-Riskregister!$K$16)*SQRT((1-BB1554)/2)))</f>
        <v>0</v>
      </c>
      <c r="BD1554" s="30">
        <f t="shared" ca="1" si="948"/>
        <v>12680754.601047238</v>
      </c>
    </row>
    <row r="1555" spans="20:56" x14ac:dyDescent="0.35">
      <c r="T1555" s="30">
        <f t="shared" ca="1" si="949"/>
        <v>0.30001989281973585</v>
      </c>
      <c r="U1555" s="30">
        <f t="shared" ca="1" si="949"/>
        <v>4.0101760726673041E-2</v>
      </c>
      <c r="V1555" s="30">
        <f ca="1">IF(Riskregister!$E$5="",0,COUNTIF(BF$4:BF$53,"&lt;"&amp;T1555)*IF(U1555&lt;0.5,Riskregister!$K$5+(Riskregister!$L$5-Riskregister!$K$5)*SQRT(U1555/2),Riskregister!$L$5-(Riskregister!$L$5-Riskregister!$K$5)*SQRT((1-U1555)/2)))</f>
        <v>427441.01809975697</v>
      </c>
      <c r="W1555" s="30">
        <f t="shared" ca="1" si="950"/>
        <v>0.40447802725288184</v>
      </c>
      <c r="X1555" s="30">
        <f t="shared" ca="1" si="950"/>
        <v>0.18136471782298325</v>
      </c>
      <c r="Y1555" s="30">
        <f ca="1">IF(Riskregister!$E$6="",0,COUNTIF(BG$4:BG$53,"&lt;"&amp;W1555)*IF(X1555&lt;0.5,Riskregister!$K$6+(Riskregister!$L$6-Riskregister!$K$6)*SQRT(X1555/2),Riskregister!$L$6-(Riskregister!$L$6-Riskregister!$K$6)*SQRT((1-X1555)/2)))</f>
        <v>742043.2112601659</v>
      </c>
      <c r="Z1555" s="30">
        <f t="shared" ca="1" si="951"/>
        <v>0.18947405885824264</v>
      </c>
      <c r="AA1555" s="30">
        <f t="shared" ca="1" si="951"/>
        <v>0.52659777925893347</v>
      </c>
      <c r="AB1555" s="30">
        <f ca="1">IF(Riskregister!$E$7="",0,COUNTIF(BH$4:BH$53,"&lt;"&amp;Z1555)*IF(AA1555&lt;0.5,Riskregister!$K$7+(Riskregister!$L$7-Riskregister!$K$7)*SQRT(AA1555/2),Riskregister!$L$7-(Riskregister!$L$7-Riskregister!$K$7)*SQRT((1-AA1555)/2)))</f>
        <v>918872.86331680685</v>
      </c>
      <c r="AC1555" s="30">
        <f t="shared" ca="1" si="952"/>
        <v>0.73807880927596525</v>
      </c>
      <c r="AD1555" s="30">
        <f t="shared" ca="1" si="952"/>
        <v>0.10702723106556489</v>
      </c>
      <c r="AE1555" s="30">
        <f ca="1">IF(Riskregister!$E$8="",0,COUNTIF(BI$4:BI$53,"&lt;"&amp;AC1555)*IF(AD1555&lt;0.5,Riskregister!$K$8+(Riskregister!$L$8-Riskregister!$K$8)*SQRT(AD1555/2),Riskregister!$L$8-(Riskregister!$L$8-Riskregister!$K$8)*SQRT((1-AD1555)/2)))</f>
        <v>5549005.8949036421</v>
      </c>
      <c r="AF1555" s="30">
        <f t="shared" ca="1" si="953"/>
        <v>0.57084433694729086</v>
      </c>
      <c r="AG1555" s="30">
        <f t="shared" ca="1" si="953"/>
        <v>1.7928166539796342E-2</v>
      </c>
      <c r="AH1555" s="30">
        <f>IF(Riskregister!$E$9="",0,COUNTIF(BJ$4:BJ$53,"&lt;"&amp;AF1555)*IF(AG1555&lt;0.5,Riskregister!$K$9+(Riskregister!$L$9-Riskregister!$K$9)*SQRT(AG1555/2),Riskregister!$L$9-(Riskregister!$L$9-Riskregister!$K$9)*SQRT((1-AG1555)/2)))</f>
        <v>0</v>
      </c>
      <c r="AI1555" s="30">
        <f t="shared" ca="1" si="954"/>
        <v>0.7680499297891652</v>
      </c>
      <c r="AJ1555" s="30">
        <f t="shared" ca="1" si="954"/>
        <v>0.14404971538987688</v>
      </c>
      <c r="AK1555" s="30">
        <f>IF(Riskregister!$E$10="",0,COUNTIF(BK$4:BK$53,"&lt;"&amp;AI1555)*IF(AJ1555&lt;0.5,Riskregister!$K$10+(Riskregister!$L$10-Riskregister!$K$10)*SQRT(AJ1555/2),Riskregister!$L$10-(Riskregister!$L$10-Riskregister!$K$10)*SQRT((1-AJ1555)/2)))</f>
        <v>0</v>
      </c>
      <c r="AL1555" s="30">
        <f t="shared" ca="1" si="955"/>
        <v>2.2960044385175737E-2</v>
      </c>
      <c r="AM1555" s="30">
        <f t="shared" ca="1" si="955"/>
        <v>0.87508134720022479</v>
      </c>
      <c r="AN1555" s="30">
        <f>IF(Riskregister!$E$11="",0,COUNTIF(BL$4:BL$53,"&lt;"&amp;AL1555)*IF(AM1555&lt;0.5,Riskregister!$K$11+(Riskregister!$L$11-Riskregister!$K$11)*SQRT(AM1555/2),Riskregister!$L$11-(Riskregister!$L$11-Riskregister!$K$11)*SQRT((1-AM1555)/2)))</f>
        <v>0</v>
      </c>
      <c r="AO1555" s="30">
        <f t="shared" ca="1" si="956"/>
        <v>0.62166295633397373</v>
      </c>
      <c r="AP1555" s="30">
        <f t="shared" ca="1" si="956"/>
        <v>6.1704774032072085E-2</v>
      </c>
      <c r="AQ1555" s="30">
        <f>IF(Riskregister!$E$12="",0,COUNTIF(BM$4:BM$53,"&lt;"&amp;AO1555)*IF(AP1555&lt;0.5,Riskregister!$K$12+(Riskregister!$L$12-Riskregister!$K$12)*SQRT(AP1555/2),Riskregister!$L$12-(Riskregister!$L$12-Riskregister!$K$12)*SQRT((1-AP1555)/2)))</f>
        <v>0</v>
      </c>
      <c r="AR1555" s="30">
        <f t="shared" ca="1" si="957"/>
        <v>0.51647999288549118</v>
      </c>
      <c r="AS1555" s="30">
        <f t="shared" ca="1" si="957"/>
        <v>0.1732002029463291</v>
      </c>
      <c r="AT1555" s="30">
        <f>IF(Riskregister!$E$13="",0,COUNTIF(BN$4:BN$53,"&lt;"&amp;AR1555)*IF(AS1555&lt;0.5,Riskregister!$K$13+(Riskregister!$L$13-Riskregister!$K$13)*SQRT(AS1555/2),Riskregister!$L$13-(Riskregister!$L$13-Riskregister!$K$13)*SQRT((1-AS1555)/2)))</f>
        <v>0</v>
      </c>
      <c r="AU1555" s="30">
        <f t="shared" ca="1" si="958"/>
        <v>0.16899535622818007</v>
      </c>
      <c r="AV1555" s="30">
        <f t="shared" ca="1" si="958"/>
        <v>0.75796128194562862</v>
      </c>
      <c r="AW1555" s="30">
        <f>IF(Riskregister!$E$14="",0,COUNTIF(BO$4:BO$53,"&lt;"&amp;AU1555)*IF(AV1555&lt;0.5,Riskregister!$K$14+(Riskregister!$L$14-Riskregister!$K$14)*SQRT(AV1555/2),Riskregister!$L$14-(Riskregister!$L$14-Riskregister!$K$14)*SQRT((1-AV1555)/2)))</f>
        <v>0</v>
      </c>
      <c r="AX1555" s="30">
        <f t="shared" ca="1" si="959"/>
        <v>0.39671128036181269</v>
      </c>
      <c r="AY1555" s="30">
        <f t="shared" ca="1" si="959"/>
        <v>0.95633657591538601</v>
      </c>
      <c r="AZ1555" s="30">
        <f>IF(Riskregister!$E$15="",0,COUNTIF(BP$4:BP$53,"&lt;"&amp;AX1555)*IF(AY1555&lt;0.5,Riskregister!$K$15+(Riskregister!$L$15-Riskregister!$K$15)*SQRT(AY1555/2),Riskregister!$L$15-(Riskregister!$L$15-Riskregister!$K$15)*SQRT((1-AY1555)/2)))</f>
        <v>0</v>
      </c>
      <c r="BA1555" s="30">
        <f t="shared" ca="1" si="960"/>
        <v>0.61308958452670848</v>
      </c>
      <c r="BB1555" s="30">
        <f t="shared" ca="1" si="960"/>
        <v>0.51332567439072785</v>
      </c>
      <c r="BC1555" s="30">
        <f>IF(Riskregister!$E$16="",0,COUNTIF(BQ$4:BQ$53,"&lt;"&amp;BA1555)*IF(BB1555&lt;0.5,Riskregister!$K$16+(Riskregister!$L$16-Riskregister!$K$16)*SQRT(BB1555/2),Riskregister!$L$16-(Riskregister!$L$16-Riskregister!$K$16)*SQRT((1-BB1555)/2)))</f>
        <v>0</v>
      </c>
      <c r="BD1555" s="30">
        <f t="shared" ca="1" si="948"/>
        <v>7637362.987580372</v>
      </c>
    </row>
    <row r="1556" spans="20:56" x14ac:dyDescent="0.35">
      <c r="T1556" s="30">
        <f t="shared" ca="1" si="949"/>
        <v>0.49468656278383338</v>
      </c>
      <c r="U1556" s="30">
        <f t="shared" ca="1" si="949"/>
        <v>1.50496426344775E-2</v>
      </c>
      <c r="V1556" s="30">
        <f ca="1">IF(Riskregister!$E$5="",0,COUNTIF(BF$4:BF$53,"&lt;"&amp;T1556)*IF(U1556&lt;0.5,Riskregister!$K$5+(Riskregister!$L$5-Riskregister!$K$5)*SQRT(U1556/2),Riskregister!$L$5-(Riskregister!$L$5-Riskregister!$K$5)*SQRT((1-U1556)/2)))</f>
        <v>567106.73272988037</v>
      </c>
      <c r="W1556" s="30">
        <f t="shared" ca="1" si="950"/>
        <v>6.2695876872849166E-3</v>
      </c>
      <c r="X1556" s="30">
        <f t="shared" ca="1" si="950"/>
        <v>0.14522813164496196</v>
      </c>
      <c r="Y1556" s="30">
        <f ca="1">IF(Riskregister!$E$6="",0,COUNTIF(BG$4:BG$53,"&lt;"&amp;W1556)*IF(X1556&lt;0.5,Riskregister!$K$6+(Riskregister!$L$6-Riskregister!$K$6)*SQRT(X1556/2),Riskregister!$L$6-(Riskregister!$L$6-Riskregister!$K$6)*SQRT((1-X1556)/2)))</f>
        <v>0</v>
      </c>
      <c r="Z1556" s="30">
        <f t="shared" ca="1" si="951"/>
        <v>0.17898043130415475</v>
      </c>
      <c r="AA1556" s="30">
        <f t="shared" ca="1" si="951"/>
        <v>0.20400972873628687</v>
      </c>
      <c r="AB1556" s="30">
        <f ca="1">IF(Riskregister!$E$7="",0,COUNTIF(BH$4:BH$53,"&lt;"&amp;Z1556)*IF(AA1556&lt;0.5,Riskregister!$K$7+(Riskregister!$L$7-Riskregister!$K$7)*SQRT(AA1556/2),Riskregister!$L$7-(Riskregister!$L$7-Riskregister!$K$7)*SQRT((1-AA1556)/2)))</f>
        <v>647134.80535690929</v>
      </c>
      <c r="AC1556" s="30">
        <f t="shared" ca="1" si="952"/>
        <v>0.5362717278581578</v>
      </c>
      <c r="AD1556" s="30">
        <f t="shared" ca="1" si="952"/>
        <v>0.51883739773523119</v>
      </c>
      <c r="AE1556" s="30">
        <f ca="1">IF(Riskregister!$E$8="",0,COUNTIF(BI$4:BI$53,"&lt;"&amp;AC1556)*IF(AD1556&lt;0.5,Riskregister!$K$8+(Riskregister!$L$8-Riskregister!$K$8)*SQRT(AD1556/2),Riskregister!$L$8-(Riskregister!$L$8-Riskregister!$K$8)*SQRT((1-AD1556)/2)))</f>
        <v>8084078.6240639389</v>
      </c>
      <c r="AF1556" s="30">
        <f t="shared" ca="1" si="953"/>
        <v>0.41047356202157104</v>
      </c>
      <c r="AG1556" s="30">
        <f t="shared" ca="1" si="953"/>
        <v>0.66488027816376971</v>
      </c>
      <c r="AH1556" s="30">
        <f>IF(Riskregister!$E$9="",0,COUNTIF(BJ$4:BJ$53,"&lt;"&amp;AF1556)*IF(AG1556&lt;0.5,Riskregister!$K$9+(Riskregister!$L$9-Riskregister!$K$9)*SQRT(AG1556/2),Riskregister!$L$9-(Riskregister!$L$9-Riskregister!$K$9)*SQRT((1-AG1556)/2)))</f>
        <v>0</v>
      </c>
      <c r="AI1556" s="30">
        <f t="shared" ca="1" si="954"/>
        <v>0.10936708587272048</v>
      </c>
      <c r="AJ1556" s="30">
        <f t="shared" ca="1" si="954"/>
        <v>0.16268053506086433</v>
      </c>
      <c r="AK1556" s="30">
        <f>IF(Riskregister!$E$10="",0,COUNTIF(BK$4:BK$53,"&lt;"&amp;AI1556)*IF(AJ1556&lt;0.5,Riskregister!$K$10+(Riskregister!$L$10-Riskregister!$K$10)*SQRT(AJ1556/2),Riskregister!$L$10-(Riskregister!$L$10-Riskregister!$K$10)*SQRT((1-AJ1556)/2)))</f>
        <v>0</v>
      </c>
      <c r="AL1556" s="30">
        <f t="shared" ca="1" si="955"/>
        <v>0.4918578524667041</v>
      </c>
      <c r="AM1556" s="30">
        <f t="shared" ca="1" si="955"/>
        <v>0.99975207503855257</v>
      </c>
      <c r="AN1556" s="30">
        <f>IF(Riskregister!$E$11="",0,COUNTIF(BL$4:BL$53,"&lt;"&amp;AL1556)*IF(AM1556&lt;0.5,Riskregister!$K$11+(Riskregister!$L$11-Riskregister!$K$11)*SQRT(AM1556/2),Riskregister!$L$11-(Riskregister!$L$11-Riskregister!$K$11)*SQRT((1-AM1556)/2)))</f>
        <v>0</v>
      </c>
      <c r="AO1556" s="30">
        <f t="shared" ca="1" si="956"/>
        <v>0.70766111915848096</v>
      </c>
      <c r="AP1556" s="30">
        <f t="shared" ca="1" si="956"/>
        <v>0.93009325090295503</v>
      </c>
      <c r="AQ1556" s="30">
        <f>IF(Riskregister!$E$12="",0,COUNTIF(BM$4:BM$53,"&lt;"&amp;AO1556)*IF(AP1556&lt;0.5,Riskregister!$K$12+(Riskregister!$L$12-Riskregister!$K$12)*SQRT(AP1556/2),Riskregister!$L$12-(Riskregister!$L$12-Riskregister!$K$12)*SQRT((1-AP1556)/2)))</f>
        <v>0</v>
      </c>
      <c r="AR1556" s="30">
        <f t="shared" ca="1" si="957"/>
        <v>0.30170535276877553</v>
      </c>
      <c r="AS1556" s="30">
        <f t="shared" ca="1" si="957"/>
        <v>0.78834999980718823</v>
      </c>
      <c r="AT1556" s="30">
        <f>IF(Riskregister!$E$13="",0,COUNTIF(BN$4:BN$53,"&lt;"&amp;AR1556)*IF(AS1556&lt;0.5,Riskregister!$K$13+(Riskregister!$L$13-Riskregister!$K$13)*SQRT(AS1556/2),Riskregister!$L$13-(Riskregister!$L$13-Riskregister!$K$13)*SQRT((1-AS1556)/2)))</f>
        <v>0</v>
      </c>
      <c r="AU1556" s="30">
        <f t="shared" ca="1" si="958"/>
        <v>0.89606754404027689</v>
      </c>
      <c r="AV1556" s="30">
        <f t="shared" ca="1" si="958"/>
        <v>0.39164803054891439</v>
      </c>
      <c r="AW1556" s="30">
        <f>IF(Riskregister!$E$14="",0,COUNTIF(BO$4:BO$53,"&lt;"&amp;AU1556)*IF(AV1556&lt;0.5,Riskregister!$K$14+(Riskregister!$L$14-Riskregister!$K$14)*SQRT(AV1556/2),Riskregister!$L$14-(Riskregister!$L$14-Riskregister!$K$14)*SQRT((1-AV1556)/2)))</f>
        <v>0</v>
      </c>
      <c r="AX1556" s="30">
        <f t="shared" ca="1" si="959"/>
        <v>0.65260424642910064</v>
      </c>
      <c r="AY1556" s="30">
        <f t="shared" ca="1" si="959"/>
        <v>0.55848037150485419</v>
      </c>
      <c r="AZ1556" s="30">
        <f>IF(Riskregister!$E$15="",0,COUNTIF(BP$4:BP$53,"&lt;"&amp;AX1556)*IF(AY1556&lt;0.5,Riskregister!$K$15+(Riskregister!$L$15-Riskregister!$K$15)*SQRT(AY1556/2),Riskregister!$L$15-(Riskregister!$L$15-Riskregister!$K$15)*SQRT((1-AY1556)/2)))</f>
        <v>0</v>
      </c>
      <c r="BA1556" s="30">
        <f t="shared" ca="1" si="960"/>
        <v>0.4873498002878246</v>
      </c>
      <c r="BB1556" s="30">
        <f t="shared" ca="1" si="960"/>
        <v>0.75965823334907501</v>
      </c>
      <c r="BC1556" s="30">
        <f>IF(Riskregister!$E$16="",0,COUNTIF(BQ$4:BQ$53,"&lt;"&amp;BA1556)*IF(BB1556&lt;0.5,Riskregister!$K$16+(Riskregister!$L$16-Riskregister!$K$16)*SQRT(BB1556/2),Riskregister!$L$16-(Riskregister!$L$16-Riskregister!$K$16)*SQRT((1-BB1556)/2)))</f>
        <v>0</v>
      </c>
      <c r="BD1556" s="30">
        <f t="shared" ca="1" si="948"/>
        <v>9298320.1621507294</v>
      </c>
    </row>
    <row r="1557" spans="20:56" x14ac:dyDescent="0.35">
      <c r="T1557" s="30">
        <f t="shared" ca="1" si="949"/>
        <v>0.21183334692173938</v>
      </c>
      <c r="U1557" s="30">
        <f t="shared" ca="1" si="949"/>
        <v>2.063742713207517E-2</v>
      </c>
      <c r="V1557" s="30">
        <f ca="1">IF(Riskregister!$E$5="",0,COUNTIF(BF$4:BF$53,"&lt;"&amp;T1557)*IF(U1557&lt;0.5,Riskregister!$K$5+(Riskregister!$L$5-Riskregister!$K$5)*SQRT(U1557/2),Riskregister!$L$5-(Riskregister!$L$5-Riskregister!$K$5)*SQRT((1-U1557)/2)))</f>
        <v>391422.96204176743</v>
      </c>
      <c r="W1557" s="30">
        <f t="shared" ca="1" si="950"/>
        <v>0.60891031592353373</v>
      </c>
      <c r="X1557" s="30">
        <f t="shared" ca="1" si="950"/>
        <v>0.42421877617119819</v>
      </c>
      <c r="Y1557" s="30">
        <f ca="1">IF(Riskregister!$E$6="",0,COUNTIF(BG$4:BG$53,"&lt;"&amp;W1557)*IF(X1557&lt;0.5,Riskregister!$K$6+(Riskregister!$L$6-Riskregister!$K$6)*SQRT(X1557/2),Riskregister!$L$6-(Riskregister!$L$6-Riskregister!$K$6)*SQRT((1-X1557)/2)))</f>
        <v>2057992.0595676459</v>
      </c>
      <c r="Z1557" s="30">
        <f t="shared" ca="1" si="951"/>
        <v>0.37366403240267831</v>
      </c>
      <c r="AA1557" s="30">
        <f t="shared" ca="1" si="951"/>
        <v>0.79730622325061296</v>
      </c>
      <c r="AB1557" s="30">
        <f ca="1">IF(Riskregister!$E$7="",0,COUNTIF(BH$4:BH$53,"&lt;"&amp;Z1557)*IF(AA1557&lt;0.5,Riskregister!$K$7+(Riskregister!$L$7-Riskregister!$K$7)*SQRT(AA1557/2),Riskregister!$L$7-(Riskregister!$L$7-Riskregister!$K$7)*SQRT((1-AA1557)/2)))</f>
        <v>1442887.0440857627</v>
      </c>
      <c r="AC1557" s="30">
        <f t="shared" ca="1" si="952"/>
        <v>0.59657802248856218</v>
      </c>
      <c r="AD1557" s="30">
        <f t="shared" ca="1" si="952"/>
        <v>0.35457446131091697</v>
      </c>
      <c r="AE1557" s="30">
        <f ca="1">IF(Riskregister!$E$8="",0,COUNTIF(BI$4:BI$53,"&lt;"&amp;AC1557)*IF(AD1557&lt;0.5,Riskregister!$K$8+(Riskregister!$L$8-Riskregister!$K$8)*SQRT(AD1557/2),Riskregister!$L$8-(Riskregister!$L$8-Riskregister!$K$8)*SQRT((1-AD1557)/2)))</f>
        <v>6836874.1208325857</v>
      </c>
      <c r="AF1557" s="30">
        <f t="shared" ca="1" si="953"/>
        <v>1.0994271345616924E-2</v>
      </c>
      <c r="AG1557" s="30">
        <f t="shared" ca="1" si="953"/>
        <v>0.31386766361920093</v>
      </c>
      <c r="AH1557" s="30">
        <f>IF(Riskregister!$E$9="",0,COUNTIF(BJ$4:BJ$53,"&lt;"&amp;AF1557)*IF(AG1557&lt;0.5,Riskregister!$K$9+(Riskregister!$L$9-Riskregister!$K$9)*SQRT(AG1557/2),Riskregister!$L$9-(Riskregister!$L$9-Riskregister!$K$9)*SQRT((1-AG1557)/2)))</f>
        <v>0</v>
      </c>
      <c r="AI1557" s="30">
        <f t="shared" ca="1" si="954"/>
        <v>0.49862484117387895</v>
      </c>
      <c r="AJ1557" s="30">
        <f t="shared" ca="1" si="954"/>
        <v>0.15759989213748271</v>
      </c>
      <c r="AK1557" s="30">
        <f>IF(Riskregister!$E$10="",0,COUNTIF(BK$4:BK$53,"&lt;"&amp;AI1557)*IF(AJ1557&lt;0.5,Riskregister!$K$10+(Riskregister!$L$10-Riskregister!$K$10)*SQRT(AJ1557/2),Riskregister!$L$10-(Riskregister!$L$10-Riskregister!$K$10)*SQRT((1-AJ1557)/2)))</f>
        <v>0</v>
      </c>
      <c r="AL1557" s="30">
        <f t="shared" ca="1" si="955"/>
        <v>0.8740993496044559</v>
      </c>
      <c r="AM1557" s="30">
        <f t="shared" ca="1" si="955"/>
        <v>0.57017422540698226</v>
      </c>
      <c r="AN1557" s="30">
        <f>IF(Riskregister!$E$11="",0,COUNTIF(BL$4:BL$53,"&lt;"&amp;AL1557)*IF(AM1557&lt;0.5,Riskregister!$K$11+(Riskregister!$L$11-Riskregister!$K$11)*SQRT(AM1557/2),Riskregister!$L$11-(Riskregister!$L$11-Riskregister!$K$11)*SQRT((1-AM1557)/2)))</f>
        <v>0</v>
      </c>
      <c r="AO1557" s="30">
        <f t="shared" ca="1" si="956"/>
        <v>0.79600198519676368</v>
      </c>
      <c r="AP1557" s="30">
        <f t="shared" ca="1" si="956"/>
        <v>0.58805074259139711</v>
      </c>
      <c r="AQ1557" s="30">
        <f>IF(Riskregister!$E$12="",0,COUNTIF(BM$4:BM$53,"&lt;"&amp;AO1557)*IF(AP1557&lt;0.5,Riskregister!$K$12+(Riskregister!$L$12-Riskregister!$K$12)*SQRT(AP1557/2),Riskregister!$L$12-(Riskregister!$L$12-Riskregister!$K$12)*SQRT((1-AP1557)/2)))</f>
        <v>0</v>
      </c>
      <c r="AR1557" s="30">
        <f t="shared" ca="1" si="957"/>
        <v>0.18356295702010517</v>
      </c>
      <c r="AS1557" s="30">
        <f t="shared" ca="1" si="957"/>
        <v>0.28994850429952934</v>
      </c>
      <c r="AT1557" s="30">
        <f>IF(Riskregister!$E$13="",0,COUNTIF(BN$4:BN$53,"&lt;"&amp;AR1557)*IF(AS1557&lt;0.5,Riskregister!$K$13+(Riskregister!$L$13-Riskregister!$K$13)*SQRT(AS1557/2),Riskregister!$L$13-(Riskregister!$L$13-Riskregister!$K$13)*SQRT((1-AS1557)/2)))</f>
        <v>0</v>
      </c>
      <c r="AU1557" s="30">
        <f t="shared" ca="1" si="958"/>
        <v>0.44892063336437138</v>
      </c>
      <c r="AV1557" s="30">
        <f t="shared" ca="1" si="958"/>
        <v>0.26131742326154095</v>
      </c>
      <c r="AW1557" s="30">
        <f>IF(Riskregister!$E$14="",0,COUNTIF(BO$4:BO$53,"&lt;"&amp;AU1557)*IF(AV1557&lt;0.5,Riskregister!$K$14+(Riskregister!$L$14-Riskregister!$K$14)*SQRT(AV1557/2),Riskregister!$L$14-(Riskregister!$L$14-Riskregister!$K$14)*SQRT((1-AV1557)/2)))</f>
        <v>0</v>
      </c>
      <c r="AX1557" s="30">
        <f t="shared" ca="1" si="959"/>
        <v>0.25677862364189741</v>
      </c>
      <c r="AY1557" s="30">
        <f t="shared" ca="1" si="959"/>
        <v>0.95859897304183095</v>
      </c>
      <c r="AZ1557" s="30">
        <f>IF(Riskregister!$E$15="",0,COUNTIF(BP$4:BP$53,"&lt;"&amp;AX1557)*IF(AY1557&lt;0.5,Riskregister!$K$15+(Riskregister!$L$15-Riskregister!$K$15)*SQRT(AY1557/2),Riskregister!$L$15-(Riskregister!$L$15-Riskregister!$K$15)*SQRT((1-AY1557)/2)))</f>
        <v>0</v>
      </c>
      <c r="BA1557" s="30">
        <f t="shared" ca="1" si="960"/>
        <v>0.73108551860201332</v>
      </c>
      <c r="BB1557" s="30">
        <f t="shared" ca="1" si="960"/>
        <v>0.51974595894456266</v>
      </c>
      <c r="BC1557" s="30">
        <f>IF(Riskregister!$E$16="",0,COUNTIF(BQ$4:BQ$53,"&lt;"&amp;BA1557)*IF(BB1557&lt;0.5,Riskregister!$K$16+(Riskregister!$L$16-Riskregister!$K$16)*SQRT(BB1557/2),Riskregister!$L$16-(Riskregister!$L$16-Riskregister!$K$16)*SQRT((1-BB1557)/2)))</f>
        <v>0</v>
      </c>
      <c r="BD1557" s="30">
        <f t="shared" ca="1" si="948"/>
        <v>10729176.186527763</v>
      </c>
    </row>
    <row r="1558" spans="20:56" x14ac:dyDescent="0.35">
      <c r="T1558" s="30">
        <f t="shared" ca="1" si="949"/>
        <v>0.79248771443208232</v>
      </c>
      <c r="U1558" s="30">
        <f t="shared" ca="1" si="949"/>
        <v>0.73985841195100843</v>
      </c>
      <c r="V1558" s="30">
        <f ca="1">IF(Riskregister!$E$5="",0,COUNTIF(BF$4:BF$53,"&lt;"&amp;T1558)*IF(U1558&lt;0.5,Riskregister!$K$5+(Riskregister!$L$5-Riskregister!$K$5)*SQRT(U1558/2),Riskregister!$L$5-(Riskregister!$L$5-Riskregister!$K$5)*SQRT((1-U1558)/2)))</f>
        <v>2188530.1023765514</v>
      </c>
      <c r="W1558" s="30">
        <f t="shared" ca="1" si="950"/>
        <v>1.7575466407260043E-2</v>
      </c>
      <c r="X1558" s="30">
        <f t="shared" ca="1" si="950"/>
        <v>0.71392684012519281</v>
      </c>
      <c r="Y1558" s="30">
        <f ca="1">IF(Riskregister!$E$6="",0,COUNTIF(BG$4:BG$53,"&lt;"&amp;W1558)*IF(X1558&lt;0.5,Riskregister!$K$6+(Riskregister!$L$6-Riskregister!$K$6)*SQRT(X1558/2),Riskregister!$L$6-(Riskregister!$L$6-Riskregister!$K$6)*SQRT((1-X1558)/2)))</f>
        <v>0</v>
      </c>
      <c r="Z1558" s="30">
        <f t="shared" ca="1" si="951"/>
        <v>0.95802571731229247</v>
      </c>
      <c r="AA1558" s="30">
        <f t="shared" ca="1" si="951"/>
        <v>0.55426852639192448</v>
      </c>
      <c r="AB1558" s="30">
        <f ca="1">IF(Riskregister!$E$7="",0,COUNTIF(BH$4:BH$53,"&lt;"&amp;Z1558)*IF(AA1558&lt;0.5,Riskregister!$K$7+(Riskregister!$L$7-Riskregister!$K$7)*SQRT(AA1558/2),Riskregister!$L$7-(Riskregister!$L$7-Riskregister!$K$7)*SQRT((1-AA1558)/2)))</f>
        <v>2582466.6760199829</v>
      </c>
      <c r="AC1558" s="30">
        <f t="shared" ca="1" si="952"/>
        <v>0.37280864163592009</v>
      </c>
      <c r="AD1558" s="30">
        <f t="shared" ca="1" si="952"/>
        <v>0.85806656893976108</v>
      </c>
      <c r="AE1558" s="30">
        <f ca="1">IF(Riskregister!$E$8="",0,COUNTIF(BI$4:BI$53,"&lt;"&amp;AC1558)*IF(AD1558&lt;0.5,Riskregister!$K$8+(Riskregister!$L$8-Riskregister!$K$8)*SQRT(AD1558/2),Riskregister!$L$8-(Riskregister!$L$8-Riskregister!$K$8)*SQRT((1-AD1558)/2)))</f>
        <v>7495879.5986931147</v>
      </c>
      <c r="AF1558" s="30">
        <f t="shared" ca="1" si="953"/>
        <v>0.24171692128243949</v>
      </c>
      <c r="AG1558" s="30">
        <f t="shared" ca="1" si="953"/>
        <v>0.24216536316078296</v>
      </c>
      <c r="AH1558" s="30">
        <f>IF(Riskregister!$E$9="",0,COUNTIF(BJ$4:BJ$53,"&lt;"&amp;AF1558)*IF(AG1558&lt;0.5,Riskregister!$K$9+(Riskregister!$L$9-Riskregister!$K$9)*SQRT(AG1558/2),Riskregister!$L$9-(Riskregister!$L$9-Riskregister!$K$9)*SQRT((1-AG1558)/2)))</f>
        <v>0</v>
      </c>
      <c r="AI1558" s="30">
        <f t="shared" ca="1" si="954"/>
        <v>0.2735568107419587</v>
      </c>
      <c r="AJ1558" s="30">
        <f t="shared" ca="1" si="954"/>
        <v>0.9117250275334623</v>
      </c>
      <c r="AK1558" s="30">
        <f>IF(Riskregister!$E$10="",0,COUNTIF(BK$4:BK$53,"&lt;"&amp;AI1558)*IF(AJ1558&lt;0.5,Riskregister!$K$10+(Riskregister!$L$10-Riskregister!$K$10)*SQRT(AJ1558/2),Riskregister!$L$10-(Riskregister!$L$10-Riskregister!$K$10)*SQRT((1-AJ1558)/2)))</f>
        <v>0</v>
      </c>
      <c r="AL1558" s="30">
        <f t="shared" ca="1" si="955"/>
        <v>0.48988228602381345</v>
      </c>
      <c r="AM1558" s="30">
        <f t="shared" ca="1" si="955"/>
        <v>0.15516336098215322</v>
      </c>
      <c r="AN1558" s="30">
        <f>IF(Riskregister!$E$11="",0,COUNTIF(BL$4:BL$53,"&lt;"&amp;AL1558)*IF(AM1558&lt;0.5,Riskregister!$K$11+(Riskregister!$L$11-Riskregister!$K$11)*SQRT(AM1558/2),Riskregister!$L$11-(Riskregister!$L$11-Riskregister!$K$11)*SQRT((1-AM1558)/2)))</f>
        <v>0</v>
      </c>
      <c r="AO1558" s="30">
        <f t="shared" ca="1" si="956"/>
        <v>0.52996875585546344</v>
      </c>
      <c r="AP1558" s="30">
        <f t="shared" ca="1" si="956"/>
        <v>0.5903852926705333</v>
      </c>
      <c r="AQ1558" s="30">
        <f>IF(Riskregister!$E$12="",0,COUNTIF(BM$4:BM$53,"&lt;"&amp;AO1558)*IF(AP1558&lt;0.5,Riskregister!$K$12+(Riskregister!$L$12-Riskregister!$K$12)*SQRT(AP1558/2),Riskregister!$L$12-(Riskregister!$L$12-Riskregister!$K$12)*SQRT((1-AP1558)/2)))</f>
        <v>0</v>
      </c>
      <c r="AR1558" s="30">
        <f t="shared" ca="1" si="957"/>
        <v>0.95348606885785758</v>
      </c>
      <c r="AS1558" s="30">
        <f t="shared" ca="1" si="957"/>
        <v>0.71955908899602306</v>
      </c>
      <c r="AT1558" s="30">
        <f>IF(Riskregister!$E$13="",0,COUNTIF(BN$4:BN$53,"&lt;"&amp;AR1558)*IF(AS1558&lt;0.5,Riskregister!$K$13+(Riskregister!$L$13-Riskregister!$K$13)*SQRT(AS1558/2),Riskregister!$L$13-(Riskregister!$L$13-Riskregister!$K$13)*SQRT((1-AS1558)/2)))</f>
        <v>0</v>
      </c>
      <c r="AU1558" s="30">
        <f t="shared" ca="1" si="958"/>
        <v>0.36601602785207898</v>
      </c>
      <c r="AV1558" s="30">
        <f t="shared" ca="1" si="958"/>
        <v>0.4621846185218943</v>
      </c>
      <c r="AW1558" s="30">
        <f>IF(Riskregister!$E$14="",0,COUNTIF(BO$4:BO$53,"&lt;"&amp;AU1558)*IF(AV1558&lt;0.5,Riskregister!$K$14+(Riskregister!$L$14-Riskregister!$K$14)*SQRT(AV1558/2),Riskregister!$L$14-(Riskregister!$L$14-Riskregister!$K$14)*SQRT((1-AV1558)/2)))</f>
        <v>0</v>
      </c>
      <c r="AX1558" s="30">
        <f t="shared" ca="1" si="959"/>
        <v>0.56865071827428793</v>
      </c>
      <c r="AY1558" s="30">
        <f t="shared" ca="1" si="959"/>
        <v>0.71118991831033196</v>
      </c>
      <c r="AZ1558" s="30">
        <f>IF(Riskregister!$E$15="",0,COUNTIF(BP$4:BP$53,"&lt;"&amp;AX1558)*IF(AY1558&lt;0.5,Riskregister!$K$15+(Riskregister!$L$15-Riskregister!$K$15)*SQRT(AY1558/2),Riskregister!$L$15-(Riskregister!$L$15-Riskregister!$K$15)*SQRT((1-AY1558)/2)))</f>
        <v>0</v>
      </c>
      <c r="BA1558" s="30">
        <f t="shared" ca="1" si="960"/>
        <v>0.58022666331043082</v>
      </c>
      <c r="BB1558" s="30">
        <f t="shared" ca="1" si="960"/>
        <v>0.94938142689659999</v>
      </c>
      <c r="BC1558" s="30">
        <f>IF(Riskregister!$E$16="",0,COUNTIF(BQ$4:BQ$53,"&lt;"&amp;BA1558)*IF(BB1558&lt;0.5,Riskregister!$K$16+(Riskregister!$L$16-Riskregister!$K$16)*SQRT(BB1558/2),Riskregister!$L$16-(Riskregister!$L$16-Riskregister!$K$16)*SQRT((1-BB1558)/2)))</f>
        <v>0</v>
      </c>
      <c r="BD1558" s="30">
        <f t="shared" ca="1" si="948"/>
        <v>12266876.377089649</v>
      </c>
    </row>
    <row r="1559" spans="20:56" x14ac:dyDescent="0.35">
      <c r="T1559" s="30">
        <f t="shared" ca="1" si="949"/>
        <v>0.19374504575384821</v>
      </c>
      <c r="U1559" s="30">
        <f t="shared" ca="1" si="949"/>
        <v>0.29105018302816354</v>
      </c>
      <c r="V1559" s="30">
        <f ca="1">IF(Riskregister!$E$5="",0,COUNTIF(BF$4:BF$53,"&lt;"&amp;T1559)*IF(U1559&lt;0.5,Riskregister!$K$5+(Riskregister!$L$5-Riskregister!$K$5)*SQRT(U1559/2),Riskregister!$L$5-(Riskregister!$L$5-Riskregister!$K$5)*SQRT((1-U1559)/2)))</f>
        <v>643329.76003604208</v>
      </c>
      <c r="W1559" s="30">
        <f t="shared" ca="1" si="950"/>
        <v>0.97106795849819472</v>
      </c>
      <c r="X1559" s="30">
        <f t="shared" ca="1" si="950"/>
        <v>0.16804683429539424</v>
      </c>
      <c r="Y1559" s="30">
        <f ca="1">IF(Riskregister!$E$6="",0,COUNTIF(BG$4:BG$53,"&lt;"&amp;W1559)*IF(X1559&lt;0.5,Riskregister!$K$6+(Riskregister!$L$6-Riskregister!$K$6)*SQRT(X1559/2),Riskregister!$L$6-(Riskregister!$L$6-Riskregister!$K$6)*SQRT((1-X1559)/2)))</f>
        <v>3608811.3747382094</v>
      </c>
      <c r="Z1559" s="30">
        <f t="shared" ca="1" si="951"/>
        <v>0.45309754446828987</v>
      </c>
      <c r="AA1559" s="30">
        <f t="shared" ca="1" si="951"/>
        <v>0.62373804821362033</v>
      </c>
      <c r="AB1559" s="30">
        <f ca="1">IF(Riskregister!$E$7="",0,COUNTIF(BH$4:BH$53,"&lt;"&amp;Z1559)*IF(AA1559&lt;0.5,Riskregister!$K$7+(Riskregister!$L$7-Riskregister!$K$7)*SQRT(AA1559/2),Riskregister!$L$7-(Riskregister!$L$7-Riskregister!$K$7)*SQRT((1-AA1559)/2)))</f>
        <v>1489144.5758579648</v>
      </c>
      <c r="AC1559" s="30">
        <f t="shared" ca="1" si="952"/>
        <v>0.59586211108138021</v>
      </c>
      <c r="AD1559" s="30">
        <f t="shared" ca="1" si="952"/>
        <v>0.53793895326186014</v>
      </c>
      <c r="AE1559" s="30">
        <f ca="1">IF(Riskregister!$E$8="",0,COUNTIF(BI$4:BI$53,"&lt;"&amp;AC1559)*IF(AD1559&lt;0.5,Riskregister!$K$8+(Riskregister!$L$8-Riskregister!$K$8)*SQRT(AD1559/2),Riskregister!$L$8-(Riskregister!$L$8-Riskregister!$K$8)*SQRT((1-AD1559)/2)))</f>
        <v>8222745.5152543671</v>
      </c>
      <c r="AF1559" s="30">
        <f t="shared" ca="1" si="953"/>
        <v>0.16840888342452243</v>
      </c>
      <c r="AG1559" s="30">
        <f t="shared" ca="1" si="953"/>
        <v>0.59967446508013111</v>
      </c>
      <c r="AH1559" s="30">
        <f>IF(Riskregister!$E$9="",0,COUNTIF(BJ$4:BJ$53,"&lt;"&amp;AF1559)*IF(AG1559&lt;0.5,Riskregister!$K$9+(Riskregister!$L$9-Riskregister!$K$9)*SQRT(AG1559/2),Riskregister!$L$9-(Riskregister!$L$9-Riskregister!$K$9)*SQRT((1-AG1559)/2)))</f>
        <v>0</v>
      </c>
      <c r="AI1559" s="30">
        <f t="shared" ca="1" si="954"/>
        <v>0.91679086636358265</v>
      </c>
      <c r="AJ1559" s="30">
        <f t="shared" ca="1" si="954"/>
        <v>0.81476401941866439</v>
      </c>
      <c r="AK1559" s="30">
        <f>IF(Riskregister!$E$10="",0,COUNTIF(BK$4:BK$53,"&lt;"&amp;AI1559)*IF(AJ1559&lt;0.5,Riskregister!$K$10+(Riskregister!$L$10-Riskregister!$K$10)*SQRT(AJ1559/2),Riskregister!$L$10-(Riskregister!$L$10-Riskregister!$K$10)*SQRT((1-AJ1559)/2)))</f>
        <v>0</v>
      </c>
      <c r="AL1559" s="30">
        <f t="shared" ca="1" si="955"/>
        <v>0.88223009677539099</v>
      </c>
      <c r="AM1559" s="30">
        <f t="shared" ca="1" si="955"/>
        <v>0.56841003366686638</v>
      </c>
      <c r="AN1559" s="30">
        <f>IF(Riskregister!$E$11="",0,COUNTIF(BL$4:BL$53,"&lt;"&amp;AL1559)*IF(AM1559&lt;0.5,Riskregister!$K$11+(Riskregister!$L$11-Riskregister!$K$11)*SQRT(AM1559/2),Riskregister!$L$11-(Riskregister!$L$11-Riskregister!$K$11)*SQRT((1-AM1559)/2)))</f>
        <v>0</v>
      </c>
      <c r="AO1559" s="30">
        <f t="shared" ca="1" si="956"/>
        <v>0.8734102226280227</v>
      </c>
      <c r="AP1559" s="30">
        <f t="shared" ca="1" si="956"/>
        <v>0.61101350328341486</v>
      </c>
      <c r="AQ1559" s="30">
        <f>IF(Riskregister!$E$12="",0,COUNTIF(BM$4:BM$53,"&lt;"&amp;AO1559)*IF(AP1559&lt;0.5,Riskregister!$K$12+(Riskregister!$L$12-Riskregister!$K$12)*SQRT(AP1559/2),Riskregister!$L$12-(Riskregister!$L$12-Riskregister!$K$12)*SQRT((1-AP1559)/2)))</f>
        <v>0</v>
      </c>
      <c r="AR1559" s="30">
        <f t="shared" ca="1" si="957"/>
        <v>0.69874337605826187</v>
      </c>
      <c r="AS1559" s="30">
        <f t="shared" ca="1" si="957"/>
        <v>0.6869097267253812</v>
      </c>
      <c r="AT1559" s="30">
        <f>IF(Riskregister!$E$13="",0,COUNTIF(BN$4:BN$53,"&lt;"&amp;AR1559)*IF(AS1559&lt;0.5,Riskregister!$K$13+(Riskregister!$L$13-Riskregister!$K$13)*SQRT(AS1559/2),Riskregister!$L$13-(Riskregister!$L$13-Riskregister!$K$13)*SQRT((1-AS1559)/2)))</f>
        <v>0</v>
      </c>
      <c r="AU1559" s="30">
        <f t="shared" ca="1" si="958"/>
        <v>0.23111308154294441</v>
      </c>
      <c r="AV1559" s="30">
        <f t="shared" ca="1" si="958"/>
        <v>0.69619830720158915</v>
      </c>
      <c r="AW1559" s="30">
        <f>IF(Riskregister!$E$14="",0,COUNTIF(BO$4:BO$53,"&lt;"&amp;AU1559)*IF(AV1559&lt;0.5,Riskregister!$K$14+(Riskregister!$L$14-Riskregister!$K$14)*SQRT(AV1559/2),Riskregister!$L$14-(Riskregister!$L$14-Riskregister!$K$14)*SQRT((1-AV1559)/2)))</f>
        <v>0</v>
      </c>
      <c r="AX1559" s="30">
        <f t="shared" ca="1" si="959"/>
        <v>0.30975191318874684</v>
      </c>
      <c r="AY1559" s="30">
        <f t="shared" ca="1" si="959"/>
        <v>9.1246046429337424E-3</v>
      </c>
      <c r="AZ1559" s="30">
        <f>IF(Riskregister!$E$15="",0,COUNTIF(BP$4:BP$53,"&lt;"&amp;AX1559)*IF(AY1559&lt;0.5,Riskregister!$K$15+(Riskregister!$L$15-Riskregister!$K$15)*SQRT(AY1559/2),Riskregister!$L$15-(Riskregister!$L$15-Riskregister!$K$15)*SQRT((1-AY1559)/2)))</f>
        <v>0</v>
      </c>
      <c r="BA1559" s="30">
        <f t="shared" ca="1" si="960"/>
        <v>8.1237192214888898E-2</v>
      </c>
      <c r="BB1559" s="30">
        <f t="shared" ca="1" si="960"/>
        <v>0.93099070762480529</v>
      </c>
      <c r="BC1559" s="30">
        <f>IF(Riskregister!$E$16="",0,COUNTIF(BQ$4:BQ$53,"&lt;"&amp;BA1559)*IF(BB1559&lt;0.5,Riskregister!$K$16+(Riskregister!$L$16-Riskregister!$K$16)*SQRT(BB1559/2),Riskregister!$L$16-(Riskregister!$L$16-Riskregister!$K$16)*SQRT((1-BB1559)/2)))</f>
        <v>0</v>
      </c>
      <c r="BD1559" s="30">
        <f t="shared" ca="1" si="948"/>
        <v>13964031.225886583</v>
      </c>
    </row>
    <row r="1560" spans="20:56" x14ac:dyDescent="0.35">
      <c r="T1560" s="30">
        <f t="shared" ca="1" si="949"/>
        <v>0.30365519960641629</v>
      </c>
      <c r="U1560" s="30">
        <f t="shared" ca="1" si="949"/>
        <v>0.27398729253866594</v>
      </c>
      <c r="V1560" s="30">
        <f ca="1">IF(Riskregister!$E$5="",0,COUNTIF(BF$4:BF$53,"&lt;"&amp;T1560)*IF(U1560&lt;0.5,Riskregister!$K$5+(Riskregister!$L$5-Riskregister!$K$5)*SQRT(U1560/2),Riskregister!$L$5-(Riskregister!$L$5-Riskregister!$K$5)*SQRT((1-U1560)/2)))</f>
        <v>949670.81196109427</v>
      </c>
      <c r="W1560" s="30">
        <f t="shared" ca="1" si="950"/>
        <v>0.12151808643066897</v>
      </c>
      <c r="X1560" s="30">
        <f t="shared" ca="1" si="950"/>
        <v>0.30875819802475868</v>
      </c>
      <c r="Y1560" s="30">
        <f ca="1">IF(Riskregister!$E$6="",0,COUNTIF(BG$4:BG$53,"&lt;"&amp;W1560)*IF(X1560&lt;0.5,Riskregister!$K$6+(Riskregister!$L$6-Riskregister!$K$6)*SQRT(X1560/2),Riskregister!$L$6-(Riskregister!$L$6-Riskregister!$K$6)*SQRT((1-X1560)/2)))</f>
        <v>0</v>
      </c>
      <c r="Z1560" s="30">
        <f t="shared" ca="1" si="951"/>
        <v>0.31062878345369216</v>
      </c>
      <c r="AA1560" s="30">
        <f t="shared" ca="1" si="951"/>
        <v>0.17270340995610922</v>
      </c>
      <c r="AB1560" s="30">
        <f ca="1">IF(Riskregister!$E$7="",0,COUNTIF(BH$4:BH$53,"&lt;"&amp;Z1560)*IF(AA1560&lt;0.5,Riskregister!$K$7+(Riskregister!$L$7-Riskregister!$K$7)*SQRT(AA1560/2),Riskregister!$L$7-(Riskregister!$L$7-Riskregister!$K$7)*SQRT((1-AA1560)/2)))</f>
        <v>764249.06076267385</v>
      </c>
      <c r="AC1560" s="30">
        <f t="shared" ca="1" si="952"/>
        <v>0.64985970280535188</v>
      </c>
      <c r="AD1560" s="30">
        <f t="shared" ca="1" si="952"/>
        <v>0.46219467154573901</v>
      </c>
      <c r="AE1560" s="30">
        <f ca="1">IF(Riskregister!$E$8="",0,COUNTIF(BI$4:BI$53,"&lt;"&amp;AC1560)*IF(AD1560&lt;0.5,Riskregister!$K$8+(Riskregister!$L$8-Riskregister!$K$8)*SQRT(AD1560/2),Riskregister!$L$8-(Riskregister!$L$8-Riskregister!$K$8)*SQRT((1-AD1560)/2)))</f>
        <v>7678234.3810910061</v>
      </c>
      <c r="AF1560" s="30">
        <f t="shared" ca="1" si="953"/>
        <v>0.55553948030468536</v>
      </c>
      <c r="AG1560" s="30">
        <f t="shared" ca="1" si="953"/>
        <v>0.57767861314644775</v>
      </c>
      <c r="AH1560" s="30">
        <f>IF(Riskregister!$E$9="",0,COUNTIF(BJ$4:BJ$53,"&lt;"&amp;AF1560)*IF(AG1560&lt;0.5,Riskregister!$K$9+(Riskregister!$L$9-Riskregister!$K$9)*SQRT(AG1560/2),Riskregister!$L$9-(Riskregister!$L$9-Riskregister!$K$9)*SQRT((1-AG1560)/2)))</f>
        <v>0</v>
      </c>
      <c r="AI1560" s="30">
        <f t="shared" ca="1" si="954"/>
        <v>0.41186145965298859</v>
      </c>
      <c r="AJ1560" s="30">
        <f t="shared" ca="1" si="954"/>
        <v>0.62241845783597427</v>
      </c>
      <c r="AK1560" s="30">
        <f>IF(Riskregister!$E$10="",0,COUNTIF(BK$4:BK$53,"&lt;"&amp;AI1560)*IF(AJ1560&lt;0.5,Riskregister!$K$10+(Riskregister!$L$10-Riskregister!$K$10)*SQRT(AJ1560/2),Riskregister!$L$10-(Riskregister!$L$10-Riskregister!$K$10)*SQRT((1-AJ1560)/2)))</f>
        <v>0</v>
      </c>
      <c r="AL1560" s="30">
        <f t="shared" ca="1" si="955"/>
        <v>1.5454332677958371E-2</v>
      </c>
      <c r="AM1560" s="30">
        <f t="shared" ca="1" si="955"/>
        <v>0.12914864617421518</v>
      </c>
      <c r="AN1560" s="30">
        <f>IF(Riskregister!$E$11="",0,COUNTIF(BL$4:BL$53,"&lt;"&amp;AL1560)*IF(AM1560&lt;0.5,Riskregister!$K$11+(Riskregister!$L$11-Riskregister!$K$11)*SQRT(AM1560/2),Riskregister!$L$11-(Riskregister!$L$11-Riskregister!$K$11)*SQRT((1-AM1560)/2)))</f>
        <v>0</v>
      </c>
      <c r="AO1560" s="30">
        <f t="shared" ca="1" si="956"/>
        <v>0.71386150400236847</v>
      </c>
      <c r="AP1560" s="30">
        <f t="shared" ca="1" si="956"/>
        <v>0.61147833143294528</v>
      </c>
      <c r="AQ1560" s="30">
        <f>IF(Riskregister!$E$12="",0,COUNTIF(BM$4:BM$53,"&lt;"&amp;AO1560)*IF(AP1560&lt;0.5,Riskregister!$K$12+(Riskregister!$L$12-Riskregister!$K$12)*SQRT(AP1560/2),Riskregister!$L$12-(Riskregister!$L$12-Riskregister!$K$12)*SQRT((1-AP1560)/2)))</f>
        <v>0</v>
      </c>
      <c r="AR1560" s="30">
        <f t="shared" ca="1" si="957"/>
        <v>4.3157024928780485E-2</v>
      </c>
      <c r="AS1560" s="30">
        <f t="shared" ca="1" si="957"/>
        <v>9.9525170886777592E-2</v>
      </c>
      <c r="AT1560" s="30">
        <f>IF(Riskregister!$E$13="",0,COUNTIF(BN$4:BN$53,"&lt;"&amp;AR1560)*IF(AS1560&lt;0.5,Riskregister!$K$13+(Riskregister!$L$13-Riskregister!$K$13)*SQRT(AS1560/2),Riskregister!$L$13-(Riskregister!$L$13-Riskregister!$K$13)*SQRT((1-AS1560)/2)))</f>
        <v>0</v>
      </c>
      <c r="AU1560" s="30">
        <f t="shared" ca="1" si="958"/>
        <v>0.12865508964813033</v>
      </c>
      <c r="AV1560" s="30">
        <f t="shared" ca="1" si="958"/>
        <v>0.3661057050353157</v>
      </c>
      <c r="AW1560" s="30">
        <f>IF(Riskregister!$E$14="",0,COUNTIF(BO$4:BO$53,"&lt;"&amp;AU1560)*IF(AV1560&lt;0.5,Riskregister!$K$14+(Riskregister!$L$14-Riskregister!$K$14)*SQRT(AV1560/2),Riskregister!$L$14-(Riskregister!$L$14-Riskregister!$K$14)*SQRT((1-AV1560)/2)))</f>
        <v>0</v>
      </c>
      <c r="AX1560" s="30">
        <f t="shared" ca="1" si="959"/>
        <v>0.53511395580326282</v>
      </c>
      <c r="AY1560" s="30">
        <f t="shared" ca="1" si="959"/>
        <v>0.40398479947543808</v>
      </c>
      <c r="AZ1560" s="30">
        <f>IF(Riskregister!$E$15="",0,COUNTIF(BP$4:BP$53,"&lt;"&amp;AX1560)*IF(AY1560&lt;0.5,Riskregister!$K$15+(Riskregister!$L$15-Riskregister!$K$15)*SQRT(AY1560/2),Riskregister!$L$15-(Riskregister!$L$15-Riskregister!$K$15)*SQRT((1-AY1560)/2)))</f>
        <v>0</v>
      </c>
      <c r="BA1560" s="30">
        <f t="shared" ca="1" si="960"/>
        <v>7.4317224821768169E-2</v>
      </c>
      <c r="BB1560" s="30">
        <f t="shared" ca="1" si="960"/>
        <v>0.41806316809267563</v>
      </c>
      <c r="BC1560" s="30">
        <f>IF(Riskregister!$E$16="",0,COUNTIF(BQ$4:BQ$53,"&lt;"&amp;BA1560)*IF(BB1560&lt;0.5,Riskregister!$K$16+(Riskregister!$L$16-Riskregister!$K$16)*SQRT(BB1560/2),Riskregister!$L$16-(Riskregister!$L$16-Riskregister!$K$16)*SQRT((1-BB1560)/2)))</f>
        <v>0</v>
      </c>
      <c r="BD1560" s="30">
        <f t="shared" ca="1" si="948"/>
        <v>9392154.2538147736</v>
      </c>
    </row>
    <row r="1561" spans="20:56" x14ac:dyDescent="0.35">
      <c r="T1561" s="30">
        <f t="shared" ca="1" si="949"/>
        <v>0.81147621872297304</v>
      </c>
      <c r="U1561" s="30">
        <f t="shared" ca="1" si="949"/>
        <v>0.74611282299638448</v>
      </c>
      <c r="V1561" s="30">
        <f ca="1">IF(Riskregister!$E$5="",0,COUNTIF(BF$4:BF$53,"&lt;"&amp;T1561)*IF(U1561&lt;0.5,Riskregister!$K$5+(Riskregister!$L$5-Riskregister!$K$5)*SQRT(U1561/2),Riskregister!$L$5-(Riskregister!$L$5-Riskregister!$K$5)*SQRT((1-U1561)/2)))</f>
        <v>2198344.2654166305</v>
      </c>
      <c r="W1561" s="30">
        <f t="shared" ca="1" si="950"/>
        <v>0.62713031343875647</v>
      </c>
      <c r="X1561" s="30">
        <f t="shared" ca="1" si="950"/>
        <v>3.3758177641666887E-2</v>
      </c>
      <c r="Y1561" s="30">
        <f ca="1">IF(Riskregister!$E$6="",0,COUNTIF(BG$4:BG$53,"&lt;"&amp;W1561)*IF(X1561&lt;0.5,Riskregister!$K$6+(Riskregister!$L$6-Riskregister!$K$6)*SQRT(X1561/2),Riskregister!$L$6-(Riskregister!$L$6-Riskregister!$K$6)*SQRT((1-X1561)/2)))</f>
        <v>867710.37097545899</v>
      </c>
      <c r="Z1561" s="30">
        <f t="shared" ca="1" si="951"/>
        <v>1.5443182582856041E-2</v>
      </c>
      <c r="AA1561" s="30">
        <f t="shared" ca="1" si="951"/>
        <v>0.58631025512540635</v>
      </c>
      <c r="AB1561" s="30">
        <f ca="1">IF(Riskregister!$E$7="",0,COUNTIF(BH$4:BH$53,"&lt;"&amp;Z1561)*IF(AA1561&lt;0.5,Riskregister!$K$7+(Riskregister!$L$7-Riskregister!$K$7)*SQRT(AA1561/2),Riskregister!$L$7-(Riskregister!$L$7-Riskregister!$K$7)*SQRT((1-AA1561)/2)))</f>
        <v>481638.58981610939</v>
      </c>
      <c r="AC1561" s="30">
        <f t="shared" ca="1" si="952"/>
        <v>0.51561956001471465</v>
      </c>
      <c r="AD1561" s="30">
        <f t="shared" ca="1" si="952"/>
        <v>0.6008418523479816</v>
      </c>
      <c r="AE1561" s="30">
        <f ca="1">IF(Riskregister!$E$8="",0,COUNTIF(BI$4:BI$53,"&lt;"&amp;AC1561)*IF(AD1561&lt;0.5,Riskregister!$K$8+(Riskregister!$L$8-Riskregister!$K$8)*SQRT(AD1561/2),Riskregister!$L$8-(Riskregister!$L$8-Riskregister!$K$8)*SQRT((1-AD1561)/2)))</f>
        <v>8700927.3962472156</v>
      </c>
      <c r="AF1561" s="30">
        <f t="shared" ca="1" si="953"/>
        <v>0.88565713852461214</v>
      </c>
      <c r="AG1561" s="30">
        <f t="shared" ca="1" si="953"/>
        <v>0.78661943779746435</v>
      </c>
      <c r="AH1561" s="30">
        <f>IF(Riskregister!$E$9="",0,COUNTIF(BJ$4:BJ$53,"&lt;"&amp;AF1561)*IF(AG1561&lt;0.5,Riskregister!$K$9+(Riskregister!$L$9-Riskregister!$K$9)*SQRT(AG1561/2),Riskregister!$L$9-(Riskregister!$L$9-Riskregister!$K$9)*SQRT((1-AG1561)/2)))</f>
        <v>0</v>
      </c>
      <c r="AI1561" s="30">
        <f t="shared" ca="1" si="954"/>
        <v>0.23541461828257082</v>
      </c>
      <c r="AJ1561" s="30">
        <f t="shared" ca="1" si="954"/>
        <v>0.47987445278885144</v>
      </c>
      <c r="AK1561" s="30">
        <f>IF(Riskregister!$E$10="",0,COUNTIF(BK$4:BK$53,"&lt;"&amp;AI1561)*IF(AJ1561&lt;0.5,Riskregister!$K$10+(Riskregister!$L$10-Riskregister!$K$10)*SQRT(AJ1561/2),Riskregister!$L$10-(Riskregister!$L$10-Riskregister!$K$10)*SQRT((1-AJ1561)/2)))</f>
        <v>0</v>
      </c>
      <c r="AL1561" s="30">
        <f t="shared" ca="1" si="955"/>
        <v>0.19095324757407561</v>
      </c>
      <c r="AM1561" s="30">
        <f t="shared" ca="1" si="955"/>
        <v>0.35351812635001723</v>
      </c>
      <c r="AN1561" s="30">
        <f>IF(Riskregister!$E$11="",0,COUNTIF(BL$4:BL$53,"&lt;"&amp;AL1561)*IF(AM1561&lt;0.5,Riskregister!$K$11+(Riskregister!$L$11-Riskregister!$K$11)*SQRT(AM1561/2),Riskregister!$L$11-(Riskregister!$L$11-Riskregister!$K$11)*SQRT((1-AM1561)/2)))</f>
        <v>0</v>
      </c>
      <c r="AO1561" s="30">
        <f t="shared" ca="1" si="956"/>
        <v>5.1411072270476366E-2</v>
      </c>
      <c r="AP1561" s="30">
        <f t="shared" ca="1" si="956"/>
        <v>0.16311244322226304</v>
      </c>
      <c r="AQ1561" s="30">
        <f>IF(Riskregister!$E$12="",0,COUNTIF(BM$4:BM$53,"&lt;"&amp;AO1561)*IF(AP1561&lt;0.5,Riskregister!$K$12+(Riskregister!$L$12-Riskregister!$K$12)*SQRT(AP1561/2),Riskregister!$L$12-(Riskregister!$L$12-Riskregister!$K$12)*SQRT((1-AP1561)/2)))</f>
        <v>0</v>
      </c>
      <c r="AR1561" s="30">
        <f t="shared" ca="1" si="957"/>
        <v>0.5668105248037193</v>
      </c>
      <c r="AS1561" s="30">
        <f t="shared" ca="1" si="957"/>
        <v>0.81743106340186245</v>
      </c>
      <c r="AT1561" s="30">
        <f>IF(Riskregister!$E$13="",0,COUNTIF(BN$4:BN$53,"&lt;"&amp;AR1561)*IF(AS1561&lt;0.5,Riskregister!$K$13+(Riskregister!$L$13-Riskregister!$K$13)*SQRT(AS1561/2),Riskregister!$L$13-(Riskregister!$L$13-Riskregister!$K$13)*SQRT((1-AS1561)/2)))</f>
        <v>0</v>
      </c>
      <c r="AU1561" s="30">
        <f t="shared" ca="1" si="958"/>
        <v>0.45545901741157602</v>
      </c>
      <c r="AV1561" s="30">
        <f t="shared" ca="1" si="958"/>
        <v>0.73303351154364704</v>
      </c>
      <c r="AW1561" s="30">
        <f>IF(Riskregister!$E$14="",0,COUNTIF(BO$4:BO$53,"&lt;"&amp;AU1561)*IF(AV1561&lt;0.5,Riskregister!$K$14+(Riskregister!$L$14-Riskregister!$K$14)*SQRT(AV1561/2),Riskregister!$L$14-(Riskregister!$L$14-Riskregister!$K$14)*SQRT((1-AV1561)/2)))</f>
        <v>0</v>
      </c>
      <c r="AX1561" s="30">
        <f t="shared" ca="1" si="959"/>
        <v>0.33237077418397598</v>
      </c>
      <c r="AY1561" s="30">
        <f t="shared" ca="1" si="959"/>
        <v>0.93073166734570922</v>
      </c>
      <c r="AZ1561" s="30">
        <f>IF(Riskregister!$E$15="",0,COUNTIF(BP$4:BP$53,"&lt;"&amp;AX1561)*IF(AY1561&lt;0.5,Riskregister!$K$15+(Riskregister!$L$15-Riskregister!$K$15)*SQRT(AY1561/2),Riskregister!$L$15-(Riskregister!$L$15-Riskregister!$K$15)*SQRT((1-AY1561)/2)))</f>
        <v>0</v>
      </c>
      <c r="BA1561" s="30">
        <f t="shared" ca="1" si="960"/>
        <v>0.10592546351325127</v>
      </c>
      <c r="BB1561" s="30">
        <f t="shared" ca="1" si="960"/>
        <v>0.78693758563648764</v>
      </c>
      <c r="BC1561" s="30">
        <f>IF(Riskregister!$E$16="",0,COUNTIF(BQ$4:BQ$53,"&lt;"&amp;BA1561)*IF(BB1561&lt;0.5,Riskregister!$K$16+(Riskregister!$L$16-Riskregister!$K$16)*SQRT(BB1561/2),Riskregister!$L$16-(Riskregister!$L$16-Riskregister!$K$16)*SQRT((1-BB1561)/2)))</f>
        <v>0</v>
      </c>
      <c r="BD1561" s="30">
        <f t="shared" ca="1" si="948"/>
        <v>12248620.622455414</v>
      </c>
    </row>
    <row r="1562" spans="20:56" x14ac:dyDescent="0.35">
      <c r="T1562" s="30">
        <f t="shared" ca="1" si="949"/>
        <v>0.23820307262771256</v>
      </c>
      <c r="U1562" s="30">
        <f t="shared" ca="1" si="949"/>
        <v>0.66096924491972131</v>
      </c>
      <c r="V1562" s="30">
        <f ca="1">IF(Riskregister!$E$5="",0,COUNTIF(BF$4:BF$53,"&lt;"&amp;T1562)*IF(U1562&lt;0.5,Riskregister!$K$5+(Riskregister!$L$5-Riskregister!$K$5)*SQRT(U1562/2),Riskregister!$L$5-(Riskregister!$L$5-Riskregister!$K$5)*SQRT((1-U1562)/2)))</f>
        <v>829449.79313524486</v>
      </c>
      <c r="W1562" s="30">
        <f t="shared" ca="1" si="950"/>
        <v>0.72074338667314042</v>
      </c>
      <c r="X1562" s="30">
        <f t="shared" ca="1" si="950"/>
        <v>0.1335461872836432</v>
      </c>
      <c r="Y1562" s="30">
        <f ca="1">IF(Riskregister!$E$6="",0,COUNTIF(BG$4:BG$53,"&lt;"&amp;W1562)*IF(X1562&lt;0.5,Riskregister!$K$6+(Riskregister!$L$6-Riskregister!$K$6)*SQRT(X1562/2),Riskregister!$L$6-(Riskregister!$L$6-Riskregister!$K$6)*SQRT((1-X1562)/2)))</f>
        <v>1995386.4735604681</v>
      </c>
      <c r="Z1562" s="30">
        <f t="shared" ca="1" si="951"/>
        <v>0.23069683822764864</v>
      </c>
      <c r="AA1562" s="30">
        <f t="shared" ca="1" si="951"/>
        <v>0.50373742612457162</v>
      </c>
      <c r="AB1562" s="30">
        <f ca="1">IF(Riskregister!$E$7="",0,COUNTIF(BH$4:BH$53,"&lt;"&amp;Z1562)*IF(AA1562&lt;0.5,Riskregister!$K$7+(Riskregister!$L$7-Riskregister!$K$7)*SQRT(AA1562/2),Riskregister!$L$7-(Riskregister!$L$7-Riskregister!$K$7)*SQRT((1-AA1562)/2)))</f>
        <v>902621.10556891689</v>
      </c>
      <c r="AC1562" s="30">
        <f t="shared" ca="1" si="952"/>
        <v>0.23735893468121827</v>
      </c>
      <c r="AD1562" s="30">
        <f t="shared" ca="1" si="952"/>
        <v>0.25813279748223639</v>
      </c>
      <c r="AE1562" s="30">
        <f ca="1">IF(Riskregister!$E$8="",0,COUNTIF(BI$4:BI$53,"&lt;"&amp;AC1562)*IF(AD1562&lt;0.5,Riskregister!$K$8+(Riskregister!$L$8-Riskregister!$K$8)*SQRT(AD1562/2),Riskregister!$L$8-(Riskregister!$L$8-Riskregister!$K$8)*SQRT((1-AD1562)/2)))</f>
        <v>3977026.3535787226</v>
      </c>
      <c r="AF1562" s="30">
        <f t="shared" ca="1" si="953"/>
        <v>0.76544808793602692</v>
      </c>
      <c r="AG1562" s="30">
        <f t="shared" ca="1" si="953"/>
        <v>6.7533750031245621E-2</v>
      </c>
      <c r="AH1562" s="30">
        <f>IF(Riskregister!$E$9="",0,COUNTIF(BJ$4:BJ$53,"&lt;"&amp;AF1562)*IF(AG1562&lt;0.5,Riskregister!$K$9+(Riskregister!$L$9-Riskregister!$K$9)*SQRT(AG1562/2),Riskregister!$L$9-(Riskregister!$L$9-Riskregister!$K$9)*SQRT((1-AG1562)/2)))</f>
        <v>0</v>
      </c>
      <c r="AI1562" s="30">
        <f t="shared" ca="1" si="954"/>
        <v>0.84140383269622621</v>
      </c>
      <c r="AJ1562" s="30">
        <f t="shared" ca="1" si="954"/>
        <v>4.9719906949401538E-2</v>
      </c>
      <c r="AK1562" s="30">
        <f>IF(Riskregister!$E$10="",0,COUNTIF(BK$4:BK$53,"&lt;"&amp;AI1562)*IF(AJ1562&lt;0.5,Riskregister!$K$10+(Riskregister!$L$10-Riskregister!$K$10)*SQRT(AJ1562/2),Riskregister!$L$10-(Riskregister!$L$10-Riskregister!$K$10)*SQRT((1-AJ1562)/2)))</f>
        <v>0</v>
      </c>
      <c r="AL1562" s="30">
        <f t="shared" ca="1" si="955"/>
        <v>0.22815638592524223</v>
      </c>
      <c r="AM1562" s="30">
        <f t="shared" ca="1" si="955"/>
        <v>0.42970238177592335</v>
      </c>
      <c r="AN1562" s="30">
        <f>IF(Riskregister!$E$11="",0,COUNTIF(BL$4:BL$53,"&lt;"&amp;AL1562)*IF(AM1562&lt;0.5,Riskregister!$K$11+(Riskregister!$L$11-Riskregister!$K$11)*SQRT(AM1562/2),Riskregister!$L$11-(Riskregister!$L$11-Riskregister!$K$11)*SQRT((1-AM1562)/2)))</f>
        <v>0</v>
      </c>
      <c r="AO1562" s="30">
        <f t="shared" ca="1" si="956"/>
        <v>0.30799149924766078</v>
      </c>
      <c r="AP1562" s="30">
        <f t="shared" ca="1" si="956"/>
        <v>0.99969971487097609</v>
      </c>
      <c r="AQ1562" s="30">
        <f>IF(Riskregister!$E$12="",0,COUNTIF(BM$4:BM$53,"&lt;"&amp;AO1562)*IF(AP1562&lt;0.5,Riskregister!$K$12+(Riskregister!$L$12-Riskregister!$K$12)*SQRT(AP1562/2),Riskregister!$L$12-(Riskregister!$L$12-Riskregister!$K$12)*SQRT((1-AP1562)/2)))</f>
        <v>0</v>
      </c>
      <c r="AR1562" s="30">
        <f t="shared" ca="1" si="957"/>
        <v>0.44934795251234128</v>
      </c>
      <c r="AS1562" s="30">
        <f t="shared" ca="1" si="957"/>
        <v>0.18205091763403991</v>
      </c>
      <c r="AT1562" s="30">
        <f>IF(Riskregister!$E$13="",0,COUNTIF(BN$4:BN$53,"&lt;"&amp;AR1562)*IF(AS1562&lt;0.5,Riskregister!$K$13+(Riskregister!$L$13-Riskregister!$K$13)*SQRT(AS1562/2),Riskregister!$L$13-(Riskregister!$L$13-Riskregister!$K$13)*SQRT((1-AS1562)/2)))</f>
        <v>0</v>
      </c>
      <c r="AU1562" s="30">
        <f t="shared" ca="1" si="958"/>
        <v>0.21599990044060824</v>
      </c>
      <c r="AV1562" s="30">
        <f t="shared" ca="1" si="958"/>
        <v>0.6597448289619684</v>
      </c>
      <c r="AW1562" s="30">
        <f>IF(Riskregister!$E$14="",0,COUNTIF(BO$4:BO$53,"&lt;"&amp;AU1562)*IF(AV1562&lt;0.5,Riskregister!$K$14+(Riskregister!$L$14-Riskregister!$K$14)*SQRT(AV1562/2),Riskregister!$L$14-(Riskregister!$L$14-Riskregister!$K$14)*SQRT((1-AV1562)/2)))</f>
        <v>0</v>
      </c>
      <c r="AX1562" s="30">
        <f t="shared" ca="1" si="959"/>
        <v>0.46686076706017154</v>
      </c>
      <c r="AY1562" s="30">
        <f t="shared" ca="1" si="959"/>
        <v>0.27003922493258481</v>
      </c>
      <c r="AZ1562" s="30">
        <f>IF(Riskregister!$E$15="",0,COUNTIF(BP$4:BP$53,"&lt;"&amp;AX1562)*IF(AY1562&lt;0.5,Riskregister!$K$15+(Riskregister!$L$15-Riskregister!$K$15)*SQRT(AY1562/2),Riskregister!$L$15-(Riskregister!$L$15-Riskregister!$K$15)*SQRT((1-AY1562)/2)))</f>
        <v>0</v>
      </c>
      <c r="BA1562" s="30">
        <f t="shared" ca="1" si="960"/>
        <v>0.99239844180010162</v>
      </c>
      <c r="BB1562" s="30">
        <f t="shared" ca="1" si="960"/>
        <v>0.73586545894956423</v>
      </c>
      <c r="BC1562" s="30">
        <f>IF(Riskregister!$E$16="",0,COUNTIF(BQ$4:BQ$53,"&lt;"&amp;BA1562)*IF(BB1562&lt;0.5,Riskregister!$K$16+(Riskregister!$L$16-Riskregister!$K$16)*SQRT(BB1562/2),Riskregister!$L$16-(Riskregister!$L$16-Riskregister!$K$16)*SQRT((1-BB1562)/2)))</f>
        <v>0</v>
      </c>
      <c r="BD1562" s="30">
        <f t="shared" ca="1" si="948"/>
        <v>7704483.7258433523</v>
      </c>
    </row>
    <row r="1563" spans="20:56" x14ac:dyDescent="0.35">
      <c r="T1563" s="30">
        <f t="shared" ca="1" si="949"/>
        <v>0.75922021777086646</v>
      </c>
      <c r="U1563" s="30">
        <f t="shared" ca="1" si="949"/>
        <v>0.91621401619670628</v>
      </c>
      <c r="V1563" s="30">
        <f ca="1">IF(Riskregister!$E$5="",0,COUNTIF(BF$4:BF$53,"&lt;"&amp;T1563)*IF(U1563&lt;0.5,Riskregister!$K$5+(Riskregister!$L$5-Riskregister!$K$5)*SQRT(U1563/2),Riskregister!$L$5-(Riskregister!$L$5-Riskregister!$K$5)*SQRT((1-U1563)/2)))</f>
        <v>2539475.0044763181</v>
      </c>
      <c r="W1563" s="30">
        <f t="shared" ca="1" si="950"/>
        <v>0.18145402207681927</v>
      </c>
      <c r="X1563" s="30">
        <f t="shared" ca="1" si="950"/>
        <v>0.6561829658878352</v>
      </c>
      <c r="Y1563" s="30">
        <f ca="1">IF(Riskregister!$E$6="",0,COUNTIF(BG$4:BG$53,"&lt;"&amp;W1563)*IF(X1563&lt;0.5,Riskregister!$K$6+(Riskregister!$L$6-Riskregister!$K$6)*SQRT(X1563/2),Riskregister!$L$6-(Riskregister!$L$6-Riskregister!$K$6)*SQRT((1-X1563)/2)))</f>
        <v>1253686.6641539179</v>
      </c>
      <c r="Z1563" s="30">
        <f t="shared" ca="1" si="951"/>
        <v>0.15973486144991089</v>
      </c>
      <c r="AA1563" s="30">
        <f t="shared" ca="1" si="951"/>
        <v>0.47070103739095415</v>
      </c>
      <c r="AB1563" s="30">
        <f ca="1">IF(Riskregister!$E$7="",0,COUNTIF(BH$4:BH$53,"&lt;"&amp;Z1563)*IF(AA1563&lt;0.5,Riskregister!$K$7+(Riskregister!$L$7-Riskregister!$K$7)*SQRT(AA1563/2),Riskregister!$L$7-(Riskregister!$L$7-Riskregister!$K$7)*SQRT((1-AA1563)/2)))</f>
        <v>879181.13684284186</v>
      </c>
      <c r="AC1563" s="30">
        <f t="shared" ca="1" si="952"/>
        <v>0.14996534316322618</v>
      </c>
      <c r="AD1563" s="30">
        <f t="shared" ca="1" si="952"/>
        <v>0.59385299978417339</v>
      </c>
      <c r="AE1563" s="30">
        <f ca="1">IF(Riskregister!$E$8="",0,COUNTIF(BI$4:BI$53,"&lt;"&amp;AC1563)*IF(AD1563&lt;0.5,Riskregister!$K$8+(Riskregister!$L$8-Riskregister!$K$8)*SQRT(AD1563/2),Riskregister!$L$8-(Riskregister!$L$8-Riskregister!$K$8)*SQRT((1-AD1563)/2)))</f>
        <v>2882007.1724899998</v>
      </c>
      <c r="AF1563" s="30">
        <f t="shared" ca="1" si="953"/>
        <v>0.57001382717469551</v>
      </c>
      <c r="AG1563" s="30">
        <f t="shared" ca="1" si="953"/>
        <v>0.93019665628239656</v>
      </c>
      <c r="AH1563" s="30">
        <f>IF(Riskregister!$E$9="",0,COUNTIF(BJ$4:BJ$53,"&lt;"&amp;AF1563)*IF(AG1563&lt;0.5,Riskregister!$K$9+(Riskregister!$L$9-Riskregister!$K$9)*SQRT(AG1563/2),Riskregister!$L$9-(Riskregister!$L$9-Riskregister!$K$9)*SQRT((1-AG1563)/2)))</f>
        <v>0</v>
      </c>
      <c r="AI1563" s="30">
        <f t="shared" ca="1" si="954"/>
        <v>0.55347851937417536</v>
      </c>
      <c r="AJ1563" s="30">
        <f t="shared" ca="1" si="954"/>
        <v>0.34057345688467466</v>
      </c>
      <c r="AK1563" s="30">
        <f>IF(Riskregister!$E$10="",0,COUNTIF(BK$4:BK$53,"&lt;"&amp;AI1563)*IF(AJ1563&lt;0.5,Riskregister!$K$10+(Riskregister!$L$10-Riskregister!$K$10)*SQRT(AJ1563/2),Riskregister!$L$10-(Riskregister!$L$10-Riskregister!$K$10)*SQRT((1-AJ1563)/2)))</f>
        <v>0</v>
      </c>
      <c r="AL1563" s="30">
        <f t="shared" ca="1" si="955"/>
        <v>0.54562444603065563</v>
      </c>
      <c r="AM1563" s="30">
        <f t="shared" ca="1" si="955"/>
        <v>0.49649365797798439</v>
      </c>
      <c r="AN1563" s="30">
        <f>IF(Riskregister!$E$11="",0,COUNTIF(BL$4:BL$53,"&lt;"&amp;AL1563)*IF(AM1563&lt;0.5,Riskregister!$K$11+(Riskregister!$L$11-Riskregister!$K$11)*SQRT(AM1563/2),Riskregister!$L$11-(Riskregister!$L$11-Riskregister!$K$11)*SQRT((1-AM1563)/2)))</f>
        <v>0</v>
      </c>
      <c r="AO1563" s="30">
        <f t="shared" ca="1" si="956"/>
        <v>0.69397251078012168</v>
      </c>
      <c r="AP1563" s="30">
        <f t="shared" ca="1" si="956"/>
        <v>0.57455980437486864</v>
      </c>
      <c r="AQ1563" s="30">
        <f>IF(Riskregister!$E$12="",0,COUNTIF(BM$4:BM$53,"&lt;"&amp;AO1563)*IF(AP1563&lt;0.5,Riskregister!$K$12+(Riskregister!$L$12-Riskregister!$K$12)*SQRT(AP1563/2),Riskregister!$L$12-(Riskregister!$L$12-Riskregister!$K$12)*SQRT((1-AP1563)/2)))</f>
        <v>0</v>
      </c>
      <c r="AR1563" s="30">
        <f t="shared" ca="1" si="957"/>
        <v>0.56968101754596201</v>
      </c>
      <c r="AS1563" s="30">
        <f t="shared" ca="1" si="957"/>
        <v>0.54752921651299746</v>
      </c>
      <c r="AT1563" s="30">
        <f>IF(Riskregister!$E$13="",0,COUNTIF(BN$4:BN$53,"&lt;"&amp;AR1563)*IF(AS1563&lt;0.5,Riskregister!$K$13+(Riskregister!$L$13-Riskregister!$K$13)*SQRT(AS1563/2),Riskregister!$L$13-(Riskregister!$L$13-Riskregister!$K$13)*SQRT((1-AS1563)/2)))</f>
        <v>0</v>
      </c>
      <c r="AU1563" s="30">
        <f t="shared" ca="1" si="958"/>
        <v>0.3971228241724476</v>
      </c>
      <c r="AV1563" s="30">
        <f t="shared" ca="1" si="958"/>
        <v>8.8311595138421461E-2</v>
      </c>
      <c r="AW1563" s="30">
        <f>IF(Riskregister!$E$14="",0,COUNTIF(BO$4:BO$53,"&lt;"&amp;AU1563)*IF(AV1563&lt;0.5,Riskregister!$K$14+(Riskregister!$L$14-Riskregister!$K$14)*SQRT(AV1563/2),Riskregister!$L$14-(Riskregister!$L$14-Riskregister!$K$14)*SQRT((1-AV1563)/2)))</f>
        <v>0</v>
      </c>
      <c r="AX1563" s="30">
        <f t="shared" ca="1" si="959"/>
        <v>0.59031469387646884</v>
      </c>
      <c r="AY1563" s="30">
        <f t="shared" ca="1" si="959"/>
        <v>0.42248892478706346</v>
      </c>
      <c r="AZ1563" s="30">
        <f>IF(Riskregister!$E$15="",0,COUNTIF(BP$4:BP$53,"&lt;"&amp;AX1563)*IF(AY1563&lt;0.5,Riskregister!$K$15+(Riskregister!$L$15-Riskregister!$K$15)*SQRT(AY1563/2),Riskregister!$L$15-(Riskregister!$L$15-Riskregister!$K$15)*SQRT((1-AY1563)/2)))</f>
        <v>0</v>
      </c>
      <c r="BA1563" s="30">
        <f t="shared" ca="1" si="960"/>
        <v>0.18913039289385936</v>
      </c>
      <c r="BB1563" s="30">
        <f t="shared" ca="1" si="960"/>
        <v>0.93852576087949269</v>
      </c>
      <c r="BC1563" s="30">
        <f>IF(Riskregister!$E$16="",0,COUNTIF(BQ$4:BQ$53,"&lt;"&amp;BA1563)*IF(BB1563&lt;0.5,Riskregister!$K$16+(Riskregister!$L$16-Riskregister!$K$16)*SQRT(BB1563/2),Riskregister!$L$16-(Riskregister!$L$16-Riskregister!$K$16)*SQRT((1-BB1563)/2)))</f>
        <v>0</v>
      </c>
      <c r="BD1563" s="30">
        <f t="shared" ca="1" si="948"/>
        <v>7554349.9779630778</v>
      </c>
    </row>
    <row r="1564" spans="20:56" x14ac:dyDescent="0.35">
      <c r="T1564" s="30">
        <f t="shared" ref="T1564:U1583" ca="1" si="961">RAND()</f>
        <v>1.9053839182403665E-2</v>
      </c>
      <c r="U1564" s="30">
        <f t="shared" ca="1" si="961"/>
        <v>8.3806241285038108E-2</v>
      </c>
      <c r="V1564" s="30">
        <f ca="1">IF(Riskregister!$E$5="",0,COUNTIF(BF$4:BF$53,"&lt;"&amp;T1564)*IF(U1564&lt;0.5,Riskregister!$K$5+(Riskregister!$L$5-Riskregister!$K$5)*SQRT(U1564/2),Riskregister!$L$5-(Riskregister!$L$5-Riskregister!$K$5)*SQRT((1-U1564)/2)))</f>
        <v>0</v>
      </c>
      <c r="W1564" s="30">
        <f t="shared" ref="W1564:X1583" ca="1" si="962">RAND()</f>
        <v>0.69306785529489556</v>
      </c>
      <c r="X1564" s="30">
        <f t="shared" ca="1" si="962"/>
        <v>0.79558129291068591</v>
      </c>
      <c r="Y1564" s="30">
        <f ca="1">IF(Riskregister!$E$6="",0,COUNTIF(BG$4:BG$53,"&lt;"&amp;W1564)*IF(X1564&lt;0.5,Riskregister!$K$6+(Riskregister!$L$6-Riskregister!$K$6)*SQRT(X1564/2),Riskregister!$L$6-(Riskregister!$L$6-Riskregister!$K$6)*SQRT((1-X1564)/2)))</f>
        <v>2849072.8859138144</v>
      </c>
      <c r="Z1564" s="30">
        <f t="shared" ref="Z1564:AA1583" ca="1" si="963">RAND()</f>
        <v>0.86100906532103927</v>
      </c>
      <c r="AA1564" s="30">
        <f t="shared" ca="1" si="963"/>
        <v>0.80765216449382427</v>
      </c>
      <c r="AB1564" s="30">
        <f ca="1">IF(Riskregister!$E$7="",0,COUNTIF(BH$4:BH$53,"&lt;"&amp;Z1564)*IF(AA1564&lt;0.5,Riskregister!$K$7+(Riskregister!$L$7-Riskregister!$K$7)*SQRT(AA1564/2),Riskregister!$L$7-(Riskregister!$L$7-Riskregister!$K$7)*SQRT((1-AA1564)/2)))</f>
        <v>2623124.5223136093</v>
      </c>
      <c r="AC1564" s="30">
        <f t="shared" ref="AC1564:AD1583" ca="1" si="964">RAND()</f>
        <v>0.55723079165614198</v>
      </c>
      <c r="AD1564" s="30">
        <f t="shared" ca="1" si="964"/>
        <v>0.19973340973817166</v>
      </c>
      <c r="AE1564" s="30">
        <f ca="1">IF(Riskregister!$E$8="",0,COUNTIF(BI$4:BI$53,"&lt;"&amp;AC1564)*IF(AD1564&lt;0.5,Riskregister!$K$8+(Riskregister!$L$8-Riskregister!$K$8)*SQRT(AD1564/2),Riskregister!$L$8-(Riskregister!$L$8-Riskregister!$K$8)*SQRT((1-AD1564)/2)))</f>
        <v>5355838.8205839489</v>
      </c>
      <c r="AF1564" s="30">
        <f t="shared" ref="AF1564:AG1583" ca="1" si="965">RAND()</f>
        <v>0.61805812032444474</v>
      </c>
      <c r="AG1564" s="30">
        <f t="shared" ca="1" si="965"/>
        <v>0.82090337107740918</v>
      </c>
      <c r="AH1564" s="30">
        <f>IF(Riskregister!$E$9="",0,COUNTIF(BJ$4:BJ$53,"&lt;"&amp;AF1564)*IF(AG1564&lt;0.5,Riskregister!$K$9+(Riskregister!$L$9-Riskregister!$K$9)*SQRT(AG1564/2),Riskregister!$L$9-(Riskregister!$L$9-Riskregister!$K$9)*SQRT((1-AG1564)/2)))</f>
        <v>0</v>
      </c>
      <c r="AI1564" s="30">
        <f t="shared" ref="AI1564:AJ1583" ca="1" si="966">RAND()</f>
        <v>0.63669323524372734</v>
      </c>
      <c r="AJ1564" s="30">
        <f t="shared" ca="1" si="966"/>
        <v>0.43440922911763702</v>
      </c>
      <c r="AK1564" s="30">
        <f>IF(Riskregister!$E$10="",0,COUNTIF(BK$4:BK$53,"&lt;"&amp;AI1564)*IF(AJ1564&lt;0.5,Riskregister!$K$10+(Riskregister!$L$10-Riskregister!$K$10)*SQRT(AJ1564/2),Riskregister!$L$10-(Riskregister!$L$10-Riskregister!$K$10)*SQRT((1-AJ1564)/2)))</f>
        <v>0</v>
      </c>
      <c r="AL1564" s="30">
        <f t="shared" ref="AL1564:AM1583" ca="1" si="967">RAND()</f>
        <v>0.55749715248061982</v>
      </c>
      <c r="AM1564" s="30">
        <f t="shared" ca="1" si="967"/>
        <v>0.62403728325409846</v>
      </c>
      <c r="AN1564" s="30">
        <f>IF(Riskregister!$E$11="",0,COUNTIF(BL$4:BL$53,"&lt;"&amp;AL1564)*IF(AM1564&lt;0.5,Riskregister!$K$11+(Riskregister!$L$11-Riskregister!$K$11)*SQRT(AM1564/2),Riskregister!$L$11-(Riskregister!$L$11-Riskregister!$K$11)*SQRT((1-AM1564)/2)))</f>
        <v>0</v>
      </c>
      <c r="AO1564" s="30">
        <f t="shared" ref="AO1564:AP1583" ca="1" si="968">RAND()</f>
        <v>0.72138511247616799</v>
      </c>
      <c r="AP1564" s="30">
        <f t="shared" ca="1" si="968"/>
        <v>1.4367861409380067E-3</v>
      </c>
      <c r="AQ1564" s="30">
        <f>IF(Riskregister!$E$12="",0,COUNTIF(BM$4:BM$53,"&lt;"&amp;AO1564)*IF(AP1564&lt;0.5,Riskregister!$K$12+(Riskregister!$L$12-Riskregister!$K$12)*SQRT(AP1564/2),Riskregister!$L$12-(Riskregister!$L$12-Riskregister!$K$12)*SQRT((1-AP1564)/2)))</f>
        <v>0</v>
      </c>
      <c r="AR1564" s="30">
        <f t="shared" ref="AR1564:AS1583" ca="1" si="969">RAND()</f>
        <v>0.38105676327043181</v>
      </c>
      <c r="AS1564" s="30">
        <f t="shared" ca="1" si="969"/>
        <v>0.90602708856148828</v>
      </c>
      <c r="AT1564" s="30">
        <f>IF(Riskregister!$E$13="",0,COUNTIF(BN$4:BN$53,"&lt;"&amp;AR1564)*IF(AS1564&lt;0.5,Riskregister!$K$13+(Riskregister!$L$13-Riskregister!$K$13)*SQRT(AS1564/2),Riskregister!$L$13-(Riskregister!$L$13-Riskregister!$K$13)*SQRT((1-AS1564)/2)))</f>
        <v>0</v>
      </c>
      <c r="AU1564" s="30">
        <f t="shared" ref="AU1564:AV1583" ca="1" si="970">RAND()</f>
        <v>0.65663994055871788</v>
      </c>
      <c r="AV1564" s="30">
        <f t="shared" ca="1" si="970"/>
        <v>0.70940108171291794</v>
      </c>
      <c r="AW1564" s="30">
        <f>IF(Riskregister!$E$14="",0,COUNTIF(BO$4:BO$53,"&lt;"&amp;AU1564)*IF(AV1564&lt;0.5,Riskregister!$K$14+(Riskregister!$L$14-Riskregister!$K$14)*SQRT(AV1564/2),Riskregister!$L$14-(Riskregister!$L$14-Riskregister!$K$14)*SQRT((1-AV1564)/2)))</f>
        <v>0</v>
      </c>
      <c r="AX1564" s="30">
        <f t="shared" ref="AX1564:AY1583" ca="1" si="971">RAND()</f>
        <v>0.71695539957816867</v>
      </c>
      <c r="AY1564" s="30">
        <f t="shared" ca="1" si="971"/>
        <v>0.91320844292226533</v>
      </c>
      <c r="AZ1564" s="30">
        <f>IF(Riskregister!$E$15="",0,COUNTIF(BP$4:BP$53,"&lt;"&amp;AX1564)*IF(AY1564&lt;0.5,Riskregister!$K$15+(Riskregister!$L$15-Riskregister!$K$15)*SQRT(AY1564/2),Riskregister!$L$15-(Riskregister!$L$15-Riskregister!$K$15)*SQRT((1-AY1564)/2)))</f>
        <v>0</v>
      </c>
      <c r="BA1564" s="30">
        <f t="shared" ref="BA1564:BB1583" ca="1" si="972">RAND()</f>
        <v>0.45321176284959963</v>
      </c>
      <c r="BB1564" s="30">
        <f t="shared" ca="1" si="972"/>
        <v>0.723137320765599</v>
      </c>
      <c r="BC1564" s="30">
        <f>IF(Riskregister!$E$16="",0,COUNTIF(BQ$4:BQ$53,"&lt;"&amp;BA1564)*IF(BB1564&lt;0.5,Riskregister!$K$16+(Riskregister!$L$16-Riskregister!$K$16)*SQRT(BB1564/2),Riskregister!$L$16-(Riskregister!$L$16-Riskregister!$K$16)*SQRT((1-BB1564)/2)))</f>
        <v>0</v>
      </c>
      <c r="BD1564" s="30">
        <f t="shared" ca="1" si="948"/>
        <v>10828036.228811372</v>
      </c>
    </row>
    <row r="1565" spans="20:56" x14ac:dyDescent="0.35">
      <c r="T1565" s="30">
        <f t="shared" ca="1" si="961"/>
        <v>0.59817249949256968</v>
      </c>
      <c r="U1565" s="30">
        <f t="shared" ca="1" si="961"/>
        <v>0.84180634252087405</v>
      </c>
      <c r="V1565" s="30">
        <f ca="1">IF(Riskregister!$E$5="",0,COUNTIF(BF$4:BF$53,"&lt;"&amp;T1565)*IF(U1565&lt;0.5,Riskregister!$K$5+(Riskregister!$L$5-Riskregister!$K$5)*SQRT(U1565/2),Riskregister!$L$5-(Riskregister!$L$5-Riskregister!$K$5)*SQRT((1-U1565)/2)))</f>
        <v>1893765.1482600353</v>
      </c>
      <c r="W1565" s="30">
        <f t="shared" ca="1" si="962"/>
        <v>0.70092968033097836</v>
      </c>
      <c r="X1565" s="30">
        <f t="shared" ca="1" si="962"/>
        <v>0.75677588703459187</v>
      </c>
      <c r="Y1565" s="30">
        <f ca="1">IF(Riskregister!$E$6="",0,COUNTIF(BG$4:BG$53,"&lt;"&amp;W1565)*IF(X1565&lt;0.5,Riskregister!$K$6+(Riskregister!$L$6-Riskregister!$K$6)*SQRT(X1565/2),Riskregister!$L$6-(Riskregister!$L$6-Riskregister!$K$6)*SQRT((1-X1565)/2)))</f>
        <v>4116862.3079987881</v>
      </c>
      <c r="Z1565" s="30">
        <f t="shared" ca="1" si="963"/>
        <v>0.41353662321426876</v>
      </c>
      <c r="AA1565" s="30">
        <f t="shared" ca="1" si="963"/>
        <v>0.85076412183541872</v>
      </c>
      <c r="AB1565" s="30">
        <f ca="1">IF(Riskregister!$E$7="",0,COUNTIF(BH$4:BH$53,"&lt;"&amp;Z1565)*IF(AA1565&lt;0.5,Riskregister!$K$7+(Riskregister!$L$7-Riskregister!$K$7)*SQRT(AA1565/2),Riskregister!$L$7-(Riskregister!$L$7-Riskregister!$K$7)*SQRT((1-AA1565)/2)))</f>
        <v>1826358.0285989339</v>
      </c>
      <c r="AC1565" s="30">
        <f t="shared" ca="1" si="964"/>
        <v>0.74680034685265317</v>
      </c>
      <c r="AD1565" s="30">
        <f t="shared" ca="1" si="964"/>
        <v>4.0929292156481001E-2</v>
      </c>
      <c r="AE1565" s="30">
        <f ca="1">IF(Riskregister!$E$8="",0,COUNTIF(BI$4:BI$53,"&lt;"&amp;AC1565)*IF(AD1565&lt;0.5,Riskregister!$K$8+(Riskregister!$L$8-Riskregister!$K$8)*SQRT(AD1565/2),Riskregister!$L$8-(Riskregister!$L$8-Riskregister!$K$8)*SQRT((1-AD1565)/2)))</f>
        <v>3889428.2868099166</v>
      </c>
      <c r="AF1565" s="30">
        <f t="shared" ca="1" si="965"/>
        <v>0.85135734319420597</v>
      </c>
      <c r="AG1565" s="30">
        <f t="shared" ca="1" si="965"/>
        <v>3.3596547558745748E-2</v>
      </c>
      <c r="AH1565" s="30">
        <f>IF(Riskregister!$E$9="",0,COUNTIF(BJ$4:BJ$53,"&lt;"&amp;AF1565)*IF(AG1565&lt;0.5,Riskregister!$K$9+(Riskregister!$L$9-Riskregister!$K$9)*SQRT(AG1565/2),Riskregister!$L$9-(Riskregister!$L$9-Riskregister!$K$9)*SQRT((1-AG1565)/2)))</f>
        <v>0</v>
      </c>
      <c r="AI1565" s="30">
        <f t="shared" ca="1" si="966"/>
        <v>0.8623368255812528</v>
      </c>
      <c r="AJ1565" s="30">
        <f t="shared" ca="1" si="966"/>
        <v>0.11560762054326712</v>
      </c>
      <c r="AK1565" s="30">
        <f>IF(Riskregister!$E$10="",0,COUNTIF(BK$4:BK$53,"&lt;"&amp;AI1565)*IF(AJ1565&lt;0.5,Riskregister!$K$10+(Riskregister!$L$10-Riskregister!$K$10)*SQRT(AJ1565/2),Riskregister!$L$10-(Riskregister!$L$10-Riskregister!$K$10)*SQRT((1-AJ1565)/2)))</f>
        <v>0</v>
      </c>
      <c r="AL1565" s="30">
        <f t="shared" ca="1" si="967"/>
        <v>0.28320996162578038</v>
      </c>
      <c r="AM1565" s="30">
        <f t="shared" ca="1" si="967"/>
        <v>0.66935944747877318</v>
      </c>
      <c r="AN1565" s="30">
        <f>IF(Riskregister!$E$11="",0,COUNTIF(BL$4:BL$53,"&lt;"&amp;AL1565)*IF(AM1565&lt;0.5,Riskregister!$K$11+(Riskregister!$L$11-Riskregister!$K$11)*SQRT(AM1565/2),Riskregister!$L$11-(Riskregister!$L$11-Riskregister!$K$11)*SQRT((1-AM1565)/2)))</f>
        <v>0</v>
      </c>
      <c r="AO1565" s="30">
        <f t="shared" ca="1" si="968"/>
        <v>0.23125586347376936</v>
      </c>
      <c r="AP1565" s="30">
        <f t="shared" ca="1" si="968"/>
        <v>0.5702726826252168</v>
      </c>
      <c r="AQ1565" s="30">
        <f>IF(Riskregister!$E$12="",0,COUNTIF(BM$4:BM$53,"&lt;"&amp;AO1565)*IF(AP1565&lt;0.5,Riskregister!$K$12+(Riskregister!$L$12-Riskregister!$K$12)*SQRT(AP1565/2),Riskregister!$L$12-(Riskregister!$L$12-Riskregister!$K$12)*SQRT((1-AP1565)/2)))</f>
        <v>0</v>
      </c>
      <c r="AR1565" s="30">
        <f t="shared" ca="1" si="969"/>
        <v>0.26791457624750126</v>
      </c>
      <c r="AS1565" s="30">
        <f t="shared" ca="1" si="969"/>
        <v>0.36258095544115976</v>
      </c>
      <c r="AT1565" s="30">
        <f>IF(Riskregister!$E$13="",0,COUNTIF(BN$4:BN$53,"&lt;"&amp;AR1565)*IF(AS1565&lt;0.5,Riskregister!$K$13+(Riskregister!$L$13-Riskregister!$K$13)*SQRT(AS1565/2),Riskregister!$L$13-(Riskregister!$L$13-Riskregister!$K$13)*SQRT((1-AS1565)/2)))</f>
        <v>0</v>
      </c>
      <c r="AU1565" s="30">
        <f t="shared" ca="1" si="970"/>
        <v>0.65073845299565314</v>
      </c>
      <c r="AV1565" s="30">
        <f t="shared" ca="1" si="970"/>
        <v>0.36846559167414972</v>
      </c>
      <c r="AW1565" s="30">
        <f>IF(Riskregister!$E$14="",0,COUNTIF(BO$4:BO$53,"&lt;"&amp;AU1565)*IF(AV1565&lt;0.5,Riskregister!$K$14+(Riskregister!$L$14-Riskregister!$K$14)*SQRT(AV1565/2),Riskregister!$L$14-(Riskregister!$L$14-Riskregister!$K$14)*SQRT((1-AV1565)/2)))</f>
        <v>0</v>
      </c>
      <c r="AX1565" s="30">
        <f t="shared" ca="1" si="971"/>
        <v>0.23745483728039563</v>
      </c>
      <c r="AY1565" s="30">
        <f t="shared" ca="1" si="971"/>
        <v>0.78008792653229397</v>
      </c>
      <c r="AZ1565" s="30">
        <f>IF(Riskregister!$E$15="",0,COUNTIF(BP$4:BP$53,"&lt;"&amp;AX1565)*IF(AY1565&lt;0.5,Riskregister!$K$15+(Riskregister!$L$15-Riskregister!$K$15)*SQRT(AY1565/2),Riskregister!$L$15-(Riskregister!$L$15-Riskregister!$K$15)*SQRT((1-AY1565)/2)))</f>
        <v>0</v>
      </c>
      <c r="BA1565" s="30">
        <f t="shared" ca="1" si="972"/>
        <v>0.54039421287066758</v>
      </c>
      <c r="BB1565" s="30">
        <f t="shared" ca="1" si="972"/>
        <v>0.95961455915691585</v>
      </c>
      <c r="BC1565" s="30">
        <f>IF(Riskregister!$E$16="",0,COUNTIF(BQ$4:BQ$53,"&lt;"&amp;BA1565)*IF(BB1565&lt;0.5,Riskregister!$K$16+(Riskregister!$L$16-Riskregister!$K$16)*SQRT(BB1565/2),Riskregister!$L$16-(Riskregister!$L$16-Riskregister!$K$16)*SQRT((1-BB1565)/2)))</f>
        <v>0</v>
      </c>
      <c r="BD1565" s="30">
        <f t="shared" ca="1" si="948"/>
        <v>11726413.771667674</v>
      </c>
    </row>
    <row r="1566" spans="20:56" x14ac:dyDescent="0.35">
      <c r="T1566" s="30">
        <f t="shared" ca="1" si="961"/>
        <v>0.88400547815087316</v>
      </c>
      <c r="U1566" s="30">
        <f t="shared" ca="1" si="961"/>
        <v>0.54329311399780789</v>
      </c>
      <c r="V1566" s="30">
        <f ca="1">IF(Riskregister!$E$5="",0,COUNTIF(BF$4:BF$53,"&lt;"&amp;T1566)*IF(U1566&lt;0.5,Riskregister!$K$5+(Riskregister!$L$5-Riskregister!$K$5)*SQRT(U1566/2),Riskregister!$L$5-(Riskregister!$L$5-Riskregister!$K$5)*SQRT((1-U1566)/2)))</f>
        <v>2309768.7806141139</v>
      </c>
      <c r="W1566" s="30">
        <f t="shared" ca="1" si="962"/>
        <v>0.49463359444972077</v>
      </c>
      <c r="X1566" s="30">
        <f t="shared" ca="1" si="962"/>
        <v>0.76639630937734571</v>
      </c>
      <c r="Y1566" s="30">
        <f ca="1">IF(Riskregister!$E$6="",0,COUNTIF(BG$4:BG$53,"&lt;"&amp;W1566)*IF(X1566&lt;0.5,Riskregister!$K$6+(Riskregister!$L$6-Riskregister!$K$6)*SQRT(X1566/2),Riskregister!$L$6-(Riskregister!$L$6-Riskregister!$K$6)*SQRT((1-X1566)/2)))</f>
        <v>2769653.7417317028</v>
      </c>
      <c r="Z1566" s="30">
        <f t="shared" ca="1" si="963"/>
        <v>0.4056615922098572</v>
      </c>
      <c r="AA1566" s="30">
        <f t="shared" ca="1" si="963"/>
        <v>0.11967932880374299</v>
      </c>
      <c r="AB1566" s="30">
        <f ca="1">IF(Riskregister!$E$7="",0,COUNTIF(BH$4:BH$53,"&lt;"&amp;Z1566)*IF(AA1566&lt;0.5,Riskregister!$K$7+(Riskregister!$L$7-Riskregister!$K$7)*SQRT(AA1566/2),Riskregister!$L$7-(Riskregister!$L$7-Riskregister!$K$7)*SQRT((1-AA1566)/2)))</f>
        <v>813705.09050646296</v>
      </c>
      <c r="AC1566" s="30">
        <f t="shared" ca="1" si="964"/>
        <v>0.26525791223418405</v>
      </c>
      <c r="AD1566" s="30">
        <f t="shared" ca="1" si="964"/>
        <v>0.78945141287290999</v>
      </c>
      <c r="AE1566" s="30">
        <f ca="1">IF(Riskregister!$E$8="",0,COUNTIF(BI$4:BI$53,"&lt;"&amp;AC1566)*IF(AD1566&lt;0.5,Riskregister!$K$8+(Riskregister!$L$8-Riskregister!$K$8)*SQRT(AD1566/2),Riskregister!$L$8-(Riskregister!$L$8-Riskregister!$K$8)*SQRT((1-AD1566)/2)))</f>
        <v>6950075.9715568591</v>
      </c>
      <c r="AF1566" s="30">
        <f t="shared" ca="1" si="965"/>
        <v>0.36662389271273865</v>
      </c>
      <c r="AG1566" s="30">
        <f t="shared" ca="1" si="965"/>
        <v>0.62141323951325134</v>
      </c>
      <c r="AH1566" s="30">
        <f>IF(Riskregister!$E$9="",0,COUNTIF(BJ$4:BJ$53,"&lt;"&amp;AF1566)*IF(AG1566&lt;0.5,Riskregister!$K$9+(Riskregister!$L$9-Riskregister!$K$9)*SQRT(AG1566/2),Riskregister!$L$9-(Riskregister!$L$9-Riskregister!$K$9)*SQRT((1-AG1566)/2)))</f>
        <v>0</v>
      </c>
      <c r="AI1566" s="30">
        <f t="shared" ca="1" si="966"/>
        <v>0.79460968110572394</v>
      </c>
      <c r="AJ1566" s="30">
        <f t="shared" ca="1" si="966"/>
        <v>0.70823435418401259</v>
      </c>
      <c r="AK1566" s="30">
        <f>IF(Riskregister!$E$10="",0,COUNTIF(BK$4:BK$53,"&lt;"&amp;AI1566)*IF(AJ1566&lt;0.5,Riskregister!$K$10+(Riskregister!$L$10-Riskregister!$K$10)*SQRT(AJ1566/2),Riskregister!$L$10-(Riskregister!$L$10-Riskregister!$K$10)*SQRT((1-AJ1566)/2)))</f>
        <v>0</v>
      </c>
      <c r="AL1566" s="30">
        <f t="shared" ca="1" si="967"/>
        <v>0.38360791899601743</v>
      </c>
      <c r="AM1566" s="30">
        <f t="shared" ca="1" si="967"/>
        <v>0.58913733883387609</v>
      </c>
      <c r="AN1566" s="30">
        <f>IF(Riskregister!$E$11="",0,COUNTIF(BL$4:BL$53,"&lt;"&amp;AL1566)*IF(AM1566&lt;0.5,Riskregister!$K$11+(Riskregister!$L$11-Riskregister!$K$11)*SQRT(AM1566/2),Riskregister!$L$11-(Riskregister!$L$11-Riskregister!$K$11)*SQRT((1-AM1566)/2)))</f>
        <v>0</v>
      </c>
      <c r="AO1566" s="30">
        <f t="shared" ca="1" si="968"/>
        <v>0.68628741129015036</v>
      </c>
      <c r="AP1566" s="30">
        <f t="shared" ca="1" si="968"/>
        <v>0.84226212824136948</v>
      </c>
      <c r="AQ1566" s="30">
        <f>IF(Riskregister!$E$12="",0,COUNTIF(BM$4:BM$53,"&lt;"&amp;AO1566)*IF(AP1566&lt;0.5,Riskregister!$K$12+(Riskregister!$L$12-Riskregister!$K$12)*SQRT(AP1566/2),Riskregister!$L$12-(Riskregister!$L$12-Riskregister!$K$12)*SQRT((1-AP1566)/2)))</f>
        <v>0</v>
      </c>
      <c r="AR1566" s="30">
        <f t="shared" ca="1" si="969"/>
        <v>0.75193108017202615</v>
      </c>
      <c r="AS1566" s="30">
        <f t="shared" ca="1" si="969"/>
        <v>0.6601503459106346</v>
      </c>
      <c r="AT1566" s="30">
        <f>IF(Riskregister!$E$13="",0,COUNTIF(BN$4:BN$53,"&lt;"&amp;AR1566)*IF(AS1566&lt;0.5,Riskregister!$K$13+(Riskregister!$L$13-Riskregister!$K$13)*SQRT(AS1566/2),Riskregister!$L$13-(Riskregister!$L$13-Riskregister!$K$13)*SQRT((1-AS1566)/2)))</f>
        <v>0</v>
      </c>
      <c r="AU1566" s="30">
        <f t="shared" ca="1" si="970"/>
        <v>3.7685749976111516E-2</v>
      </c>
      <c r="AV1566" s="30">
        <f t="shared" ca="1" si="970"/>
        <v>7.6368641916706781E-2</v>
      </c>
      <c r="AW1566" s="30">
        <f>IF(Riskregister!$E$14="",0,COUNTIF(BO$4:BO$53,"&lt;"&amp;AU1566)*IF(AV1566&lt;0.5,Riskregister!$K$14+(Riskregister!$L$14-Riskregister!$K$14)*SQRT(AV1566/2),Riskregister!$L$14-(Riskregister!$L$14-Riskregister!$K$14)*SQRT((1-AV1566)/2)))</f>
        <v>0</v>
      </c>
      <c r="AX1566" s="30">
        <f t="shared" ca="1" si="971"/>
        <v>0.84109875382896537</v>
      </c>
      <c r="AY1566" s="30">
        <f t="shared" ca="1" si="971"/>
        <v>0.40639020465308551</v>
      </c>
      <c r="AZ1566" s="30">
        <f>IF(Riskregister!$E$15="",0,COUNTIF(BP$4:BP$53,"&lt;"&amp;AX1566)*IF(AY1566&lt;0.5,Riskregister!$K$15+(Riskregister!$L$15-Riskregister!$K$15)*SQRT(AY1566/2),Riskregister!$L$15-(Riskregister!$L$15-Riskregister!$K$15)*SQRT((1-AY1566)/2)))</f>
        <v>0</v>
      </c>
      <c r="BA1566" s="30">
        <f t="shared" ca="1" si="972"/>
        <v>5.5786460786529046E-2</v>
      </c>
      <c r="BB1566" s="30">
        <f t="shared" ca="1" si="972"/>
        <v>0.62547194033377529</v>
      </c>
      <c r="BC1566" s="30">
        <f>IF(Riskregister!$E$16="",0,COUNTIF(BQ$4:BQ$53,"&lt;"&amp;BA1566)*IF(BB1566&lt;0.5,Riskregister!$K$16+(Riskregister!$L$16-Riskregister!$K$16)*SQRT(BB1566/2),Riskregister!$L$16-(Riskregister!$L$16-Riskregister!$K$16)*SQRT((1-BB1566)/2)))</f>
        <v>0</v>
      </c>
      <c r="BD1566" s="30">
        <f t="shared" ca="1" si="948"/>
        <v>12843203.58440914</v>
      </c>
    </row>
    <row r="1567" spans="20:56" x14ac:dyDescent="0.35">
      <c r="T1567" s="30">
        <f t="shared" ca="1" si="961"/>
        <v>0.90824528313448638</v>
      </c>
      <c r="U1567" s="30">
        <f t="shared" ca="1" si="961"/>
        <v>0.52074699533615743</v>
      </c>
      <c r="V1567" s="30">
        <f ca="1">IF(Riskregister!$E$5="",0,COUNTIF(BF$4:BF$53,"&lt;"&amp;T1567)*IF(U1567&lt;0.5,Riskregister!$K$5+(Riskregister!$L$5-Riskregister!$K$5)*SQRT(U1567/2),Riskregister!$L$5-(Riskregister!$L$5-Riskregister!$K$5)*SQRT((1-U1567)/2)))</f>
        <v>2278305.1781898718</v>
      </c>
      <c r="W1567" s="30">
        <f t="shared" ca="1" si="962"/>
        <v>0.33474554195531869</v>
      </c>
      <c r="X1567" s="30">
        <f t="shared" ca="1" si="962"/>
        <v>6.655701214618559E-3</v>
      </c>
      <c r="Y1567" s="30">
        <f ca="1">IF(Riskregister!$E$6="",0,COUNTIF(BG$4:BG$53,"&lt;"&amp;W1567)*IF(X1567&lt;0.5,Riskregister!$K$6+(Riskregister!$L$6-Riskregister!$K$6)*SQRT(X1567/2),Riskregister!$L$6-(Riskregister!$L$6-Riskregister!$K$6)*SQRT((1-X1567)/2)))</f>
        <v>303837.54604035127</v>
      </c>
      <c r="Z1567" s="30">
        <f t="shared" ca="1" si="963"/>
        <v>0.37358580010448417</v>
      </c>
      <c r="AA1567" s="30">
        <f t="shared" ca="1" si="963"/>
        <v>0.55314965279385098</v>
      </c>
      <c r="AB1567" s="30">
        <f ca="1">IF(Riskregister!$E$7="",0,COUNTIF(BH$4:BH$53,"&lt;"&amp;Z1567)*IF(AA1567&lt;0.5,Riskregister!$K$7+(Riskregister!$L$7-Riskregister!$K$7)*SQRT(AA1567/2),Riskregister!$L$7-(Riskregister!$L$7-Riskregister!$K$7)*SQRT((1-AA1567)/2)))</f>
        <v>1172812.2376634094</v>
      </c>
      <c r="AC1567" s="30">
        <f t="shared" ca="1" si="964"/>
        <v>0.38722723219642352</v>
      </c>
      <c r="AD1567" s="30">
        <f t="shared" ca="1" si="964"/>
        <v>0.10613460749303927</v>
      </c>
      <c r="AE1567" s="30">
        <f ca="1">IF(Riskregister!$E$8="",0,COUNTIF(BI$4:BI$53,"&lt;"&amp;AC1567)*IF(AD1567&lt;0.5,Riskregister!$K$8+(Riskregister!$L$8-Riskregister!$K$8)*SQRT(AD1567/2),Riskregister!$L$8-(Riskregister!$L$8-Riskregister!$K$8)*SQRT((1-AD1567)/2)))</f>
        <v>2765416.1168335462</v>
      </c>
      <c r="AF1567" s="30">
        <f t="shared" ca="1" si="965"/>
        <v>0.8731801896074417</v>
      </c>
      <c r="AG1567" s="30">
        <f t="shared" ca="1" si="965"/>
        <v>0.93169391019774583</v>
      </c>
      <c r="AH1567" s="30">
        <f>IF(Riskregister!$E$9="",0,COUNTIF(BJ$4:BJ$53,"&lt;"&amp;AF1567)*IF(AG1567&lt;0.5,Riskregister!$K$9+(Riskregister!$L$9-Riskregister!$K$9)*SQRT(AG1567/2),Riskregister!$L$9-(Riskregister!$L$9-Riskregister!$K$9)*SQRT((1-AG1567)/2)))</f>
        <v>0</v>
      </c>
      <c r="AI1567" s="30">
        <f t="shared" ca="1" si="966"/>
        <v>0.67785573669575627</v>
      </c>
      <c r="AJ1567" s="30">
        <f t="shared" ca="1" si="966"/>
        <v>0.56404783382713974</v>
      </c>
      <c r="AK1567" s="30">
        <f>IF(Riskregister!$E$10="",0,COUNTIF(BK$4:BK$53,"&lt;"&amp;AI1567)*IF(AJ1567&lt;0.5,Riskregister!$K$10+(Riskregister!$L$10-Riskregister!$K$10)*SQRT(AJ1567/2),Riskregister!$L$10-(Riskregister!$L$10-Riskregister!$K$10)*SQRT((1-AJ1567)/2)))</f>
        <v>0</v>
      </c>
      <c r="AL1567" s="30">
        <f t="shared" ca="1" si="967"/>
        <v>0.55406989731506917</v>
      </c>
      <c r="AM1567" s="30">
        <f t="shared" ca="1" si="967"/>
        <v>0.25962476878126917</v>
      </c>
      <c r="AN1567" s="30">
        <f>IF(Riskregister!$E$11="",0,COUNTIF(BL$4:BL$53,"&lt;"&amp;AL1567)*IF(AM1567&lt;0.5,Riskregister!$K$11+(Riskregister!$L$11-Riskregister!$K$11)*SQRT(AM1567/2),Riskregister!$L$11-(Riskregister!$L$11-Riskregister!$K$11)*SQRT((1-AM1567)/2)))</f>
        <v>0</v>
      </c>
      <c r="AO1567" s="30">
        <f t="shared" ca="1" si="968"/>
        <v>0.8990497491530699</v>
      </c>
      <c r="AP1567" s="30">
        <f t="shared" ca="1" si="968"/>
        <v>0.42263868099980195</v>
      </c>
      <c r="AQ1567" s="30">
        <f>IF(Riskregister!$E$12="",0,COUNTIF(BM$4:BM$53,"&lt;"&amp;AO1567)*IF(AP1567&lt;0.5,Riskregister!$K$12+(Riskregister!$L$12-Riskregister!$K$12)*SQRT(AP1567/2),Riskregister!$L$12-(Riskregister!$L$12-Riskregister!$K$12)*SQRT((1-AP1567)/2)))</f>
        <v>0</v>
      </c>
      <c r="AR1567" s="30">
        <f t="shared" ca="1" si="969"/>
        <v>0.45386359046890123</v>
      </c>
      <c r="AS1567" s="30">
        <f t="shared" ca="1" si="969"/>
        <v>0.34304935906195622</v>
      </c>
      <c r="AT1567" s="30">
        <f>IF(Riskregister!$E$13="",0,COUNTIF(BN$4:BN$53,"&lt;"&amp;AR1567)*IF(AS1567&lt;0.5,Riskregister!$K$13+(Riskregister!$L$13-Riskregister!$K$13)*SQRT(AS1567/2),Riskregister!$L$13-(Riskregister!$L$13-Riskregister!$K$13)*SQRT((1-AS1567)/2)))</f>
        <v>0</v>
      </c>
      <c r="AU1567" s="30">
        <f t="shared" ca="1" si="970"/>
        <v>0.59515770549381575</v>
      </c>
      <c r="AV1567" s="30">
        <f t="shared" ca="1" si="970"/>
        <v>0.88141813586383466</v>
      </c>
      <c r="AW1567" s="30">
        <f>IF(Riskregister!$E$14="",0,COUNTIF(BO$4:BO$53,"&lt;"&amp;AU1567)*IF(AV1567&lt;0.5,Riskregister!$K$14+(Riskregister!$L$14-Riskregister!$K$14)*SQRT(AV1567/2),Riskregister!$L$14-(Riskregister!$L$14-Riskregister!$K$14)*SQRT((1-AV1567)/2)))</f>
        <v>0</v>
      </c>
      <c r="AX1567" s="30">
        <f t="shared" ca="1" si="971"/>
        <v>0.52373315328992998</v>
      </c>
      <c r="AY1567" s="30">
        <f t="shared" ca="1" si="971"/>
        <v>0.16181501500414464</v>
      </c>
      <c r="AZ1567" s="30">
        <f>IF(Riskregister!$E$15="",0,COUNTIF(BP$4:BP$53,"&lt;"&amp;AX1567)*IF(AY1567&lt;0.5,Riskregister!$K$15+(Riskregister!$L$15-Riskregister!$K$15)*SQRT(AY1567/2),Riskregister!$L$15-(Riskregister!$L$15-Riskregister!$K$15)*SQRT((1-AY1567)/2)))</f>
        <v>0</v>
      </c>
      <c r="BA1567" s="30">
        <f t="shared" ca="1" si="972"/>
        <v>0.43636736883008775</v>
      </c>
      <c r="BB1567" s="30">
        <f t="shared" ca="1" si="972"/>
        <v>0.13575708698914346</v>
      </c>
      <c r="BC1567" s="30">
        <f>IF(Riskregister!$E$16="",0,COUNTIF(BQ$4:BQ$53,"&lt;"&amp;BA1567)*IF(BB1567&lt;0.5,Riskregister!$K$16+(Riskregister!$L$16-Riskregister!$K$16)*SQRT(BB1567/2),Riskregister!$L$16-(Riskregister!$L$16-Riskregister!$K$16)*SQRT((1-BB1567)/2)))</f>
        <v>0</v>
      </c>
      <c r="BD1567" s="30">
        <f t="shared" ca="1" si="948"/>
        <v>6520371.0787271792</v>
      </c>
    </row>
    <row r="1568" spans="20:56" x14ac:dyDescent="0.35">
      <c r="T1568" s="30">
        <f t="shared" ca="1" si="961"/>
        <v>0.43422356555735275</v>
      </c>
      <c r="U1568" s="30">
        <f t="shared" ca="1" si="961"/>
        <v>6.0678597461575445E-2</v>
      </c>
      <c r="V1568" s="30">
        <f ca="1">IF(Riskregister!$E$5="",0,COUNTIF(BF$4:BF$53,"&lt;"&amp;T1568)*IF(U1568&lt;0.5,Riskregister!$K$5+(Riskregister!$L$5-Riskregister!$K$5)*SQRT(U1568/2),Riskregister!$L$5-(Riskregister!$L$5-Riskregister!$K$5)*SQRT((1-U1568)/2)))</f>
        <v>685145.42720805912</v>
      </c>
      <c r="W1568" s="30">
        <f t="shared" ca="1" si="962"/>
        <v>0.12697697446015188</v>
      </c>
      <c r="X1568" s="30">
        <f t="shared" ca="1" si="962"/>
        <v>4.2460379499024259E-2</v>
      </c>
      <c r="Y1568" s="30">
        <f ca="1">IF(Riskregister!$E$6="",0,COUNTIF(BG$4:BG$53,"&lt;"&amp;W1568)*IF(X1568&lt;0.5,Riskregister!$K$6+(Riskregister!$L$6-Riskregister!$K$6)*SQRT(X1568/2),Riskregister!$L$6-(Riskregister!$L$6-Riskregister!$K$6)*SQRT((1-X1568)/2)))</f>
        <v>0</v>
      </c>
      <c r="Z1568" s="30">
        <f t="shared" ca="1" si="963"/>
        <v>0.60283370073485287</v>
      </c>
      <c r="AA1568" s="30">
        <f t="shared" ca="1" si="963"/>
        <v>0.79953000629888182</v>
      </c>
      <c r="AB1568" s="30">
        <f ca="1">IF(Riskregister!$E$7="",0,COUNTIF(BH$4:BH$53,"&lt;"&amp;Z1568)*IF(AA1568&lt;0.5,Riskregister!$K$7+(Riskregister!$L$7-Riskregister!$K$7)*SQRT(AA1568/2),Riskregister!$L$7-(Riskregister!$L$7-Riskregister!$K$7)*SQRT((1-AA1568)/2)))</f>
        <v>2024332.1789609413</v>
      </c>
      <c r="AC1568" s="30">
        <f t="shared" ca="1" si="964"/>
        <v>0.68835499602419215</v>
      </c>
      <c r="AD1568" s="30">
        <f t="shared" ca="1" si="964"/>
        <v>0.94643494490650015</v>
      </c>
      <c r="AE1568" s="30">
        <f ca="1">IF(Riskregister!$E$8="",0,COUNTIF(BI$4:BI$53,"&lt;"&amp;AC1568)*IF(AD1568&lt;0.5,Riskregister!$K$8+(Riskregister!$L$8-Riskregister!$K$8)*SQRT(AD1568/2),Riskregister!$L$8-(Riskregister!$L$8-Riskregister!$K$8)*SQRT((1-AD1568)/2)))</f>
        <v>12692483.087479237</v>
      </c>
      <c r="AF1568" s="30">
        <f t="shared" ca="1" si="965"/>
        <v>0.88063782688534997</v>
      </c>
      <c r="AG1568" s="30">
        <f t="shared" ca="1" si="965"/>
        <v>0.64642129836771745</v>
      </c>
      <c r="AH1568" s="30">
        <f>IF(Riskregister!$E$9="",0,COUNTIF(BJ$4:BJ$53,"&lt;"&amp;AF1568)*IF(AG1568&lt;0.5,Riskregister!$K$9+(Riskregister!$L$9-Riskregister!$K$9)*SQRT(AG1568/2),Riskregister!$L$9-(Riskregister!$L$9-Riskregister!$K$9)*SQRT((1-AG1568)/2)))</f>
        <v>0</v>
      </c>
      <c r="AI1568" s="30">
        <f t="shared" ca="1" si="966"/>
        <v>0.71109032643304948</v>
      </c>
      <c r="AJ1568" s="30">
        <f t="shared" ca="1" si="966"/>
        <v>0.35921984768796311</v>
      </c>
      <c r="AK1568" s="30">
        <f>IF(Riskregister!$E$10="",0,COUNTIF(BK$4:BK$53,"&lt;"&amp;AI1568)*IF(AJ1568&lt;0.5,Riskregister!$K$10+(Riskregister!$L$10-Riskregister!$K$10)*SQRT(AJ1568/2),Riskregister!$L$10-(Riskregister!$L$10-Riskregister!$K$10)*SQRT((1-AJ1568)/2)))</f>
        <v>0</v>
      </c>
      <c r="AL1568" s="30">
        <f t="shared" ca="1" si="967"/>
        <v>0.32439081807158776</v>
      </c>
      <c r="AM1568" s="30">
        <f t="shared" ca="1" si="967"/>
        <v>0.62833963270649185</v>
      </c>
      <c r="AN1568" s="30">
        <f>IF(Riskregister!$E$11="",0,COUNTIF(BL$4:BL$53,"&lt;"&amp;AL1568)*IF(AM1568&lt;0.5,Riskregister!$K$11+(Riskregister!$L$11-Riskregister!$K$11)*SQRT(AM1568/2),Riskregister!$L$11-(Riskregister!$L$11-Riskregister!$K$11)*SQRT((1-AM1568)/2)))</f>
        <v>0</v>
      </c>
      <c r="AO1568" s="30">
        <f t="shared" ca="1" si="968"/>
        <v>0.47517772390581758</v>
      </c>
      <c r="AP1568" s="30">
        <f t="shared" ca="1" si="968"/>
        <v>0.45613061346025074</v>
      </c>
      <c r="AQ1568" s="30">
        <f>IF(Riskregister!$E$12="",0,COUNTIF(BM$4:BM$53,"&lt;"&amp;AO1568)*IF(AP1568&lt;0.5,Riskregister!$K$12+(Riskregister!$L$12-Riskregister!$K$12)*SQRT(AP1568/2),Riskregister!$L$12-(Riskregister!$L$12-Riskregister!$K$12)*SQRT((1-AP1568)/2)))</f>
        <v>0</v>
      </c>
      <c r="AR1568" s="30">
        <f t="shared" ca="1" si="969"/>
        <v>0.58819735974349341</v>
      </c>
      <c r="AS1568" s="30">
        <f t="shared" ca="1" si="969"/>
        <v>0.92232479982740789</v>
      </c>
      <c r="AT1568" s="30">
        <f>IF(Riskregister!$E$13="",0,COUNTIF(BN$4:BN$53,"&lt;"&amp;AR1568)*IF(AS1568&lt;0.5,Riskregister!$K$13+(Riskregister!$L$13-Riskregister!$K$13)*SQRT(AS1568/2),Riskregister!$L$13-(Riskregister!$L$13-Riskregister!$K$13)*SQRT((1-AS1568)/2)))</f>
        <v>0</v>
      </c>
      <c r="AU1568" s="30">
        <f t="shared" ca="1" si="970"/>
        <v>0.58734133309760495</v>
      </c>
      <c r="AV1568" s="30">
        <f t="shared" ca="1" si="970"/>
        <v>0.93099462328424809</v>
      </c>
      <c r="AW1568" s="30">
        <f>IF(Riskregister!$E$14="",0,COUNTIF(BO$4:BO$53,"&lt;"&amp;AU1568)*IF(AV1568&lt;0.5,Riskregister!$K$14+(Riskregister!$L$14-Riskregister!$K$14)*SQRT(AV1568/2),Riskregister!$L$14-(Riskregister!$L$14-Riskregister!$K$14)*SQRT((1-AV1568)/2)))</f>
        <v>0</v>
      </c>
      <c r="AX1568" s="30">
        <f t="shared" ca="1" si="971"/>
        <v>0.17558662862456165</v>
      </c>
      <c r="AY1568" s="30">
        <f t="shared" ca="1" si="971"/>
        <v>0.39194839530090075</v>
      </c>
      <c r="AZ1568" s="30">
        <f>IF(Riskregister!$E$15="",0,COUNTIF(BP$4:BP$53,"&lt;"&amp;AX1568)*IF(AY1568&lt;0.5,Riskregister!$K$15+(Riskregister!$L$15-Riskregister!$K$15)*SQRT(AY1568/2),Riskregister!$L$15-(Riskregister!$L$15-Riskregister!$K$15)*SQRT((1-AY1568)/2)))</f>
        <v>0</v>
      </c>
      <c r="BA1568" s="30">
        <f t="shared" ca="1" si="972"/>
        <v>0.55460686003722648</v>
      </c>
      <c r="BB1568" s="30">
        <f t="shared" ca="1" si="972"/>
        <v>0.59833202222883608</v>
      </c>
      <c r="BC1568" s="30">
        <f>IF(Riskregister!$E$16="",0,COUNTIF(BQ$4:BQ$53,"&lt;"&amp;BA1568)*IF(BB1568&lt;0.5,Riskregister!$K$16+(Riskregister!$L$16-Riskregister!$K$16)*SQRT(BB1568/2),Riskregister!$L$16-(Riskregister!$L$16-Riskregister!$K$16)*SQRT((1-BB1568)/2)))</f>
        <v>0</v>
      </c>
      <c r="BD1568" s="30">
        <f t="shared" ca="1" si="948"/>
        <v>15401960.693648238</v>
      </c>
    </row>
    <row r="1569" spans="20:56" x14ac:dyDescent="0.35">
      <c r="T1569" s="30">
        <f t="shared" ca="1" si="961"/>
        <v>0.78236682449497474</v>
      </c>
      <c r="U1569" s="30">
        <f t="shared" ca="1" si="961"/>
        <v>0.57876423114764497</v>
      </c>
      <c r="V1569" s="30">
        <f ca="1">IF(Riskregister!$E$5="",0,COUNTIF(BF$4:BF$53,"&lt;"&amp;T1569)*IF(U1569&lt;0.5,Riskregister!$K$5+(Riskregister!$L$5-Riskregister!$K$5)*SQRT(U1569/2),Riskregister!$L$5-(Riskregister!$L$5-Riskregister!$K$5)*SQRT((1-U1569)/2)))</f>
        <v>1967404.7066214546</v>
      </c>
      <c r="W1569" s="30">
        <f t="shared" ca="1" si="962"/>
        <v>0.38959765945705693</v>
      </c>
      <c r="X1569" s="30">
        <f t="shared" ca="1" si="962"/>
        <v>0.45212034003274293</v>
      </c>
      <c r="Y1569" s="30">
        <f ca="1">IF(Riskregister!$E$6="",0,COUNTIF(BG$4:BG$53,"&lt;"&amp;W1569)*IF(X1569&lt;0.5,Riskregister!$K$6+(Riskregister!$L$6-Riskregister!$K$6)*SQRT(X1569/2),Riskregister!$L$6-(Riskregister!$L$6-Riskregister!$K$6)*SQRT((1-X1569)/2)))</f>
        <v>1055824.1354700411</v>
      </c>
      <c r="Z1569" s="30">
        <f t="shared" ca="1" si="963"/>
        <v>0.14086025631374344</v>
      </c>
      <c r="AA1569" s="30">
        <f t="shared" ca="1" si="963"/>
        <v>0.122063659307035</v>
      </c>
      <c r="AB1569" s="30">
        <f ca="1">IF(Riskregister!$E$7="",0,COUNTIF(BH$4:BH$53,"&lt;"&amp;Z1569)*IF(AA1569&lt;0.5,Riskregister!$K$7+(Riskregister!$L$7-Riskregister!$K$7)*SQRT(AA1569/2),Riskregister!$L$7-(Riskregister!$L$7-Riskregister!$K$7)*SQRT((1-AA1569)/2)))</f>
        <v>545864.69337140257</v>
      </c>
      <c r="AC1569" s="30">
        <f t="shared" ca="1" si="964"/>
        <v>0.75944129927203763</v>
      </c>
      <c r="AD1569" s="30">
        <f t="shared" ca="1" si="964"/>
        <v>0.67627551570232325</v>
      </c>
      <c r="AE1569" s="30">
        <f ca="1">IF(Riskregister!$E$8="",0,COUNTIF(BI$4:BI$53,"&lt;"&amp;AC1569)*IF(AD1569&lt;0.5,Riskregister!$K$8+(Riskregister!$L$8-Riskregister!$K$8)*SQRT(AD1569/2),Riskregister!$L$8-(Riskregister!$L$8-Riskregister!$K$8)*SQRT((1-AD1569)/2)))</f>
        <v>12436363.912436992</v>
      </c>
      <c r="AF1569" s="30">
        <f t="shared" ca="1" si="965"/>
        <v>2.1994366551793432E-2</v>
      </c>
      <c r="AG1569" s="30">
        <f t="shared" ca="1" si="965"/>
        <v>0.57107940551227532</v>
      </c>
      <c r="AH1569" s="30">
        <f>IF(Riskregister!$E$9="",0,COUNTIF(BJ$4:BJ$53,"&lt;"&amp;AF1569)*IF(AG1569&lt;0.5,Riskregister!$K$9+(Riskregister!$L$9-Riskregister!$K$9)*SQRT(AG1569/2),Riskregister!$L$9-(Riskregister!$L$9-Riskregister!$K$9)*SQRT((1-AG1569)/2)))</f>
        <v>0</v>
      </c>
      <c r="AI1569" s="30">
        <f t="shared" ca="1" si="966"/>
        <v>0.20271816202964965</v>
      </c>
      <c r="AJ1569" s="30">
        <f t="shared" ca="1" si="966"/>
        <v>0.10893743538001877</v>
      </c>
      <c r="AK1569" s="30">
        <f>IF(Riskregister!$E$10="",0,COUNTIF(BK$4:BK$53,"&lt;"&amp;AI1569)*IF(AJ1569&lt;0.5,Riskregister!$K$10+(Riskregister!$L$10-Riskregister!$K$10)*SQRT(AJ1569/2),Riskregister!$L$10-(Riskregister!$L$10-Riskregister!$K$10)*SQRT((1-AJ1569)/2)))</f>
        <v>0</v>
      </c>
      <c r="AL1569" s="30">
        <f t="shared" ca="1" si="967"/>
        <v>0.12182486133544068</v>
      </c>
      <c r="AM1569" s="30">
        <f t="shared" ca="1" si="967"/>
        <v>0.64895800843859353</v>
      </c>
      <c r="AN1569" s="30">
        <f>IF(Riskregister!$E$11="",0,COUNTIF(BL$4:BL$53,"&lt;"&amp;AL1569)*IF(AM1569&lt;0.5,Riskregister!$K$11+(Riskregister!$L$11-Riskregister!$K$11)*SQRT(AM1569/2),Riskregister!$L$11-(Riskregister!$L$11-Riskregister!$K$11)*SQRT((1-AM1569)/2)))</f>
        <v>0</v>
      </c>
      <c r="AO1569" s="30">
        <f t="shared" ca="1" si="968"/>
        <v>0.43100501046710915</v>
      </c>
      <c r="AP1569" s="30">
        <f t="shared" ca="1" si="968"/>
        <v>0.86569715520765977</v>
      </c>
      <c r="AQ1569" s="30">
        <f>IF(Riskregister!$E$12="",0,COUNTIF(BM$4:BM$53,"&lt;"&amp;AO1569)*IF(AP1569&lt;0.5,Riskregister!$K$12+(Riskregister!$L$12-Riskregister!$K$12)*SQRT(AP1569/2),Riskregister!$L$12-(Riskregister!$L$12-Riskregister!$K$12)*SQRT((1-AP1569)/2)))</f>
        <v>0</v>
      </c>
      <c r="AR1569" s="30">
        <f t="shared" ca="1" si="969"/>
        <v>0.15430994950527721</v>
      </c>
      <c r="AS1569" s="30">
        <f t="shared" ca="1" si="969"/>
        <v>0.16544056878434454</v>
      </c>
      <c r="AT1569" s="30">
        <f>IF(Riskregister!$E$13="",0,COUNTIF(BN$4:BN$53,"&lt;"&amp;AR1569)*IF(AS1569&lt;0.5,Riskregister!$K$13+(Riskregister!$L$13-Riskregister!$K$13)*SQRT(AS1569/2),Riskregister!$L$13-(Riskregister!$L$13-Riskregister!$K$13)*SQRT((1-AS1569)/2)))</f>
        <v>0</v>
      </c>
      <c r="AU1569" s="30">
        <f t="shared" ca="1" si="970"/>
        <v>0.44145077862385673</v>
      </c>
      <c r="AV1569" s="30">
        <f t="shared" ca="1" si="970"/>
        <v>0.50073010408883678</v>
      </c>
      <c r="AW1569" s="30">
        <f>IF(Riskregister!$E$14="",0,COUNTIF(BO$4:BO$53,"&lt;"&amp;AU1569)*IF(AV1569&lt;0.5,Riskregister!$K$14+(Riskregister!$L$14-Riskregister!$K$14)*SQRT(AV1569/2),Riskregister!$L$14-(Riskregister!$L$14-Riskregister!$K$14)*SQRT((1-AV1569)/2)))</f>
        <v>0</v>
      </c>
      <c r="AX1569" s="30">
        <f t="shared" ca="1" si="971"/>
        <v>0.29131519223354418</v>
      </c>
      <c r="AY1569" s="30">
        <f t="shared" ca="1" si="971"/>
        <v>0.93761184818891263</v>
      </c>
      <c r="AZ1569" s="30">
        <f>IF(Riskregister!$E$15="",0,COUNTIF(BP$4:BP$53,"&lt;"&amp;AX1569)*IF(AY1569&lt;0.5,Riskregister!$K$15+(Riskregister!$L$15-Riskregister!$K$15)*SQRT(AY1569/2),Riskregister!$L$15-(Riskregister!$L$15-Riskregister!$K$15)*SQRT((1-AY1569)/2)))</f>
        <v>0</v>
      </c>
      <c r="BA1569" s="30">
        <f t="shared" ca="1" si="972"/>
        <v>0.52194818238879614</v>
      </c>
      <c r="BB1569" s="30">
        <f t="shared" ca="1" si="972"/>
        <v>0.2102906458971151</v>
      </c>
      <c r="BC1569" s="30">
        <f>IF(Riskregister!$E$16="",0,COUNTIF(BQ$4:BQ$53,"&lt;"&amp;BA1569)*IF(BB1569&lt;0.5,Riskregister!$K$16+(Riskregister!$L$16-Riskregister!$K$16)*SQRT(BB1569/2),Riskregister!$L$16-(Riskregister!$L$16-Riskregister!$K$16)*SQRT((1-BB1569)/2)))</f>
        <v>0</v>
      </c>
      <c r="BD1569" s="30">
        <f t="shared" ca="1" si="948"/>
        <v>16005457.447899889</v>
      </c>
    </row>
    <row r="1570" spans="20:56" x14ac:dyDescent="0.35">
      <c r="T1570" s="30">
        <f t="shared" ca="1" si="961"/>
        <v>0.287639295434019</v>
      </c>
      <c r="U1570" s="30">
        <f t="shared" ca="1" si="961"/>
        <v>0.35886852246895673</v>
      </c>
      <c r="V1570" s="30">
        <f ca="1">IF(Riskregister!$E$5="",0,COUNTIF(BF$4:BF$53,"&lt;"&amp;T1570)*IF(U1570&lt;0.5,Riskregister!$K$5+(Riskregister!$L$5-Riskregister!$K$5)*SQRT(U1570/2),Riskregister!$L$5-(Riskregister!$L$5-Riskregister!$K$5)*SQRT((1-U1570)/2)))</f>
        <v>681237.13302867999</v>
      </c>
      <c r="W1570" s="30">
        <f t="shared" ca="1" si="962"/>
        <v>0.34548035852766967</v>
      </c>
      <c r="X1570" s="30">
        <f t="shared" ca="1" si="962"/>
        <v>0.44419997976036774</v>
      </c>
      <c r="Y1570" s="30">
        <f ca="1">IF(Riskregister!$E$6="",0,COUNTIF(BG$4:BG$53,"&lt;"&amp;W1570)*IF(X1570&lt;0.5,Riskregister!$K$6+(Riskregister!$L$6-Riskregister!$K$6)*SQRT(X1570/2),Riskregister!$L$6-(Riskregister!$L$6-Riskregister!$K$6)*SQRT((1-X1570)/2)))</f>
        <v>1048294.7407663186</v>
      </c>
      <c r="Z1570" s="30">
        <f t="shared" ca="1" si="963"/>
        <v>0.96775246445523611</v>
      </c>
      <c r="AA1570" s="30">
        <f t="shared" ca="1" si="963"/>
        <v>0.31311824943832089</v>
      </c>
      <c r="AB1570" s="30">
        <f ca="1">IF(Riskregister!$E$7="",0,COUNTIF(BH$4:BH$53,"&lt;"&amp;Z1570)*IF(AA1570&lt;0.5,Riskregister!$K$7+(Riskregister!$L$7-Riskregister!$K$7)*SQRT(AA1570/2),Riskregister!$L$7-(Riskregister!$L$7-Riskregister!$K$7)*SQRT((1-AA1570)/2)))</f>
        <v>2073350.7889352851</v>
      </c>
      <c r="AC1570" s="30">
        <f t="shared" ca="1" si="964"/>
        <v>0.54782975173305604</v>
      </c>
      <c r="AD1570" s="30">
        <f t="shared" ca="1" si="964"/>
        <v>0.98267006032357618</v>
      </c>
      <c r="AE1570" s="30">
        <f ca="1">IF(Riskregister!$E$8="",0,COUNTIF(BI$4:BI$53,"&lt;"&amp;AC1570)*IF(AD1570&lt;0.5,Riskregister!$K$8+(Riskregister!$L$8-Riskregister!$K$8)*SQRT(AD1570/2),Riskregister!$L$8-(Riskregister!$L$8-Riskregister!$K$8)*SQRT((1-AD1570)/2)))</f>
        <v>13687489.941549053</v>
      </c>
      <c r="AF1570" s="30">
        <f t="shared" ca="1" si="965"/>
        <v>0.62265908308810003</v>
      </c>
      <c r="AG1570" s="30">
        <f t="shared" ca="1" si="965"/>
        <v>0.95666154009388737</v>
      </c>
      <c r="AH1570" s="30">
        <f>IF(Riskregister!$E$9="",0,COUNTIF(BJ$4:BJ$53,"&lt;"&amp;AF1570)*IF(AG1570&lt;0.5,Riskregister!$K$9+(Riskregister!$L$9-Riskregister!$K$9)*SQRT(AG1570/2),Riskregister!$L$9-(Riskregister!$L$9-Riskregister!$K$9)*SQRT((1-AG1570)/2)))</f>
        <v>0</v>
      </c>
      <c r="AI1570" s="30">
        <f t="shared" ca="1" si="966"/>
        <v>0.65894746155722295</v>
      </c>
      <c r="AJ1570" s="30">
        <f t="shared" ca="1" si="966"/>
        <v>0.21656150727178247</v>
      </c>
      <c r="AK1570" s="30">
        <f>IF(Riskregister!$E$10="",0,COUNTIF(BK$4:BK$53,"&lt;"&amp;AI1570)*IF(AJ1570&lt;0.5,Riskregister!$K$10+(Riskregister!$L$10-Riskregister!$K$10)*SQRT(AJ1570/2),Riskregister!$L$10-(Riskregister!$L$10-Riskregister!$K$10)*SQRT((1-AJ1570)/2)))</f>
        <v>0</v>
      </c>
      <c r="AL1570" s="30">
        <f t="shared" ca="1" si="967"/>
        <v>0.96784782803867508</v>
      </c>
      <c r="AM1570" s="30">
        <f t="shared" ca="1" si="967"/>
        <v>0.74135152790133529</v>
      </c>
      <c r="AN1570" s="30">
        <f>IF(Riskregister!$E$11="",0,COUNTIF(BL$4:BL$53,"&lt;"&amp;AL1570)*IF(AM1570&lt;0.5,Riskregister!$K$11+(Riskregister!$L$11-Riskregister!$K$11)*SQRT(AM1570/2),Riskregister!$L$11-(Riskregister!$L$11-Riskregister!$K$11)*SQRT((1-AM1570)/2)))</f>
        <v>0</v>
      </c>
      <c r="AO1570" s="30">
        <f t="shared" ca="1" si="968"/>
        <v>0.14262173283708879</v>
      </c>
      <c r="AP1570" s="30">
        <f t="shared" ca="1" si="968"/>
        <v>0.61876356247235742</v>
      </c>
      <c r="AQ1570" s="30">
        <f>IF(Riskregister!$E$12="",0,COUNTIF(BM$4:BM$53,"&lt;"&amp;AO1570)*IF(AP1570&lt;0.5,Riskregister!$K$12+(Riskregister!$L$12-Riskregister!$K$12)*SQRT(AP1570/2),Riskregister!$L$12-(Riskregister!$L$12-Riskregister!$K$12)*SQRT((1-AP1570)/2)))</f>
        <v>0</v>
      </c>
      <c r="AR1570" s="30">
        <f t="shared" ca="1" si="969"/>
        <v>0.89117074120071371</v>
      </c>
      <c r="AS1570" s="30">
        <f t="shared" ca="1" si="969"/>
        <v>0.33207003054544948</v>
      </c>
      <c r="AT1570" s="30">
        <f>IF(Riskregister!$E$13="",0,COUNTIF(BN$4:BN$53,"&lt;"&amp;AR1570)*IF(AS1570&lt;0.5,Riskregister!$K$13+(Riskregister!$L$13-Riskregister!$K$13)*SQRT(AS1570/2),Riskregister!$L$13-(Riskregister!$L$13-Riskregister!$K$13)*SQRT((1-AS1570)/2)))</f>
        <v>0</v>
      </c>
      <c r="AU1570" s="30">
        <f t="shared" ca="1" si="970"/>
        <v>0.22971787920357745</v>
      </c>
      <c r="AV1570" s="30">
        <f t="shared" ca="1" si="970"/>
        <v>7.7572364891720147E-2</v>
      </c>
      <c r="AW1570" s="30">
        <f>IF(Riskregister!$E$14="",0,COUNTIF(BO$4:BO$53,"&lt;"&amp;AU1570)*IF(AV1570&lt;0.5,Riskregister!$K$14+(Riskregister!$L$14-Riskregister!$K$14)*SQRT(AV1570/2),Riskregister!$L$14-(Riskregister!$L$14-Riskregister!$K$14)*SQRT((1-AV1570)/2)))</f>
        <v>0</v>
      </c>
      <c r="AX1570" s="30">
        <f t="shared" ca="1" si="971"/>
        <v>0.56794613940165684</v>
      </c>
      <c r="AY1570" s="30">
        <f t="shared" ca="1" si="971"/>
        <v>0.6134833721580264</v>
      </c>
      <c r="AZ1570" s="30">
        <f>IF(Riskregister!$E$15="",0,COUNTIF(BP$4:BP$53,"&lt;"&amp;AX1570)*IF(AY1570&lt;0.5,Riskregister!$K$15+(Riskregister!$L$15-Riskregister!$K$15)*SQRT(AY1570/2),Riskregister!$L$15-(Riskregister!$L$15-Riskregister!$K$15)*SQRT((1-AY1570)/2)))</f>
        <v>0</v>
      </c>
      <c r="BA1570" s="30">
        <f t="shared" ca="1" si="972"/>
        <v>0.42699439169994313</v>
      </c>
      <c r="BB1570" s="30">
        <f t="shared" ca="1" si="972"/>
        <v>3.8130849649306353E-2</v>
      </c>
      <c r="BC1570" s="30">
        <f>IF(Riskregister!$E$16="",0,COUNTIF(BQ$4:BQ$53,"&lt;"&amp;BA1570)*IF(BB1570&lt;0.5,Riskregister!$K$16+(Riskregister!$L$16-Riskregister!$K$16)*SQRT(BB1570/2),Riskregister!$L$16-(Riskregister!$L$16-Riskregister!$K$16)*SQRT((1-BB1570)/2)))</f>
        <v>0</v>
      </c>
      <c r="BD1570" s="30">
        <f t="shared" ca="1" si="948"/>
        <v>17490372.604279336</v>
      </c>
    </row>
    <row r="1571" spans="20:56" x14ac:dyDescent="0.35">
      <c r="T1571" s="30">
        <f t="shared" ca="1" si="961"/>
        <v>0.52200772393183159</v>
      </c>
      <c r="U1571" s="30">
        <f t="shared" ca="1" si="961"/>
        <v>0.73761013314682322</v>
      </c>
      <c r="V1571" s="30">
        <f ca="1">IF(Riskregister!$E$5="",0,COUNTIF(BF$4:BF$53,"&lt;"&amp;T1571)*IF(U1571&lt;0.5,Riskregister!$K$5+(Riskregister!$L$5-Riskregister!$K$5)*SQRT(U1571/2),Riskregister!$L$5-(Riskregister!$L$5-Riskregister!$K$5)*SQRT((1-U1571)/2)))</f>
        <v>1748024.8591379067</v>
      </c>
      <c r="W1571" s="30">
        <f t="shared" ca="1" si="962"/>
        <v>0.41629837409350146</v>
      </c>
      <c r="X1571" s="30">
        <f t="shared" ca="1" si="962"/>
        <v>0.72980329555642198</v>
      </c>
      <c r="Y1571" s="30">
        <f ca="1">IF(Riskregister!$E$6="",0,COUNTIF(BG$4:BG$53,"&lt;"&amp;W1571)*IF(X1571&lt;0.5,Riskregister!$K$6+(Riskregister!$L$6-Riskregister!$K$6)*SQRT(X1571/2),Riskregister!$L$6-(Riskregister!$L$6-Riskregister!$K$6)*SQRT((1-X1571)/2)))</f>
        <v>1338396.9005524563</v>
      </c>
      <c r="Z1571" s="30">
        <f t="shared" ca="1" si="963"/>
        <v>0.4957803943432213</v>
      </c>
      <c r="AA1571" s="30">
        <f t="shared" ca="1" si="963"/>
        <v>0.55523914356050241</v>
      </c>
      <c r="AB1571" s="30">
        <f ca="1">IF(Riskregister!$E$7="",0,COUNTIF(BH$4:BH$53,"&lt;"&amp;Z1571)*IF(AA1571&lt;0.5,Riskregister!$K$7+(Riskregister!$L$7-Riskregister!$K$7)*SQRT(AA1571/2),Riskregister!$L$7-(Riskregister!$L$7-Riskregister!$K$7)*SQRT((1-AA1571)/2)))</f>
        <v>1409698.1831536952</v>
      </c>
      <c r="AC1571" s="30">
        <f t="shared" ca="1" si="964"/>
        <v>0.389167884468544</v>
      </c>
      <c r="AD1571" s="30">
        <f t="shared" ca="1" si="964"/>
        <v>0.96830313017764458</v>
      </c>
      <c r="AE1571" s="30">
        <f ca="1">IF(Riskregister!$E$8="",0,COUNTIF(BI$4:BI$53,"&lt;"&amp;AC1571)*IF(AD1571&lt;0.5,Riskregister!$K$8+(Riskregister!$L$8-Riskregister!$K$8)*SQRT(AD1571/2),Riskregister!$L$8-(Riskregister!$L$8-Riskregister!$K$8)*SQRT((1-AD1571)/2)))</f>
        <v>8816628.668273706</v>
      </c>
      <c r="AF1571" s="30">
        <f t="shared" ca="1" si="965"/>
        <v>0.71628038250523796</v>
      </c>
      <c r="AG1571" s="30">
        <f t="shared" ca="1" si="965"/>
        <v>0.97502843272248918</v>
      </c>
      <c r="AH1571" s="30">
        <f>IF(Riskregister!$E$9="",0,COUNTIF(BJ$4:BJ$53,"&lt;"&amp;AF1571)*IF(AG1571&lt;0.5,Riskregister!$K$9+(Riskregister!$L$9-Riskregister!$K$9)*SQRT(AG1571/2),Riskregister!$L$9-(Riskregister!$L$9-Riskregister!$K$9)*SQRT((1-AG1571)/2)))</f>
        <v>0</v>
      </c>
      <c r="AI1571" s="30">
        <f t="shared" ca="1" si="966"/>
        <v>0.28093081496273931</v>
      </c>
      <c r="AJ1571" s="30">
        <f t="shared" ca="1" si="966"/>
        <v>0.14493065992082932</v>
      </c>
      <c r="AK1571" s="30">
        <f>IF(Riskregister!$E$10="",0,COUNTIF(BK$4:BK$53,"&lt;"&amp;AI1571)*IF(AJ1571&lt;0.5,Riskregister!$K$10+(Riskregister!$L$10-Riskregister!$K$10)*SQRT(AJ1571/2),Riskregister!$L$10-(Riskregister!$L$10-Riskregister!$K$10)*SQRT((1-AJ1571)/2)))</f>
        <v>0</v>
      </c>
      <c r="AL1571" s="30">
        <f t="shared" ca="1" si="967"/>
        <v>0.60219084627999064</v>
      </c>
      <c r="AM1571" s="30">
        <f t="shared" ca="1" si="967"/>
        <v>0.55480696612358238</v>
      </c>
      <c r="AN1571" s="30">
        <f>IF(Riskregister!$E$11="",0,COUNTIF(BL$4:BL$53,"&lt;"&amp;AL1571)*IF(AM1571&lt;0.5,Riskregister!$K$11+(Riskregister!$L$11-Riskregister!$K$11)*SQRT(AM1571/2),Riskregister!$L$11-(Riskregister!$L$11-Riskregister!$K$11)*SQRT((1-AM1571)/2)))</f>
        <v>0</v>
      </c>
      <c r="AO1571" s="30">
        <f t="shared" ca="1" si="968"/>
        <v>0.76963420404856797</v>
      </c>
      <c r="AP1571" s="30">
        <f t="shared" ca="1" si="968"/>
        <v>0.23901538283170887</v>
      </c>
      <c r="AQ1571" s="30">
        <f>IF(Riskregister!$E$12="",0,COUNTIF(BM$4:BM$53,"&lt;"&amp;AO1571)*IF(AP1571&lt;0.5,Riskregister!$K$12+(Riskregister!$L$12-Riskregister!$K$12)*SQRT(AP1571/2),Riskregister!$L$12-(Riskregister!$L$12-Riskregister!$K$12)*SQRT((1-AP1571)/2)))</f>
        <v>0</v>
      </c>
      <c r="AR1571" s="30">
        <f t="shared" ca="1" si="969"/>
        <v>0.89383397678254717</v>
      </c>
      <c r="AS1571" s="30">
        <f t="shared" ca="1" si="969"/>
        <v>0.47466486013901599</v>
      </c>
      <c r="AT1571" s="30">
        <f>IF(Riskregister!$E$13="",0,COUNTIF(BN$4:BN$53,"&lt;"&amp;AR1571)*IF(AS1571&lt;0.5,Riskregister!$K$13+(Riskregister!$L$13-Riskregister!$K$13)*SQRT(AS1571/2),Riskregister!$L$13-(Riskregister!$L$13-Riskregister!$K$13)*SQRT((1-AS1571)/2)))</f>
        <v>0</v>
      </c>
      <c r="AU1571" s="30">
        <f t="shared" ca="1" si="970"/>
        <v>0.52611264498109844</v>
      </c>
      <c r="AV1571" s="30">
        <f t="shared" ca="1" si="970"/>
        <v>0.3308029477858041</v>
      </c>
      <c r="AW1571" s="30">
        <f>IF(Riskregister!$E$14="",0,COUNTIF(BO$4:BO$53,"&lt;"&amp;AU1571)*IF(AV1571&lt;0.5,Riskregister!$K$14+(Riskregister!$L$14-Riskregister!$K$14)*SQRT(AV1571/2),Riskregister!$L$14-(Riskregister!$L$14-Riskregister!$K$14)*SQRT((1-AV1571)/2)))</f>
        <v>0</v>
      </c>
      <c r="AX1571" s="30">
        <f t="shared" ca="1" si="971"/>
        <v>0.85524481232045124</v>
      </c>
      <c r="AY1571" s="30">
        <f t="shared" ca="1" si="971"/>
        <v>0.62415606474565832</v>
      </c>
      <c r="AZ1571" s="30">
        <f>IF(Riskregister!$E$15="",0,COUNTIF(BP$4:BP$53,"&lt;"&amp;AX1571)*IF(AY1571&lt;0.5,Riskregister!$K$15+(Riskregister!$L$15-Riskregister!$K$15)*SQRT(AY1571/2),Riskregister!$L$15-(Riskregister!$L$15-Riskregister!$K$15)*SQRT((1-AY1571)/2)))</f>
        <v>0</v>
      </c>
      <c r="BA1571" s="30">
        <f t="shared" ca="1" si="972"/>
        <v>0.749922108257983</v>
      </c>
      <c r="BB1571" s="30">
        <f t="shared" ca="1" si="972"/>
        <v>0.75140739105479004</v>
      </c>
      <c r="BC1571" s="30">
        <f>IF(Riskregister!$E$16="",0,COUNTIF(BQ$4:BQ$53,"&lt;"&amp;BA1571)*IF(BB1571&lt;0.5,Riskregister!$K$16+(Riskregister!$L$16-Riskregister!$K$16)*SQRT(BB1571/2),Riskregister!$L$16-(Riskregister!$L$16-Riskregister!$K$16)*SQRT((1-BB1571)/2)))</f>
        <v>0</v>
      </c>
      <c r="BD1571" s="30">
        <f t="shared" ca="1" si="948"/>
        <v>13312748.611117765</v>
      </c>
    </row>
    <row r="1572" spans="20:56" x14ac:dyDescent="0.35">
      <c r="T1572" s="30">
        <f t="shared" ca="1" si="961"/>
        <v>0.8532717014330099</v>
      </c>
      <c r="U1572" s="30">
        <f t="shared" ca="1" si="961"/>
        <v>0.45853632647342124</v>
      </c>
      <c r="V1572" s="30">
        <f ca="1">IF(Riskregister!$E$5="",0,COUNTIF(BF$4:BF$53,"&lt;"&amp;T1572)*IF(U1572&lt;0.5,Riskregister!$K$5+(Riskregister!$L$5-Riskregister!$K$5)*SQRT(U1572/2),Riskregister!$L$5-(Riskregister!$L$5-Riskregister!$K$5)*SQRT((1-U1572)/2)))</f>
        <v>2192812.7900031083</v>
      </c>
      <c r="W1572" s="30">
        <f t="shared" ca="1" si="962"/>
        <v>0.78244446243199406</v>
      </c>
      <c r="X1572" s="30">
        <f t="shared" ca="1" si="962"/>
        <v>9.1900527949462241E-2</v>
      </c>
      <c r="Y1572" s="30">
        <f ca="1">IF(Riskregister!$E$6="",0,COUNTIF(BG$4:BG$53,"&lt;"&amp;W1572)*IF(X1572&lt;0.5,Riskregister!$K$6+(Riskregister!$L$6-Riskregister!$K$6)*SQRT(X1572/2),Riskregister!$L$6-(Riskregister!$L$6-Riskregister!$K$6)*SQRT((1-X1572)/2)))</f>
        <v>1757544.6848839831</v>
      </c>
      <c r="Z1572" s="30">
        <f t="shared" ca="1" si="963"/>
        <v>8.2669551895822035E-2</v>
      </c>
      <c r="AA1572" s="30">
        <f t="shared" ca="1" si="963"/>
        <v>0.77993487890337421</v>
      </c>
      <c r="AB1572" s="30">
        <f ca="1">IF(Riskregister!$E$7="",0,COUNTIF(BH$4:BH$53,"&lt;"&amp;Z1572)*IF(AA1572&lt;0.5,Riskregister!$K$7+(Riskregister!$L$7-Riskregister!$K$7)*SQRT(AA1572/2),Riskregister!$L$7-(Riskregister!$L$7-Riskregister!$K$7)*SQRT((1-AA1572)/2)))</f>
        <v>851702.85960904742</v>
      </c>
      <c r="AC1572" s="30">
        <f t="shared" ca="1" si="964"/>
        <v>0.94583430410329239</v>
      </c>
      <c r="AD1572" s="30">
        <f t="shared" ca="1" si="964"/>
        <v>0.34845897552596228</v>
      </c>
      <c r="AE1572" s="30">
        <f ca="1">IF(Riskregister!$E$8="",0,COUNTIF(BI$4:BI$53,"&lt;"&amp;AC1572)*IF(AD1572&lt;0.5,Riskregister!$K$8+(Riskregister!$L$8-Riskregister!$K$8)*SQRT(AD1572/2),Riskregister!$L$8-(Riskregister!$L$8-Riskregister!$K$8)*SQRT((1-AD1572)/2)))</f>
        <v>13570907.265314475</v>
      </c>
      <c r="AF1572" s="30">
        <f t="shared" ca="1" si="965"/>
        <v>0.22506736439934238</v>
      </c>
      <c r="AG1572" s="30">
        <f t="shared" ca="1" si="965"/>
        <v>0.33002903367032987</v>
      </c>
      <c r="AH1572" s="30">
        <f>IF(Riskregister!$E$9="",0,COUNTIF(BJ$4:BJ$53,"&lt;"&amp;AF1572)*IF(AG1572&lt;0.5,Riskregister!$K$9+(Riskregister!$L$9-Riskregister!$K$9)*SQRT(AG1572/2),Riskregister!$L$9-(Riskregister!$L$9-Riskregister!$K$9)*SQRT((1-AG1572)/2)))</f>
        <v>0</v>
      </c>
      <c r="AI1572" s="30">
        <f t="shared" ca="1" si="966"/>
        <v>0.16186361364756863</v>
      </c>
      <c r="AJ1572" s="30">
        <f t="shared" ca="1" si="966"/>
        <v>0.38719435907214228</v>
      </c>
      <c r="AK1572" s="30">
        <f>IF(Riskregister!$E$10="",0,COUNTIF(BK$4:BK$53,"&lt;"&amp;AI1572)*IF(AJ1572&lt;0.5,Riskregister!$K$10+(Riskregister!$L$10-Riskregister!$K$10)*SQRT(AJ1572/2),Riskregister!$L$10-(Riskregister!$L$10-Riskregister!$K$10)*SQRT((1-AJ1572)/2)))</f>
        <v>0</v>
      </c>
      <c r="AL1572" s="30">
        <f t="shared" ca="1" si="967"/>
        <v>1.8322861995532236E-2</v>
      </c>
      <c r="AM1572" s="30">
        <f t="shared" ca="1" si="967"/>
        <v>0.1316874390674605</v>
      </c>
      <c r="AN1572" s="30">
        <f>IF(Riskregister!$E$11="",0,COUNTIF(BL$4:BL$53,"&lt;"&amp;AL1572)*IF(AM1572&lt;0.5,Riskregister!$K$11+(Riskregister!$L$11-Riskregister!$K$11)*SQRT(AM1572/2),Riskregister!$L$11-(Riskregister!$L$11-Riskregister!$K$11)*SQRT((1-AM1572)/2)))</f>
        <v>0</v>
      </c>
      <c r="AO1572" s="30">
        <f t="shared" ca="1" si="968"/>
        <v>0.22281185974319839</v>
      </c>
      <c r="AP1572" s="30">
        <f t="shared" ca="1" si="968"/>
        <v>0.65052978386032401</v>
      </c>
      <c r="AQ1572" s="30">
        <f>IF(Riskregister!$E$12="",0,COUNTIF(BM$4:BM$53,"&lt;"&amp;AO1572)*IF(AP1572&lt;0.5,Riskregister!$K$12+(Riskregister!$L$12-Riskregister!$K$12)*SQRT(AP1572/2),Riskregister!$L$12-(Riskregister!$L$12-Riskregister!$K$12)*SQRT((1-AP1572)/2)))</f>
        <v>0</v>
      </c>
      <c r="AR1572" s="30">
        <f t="shared" ca="1" si="969"/>
        <v>0.52572676055660639</v>
      </c>
      <c r="AS1572" s="30">
        <f t="shared" ca="1" si="969"/>
        <v>0.36050749268401139</v>
      </c>
      <c r="AT1572" s="30">
        <f>IF(Riskregister!$E$13="",0,COUNTIF(BN$4:BN$53,"&lt;"&amp;AR1572)*IF(AS1572&lt;0.5,Riskregister!$K$13+(Riskregister!$L$13-Riskregister!$K$13)*SQRT(AS1572/2),Riskregister!$L$13-(Riskregister!$L$13-Riskregister!$K$13)*SQRT((1-AS1572)/2)))</f>
        <v>0</v>
      </c>
      <c r="AU1572" s="30">
        <f t="shared" ca="1" si="970"/>
        <v>0.92610863829001888</v>
      </c>
      <c r="AV1572" s="30">
        <f t="shared" ca="1" si="970"/>
        <v>0.58631880093054012</v>
      </c>
      <c r="AW1572" s="30">
        <f>IF(Riskregister!$E$14="",0,COUNTIF(BO$4:BO$53,"&lt;"&amp;AU1572)*IF(AV1572&lt;0.5,Riskregister!$K$14+(Riskregister!$L$14-Riskregister!$K$14)*SQRT(AV1572/2),Riskregister!$L$14-(Riskregister!$L$14-Riskregister!$K$14)*SQRT((1-AV1572)/2)))</f>
        <v>0</v>
      </c>
      <c r="AX1572" s="30">
        <f t="shared" ca="1" si="971"/>
        <v>0.12009999092137869</v>
      </c>
      <c r="AY1572" s="30">
        <f t="shared" ca="1" si="971"/>
        <v>0.66734519253232993</v>
      </c>
      <c r="AZ1572" s="30">
        <f>IF(Riskregister!$E$15="",0,COUNTIF(BP$4:BP$53,"&lt;"&amp;AX1572)*IF(AY1572&lt;0.5,Riskregister!$K$15+(Riskregister!$L$15-Riskregister!$K$15)*SQRT(AY1572/2),Riskregister!$L$15-(Riskregister!$L$15-Riskregister!$K$15)*SQRT((1-AY1572)/2)))</f>
        <v>0</v>
      </c>
      <c r="BA1572" s="30">
        <f t="shared" ca="1" si="972"/>
        <v>0.49157405138301891</v>
      </c>
      <c r="BB1572" s="30">
        <f t="shared" ca="1" si="972"/>
        <v>0.41832769546361048</v>
      </c>
      <c r="BC1572" s="30">
        <f>IF(Riskregister!$E$16="",0,COUNTIF(BQ$4:BQ$53,"&lt;"&amp;BA1572)*IF(BB1572&lt;0.5,Riskregister!$K$16+(Riskregister!$L$16-Riskregister!$K$16)*SQRT(BB1572/2),Riskregister!$L$16-(Riskregister!$L$16-Riskregister!$K$16)*SQRT((1-BB1572)/2)))</f>
        <v>0</v>
      </c>
      <c r="BD1572" s="30">
        <f t="shared" ca="1" si="948"/>
        <v>18372967.599810615</v>
      </c>
    </row>
    <row r="1573" spans="20:56" x14ac:dyDescent="0.35">
      <c r="T1573" s="30">
        <f t="shared" ca="1" si="961"/>
        <v>0.97017854037307028</v>
      </c>
      <c r="U1573" s="30">
        <f t="shared" ca="1" si="961"/>
        <v>9.4969497825831084E-2</v>
      </c>
      <c r="V1573" s="30">
        <f ca="1">IF(Riskregister!$E$5="",0,COUNTIF(BF$4:BF$53,"&lt;"&amp;T1573)*IF(U1573&lt;0.5,Riskregister!$K$5+(Riskregister!$L$5-Riskregister!$K$5)*SQRT(U1573/2),Riskregister!$L$5-(Riskregister!$L$5-Riskregister!$K$5)*SQRT((1-U1573)/2)))</f>
        <v>1984475.841509084</v>
      </c>
      <c r="W1573" s="30">
        <f t="shared" ca="1" si="962"/>
        <v>0.42292519635983594</v>
      </c>
      <c r="X1573" s="30">
        <f t="shared" ca="1" si="962"/>
        <v>0.13235861901587564</v>
      </c>
      <c r="Y1573" s="30">
        <f ca="1">IF(Riskregister!$E$6="",0,COUNTIF(BG$4:BG$53,"&lt;"&amp;W1573)*IF(X1573&lt;0.5,Riskregister!$K$6+(Riskregister!$L$6-Riskregister!$K$6)*SQRT(X1573/2),Riskregister!$L$6-(Riskregister!$L$6-Riskregister!$K$6)*SQRT((1-X1573)/2)))</f>
        <v>663056.11194078682</v>
      </c>
      <c r="Z1573" s="30">
        <f t="shared" ca="1" si="963"/>
        <v>0.21163480572637916</v>
      </c>
      <c r="AA1573" s="30">
        <f t="shared" ca="1" si="963"/>
        <v>3.0770435323912548E-2</v>
      </c>
      <c r="AB1573" s="30">
        <f ca="1">IF(Riskregister!$E$7="",0,COUNTIF(BH$4:BH$53,"&lt;"&amp;Z1573)*IF(AA1573&lt;0.5,Riskregister!$K$7+(Riskregister!$L$7-Riskregister!$K$7)*SQRT(AA1573/2),Riskregister!$L$7-(Riskregister!$L$7-Riskregister!$K$7)*SQRT((1-AA1573)/2)))</f>
        <v>373652.02739223721</v>
      </c>
      <c r="AC1573" s="30">
        <f t="shared" ca="1" si="964"/>
        <v>0.65074491203243601</v>
      </c>
      <c r="AD1573" s="30">
        <f t="shared" ca="1" si="964"/>
        <v>0.45467635898357084</v>
      </c>
      <c r="AE1573" s="30">
        <f ca="1">IF(Riskregister!$E$8="",0,COUNTIF(BI$4:BI$53,"&lt;"&amp;AC1573)*IF(AD1573&lt;0.5,Riskregister!$K$8+(Riskregister!$L$8-Riskregister!$K$8)*SQRT(AD1573/2),Riskregister!$L$8-(Riskregister!$L$8-Riskregister!$K$8)*SQRT((1-AD1573)/2)))</f>
        <v>7622879.1053210124</v>
      </c>
      <c r="AF1573" s="30">
        <f t="shared" ca="1" si="965"/>
        <v>0.71726794732718124</v>
      </c>
      <c r="AG1573" s="30">
        <f t="shared" ca="1" si="965"/>
        <v>0.85361590057075043</v>
      </c>
      <c r="AH1573" s="30">
        <f>IF(Riskregister!$E$9="",0,COUNTIF(BJ$4:BJ$53,"&lt;"&amp;AF1573)*IF(AG1573&lt;0.5,Riskregister!$K$9+(Riskregister!$L$9-Riskregister!$K$9)*SQRT(AG1573/2),Riskregister!$L$9-(Riskregister!$L$9-Riskregister!$K$9)*SQRT((1-AG1573)/2)))</f>
        <v>0</v>
      </c>
      <c r="AI1573" s="30">
        <f t="shared" ca="1" si="966"/>
        <v>0.43318245196197525</v>
      </c>
      <c r="AJ1573" s="30">
        <f t="shared" ca="1" si="966"/>
        <v>0.31601441042564393</v>
      </c>
      <c r="AK1573" s="30">
        <f>IF(Riskregister!$E$10="",0,COUNTIF(BK$4:BK$53,"&lt;"&amp;AI1573)*IF(AJ1573&lt;0.5,Riskregister!$K$10+(Riskregister!$L$10-Riskregister!$K$10)*SQRT(AJ1573/2),Riskregister!$L$10-(Riskregister!$L$10-Riskregister!$K$10)*SQRT((1-AJ1573)/2)))</f>
        <v>0</v>
      </c>
      <c r="AL1573" s="30">
        <f t="shared" ca="1" si="967"/>
        <v>0.58708022337558652</v>
      </c>
      <c r="AM1573" s="30">
        <f t="shared" ca="1" si="967"/>
        <v>0.66284231438279573</v>
      </c>
      <c r="AN1573" s="30">
        <f>IF(Riskregister!$E$11="",0,COUNTIF(BL$4:BL$53,"&lt;"&amp;AL1573)*IF(AM1573&lt;0.5,Riskregister!$K$11+(Riskregister!$L$11-Riskregister!$K$11)*SQRT(AM1573/2),Riskregister!$L$11-(Riskregister!$L$11-Riskregister!$K$11)*SQRT((1-AM1573)/2)))</f>
        <v>0</v>
      </c>
      <c r="AO1573" s="30">
        <f t="shared" ca="1" si="968"/>
        <v>0.9518950247369149</v>
      </c>
      <c r="AP1573" s="30">
        <f t="shared" ca="1" si="968"/>
        <v>0.71048283790844291</v>
      </c>
      <c r="AQ1573" s="30">
        <f>IF(Riskregister!$E$12="",0,COUNTIF(BM$4:BM$53,"&lt;"&amp;AO1573)*IF(AP1573&lt;0.5,Riskregister!$K$12+(Riskregister!$L$12-Riskregister!$K$12)*SQRT(AP1573/2),Riskregister!$L$12-(Riskregister!$L$12-Riskregister!$K$12)*SQRT((1-AP1573)/2)))</f>
        <v>0</v>
      </c>
      <c r="AR1573" s="30">
        <f t="shared" ca="1" si="969"/>
        <v>0.94998618116970857</v>
      </c>
      <c r="AS1573" s="30">
        <f t="shared" ca="1" si="969"/>
        <v>0.22691437742532017</v>
      </c>
      <c r="AT1573" s="30">
        <f>IF(Riskregister!$E$13="",0,COUNTIF(BN$4:BN$53,"&lt;"&amp;AR1573)*IF(AS1573&lt;0.5,Riskregister!$K$13+(Riskregister!$L$13-Riskregister!$K$13)*SQRT(AS1573/2),Riskregister!$L$13-(Riskregister!$L$13-Riskregister!$K$13)*SQRT((1-AS1573)/2)))</f>
        <v>0</v>
      </c>
      <c r="AU1573" s="30">
        <f t="shared" ca="1" si="970"/>
        <v>0.46242643759801239</v>
      </c>
      <c r="AV1573" s="30">
        <f t="shared" ca="1" si="970"/>
        <v>0.22894978580384717</v>
      </c>
      <c r="AW1573" s="30">
        <f>IF(Riskregister!$E$14="",0,COUNTIF(BO$4:BO$53,"&lt;"&amp;AU1573)*IF(AV1573&lt;0.5,Riskregister!$K$14+(Riskregister!$L$14-Riskregister!$K$14)*SQRT(AV1573/2),Riskregister!$L$14-(Riskregister!$L$14-Riskregister!$K$14)*SQRT((1-AV1573)/2)))</f>
        <v>0</v>
      </c>
      <c r="AX1573" s="30">
        <f t="shared" ca="1" si="971"/>
        <v>0.20914874258148963</v>
      </c>
      <c r="AY1573" s="30">
        <f t="shared" ca="1" si="971"/>
        <v>0.22718086465543141</v>
      </c>
      <c r="AZ1573" s="30">
        <f>IF(Riskregister!$E$15="",0,COUNTIF(BP$4:BP$53,"&lt;"&amp;AX1573)*IF(AY1573&lt;0.5,Riskregister!$K$15+(Riskregister!$L$15-Riskregister!$K$15)*SQRT(AY1573/2),Riskregister!$L$15-(Riskregister!$L$15-Riskregister!$K$15)*SQRT((1-AY1573)/2)))</f>
        <v>0</v>
      </c>
      <c r="BA1573" s="30">
        <f t="shared" ca="1" si="972"/>
        <v>0.37733535878735158</v>
      </c>
      <c r="BB1573" s="30">
        <f t="shared" ca="1" si="972"/>
        <v>0.31209284523651648</v>
      </c>
      <c r="BC1573" s="30">
        <f>IF(Riskregister!$E$16="",0,COUNTIF(BQ$4:BQ$53,"&lt;"&amp;BA1573)*IF(BB1573&lt;0.5,Riskregister!$K$16+(Riskregister!$L$16-Riskregister!$K$16)*SQRT(BB1573/2),Riskregister!$L$16-(Riskregister!$L$16-Riskregister!$K$16)*SQRT((1-BB1573)/2)))</f>
        <v>0</v>
      </c>
      <c r="BD1573" s="30">
        <f t="shared" ca="1" si="948"/>
        <v>10644063.08616312</v>
      </c>
    </row>
    <row r="1574" spans="20:56" x14ac:dyDescent="0.35">
      <c r="T1574" s="30">
        <f t="shared" ca="1" si="961"/>
        <v>0.13267960467888507</v>
      </c>
      <c r="U1574" s="30">
        <f t="shared" ca="1" si="961"/>
        <v>0.84197058195098029</v>
      </c>
      <c r="V1574" s="30">
        <f ca="1">IF(Riskregister!$E$5="",0,COUNTIF(BF$4:BF$53,"&lt;"&amp;T1574)*IF(U1574&lt;0.5,Riskregister!$K$5+(Riskregister!$L$5-Riskregister!$K$5)*SQRT(U1574/2),Riskregister!$L$5-(Riskregister!$L$5-Riskregister!$K$5)*SQRT((1-U1574)/2)))</f>
        <v>947014.0037277696</v>
      </c>
      <c r="W1574" s="30">
        <f t="shared" ca="1" si="962"/>
        <v>0.42018016133385094</v>
      </c>
      <c r="X1574" s="30">
        <f t="shared" ca="1" si="962"/>
        <v>0.3427538500287538</v>
      </c>
      <c r="Y1574" s="30">
        <f ca="1">IF(Riskregister!$E$6="",0,COUNTIF(BG$4:BG$53,"&lt;"&amp;W1574)*IF(X1574&lt;0.5,Riskregister!$K$6+(Riskregister!$L$6-Riskregister!$K$6)*SQRT(X1574/2),Riskregister!$L$6-(Riskregister!$L$6-Riskregister!$K$6)*SQRT((1-X1574)/2)))</f>
        <v>945158.53148614033</v>
      </c>
      <c r="Z1574" s="30">
        <f t="shared" ca="1" si="963"/>
        <v>0.46482983346143014</v>
      </c>
      <c r="AA1574" s="30">
        <f t="shared" ca="1" si="963"/>
        <v>0.91155921260669348</v>
      </c>
      <c r="AB1574" s="30">
        <f ca="1">IF(Riskregister!$E$7="",0,COUNTIF(BH$4:BH$53,"&lt;"&amp;Z1574)*IF(AA1574&lt;0.5,Riskregister!$K$7+(Riskregister!$L$7-Riskregister!$K$7)*SQRT(AA1574/2),Riskregister!$L$7-(Riskregister!$L$7-Riskregister!$K$7)*SQRT((1-AA1574)/2)))</f>
        <v>1958398.4418027482</v>
      </c>
      <c r="AC1574" s="30">
        <f t="shared" ca="1" si="964"/>
        <v>0.24650288412894072</v>
      </c>
      <c r="AD1574" s="30">
        <f t="shared" ca="1" si="964"/>
        <v>0.30568236967201878</v>
      </c>
      <c r="AE1574" s="30">
        <f ca="1">IF(Riskregister!$E$8="",0,COUNTIF(BI$4:BI$53,"&lt;"&amp;AC1574)*IF(AD1574&lt;0.5,Riskregister!$K$8+(Riskregister!$L$8-Riskregister!$K$8)*SQRT(AD1574/2),Riskregister!$L$8-(Riskregister!$L$8-Riskregister!$K$8)*SQRT((1-AD1574)/2)))</f>
        <v>4274921.372235029</v>
      </c>
      <c r="AF1574" s="30">
        <f t="shared" ca="1" si="965"/>
        <v>7.1529989994806198E-2</v>
      </c>
      <c r="AG1574" s="30">
        <f t="shared" ca="1" si="965"/>
        <v>1.0569689083816503E-2</v>
      </c>
      <c r="AH1574" s="30">
        <f>IF(Riskregister!$E$9="",0,COUNTIF(BJ$4:BJ$53,"&lt;"&amp;AF1574)*IF(AG1574&lt;0.5,Riskregister!$K$9+(Riskregister!$L$9-Riskregister!$K$9)*SQRT(AG1574/2),Riskregister!$L$9-(Riskregister!$L$9-Riskregister!$K$9)*SQRT((1-AG1574)/2)))</f>
        <v>0</v>
      </c>
      <c r="AI1574" s="30">
        <f t="shared" ca="1" si="966"/>
        <v>0.90772248467716032</v>
      </c>
      <c r="AJ1574" s="30">
        <f t="shared" ca="1" si="966"/>
        <v>0.85451634538186716</v>
      </c>
      <c r="AK1574" s="30">
        <f>IF(Riskregister!$E$10="",0,COUNTIF(BK$4:BK$53,"&lt;"&amp;AI1574)*IF(AJ1574&lt;0.5,Riskregister!$K$10+(Riskregister!$L$10-Riskregister!$K$10)*SQRT(AJ1574/2),Riskregister!$L$10-(Riskregister!$L$10-Riskregister!$K$10)*SQRT((1-AJ1574)/2)))</f>
        <v>0</v>
      </c>
      <c r="AL1574" s="30">
        <f t="shared" ca="1" si="967"/>
        <v>0.73859251540187121</v>
      </c>
      <c r="AM1574" s="30">
        <f t="shared" ca="1" si="967"/>
        <v>0.2173622944899396</v>
      </c>
      <c r="AN1574" s="30">
        <f>IF(Riskregister!$E$11="",0,COUNTIF(BL$4:BL$53,"&lt;"&amp;AL1574)*IF(AM1574&lt;0.5,Riskregister!$K$11+(Riskregister!$L$11-Riskregister!$K$11)*SQRT(AM1574/2),Riskregister!$L$11-(Riskregister!$L$11-Riskregister!$K$11)*SQRT((1-AM1574)/2)))</f>
        <v>0</v>
      </c>
      <c r="AO1574" s="30">
        <f t="shared" ca="1" si="968"/>
        <v>0.3263365595952552</v>
      </c>
      <c r="AP1574" s="30">
        <f t="shared" ca="1" si="968"/>
        <v>0.90564630189609818</v>
      </c>
      <c r="AQ1574" s="30">
        <f>IF(Riskregister!$E$12="",0,COUNTIF(BM$4:BM$53,"&lt;"&amp;AO1574)*IF(AP1574&lt;0.5,Riskregister!$K$12+(Riskregister!$L$12-Riskregister!$K$12)*SQRT(AP1574/2),Riskregister!$L$12-(Riskregister!$L$12-Riskregister!$K$12)*SQRT((1-AP1574)/2)))</f>
        <v>0</v>
      </c>
      <c r="AR1574" s="30">
        <f t="shared" ca="1" si="969"/>
        <v>0.24831109081386704</v>
      </c>
      <c r="AS1574" s="30">
        <f t="shared" ca="1" si="969"/>
        <v>0.97599196150693346</v>
      </c>
      <c r="AT1574" s="30">
        <f>IF(Riskregister!$E$13="",0,COUNTIF(BN$4:BN$53,"&lt;"&amp;AR1574)*IF(AS1574&lt;0.5,Riskregister!$K$13+(Riskregister!$L$13-Riskregister!$K$13)*SQRT(AS1574/2),Riskregister!$L$13-(Riskregister!$L$13-Riskregister!$K$13)*SQRT((1-AS1574)/2)))</f>
        <v>0</v>
      </c>
      <c r="AU1574" s="30">
        <f t="shared" ca="1" si="970"/>
        <v>0.12611744247915124</v>
      </c>
      <c r="AV1574" s="30">
        <f t="shared" ca="1" si="970"/>
        <v>0.93915115761960544</v>
      </c>
      <c r="AW1574" s="30">
        <f>IF(Riskregister!$E$14="",0,COUNTIF(BO$4:BO$53,"&lt;"&amp;AU1574)*IF(AV1574&lt;0.5,Riskregister!$K$14+(Riskregister!$L$14-Riskregister!$K$14)*SQRT(AV1574/2),Riskregister!$L$14-(Riskregister!$L$14-Riskregister!$K$14)*SQRT((1-AV1574)/2)))</f>
        <v>0</v>
      </c>
      <c r="AX1574" s="30">
        <f t="shared" ca="1" si="971"/>
        <v>0.9239540753952592</v>
      </c>
      <c r="AY1574" s="30">
        <f t="shared" ca="1" si="971"/>
        <v>0.49728867286888012</v>
      </c>
      <c r="AZ1574" s="30">
        <f>IF(Riskregister!$E$15="",0,COUNTIF(BP$4:BP$53,"&lt;"&amp;AX1574)*IF(AY1574&lt;0.5,Riskregister!$K$15+(Riskregister!$L$15-Riskregister!$K$15)*SQRT(AY1574/2),Riskregister!$L$15-(Riskregister!$L$15-Riskregister!$K$15)*SQRT((1-AY1574)/2)))</f>
        <v>0</v>
      </c>
      <c r="BA1574" s="30">
        <f t="shared" ca="1" si="972"/>
        <v>0.33500620606404474</v>
      </c>
      <c r="BB1574" s="30">
        <f t="shared" ca="1" si="972"/>
        <v>0.87564193711688576</v>
      </c>
      <c r="BC1574" s="30">
        <f>IF(Riskregister!$E$16="",0,COUNTIF(BQ$4:BQ$53,"&lt;"&amp;BA1574)*IF(BB1574&lt;0.5,Riskregister!$K$16+(Riskregister!$L$16-Riskregister!$K$16)*SQRT(BB1574/2),Riskregister!$L$16-(Riskregister!$L$16-Riskregister!$K$16)*SQRT((1-BB1574)/2)))</f>
        <v>0</v>
      </c>
      <c r="BD1574" s="30">
        <f t="shared" ca="1" si="948"/>
        <v>8125492.3492516875</v>
      </c>
    </row>
    <row r="1575" spans="20:56" x14ac:dyDescent="0.35">
      <c r="T1575" s="30">
        <f t="shared" ca="1" si="961"/>
        <v>0.8808451905378577</v>
      </c>
      <c r="U1575" s="30">
        <f t="shared" ca="1" si="961"/>
        <v>0.79829950695815333</v>
      </c>
      <c r="V1575" s="30">
        <f ca="1">IF(Riskregister!$E$5="",0,COUNTIF(BF$4:BF$53,"&lt;"&amp;T1575)*IF(U1575&lt;0.5,Riskregister!$K$5+(Riskregister!$L$5-Riskregister!$K$5)*SQRT(U1575/2),Riskregister!$L$5-(Riskregister!$L$5-Riskregister!$K$5)*SQRT((1-U1575)/2)))</f>
        <v>2742562.948586002</v>
      </c>
      <c r="W1575" s="30">
        <f t="shared" ca="1" si="962"/>
        <v>0.45812209825157524</v>
      </c>
      <c r="X1575" s="30">
        <f t="shared" ca="1" si="962"/>
        <v>0.44397618052630483</v>
      </c>
      <c r="Y1575" s="30">
        <f ca="1">IF(Riskregister!$E$6="",0,COUNTIF(BG$4:BG$53,"&lt;"&amp;W1575)*IF(X1575&lt;0.5,Riskregister!$K$6+(Riskregister!$L$6-Riskregister!$K$6)*SQRT(X1575/2),Riskregister!$L$6-(Riskregister!$L$6-Riskregister!$K$6)*SQRT((1-X1575)/2)))</f>
        <v>2096162.0352461776</v>
      </c>
      <c r="Z1575" s="30">
        <f t="shared" ca="1" si="963"/>
        <v>0.27109281713258027</v>
      </c>
      <c r="AA1575" s="30">
        <f t="shared" ca="1" si="963"/>
        <v>0.73603415797192306</v>
      </c>
      <c r="AB1575" s="30">
        <f ca="1">IF(Riskregister!$E$7="",0,COUNTIF(BH$4:BH$53,"&lt;"&amp;Z1575)*IF(AA1575&lt;0.5,Riskregister!$K$7+(Riskregister!$L$7-Riskregister!$K$7)*SQRT(AA1575/2),Riskregister!$L$7-(Riskregister!$L$7-Riskregister!$K$7)*SQRT((1-AA1575)/2)))</f>
        <v>1364234.5592866088</v>
      </c>
      <c r="AC1575" s="30">
        <f t="shared" ca="1" si="964"/>
        <v>0.56125164966181595</v>
      </c>
      <c r="AD1575" s="30">
        <f t="shared" ca="1" si="964"/>
        <v>0.57983312895684769</v>
      </c>
      <c r="AE1575" s="30">
        <f ca="1">IF(Riskregister!$E$8="",0,COUNTIF(BI$4:BI$53,"&lt;"&amp;AC1575)*IF(AD1575&lt;0.5,Riskregister!$K$8+(Riskregister!$L$8-Riskregister!$K$8)*SQRT(AD1575/2),Riskregister!$L$8-(Riskregister!$L$8-Riskregister!$K$8)*SQRT((1-AD1575)/2)))</f>
        <v>8537284.7953786068</v>
      </c>
      <c r="AF1575" s="30">
        <f t="shared" ca="1" si="965"/>
        <v>0.37530062216321358</v>
      </c>
      <c r="AG1575" s="30">
        <f t="shared" ca="1" si="965"/>
        <v>0.40618933948058011</v>
      </c>
      <c r="AH1575" s="30">
        <f>IF(Riskregister!$E$9="",0,COUNTIF(BJ$4:BJ$53,"&lt;"&amp;AF1575)*IF(AG1575&lt;0.5,Riskregister!$K$9+(Riskregister!$L$9-Riskregister!$K$9)*SQRT(AG1575/2),Riskregister!$L$9-(Riskregister!$L$9-Riskregister!$K$9)*SQRT((1-AG1575)/2)))</f>
        <v>0</v>
      </c>
      <c r="AI1575" s="30">
        <f t="shared" ca="1" si="966"/>
        <v>0.98086636190578591</v>
      </c>
      <c r="AJ1575" s="30">
        <f t="shared" ca="1" si="966"/>
        <v>0.37661033309959757</v>
      </c>
      <c r="AK1575" s="30">
        <f>IF(Riskregister!$E$10="",0,COUNTIF(BK$4:BK$53,"&lt;"&amp;AI1575)*IF(AJ1575&lt;0.5,Riskregister!$K$10+(Riskregister!$L$10-Riskregister!$K$10)*SQRT(AJ1575/2),Riskregister!$L$10-(Riskregister!$L$10-Riskregister!$K$10)*SQRT((1-AJ1575)/2)))</f>
        <v>0</v>
      </c>
      <c r="AL1575" s="30">
        <f t="shared" ca="1" si="967"/>
        <v>0.49390386471104164</v>
      </c>
      <c r="AM1575" s="30">
        <f t="shared" ca="1" si="967"/>
        <v>0.71745440571578056</v>
      </c>
      <c r="AN1575" s="30">
        <f>IF(Riskregister!$E$11="",0,COUNTIF(BL$4:BL$53,"&lt;"&amp;AL1575)*IF(AM1575&lt;0.5,Riskregister!$K$11+(Riskregister!$L$11-Riskregister!$K$11)*SQRT(AM1575/2),Riskregister!$L$11-(Riskregister!$L$11-Riskregister!$K$11)*SQRT((1-AM1575)/2)))</f>
        <v>0</v>
      </c>
      <c r="AO1575" s="30">
        <f t="shared" ca="1" si="968"/>
        <v>0.65124066060751629</v>
      </c>
      <c r="AP1575" s="30">
        <f t="shared" ca="1" si="968"/>
        <v>0.60268401764875845</v>
      </c>
      <c r="AQ1575" s="30">
        <f>IF(Riskregister!$E$12="",0,COUNTIF(BM$4:BM$53,"&lt;"&amp;AO1575)*IF(AP1575&lt;0.5,Riskregister!$K$12+(Riskregister!$L$12-Riskregister!$K$12)*SQRT(AP1575/2),Riskregister!$L$12-(Riskregister!$L$12-Riskregister!$K$12)*SQRT((1-AP1575)/2)))</f>
        <v>0</v>
      </c>
      <c r="AR1575" s="30">
        <f t="shared" ca="1" si="969"/>
        <v>0.99491835094543724</v>
      </c>
      <c r="AS1575" s="30">
        <f t="shared" ca="1" si="969"/>
        <v>0.88877272213414571</v>
      </c>
      <c r="AT1575" s="30">
        <f>IF(Riskregister!$E$13="",0,COUNTIF(BN$4:BN$53,"&lt;"&amp;AR1575)*IF(AS1575&lt;0.5,Riskregister!$K$13+(Riskregister!$L$13-Riskregister!$K$13)*SQRT(AS1575/2),Riskregister!$L$13-(Riskregister!$L$13-Riskregister!$K$13)*SQRT((1-AS1575)/2)))</f>
        <v>0</v>
      </c>
      <c r="AU1575" s="30">
        <f t="shared" ca="1" si="970"/>
        <v>0.67426898539453906</v>
      </c>
      <c r="AV1575" s="30">
        <f t="shared" ca="1" si="970"/>
        <v>0.87354024023800636</v>
      </c>
      <c r="AW1575" s="30">
        <f>IF(Riskregister!$E$14="",0,COUNTIF(BO$4:BO$53,"&lt;"&amp;AU1575)*IF(AV1575&lt;0.5,Riskregister!$K$14+(Riskregister!$L$14-Riskregister!$K$14)*SQRT(AV1575/2),Riskregister!$L$14-(Riskregister!$L$14-Riskregister!$K$14)*SQRT((1-AV1575)/2)))</f>
        <v>0</v>
      </c>
      <c r="AX1575" s="30">
        <f t="shared" ca="1" si="971"/>
        <v>1.6957152403030973E-2</v>
      </c>
      <c r="AY1575" s="30">
        <f t="shared" ca="1" si="971"/>
        <v>0.23978197381822142</v>
      </c>
      <c r="AZ1575" s="30">
        <f>IF(Riskregister!$E$15="",0,COUNTIF(BP$4:BP$53,"&lt;"&amp;AX1575)*IF(AY1575&lt;0.5,Riskregister!$K$15+(Riskregister!$L$15-Riskregister!$K$15)*SQRT(AY1575/2),Riskregister!$L$15-(Riskregister!$L$15-Riskregister!$K$15)*SQRT((1-AY1575)/2)))</f>
        <v>0</v>
      </c>
      <c r="BA1575" s="30">
        <f t="shared" ca="1" si="972"/>
        <v>0.30974716084833664</v>
      </c>
      <c r="BB1575" s="30">
        <f t="shared" ca="1" si="972"/>
        <v>0.27469310329854357</v>
      </c>
      <c r="BC1575" s="30">
        <f>IF(Riskregister!$E$16="",0,COUNTIF(BQ$4:BQ$53,"&lt;"&amp;BA1575)*IF(BB1575&lt;0.5,Riskregister!$K$16+(Riskregister!$L$16-Riskregister!$K$16)*SQRT(BB1575/2),Riskregister!$L$16-(Riskregister!$L$16-Riskregister!$K$16)*SQRT((1-BB1575)/2)))</f>
        <v>0</v>
      </c>
      <c r="BD1575" s="30">
        <f t="shared" ca="1" si="948"/>
        <v>14740244.338497395</v>
      </c>
    </row>
    <row r="1576" spans="20:56" x14ac:dyDescent="0.35">
      <c r="T1576" s="30">
        <f t="shared" ca="1" si="961"/>
        <v>0.79728128626620354</v>
      </c>
      <c r="U1576" s="30">
        <f t="shared" ca="1" si="961"/>
        <v>0.48594473043182695</v>
      </c>
      <c r="V1576" s="30">
        <f ca="1">IF(Riskregister!$E$5="",0,COUNTIF(BF$4:BF$53,"&lt;"&amp;T1576)*IF(U1576&lt;0.5,Riskregister!$K$5+(Riskregister!$L$5-Riskregister!$K$5)*SQRT(U1576/2),Riskregister!$L$5-(Riskregister!$L$5-Riskregister!$K$5)*SQRT((1-U1576)/2)))</f>
        <v>1859075.1096772309</v>
      </c>
      <c r="W1576" s="30">
        <f t="shared" ca="1" si="962"/>
        <v>5.1752584711309391E-2</v>
      </c>
      <c r="X1576" s="30">
        <f t="shared" ca="1" si="962"/>
        <v>0.45789955163564966</v>
      </c>
      <c r="Y1576" s="30">
        <f ca="1">IF(Riskregister!$E$6="",0,COUNTIF(BG$4:BG$53,"&lt;"&amp;W1576)*IF(X1576&lt;0.5,Riskregister!$K$6+(Riskregister!$L$6-Riskregister!$K$6)*SQRT(X1576/2),Riskregister!$L$6-(Riskregister!$L$6-Riskregister!$K$6)*SQRT((1-X1576)/2)))</f>
        <v>0</v>
      </c>
      <c r="Z1576" s="30">
        <f t="shared" ca="1" si="963"/>
        <v>0.65186724832315568</v>
      </c>
      <c r="AA1576" s="30">
        <f t="shared" ca="1" si="963"/>
        <v>0.88514992282738825</v>
      </c>
      <c r="AB1576" s="30">
        <f ca="1">IF(Riskregister!$E$7="",0,COUNTIF(BH$4:BH$53,"&lt;"&amp;Z1576)*IF(AA1576&lt;0.5,Riskregister!$K$7+(Riskregister!$L$7-Riskregister!$K$7)*SQRT(AA1576/2),Riskregister!$L$7-(Riskregister!$L$7-Riskregister!$K$7)*SQRT((1-AA1576)/2)))</f>
        <v>2212893.7113994593</v>
      </c>
      <c r="AC1576" s="30">
        <f t="shared" ca="1" si="964"/>
        <v>0.88009677148922172</v>
      </c>
      <c r="AD1576" s="30">
        <f t="shared" ca="1" si="964"/>
        <v>0.26036893915493931</v>
      </c>
      <c r="AE1576" s="30">
        <f ca="1">IF(Riskregister!$E$8="",0,COUNTIF(BI$4:BI$53,"&lt;"&amp;AC1576)*IF(AD1576&lt;0.5,Riskregister!$K$8+(Riskregister!$L$8-Riskregister!$K$8)*SQRT(AD1576/2),Riskregister!$L$8-(Riskregister!$L$8-Riskregister!$K$8)*SQRT((1-AD1576)/2)))</f>
        <v>9979054.9782483205</v>
      </c>
      <c r="AF1576" s="30">
        <f t="shared" ca="1" si="965"/>
        <v>0.4751898692161034</v>
      </c>
      <c r="AG1576" s="30">
        <f t="shared" ca="1" si="965"/>
        <v>0.67731012531898016</v>
      </c>
      <c r="AH1576" s="30">
        <f>IF(Riskregister!$E$9="",0,COUNTIF(BJ$4:BJ$53,"&lt;"&amp;AF1576)*IF(AG1576&lt;0.5,Riskregister!$K$9+(Riskregister!$L$9-Riskregister!$K$9)*SQRT(AG1576/2),Riskregister!$L$9-(Riskregister!$L$9-Riskregister!$K$9)*SQRT((1-AG1576)/2)))</f>
        <v>0</v>
      </c>
      <c r="AI1576" s="30">
        <f t="shared" ca="1" si="966"/>
        <v>0.27396889244006062</v>
      </c>
      <c r="AJ1576" s="30">
        <f t="shared" ca="1" si="966"/>
        <v>0.4466719319656508</v>
      </c>
      <c r="AK1576" s="30">
        <f>IF(Riskregister!$E$10="",0,COUNTIF(BK$4:BK$53,"&lt;"&amp;AI1576)*IF(AJ1576&lt;0.5,Riskregister!$K$10+(Riskregister!$L$10-Riskregister!$K$10)*SQRT(AJ1576/2),Riskregister!$L$10-(Riskregister!$L$10-Riskregister!$K$10)*SQRT((1-AJ1576)/2)))</f>
        <v>0</v>
      </c>
      <c r="AL1576" s="30">
        <f t="shared" ca="1" si="967"/>
        <v>0.5601680551574536</v>
      </c>
      <c r="AM1576" s="30">
        <f t="shared" ca="1" si="967"/>
        <v>0.77343082252462769</v>
      </c>
      <c r="AN1576" s="30">
        <f>IF(Riskregister!$E$11="",0,COUNTIF(BL$4:BL$53,"&lt;"&amp;AL1576)*IF(AM1576&lt;0.5,Riskregister!$K$11+(Riskregister!$L$11-Riskregister!$K$11)*SQRT(AM1576/2),Riskregister!$L$11-(Riskregister!$L$11-Riskregister!$K$11)*SQRT((1-AM1576)/2)))</f>
        <v>0</v>
      </c>
      <c r="AO1576" s="30">
        <f t="shared" ca="1" si="968"/>
        <v>0.48669143770659651</v>
      </c>
      <c r="AP1576" s="30">
        <f t="shared" ca="1" si="968"/>
        <v>0.14789370330252904</v>
      </c>
      <c r="AQ1576" s="30">
        <f>IF(Riskregister!$E$12="",0,COUNTIF(BM$4:BM$53,"&lt;"&amp;AO1576)*IF(AP1576&lt;0.5,Riskregister!$K$12+(Riskregister!$L$12-Riskregister!$K$12)*SQRT(AP1576/2),Riskregister!$L$12-(Riskregister!$L$12-Riskregister!$K$12)*SQRT((1-AP1576)/2)))</f>
        <v>0</v>
      </c>
      <c r="AR1576" s="30">
        <f t="shared" ca="1" si="969"/>
        <v>3.4013171077240556E-2</v>
      </c>
      <c r="AS1576" s="30">
        <f t="shared" ca="1" si="969"/>
        <v>0.31907463008614412</v>
      </c>
      <c r="AT1576" s="30">
        <f>IF(Riskregister!$E$13="",0,COUNTIF(BN$4:BN$53,"&lt;"&amp;AR1576)*IF(AS1576&lt;0.5,Riskregister!$K$13+(Riskregister!$L$13-Riskregister!$K$13)*SQRT(AS1576/2),Riskregister!$L$13-(Riskregister!$L$13-Riskregister!$K$13)*SQRT((1-AS1576)/2)))</f>
        <v>0</v>
      </c>
      <c r="AU1576" s="30">
        <f t="shared" ca="1" si="970"/>
        <v>0.39823291475011324</v>
      </c>
      <c r="AV1576" s="30">
        <f t="shared" ca="1" si="970"/>
        <v>0.9219219347917379</v>
      </c>
      <c r="AW1576" s="30">
        <f>IF(Riskregister!$E$14="",0,COUNTIF(BO$4:BO$53,"&lt;"&amp;AU1576)*IF(AV1576&lt;0.5,Riskregister!$K$14+(Riskregister!$L$14-Riskregister!$K$14)*SQRT(AV1576/2),Riskregister!$L$14-(Riskregister!$L$14-Riskregister!$K$14)*SQRT((1-AV1576)/2)))</f>
        <v>0</v>
      </c>
      <c r="AX1576" s="30">
        <f t="shared" ca="1" si="971"/>
        <v>0.89662291088108559</v>
      </c>
      <c r="AY1576" s="30">
        <f t="shared" ca="1" si="971"/>
        <v>0.40478829327863131</v>
      </c>
      <c r="AZ1576" s="30">
        <f>IF(Riskregister!$E$15="",0,COUNTIF(BP$4:BP$53,"&lt;"&amp;AX1576)*IF(AY1576&lt;0.5,Riskregister!$K$15+(Riskregister!$L$15-Riskregister!$K$15)*SQRT(AY1576/2),Riskregister!$L$15-(Riskregister!$L$15-Riskregister!$K$15)*SQRT((1-AY1576)/2)))</f>
        <v>0</v>
      </c>
      <c r="BA1576" s="30">
        <f t="shared" ca="1" si="972"/>
        <v>2.8958525513375077E-2</v>
      </c>
      <c r="BB1576" s="30">
        <f t="shared" ca="1" si="972"/>
        <v>0.83786330622178962</v>
      </c>
      <c r="BC1576" s="30">
        <f>IF(Riskregister!$E$16="",0,COUNTIF(BQ$4:BQ$53,"&lt;"&amp;BA1576)*IF(BB1576&lt;0.5,Riskregister!$K$16+(Riskregister!$L$16-Riskregister!$K$16)*SQRT(BB1576/2),Riskregister!$L$16-(Riskregister!$L$16-Riskregister!$K$16)*SQRT((1-BB1576)/2)))</f>
        <v>0</v>
      </c>
      <c r="BD1576" s="30">
        <f t="shared" ca="1" si="948"/>
        <v>14051023.799325012</v>
      </c>
    </row>
    <row r="1577" spans="20:56" x14ac:dyDescent="0.35">
      <c r="T1577" s="30">
        <f t="shared" ca="1" si="961"/>
        <v>0.74310303036201086</v>
      </c>
      <c r="U1577" s="30">
        <f t="shared" ca="1" si="961"/>
        <v>0.38748164899631077</v>
      </c>
      <c r="V1577" s="30">
        <f ca="1">IF(Riskregister!$E$5="",0,COUNTIF(BF$4:BF$53,"&lt;"&amp;T1577)*IF(U1577&lt;0.5,Riskregister!$K$5+(Riskregister!$L$5-Riskregister!$K$5)*SQRT(U1577/2),Riskregister!$L$5-(Riskregister!$L$5-Riskregister!$K$5)*SQRT((1-U1577)/2)))</f>
        <v>1740359.9971838077</v>
      </c>
      <c r="W1577" s="30">
        <f t="shared" ca="1" si="962"/>
        <v>0.5317038872824037</v>
      </c>
      <c r="X1577" s="30">
        <f t="shared" ca="1" si="962"/>
        <v>0.40264901977155843</v>
      </c>
      <c r="Y1577" s="30">
        <f ca="1">IF(Riskregister!$E$6="",0,COUNTIF(BG$4:BG$53,"&lt;"&amp;W1577)*IF(X1577&lt;0.5,Riskregister!$K$6+(Riskregister!$L$6-Riskregister!$K$6)*SQRT(X1577/2),Riskregister!$L$6-(Riskregister!$L$6-Riskregister!$K$6)*SQRT((1-X1577)/2)))</f>
        <v>2015291.1960757102</v>
      </c>
      <c r="Z1577" s="30">
        <f t="shared" ca="1" si="963"/>
        <v>0.59747387222723791</v>
      </c>
      <c r="AA1577" s="30">
        <f t="shared" ca="1" si="963"/>
        <v>0.29974989961842746</v>
      </c>
      <c r="AB1577" s="30">
        <f ca="1">IF(Riskregister!$E$7="",0,COUNTIF(BH$4:BH$53,"&lt;"&amp;Z1577)*IF(AA1577&lt;0.5,Riskregister!$K$7+(Riskregister!$L$7-Riskregister!$K$7)*SQRT(AA1577/2),Riskregister!$L$7-(Riskregister!$L$7-Riskregister!$K$7)*SQRT((1-AA1577)/2)))</f>
        <v>1298485.311551953</v>
      </c>
      <c r="AC1577" s="30">
        <f t="shared" ca="1" si="964"/>
        <v>0.71009714871892959</v>
      </c>
      <c r="AD1577" s="30">
        <f t="shared" ca="1" si="964"/>
        <v>0.81273193286527778</v>
      </c>
      <c r="AE1577" s="30">
        <f ca="1">IF(Riskregister!$E$8="",0,COUNTIF(BI$4:BI$53,"&lt;"&amp;AC1577)*IF(AD1577&lt;0.5,Riskregister!$K$8+(Riskregister!$L$8-Riskregister!$K$8)*SQRT(AD1577/2),Riskregister!$L$8-(Riskregister!$L$8-Riskregister!$K$8)*SQRT((1-AD1577)/2)))</f>
        <v>14247260.407071417</v>
      </c>
      <c r="AF1577" s="30">
        <f t="shared" ca="1" si="965"/>
        <v>5.8022149108846066E-2</v>
      </c>
      <c r="AG1577" s="30">
        <f t="shared" ca="1" si="965"/>
        <v>0.36762460353695214</v>
      </c>
      <c r="AH1577" s="30">
        <f>IF(Riskregister!$E$9="",0,COUNTIF(BJ$4:BJ$53,"&lt;"&amp;AF1577)*IF(AG1577&lt;0.5,Riskregister!$K$9+(Riskregister!$L$9-Riskregister!$K$9)*SQRT(AG1577/2),Riskregister!$L$9-(Riskregister!$L$9-Riskregister!$K$9)*SQRT((1-AG1577)/2)))</f>
        <v>0</v>
      </c>
      <c r="AI1577" s="30">
        <f t="shared" ca="1" si="966"/>
        <v>0.82448582475807697</v>
      </c>
      <c r="AJ1577" s="30">
        <f t="shared" ca="1" si="966"/>
        <v>0.65061514506041429</v>
      </c>
      <c r="AK1577" s="30">
        <f>IF(Riskregister!$E$10="",0,COUNTIF(BK$4:BK$53,"&lt;"&amp;AI1577)*IF(AJ1577&lt;0.5,Riskregister!$K$10+(Riskregister!$L$10-Riskregister!$K$10)*SQRT(AJ1577/2),Riskregister!$L$10-(Riskregister!$L$10-Riskregister!$K$10)*SQRT((1-AJ1577)/2)))</f>
        <v>0</v>
      </c>
      <c r="AL1577" s="30">
        <f t="shared" ca="1" si="967"/>
        <v>0.43772577878911267</v>
      </c>
      <c r="AM1577" s="30">
        <f t="shared" ca="1" si="967"/>
        <v>0.26777059661618119</v>
      </c>
      <c r="AN1577" s="30">
        <f>IF(Riskregister!$E$11="",0,COUNTIF(BL$4:BL$53,"&lt;"&amp;AL1577)*IF(AM1577&lt;0.5,Riskregister!$K$11+(Riskregister!$L$11-Riskregister!$K$11)*SQRT(AM1577/2),Riskregister!$L$11-(Riskregister!$L$11-Riskregister!$K$11)*SQRT((1-AM1577)/2)))</f>
        <v>0</v>
      </c>
      <c r="AO1577" s="30">
        <f t="shared" ca="1" si="968"/>
        <v>0.19842080773796456</v>
      </c>
      <c r="AP1577" s="30">
        <f t="shared" ca="1" si="968"/>
        <v>0.91225209804096652</v>
      </c>
      <c r="AQ1577" s="30">
        <f>IF(Riskregister!$E$12="",0,COUNTIF(BM$4:BM$53,"&lt;"&amp;AO1577)*IF(AP1577&lt;0.5,Riskregister!$K$12+(Riskregister!$L$12-Riskregister!$K$12)*SQRT(AP1577/2),Riskregister!$L$12-(Riskregister!$L$12-Riskregister!$K$12)*SQRT((1-AP1577)/2)))</f>
        <v>0</v>
      </c>
      <c r="AR1577" s="30">
        <f t="shared" ca="1" si="969"/>
        <v>0.41725083518217088</v>
      </c>
      <c r="AS1577" s="30">
        <f t="shared" ca="1" si="969"/>
        <v>6.913129699673537E-2</v>
      </c>
      <c r="AT1577" s="30">
        <f>IF(Riskregister!$E$13="",0,COUNTIF(BN$4:BN$53,"&lt;"&amp;AR1577)*IF(AS1577&lt;0.5,Riskregister!$K$13+(Riskregister!$L$13-Riskregister!$K$13)*SQRT(AS1577/2),Riskregister!$L$13-(Riskregister!$L$13-Riskregister!$K$13)*SQRT((1-AS1577)/2)))</f>
        <v>0</v>
      </c>
      <c r="AU1577" s="30">
        <f t="shared" ca="1" si="970"/>
        <v>9.4719390338804832E-2</v>
      </c>
      <c r="AV1577" s="30">
        <f t="shared" ca="1" si="970"/>
        <v>0.70785612315008062</v>
      </c>
      <c r="AW1577" s="30">
        <f>IF(Riskregister!$E$14="",0,COUNTIF(BO$4:BO$53,"&lt;"&amp;AU1577)*IF(AV1577&lt;0.5,Riskregister!$K$14+(Riskregister!$L$14-Riskregister!$K$14)*SQRT(AV1577/2),Riskregister!$L$14-(Riskregister!$L$14-Riskregister!$K$14)*SQRT((1-AV1577)/2)))</f>
        <v>0</v>
      </c>
      <c r="AX1577" s="30">
        <f t="shared" ca="1" si="971"/>
        <v>0.84572762921854527</v>
      </c>
      <c r="AY1577" s="30">
        <f t="shared" ca="1" si="971"/>
        <v>0.57322926810841746</v>
      </c>
      <c r="AZ1577" s="30">
        <f>IF(Riskregister!$E$15="",0,COUNTIF(BP$4:BP$53,"&lt;"&amp;AX1577)*IF(AY1577&lt;0.5,Riskregister!$K$15+(Riskregister!$L$15-Riskregister!$K$15)*SQRT(AY1577/2),Riskregister!$L$15-(Riskregister!$L$15-Riskregister!$K$15)*SQRT((1-AY1577)/2)))</f>
        <v>0</v>
      </c>
      <c r="BA1577" s="30">
        <f t="shared" ca="1" si="972"/>
        <v>0.54921927636475498</v>
      </c>
      <c r="BB1577" s="30">
        <f t="shared" ca="1" si="972"/>
        <v>0.10338622093026928</v>
      </c>
      <c r="BC1577" s="30">
        <f>IF(Riskregister!$E$16="",0,COUNTIF(BQ$4:BQ$53,"&lt;"&amp;BA1577)*IF(BB1577&lt;0.5,Riskregister!$K$16+(Riskregister!$L$16-Riskregister!$K$16)*SQRT(BB1577/2),Riskregister!$L$16-(Riskregister!$L$16-Riskregister!$K$16)*SQRT((1-BB1577)/2)))</f>
        <v>0</v>
      </c>
      <c r="BD1577" s="30">
        <f t="shared" ca="1" si="948"/>
        <v>19301396.911882889</v>
      </c>
    </row>
    <row r="1578" spans="20:56" x14ac:dyDescent="0.35">
      <c r="T1578" s="30">
        <f t="shared" ca="1" si="961"/>
        <v>0.63955454303465664</v>
      </c>
      <c r="U1578" s="30">
        <f t="shared" ca="1" si="961"/>
        <v>0.56349596455149809</v>
      </c>
      <c r="V1578" s="30">
        <f ca="1">IF(Riskregister!$E$5="",0,COUNTIF(BF$4:BF$53,"&lt;"&amp;T1578)*IF(U1578&lt;0.5,Riskregister!$K$5+(Riskregister!$L$5-Riskregister!$K$5)*SQRT(U1578/2),Riskregister!$L$5-(Riskregister!$L$5-Riskregister!$K$5)*SQRT((1-U1578)/2)))</f>
        <v>1559085.8917662441</v>
      </c>
      <c r="W1578" s="30">
        <f t="shared" ca="1" si="962"/>
        <v>0.95503670424882103</v>
      </c>
      <c r="X1578" s="30">
        <f t="shared" ca="1" si="962"/>
        <v>0.62974968643547635</v>
      </c>
      <c r="Y1578" s="30">
        <f ca="1">IF(Riskregister!$E$6="",0,COUNTIF(BG$4:BG$53,"&lt;"&amp;W1578)*IF(X1578&lt;0.5,Riskregister!$K$6+(Riskregister!$L$6-Riskregister!$K$6)*SQRT(X1578/2),Riskregister!$L$6-(Riskregister!$L$6-Riskregister!$K$6)*SQRT((1-X1578)/2)))</f>
        <v>6127644.424983263</v>
      </c>
      <c r="Z1578" s="30">
        <f t="shared" ca="1" si="963"/>
        <v>0.94361901291065098</v>
      </c>
      <c r="AA1578" s="30">
        <f t="shared" ca="1" si="963"/>
        <v>0.89164937913108</v>
      </c>
      <c r="AB1578" s="30">
        <f ca="1">IF(Riskregister!$E$7="",0,COUNTIF(BH$4:BH$53,"&lt;"&amp;Z1578)*IF(AA1578&lt;0.5,Riskregister!$K$7+(Riskregister!$L$7-Riskregister!$K$7)*SQRT(AA1578/2),Riskregister!$L$7-(Riskregister!$L$7-Riskregister!$K$7)*SQRT((1-AA1578)/2)))</f>
        <v>3185354.3391006524</v>
      </c>
      <c r="AC1578" s="30">
        <f t="shared" ca="1" si="964"/>
        <v>0.51971649751980498</v>
      </c>
      <c r="AD1578" s="30">
        <f t="shared" ca="1" si="964"/>
        <v>0.96950624797858898</v>
      </c>
      <c r="AE1578" s="30">
        <f ca="1">IF(Riskregister!$E$8="",0,COUNTIF(BI$4:BI$53,"&lt;"&amp;AC1578)*IF(AD1578&lt;0.5,Riskregister!$K$8+(Riskregister!$L$8-Riskregister!$K$8)*SQRT(AD1578/2),Riskregister!$L$8-(Riskregister!$L$8-Riskregister!$K$8)*SQRT((1-AD1578)/2)))</f>
        <v>13258956.801314693</v>
      </c>
      <c r="AF1578" s="30">
        <f t="shared" ca="1" si="965"/>
        <v>4.1618632168246017E-2</v>
      </c>
      <c r="AG1578" s="30">
        <f t="shared" ca="1" si="965"/>
        <v>0.81607551586215699</v>
      </c>
      <c r="AH1578" s="30">
        <f>IF(Riskregister!$E$9="",0,COUNTIF(BJ$4:BJ$53,"&lt;"&amp;AF1578)*IF(AG1578&lt;0.5,Riskregister!$K$9+(Riskregister!$L$9-Riskregister!$K$9)*SQRT(AG1578/2),Riskregister!$L$9-(Riskregister!$L$9-Riskregister!$K$9)*SQRT((1-AG1578)/2)))</f>
        <v>0</v>
      </c>
      <c r="AI1578" s="30">
        <f t="shared" ca="1" si="966"/>
        <v>0.68684115234014265</v>
      </c>
      <c r="AJ1578" s="30">
        <f t="shared" ca="1" si="966"/>
        <v>0.75802987865879168</v>
      </c>
      <c r="AK1578" s="30">
        <f>IF(Riskregister!$E$10="",0,COUNTIF(BK$4:BK$53,"&lt;"&amp;AI1578)*IF(AJ1578&lt;0.5,Riskregister!$K$10+(Riskregister!$L$10-Riskregister!$K$10)*SQRT(AJ1578/2),Riskregister!$L$10-(Riskregister!$L$10-Riskregister!$K$10)*SQRT((1-AJ1578)/2)))</f>
        <v>0</v>
      </c>
      <c r="AL1578" s="30">
        <f t="shared" ca="1" si="967"/>
        <v>0.2038598367268033</v>
      </c>
      <c r="AM1578" s="30">
        <f t="shared" ca="1" si="967"/>
        <v>0.34490260895656522</v>
      </c>
      <c r="AN1578" s="30">
        <f>IF(Riskregister!$E$11="",0,COUNTIF(BL$4:BL$53,"&lt;"&amp;AL1578)*IF(AM1578&lt;0.5,Riskregister!$K$11+(Riskregister!$L$11-Riskregister!$K$11)*SQRT(AM1578/2),Riskregister!$L$11-(Riskregister!$L$11-Riskregister!$K$11)*SQRT((1-AM1578)/2)))</f>
        <v>0</v>
      </c>
      <c r="AO1578" s="30">
        <f t="shared" ca="1" si="968"/>
        <v>0.90324201668743653</v>
      </c>
      <c r="AP1578" s="30">
        <f t="shared" ca="1" si="968"/>
        <v>0.3827894800757401</v>
      </c>
      <c r="AQ1578" s="30">
        <f>IF(Riskregister!$E$12="",0,COUNTIF(BM$4:BM$53,"&lt;"&amp;AO1578)*IF(AP1578&lt;0.5,Riskregister!$K$12+(Riskregister!$L$12-Riskregister!$K$12)*SQRT(AP1578/2),Riskregister!$L$12-(Riskregister!$L$12-Riskregister!$K$12)*SQRT((1-AP1578)/2)))</f>
        <v>0</v>
      </c>
      <c r="AR1578" s="30">
        <f t="shared" ca="1" si="969"/>
        <v>0.57862511895795721</v>
      </c>
      <c r="AS1578" s="30">
        <f t="shared" ca="1" si="969"/>
        <v>0.5565888950050466</v>
      </c>
      <c r="AT1578" s="30">
        <f>IF(Riskregister!$E$13="",0,COUNTIF(BN$4:BN$53,"&lt;"&amp;AR1578)*IF(AS1578&lt;0.5,Riskregister!$K$13+(Riskregister!$L$13-Riskregister!$K$13)*SQRT(AS1578/2),Riskregister!$L$13-(Riskregister!$L$13-Riskregister!$K$13)*SQRT((1-AS1578)/2)))</f>
        <v>0</v>
      </c>
      <c r="AU1578" s="30">
        <f t="shared" ca="1" si="970"/>
        <v>0.21893764505861069</v>
      </c>
      <c r="AV1578" s="30">
        <f t="shared" ca="1" si="970"/>
        <v>0.79000619143486162</v>
      </c>
      <c r="AW1578" s="30">
        <f>IF(Riskregister!$E$14="",0,COUNTIF(BO$4:BO$53,"&lt;"&amp;AU1578)*IF(AV1578&lt;0.5,Riskregister!$K$14+(Riskregister!$L$14-Riskregister!$K$14)*SQRT(AV1578/2),Riskregister!$L$14-(Riskregister!$L$14-Riskregister!$K$14)*SQRT((1-AV1578)/2)))</f>
        <v>0</v>
      </c>
      <c r="AX1578" s="30">
        <f t="shared" ca="1" si="971"/>
        <v>0.85350073961038964</v>
      </c>
      <c r="AY1578" s="30">
        <f t="shared" ca="1" si="971"/>
        <v>0.57180727511934482</v>
      </c>
      <c r="AZ1578" s="30">
        <f>IF(Riskregister!$E$15="",0,COUNTIF(BP$4:BP$53,"&lt;"&amp;AX1578)*IF(AY1578&lt;0.5,Riskregister!$K$15+(Riskregister!$L$15-Riskregister!$K$15)*SQRT(AY1578/2),Riskregister!$L$15-(Riskregister!$L$15-Riskregister!$K$15)*SQRT((1-AY1578)/2)))</f>
        <v>0</v>
      </c>
      <c r="BA1578" s="30">
        <f t="shared" ca="1" si="972"/>
        <v>0.70825573509473183</v>
      </c>
      <c r="BB1578" s="30">
        <f t="shared" ca="1" si="972"/>
        <v>0.7943487604387629</v>
      </c>
      <c r="BC1578" s="30">
        <f>IF(Riskregister!$E$16="",0,COUNTIF(BQ$4:BQ$53,"&lt;"&amp;BA1578)*IF(BB1578&lt;0.5,Riskregister!$K$16+(Riskregister!$L$16-Riskregister!$K$16)*SQRT(BB1578/2),Riskregister!$L$16-(Riskregister!$L$16-Riskregister!$K$16)*SQRT((1-BB1578)/2)))</f>
        <v>0</v>
      </c>
      <c r="BD1578" s="30">
        <f t="shared" ca="1" si="948"/>
        <v>24131041.457164854</v>
      </c>
    </row>
    <row r="1579" spans="20:56" x14ac:dyDescent="0.35">
      <c r="T1579" s="30">
        <f t="shared" ca="1" si="961"/>
        <v>0.96950924544229755</v>
      </c>
      <c r="U1579" s="30">
        <f t="shared" ca="1" si="961"/>
        <v>0.13656629351551841</v>
      </c>
      <c r="V1579" s="30">
        <f ca="1">IF(Riskregister!$E$5="",0,COUNTIF(BF$4:BF$53,"&lt;"&amp;T1579)*IF(U1579&lt;0.5,Riskregister!$K$5+(Riskregister!$L$5-Riskregister!$K$5)*SQRT(U1579/2),Riskregister!$L$5-(Riskregister!$L$5-Riskregister!$K$5)*SQRT((1-U1579)/2)))</f>
        <v>2140717.588854678</v>
      </c>
      <c r="W1579" s="30">
        <f t="shared" ca="1" si="962"/>
        <v>0.87059155217356421</v>
      </c>
      <c r="X1579" s="30">
        <f t="shared" ca="1" si="962"/>
        <v>0.98055672550342343</v>
      </c>
      <c r="Y1579" s="30">
        <f ca="1">IF(Riskregister!$E$6="",0,COUNTIF(BG$4:BG$53,"&lt;"&amp;W1579)*IF(X1579&lt;0.5,Riskregister!$K$6+(Riskregister!$L$6-Riskregister!$K$6)*SQRT(X1579/2),Riskregister!$L$6-(Riskregister!$L$6-Riskregister!$K$6)*SQRT((1-X1579)/2)))</f>
        <v>5467568.83810197</v>
      </c>
      <c r="Z1579" s="30">
        <f t="shared" ca="1" si="963"/>
        <v>0.49861630937042944</v>
      </c>
      <c r="AA1579" s="30">
        <f t="shared" ca="1" si="963"/>
        <v>0.94076913638644943</v>
      </c>
      <c r="AB1579" s="30">
        <f ca="1">IF(Riskregister!$E$7="",0,COUNTIF(BH$4:BH$53,"&lt;"&amp;Z1579)*IF(AA1579&lt;0.5,Riskregister!$K$7+(Riskregister!$L$7-Riskregister!$K$7)*SQRT(AA1579/2),Riskregister!$L$7-(Riskregister!$L$7-Riskregister!$K$7)*SQRT((1-AA1579)/2)))</f>
        <v>2038608.1707234113</v>
      </c>
      <c r="AC1579" s="30">
        <f t="shared" ca="1" si="964"/>
        <v>0.48688556489020862</v>
      </c>
      <c r="AD1579" s="30">
        <f t="shared" ca="1" si="964"/>
        <v>0.93880904996351677</v>
      </c>
      <c r="AE1579" s="30">
        <f ca="1">IF(Riskregister!$E$8="",0,COUNTIF(BI$4:BI$53,"&lt;"&amp;AC1579)*IF(AD1579&lt;0.5,Riskregister!$K$8+(Riskregister!$L$8-Riskregister!$K$8)*SQRT(AD1579/2),Riskregister!$L$8-(Riskregister!$L$8-Riskregister!$K$8)*SQRT((1-AD1579)/2)))</f>
        <v>12533689.721795611</v>
      </c>
      <c r="AF1579" s="30">
        <f t="shared" ca="1" si="965"/>
        <v>0.57218598636596896</v>
      </c>
      <c r="AG1579" s="30">
        <f t="shared" ca="1" si="965"/>
        <v>0.22872812208638593</v>
      </c>
      <c r="AH1579" s="30">
        <f>IF(Riskregister!$E$9="",0,COUNTIF(BJ$4:BJ$53,"&lt;"&amp;AF1579)*IF(AG1579&lt;0.5,Riskregister!$K$9+(Riskregister!$L$9-Riskregister!$K$9)*SQRT(AG1579/2),Riskregister!$L$9-(Riskregister!$L$9-Riskregister!$K$9)*SQRT((1-AG1579)/2)))</f>
        <v>0</v>
      </c>
      <c r="AI1579" s="30">
        <f t="shared" ca="1" si="966"/>
        <v>0.7518968651844059</v>
      </c>
      <c r="AJ1579" s="30">
        <f t="shared" ca="1" si="966"/>
        <v>0.3806972552895993</v>
      </c>
      <c r="AK1579" s="30">
        <f>IF(Riskregister!$E$10="",0,COUNTIF(BK$4:BK$53,"&lt;"&amp;AI1579)*IF(AJ1579&lt;0.5,Riskregister!$K$10+(Riskregister!$L$10-Riskregister!$K$10)*SQRT(AJ1579/2),Riskregister!$L$10-(Riskregister!$L$10-Riskregister!$K$10)*SQRT((1-AJ1579)/2)))</f>
        <v>0</v>
      </c>
      <c r="AL1579" s="30">
        <f t="shared" ca="1" si="967"/>
        <v>0.1619241544292902</v>
      </c>
      <c r="AM1579" s="30">
        <f t="shared" ca="1" si="967"/>
        <v>0.44471833883834688</v>
      </c>
      <c r="AN1579" s="30">
        <f>IF(Riskregister!$E$11="",0,COUNTIF(BL$4:BL$53,"&lt;"&amp;AL1579)*IF(AM1579&lt;0.5,Riskregister!$K$11+(Riskregister!$L$11-Riskregister!$K$11)*SQRT(AM1579/2),Riskregister!$L$11-(Riskregister!$L$11-Riskregister!$K$11)*SQRT((1-AM1579)/2)))</f>
        <v>0</v>
      </c>
      <c r="AO1579" s="30">
        <f t="shared" ca="1" si="968"/>
        <v>0.62110932135174513</v>
      </c>
      <c r="AP1579" s="30">
        <f t="shared" ca="1" si="968"/>
        <v>0.99897369415208681</v>
      </c>
      <c r="AQ1579" s="30">
        <f>IF(Riskregister!$E$12="",0,COUNTIF(BM$4:BM$53,"&lt;"&amp;AO1579)*IF(AP1579&lt;0.5,Riskregister!$K$12+(Riskregister!$L$12-Riskregister!$K$12)*SQRT(AP1579/2),Riskregister!$L$12-(Riskregister!$L$12-Riskregister!$K$12)*SQRT((1-AP1579)/2)))</f>
        <v>0</v>
      </c>
      <c r="AR1579" s="30">
        <f t="shared" ca="1" si="969"/>
        <v>0.73559352632910791</v>
      </c>
      <c r="AS1579" s="30">
        <f t="shared" ca="1" si="969"/>
        <v>0.77385564916508176</v>
      </c>
      <c r="AT1579" s="30">
        <f>IF(Riskregister!$E$13="",0,COUNTIF(BN$4:BN$53,"&lt;"&amp;AR1579)*IF(AS1579&lt;0.5,Riskregister!$K$13+(Riskregister!$L$13-Riskregister!$K$13)*SQRT(AS1579/2),Riskregister!$L$13-(Riskregister!$L$13-Riskregister!$K$13)*SQRT((1-AS1579)/2)))</f>
        <v>0</v>
      </c>
      <c r="AU1579" s="30">
        <f t="shared" ca="1" si="970"/>
        <v>0.77372947234585387</v>
      </c>
      <c r="AV1579" s="30">
        <f t="shared" ca="1" si="970"/>
        <v>0.46009357744989632</v>
      </c>
      <c r="AW1579" s="30">
        <f>IF(Riskregister!$E$14="",0,COUNTIF(BO$4:BO$53,"&lt;"&amp;AU1579)*IF(AV1579&lt;0.5,Riskregister!$K$14+(Riskregister!$L$14-Riskregister!$K$14)*SQRT(AV1579/2),Riskregister!$L$14-(Riskregister!$L$14-Riskregister!$K$14)*SQRT((1-AV1579)/2)))</f>
        <v>0</v>
      </c>
      <c r="AX1579" s="30">
        <f t="shared" ca="1" si="971"/>
        <v>0.9979628368936817</v>
      </c>
      <c r="AY1579" s="30">
        <f t="shared" ca="1" si="971"/>
        <v>0.89069474829676099</v>
      </c>
      <c r="AZ1579" s="30">
        <f>IF(Riskregister!$E$15="",0,COUNTIF(BP$4:BP$53,"&lt;"&amp;AX1579)*IF(AY1579&lt;0.5,Riskregister!$K$15+(Riskregister!$L$15-Riskregister!$K$15)*SQRT(AY1579/2),Riskregister!$L$15-(Riskregister!$L$15-Riskregister!$K$15)*SQRT((1-AY1579)/2)))</f>
        <v>0</v>
      </c>
      <c r="BA1579" s="30">
        <f t="shared" ca="1" si="972"/>
        <v>0.20650704011065946</v>
      </c>
      <c r="BB1579" s="30">
        <f t="shared" ca="1" si="972"/>
        <v>0.32825330997648949</v>
      </c>
      <c r="BC1579" s="30">
        <f>IF(Riskregister!$E$16="",0,COUNTIF(BQ$4:BQ$53,"&lt;"&amp;BA1579)*IF(BB1579&lt;0.5,Riskregister!$K$16+(Riskregister!$L$16-Riskregister!$K$16)*SQRT(BB1579/2),Riskregister!$L$16-(Riskregister!$L$16-Riskregister!$K$16)*SQRT((1-BB1579)/2)))</f>
        <v>0</v>
      </c>
      <c r="BD1579" s="30">
        <f t="shared" ca="1" si="948"/>
        <v>22180584.319475669</v>
      </c>
    </row>
    <row r="1580" spans="20:56" x14ac:dyDescent="0.35">
      <c r="T1580" s="30">
        <f t="shared" ca="1" si="961"/>
        <v>0.38677421531767353</v>
      </c>
      <c r="U1580" s="30">
        <f t="shared" ca="1" si="961"/>
        <v>0.94030476867664059</v>
      </c>
      <c r="V1580" s="30">
        <f ca="1">IF(Riskregister!$E$5="",0,COUNTIF(BF$4:BF$53,"&lt;"&amp;T1580)*IF(U1580&lt;0.5,Riskregister!$K$5+(Riskregister!$L$5-Riskregister!$K$5)*SQRT(U1580/2),Riskregister!$L$5-(Riskregister!$L$5-Riskregister!$K$5)*SQRT((1-U1580)/2)))</f>
        <v>1566767.7562098</v>
      </c>
      <c r="W1580" s="30">
        <f t="shared" ca="1" si="962"/>
        <v>0.58508288028796285</v>
      </c>
      <c r="X1580" s="30">
        <f t="shared" ca="1" si="962"/>
        <v>0.65617361950324282</v>
      </c>
      <c r="Y1580" s="30">
        <f ca="1">IF(Riskregister!$E$6="",0,COUNTIF(BG$4:BG$53,"&lt;"&amp;W1580)*IF(X1580&lt;0.5,Riskregister!$K$6+(Riskregister!$L$6-Riskregister!$K$6)*SQRT(X1580/2),Riskregister!$L$6-(Riskregister!$L$6-Riskregister!$K$6)*SQRT((1-X1580)/2)))</f>
        <v>2507353.0405286765</v>
      </c>
      <c r="Z1580" s="30">
        <f t="shared" ca="1" si="963"/>
        <v>0.62491194071858391</v>
      </c>
      <c r="AA1580" s="30">
        <f t="shared" ca="1" si="963"/>
        <v>0.49876228883559215</v>
      </c>
      <c r="AB1580" s="30">
        <f ca="1">IF(Riskregister!$E$7="",0,COUNTIF(BH$4:BH$53,"&lt;"&amp;Z1580)*IF(AA1580&lt;0.5,Riskregister!$K$7+(Riskregister!$L$7-Riskregister!$K$7)*SQRT(AA1580/2),Riskregister!$L$7-(Riskregister!$L$7-Riskregister!$K$7)*SQRT((1-AA1580)/2)))</f>
        <v>1573482.8643539806</v>
      </c>
      <c r="AC1580" s="30">
        <f t="shared" ca="1" si="964"/>
        <v>0.1698205108628783</v>
      </c>
      <c r="AD1580" s="30">
        <f t="shared" ca="1" si="964"/>
        <v>0.79437060252465985</v>
      </c>
      <c r="AE1580" s="30">
        <f ca="1">IF(Riskregister!$E$8="",0,COUNTIF(BI$4:BI$53,"&lt;"&amp;AC1580)*IF(AD1580&lt;0.5,Riskregister!$K$8+(Riskregister!$L$8-Riskregister!$K$8)*SQRT(AD1580/2),Riskregister!$L$8-(Riskregister!$L$8-Riskregister!$K$8)*SQRT((1-AD1580)/2)))</f>
        <v>3492957.6332713366</v>
      </c>
      <c r="AF1580" s="30">
        <f t="shared" ca="1" si="965"/>
        <v>0.26366309121925102</v>
      </c>
      <c r="AG1580" s="30">
        <f t="shared" ca="1" si="965"/>
        <v>0.3704309700227002</v>
      </c>
      <c r="AH1580" s="30">
        <f>IF(Riskregister!$E$9="",0,COUNTIF(BJ$4:BJ$53,"&lt;"&amp;AF1580)*IF(AG1580&lt;0.5,Riskregister!$K$9+(Riskregister!$L$9-Riskregister!$K$9)*SQRT(AG1580/2),Riskregister!$L$9-(Riskregister!$L$9-Riskregister!$K$9)*SQRT((1-AG1580)/2)))</f>
        <v>0</v>
      </c>
      <c r="AI1580" s="30">
        <f t="shared" ca="1" si="966"/>
        <v>0.72666640848975661</v>
      </c>
      <c r="AJ1580" s="30">
        <f t="shared" ca="1" si="966"/>
        <v>0.8158668505561254</v>
      </c>
      <c r="AK1580" s="30">
        <f>IF(Riskregister!$E$10="",0,COUNTIF(BK$4:BK$53,"&lt;"&amp;AI1580)*IF(AJ1580&lt;0.5,Riskregister!$K$10+(Riskregister!$L$10-Riskregister!$K$10)*SQRT(AJ1580/2),Riskregister!$L$10-(Riskregister!$L$10-Riskregister!$K$10)*SQRT((1-AJ1580)/2)))</f>
        <v>0</v>
      </c>
      <c r="AL1580" s="30">
        <f t="shared" ca="1" si="967"/>
        <v>0.72796125495896924</v>
      </c>
      <c r="AM1580" s="30">
        <f t="shared" ca="1" si="967"/>
        <v>0.8011353587552047</v>
      </c>
      <c r="AN1580" s="30">
        <f>IF(Riskregister!$E$11="",0,COUNTIF(BL$4:BL$53,"&lt;"&amp;AL1580)*IF(AM1580&lt;0.5,Riskregister!$K$11+(Riskregister!$L$11-Riskregister!$K$11)*SQRT(AM1580/2),Riskregister!$L$11-(Riskregister!$L$11-Riskregister!$K$11)*SQRT((1-AM1580)/2)))</f>
        <v>0</v>
      </c>
      <c r="AO1580" s="30">
        <f t="shared" ca="1" si="968"/>
        <v>0.12320884204194071</v>
      </c>
      <c r="AP1580" s="30">
        <f t="shared" ca="1" si="968"/>
        <v>0.30653105757650145</v>
      </c>
      <c r="AQ1580" s="30">
        <f>IF(Riskregister!$E$12="",0,COUNTIF(BM$4:BM$53,"&lt;"&amp;AO1580)*IF(AP1580&lt;0.5,Riskregister!$K$12+(Riskregister!$L$12-Riskregister!$K$12)*SQRT(AP1580/2),Riskregister!$L$12-(Riskregister!$L$12-Riskregister!$K$12)*SQRT((1-AP1580)/2)))</f>
        <v>0</v>
      </c>
      <c r="AR1580" s="30">
        <f t="shared" ca="1" si="969"/>
        <v>0.97515846087135716</v>
      </c>
      <c r="AS1580" s="30">
        <f t="shared" ca="1" si="969"/>
        <v>0.2713199251411289</v>
      </c>
      <c r="AT1580" s="30">
        <f>IF(Riskregister!$E$13="",0,COUNTIF(BN$4:BN$53,"&lt;"&amp;AR1580)*IF(AS1580&lt;0.5,Riskregister!$K$13+(Riskregister!$L$13-Riskregister!$K$13)*SQRT(AS1580/2),Riskregister!$L$13-(Riskregister!$L$13-Riskregister!$K$13)*SQRT((1-AS1580)/2)))</f>
        <v>0</v>
      </c>
      <c r="AU1580" s="30">
        <f t="shared" ca="1" si="970"/>
        <v>0.24605782944229648</v>
      </c>
      <c r="AV1580" s="30">
        <f t="shared" ca="1" si="970"/>
        <v>0.2587884083750106</v>
      </c>
      <c r="AW1580" s="30">
        <f>IF(Riskregister!$E$14="",0,COUNTIF(BO$4:BO$53,"&lt;"&amp;AU1580)*IF(AV1580&lt;0.5,Riskregister!$K$14+(Riskregister!$L$14-Riskregister!$K$14)*SQRT(AV1580/2),Riskregister!$L$14-(Riskregister!$L$14-Riskregister!$K$14)*SQRT((1-AV1580)/2)))</f>
        <v>0</v>
      </c>
      <c r="AX1580" s="30">
        <f t="shared" ca="1" si="971"/>
        <v>0.98345780508335423</v>
      </c>
      <c r="AY1580" s="30">
        <f t="shared" ca="1" si="971"/>
        <v>1.978112501610374E-2</v>
      </c>
      <c r="AZ1580" s="30">
        <f>IF(Riskregister!$E$15="",0,COUNTIF(BP$4:BP$53,"&lt;"&amp;AX1580)*IF(AY1580&lt;0.5,Riskregister!$K$15+(Riskregister!$L$15-Riskregister!$K$15)*SQRT(AY1580/2),Riskregister!$L$15-(Riskregister!$L$15-Riskregister!$K$15)*SQRT((1-AY1580)/2)))</f>
        <v>0</v>
      </c>
      <c r="BA1580" s="30">
        <f t="shared" ca="1" si="972"/>
        <v>0.21958835724997927</v>
      </c>
      <c r="BB1580" s="30">
        <f t="shared" ca="1" si="972"/>
        <v>0.51067951331220485</v>
      </c>
      <c r="BC1580" s="30">
        <f>IF(Riskregister!$E$16="",0,COUNTIF(BQ$4:BQ$53,"&lt;"&amp;BA1580)*IF(BB1580&lt;0.5,Riskregister!$K$16+(Riskregister!$L$16-Riskregister!$K$16)*SQRT(BB1580/2),Riskregister!$L$16-(Riskregister!$L$16-Riskregister!$K$16)*SQRT((1-BB1580)/2)))</f>
        <v>0</v>
      </c>
      <c r="BD1580" s="30">
        <f t="shared" ca="1" si="948"/>
        <v>9140561.294363793</v>
      </c>
    </row>
    <row r="1581" spans="20:56" x14ac:dyDescent="0.35">
      <c r="T1581" s="30">
        <f t="shared" ca="1" si="961"/>
        <v>0.36122526676591171</v>
      </c>
      <c r="U1581" s="30">
        <f t="shared" ca="1" si="961"/>
        <v>0.64083563205153993</v>
      </c>
      <c r="V1581" s="30">
        <f ca="1">IF(Riskregister!$E$5="",0,COUNTIF(BF$4:BF$53,"&lt;"&amp;T1581)*IF(U1581&lt;0.5,Riskregister!$K$5+(Riskregister!$L$5-Riskregister!$K$5)*SQRT(U1581/2),Riskregister!$L$5-(Riskregister!$L$5-Riskregister!$K$5)*SQRT((1-U1581)/2)))</f>
        <v>1227908.6346631036</v>
      </c>
      <c r="W1581" s="30">
        <f t="shared" ca="1" si="962"/>
        <v>0.44071054902349738</v>
      </c>
      <c r="X1581" s="30">
        <f t="shared" ca="1" si="962"/>
        <v>0.37304582866180347</v>
      </c>
      <c r="Y1581" s="30">
        <f ca="1">IF(Riskregister!$E$6="",0,COUNTIF(BG$4:BG$53,"&lt;"&amp;W1581)*IF(X1581&lt;0.5,Riskregister!$K$6+(Riskregister!$L$6-Riskregister!$K$6)*SQRT(X1581/2),Riskregister!$L$6-(Riskregister!$L$6-Riskregister!$K$6)*SQRT((1-X1581)/2)))</f>
        <v>1954778.752661769</v>
      </c>
      <c r="Z1581" s="30">
        <f t="shared" ca="1" si="963"/>
        <v>3.9665305344371071E-2</v>
      </c>
      <c r="AA1581" s="30">
        <f t="shared" ca="1" si="963"/>
        <v>0.20226538399093019</v>
      </c>
      <c r="AB1581" s="30">
        <f ca="1">IF(Riskregister!$E$7="",0,COUNTIF(BH$4:BH$53,"&lt;"&amp;Z1581)*IF(AA1581&lt;0.5,Riskregister!$K$7+(Riskregister!$L$7-Riskregister!$K$7)*SQRT(AA1581/2),Riskregister!$L$7-(Riskregister!$L$7-Riskregister!$K$7)*SQRT((1-AA1581)/2)))</f>
        <v>322609.56645611144</v>
      </c>
      <c r="AC1581" s="30">
        <f t="shared" ca="1" si="964"/>
        <v>0.75351336481401332</v>
      </c>
      <c r="AD1581" s="30">
        <f t="shared" ca="1" si="964"/>
        <v>0.15202787346534419</v>
      </c>
      <c r="AE1581" s="30">
        <f ca="1">IF(Riskregister!$E$8="",0,COUNTIF(BI$4:BI$53,"&lt;"&amp;AC1581)*IF(AD1581&lt;0.5,Riskregister!$K$8+(Riskregister!$L$8-Riskregister!$K$8)*SQRT(AD1581/2),Riskregister!$L$8-(Riskregister!$L$8-Riskregister!$K$8)*SQRT((1-AD1581)/2)))</f>
        <v>6383277.5151245398</v>
      </c>
      <c r="AF1581" s="30">
        <f t="shared" ca="1" si="965"/>
        <v>0.50762375485910516</v>
      </c>
      <c r="AG1581" s="30">
        <f t="shared" ca="1" si="965"/>
        <v>0.99925304956409688</v>
      </c>
      <c r="AH1581" s="30">
        <f>IF(Riskregister!$E$9="",0,COUNTIF(BJ$4:BJ$53,"&lt;"&amp;AF1581)*IF(AG1581&lt;0.5,Riskregister!$K$9+(Riskregister!$L$9-Riskregister!$K$9)*SQRT(AG1581/2),Riskregister!$L$9-(Riskregister!$L$9-Riskregister!$K$9)*SQRT((1-AG1581)/2)))</f>
        <v>0</v>
      </c>
      <c r="AI1581" s="30">
        <f t="shared" ca="1" si="966"/>
        <v>4.0041470806882473E-2</v>
      </c>
      <c r="AJ1581" s="30">
        <f t="shared" ca="1" si="966"/>
        <v>0.56646550328462031</v>
      </c>
      <c r="AK1581" s="30">
        <f>IF(Riskregister!$E$10="",0,COUNTIF(BK$4:BK$53,"&lt;"&amp;AI1581)*IF(AJ1581&lt;0.5,Riskregister!$K$10+(Riskregister!$L$10-Riskregister!$K$10)*SQRT(AJ1581/2),Riskregister!$L$10-(Riskregister!$L$10-Riskregister!$K$10)*SQRT((1-AJ1581)/2)))</f>
        <v>0</v>
      </c>
      <c r="AL1581" s="30">
        <f t="shared" ca="1" si="967"/>
        <v>0.89419765486327663</v>
      </c>
      <c r="AM1581" s="30">
        <f t="shared" ca="1" si="967"/>
        <v>0.14390621367158418</v>
      </c>
      <c r="AN1581" s="30">
        <f>IF(Riskregister!$E$11="",0,COUNTIF(BL$4:BL$53,"&lt;"&amp;AL1581)*IF(AM1581&lt;0.5,Riskregister!$K$11+(Riskregister!$L$11-Riskregister!$K$11)*SQRT(AM1581/2),Riskregister!$L$11-(Riskregister!$L$11-Riskregister!$K$11)*SQRT((1-AM1581)/2)))</f>
        <v>0</v>
      </c>
      <c r="AO1581" s="30">
        <f t="shared" ca="1" si="968"/>
        <v>0.1297534212265129</v>
      </c>
      <c r="AP1581" s="30">
        <f t="shared" ca="1" si="968"/>
        <v>0.8881692914159528</v>
      </c>
      <c r="AQ1581" s="30">
        <f>IF(Riskregister!$E$12="",0,COUNTIF(BM$4:BM$53,"&lt;"&amp;AO1581)*IF(AP1581&lt;0.5,Riskregister!$K$12+(Riskregister!$L$12-Riskregister!$K$12)*SQRT(AP1581/2),Riskregister!$L$12-(Riskregister!$L$12-Riskregister!$K$12)*SQRT((1-AP1581)/2)))</f>
        <v>0</v>
      </c>
      <c r="AR1581" s="30">
        <f t="shared" ca="1" si="969"/>
        <v>0.34988863329629616</v>
      </c>
      <c r="AS1581" s="30">
        <f t="shared" ca="1" si="969"/>
        <v>0.24691185502429225</v>
      </c>
      <c r="AT1581" s="30">
        <f>IF(Riskregister!$E$13="",0,COUNTIF(BN$4:BN$53,"&lt;"&amp;AR1581)*IF(AS1581&lt;0.5,Riskregister!$K$13+(Riskregister!$L$13-Riskregister!$K$13)*SQRT(AS1581/2),Riskregister!$L$13-(Riskregister!$L$13-Riskregister!$K$13)*SQRT((1-AS1581)/2)))</f>
        <v>0</v>
      </c>
      <c r="AU1581" s="30">
        <f t="shared" ca="1" si="970"/>
        <v>8.9330150925079899E-3</v>
      </c>
      <c r="AV1581" s="30">
        <f t="shared" ca="1" si="970"/>
        <v>0.61353390256427354</v>
      </c>
      <c r="AW1581" s="30">
        <f>IF(Riskregister!$E$14="",0,COUNTIF(BO$4:BO$53,"&lt;"&amp;AU1581)*IF(AV1581&lt;0.5,Riskregister!$K$14+(Riskregister!$L$14-Riskregister!$K$14)*SQRT(AV1581/2),Riskregister!$L$14-(Riskregister!$L$14-Riskregister!$K$14)*SQRT((1-AV1581)/2)))</f>
        <v>0</v>
      </c>
      <c r="AX1581" s="30">
        <f t="shared" ca="1" si="971"/>
        <v>0.26735040049647518</v>
      </c>
      <c r="AY1581" s="30">
        <f t="shared" ca="1" si="971"/>
        <v>0.24534535270930491</v>
      </c>
      <c r="AZ1581" s="30">
        <f>IF(Riskregister!$E$15="",0,COUNTIF(BP$4:BP$53,"&lt;"&amp;AX1581)*IF(AY1581&lt;0.5,Riskregister!$K$15+(Riskregister!$L$15-Riskregister!$K$15)*SQRT(AY1581/2),Riskregister!$L$15-(Riskregister!$L$15-Riskregister!$K$15)*SQRT((1-AY1581)/2)))</f>
        <v>0</v>
      </c>
      <c r="BA1581" s="30">
        <f t="shared" ca="1" si="972"/>
        <v>0.99457836548087164</v>
      </c>
      <c r="BB1581" s="30">
        <f t="shared" ca="1" si="972"/>
        <v>0.69632069513929162</v>
      </c>
      <c r="BC1581" s="30">
        <f>IF(Riskregister!$E$16="",0,COUNTIF(BQ$4:BQ$53,"&lt;"&amp;BA1581)*IF(BB1581&lt;0.5,Riskregister!$K$16+(Riskregister!$L$16-Riskregister!$K$16)*SQRT(BB1581/2),Riskregister!$L$16-(Riskregister!$L$16-Riskregister!$K$16)*SQRT((1-BB1581)/2)))</f>
        <v>0</v>
      </c>
      <c r="BD1581" s="30">
        <f t="shared" ca="1" si="948"/>
        <v>9888574.4689055234</v>
      </c>
    </row>
    <row r="1582" spans="20:56" x14ac:dyDescent="0.35">
      <c r="T1582" s="30">
        <f t="shared" ca="1" si="961"/>
        <v>3.7107149714337151E-2</v>
      </c>
      <c r="U1582" s="30">
        <f t="shared" ca="1" si="961"/>
        <v>0.81112574298770512</v>
      </c>
      <c r="V1582" s="30">
        <f ca="1">IF(Riskregister!$E$5="",0,COUNTIF(BF$4:BF$53,"&lt;"&amp;T1582)*IF(U1582&lt;0.5,Riskregister!$K$5+(Riskregister!$L$5-Riskregister!$K$5)*SQRT(U1582/2),Riskregister!$L$5-(Riskregister!$L$5-Riskregister!$K$5)*SQRT((1-U1582)/2)))</f>
        <v>461712.18953756313</v>
      </c>
      <c r="W1582" s="30">
        <f t="shared" ca="1" si="962"/>
        <v>0.32972924676786364</v>
      </c>
      <c r="X1582" s="30">
        <f t="shared" ca="1" si="962"/>
        <v>2.5301480310800928E-3</v>
      </c>
      <c r="Y1582" s="30">
        <f ca="1">IF(Riskregister!$E$6="",0,COUNTIF(BG$4:BG$53,"&lt;"&amp;W1582)*IF(X1582&lt;0.5,Riskregister!$K$6+(Riskregister!$L$6-Riskregister!$K$6)*SQRT(X1582/2),Riskregister!$L$6-(Riskregister!$L$6-Riskregister!$K$6)*SQRT((1-X1582)/2)))</f>
        <v>264022.18217422575</v>
      </c>
      <c r="Z1582" s="30">
        <f t="shared" ca="1" si="963"/>
        <v>0.44875355535943084</v>
      </c>
      <c r="AA1582" s="30">
        <f t="shared" ca="1" si="963"/>
        <v>0.38100128393710886</v>
      </c>
      <c r="AB1582" s="30">
        <f ca="1">IF(Riskregister!$E$7="",0,COUNTIF(BH$4:BH$53,"&lt;"&amp;Z1582)*IF(AA1582&lt;0.5,Riskregister!$K$7+(Riskregister!$L$7-Riskregister!$K$7)*SQRT(AA1582/2),Riskregister!$L$7-(Riskregister!$L$7-Riskregister!$K$7)*SQRT((1-AA1582)/2)))</f>
        <v>1216573.9637810607</v>
      </c>
      <c r="AC1582" s="30">
        <f t="shared" ca="1" si="964"/>
        <v>0.15024581495640965</v>
      </c>
      <c r="AD1582" s="30">
        <f t="shared" ca="1" si="964"/>
        <v>0.54222544245393467</v>
      </c>
      <c r="AE1582" s="30">
        <f ca="1">IF(Riskregister!$E$8="",0,COUNTIF(BI$4:BI$53,"&lt;"&amp;AC1582)*IF(AD1582&lt;0.5,Riskregister!$K$8+(Riskregister!$L$8-Riskregister!$K$8)*SQRT(AD1582/2),Riskregister!$L$8-(Riskregister!$L$8-Riskregister!$K$8)*SQRT((1-AD1582)/2)))</f>
        <v>2751418.2273939224</v>
      </c>
      <c r="AF1582" s="30">
        <f t="shared" ca="1" si="965"/>
        <v>0.41797981648418603</v>
      </c>
      <c r="AG1582" s="30">
        <f t="shared" ca="1" si="965"/>
        <v>0.13280827521829697</v>
      </c>
      <c r="AH1582" s="30">
        <f>IF(Riskregister!$E$9="",0,COUNTIF(BJ$4:BJ$53,"&lt;"&amp;AF1582)*IF(AG1582&lt;0.5,Riskregister!$K$9+(Riskregister!$L$9-Riskregister!$K$9)*SQRT(AG1582/2),Riskregister!$L$9-(Riskregister!$L$9-Riskregister!$K$9)*SQRT((1-AG1582)/2)))</f>
        <v>0</v>
      </c>
      <c r="AI1582" s="30">
        <f t="shared" ca="1" si="966"/>
        <v>0.99207510599131432</v>
      </c>
      <c r="AJ1582" s="30">
        <f t="shared" ca="1" si="966"/>
        <v>0.69645613794470318</v>
      </c>
      <c r="AK1582" s="30">
        <f>IF(Riskregister!$E$10="",0,COUNTIF(BK$4:BK$53,"&lt;"&amp;AI1582)*IF(AJ1582&lt;0.5,Riskregister!$K$10+(Riskregister!$L$10-Riskregister!$K$10)*SQRT(AJ1582/2),Riskregister!$L$10-(Riskregister!$L$10-Riskregister!$K$10)*SQRT((1-AJ1582)/2)))</f>
        <v>0</v>
      </c>
      <c r="AL1582" s="30">
        <f t="shared" ca="1" si="967"/>
        <v>0.62159315069481225</v>
      </c>
      <c r="AM1582" s="30">
        <f t="shared" ca="1" si="967"/>
        <v>0.6259922555962798</v>
      </c>
      <c r="AN1582" s="30">
        <f>IF(Riskregister!$E$11="",0,COUNTIF(BL$4:BL$53,"&lt;"&amp;AL1582)*IF(AM1582&lt;0.5,Riskregister!$K$11+(Riskregister!$L$11-Riskregister!$K$11)*SQRT(AM1582/2),Riskregister!$L$11-(Riskregister!$L$11-Riskregister!$K$11)*SQRT((1-AM1582)/2)))</f>
        <v>0</v>
      </c>
      <c r="AO1582" s="30">
        <f t="shared" ca="1" si="968"/>
        <v>0.53194255905544729</v>
      </c>
      <c r="AP1582" s="30">
        <f t="shared" ca="1" si="968"/>
        <v>0.62013743705084567</v>
      </c>
      <c r="AQ1582" s="30">
        <f>IF(Riskregister!$E$12="",0,COUNTIF(BM$4:BM$53,"&lt;"&amp;AO1582)*IF(AP1582&lt;0.5,Riskregister!$K$12+(Riskregister!$L$12-Riskregister!$K$12)*SQRT(AP1582/2),Riskregister!$L$12-(Riskregister!$L$12-Riskregister!$K$12)*SQRT((1-AP1582)/2)))</f>
        <v>0</v>
      </c>
      <c r="AR1582" s="30">
        <f t="shared" ca="1" si="969"/>
        <v>0.32610774066833281</v>
      </c>
      <c r="AS1582" s="30">
        <f t="shared" ca="1" si="969"/>
        <v>1.1859926896487405E-2</v>
      </c>
      <c r="AT1582" s="30">
        <f>IF(Riskregister!$E$13="",0,COUNTIF(BN$4:BN$53,"&lt;"&amp;AR1582)*IF(AS1582&lt;0.5,Riskregister!$K$13+(Riskregister!$L$13-Riskregister!$K$13)*SQRT(AS1582/2),Riskregister!$L$13-(Riskregister!$L$13-Riskregister!$K$13)*SQRT((1-AS1582)/2)))</f>
        <v>0</v>
      </c>
      <c r="AU1582" s="30">
        <f t="shared" ca="1" si="970"/>
        <v>0.54314728815010271</v>
      </c>
      <c r="AV1582" s="30">
        <f t="shared" ca="1" si="970"/>
        <v>2.5799118065508497E-2</v>
      </c>
      <c r="AW1582" s="30">
        <f>IF(Riskregister!$E$14="",0,COUNTIF(BO$4:BO$53,"&lt;"&amp;AU1582)*IF(AV1582&lt;0.5,Riskregister!$K$14+(Riskregister!$L$14-Riskregister!$K$14)*SQRT(AV1582/2),Riskregister!$L$14-(Riskregister!$L$14-Riskregister!$K$14)*SQRT((1-AV1582)/2)))</f>
        <v>0</v>
      </c>
      <c r="AX1582" s="30">
        <f t="shared" ca="1" si="971"/>
        <v>0.55301558794526806</v>
      </c>
      <c r="AY1582" s="30">
        <f t="shared" ca="1" si="971"/>
        <v>0.35721818334900046</v>
      </c>
      <c r="AZ1582" s="30">
        <f>IF(Riskregister!$E$15="",0,COUNTIF(BP$4:BP$53,"&lt;"&amp;AX1582)*IF(AY1582&lt;0.5,Riskregister!$K$15+(Riskregister!$L$15-Riskregister!$K$15)*SQRT(AY1582/2),Riskregister!$L$15-(Riskregister!$L$15-Riskregister!$K$15)*SQRT((1-AY1582)/2)))</f>
        <v>0</v>
      </c>
      <c r="BA1582" s="30">
        <f t="shared" ca="1" si="972"/>
        <v>0.26797300758586862</v>
      </c>
      <c r="BB1582" s="30">
        <f t="shared" ca="1" si="972"/>
        <v>0.57636566810004908</v>
      </c>
      <c r="BC1582" s="30">
        <f>IF(Riskregister!$E$16="",0,COUNTIF(BQ$4:BQ$53,"&lt;"&amp;BA1582)*IF(BB1582&lt;0.5,Riskregister!$K$16+(Riskregister!$L$16-Riskregister!$K$16)*SQRT(BB1582/2),Riskregister!$L$16-(Riskregister!$L$16-Riskregister!$K$16)*SQRT((1-BB1582)/2)))</f>
        <v>0</v>
      </c>
      <c r="BD1582" s="30">
        <f t="shared" ca="1" si="948"/>
        <v>4693726.5628867717</v>
      </c>
    </row>
    <row r="1583" spans="20:56" x14ac:dyDescent="0.35">
      <c r="T1583" s="30">
        <f t="shared" ca="1" si="961"/>
        <v>0.4189628697631077</v>
      </c>
      <c r="U1583" s="30">
        <f t="shared" ca="1" si="961"/>
        <v>0.52364051367955711</v>
      </c>
      <c r="V1583" s="30">
        <f ca="1">IF(Riskregister!$E$5="",0,COUNTIF(BF$4:BF$53,"&lt;"&amp;T1583)*IF(U1583&lt;0.5,Riskregister!$K$5+(Riskregister!$L$5-Riskregister!$K$5)*SQRT(U1583/2),Riskregister!$L$5-(Riskregister!$L$5-Riskregister!$K$5)*SQRT((1-U1583)/2)))</f>
        <v>1141150.5620329455</v>
      </c>
      <c r="W1583" s="30">
        <f t="shared" ca="1" si="962"/>
        <v>0.38221597879657399</v>
      </c>
      <c r="X1583" s="30">
        <f t="shared" ca="1" si="962"/>
        <v>0.31372319105382707</v>
      </c>
      <c r="Y1583" s="30">
        <f ca="1">IF(Riskregister!$E$6="",0,COUNTIF(BG$4:BG$53,"&lt;"&amp;W1583)*IF(X1583&lt;0.5,Riskregister!$K$6+(Riskregister!$L$6-Riskregister!$K$6)*SQRT(X1583/2),Riskregister!$L$6-(Riskregister!$L$6-Riskregister!$K$6)*SQRT((1-X1583)/2)))</f>
        <v>912903.61866608576</v>
      </c>
      <c r="Z1583" s="30">
        <f t="shared" ca="1" si="963"/>
        <v>0.63453064918088242</v>
      </c>
      <c r="AA1583" s="30">
        <f t="shared" ca="1" si="963"/>
        <v>0.54054658099888264</v>
      </c>
      <c r="AB1583" s="30">
        <f ca="1">IF(Riskregister!$E$7="",0,COUNTIF(BH$4:BH$53,"&lt;"&amp;Z1583)*IF(AA1583&lt;0.5,Riskregister!$K$7+(Riskregister!$L$7-Riskregister!$K$7)*SQRT(AA1583/2),Riskregister!$L$7-(Riskregister!$L$7-Riskregister!$K$7)*SQRT((1-AA1583)/2)))</f>
        <v>1625719.5506280866</v>
      </c>
      <c r="AC1583" s="30">
        <f t="shared" ca="1" si="964"/>
        <v>0.91628066422288135</v>
      </c>
      <c r="AD1583" s="30">
        <f t="shared" ca="1" si="964"/>
        <v>0.62134807515693957</v>
      </c>
      <c r="AE1583" s="30">
        <f ca="1">IF(Riskregister!$E$8="",0,COUNTIF(BI$4:BI$53,"&lt;"&amp;AC1583)*IF(AD1583&lt;0.5,Riskregister!$K$8+(Riskregister!$L$8-Riskregister!$K$8)*SQRT(AD1583/2),Riskregister!$L$8-(Riskregister!$L$8-Riskregister!$K$8)*SQRT((1-AD1583)/2)))</f>
        <v>14774773.217806362</v>
      </c>
      <c r="AF1583" s="30">
        <f t="shared" ca="1" si="965"/>
        <v>0.47900738127885267</v>
      </c>
      <c r="AG1583" s="30">
        <f t="shared" ca="1" si="965"/>
        <v>0.98125468157392914</v>
      </c>
      <c r="AH1583" s="30">
        <f>IF(Riskregister!$E$9="",0,COUNTIF(BJ$4:BJ$53,"&lt;"&amp;AF1583)*IF(AG1583&lt;0.5,Riskregister!$K$9+(Riskregister!$L$9-Riskregister!$K$9)*SQRT(AG1583/2),Riskregister!$L$9-(Riskregister!$L$9-Riskregister!$K$9)*SQRT((1-AG1583)/2)))</f>
        <v>0</v>
      </c>
      <c r="AI1583" s="30">
        <f t="shared" ca="1" si="966"/>
        <v>0.92303828255763709</v>
      </c>
      <c r="AJ1583" s="30">
        <f t="shared" ca="1" si="966"/>
        <v>0.32495964757607665</v>
      </c>
      <c r="AK1583" s="30">
        <f>IF(Riskregister!$E$10="",0,COUNTIF(BK$4:BK$53,"&lt;"&amp;AI1583)*IF(AJ1583&lt;0.5,Riskregister!$K$10+(Riskregister!$L$10-Riskregister!$K$10)*SQRT(AJ1583/2),Riskregister!$L$10-(Riskregister!$L$10-Riskregister!$K$10)*SQRT((1-AJ1583)/2)))</f>
        <v>0</v>
      </c>
      <c r="AL1583" s="30">
        <f t="shared" ca="1" si="967"/>
        <v>0.96307386351145186</v>
      </c>
      <c r="AM1583" s="30">
        <f t="shared" ca="1" si="967"/>
        <v>0.91621978688451144</v>
      </c>
      <c r="AN1583" s="30">
        <f>IF(Riskregister!$E$11="",0,COUNTIF(BL$4:BL$53,"&lt;"&amp;AL1583)*IF(AM1583&lt;0.5,Riskregister!$K$11+(Riskregister!$L$11-Riskregister!$K$11)*SQRT(AM1583/2),Riskregister!$L$11-(Riskregister!$L$11-Riskregister!$K$11)*SQRT((1-AM1583)/2)))</f>
        <v>0</v>
      </c>
      <c r="AO1583" s="30">
        <f t="shared" ca="1" si="968"/>
        <v>0.8301307037440685</v>
      </c>
      <c r="AP1583" s="30">
        <f t="shared" ca="1" si="968"/>
        <v>0.43755997102654054</v>
      </c>
      <c r="AQ1583" s="30">
        <f>IF(Riskregister!$E$12="",0,COUNTIF(BM$4:BM$53,"&lt;"&amp;AO1583)*IF(AP1583&lt;0.5,Riskregister!$K$12+(Riskregister!$L$12-Riskregister!$K$12)*SQRT(AP1583/2),Riskregister!$L$12-(Riskregister!$L$12-Riskregister!$K$12)*SQRT((1-AP1583)/2)))</f>
        <v>0</v>
      </c>
      <c r="AR1583" s="30">
        <f t="shared" ca="1" si="969"/>
        <v>0.40902172138147452</v>
      </c>
      <c r="AS1583" s="30">
        <f t="shared" ca="1" si="969"/>
        <v>0.49099781822089494</v>
      </c>
      <c r="AT1583" s="30">
        <f>IF(Riskregister!$E$13="",0,COUNTIF(BN$4:BN$53,"&lt;"&amp;AR1583)*IF(AS1583&lt;0.5,Riskregister!$K$13+(Riskregister!$L$13-Riskregister!$K$13)*SQRT(AS1583/2),Riskregister!$L$13-(Riskregister!$L$13-Riskregister!$K$13)*SQRT((1-AS1583)/2)))</f>
        <v>0</v>
      </c>
      <c r="AU1583" s="30">
        <f t="shared" ca="1" si="970"/>
        <v>0.84876938048799577</v>
      </c>
      <c r="AV1583" s="30">
        <f t="shared" ca="1" si="970"/>
        <v>0.9046083166676665</v>
      </c>
      <c r="AW1583" s="30">
        <f>IF(Riskregister!$E$14="",0,COUNTIF(BO$4:BO$53,"&lt;"&amp;AU1583)*IF(AV1583&lt;0.5,Riskregister!$K$14+(Riskregister!$L$14-Riskregister!$K$14)*SQRT(AV1583/2),Riskregister!$L$14-(Riskregister!$L$14-Riskregister!$K$14)*SQRT((1-AV1583)/2)))</f>
        <v>0</v>
      </c>
      <c r="AX1583" s="30">
        <f t="shared" ca="1" si="971"/>
        <v>0.17279725121388512</v>
      </c>
      <c r="AY1583" s="30">
        <f t="shared" ca="1" si="971"/>
        <v>5.0073685053699024E-2</v>
      </c>
      <c r="AZ1583" s="30">
        <f>IF(Riskregister!$E$15="",0,COUNTIF(BP$4:BP$53,"&lt;"&amp;AX1583)*IF(AY1583&lt;0.5,Riskregister!$K$15+(Riskregister!$L$15-Riskregister!$K$15)*SQRT(AY1583/2),Riskregister!$L$15-(Riskregister!$L$15-Riskregister!$K$15)*SQRT((1-AY1583)/2)))</f>
        <v>0</v>
      </c>
      <c r="BA1583" s="30">
        <f t="shared" ca="1" si="972"/>
        <v>0.83089058223211465</v>
      </c>
      <c r="BB1583" s="30">
        <f t="shared" ca="1" si="972"/>
        <v>0.16334539151191207</v>
      </c>
      <c r="BC1583" s="30">
        <f>IF(Riskregister!$E$16="",0,COUNTIF(BQ$4:BQ$53,"&lt;"&amp;BA1583)*IF(BB1583&lt;0.5,Riskregister!$K$16+(Riskregister!$L$16-Riskregister!$K$16)*SQRT(BB1583/2),Riskregister!$L$16-(Riskregister!$L$16-Riskregister!$K$16)*SQRT((1-BB1583)/2)))</f>
        <v>0</v>
      </c>
      <c r="BD1583" s="30">
        <f t="shared" ca="1" si="948"/>
        <v>18454546.949133478</v>
      </c>
    </row>
    <row r="1584" spans="20:56" x14ac:dyDescent="0.35">
      <c r="T1584" s="30">
        <f t="shared" ref="T1584:U1603" ca="1" si="973">RAND()</f>
        <v>0.26632778396956358</v>
      </c>
      <c r="U1584" s="30">
        <f t="shared" ca="1" si="973"/>
        <v>0.25186181966590393</v>
      </c>
      <c r="V1584" s="30">
        <f ca="1">IF(Riskregister!$E$5="",0,COUNTIF(BF$4:BF$53,"&lt;"&amp;T1584)*IF(U1584&lt;0.5,Riskregister!$K$5+(Riskregister!$L$5-Riskregister!$K$5)*SQRT(U1584/2),Riskregister!$L$5-(Riskregister!$L$5-Riskregister!$K$5)*SQRT((1-U1584)/2)))</f>
        <v>619380.70850427251</v>
      </c>
      <c r="W1584" s="30">
        <f t="shared" ref="W1584:X1603" ca="1" si="974">RAND()</f>
        <v>0.72819399369238613</v>
      </c>
      <c r="X1584" s="30">
        <f t="shared" ca="1" si="974"/>
        <v>0.46755125900306937</v>
      </c>
      <c r="Y1584" s="30">
        <f ca="1">IF(Riskregister!$E$6="",0,COUNTIF(BG$4:BG$53,"&lt;"&amp;W1584)*IF(X1584&lt;0.5,Riskregister!$K$6+(Riskregister!$L$6-Riskregister!$K$6)*SQRT(X1584/2),Riskregister!$L$6-(Riskregister!$L$6-Riskregister!$K$6)*SQRT((1-X1584)/2)))</f>
        <v>3210918.8720189589</v>
      </c>
      <c r="Z1584" s="30">
        <f t="shared" ref="Z1584:AA1603" ca="1" si="975">RAND()</f>
        <v>0.69581023302340461</v>
      </c>
      <c r="AA1584" s="30">
        <f t="shared" ca="1" si="975"/>
        <v>0.14976744235793993</v>
      </c>
      <c r="AB1584" s="30">
        <f ca="1">IF(Riskregister!$E$7="",0,COUNTIF(BH$4:BH$53,"&lt;"&amp;Z1584)*IF(AA1584&lt;0.5,Riskregister!$K$7+(Riskregister!$L$7-Riskregister!$K$7)*SQRT(AA1584/2),Riskregister!$L$7-(Riskregister!$L$7-Riskregister!$K$7)*SQRT((1-AA1584)/2)))</f>
        <v>1020439.8081683151</v>
      </c>
      <c r="AC1584" s="30">
        <f t="shared" ref="AC1584:AD1603" ca="1" si="976">RAND()</f>
        <v>0.40720216074923199</v>
      </c>
      <c r="AD1584" s="30">
        <f t="shared" ca="1" si="976"/>
        <v>0.2880925044734588</v>
      </c>
      <c r="AE1584" s="30">
        <f ca="1">IF(Riskregister!$E$8="",0,COUNTIF(BI$4:BI$53,"&lt;"&amp;AC1584)*IF(AD1584&lt;0.5,Riskregister!$K$8+(Riskregister!$L$8-Riskregister!$K$8)*SQRT(AD1584/2),Riskregister!$L$8-(Riskregister!$L$8-Riskregister!$K$8)*SQRT((1-AD1584)/2)))</f>
        <v>4167622.0158023206</v>
      </c>
      <c r="AF1584" s="30">
        <f t="shared" ref="AF1584:AG1603" ca="1" si="977">RAND()</f>
        <v>0.89013294635622753</v>
      </c>
      <c r="AG1584" s="30">
        <f t="shared" ca="1" si="977"/>
        <v>0.50850313968476746</v>
      </c>
      <c r="AH1584" s="30">
        <f>IF(Riskregister!$E$9="",0,COUNTIF(BJ$4:BJ$53,"&lt;"&amp;AF1584)*IF(AG1584&lt;0.5,Riskregister!$K$9+(Riskregister!$L$9-Riskregister!$K$9)*SQRT(AG1584/2),Riskregister!$L$9-(Riskregister!$L$9-Riskregister!$K$9)*SQRT((1-AG1584)/2)))</f>
        <v>0</v>
      </c>
      <c r="AI1584" s="30">
        <f t="shared" ref="AI1584:AJ1603" ca="1" si="978">RAND()</f>
        <v>0.91648202318232919</v>
      </c>
      <c r="AJ1584" s="30">
        <f t="shared" ca="1" si="978"/>
        <v>0.94244044688540796</v>
      </c>
      <c r="AK1584" s="30">
        <f>IF(Riskregister!$E$10="",0,COUNTIF(BK$4:BK$53,"&lt;"&amp;AI1584)*IF(AJ1584&lt;0.5,Riskregister!$K$10+(Riskregister!$L$10-Riskregister!$K$10)*SQRT(AJ1584/2),Riskregister!$L$10-(Riskregister!$L$10-Riskregister!$K$10)*SQRT((1-AJ1584)/2)))</f>
        <v>0</v>
      </c>
      <c r="AL1584" s="30">
        <f t="shared" ref="AL1584:AM1603" ca="1" si="979">RAND()</f>
        <v>0.54776064746589581</v>
      </c>
      <c r="AM1584" s="30">
        <f t="shared" ca="1" si="979"/>
        <v>0.83723349674248437</v>
      </c>
      <c r="AN1584" s="30">
        <f>IF(Riskregister!$E$11="",0,COUNTIF(BL$4:BL$53,"&lt;"&amp;AL1584)*IF(AM1584&lt;0.5,Riskregister!$K$11+(Riskregister!$L$11-Riskregister!$K$11)*SQRT(AM1584/2),Riskregister!$L$11-(Riskregister!$L$11-Riskregister!$K$11)*SQRT((1-AM1584)/2)))</f>
        <v>0</v>
      </c>
      <c r="AO1584" s="30">
        <f t="shared" ref="AO1584:AP1603" ca="1" si="980">RAND()</f>
        <v>0.18179102914197409</v>
      </c>
      <c r="AP1584" s="30">
        <f t="shared" ca="1" si="980"/>
        <v>1.8708264569883504E-2</v>
      </c>
      <c r="AQ1584" s="30">
        <f>IF(Riskregister!$E$12="",0,COUNTIF(BM$4:BM$53,"&lt;"&amp;AO1584)*IF(AP1584&lt;0.5,Riskregister!$K$12+(Riskregister!$L$12-Riskregister!$K$12)*SQRT(AP1584/2),Riskregister!$L$12-(Riskregister!$L$12-Riskregister!$K$12)*SQRT((1-AP1584)/2)))</f>
        <v>0</v>
      </c>
      <c r="AR1584" s="30">
        <f t="shared" ref="AR1584:AS1603" ca="1" si="981">RAND()</f>
        <v>0.51163348328079872</v>
      </c>
      <c r="AS1584" s="30">
        <f t="shared" ca="1" si="981"/>
        <v>0.18309666308929462</v>
      </c>
      <c r="AT1584" s="30">
        <f>IF(Riskregister!$E$13="",0,COUNTIF(BN$4:BN$53,"&lt;"&amp;AR1584)*IF(AS1584&lt;0.5,Riskregister!$K$13+(Riskregister!$L$13-Riskregister!$K$13)*SQRT(AS1584/2),Riskregister!$L$13-(Riskregister!$L$13-Riskregister!$K$13)*SQRT((1-AS1584)/2)))</f>
        <v>0</v>
      </c>
      <c r="AU1584" s="30">
        <f t="shared" ref="AU1584:AV1603" ca="1" si="982">RAND()</f>
        <v>0.3252422429690407</v>
      </c>
      <c r="AV1584" s="30">
        <f t="shared" ca="1" si="982"/>
        <v>0.42492098604601969</v>
      </c>
      <c r="AW1584" s="30">
        <f>IF(Riskregister!$E$14="",0,COUNTIF(BO$4:BO$53,"&lt;"&amp;AU1584)*IF(AV1584&lt;0.5,Riskregister!$K$14+(Riskregister!$L$14-Riskregister!$K$14)*SQRT(AV1584/2),Riskregister!$L$14-(Riskregister!$L$14-Riskregister!$K$14)*SQRT((1-AV1584)/2)))</f>
        <v>0</v>
      </c>
      <c r="AX1584" s="30">
        <f t="shared" ref="AX1584:AY1603" ca="1" si="983">RAND()</f>
        <v>0.30653237877060013</v>
      </c>
      <c r="AY1584" s="30">
        <f t="shared" ca="1" si="983"/>
        <v>0.1635541276019209</v>
      </c>
      <c r="AZ1584" s="30">
        <f>IF(Riskregister!$E$15="",0,COUNTIF(BP$4:BP$53,"&lt;"&amp;AX1584)*IF(AY1584&lt;0.5,Riskregister!$K$15+(Riskregister!$L$15-Riskregister!$K$15)*SQRT(AY1584/2),Riskregister!$L$15-(Riskregister!$L$15-Riskregister!$K$15)*SQRT((1-AY1584)/2)))</f>
        <v>0</v>
      </c>
      <c r="BA1584" s="30">
        <f t="shared" ref="BA1584:BB1603" ca="1" si="984">RAND()</f>
        <v>0.19251258541848459</v>
      </c>
      <c r="BB1584" s="30">
        <f t="shared" ca="1" si="984"/>
        <v>0.88559025331400254</v>
      </c>
      <c r="BC1584" s="30">
        <f>IF(Riskregister!$E$16="",0,COUNTIF(BQ$4:BQ$53,"&lt;"&amp;BA1584)*IF(BB1584&lt;0.5,Riskregister!$K$16+(Riskregister!$L$16-Riskregister!$K$16)*SQRT(BB1584/2),Riskregister!$L$16-(Riskregister!$L$16-Riskregister!$K$16)*SQRT((1-BB1584)/2)))</f>
        <v>0</v>
      </c>
      <c r="BD1584" s="30">
        <f t="shared" ca="1" si="948"/>
        <v>9018361.4044938665</v>
      </c>
    </row>
    <row r="1585" spans="20:56" x14ac:dyDescent="0.35">
      <c r="T1585" s="30">
        <f t="shared" ca="1" si="973"/>
        <v>0.1508715093461106</v>
      </c>
      <c r="U1585" s="30">
        <f t="shared" ca="1" si="973"/>
        <v>0.50921884262063233</v>
      </c>
      <c r="V1585" s="30">
        <f ca="1">IF(Riskregister!$E$5="",0,COUNTIF(BF$4:BF$53,"&lt;"&amp;T1585)*IF(U1585&lt;0.5,Riskregister!$K$5+(Riskregister!$L$5-Riskregister!$K$5)*SQRT(U1585/2),Riskregister!$L$5-(Riskregister!$L$5-Riskregister!$K$5)*SQRT((1-U1585)/2)))</f>
        <v>754167.77960914047</v>
      </c>
      <c r="W1585" s="30">
        <f t="shared" ca="1" si="974"/>
        <v>0.19619204046735328</v>
      </c>
      <c r="X1585" s="30">
        <f t="shared" ca="1" si="974"/>
        <v>0.5424109908287531</v>
      </c>
      <c r="Y1585" s="30">
        <f ca="1">IF(Riskregister!$E$6="",0,COUNTIF(BG$4:BG$53,"&lt;"&amp;W1585)*IF(X1585&lt;0.5,Riskregister!$K$6+(Riskregister!$L$6-Riskregister!$K$6)*SQRT(X1585/2),Riskregister!$L$6-(Riskregister!$L$6-Riskregister!$K$6)*SQRT((1-X1585)/2)))</f>
        <v>1139015.5664256061</v>
      </c>
      <c r="Z1585" s="30">
        <f t="shared" ca="1" si="975"/>
        <v>0.74292876904262728</v>
      </c>
      <c r="AA1585" s="30">
        <f t="shared" ca="1" si="975"/>
        <v>0.73086598511895706</v>
      </c>
      <c r="AB1585" s="30">
        <f ca="1">IF(Riskregister!$E$7="",0,COUNTIF(BH$4:BH$53,"&lt;"&amp;Z1585)*IF(AA1585&lt;0.5,Riskregister!$K$7+(Riskregister!$L$7-Riskregister!$K$7)*SQRT(AA1585/2),Riskregister!$L$7-(Riskregister!$L$7-Riskregister!$K$7)*SQRT((1-AA1585)/2)))</f>
        <v>2172865.4721344002</v>
      </c>
      <c r="AC1585" s="30">
        <f t="shared" ca="1" si="976"/>
        <v>0.95178208583127355</v>
      </c>
      <c r="AD1585" s="30">
        <f t="shared" ca="1" si="976"/>
        <v>0.49265491821196328</v>
      </c>
      <c r="AE1585" s="30">
        <f ca="1">IF(Riskregister!$E$8="",0,COUNTIF(BI$4:BI$53,"&lt;"&amp;AC1585)*IF(AD1585&lt;0.5,Riskregister!$K$8+(Riskregister!$L$8-Riskregister!$K$8)*SQRT(AD1585/2),Riskregister!$L$8-(Riskregister!$L$8-Riskregister!$K$8)*SQRT((1-AD1585)/2)))</f>
        <v>15796051.178080224</v>
      </c>
      <c r="AF1585" s="30">
        <f t="shared" ca="1" si="977"/>
        <v>0.87371503872636236</v>
      </c>
      <c r="AG1585" s="30">
        <f t="shared" ca="1" si="977"/>
        <v>0.35885596003243336</v>
      </c>
      <c r="AH1585" s="30">
        <f>IF(Riskregister!$E$9="",0,COUNTIF(BJ$4:BJ$53,"&lt;"&amp;AF1585)*IF(AG1585&lt;0.5,Riskregister!$K$9+(Riskregister!$L$9-Riskregister!$K$9)*SQRT(AG1585/2),Riskregister!$L$9-(Riskregister!$L$9-Riskregister!$K$9)*SQRT((1-AG1585)/2)))</f>
        <v>0</v>
      </c>
      <c r="AI1585" s="30">
        <f t="shared" ca="1" si="978"/>
        <v>0.13195495669976032</v>
      </c>
      <c r="AJ1585" s="30">
        <f t="shared" ca="1" si="978"/>
        <v>0.45300972017218566</v>
      </c>
      <c r="AK1585" s="30">
        <f>IF(Riskregister!$E$10="",0,COUNTIF(BK$4:BK$53,"&lt;"&amp;AI1585)*IF(AJ1585&lt;0.5,Riskregister!$K$10+(Riskregister!$L$10-Riskregister!$K$10)*SQRT(AJ1585/2),Riskregister!$L$10-(Riskregister!$L$10-Riskregister!$K$10)*SQRT((1-AJ1585)/2)))</f>
        <v>0</v>
      </c>
      <c r="AL1585" s="30">
        <f t="shared" ca="1" si="979"/>
        <v>8.3344506870989821E-2</v>
      </c>
      <c r="AM1585" s="30">
        <f t="shared" ca="1" si="979"/>
        <v>0.44226507210207255</v>
      </c>
      <c r="AN1585" s="30">
        <f>IF(Riskregister!$E$11="",0,COUNTIF(BL$4:BL$53,"&lt;"&amp;AL1585)*IF(AM1585&lt;0.5,Riskregister!$K$11+(Riskregister!$L$11-Riskregister!$K$11)*SQRT(AM1585/2),Riskregister!$L$11-(Riskregister!$L$11-Riskregister!$K$11)*SQRT((1-AM1585)/2)))</f>
        <v>0</v>
      </c>
      <c r="AO1585" s="30">
        <f t="shared" ca="1" si="980"/>
        <v>7.7268188733045973E-2</v>
      </c>
      <c r="AP1585" s="30">
        <f t="shared" ca="1" si="980"/>
        <v>0.67392539507233085</v>
      </c>
      <c r="AQ1585" s="30">
        <f>IF(Riskregister!$E$12="",0,COUNTIF(BM$4:BM$53,"&lt;"&amp;AO1585)*IF(AP1585&lt;0.5,Riskregister!$K$12+(Riskregister!$L$12-Riskregister!$K$12)*SQRT(AP1585/2),Riskregister!$L$12-(Riskregister!$L$12-Riskregister!$K$12)*SQRT((1-AP1585)/2)))</f>
        <v>0</v>
      </c>
      <c r="AR1585" s="30">
        <f t="shared" ca="1" si="981"/>
        <v>0.2002411565140908</v>
      </c>
      <c r="AS1585" s="30">
        <f t="shared" ca="1" si="981"/>
        <v>0.78312857304332306</v>
      </c>
      <c r="AT1585" s="30">
        <f>IF(Riskregister!$E$13="",0,COUNTIF(BN$4:BN$53,"&lt;"&amp;AR1585)*IF(AS1585&lt;0.5,Riskregister!$K$13+(Riskregister!$L$13-Riskregister!$K$13)*SQRT(AS1585/2),Riskregister!$L$13-(Riskregister!$L$13-Riskregister!$K$13)*SQRT((1-AS1585)/2)))</f>
        <v>0</v>
      </c>
      <c r="AU1585" s="30">
        <f t="shared" ca="1" si="982"/>
        <v>0.37885386721812409</v>
      </c>
      <c r="AV1585" s="30">
        <f t="shared" ca="1" si="982"/>
        <v>0.72462100032546761</v>
      </c>
      <c r="AW1585" s="30">
        <f>IF(Riskregister!$E$14="",0,COUNTIF(BO$4:BO$53,"&lt;"&amp;AU1585)*IF(AV1585&lt;0.5,Riskregister!$K$14+(Riskregister!$L$14-Riskregister!$K$14)*SQRT(AV1585/2),Riskregister!$L$14-(Riskregister!$L$14-Riskregister!$K$14)*SQRT((1-AV1585)/2)))</f>
        <v>0</v>
      </c>
      <c r="AX1585" s="30">
        <f t="shared" ca="1" si="983"/>
        <v>0.531886670850654</v>
      </c>
      <c r="AY1585" s="30">
        <f t="shared" ca="1" si="983"/>
        <v>0.32293188164624465</v>
      </c>
      <c r="AZ1585" s="30">
        <f>IF(Riskregister!$E$15="",0,COUNTIF(BP$4:BP$53,"&lt;"&amp;AX1585)*IF(AY1585&lt;0.5,Riskregister!$K$15+(Riskregister!$L$15-Riskregister!$K$15)*SQRT(AY1585/2),Riskregister!$L$15-(Riskregister!$L$15-Riskregister!$K$15)*SQRT((1-AY1585)/2)))</f>
        <v>0</v>
      </c>
      <c r="BA1585" s="30">
        <f t="shared" ca="1" si="984"/>
        <v>0.78141754407871744</v>
      </c>
      <c r="BB1585" s="30">
        <f t="shared" ca="1" si="984"/>
        <v>0.28637161131671407</v>
      </c>
      <c r="BC1585" s="30">
        <f>IF(Riskregister!$E$16="",0,COUNTIF(BQ$4:BQ$53,"&lt;"&amp;BA1585)*IF(BB1585&lt;0.5,Riskregister!$K$16+(Riskregister!$L$16-Riskregister!$K$16)*SQRT(BB1585/2),Riskregister!$L$16-(Riskregister!$L$16-Riskregister!$K$16)*SQRT((1-BB1585)/2)))</f>
        <v>0</v>
      </c>
      <c r="BD1585" s="30">
        <f t="shared" ca="1" si="948"/>
        <v>19862099.99624937</v>
      </c>
    </row>
    <row r="1586" spans="20:56" x14ac:dyDescent="0.35">
      <c r="T1586" s="30">
        <f t="shared" ca="1" si="973"/>
        <v>0.52311526295994548</v>
      </c>
      <c r="U1586" s="30">
        <f t="shared" ca="1" si="973"/>
        <v>0.67691469420872397</v>
      </c>
      <c r="V1586" s="30">
        <f ca="1">IF(Riskregister!$E$5="",0,COUNTIF(BF$4:BF$53,"&lt;"&amp;T1586)*IF(U1586&lt;0.5,Riskregister!$K$5+(Riskregister!$L$5-Riskregister!$K$5)*SQRT(U1586/2),Riskregister!$L$5-(Riskregister!$L$5-Riskregister!$K$5)*SQRT((1-U1586)/2)))</f>
        <v>1676537.3573004152</v>
      </c>
      <c r="W1586" s="30">
        <f t="shared" ca="1" si="974"/>
        <v>0.71341013166480938</v>
      </c>
      <c r="X1586" s="30">
        <f t="shared" ca="1" si="974"/>
        <v>0.26718881218772195</v>
      </c>
      <c r="Y1586" s="30">
        <f ca="1">IF(Riskregister!$E$6="",0,COUNTIF(BG$4:BG$53,"&lt;"&amp;W1586)*IF(X1586&lt;0.5,Riskregister!$K$6+(Riskregister!$L$6-Riskregister!$K$6)*SQRT(X1586/2),Riskregister!$L$6-(Riskregister!$L$6-Riskregister!$K$6)*SQRT((1-X1586)/2)))</f>
        <v>2573730.7014121725</v>
      </c>
      <c r="Z1586" s="30">
        <f t="shared" ca="1" si="975"/>
        <v>0.53973587226313502</v>
      </c>
      <c r="AA1586" s="30">
        <f t="shared" ca="1" si="975"/>
        <v>0.85963398437787886</v>
      </c>
      <c r="AB1586" s="30">
        <f ca="1">IF(Riskregister!$E$7="",0,COUNTIF(BH$4:BH$53,"&lt;"&amp;Z1586)*IF(AA1586&lt;0.5,Riskregister!$K$7+(Riskregister!$L$7-Riskregister!$K$7)*SQRT(AA1586/2),Riskregister!$L$7-(Riskregister!$L$7-Riskregister!$K$7)*SQRT((1-AA1586)/2)))</f>
        <v>1843666.409025325</v>
      </c>
      <c r="AC1586" s="30">
        <f t="shared" ca="1" si="976"/>
        <v>0.91408976198660441</v>
      </c>
      <c r="AD1586" s="30">
        <f t="shared" ca="1" si="976"/>
        <v>0.80722866943881255</v>
      </c>
      <c r="AE1586" s="30">
        <f ca="1">IF(Riskregister!$E$8="",0,COUNTIF(BI$4:BI$53,"&lt;"&amp;AC1586)*IF(AD1586&lt;0.5,Riskregister!$K$8+(Riskregister!$L$8-Riskregister!$K$8)*SQRT(AD1586/2),Riskregister!$L$8-(Riskregister!$L$8-Riskregister!$K$8)*SQRT((1-AD1586)/2)))</f>
        <v>17704180.398940235</v>
      </c>
      <c r="AF1586" s="30">
        <f t="shared" ca="1" si="977"/>
        <v>0.61841596778827335</v>
      </c>
      <c r="AG1586" s="30">
        <f t="shared" ca="1" si="977"/>
        <v>0.35649358519111651</v>
      </c>
      <c r="AH1586" s="30">
        <f>IF(Riskregister!$E$9="",0,COUNTIF(BJ$4:BJ$53,"&lt;"&amp;AF1586)*IF(AG1586&lt;0.5,Riskregister!$K$9+(Riskregister!$L$9-Riskregister!$K$9)*SQRT(AG1586/2),Riskregister!$L$9-(Riskregister!$L$9-Riskregister!$K$9)*SQRT((1-AG1586)/2)))</f>
        <v>0</v>
      </c>
      <c r="AI1586" s="30">
        <f t="shared" ca="1" si="978"/>
        <v>0.13208854294039674</v>
      </c>
      <c r="AJ1586" s="30">
        <f t="shared" ca="1" si="978"/>
        <v>0.15932019884615045</v>
      </c>
      <c r="AK1586" s="30">
        <f>IF(Riskregister!$E$10="",0,COUNTIF(BK$4:BK$53,"&lt;"&amp;AI1586)*IF(AJ1586&lt;0.5,Riskregister!$K$10+(Riskregister!$L$10-Riskregister!$K$10)*SQRT(AJ1586/2),Riskregister!$L$10-(Riskregister!$L$10-Riskregister!$K$10)*SQRT((1-AJ1586)/2)))</f>
        <v>0</v>
      </c>
      <c r="AL1586" s="30">
        <f t="shared" ca="1" si="979"/>
        <v>0.91906462545194978</v>
      </c>
      <c r="AM1586" s="30">
        <f t="shared" ca="1" si="979"/>
        <v>0.25507666065101853</v>
      </c>
      <c r="AN1586" s="30">
        <f>IF(Riskregister!$E$11="",0,COUNTIF(BL$4:BL$53,"&lt;"&amp;AL1586)*IF(AM1586&lt;0.5,Riskregister!$K$11+(Riskregister!$L$11-Riskregister!$K$11)*SQRT(AM1586/2),Riskregister!$L$11-(Riskregister!$L$11-Riskregister!$K$11)*SQRT((1-AM1586)/2)))</f>
        <v>0</v>
      </c>
      <c r="AO1586" s="30">
        <f t="shared" ca="1" si="980"/>
        <v>6.2434124306908534E-2</v>
      </c>
      <c r="AP1586" s="30">
        <f t="shared" ca="1" si="980"/>
        <v>0.52860935488263772</v>
      </c>
      <c r="AQ1586" s="30">
        <f>IF(Riskregister!$E$12="",0,COUNTIF(BM$4:BM$53,"&lt;"&amp;AO1586)*IF(AP1586&lt;0.5,Riskregister!$K$12+(Riskregister!$L$12-Riskregister!$K$12)*SQRT(AP1586/2),Riskregister!$L$12-(Riskregister!$L$12-Riskregister!$K$12)*SQRT((1-AP1586)/2)))</f>
        <v>0</v>
      </c>
      <c r="AR1586" s="30">
        <f t="shared" ca="1" si="981"/>
        <v>0.26750505638768274</v>
      </c>
      <c r="AS1586" s="30">
        <f t="shared" ca="1" si="981"/>
        <v>0.11576862507217911</v>
      </c>
      <c r="AT1586" s="30">
        <f>IF(Riskregister!$E$13="",0,COUNTIF(BN$4:BN$53,"&lt;"&amp;AR1586)*IF(AS1586&lt;0.5,Riskregister!$K$13+(Riskregister!$L$13-Riskregister!$K$13)*SQRT(AS1586/2),Riskregister!$L$13-(Riskregister!$L$13-Riskregister!$K$13)*SQRT((1-AS1586)/2)))</f>
        <v>0</v>
      </c>
      <c r="AU1586" s="30">
        <f t="shared" ca="1" si="982"/>
        <v>1.3414434734720704E-2</v>
      </c>
      <c r="AV1586" s="30">
        <f t="shared" ca="1" si="982"/>
        <v>0.45179750174556599</v>
      </c>
      <c r="AW1586" s="30">
        <f>IF(Riskregister!$E$14="",0,COUNTIF(BO$4:BO$53,"&lt;"&amp;AU1586)*IF(AV1586&lt;0.5,Riskregister!$K$14+(Riskregister!$L$14-Riskregister!$K$14)*SQRT(AV1586/2),Riskregister!$L$14-(Riskregister!$L$14-Riskregister!$K$14)*SQRT((1-AV1586)/2)))</f>
        <v>0</v>
      </c>
      <c r="AX1586" s="30">
        <f t="shared" ca="1" si="983"/>
        <v>0.92425723221973033</v>
      </c>
      <c r="AY1586" s="30">
        <f t="shared" ca="1" si="983"/>
        <v>0.78598781665494122</v>
      </c>
      <c r="AZ1586" s="30">
        <f>IF(Riskregister!$E$15="",0,COUNTIF(BP$4:BP$53,"&lt;"&amp;AX1586)*IF(AY1586&lt;0.5,Riskregister!$K$15+(Riskregister!$L$15-Riskregister!$K$15)*SQRT(AY1586/2),Riskregister!$L$15-(Riskregister!$L$15-Riskregister!$K$15)*SQRT((1-AY1586)/2)))</f>
        <v>0</v>
      </c>
      <c r="BA1586" s="30">
        <f t="shared" ca="1" si="984"/>
        <v>0.71707618786185434</v>
      </c>
      <c r="BB1586" s="30">
        <f t="shared" ca="1" si="984"/>
        <v>0.43225590401943281</v>
      </c>
      <c r="BC1586" s="30">
        <f>IF(Riskregister!$E$16="",0,COUNTIF(BQ$4:BQ$53,"&lt;"&amp;BA1586)*IF(BB1586&lt;0.5,Riskregister!$K$16+(Riskregister!$L$16-Riskregister!$K$16)*SQRT(BB1586/2),Riskregister!$L$16-(Riskregister!$L$16-Riskregister!$K$16)*SQRT((1-BB1586)/2)))</f>
        <v>0</v>
      </c>
      <c r="BD1586" s="30">
        <f t="shared" ca="1" si="948"/>
        <v>23798114.866678149</v>
      </c>
    </row>
    <row r="1587" spans="20:56" x14ac:dyDescent="0.35">
      <c r="T1587" s="30">
        <f t="shared" ca="1" si="973"/>
        <v>0.67649965547991142</v>
      </c>
      <c r="U1587" s="30">
        <f t="shared" ca="1" si="973"/>
        <v>0.11891287072475931</v>
      </c>
      <c r="V1587" s="30">
        <f ca="1">IF(Riskregister!$E$5="",0,COUNTIF(BF$4:BF$53,"&lt;"&amp;T1587)*IF(U1587&lt;0.5,Riskregister!$K$5+(Riskregister!$L$5-Riskregister!$K$5)*SQRT(U1587/2),Riskregister!$L$5-(Riskregister!$L$5-Riskregister!$K$5)*SQRT((1-U1587)/2)))</f>
        <v>1038906.4257607879</v>
      </c>
      <c r="W1587" s="30">
        <f t="shared" ca="1" si="974"/>
        <v>0.35215629893698608</v>
      </c>
      <c r="X1587" s="30">
        <f t="shared" ca="1" si="974"/>
        <v>0.3056497903087918</v>
      </c>
      <c r="Y1587" s="30">
        <f ca="1">IF(Riskregister!$E$6="",0,COUNTIF(BG$4:BG$53,"&lt;"&amp;W1587)*IF(X1587&lt;0.5,Riskregister!$K$6+(Riskregister!$L$6-Riskregister!$K$6)*SQRT(X1587/2),Riskregister!$L$6-(Riskregister!$L$6-Riskregister!$K$6)*SQRT((1-X1587)/2)))</f>
        <v>903670.84656126169</v>
      </c>
      <c r="Z1587" s="30">
        <f t="shared" ca="1" si="975"/>
        <v>0.56306446364034135</v>
      </c>
      <c r="AA1587" s="30">
        <f t="shared" ca="1" si="975"/>
        <v>0.67234555531908013</v>
      </c>
      <c r="AB1587" s="30">
        <f ca="1">IF(Riskregister!$E$7="",0,COUNTIF(BH$4:BH$53,"&lt;"&amp;Z1587)*IF(AA1587&lt;0.5,Riskregister!$K$7+(Riskregister!$L$7-Riskregister!$K$7)*SQRT(AA1587/2),Riskregister!$L$7-(Riskregister!$L$7-Riskregister!$K$7)*SQRT((1-AA1587)/2)))</f>
        <v>1808348.3968153882</v>
      </c>
      <c r="AC1587" s="30">
        <f t="shared" ca="1" si="976"/>
        <v>2.1203973635086637E-4</v>
      </c>
      <c r="AD1587" s="30">
        <f t="shared" ca="1" si="976"/>
        <v>0.12951861407338106</v>
      </c>
      <c r="AE1587" s="30">
        <f ca="1">IF(Riskregister!$E$8="",0,COUNTIF(BI$4:BI$53,"&lt;"&amp;AC1587)*IF(AD1587&lt;0.5,Riskregister!$K$8+(Riskregister!$L$8-Riskregister!$K$8)*SQRT(AD1587/2),Riskregister!$L$8-(Riskregister!$L$8-Riskregister!$K$8)*SQRT((1-AD1587)/2)))</f>
        <v>0</v>
      </c>
      <c r="AF1587" s="30">
        <f t="shared" ca="1" si="977"/>
        <v>0.88157455453113209</v>
      </c>
      <c r="AG1587" s="30">
        <f t="shared" ca="1" si="977"/>
        <v>0.5926388583595682</v>
      </c>
      <c r="AH1587" s="30">
        <f>IF(Riskregister!$E$9="",0,COUNTIF(BJ$4:BJ$53,"&lt;"&amp;AF1587)*IF(AG1587&lt;0.5,Riskregister!$K$9+(Riskregister!$L$9-Riskregister!$K$9)*SQRT(AG1587/2),Riskregister!$L$9-(Riskregister!$L$9-Riskregister!$K$9)*SQRT((1-AG1587)/2)))</f>
        <v>0</v>
      </c>
      <c r="AI1587" s="30">
        <f t="shared" ca="1" si="978"/>
        <v>0.80885207433257655</v>
      </c>
      <c r="AJ1587" s="30">
        <f t="shared" ca="1" si="978"/>
        <v>8.0559597331352761E-2</v>
      </c>
      <c r="AK1587" s="30">
        <f>IF(Riskregister!$E$10="",0,COUNTIF(BK$4:BK$53,"&lt;"&amp;AI1587)*IF(AJ1587&lt;0.5,Riskregister!$K$10+(Riskregister!$L$10-Riskregister!$K$10)*SQRT(AJ1587/2),Riskregister!$L$10-(Riskregister!$L$10-Riskregister!$K$10)*SQRT((1-AJ1587)/2)))</f>
        <v>0</v>
      </c>
      <c r="AL1587" s="30">
        <f t="shared" ca="1" si="979"/>
        <v>0.60925226004153032</v>
      </c>
      <c r="AM1587" s="30">
        <f t="shared" ca="1" si="979"/>
        <v>0.20528174427327894</v>
      </c>
      <c r="AN1587" s="30">
        <f>IF(Riskregister!$E$11="",0,COUNTIF(BL$4:BL$53,"&lt;"&amp;AL1587)*IF(AM1587&lt;0.5,Riskregister!$K$11+(Riskregister!$L$11-Riskregister!$K$11)*SQRT(AM1587/2),Riskregister!$L$11-(Riskregister!$L$11-Riskregister!$K$11)*SQRT((1-AM1587)/2)))</f>
        <v>0</v>
      </c>
      <c r="AO1587" s="30">
        <f t="shared" ca="1" si="980"/>
        <v>0.24598737180799723</v>
      </c>
      <c r="AP1587" s="30">
        <f t="shared" ca="1" si="980"/>
        <v>0.79436822702589704</v>
      </c>
      <c r="AQ1587" s="30">
        <f>IF(Riskregister!$E$12="",0,COUNTIF(BM$4:BM$53,"&lt;"&amp;AO1587)*IF(AP1587&lt;0.5,Riskregister!$K$12+(Riskregister!$L$12-Riskregister!$K$12)*SQRT(AP1587/2),Riskregister!$L$12-(Riskregister!$L$12-Riskregister!$K$12)*SQRT((1-AP1587)/2)))</f>
        <v>0</v>
      </c>
      <c r="AR1587" s="30">
        <f t="shared" ca="1" si="981"/>
        <v>0.50158504279052785</v>
      </c>
      <c r="AS1587" s="30">
        <f t="shared" ca="1" si="981"/>
        <v>0.13939327083360786</v>
      </c>
      <c r="AT1587" s="30">
        <f>IF(Riskregister!$E$13="",0,COUNTIF(BN$4:BN$53,"&lt;"&amp;AR1587)*IF(AS1587&lt;0.5,Riskregister!$K$13+(Riskregister!$L$13-Riskregister!$K$13)*SQRT(AS1587/2),Riskregister!$L$13-(Riskregister!$L$13-Riskregister!$K$13)*SQRT((1-AS1587)/2)))</f>
        <v>0</v>
      </c>
      <c r="AU1587" s="30">
        <f t="shared" ca="1" si="982"/>
        <v>0.99705236607032144</v>
      </c>
      <c r="AV1587" s="30">
        <f t="shared" ca="1" si="982"/>
        <v>0.10365052308741829</v>
      </c>
      <c r="AW1587" s="30">
        <f>IF(Riskregister!$E$14="",0,COUNTIF(BO$4:BO$53,"&lt;"&amp;AU1587)*IF(AV1587&lt;0.5,Riskregister!$K$14+(Riskregister!$L$14-Riskregister!$K$14)*SQRT(AV1587/2),Riskregister!$L$14-(Riskregister!$L$14-Riskregister!$K$14)*SQRT((1-AV1587)/2)))</f>
        <v>0</v>
      </c>
      <c r="AX1587" s="30">
        <f t="shared" ca="1" si="983"/>
        <v>0.1108763971162553</v>
      </c>
      <c r="AY1587" s="30">
        <f t="shared" ca="1" si="983"/>
        <v>0.95263906138135379</v>
      </c>
      <c r="AZ1587" s="30">
        <f>IF(Riskregister!$E$15="",0,COUNTIF(BP$4:BP$53,"&lt;"&amp;AX1587)*IF(AY1587&lt;0.5,Riskregister!$K$15+(Riskregister!$L$15-Riskregister!$K$15)*SQRT(AY1587/2),Riskregister!$L$15-(Riskregister!$L$15-Riskregister!$K$15)*SQRT((1-AY1587)/2)))</f>
        <v>0</v>
      </c>
      <c r="BA1587" s="30">
        <f t="shared" ca="1" si="984"/>
        <v>0.75593363045986628</v>
      </c>
      <c r="BB1587" s="30">
        <f t="shared" ca="1" si="984"/>
        <v>0.27560991284947833</v>
      </c>
      <c r="BC1587" s="30">
        <f>IF(Riskregister!$E$16="",0,COUNTIF(BQ$4:BQ$53,"&lt;"&amp;BA1587)*IF(BB1587&lt;0.5,Riskregister!$K$16+(Riskregister!$L$16-Riskregister!$K$16)*SQRT(BB1587/2),Riskregister!$L$16-(Riskregister!$L$16-Riskregister!$K$16)*SQRT((1-BB1587)/2)))</f>
        <v>0</v>
      </c>
      <c r="BD1587" s="30">
        <f t="shared" ca="1" si="948"/>
        <v>3750925.6691374378</v>
      </c>
    </row>
    <row r="1588" spans="20:56" x14ac:dyDescent="0.35">
      <c r="T1588" s="30">
        <f t="shared" ca="1" si="973"/>
        <v>0.52789102987037806</v>
      </c>
      <c r="U1588" s="30">
        <f t="shared" ca="1" si="973"/>
        <v>0.93184993477543399</v>
      </c>
      <c r="V1588" s="30">
        <f ca="1">IF(Riskregister!$E$5="",0,COUNTIF(BF$4:BF$53,"&lt;"&amp;T1588)*IF(U1588&lt;0.5,Riskregister!$K$5+(Riskregister!$L$5-Riskregister!$K$5)*SQRT(U1588/2),Riskregister!$L$5-(Riskregister!$L$5-Riskregister!$K$5)*SQRT((1-U1588)/2)))</f>
        <v>2067730.3720413242</v>
      </c>
      <c r="W1588" s="30">
        <f t="shared" ca="1" si="974"/>
        <v>0.36993196416722451</v>
      </c>
      <c r="X1588" s="30">
        <f t="shared" ca="1" si="974"/>
        <v>0.84390041777671365</v>
      </c>
      <c r="Y1588" s="30">
        <f ca="1">IF(Riskregister!$E$6="",0,COUNTIF(BG$4:BG$53,"&lt;"&amp;W1588)*IF(X1588&lt;0.5,Riskregister!$K$6+(Riskregister!$L$6-Riskregister!$K$6)*SQRT(X1588/2),Riskregister!$L$6-(Riskregister!$L$6-Riskregister!$K$6)*SQRT((1-X1588)/2)))</f>
        <v>1497126.931321905</v>
      </c>
      <c r="Z1588" s="30">
        <f t="shared" ca="1" si="975"/>
        <v>0.97644561857330503</v>
      </c>
      <c r="AA1588" s="30">
        <f t="shared" ca="1" si="975"/>
        <v>0.65165029483205539</v>
      </c>
      <c r="AB1588" s="30">
        <f ca="1">IF(Riskregister!$E$7="",0,COUNTIF(BH$4:BH$53,"&lt;"&amp;Z1588)*IF(AA1588&lt;0.5,Riskregister!$K$7+(Riskregister!$L$7-Riskregister!$K$7)*SQRT(AA1588/2),Riskregister!$L$7-(Riskregister!$L$7-Riskregister!$K$7)*SQRT((1-AA1588)/2)))</f>
        <v>3047161.0457371529</v>
      </c>
      <c r="AC1588" s="30">
        <f t="shared" ca="1" si="976"/>
        <v>0.20024419998974585</v>
      </c>
      <c r="AD1588" s="30">
        <f t="shared" ca="1" si="976"/>
        <v>0.19154330371288364</v>
      </c>
      <c r="AE1588" s="30">
        <f ca="1">IF(Riskregister!$E$8="",0,COUNTIF(BI$4:BI$53,"&lt;"&amp;AC1588)*IF(AD1588&lt;0.5,Riskregister!$K$8+(Riskregister!$L$8-Riskregister!$K$8)*SQRT(AD1588/2),Riskregister!$L$8-(Riskregister!$L$8-Riskregister!$K$8)*SQRT((1-AD1588)/2)))</f>
        <v>1754508.7794540119</v>
      </c>
      <c r="AF1588" s="30">
        <f t="shared" ca="1" si="977"/>
        <v>0.74867637113659369</v>
      </c>
      <c r="AG1588" s="30">
        <f t="shared" ca="1" si="977"/>
        <v>0.505929422367558</v>
      </c>
      <c r="AH1588" s="30">
        <f>IF(Riskregister!$E$9="",0,COUNTIF(BJ$4:BJ$53,"&lt;"&amp;AF1588)*IF(AG1588&lt;0.5,Riskregister!$K$9+(Riskregister!$L$9-Riskregister!$K$9)*SQRT(AG1588/2),Riskregister!$L$9-(Riskregister!$L$9-Riskregister!$K$9)*SQRT((1-AG1588)/2)))</f>
        <v>0</v>
      </c>
      <c r="AI1588" s="30">
        <f t="shared" ca="1" si="978"/>
        <v>0.92701625315160696</v>
      </c>
      <c r="AJ1588" s="30">
        <f t="shared" ca="1" si="978"/>
        <v>0.48153928097276366</v>
      </c>
      <c r="AK1588" s="30">
        <f>IF(Riskregister!$E$10="",0,COUNTIF(BK$4:BK$53,"&lt;"&amp;AI1588)*IF(AJ1588&lt;0.5,Riskregister!$K$10+(Riskregister!$L$10-Riskregister!$K$10)*SQRT(AJ1588/2),Riskregister!$L$10-(Riskregister!$L$10-Riskregister!$K$10)*SQRT((1-AJ1588)/2)))</f>
        <v>0</v>
      </c>
      <c r="AL1588" s="30">
        <f t="shared" ca="1" si="979"/>
        <v>0.25727023778800806</v>
      </c>
      <c r="AM1588" s="30">
        <f t="shared" ca="1" si="979"/>
        <v>9.7563122189993856E-2</v>
      </c>
      <c r="AN1588" s="30">
        <f>IF(Riskregister!$E$11="",0,COUNTIF(BL$4:BL$53,"&lt;"&amp;AL1588)*IF(AM1588&lt;0.5,Riskregister!$K$11+(Riskregister!$L$11-Riskregister!$K$11)*SQRT(AM1588/2),Riskregister!$L$11-(Riskregister!$L$11-Riskregister!$K$11)*SQRT((1-AM1588)/2)))</f>
        <v>0</v>
      </c>
      <c r="AO1588" s="30">
        <f t="shared" ca="1" si="980"/>
        <v>0.63231048247264532</v>
      </c>
      <c r="AP1588" s="30">
        <f t="shared" ca="1" si="980"/>
        <v>0.60062670230869553</v>
      </c>
      <c r="AQ1588" s="30">
        <f>IF(Riskregister!$E$12="",0,COUNTIF(BM$4:BM$53,"&lt;"&amp;AO1588)*IF(AP1588&lt;0.5,Riskregister!$K$12+(Riskregister!$L$12-Riskregister!$K$12)*SQRT(AP1588/2),Riskregister!$L$12-(Riskregister!$L$12-Riskregister!$K$12)*SQRT((1-AP1588)/2)))</f>
        <v>0</v>
      </c>
      <c r="AR1588" s="30">
        <f t="shared" ca="1" si="981"/>
        <v>0.43909511957012604</v>
      </c>
      <c r="AS1588" s="30">
        <f t="shared" ca="1" si="981"/>
        <v>0.40902043437740787</v>
      </c>
      <c r="AT1588" s="30">
        <f>IF(Riskregister!$E$13="",0,COUNTIF(BN$4:BN$53,"&lt;"&amp;AR1588)*IF(AS1588&lt;0.5,Riskregister!$K$13+(Riskregister!$L$13-Riskregister!$K$13)*SQRT(AS1588/2),Riskregister!$L$13-(Riskregister!$L$13-Riskregister!$K$13)*SQRT((1-AS1588)/2)))</f>
        <v>0</v>
      </c>
      <c r="AU1588" s="30">
        <f t="shared" ca="1" si="982"/>
        <v>0.11132254854089008</v>
      </c>
      <c r="AV1588" s="30">
        <f t="shared" ca="1" si="982"/>
        <v>0.23088420418091993</v>
      </c>
      <c r="AW1588" s="30">
        <f>IF(Riskregister!$E$14="",0,COUNTIF(BO$4:BO$53,"&lt;"&amp;AU1588)*IF(AV1588&lt;0.5,Riskregister!$K$14+(Riskregister!$L$14-Riskregister!$K$14)*SQRT(AV1588/2),Riskregister!$L$14-(Riskregister!$L$14-Riskregister!$K$14)*SQRT((1-AV1588)/2)))</f>
        <v>0</v>
      </c>
      <c r="AX1588" s="30">
        <f t="shared" ca="1" si="983"/>
        <v>9.150814313063993E-2</v>
      </c>
      <c r="AY1588" s="30">
        <f t="shared" ca="1" si="983"/>
        <v>0.31807868291007702</v>
      </c>
      <c r="AZ1588" s="30">
        <f>IF(Riskregister!$E$15="",0,COUNTIF(BP$4:BP$53,"&lt;"&amp;AX1588)*IF(AY1588&lt;0.5,Riskregister!$K$15+(Riskregister!$L$15-Riskregister!$K$15)*SQRT(AY1588/2),Riskregister!$L$15-(Riskregister!$L$15-Riskregister!$K$15)*SQRT((1-AY1588)/2)))</f>
        <v>0</v>
      </c>
      <c r="BA1588" s="30">
        <f t="shared" ca="1" si="984"/>
        <v>0.73839610459590677</v>
      </c>
      <c r="BB1588" s="30">
        <f t="shared" ca="1" si="984"/>
        <v>8.8930063725721542E-2</v>
      </c>
      <c r="BC1588" s="30">
        <f>IF(Riskregister!$E$16="",0,COUNTIF(BQ$4:BQ$53,"&lt;"&amp;BA1588)*IF(BB1588&lt;0.5,Riskregister!$K$16+(Riskregister!$L$16-Riskregister!$K$16)*SQRT(BB1588/2),Riskregister!$L$16-(Riskregister!$L$16-Riskregister!$K$16)*SQRT((1-BB1588)/2)))</f>
        <v>0</v>
      </c>
      <c r="BD1588" s="30">
        <f t="shared" ca="1" si="948"/>
        <v>8366527.1285543945</v>
      </c>
    </row>
    <row r="1589" spans="20:56" x14ac:dyDescent="0.35">
      <c r="T1589" s="30">
        <f t="shared" ca="1" si="973"/>
        <v>3.6721744022603087E-2</v>
      </c>
      <c r="U1589" s="30">
        <f t="shared" ca="1" si="973"/>
        <v>0.44346315893335098</v>
      </c>
      <c r="V1589" s="30">
        <f ca="1">IF(Riskregister!$E$5="",0,COUNTIF(BF$4:BF$53,"&lt;"&amp;T1589)*IF(U1589&lt;0.5,Riskregister!$K$5+(Riskregister!$L$5-Riskregister!$K$5)*SQRT(U1589/2),Riskregister!$L$5-(Riskregister!$L$5-Riskregister!$K$5)*SQRT((1-U1589)/2)))</f>
        <v>361897.72259748756</v>
      </c>
      <c r="W1589" s="30">
        <f t="shared" ca="1" si="974"/>
        <v>8.179180576219236E-2</v>
      </c>
      <c r="X1589" s="30">
        <f t="shared" ca="1" si="974"/>
        <v>0.17955680016556275</v>
      </c>
      <c r="Y1589" s="30">
        <f ca="1">IF(Riskregister!$E$6="",0,COUNTIF(BG$4:BG$53,"&lt;"&amp;W1589)*IF(X1589&lt;0.5,Riskregister!$K$6+(Riskregister!$L$6-Riskregister!$K$6)*SQRT(X1589/2),Riskregister!$L$6-(Riskregister!$L$6-Riskregister!$K$6)*SQRT((1-X1589)/2)))</f>
        <v>0</v>
      </c>
      <c r="Z1589" s="30">
        <f t="shared" ca="1" si="975"/>
        <v>0.87951280273457966</v>
      </c>
      <c r="AA1589" s="30">
        <f t="shared" ca="1" si="975"/>
        <v>0.24090776647455103</v>
      </c>
      <c r="AB1589" s="30">
        <f ca="1">IF(Riskregister!$E$7="",0,COUNTIF(BH$4:BH$53,"&lt;"&amp;Z1589)*IF(AA1589&lt;0.5,Riskregister!$K$7+(Riskregister!$L$7-Riskregister!$K$7)*SQRT(AA1589/2),Riskregister!$L$7-(Riskregister!$L$7-Riskregister!$K$7)*SQRT((1-AA1589)/2)))</f>
        <v>1543253.7017645387</v>
      </c>
      <c r="AC1589" s="30">
        <f t="shared" ca="1" si="976"/>
        <v>0.80311792417729622</v>
      </c>
      <c r="AD1589" s="30">
        <f t="shared" ca="1" si="976"/>
        <v>0.35866998858036558</v>
      </c>
      <c r="AE1589" s="30">
        <f ca="1">IF(Riskregister!$E$8="",0,COUNTIF(BI$4:BI$53,"&lt;"&amp;AC1589)*IF(AD1589&lt;0.5,Riskregister!$K$8+(Riskregister!$L$8-Riskregister!$K$8)*SQRT(AD1589/2),Riskregister!$L$8-(Riskregister!$L$8-Riskregister!$K$8)*SQRT((1-AD1589)/2)))</f>
        <v>9161416.9832965173</v>
      </c>
      <c r="AF1589" s="30">
        <f t="shared" ca="1" si="977"/>
        <v>0.60029660246405481</v>
      </c>
      <c r="AG1589" s="30">
        <f t="shared" ca="1" si="977"/>
        <v>0.43205814063114212</v>
      </c>
      <c r="AH1589" s="30">
        <f>IF(Riskregister!$E$9="",0,COUNTIF(BJ$4:BJ$53,"&lt;"&amp;AF1589)*IF(AG1589&lt;0.5,Riskregister!$K$9+(Riskregister!$L$9-Riskregister!$K$9)*SQRT(AG1589/2),Riskregister!$L$9-(Riskregister!$L$9-Riskregister!$K$9)*SQRT((1-AG1589)/2)))</f>
        <v>0</v>
      </c>
      <c r="AI1589" s="30">
        <f t="shared" ca="1" si="978"/>
        <v>0.96973001129703629</v>
      </c>
      <c r="AJ1589" s="30">
        <f t="shared" ca="1" si="978"/>
        <v>0.85332071089370332</v>
      </c>
      <c r="AK1589" s="30">
        <f>IF(Riskregister!$E$10="",0,COUNTIF(BK$4:BK$53,"&lt;"&amp;AI1589)*IF(AJ1589&lt;0.5,Riskregister!$K$10+(Riskregister!$L$10-Riskregister!$K$10)*SQRT(AJ1589/2),Riskregister!$L$10-(Riskregister!$L$10-Riskregister!$K$10)*SQRT((1-AJ1589)/2)))</f>
        <v>0</v>
      </c>
      <c r="AL1589" s="30">
        <f t="shared" ca="1" si="979"/>
        <v>0.67945232505692299</v>
      </c>
      <c r="AM1589" s="30">
        <f t="shared" ca="1" si="979"/>
        <v>0.15117917428066274</v>
      </c>
      <c r="AN1589" s="30">
        <f>IF(Riskregister!$E$11="",0,COUNTIF(BL$4:BL$53,"&lt;"&amp;AL1589)*IF(AM1589&lt;0.5,Riskregister!$K$11+(Riskregister!$L$11-Riskregister!$K$11)*SQRT(AM1589/2),Riskregister!$L$11-(Riskregister!$L$11-Riskregister!$K$11)*SQRT((1-AM1589)/2)))</f>
        <v>0</v>
      </c>
      <c r="AO1589" s="30">
        <f t="shared" ca="1" si="980"/>
        <v>9.4639005226463513E-2</v>
      </c>
      <c r="AP1589" s="30">
        <f t="shared" ca="1" si="980"/>
        <v>0.64310657739497823</v>
      </c>
      <c r="AQ1589" s="30">
        <f>IF(Riskregister!$E$12="",0,COUNTIF(BM$4:BM$53,"&lt;"&amp;AO1589)*IF(AP1589&lt;0.5,Riskregister!$K$12+(Riskregister!$L$12-Riskregister!$K$12)*SQRT(AP1589/2),Riskregister!$L$12-(Riskregister!$L$12-Riskregister!$K$12)*SQRT((1-AP1589)/2)))</f>
        <v>0</v>
      </c>
      <c r="AR1589" s="30">
        <f t="shared" ca="1" si="981"/>
        <v>0.89163642918883201</v>
      </c>
      <c r="AS1589" s="30">
        <f t="shared" ca="1" si="981"/>
        <v>0.37604471529739902</v>
      </c>
      <c r="AT1589" s="30">
        <f>IF(Riskregister!$E$13="",0,COUNTIF(BN$4:BN$53,"&lt;"&amp;AR1589)*IF(AS1589&lt;0.5,Riskregister!$K$13+(Riskregister!$L$13-Riskregister!$K$13)*SQRT(AS1589/2),Riskregister!$L$13-(Riskregister!$L$13-Riskregister!$K$13)*SQRT((1-AS1589)/2)))</f>
        <v>0</v>
      </c>
      <c r="AU1589" s="30">
        <f t="shared" ca="1" si="982"/>
        <v>0.98405908771545114</v>
      </c>
      <c r="AV1589" s="30">
        <f t="shared" ca="1" si="982"/>
        <v>0.98409154529974485</v>
      </c>
      <c r="AW1589" s="30">
        <f>IF(Riskregister!$E$14="",0,COUNTIF(BO$4:BO$53,"&lt;"&amp;AU1589)*IF(AV1589&lt;0.5,Riskregister!$K$14+(Riskregister!$L$14-Riskregister!$K$14)*SQRT(AV1589/2),Riskregister!$L$14-(Riskregister!$L$14-Riskregister!$K$14)*SQRT((1-AV1589)/2)))</f>
        <v>0</v>
      </c>
      <c r="AX1589" s="30">
        <f t="shared" ca="1" si="983"/>
        <v>0.7020496626290732</v>
      </c>
      <c r="AY1589" s="30">
        <f t="shared" ca="1" si="983"/>
        <v>3.0517330963254596E-2</v>
      </c>
      <c r="AZ1589" s="30">
        <f>IF(Riskregister!$E$15="",0,COUNTIF(BP$4:BP$53,"&lt;"&amp;AX1589)*IF(AY1589&lt;0.5,Riskregister!$K$15+(Riskregister!$L$15-Riskregister!$K$15)*SQRT(AY1589/2),Riskregister!$L$15-(Riskregister!$L$15-Riskregister!$K$15)*SQRT((1-AY1589)/2)))</f>
        <v>0</v>
      </c>
      <c r="BA1589" s="30">
        <f t="shared" ca="1" si="984"/>
        <v>0.3438893734841153</v>
      </c>
      <c r="BB1589" s="30">
        <f t="shared" ca="1" si="984"/>
        <v>0.83476816680809751</v>
      </c>
      <c r="BC1589" s="30">
        <f>IF(Riskregister!$E$16="",0,COUNTIF(BQ$4:BQ$53,"&lt;"&amp;BA1589)*IF(BB1589&lt;0.5,Riskregister!$K$16+(Riskregister!$L$16-Riskregister!$K$16)*SQRT(BB1589/2),Riskregister!$L$16-(Riskregister!$L$16-Riskregister!$K$16)*SQRT((1-BB1589)/2)))</f>
        <v>0</v>
      </c>
      <c r="BD1589" s="30">
        <f t="shared" ca="1" si="948"/>
        <v>11066568.407658543</v>
      </c>
    </row>
    <row r="1590" spans="20:56" x14ac:dyDescent="0.35">
      <c r="T1590" s="30">
        <f t="shared" ca="1" si="973"/>
        <v>0.79938680146202601</v>
      </c>
      <c r="U1590" s="30">
        <f t="shared" ca="1" si="973"/>
        <v>0.14310076408488259</v>
      </c>
      <c r="V1590" s="30">
        <f ca="1">IF(Riskregister!$E$5="",0,COUNTIF(BF$4:BF$53,"&lt;"&amp;T1590)*IF(U1590&lt;0.5,Riskregister!$K$5+(Riskregister!$L$5-Riskregister!$K$5)*SQRT(U1590/2),Riskregister!$L$5-(Riskregister!$L$5-Riskregister!$K$5)*SQRT((1-U1590)/2)))</f>
        <v>1351850.3211678623</v>
      </c>
      <c r="W1590" s="30">
        <f t="shared" ca="1" si="974"/>
        <v>0.11558108025141811</v>
      </c>
      <c r="X1590" s="30">
        <f t="shared" ca="1" si="974"/>
        <v>0.89013745894723406</v>
      </c>
      <c r="Y1590" s="30">
        <f ca="1">IF(Riskregister!$E$6="",0,COUNTIF(BG$4:BG$53,"&lt;"&amp;W1590)*IF(X1590&lt;0.5,Riskregister!$K$6+(Riskregister!$L$6-Riskregister!$K$6)*SQRT(X1590/2),Riskregister!$L$6-(Riskregister!$L$6-Riskregister!$K$6)*SQRT((1-X1590)/2)))</f>
        <v>0</v>
      </c>
      <c r="Z1590" s="30">
        <f t="shared" ca="1" si="975"/>
        <v>0.40055814820089053</v>
      </c>
      <c r="AA1590" s="30">
        <f t="shared" ca="1" si="975"/>
        <v>0.9637019927901449</v>
      </c>
      <c r="AB1590" s="30">
        <f ca="1">IF(Riskregister!$E$7="",0,COUNTIF(BH$4:BH$53,"&lt;"&amp;Z1590)*IF(AA1590&lt;0.5,Riskregister!$K$7+(Riskregister!$L$7-Riskregister!$K$7)*SQRT(AA1590/2),Riskregister!$L$7-(Riskregister!$L$7-Riskregister!$K$7)*SQRT((1-AA1590)/2)))</f>
        <v>2117091.7005499299</v>
      </c>
      <c r="AC1590" s="30">
        <f t="shared" ca="1" si="976"/>
        <v>0.97854839281195216</v>
      </c>
      <c r="AD1590" s="30">
        <f t="shared" ca="1" si="976"/>
        <v>0.8686040420961495</v>
      </c>
      <c r="AE1590" s="30">
        <f ca="1">IF(Riskregister!$E$8="",0,COUNTIF(BI$4:BI$53,"&lt;"&amp;AC1590)*IF(AD1590&lt;0.5,Riskregister!$K$8+(Riskregister!$L$8-Riskregister!$K$8)*SQRT(AD1590/2),Riskregister!$L$8-(Riskregister!$L$8-Riskregister!$K$8)*SQRT((1-AD1590)/2)))</f>
        <v>26567198.010307997</v>
      </c>
      <c r="AF1590" s="30">
        <f t="shared" ca="1" si="977"/>
        <v>0.18267226574977735</v>
      </c>
      <c r="AG1590" s="30">
        <f t="shared" ca="1" si="977"/>
        <v>0.68512825169268132</v>
      </c>
      <c r="AH1590" s="30">
        <f>IF(Riskregister!$E$9="",0,COUNTIF(BJ$4:BJ$53,"&lt;"&amp;AF1590)*IF(AG1590&lt;0.5,Riskregister!$K$9+(Riskregister!$L$9-Riskregister!$K$9)*SQRT(AG1590/2),Riskregister!$L$9-(Riskregister!$L$9-Riskregister!$K$9)*SQRT((1-AG1590)/2)))</f>
        <v>0</v>
      </c>
      <c r="AI1590" s="30">
        <f t="shared" ca="1" si="978"/>
        <v>0.1939855375085805</v>
      </c>
      <c r="AJ1590" s="30">
        <f t="shared" ca="1" si="978"/>
        <v>0.88619524295123742</v>
      </c>
      <c r="AK1590" s="30">
        <f>IF(Riskregister!$E$10="",0,COUNTIF(BK$4:BK$53,"&lt;"&amp;AI1590)*IF(AJ1590&lt;0.5,Riskregister!$K$10+(Riskregister!$L$10-Riskregister!$K$10)*SQRT(AJ1590/2),Riskregister!$L$10-(Riskregister!$L$10-Riskregister!$K$10)*SQRT((1-AJ1590)/2)))</f>
        <v>0</v>
      </c>
      <c r="AL1590" s="30">
        <f t="shared" ca="1" si="979"/>
        <v>0.36217005572132677</v>
      </c>
      <c r="AM1590" s="30">
        <f t="shared" ca="1" si="979"/>
        <v>0.98900898267677373</v>
      </c>
      <c r="AN1590" s="30">
        <f>IF(Riskregister!$E$11="",0,COUNTIF(BL$4:BL$53,"&lt;"&amp;AL1590)*IF(AM1590&lt;0.5,Riskregister!$K$11+(Riskregister!$L$11-Riskregister!$K$11)*SQRT(AM1590/2),Riskregister!$L$11-(Riskregister!$L$11-Riskregister!$K$11)*SQRT((1-AM1590)/2)))</f>
        <v>0</v>
      </c>
      <c r="AO1590" s="30">
        <f t="shared" ca="1" si="980"/>
        <v>0.85395944470223761</v>
      </c>
      <c r="AP1590" s="30">
        <f t="shared" ca="1" si="980"/>
        <v>0.64685381473199599</v>
      </c>
      <c r="AQ1590" s="30">
        <f>IF(Riskregister!$E$12="",0,COUNTIF(BM$4:BM$53,"&lt;"&amp;AO1590)*IF(AP1590&lt;0.5,Riskregister!$K$12+(Riskregister!$L$12-Riskregister!$K$12)*SQRT(AP1590/2),Riskregister!$L$12-(Riskregister!$L$12-Riskregister!$K$12)*SQRT((1-AP1590)/2)))</f>
        <v>0</v>
      </c>
      <c r="AR1590" s="30">
        <f t="shared" ca="1" si="981"/>
        <v>0.83907117540656895</v>
      </c>
      <c r="AS1590" s="30">
        <f t="shared" ca="1" si="981"/>
        <v>0.962623156914441</v>
      </c>
      <c r="AT1590" s="30">
        <f>IF(Riskregister!$E$13="",0,COUNTIF(BN$4:BN$53,"&lt;"&amp;AR1590)*IF(AS1590&lt;0.5,Riskregister!$K$13+(Riskregister!$L$13-Riskregister!$K$13)*SQRT(AS1590/2),Riskregister!$L$13-(Riskregister!$L$13-Riskregister!$K$13)*SQRT((1-AS1590)/2)))</f>
        <v>0</v>
      </c>
      <c r="AU1590" s="30">
        <f t="shared" ca="1" si="982"/>
        <v>0.56394559042417791</v>
      </c>
      <c r="AV1590" s="30">
        <f t="shared" ca="1" si="982"/>
        <v>0.92884047193058039</v>
      </c>
      <c r="AW1590" s="30">
        <f>IF(Riskregister!$E$14="",0,COUNTIF(BO$4:BO$53,"&lt;"&amp;AU1590)*IF(AV1590&lt;0.5,Riskregister!$K$14+(Riskregister!$L$14-Riskregister!$K$14)*SQRT(AV1590/2),Riskregister!$L$14-(Riskregister!$L$14-Riskregister!$K$14)*SQRT((1-AV1590)/2)))</f>
        <v>0</v>
      </c>
      <c r="AX1590" s="30">
        <f t="shared" ca="1" si="983"/>
        <v>0.31494654537401523</v>
      </c>
      <c r="AY1590" s="30">
        <f t="shared" ca="1" si="983"/>
        <v>9.4187184436729354E-2</v>
      </c>
      <c r="AZ1590" s="30">
        <f>IF(Riskregister!$E$15="",0,COUNTIF(BP$4:BP$53,"&lt;"&amp;AX1590)*IF(AY1590&lt;0.5,Riskregister!$K$15+(Riskregister!$L$15-Riskregister!$K$15)*SQRT(AY1590/2),Riskregister!$L$15-(Riskregister!$L$15-Riskregister!$K$15)*SQRT((1-AY1590)/2)))</f>
        <v>0</v>
      </c>
      <c r="BA1590" s="30">
        <f t="shared" ca="1" si="984"/>
        <v>0.1216059563876084</v>
      </c>
      <c r="BB1590" s="30">
        <f t="shared" ca="1" si="984"/>
        <v>7.414675491795264E-2</v>
      </c>
      <c r="BC1590" s="30">
        <f>IF(Riskregister!$E$16="",0,COUNTIF(BQ$4:BQ$53,"&lt;"&amp;BA1590)*IF(BB1590&lt;0.5,Riskregister!$K$16+(Riskregister!$L$16-Riskregister!$K$16)*SQRT(BB1590/2),Riskregister!$L$16-(Riskregister!$L$16-Riskregister!$K$16)*SQRT((1-BB1590)/2)))</f>
        <v>0</v>
      </c>
      <c r="BD1590" s="30">
        <f t="shared" ca="1" si="948"/>
        <v>30036140.032025792</v>
      </c>
    </row>
    <row r="1591" spans="20:56" x14ac:dyDescent="0.35">
      <c r="T1591" s="30">
        <f t="shared" ca="1" si="973"/>
        <v>0.17011001929683056</v>
      </c>
      <c r="U1591" s="30">
        <f t="shared" ca="1" si="973"/>
        <v>0.61407831848512695</v>
      </c>
      <c r="V1591" s="30">
        <f ca="1">IF(Riskregister!$E$5="",0,COUNTIF(BF$4:BF$53,"&lt;"&amp;T1591)*IF(U1591&lt;0.5,Riskregister!$K$5+(Riskregister!$L$5-Riskregister!$K$5)*SQRT(U1591/2),Riskregister!$L$5-(Riskregister!$L$5-Riskregister!$K$5)*SQRT((1-U1591)/2)))</f>
        <v>804654.22600775957</v>
      </c>
      <c r="W1591" s="30">
        <f t="shared" ca="1" si="974"/>
        <v>0.76494252420230813</v>
      </c>
      <c r="X1591" s="30">
        <f t="shared" ca="1" si="974"/>
        <v>0.38680908180615103</v>
      </c>
      <c r="Y1591" s="30">
        <f ca="1">IF(Riskregister!$E$6="",0,COUNTIF(BG$4:BG$53,"&lt;"&amp;W1591)*IF(X1591&lt;0.5,Riskregister!$K$6+(Riskregister!$L$6-Riskregister!$K$6)*SQRT(X1591/2),Riskregister!$L$6-(Riskregister!$L$6-Riskregister!$K$6)*SQRT((1-X1591)/2)))</f>
        <v>2974800.2890208857</v>
      </c>
      <c r="Z1591" s="30">
        <f t="shared" ca="1" si="975"/>
        <v>0.45182987257503771</v>
      </c>
      <c r="AA1591" s="30">
        <f t="shared" ca="1" si="975"/>
        <v>0.96635135330755095</v>
      </c>
      <c r="AB1591" s="30">
        <f ca="1">IF(Riskregister!$E$7="",0,COUNTIF(BH$4:BH$53,"&lt;"&amp;Z1591)*IF(AA1591&lt;0.5,Riskregister!$K$7+(Riskregister!$L$7-Riskregister!$K$7)*SQRT(AA1591/2),Riskregister!$L$7-(Riskregister!$L$7-Riskregister!$K$7)*SQRT((1-AA1591)/2)))</f>
        <v>2127611.9203106528</v>
      </c>
      <c r="AC1591" s="30">
        <f t="shared" ca="1" si="976"/>
        <v>0.78873415437588246</v>
      </c>
      <c r="AD1591" s="30">
        <f t="shared" ca="1" si="976"/>
        <v>0.89653203001074666</v>
      </c>
      <c r="AE1591" s="30">
        <f ca="1">IF(Riskregister!$E$8="",0,COUNTIF(BI$4:BI$53,"&lt;"&amp;AC1591)*IF(AD1591&lt;0.5,Riskregister!$K$8+(Riskregister!$L$8-Riskregister!$K$8)*SQRT(AD1591/2),Riskregister!$L$8-(Riskregister!$L$8-Riskregister!$K$8)*SQRT((1-AD1591)/2)))</f>
        <v>15723920.059622265</v>
      </c>
      <c r="AF1591" s="30">
        <f t="shared" ca="1" si="977"/>
        <v>0.84654714441807299</v>
      </c>
      <c r="AG1591" s="30">
        <f t="shared" ca="1" si="977"/>
        <v>0.52312227145116896</v>
      </c>
      <c r="AH1591" s="30">
        <f>IF(Riskregister!$E$9="",0,COUNTIF(BJ$4:BJ$53,"&lt;"&amp;AF1591)*IF(AG1591&lt;0.5,Riskregister!$K$9+(Riskregister!$L$9-Riskregister!$K$9)*SQRT(AG1591/2),Riskregister!$L$9-(Riskregister!$L$9-Riskregister!$K$9)*SQRT((1-AG1591)/2)))</f>
        <v>0</v>
      </c>
      <c r="AI1591" s="30">
        <f t="shared" ca="1" si="978"/>
        <v>0.48380100200820308</v>
      </c>
      <c r="AJ1591" s="30">
        <f t="shared" ca="1" si="978"/>
        <v>0.75351766301930045</v>
      </c>
      <c r="AK1591" s="30">
        <f>IF(Riskregister!$E$10="",0,COUNTIF(BK$4:BK$53,"&lt;"&amp;AI1591)*IF(AJ1591&lt;0.5,Riskregister!$K$10+(Riskregister!$L$10-Riskregister!$K$10)*SQRT(AJ1591/2),Riskregister!$L$10-(Riskregister!$L$10-Riskregister!$K$10)*SQRT((1-AJ1591)/2)))</f>
        <v>0</v>
      </c>
      <c r="AL1591" s="30">
        <f t="shared" ca="1" si="979"/>
        <v>0.87733683955879327</v>
      </c>
      <c r="AM1591" s="30">
        <f t="shared" ca="1" si="979"/>
        <v>0.72352017645243794</v>
      </c>
      <c r="AN1591" s="30">
        <f>IF(Riskregister!$E$11="",0,COUNTIF(BL$4:BL$53,"&lt;"&amp;AL1591)*IF(AM1591&lt;0.5,Riskregister!$K$11+(Riskregister!$L$11-Riskregister!$K$11)*SQRT(AM1591/2),Riskregister!$L$11-(Riskregister!$L$11-Riskregister!$K$11)*SQRT((1-AM1591)/2)))</f>
        <v>0</v>
      </c>
      <c r="AO1591" s="30">
        <f t="shared" ca="1" si="980"/>
        <v>8.2076272065600864E-2</v>
      </c>
      <c r="AP1591" s="30">
        <f t="shared" ca="1" si="980"/>
        <v>0.94548386334725298</v>
      </c>
      <c r="AQ1591" s="30">
        <f>IF(Riskregister!$E$12="",0,COUNTIF(BM$4:BM$53,"&lt;"&amp;AO1591)*IF(AP1591&lt;0.5,Riskregister!$K$12+(Riskregister!$L$12-Riskregister!$K$12)*SQRT(AP1591/2),Riskregister!$L$12-(Riskregister!$L$12-Riskregister!$K$12)*SQRT((1-AP1591)/2)))</f>
        <v>0</v>
      </c>
      <c r="AR1591" s="30">
        <f t="shared" ca="1" si="981"/>
        <v>0.30948412248330703</v>
      </c>
      <c r="AS1591" s="30">
        <f t="shared" ca="1" si="981"/>
        <v>2.6451457425130664E-2</v>
      </c>
      <c r="AT1591" s="30">
        <f>IF(Riskregister!$E$13="",0,COUNTIF(BN$4:BN$53,"&lt;"&amp;AR1591)*IF(AS1591&lt;0.5,Riskregister!$K$13+(Riskregister!$L$13-Riskregister!$K$13)*SQRT(AS1591/2),Riskregister!$L$13-(Riskregister!$L$13-Riskregister!$K$13)*SQRT((1-AS1591)/2)))</f>
        <v>0</v>
      </c>
      <c r="AU1591" s="30">
        <f t="shared" ca="1" si="982"/>
        <v>0.45066819828286742</v>
      </c>
      <c r="AV1591" s="30">
        <f t="shared" ca="1" si="982"/>
        <v>0.29149911862082689</v>
      </c>
      <c r="AW1591" s="30">
        <f>IF(Riskregister!$E$14="",0,COUNTIF(BO$4:BO$53,"&lt;"&amp;AU1591)*IF(AV1591&lt;0.5,Riskregister!$K$14+(Riskregister!$L$14-Riskregister!$K$14)*SQRT(AV1591/2),Riskregister!$L$14-(Riskregister!$L$14-Riskregister!$K$14)*SQRT((1-AV1591)/2)))</f>
        <v>0</v>
      </c>
      <c r="AX1591" s="30">
        <f t="shared" ca="1" si="983"/>
        <v>0.11145458359703497</v>
      </c>
      <c r="AY1591" s="30">
        <f t="shared" ca="1" si="983"/>
        <v>0.31070865765349531</v>
      </c>
      <c r="AZ1591" s="30">
        <f>IF(Riskregister!$E$15="",0,COUNTIF(BP$4:BP$53,"&lt;"&amp;AX1591)*IF(AY1591&lt;0.5,Riskregister!$K$15+(Riskregister!$L$15-Riskregister!$K$15)*SQRT(AY1591/2),Riskregister!$L$15-(Riskregister!$L$15-Riskregister!$K$15)*SQRT((1-AY1591)/2)))</f>
        <v>0</v>
      </c>
      <c r="BA1591" s="30">
        <f t="shared" ca="1" si="984"/>
        <v>0.87559764299677223</v>
      </c>
      <c r="BB1591" s="30">
        <f t="shared" ca="1" si="984"/>
        <v>0.52927653229719263</v>
      </c>
      <c r="BC1591" s="30">
        <f>IF(Riskregister!$E$16="",0,COUNTIF(BQ$4:BQ$53,"&lt;"&amp;BA1591)*IF(BB1591&lt;0.5,Riskregister!$K$16+(Riskregister!$L$16-Riskregister!$K$16)*SQRT(BB1591/2),Riskregister!$L$16-(Riskregister!$L$16-Riskregister!$K$16)*SQRT((1-BB1591)/2)))</f>
        <v>0</v>
      </c>
      <c r="BD1591" s="30">
        <f t="shared" ca="1" si="948"/>
        <v>21630986.494961563</v>
      </c>
    </row>
    <row r="1592" spans="20:56" x14ac:dyDescent="0.35">
      <c r="T1592" s="30">
        <f t="shared" ca="1" si="973"/>
        <v>0.22809043765369841</v>
      </c>
      <c r="U1592" s="30">
        <f t="shared" ca="1" si="973"/>
        <v>0.93409835966489041</v>
      </c>
      <c r="V1592" s="30">
        <f ca="1">IF(Riskregister!$E$5="",0,COUNTIF(BF$4:BF$53,"&lt;"&amp;T1592)*IF(U1592&lt;0.5,Riskregister!$K$5+(Riskregister!$L$5-Riskregister!$K$5)*SQRT(U1592/2),Riskregister!$L$5-(Riskregister!$L$5-Riskregister!$K$5)*SQRT((1-U1592)/2)))</f>
        <v>1036628.7530324892</v>
      </c>
      <c r="W1592" s="30">
        <f t="shared" ca="1" si="974"/>
        <v>0.54927574473312168</v>
      </c>
      <c r="X1592" s="30">
        <f t="shared" ca="1" si="974"/>
        <v>0.11909466854619777</v>
      </c>
      <c r="Y1592" s="30">
        <f ca="1">IF(Riskregister!$E$6="",0,COUNTIF(BG$4:BG$53,"&lt;"&amp;W1592)*IF(X1592&lt;0.5,Riskregister!$K$6+(Riskregister!$L$6-Riskregister!$K$6)*SQRT(X1592/2),Riskregister!$L$6-(Riskregister!$L$6-Riskregister!$K$6)*SQRT((1-X1592)/2)))</f>
        <v>1278483.6095109354</v>
      </c>
      <c r="Z1592" s="30">
        <f t="shared" ca="1" si="975"/>
        <v>0.8175796102380104</v>
      </c>
      <c r="AA1592" s="30">
        <f t="shared" ca="1" si="975"/>
        <v>0.8680167211858143</v>
      </c>
      <c r="AB1592" s="30">
        <f ca="1">IF(Riskregister!$E$7="",0,COUNTIF(BH$4:BH$53,"&lt;"&amp;Z1592)*IF(AA1592&lt;0.5,Riskregister!$K$7+(Riskregister!$L$7-Riskregister!$K$7)*SQRT(AA1592/2),Riskregister!$L$7-(Riskregister!$L$7-Riskregister!$K$7)*SQRT((1-AA1592)/2)))</f>
        <v>2790801.6052803374</v>
      </c>
      <c r="AC1592" s="30">
        <f t="shared" ca="1" si="976"/>
        <v>0.79350515567714108</v>
      </c>
      <c r="AD1592" s="30">
        <f t="shared" ca="1" si="976"/>
        <v>0.37414730722799416</v>
      </c>
      <c r="AE1592" s="30">
        <f ca="1">IF(Riskregister!$E$8="",0,COUNTIF(BI$4:BI$53,"&lt;"&amp;AC1592)*IF(AD1592&lt;0.5,Riskregister!$K$8+(Riskregister!$L$8-Riskregister!$K$8)*SQRT(AD1592/2),Riskregister!$L$8-(Riskregister!$L$8-Riskregister!$K$8)*SQRT((1-AD1592)/2)))</f>
        <v>9331378.2431597114</v>
      </c>
      <c r="AF1592" s="30">
        <f t="shared" ca="1" si="977"/>
        <v>0.43602682205280752</v>
      </c>
      <c r="AG1592" s="30">
        <f t="shared" ca="1" si="977"/>
        <v>7.3566467836137628E-2</v>
      </c>
      <c r="AH1592" s="30">
        <f>IF(Riskregister!$E$9="",0,COUNTIF(BJ$4:BJ$53,"&lt;"&amp;AF1592)*IF(AG1592&lt;0.5,Riskregister!$K$9+(Riskregister!$L$9-Riskregister!$K$9)*SQRT(AG1592/2),Riskregister!$L$9-(Riskregister!$L$9-Riskregister!$K$9)*SQRT((1-AG1592)/2)))</f>
        <v>0</v>
      </c>
      <c r="AI1592" s="30">
        <f t="shared" ca="1" si="978"/>
        <v>0.18241208028868006</v>
      </c>
      <c r="AJ1592" s="30">
        <f t="shared" ca="1" si="978"/>
        <v>0.78379972829907829</v>
      </c>
      <c r="AK1592" s="30">
        <f>IF(Riskregister!$E$10="",0,COUNTIF(BK$4:BK$53,"&lt;"&amp;AI1592)*IF(AJ1592&lt;0.5,Riskregister!$K$10+(Riskregister!$L$10-Riskregister!$K$10)*SQRT(AJ1592/2),Riskregister!$L$10-(Riskregister!$L$10-Riskregister!$K$10)*SQRT((1-AJ1592)/2)))</f>
        <v>0</v>
      </c>
      <c r="AL1592" s="30">
        <f t="shared" ca="1" si="979"/>
        <v>0.95181114055629679</v>
      </c>
      <c r="AM1592" s="30">
        <f t="shared" ca="1" si="979"/>
        <v>0.98373434117845049</v>
      </c>
      <c r="AN1592" s="30">
        <f>IF(Riskregister!$E$11="",0,COUNTIF(BL$4:BL$53,"&lt;"&amp;AL1592)*IF(AM1592&lt;0.5,Riskregister!$K$11+(Riskregister!$L$11-Riskregister!$K$11)*SQRT(AM1592/2),Riskregister!$L$11-(Riskregister!$L$11-Riskregister!$K$11)*SQRT((1-AM1592)/2)))</f>
        <v>0</v>
      </c>
      <c r="AO1592" s="30">
        <f t="shared" ca="1" si="980"/>
        <v>0.79762110647287143</v>
      </c>
      <c r="AP1592" s="30">
        <f t="shared" ca="1" si="980"/>
        <v>0.99498522105597298</v>
      </c>
      <c r="AQ1592" s="30">
        <f>IF(Riskregister!$E$12="",0,COUNTIF(BM$4:BM$53,"&lt;"&amp;AO1592)*IF(AP1592&lt;0.5,Riskregister!$K$12+(Riskregister!$L$12-Riskregister!$K$12)*SQRT(AP1592/2),Riskregister!$L$12-(Riskregister!$L$12-Riskregister!$K$12)*SQRT((1-AP1592)/2)))</f>
        <v>0</v>
      </c>
      <c r="AR1592" s="30">
        <f t="shared" ca="1" si="981"/>
        <v>0.25853551836241317</v>
      </c>
      <c r="AS1592" s="30">
        <f t="shared" ca="1" si="981"/>
        <v>0.29223070193688638</v>
      </c>
      <c r="AT1592" s="30">
        <f>IF(Riskregister!$E$13="",0,COUNTIF(BN$4:BN$53,"&lt;"&amp;AR1592)*IF(AS1592&lt;0.5,Riskregister!$K$13+(Riskregister!$L$13-Riskregister!$K$13)*SQRT(AS1592/2),Riskregister!$L$13-(Riskregister!$L$13-Riskregister!$K$13)*SQRT((1-AS1592)/2)))</f>
        <v>0</v>
      </c>
      <c r="AU1592" s="30">
        <f t="shared" ca="1" si="982"/>
        <v>0.56396466428480563</v>
      </c>
      <c r="AV1592" s="30">
        <f t="shared" ca="1" si="982"/>
        <v>0.87583299858603025</v>
      </c>
      <c r="AW1592" s="30">
        <f>IF(Riskregister!$E$14="",0,COUNTIF(BO$4:BO$53,"&lt;"&amp;AU1592)*IF(AV1592&lt;0.5,Riskregister!$K$14+(Riskregister!$L$14-Riskregister!$K$14)*SQRT(AV1592/2),Riskregister!$L$14-(Riskregister!$L$14-Riskregister!$K$14)*SQRT((1-AV1592)/2)))</f>
        <v>0</v>
      </c>
      <c r="AX1592" s="30">
        <f t="shared" ca="1" si="983"/>
        <v>0.86087595444010268</v>
      </c>
      <c r="AY1592" s="30">
        <f t="shared" ca="1" si="983"/>
        <v>0.31653721693111403</v>
      </c>
      <c r="AZ1592" s="30">
        <f>IF(Riskregister!$E$15="",0,COUNTIF(BP$4:BP$53,"&lt;"&amp;AX1592)*IF(AY1592&lt;0.5,Riskregister!$K$15+(Riskregister!$L$15-Riskregister!$K$15)*SQRT(AY1592/2),Riskregister!$L$15-(Riskregister!$L$15-Riskregister!$K$15)*SQRT((1-AY1592)/2)))</f>
        <v>0</v>
      </c>
      <c r="BA1592" s="30">
        <f t="shared" ca="1" si="984"/>
        <v>0.69953889541593284</v>
      </c>
      <c r="BB1592" s="30">
        <f t="shared" ca="1" si="984"/>
        <v>8.0399155467747452E-4</v>
      </c>
      <c r="BC1592" s="30">
        <f>IF(Riskregister!$E$16="",0,COUNTIF(BQ$4:BQ$53,"&lt;"&amp;BA1592)*IF(BB1592&lt;0.5,Riskregister!$K$16+(Riskregister!$L$16-Riskregister!$K$16)*SQRT(BB1592/2),Riskregister!$L$16-(Riskregister!$L$16-Riskregister!$K$16)*SQRT((1-BB1592)/2)))</f>
        <v>0</v>
      </c>
      <c r="BD1592" s="30">
        <f t="shared" ca="1" si="948"/>
        <v>14437292.210983474</v>
      </c>
    </row>
    <row r="1593" spans="20:56" x14ac:dyDescent="0.35">
      <c r="T1593" s="30">
        <f t="shared" ca="1" si="973"/>
        <v>0.6304761021937384</v>
      </c>
      <c r="U1593" s="30">
        <f t="shared" ca="1" si="973"/>
        <v>0.76969375921195271</v>
      </c>
      <c r="V1593" s="30">
        <f ca="1">IF(Riskregister!$E$5="",0,COUNTIF(BF$4:BF$53,"&lt;"&amp;T1593)*IF(U1593&lt;0.5,Riskregister!$K$5+(Riskregister!$L$5-Riskregister!$K$5)*SQRT(U1593/2),Riskregister!$L$5-(Riskregister!$L$5-Riskregister!$K$5)*SQRT((1-U1593)/2)))</f>
        <v>1789184.062031256</v>
      </c>
      <c r="W1593" s="30">
        <f t="shared" ca="1" si="974"/>
        <v>0.28869465390305804</v>
      </c>
      <c r="X1593" s="30">
        <f t="shared" ca="1" si="974"/>
        <v>0.4733109302751245</v>
      </c>
      <c r="Y1593" s="30">
        <f ca="1">IF(Riskregister!$E$6="",0,COUNTIF(BG$4:BG$53,"&lt;"&amp;W1593)*IF(X1593&lt;0.5,Riskregister!$K$6+(Riskregister!$L$6-Riskregister!$K$6)*SQRT(X1593/2),Riskregister!$L$6-(Riskregister!$L$6-Riskregister!$K$6)*SQRT((1-X1593)/2)))</f>
        <v>1075650.4479789305</v>
      </c>
      <c r="Z1593" s="30">
        <f t="shared" ca="1" si="975"/>
        <v>0.99147622834683291</v>
      </c>
      <c r="AA1593" s="30">
        <f t="shared" ca="1" si="975"/>
        <v>0.54218107647702563</v>
      </c>
      <c r="AB1593" s="30">
        <f ca="1">IF(Riskregister!$E$7="",0,COUNTIF(BH$4:BH$53,"&lt;"&amp;Z1593)*IF(AA1593&lt;0.5,Riskregister!$K$7+(Riskregister!$L$7-Riskregister!$K$7)*SQRT(AA1593/2),Riskregister!$L$7-(Riskregister!$L$7-Riskregister!$K$7)*SQRT((1-AA1593)/2)))</f>
        <v>3023075.9930311786</v>
      </c>
      <c r="AC1593" s="30">
        <f t="shared" ca="1" si="976"/>
        <v>0.3393450081169137</v>
      </c>
      <c r="AD1593" s="30">
        <f t="shared" ca="1" si="976"/>
        <v>0.12513894949762461</v>
      </c>
      <c r="AE1593" s="30">
        <f ca="1">IF(Riskregister!$E$8="",0,COUNTIF(BI$4:BI$53,"&lt;"&amp;AC1593)*IF(AD1593&lt;0.5,Riskregister!$K$8+(Riskregister!$L$8-Riskregister!$K$8)*SQRT(AD1593/2),Riskregister!$L$8-(Riskregister!$L$8-Riskregister!$K$8)*SQRT((1-AD1593)/2)))</f>
        <v>2951305.7625083672</v>
      </c>
      <c r="AF1593" s="30">
        <f t="shared" ca="1" si="977"/>
        <v>0.14529120274405249</v>
      </c>
      <c r="AG1593" s="30">
        <f t="shared" ca="1" si="977"/>
        <v>0.88616700674614957</v>
      </c>
      <c r="AH1593" s="30">
        <f>IF(Riskregister!$E$9="",0,COUNTIF(BJ$4:BJ$53,"&lt;"&amp;AF1593)*IF(AG1593&lt;0.5,Riskregister!$K$9+(Riskregister!$L$9-Riskregister!$K$9)*SQRT(AG1593/2),Riskregister!$L$9-(Riskregister!$L$9-Riskregister!$K$9)*SQRT((1-AG1593)/2)))</f>
        <v>0</v>
      </c>
      <c r="AI1593" s="30">
        <f t="shared" ca="1" si="978"/>
        <v>0.20247678232755895</v>
      </c>
      <c r="AJ1593" s="30">
        <f t="shared" ca="1" si="978"/>
        <v>0.70867652695044148</v>
      </c>
      <c r="AK1593" s="30">
        <f>IF(Riskregister!$E$10="",0,COUNTIF(BK$4:BK$53,"&lt;"&amp;AI1593)*IF(AJ1593&lt;0.5,Riskregister!$K$10+(Riskregister!$L$10-Riskregister!$K$10)*SQRT(AJ1593/2),Riskregister!$L$10-(Riskregister!$L$10-Riskregister!$K$10)*SQRT((1-AJ1593)/2)))</f>
        <v>0</v>
      </c>
      <c r="AL1593" s="30">
        <f t="shared" ca="1" si="979"/>
        <v>0.16474754621396515</v>
      </c>
      <c r="AM1593" s="30">
        <f t="shared" ca="1" si="979"/>
        <v>9.9952044052047828E-2</v>
      </c>
      <c r="AN1593" s="30">
        <f>IF(Riskregister!$E$11="",0,COUNTIF(BL$4:BL$53,"&lt;"&amp;AL1593)*IF(AM1593&lt;0.5,Riskregister!$K$11+(Riskregister!$L$11-Riskregister!$K$11)*SQRT(AM1593/2),Riskregister!$L$11-(Riskregister!$L$11-Riskregister!$K$11)*SQRT((1-AM1593)/2)))</f>
        <v>0</v>
      </c>
      <c r="AO1593" s="30">
        <f t="shared" ca="1" si="980"/>
        <v>5.1932649561772792E-2</v>
      </c>
      <c r="AP1593" s="30">
        <f t="shared" ca="1" si="980"/>
        <v>0.56495632196496248</v>
      </c>
      <c r="AQ1593" s="30">
        <f>IF(Riskregister!$E$12="",0,COUNTIF(BM$4:BM$53,"&lt;"&amp;AO1593)*IF(AP1593&lt;0.5,Riskregister!$K$12+(Riskregister!$L$12-Riskregister!$K$12)*SQRT(AP1593/2),Riskregister!$L$12-(Riskregister!$L$12-Riskregister!$K$12)*SQRT((1-AP1593)/2)))</f>
        <v>0</v>
      </c>
      <c r="AR1593" s="30">
        <f t="shared" ca="1" si="981"/>
        <v>0.61170293322056002</v>
      </c>
      <c r="AS1593" s="30">
        <f t="shared" ca="1" si="981"/>
        <v>0.89216447928999487</v>
      </c>
      <c r="AT1593" s="30">
        <f>IF(Riskregister!$E$13="",0,COUNTIF(BN$4:BN$53,"&lt;"&amp;AR1593)*IF(AS1593&lt;0.5,Riskregister!$K$13+(Riskregister!$L$13-Riskregister!$K$13)*SQRT(AS1593/2),Riskregister!$L$13-(Riskregister!$L$13-Riskregister!$K$13)*SQRT((1-AS1593)/2)))</f>
        <v>0</v>
      </c>
      <c r="AU1593" s="30">
        <f t="shared" ca="1" si="982"/>
        <v>0.18982730121804237</v>
      </c>
      <c r="AV1593" s="30">
        <f t="shared" ca="1" si="982"/>
        <v>0.41798049143014981</v>
      </c>
      <c r="AW1593" s="30">
        <f>IF(Riskregister!$E$14="",0,COUNTIF(BO$4:BO$53,"&lt;"&amp;AU1593)*IF(AV1593&lt;0.5,Riskregister!$K$14+(Riskregister!$L$14-Riskregister!$K$14)*SQRT(AV1593/2),Riskregister!$L$14-(Riskregister!$L$14-Riskregister!$K$14)*SQRT((1-AV1593)/2)))</f>
        <v>0</v>
      </c>
      <c r="AX1593" s="30">
        <f t="shared" ca="1" si="983"/>
        <v>0.89943970356185443</v>
      </c>
      <c r="AY1593" s="30">
        <f t="shared" ca="1" si="983"/>
        <v>0.77086233868993237</v>
      </c>
      <c r="AZ1593" s="30">
        <f>IF(Riskregister!$E$15="",0,COUNTIF(BP$4:BP$53,"&lt;"&amp;AX1593)*IF(AY1593&lt;0.5,Riskregister!$K$15+(Riskregister!$L$15-Riskregister!$K$15)*SQRT(AY1593/2),Riskregister!$L$15-(Riskregister!$L$15-Riskregister!$K$15)*SQRT((1-AY1593)/2)))</f>
        <v>0</v>
      </c>
      <c r="BA1593" s="30">
        <f t="shared" ca="1" si="984"/>
        <v>0.59922055058109924</v>
      </c>
      <c r="BB1593" s="30">
        <f t="shared" ca="1" si="984"/>
        <v>0.11816996926558287</v>
      </c>
      <c r="BC1593" s="30">
        <f>IF(Riskregister!$E$16="",0,COUNTIF(BQ$4:BQ$53,"&lt;"&amp;BA1593)*IF(BB1593&lt;0.5,Riskregister!$K$16+(Riskregister!$L$16-Riskregister!$K$16)*SQRT(BB1593/2),Riskregister!$L$16-(Riskregister!$L$16-Riskregister!$K$16)*SQRT((1-BB1593)/2)))</f>
        <v>0</v>
      </c>
      <c r="BD1593" s="30">
        <f t="shared" ca="1" si="948"/>
        <v>8839216.2655497324</v>
      </c>
    </row>
    <row r="1594" spans="20:56" x14ac:dyDescent="0.35">
      <c r="T1594" s="30">
        <f t="shared" ca="1" si="973"/>
        <v>0.46422798642465046</v>
      </c>
      <c r="U1594" s="30">
        <f t="shared" ca="1" si="973"/>
        <v>0.75123010128541212</v>
      </c>
      <c r="V1594" s="30">
        <f ca="1">IF(Riskregister!$E$5="",0,COUNTIF(BF$4:BF$53,"&lt;"&amp;T1594)*IF(U1594&lt;0.5,Riskregister!$K$5+(Riskregister!$L$5-Riskregister!$K$5)*SQRT(U1594/2),Riskregister!$L$5-(Riskregister!$L$5-Riskregister!$K$5)*SQRT((1-U1594)/2)))</f>
        <v>1323878.6182036474</v>
      </c>
      <c r="W1594" s="30">
        <f t="shared" ca="1" si="974"/>
        <v>0.9200665981009476</v>
      </c>
      <c r="X1594" s="30">
        <f t="shared" ca="1" si="974"/>
        <v>0.21732258406370608</v>
      </c>
      <c r="Y1594" s="30">
        <f ca="1">IF(Riskregister!$E$6="",0,COUNTIF(BG$4:BG$53,"&lt;"&amp;W1594)*IF(X1594&lt;0.5,Riskregister!$K$6+(Riskregister!$L$6-Riskregister!$K$6)*SQRT(X1594/2),Riskregister!$L$6-(Riskregister!$L$6-Riskregister!$K$6)*SQRT((1-X1594)/2)))</f>
        <v>3173394.4844739279</v>
      </c>
      <c r="Z1594" s="30">
        <f t="shared" ca="1" si="975"/>
        <v>0.83595829445483993</v>
      </c>
      <c r="AA1594" s="30">
        <f t="shared" ca="1" si="975"/>
        <v>0.9544114819685332</v>
      </c>
      <c r="AB1594" s="30">
        <f ca="1">IF(Riskregister!$E$7="",0,COUNTIF(BH$4:BH$53,"&lt;"&amp;Z1594)*IF(AA1594&lt;0.5,Riskregister!$K$7+(Riskregister!$L$7-Riskregister!$K$7)*SQRT(AA1594/2),Riskregister!$L$7-(Riskregister!$L$7-Riskregister!$K$7)*SQRT((1-AA1594)/2)))</f>
        <v>3124420.3167884327</v>
      </c>
      <c r="AC1594" s="30">
        <f t="shared" ca="1" si="976"/>
        <v>0.26417883513873497</v>
      </c>
      <c r="AD1594" s="30">
        <f t="shared" ca="1" si="976"/>
        <v>0.96978538423128502</v>
      </c>
      <c r="AE1594" s="30">
        <f ca="1">IF(Riskregister!$E$8="",0,COUNTIF(BI$4:BI$53,"&lt;"&amp;AC1594)*IF(AD1594&lt;0.5,Riskregister!$K$8+(Riskregister!$L$8-Riskregister!$K$8)*SQRT(AD1594/2),Riskregister!$L$8-(Riskregister!$L$8-Riskregister!$K$8)*SQRT((1-AD1594)/2)))</f>
        <v>8844629.1830490828</v>
      </c>
      <c r="AF1594" s="30">
        <f t="shared" ca="1" si="977"/>
        <v>0.3174575080335883</v>
      </c>
      <c r="AG1594" s="30">
        <f t="shared" ca="1" si="977"/>
        <v>0.78201175188581129</v>
      </c>
      <c r="AH1594" s="30">
        <f>IF(Riskregister!$E$9="",0,COUNTIF(BJ$4:BJ$53,"&lt;"&amp;AF1594)*IF(AG1594&lt;0.5,Riskregister!$K$9+(Riskregister!$L$9-Riskregister!$K$9)*SQRT(AG1594/2),Riskregister!$L$9-(Riskregister!$L$9-Riskregister!$K$9)*SQRT((1-AG1594)/2)))</f>
        <v>0</v>
      </c>
      <c r="AI1594" s="30">
        <f t="shared" ca="1" si="978"/>
        <v>0.76253855973329798</v>
      </c>
      <c r="AJ1594" s="30">
        <f t="shared" ca="1" si="978"/>
        <v>0.72284658441379612</v>
      </c>
      <c r="AK1594" s="30">
        <f>IF(Riskregister!$E$10="",0,COUNTIF(BK$4:BK$53,"&lt;"&amp;AI1594)*IF(AJ1594&lt;0.5,Riskregister!$K$10+(Riskregister!$L$10-Riskregister!$K$10)*SQRT(AJ1594/2),Riskregister!$L$10-(Riskregister!$L$10-Riskregister!$K$10)*SQRT((1-AJ1594)/2)))</f>
        <v>0</v>
      </c>
      <c r="AL1594" s="30">
        <f t="shared" ca="1" si="979"/>
        <v>0.74043249398549515</v>
      </c>
      <c r="AM1594" s="30">
        <f t="shared" ca="1" si="979"/>
        <v>0.48978679091490362</v>
      </c>
      <c r="AN1594" s="30">
        <f>IF(Riskregister!$E$11="",0,COUNTIF(BL$4:BL$53,"&lt;"&amp;AL1594)*IF(AM1594&lt;0.5,Riskregister!$K$11+(Riskregister!$L$11-Riskregister!$K$11)*SQRT(AM1594/2),Riskregister!$L$11-(Riskregister!$L$11-Riskregister!$K$11)*SQRT((1-AM1594)/2)))</f>
        <v>0</v>
      </c>
      <c r="AO1594" s="30">
        <f t="shared" ca="1" si="980"/>
        <v>0.73955707363048029</v>
      </c>
      <c r="AP1594" s="30">
        <f t="shared" ca="1" si="980"/>
        <v>0.8394044692246273</v>
      </c>
      <c r="AQ1594" s="30">
        <f>IF(Riskregister!$E$12="",0,COUNTIF(BM$4:BM$53,"&lt;"&amp;AO1594)*IF(AP1594&lt;0.5,Riskregister!$K$12+(Riskregister!$L$12-Riskregister!$K$12)*SQRT(AP1594/2),Riskregister!$L$12-(Riskregister!$L$12-Riskregister!$K$12)*SQRT((1-AP1594)/2)))</f>
        <v>0</v>
      </c>
      <c r="AR1594" s="30">
        <f t="shared" ca="1" si="981"/>
        <v>0.11653570140449188</v>
      </c>
      <c r="AS1594" s="30">
        <f t="shared" ca="1" si="981"/>
        <v>0.64312630611621369</v>
      </c>
      <c r="AT1594" s="30">
        <f>IF(Riskregister!$E$13="",0,COUNTIF(BN$4:BN$53,"&lt;"&amp;AR1594)*IF(AS1594&lt;0.5,Riskregister!$K$13+(Riskregister!$L$13-Riskregister!$K$13)*SQRT(AS1594/2),Riskregister!$L$13-(Riskregister!$L$13-Riskregister!$K$13)*SQRT((1-AS1594)/2)))</f>
        <v>0</v>
      </c>
      <c r="AU1594" s="30">
        <f t="shared" ca="1" si="982"/>
        <v>0.36151459966868094</v>
      </c>
      <c r="AV1594" s="30">
        <f t="shared" ca="1" si="982"/>
        <v>0.19614812830128048</v>
      </c>
      <c r="AW1594" s="30">
        <f>IF(Riskregister!$E$14="",0,COUNTIF(BO$4:BO$53,"&lt;"&amp;AU1594)*IF(AV1594&lt;0.5,Riskregister!$K$14+(Riskregister!$L$14-Riskregister!$K$14)*SQRT(AV1594/2),Riskregister!$L$14-(Riskregister!$L$14-Riskregister!$K$14)*SQRT((1-AV1594)/2)))</f>
        <v>0</v>
      </c>
      <c r="AX1594" s="30">
        <f t="shared" ca="1" si="983"/>
        <v>0.30101792830280993</v>
      </c>
      <c r="AY1594" s="30">
        <f t="shared" ca="1" si="983"/>
        <v>0.64681488531673403</v>
      </c>
      <c r="AZ1594" s="30">
        <f>IF(Riskregister!$E$15="",0,COUNTIF(BP$4:BP$53,"&lt;"&amp;AX1594)*IF(AY1594&lt;0.5,Riskregister!$K$15+(Riskregister!$L$15-Riskregister!$K$15)*SQRT(AY1594/2),Riskregister!$L$15-(Riskregister!$L$15-Riskregister!$K$15)*SQRT((1-AY1594)/2)))</f>
        <v>0</v>
      </c>
      <c r="BA1594" s="30">
        <f t="shared" ca="1" si="984"/>
        <v>0.67975270840351398</v>
      </c>
      <c r="BB1594" s="30">
        <f t="shared" ca="1" si="984"/>
        <v>2.7011093078757042E-3</v>
      </c>
      <c r="BC1594" s="30">
        <f>IF(Riskregister!$E$16="",0,COUNTIF(BQ$4:BQ$53,"&lt;"&amp;BA1594)*IF(BB1594&lt;0.5,Riskregister!$K$16+(Riskregister!$L$16-Riskregister!$K$16)*SQRT(BB1594/2),Riskregister!$L$16-(Riskregister!$L$16-Riskregister!$K$16)*SQRT((1-BB1594)/2)))</f>
        <v>0</v>
      </c>
      <c r="BD1594" s="30">
        <f t="shared" ca="1" si="948"/>
        <v>16466322.60251509</v>
      </c>
    </row>
    <row r="1595" spans="20:56" x14ac:dyDescent="0.35">
      <c r="T1595" s="30">
        <f t="shared" ca="1" si="973"/>
        <v>0.66771403611660396</v>
      </c>
      <c r="U1595" s="30">
        <f t="shared" ca="1" si="973"/>
        <v>0.83546097739214842</v>
      </c>
      <c r="V1595" s="30">
        <f ca="1">IF(Riskregister!$E$5="",0,COUNTIF(BF$4:BF$53,"&lt;"&amp;T1595)*IF(U1595&lt;0.5,Riskregister!$K$5+(Riskregister!$L$5-Riskregister!$K$5)*SQRT(U1595/2),Riskregister!$L$5-(Riskregister!$L$5-Riskregister!$K$5)*SQRT((1-U1595)/2)))</f>
        <v>1883712.0797222545</v>
      </c>
      <c r="W1595" s="30">
        <f t="shared" ca="1" si="974"/>
        <v>0.5991425836257529</v>
      </c>
      <c r="X1595" s="30">
        <f t="shared" ca="1" si="974"/>
        <v>0.54531964912740616</v>
      </c>
      <c r="Y1595" s="30">
        <f ca="1">IF(Riskregister!$E$6="",0,COUNTIF(BG$4:BG$53,"&lt;"&amp;W1595)*IF(X1595&lt;0.5,Riskregister!$K$6+(Riskregister!$L$6-Riskregister!$K$6)*SQRT(X1595/2),Riskregister!$L$6-(Riskregister!$L$6-Riskregister!$K$6)*SQRT((1-X1595)/2)))</f>
        <v>2283512.6934187924</v>
      </c>
      <c r="Z1595" s="30">
        <f t="shared" ca="1" si="975"/>
        <v>0.11512836626175516</v>
      </c>
      <c r="AA1595" s="30">
        <f t="shared" ca="1" si="975"/>
        <v>0.60892846474247053</v>
      </c>
      <c r="AB1595" s="30">
        <f ca="1">IF(Riskregister!$E$7="",0,COUNTIF(BH$4:BH$53,"&lt;"&amp;Z1595)*IF(AA1595&lt;0.5,Riskregister!$K$7+(Riskregister!$L$7-Riskregister!$K$7)*SQRT(AA1595/2),Riskregister!$L$7-(Riskregister!$L$7-Riskregister!$K$7)*SQRT((1-AA1595)/2)))</f>
        <v>735696.02218943555</v>
      </c>
      <c r="AC1595" s="30">
        <f t="shared" ca="1" si="976"/>
        <v>0.87814598703603541</v>
      </c>
      <c r="AD1595" s="30">
        <f t="shared" ca="1" si="976"/>
        <v>0.53106366546838579</v>
      </c>
      <c r="AE1595" s="30">
        <f ca="1">IF(Riskregister!$E$8="",0,COUNTIF(BI$4:BI$53,"&lt;"&amp;AC1595)*IF(AD1595&lt;0.5,Riskregister!$K$8+(Riskregister!$L$8-Riskregister!$K$8)*SQRT(AD1595/2),Riskregister!$L$8-(Riskregister!$L$8-Riskregister!$K$8)*SQRT((1-AD1595)/2)))</f>
        <v>13620850.410837287</v>
      </c>
      <c r="AF1595" s="30">
        <f t="shared" ca="1" si="977"/>
        <v>0.19055817850072698</v>
      </c>
      <c r="AG1595" s="30">
        <f t="shared" ca="1" si="977"/>
        <v>0.31199058921317346</v>
      </c>
      <c r="AH1595" s="30">
        <f>IF(Riskregister!$E$9="",0,COUNTIF(BJ$4:BJ$53,"&lt;"&amp;AF1595)*IF(AG1595&lt;0.5,Riskregister!$K$9+(Riskregister!$L$9-Riskregister!$K$9)*SQRT(AG1595/2),Riskregister!$L$9-(Riskregister!$L$9-Riskregister!$K$9)*SQRT((1-AG1595)/2)))</f>
        <v>0</v>
      </c>
      <c r="AI1595" s="30">
        <f t="shared" ca="1" si="978"/>
        <v>2.7019141080037445E-2</v>
      </c>
      <c r="AJ1595" s="30">
        <f t="shared" ca="1" si="978"/>
        <v>0.24731642452085978</v>
      </c>
      <c r="AK1595" s="30">
        <f>IF(Riskregister!$E$10="",0,COUNTIF(BK$4:BK$53,"&lt;"&amp;AI1595)*IF(AJ1595&lt;0.5,Riskregister!$K$10+(Riskregister!$L$10-Riskregister!$K$10)*SQRT(AJ1595/2),Riskregister!$L$10-(Riskregister!$L$10-Riskregister!$K$10)*SQRT((1-AJ1595)/2)))</f>
        <v>0</v>
      </c>
      <c r="AL1595" s="30">
        <f t="shared" ca="1" si="979"/>
        <v>0.35850693361162256</v>
      </c>
      <c r="AM1595" s="30">
        <f t="shared" ca="1" si="979"/>
        <v>0.39784963728396583</v>
      </c>
      <c r="AN1595" s="30">
        <f>IF(Riskregister!$E$11="",0,COUNTIF(BL$4:BL$53,"&lt;"&amp;AL1595)*IF(AM1595&lt;0.5,Riskregister!$K$11+(Riskregister!$L$11-Riskregister!$K$11)*SQRT(AM1595/2),Riskregister!$L$11-(Riskregister!$L$11-Riskregister!$K$11)*SQRT((1-AM1595)/2)))</f>
        <v>0</v>
      </c>
      <c r="AO1595" s="30">
        <f t="shared" ca="1" si="980"/>
        <v>0.27709301279033716</v>
      </c>
      <c r="AP1595" s="30">
        <f t="shared" ca="1" si="980"/>
        <v>0.34702374608448239</v>
      </c>
      <c r="AQ1595" s="30">
        <f>IF(Riskregister!$E$12="",0,COUNTIF(BM$4:BM$53,"&lt;"&amp;AO1595)*IF(AP1595&lt;0.5,Riskregister!$K$12+(Riskregister!$L$12-Riskregister!$K$12)*SQRT(AP1595/2),Riskregister!$L$12-(Riskregister!$L$12-Riskregister!$K$12)*SQRT((1-AP1595)/2)))</f>
        <v>0</v>
      </c>
      <c r="AR1595" s="30">
        <f t="shared" ca="1" si="981"/>
        <v>0.62422960443930686</v>
      </c>
      <c r="AS1595" s="30">
        <f t="shared" ca="1" si="981"/>
        <v>0.4523511484617867</v>
      </c>
      <c r="AT1595" s="30">
        <f>IF(Riskregister!$E$13="",0,COUNTIF(BN$4:BN$53,"&lt;"&amp;AR1595)*IF(AS1595&lt;0.5,Riskregister!$K$13+(Riskregister!$L$13-Riskregister!$K$13)*SQRT(AS1595/2),Riskregister!$L$13-(Riskregister!$L$13-Riskregister!$K$13)*SQRT((1-AS1595)/2)))</f>
        <v>0</v>
      </c>
      <c r="AU1595" s="30">
        <f t="shared" ca="1" si="982"/>
        <v>0.3064549615542943</v>
      </c>
      <c r="AV1595" s="30">
        <f t="shared" ca="1" si="982"/>
        <v>6.957713904658247E-2</v>
      </c>
      <c r="AW1595" s="30">
        <f>IF(Riskregister!$E$14="",0,COUNTIF(BO$4:BO$53,"&lt;"&amp;AU1595)*IF(AV1595&lt;0.5,Riskregister!$K$14+(Riskregister!$L$14-Riskregister!$K$14)*SQRT(AV1595/2),Riskregister!$L$14-(Riskregister!$L$14-Riskregister!$K$14)*SQRT((1-AV1595)/2)))</f>
        <v>0</v>
      </c>
      <c r="AX1595" s="30">
        <f t="shared" ca="1" si="983"/>
        <v>0.27630130788899887</v>
      </c>
      <c r="AY1595" s="30">
        <f t="shared" ca="1" si="983"/>
        <v>0.65649748217773574</v>
      </c>
      <c r="AZ1595" s="30">
        <f>IF(Riskregister!$E$15="",0,COUNTIF(BP$4:BP$53,"&lt;"&amp;AX1595)*IF(AY1595&lt;0.5,Riskregister!$K$15+(Riskregister!$L$15-Riskregister!$K$15)*SQRT(AY1595/2),Riskregister!$L$15-(Riskregister!$L$15-Riskregister!$K$15)*SQRT((1-AY1595)/2)))</f>
        <v>0</v>
      </c>
      <c r="BA1595" s="30">
        <f t="shared" ca="1" si="984"/>
        <v>6.9743547688450813E-2</v>
      </c>
      <c r="BB1595" s="30">
        <f t="shared" ca="1" si="984"/>
        <v>0.55700183512716472</v>
      </c>
      <c r="BC1595" s="30">
        <f>IF(Riskregister!$E$16="",0,COUNTIF(BQ$4:BQ$53,"&lt;"&amp;BA1595)*IF(BB1595&lt;0.5,Riskregister!$K$16+(Riskregister!$L$16-Riskregister!$K$16)*SQRT(BB1595/2),Riskregister!$L$16-(Riskregister!$L$16-Riskregister!$K$16)*SQRT((1-BB1595)/2)))</f>
        <v>0</v>
      </c>
      <c r="BD1595" s="30">
        <f t="shared" ca="1" si="948"/>
        <v>18523771.206167769</v>
      </c>
    </row>
    <row r="1596" spans="20:56" x14ac:dyDescent="0.35">
      <c r="T1596" s="30">
        <f t="shared" ca="1" si="973"/>
        <v>0.38023296358399838</v>
      </c>
      <c r="U1596" s="30">
        <f t="shared" ca="1" si="973"/>
        <v>0.24363221750611308</v>
      </c>
      <c r="V1596" s="30">
        <f ca="1">IF(Riskregister!$E$5="",0,COUNTIF(BF$4:BF$53,"&lt;"&amp;T1596)*IF(U1596&lt;0.5,Riskregister!$K$5+(Riskregister!$L$5-Riskregister!$K$5)*SQRT(U1596/2),Riskregister!$L$5-(Riskregister!$L$5-Riskregister!$K$5)*SQRT((1-U1596)/2)))</f>
        <v>921179.22089417896</v>
      </c>
      <c r="W1596" s="30">
        <f t="shared" ca="1" si="974"/>
        <v>0.32039300806506821</v>
      </c>
      <c r="X1596" s="30">
        <f t="shared" ca="1" si="974"/>
        <v>0.50181407617180496</v>
      </c>
      <c r="Y1596" s="30">
        <f ca="1">IF(Riskregister!$E$6="",0,COUNTIF(BG$4:BG$53,"&lt;"&amp;W1596)*IF(X1596&lt;0.5,Riskregister!$K$6+(Riskregister!$L$6-Riskregister!$K$6)*SQRT(X1596/2),Riskregister!$L$6-(Riskregister!$L$6-Riskregister!$K$6)*SQRT((1-X1596)/2)))</f>
        <v>1101634.1521397443</v>
      </c>
      <c r="Z1596" s="30">
        <f t="shared" ca="1" si="975"/>
        <v>0.43719832699199968</v>
      </c>
      <c r="AA1596" s="30">
        <f t="shared" ca="1" si="975"/>
        <v>0.29157934121421192</v>
      </c>
      <c r="AB1596" s="30">
        <f ca="1">IF(Riskregister!$E$7="",0,COUNTIF(BH$4:BH$53,"&lt;"&amp;Z1596)*IF(AA1596&lt;0.5,Riskregister!$K$7+(Riskregister!$L$7-Riskregister!$K$7)*SQRT(AA1596/2),Riskregister!$L$7-(Riskregister!$L$7-Riskregister!$K$7)*SQRT((1-AA1596)/2)))</f>
        <v>1101830.6849811482</v>
      </c>
      <c r="AC1596" s="30">
        <f t="shared" ca="1" si="976"/>
        <v>0.93304404927214857</v>
      </c>
      <c r="AD1596" s="30">
        <f t="shared" ca="1" si="976"/>
        <v>1.4653601272850536E-2</v>
      </c>
      <c r="AE1596" s="30">
        <f ca="1">IF(Riskregister!$E$8="",0,COUNTIF(BI$4:BI$53,"&lt;"&amp;AC1596)*IF(AD1596&lt;0.5,Riskregister!$K$8+(Riskregister!$L$8-Riskregister!$K$8)*SQRT(AD1596/2),Riskregister!$L$8-(Riskregister!$L$8-Riskregister!$K$8)*SQRT((1-AD1596)/2)))</f>
        <v>3511523.2167354808</v>
      </c>
      <c r="AF1596" s="30">
        <f t="shared" ca="1" si="977"/>
        <v>0.46256441590836705</v>
      </c>
      <c r="AG1596" s="30">
        <f t="shared" ca="1" si="977"/>
        <v>0.96683587442370489</v>
      </c>
      <c r="AH1596" s="30">
        <f>IF(Riskregister!$E$9="",0,COUNTIF(BJ$4:BJ$53,"&lt;"&amp;AF1596)*IF(AG1596&lt;0.5,Riskregister!$K$9+(Riskregister!$L$9-Riskregister!$K$9)*SQRT(AG1596/2),Riskregister!$L$9-(Riskregister!$L$9-Riskregister!$K$9)*SQRT((1-AG1596)/2)))</f>
        <v>0</v>
      </c>
      <c r="AI1596" s="30">
        <f t="shared" ca="1" si="978"/>
        <v>0.233153022049856</v>
      </c>
      <c r="AJ1596" s="30">
        <f t="shared" ca="1" si="978"/>
        <v>0.45851885027200623</v>
      </c>
      <c r="AK1596" s="30">
        <f>IF(Riskregister!$E$10="",0,COUNTIF(BK$4:BK$53,"&lt;"&amp;AI1596)*IF(AJ1596&lt;0.5,Riskregister!$K$10+(Riskregister!$L$10-Riskregister!$K$10)*SQRT(AJ1596/2),Riskregister!$L$10-(Riskregister!$L$10-Riskregister!$K$10)*SQRT((1-AJ1596)/2)))</f>
        <v>0</v>
      </c>
      <c r="AL1596" s="30">
        <f t="shared" ca="1" si="979"/>
        <v>0.77024581496782696</v>
      </c>
      <c r="AM1596" s="30">
        <f t="shared" ca="1" si="979"/>
        <v>0.80135437503989371</v>
      </c>
      <c r="AN1596" s="30">
        <f>IF(Riskregister!$E$11="",0,COUNTIF(BL$4:BL$53,"&lt;"&amp;AL1596)*IF(AM1596&lt;0.5,Riskregister!$K$11+(Riskregister!$L$11-Riskregister!$K$11)*SQRT(AM1596/2),Riskregister!$L$11-(Riskregister!$L$11-Riskregister!$K$11)*SQRT((1-AM1596)/2)))</f>
        <v>0</v>
      </c>
      <c r="AO1596" s="30">
        <f t="shared" ca="1" si="980"/>
        <v>0.22115393595237298</v>
      </c>
      <c r="AP1596" s="30">
        <f t="shared" ca="1" si="980"/>
        <v>0.47192023416448814</v>
      </c>
      <c r="AQ1596" s="30">
        <f>IF(Riskregister!$E$12="",0,COUNTIF(BM$4:BM$53,"&lt;"&amp;AO1596)*IF(AP1596&lt;0.5,Riskregister!$K$12+(Riskregister!$L$12-Riskregister!$K$12)*SQRT(AP1596/2),Riskregister!$L$12-(Riskregister!$L$12-Riskregister!$K$12)*SQRT((1-AP1596)/2)))</f>
        <v>0</v>
      </c>
      <c r="AR1596" s="30">
        <f t="shared" ca="1" si="981"/>
        <v>0.2138666363559576</v>
      </c>
      <c r="AS1596" s="30">
        <f t="shared" ca="1" si="981"/>
        <v>0.74785245575910553</v>
      </c>
      <c r="AT1596" s="30">
        <f>IF(Riskregister!$E$13="",0,COUNTIF(BN$4:BN$53,"&lt;"&amp;AR1596)*IF(AS1596&lt;0.5,Riskregister!$K$13+(Riskregister!$L$13-Riskregister!$K$13)*SQRT(AS1596/2),Riskregister!$L$13-(Riskregister!$L$13-Riskregister!$K$13)*SQRT((1-AS1596)/2)))</f>
        <v>0</v>
      </c>
      <c r="AU1596" s="30">
        <f t="shared" ca="1" si="982"/>
        <v>0.91283707021121963</v>
      </c>
      <c r="AV1596" s="30">
        <f t="shared" ca="1" si="982"/>
        <v>4.1613794073913524E-2</v>
      </c>
      <c r="AW1596" s="30">
        <f>IF(Riskregister!$E$14="",0,COUNTIF(BO$4:BO$53,"&lt;"&amp;AU1596)*IF(AV1596&lt;0.5,Riskregister!$K$14+(Riskregister!$L$14-Riskregister!$K$14)*SQRT(AV1596/2),Riskregister!$L$14-(Riskregister!$L$14-Riskregister!$K$14)*SQRT((1-AV1596)/2)))</f>
        <v>0</v>
      </c>
      <c r="AX1596" s="30">
        <f t="shared" ca="1" si="983"/>
        <v>0.94276200005238697</v>
      </c>
      <c r="AY1596" s="30">
        <f t="shared" ca="1" si="983"/>
        <v>0.91310269351843876</v>
      </c>
      <c r="AZ1596" s="30">
        <f>IF(Riskregister!$E$15="",0,COUNTIF(BP$4:BP$53,"&lt;"&amp;AX1596)*IF(AY1596&lt;0.5,Riskregister!$K$15+(Riskregister!$L$15-Riskregister!$K$15)*SQRT(AY1596/2),Riskregister!$L$15-(Riskregister!$L$15-Riskregister!$K$15)*SQRT((1-AY1596)/2)))</f>
        <v>0</v>
      </c>
      <c r="BA1596" s="30">
        <f t="shared" ca="1" si="984"/>
        <v>0.47020309257300386</v>
      </c>
      <c r="BB1596" s="30">
        <f t="shared" ca="1" si="984"/>
        <v>0.20563582408577719</v>
      </c>
      <c r="BC1596" s="30">
        <f>IF(Riskregister!$E$16="",0,COUNTIF(BQ$4:BQ$53,"&lt;"&amp;BA1596)*IF(BB1596&lt;0.5,Riskregister!$K$16+(Riskregister!$L$16-Riskregister!$K$16)*SQRT(BB1596/2),Riskregister!$L$16-(Riskregister!$L$16-Riskregister!$K$16)*SQRT((1-BB1596)/2)))</f>
        <v>0</v>
      </c>
      <c r="BD1596" s="30">
        <f t="shared" ca="1" si="948"/>
        <v>6636167.2747505521</v>
      </c>
    </row>
    <row r="1597" spans="20:56" x14ac:dyDescent="0.35">
      <c r="T1597" s="30">
        <f t="shared" ca="1" si="973"/>
        <v>0.45404226344559173</v>
      </c>
      <c r="U1597" s="30">
        <f t="shared" ca="1" si="973"/>
        <v>0.45383040387905105</v>
      </c>
      <c r="V1597" s="30">
        <f ca="1">IF(Riskregister!$E$5="",0,COUNTIF(BF$4:BF$53,"&lt;"&amp;T1597)*IF(U1597&lt;0.5,Riskregister!$K$5+(Riskregister!$L$5-Riskregister!$K$5)*SQRT(U1597/2),Riskregister!$L$5-(Riskregister!$L$5-Riskregister!$K$5)*SQRT((1-U1597)/2)))</f>
        <v>1093080.8312605696</v>
      </c>
      <c r="W1597" s="30">
        <f t="shared" ca="1" si="974"/>
        <v>0.53662762717094781</v>
      </c>
      <c r="X1597" s="30">
        <f t="shared" ca="1" si="974"/>
        <v>0.36638016649518101</v>
      </c>
      <c r="Y1597" s="30">
        <f ca="1">IF(Riskregister!$E$6="",0,COUNTIF(BG$4:BG$53,"&lt;"&amp;W1597)*IF(X1597&lt;0.5,Riskregister!$K$6+(Riskregister!$L$6-Riskregister!$K$6)*SQRT(X1597/2),Riskregister!$L$6-(Riskregister!$L$6-Riskregister!$K$6)*SQRT((1-X1597)/2)))</f>
        <v>1940825.5835391534</v>
      </c>
      <c r="Z1597" s="30">
        <f t="shared" ca="1" si="975"/>
        <v>0.37062070724805318</v>
      </c>
      <c r="AA1597" s="30">
        <f t="shared" ca="1" si="975"/>
        <v>0.69716358454685534</v>
      </c>
      <c r="AB1597" s="30">
        <f ca="1">IF(Riskregister!$E$7="",0,COUNTIF(BH$4:BH$53,"&lt;"&amp;Z1597)*IF(AA1597&lt;0.5,Riskregister!$K$7+(Riskregister!$L$7-Riskregister!$K$7)*SQRT(AA1597/2),Riskregister!$L$7-(Riskregister!$L$7-Riskregister!$K$7)*SQRT((1-AA1597)/2)))</f>
        <v>1319031.3801924293</v>
      </c>
      <c r="AC1597" s="30">
        <f t="shared" ca="1" si="976"/>
        <v>0.29062460143934343</v>
      </c>
      <c r="AD1597" s="30">
        <f t="shared" ca="1" si="976"/>
        <v>0.91850049882581786</v>
      </c>
      <c r="AE1597" s="30">
        <f ca="1">IF(Riskregister!$E$8="",0,COUNTIF(BI$4:BI$53,"&lt;"&amp;AC1597)*IF(AD1597&lt;0.5,Riskregister!$K$8+(Riskregister!$L$8-Riskregister!$K$8)*SQRT(AD1597/2),Riskregister!$L$8-(Riskregister!$L$8-Riskregister!$K$8)*SQRT((1-AD1597)/2)))</f>
        <v>8102462.6586347856</v>
      </c>
      <c r="AF1597" s="30">
        <f t="shared" ca="1" si="977"/>
        <v>0.95725683772634673</v>
      </c>
      <c r="AG1597" s="30">
        <f t="shared" ca="1" si="977"/>
        <v>0.72169829412006103</v>
      </c>
      <c r="AH1597" s="30">
        <f>IF(Riskregister!$E$9="",0,COUNTIF(BJ$4:BJ$53,"&lt;"&amp;AF1597)*IF(AG1597&lt;0.5,Riskregister!$K$9+(Riskregister!$L$9-Riskregister!$K$9)*SQRT(AG1597/2),Riskregister!$L$9-(Riskregister!$L$9-Riskregister!$K$9)*SQRT((1-AG1597)/2)))</f>
        <v>0</v>
      </c>
      <c r="AI1597" s="30">
        <f t="shared" ca="1" si="978"/>
        <v>0.44946611453368002</v>
      </c>
      <c r="AJ1597" s="30">
        <f t="shared" ca="1" si="978"/>
        <v>0.98253474893333748</v>
      </c>
      <c r="AK1597" s="30">
        <f>IF(Riskregister!$E$10="",0,COUNTIF(BK$4:BK$53,"&lt;"&amp;AI1597)*IF(AJ1597&lt;0.5,Riskregister!$K$10+(Riskregister!$L$10-Riskregister!$K$10)*SQRT(AJ1597/2),Riskregister!$L$10-(Riskregister!$L$10-Riskregister!$K$10)*SQRT((1-AJ1597)/2)))</f>
        <v>0</v>
      </c>
      <c r="AL1597" s="30">
        <f t="shared" ca="1" si="979"/>
        <v>0.4189899945539205</v>
      </c>
      <c r="AM1597" s="30">
        <f t="shared" ca="1" si="979"/>
        <v>0.96834300151331598</v>
      </c>
      <c r="AN1597" s="30">
        <f>IF(Riskregister!$E$11="",0,COUNTIF(BL$4:BL$53,"&lt;"&amp;AL1597)*IF(AM1597&lt;0.5,Riskregister!$K$11+(Riskregister!$L$11-Riskregister!$K$11)*SQRT(AM1597/2),Riskregister!$L$11-(Riskregister!$L$11-Riskregister!$K$11)*SQRT((1-AM1597)/2)))</f>
        <v>0</v>
      </c>
      <c r="AO1597" s="30">
        <f t="shared" ca="1" si="980"/>
        <v>0.59704272735172292</v>
      </c>
      <c r="AP1597" s="30">
        <f t="shared" ca="1" si="980"/>
        <v>0.78787476236421161</v>
      </c>
      <c r="AQ1597" s="30">
        <f>IF(Riskregister!$E$12="",0,COUNTIF(BM$4:BM$53,"&lt;"&amp;AO1597)*IF(AP1597&lt;0.5,Riskregister!$K$12+(Riskregister!$L$12-Riskregister!$K$12)*SQRT(AP1597/2),Riskregister!$L$12-(Riskregister!$L$12-Riskregister!$K$12)*SQRT((1-AP1597)/2)))</f>
        <v>0</v>
      </c>
      <c r="AR1597" s="30">
        <f t="shared" ca="1" si="981"/>
        <v>0.89012377370437301</v>
      </c>
      <c r="AS1597" s="30">
        <f t="shared" ca="1" si="981"/>
        <v>0.58907903075677914</v>
      </c>
      <c r="AT1597" s="30">
        <f>IF(Riskregister!$E$13="",0,COUNTIF(BN$4:BN$53,"&lt;"&amp;AR1597)*IF(AS1597&lt;0.5,Riskregister!$K$13+(Riskregister!$L$13-Riskregister!$K$13)*SQRT(AS1597/2),Riskregister!$L$13-(Riskregister!$L$13-Riskregister!$K$13)*SQRT((1-AS1597)/2)))</f>
        <v>0</v>
      </c>
      <c r="AU1597" s="30">
        <f t="shared" ca="1" si="982"/>
        <v>0.15990544333319778</v>
      </c>
      <c r="AV1597" s="30">
        <f t="shared" ca="1" si="982"/>
        <v>0.79746323440905076</v>
      </c>
      <c r="AW1597" s="30">
        <f>IF(Riskregister!$E$14="",0,COUNTIF(BO$4:BO$53,"&lt;"&amp;AU1597)*IF(AV1597&lt;0.5,Riskregister!$K$14+(Riskregister!$L$14-Riskregister!$K$14)*SQRT(AV1597/2),Riskregister!$L$14-(Riskregister!$L$14-Riskregister!$K$14)*SQRT((1-AV1597)/2)))</f>
        <v>0</v>
      </c>
      <c r="AX1597" s="30">
        <f t="shared" ca="1" si="983"/>
        <v>0.78207550750936872</v>
      </c>
      <c r="AY1597" s="30">
        <f t="shared" ca="1" si="983"/>
        <v>0.20866930965386687</v>
      </c>
      <c r="AZ1597" s="30">
        <f>IF(Riskregister!$E$15="",0,COUNTIF(BP$4:BP$53,"&lt;"&amp;AX1597)*IF(AY1597&lt;0.5,Riskregister!$K$15+(Riskregister!$L$15-Riskregister!$K$15)*SQRT(AY1597/2),Riskregister!$L$15-(Riskregister!$L$15-Riskregister!$K$15)*SQRT((1-AY1597)/2)))</f>
        <v>0</v>
      </c>
      <c r="BA1597" s="30">
        <f t="shared" ca="1" si="984"/>
        <v>0.71359434443219694</v>
      </c>
      <c r="BB1597" s="30">
        <f t="shared" ca="1" si="984"/>
        <v>0.13733040116789919</v>
      </c>
      <c r="BC1597" s="30">
        <f>IF(Riskregister!$E$16="",0,COUNTIF(BQ$4:BQ$53,"&lt;"&amp;BA1597)*IF(BB1597&lt;0.5,Riskregister!$K$16+(Riskregister!$L$16-Riskregister!$K$16)*SQRT(BB1597/2),Riskregister!$L$16-(Riskregister!$L$16-Riskregister!$K$16)*SQRT((1-BB1597)/2)))</f>
        <v>0</v>
      </c>
      <c r="BD1597" s="30">
        <f t="shared" ca="1" si="948"/>
        <v>12455400.453626938</v>
      </c>
    </row>
    <row r="1598" spans="20:56" x14ac:dyDescent="0.35">
      <c r="T1598" s="30">
        <f t="shared" ca="1" si="973"/>
        <v>0.12687697062744085</v>
      </c>
      <c r="U1598" s="30">
        <f t="shared" ca="1" si="973"/>
        <v>1.6140272595453031E-2</v>
      </c>
      <c r="V1598" s="30">
        <f ca="1">IF(Riskregister!$E$5="",0,COUNTIF(BF$4:BF$53,"&lt;"&amp;T1598)*IF(U1598&lt;0.5,Riskregister!$K$5+(Riskregister!$L$5-Riskregister!$K$5)*SQRT(U1598/2),Riskregister!$L$5-(Riskregister!$L$5-Riskregister!$K$5)*SQRT((1-U1598)/2)))</f>
        <v>380850.54360459477</v>
      </c>
      <c r="W1598" s="30">
        <f t="shared" ca="1" si="974"/>
        <v>0.88398698304393386</v>
      </c>
      <c r="X1598" s="30">
        <f t="shared" ca="1" si="974"/>
        <v>0.15017410608564097</v>
      </c>
      <c r="Y1598" s="30">
        <f ca="1">IF(Riskregister!$E$6="",0,COUNTIF(BG$4:BG$53,"&lt;"&amp;W1598)*IF(X1598&lt;0.5,Riskregister!$K$6+(Riskregister!$L$6-Riskregister!$K$6)*SQRT(X1598/2),Riskregister!$L$6-(Riskregister!$L$6-Riskregister!$K$6)*SQRT((1-X1598)/2)))</f>
        <v>2772945.2171157245</v>
      </c>
      <c r="Z1598" s="30">
        <f t="shared" ca="1" si="975"/>
        <v>0.27052475186569469</v>
      </c>
      <c r="AA1598" s="30">
        <f t="shared" ca="1" si="975"/>
        <v>5.9997583706409396E-2</v>
      </c>
      <c r="AB1598" s="30">
        <f ca="1">IF(Riskregister!$E$7="",0,COUNTIF(BH$4:BH$53,"&lt;"&amp;Z1598)*IF(AA1598&lt;0.5,Riskregister!$K$7+(Riskregister!$L$7-Riskregister!$K$7)*SQRT(AA1598/2),Riskregister!$L$7-(Riskregister!$L$7-Riskregister!$K$7)*SQRT((1-AA1598)/2)))</f>
        <v>553102.78792917659</v>
      </c>
      <c r="AC1598" s="30">
        <f t="shared" ca="1" si="976"/>
        <v>8.442505037794179E-2</v>
      </c>
      <c r="AD1598" s="30">
        <f t="shared" ca="1" si="976"/>
        <v>0.29276847865925071</v>
      </c>
      <c r="AE1598" s="30">
        <f ca="1">IF(Riskregister!$E$8="",0,COUNTIF(BI$4:BI$53,"&lt;"&amp;AC1598)*IF(AD1598&lt;0.5,Riskregister!$K$8+(Riskregister!$L$8-Riskregister!$K$8)*SQRT(AD1598/2),Riskregister!$L$8-(Riskregister!$L$8-Riskregister!$K$8)*SQRT((1-AD1598)/2)))</f>
        <v>2098229.0862933523</v>
      </c>
      <c r="AF1598" s="30">
        <f t="shared" ca="1" si="977"/>
        <v>0.70466910020595652</v>
      </c>
      <c r="AG1598" s="30">
        <f t="shared" ca="1" si="977"/>
        <v>8.070467634468359E-2</v>
      </c>
      <c r="AH1598" s="30">
        <f>IF(Riskregister!$E$9="",0,COUNTIF(BJ$4:BJ$53,"&lt;"&amp;AF1598)*IF(AG1598&lt;0.5,Riskregister!$K$9+(Riskregister!$L$9-Riskregister!$K$9)*SQRT(AG1598/2),Riskregister!$L$9-(Riskregister!$L$9-Riskregister!$K$9)*SQRT((1-AG1598)/2)))</f>
        <v>0</v>
      </c>
      <c r="AI1598" s="30">
        <f t="shared" ca="1" si="978"/>
        <v>0.3657343960743441</v>
      </c>
      <c r="AJ1598" s="30">
        <f t="shared" ca="1" si="978"/>
        <v>0.77862003147087966</v>
      </c>
      <c r="AK1598" s="30">
        <f>IF(Riskregister!$E$10="",0,COUNTIF(BK$4:BK$53,"&lt;"&amp;AI1598)*IF(AJ1598&lt;0.5,Riskregister!$K$10+(Riskregister!$L$10-Riskregister!$K$10)*SQRT(AJ1598/2),Riskregister!$L$10-(Riskregister!$L$10-Riskregister!$K$10)*SQRT((1-AJ1598)/2)))</f>
        <v>0</v>
      </c>
      <c r="AL1598" s="30">
        <f t="shared" ca="1" si="979"/>
        <v>0.10703612463220213</v>
      </c>
      <c r="AM1598" s="30">
        <f t="shared" ca="1" si="979"/>
        <v>0.99481328808822644</v>
      </c>
      <c r="AN1598" s="30">
        <f>IF(Riskregister!$E$11="",0,COUNTIF(BL$4:BL$53,"&lt;"&amp;AL1598)*IF(AM1598&lt;0.5,Riskregister!$K$11+(Riskregister!$L$11-Riskregister!$K$11)*SQRT(AM1598/2),Riskregister!$L$11-(Riskregister!$L$11-Riskregister!$K$11)*SQRT((1-AM1598)/2)))</f>
        <v>0</v>
      </c>
      <c r="AO1598" s="30">
        <f t="shared" ca="1" si="980"/>
        <v>0.11250897861347187</v>
      </c>
      <c r="AP1598" s="30">
        <f t="shared" ca="1" si="980"/>
        <v>0.27349000507044108</v>
      </c>
      <c r="AQ1598" s="30">
        <f>IF(Riskregister!$E$12="",0,COUNTIF(BM$4:BM$53,"&lt;"&amp;AO1598)*IF(AP1598&lt;0.5,Riskregister!$K$12+(Riskregister!$L$12-Riskregister!$K$12)*SQRT(AP1598/2),Riskregister!$L$12-(Riskregister!$L$12-Riskregister!$K$12)*SQRT((1-AP1598)/2)))</f>
        <v>0</v>
      </c>
      <c r="AR1598" s="30">
        <f t="shared" ca="1" si="981"/>
        <v>0.58154346638695864</v>
      </c>
      <c r="AS1598" s="30">
        <f t="shared" ca="1" si="981"/>
        <v>0.23452209780516609</v>
      </c>
      <c r="AT1598" s="30">
        <f>IF(Riskregister!$E$13="",0,COUNTIF(BN$4:BN$53,"&lt;"&amp;AR1598)*IF(AS1598&lt;0.5,Riskregister!$K$13+(Riskregister!$L$13-Riskregister!$K$13)*SQRT(AS1598/2),Riskregister!$L$13-(Riskregister!$L$13-Riskregister!$K$13)*SQRT((1-AS1598)/2)))</f>
        <v>0</v>
      </c>
      <c r="AU1598" s="30">
        <f t="shared" ca="1" si="982"/>
        <v>0.35071799219130284</v>
      </c>
      <c r="AV1598" s="30">
        <f t="shared" ca="1" si="982"/>
        <v>1.9275881307961429E-2</v>
      </c>
      <c r="AW1598" s="30">
        <f>IF(Riskregister!$E$14="",0,COUNTIF(BO$4:BO$53,"&lt;"&amp;AU1598)*IF(AV1598&lt;0.5,Riskregister!$K$14+(Riskregister!$L$14-Riskregister!$K$14)*SQRT(AV1598/2),Riskregister!$L$14-(Riskregister!$L$14-Riskregister!$K$14)*SQRT((1-AV1598)/2)))</f>
        <v>0</v>
      </c>
      <c r="AX1598" s="30">
        <f t="shared" ca="1" si="983"/>
        <v>0.12244099507862838</v>
      </c>
      <c r="AY1598" s="30">
        <f t="shared" ca="1" si="983"/>
        <v>0.38285920001426921</v>
      </c>
      <c r="AZ1598" s="30">
        <f>IF(Riskregister!$E$15="",0,COUNTIF(BP$4:BP$53,"&lt;"&amp;AX1598)*IF(AY1598&lt;0.5,Riskregister!$K$15+(Riskregister!$L$15-Riskregister!$K$15)*SQRT(AY1598/2),Riskregister!$L$15-(Riskregister!$L$15-Riskregister!$K$15)*SQRT((1-AY1598)/2)))</f>
        <v>0</v>
      </c>
      <c r="BA1598" s="30">
        <f t="shared" ca="1" si="984"/>
        <v>0.71020128410017991</v>
      </c>
      <c r="BB1598" s="30">
        <f t="shared" ca="1" si="984"/>
        <v>2.8386549260599803E-2</v>
      </c>
      <c r="BC1598" s="30">
        <f>IF(Riskregister!$E$16="",0,COUNTIF(BQ$4:BQ$53,"&lt;"&amp;BA1598)*IF(BB1598&lt;0.5,Riskregister!$K$16+(Riskregister!$L$16-Riskregister!$K$16)*SQRT(BB1598/2),Riskregister!$L$16-(Riskregister!$L$16-Riskregister!$K$16)*SQRT((1-BB1598)/2)))</f>
        <v>0</v>
      </c>
      <c r="BD1598" s="30">
        <f t="shared" ca="1" si="948"/>
        <v>5805127.6349428482</v>
      </c>
    </row>
    <row r="1599" spans="20:56" x14ac:dyDescent="0.35">
      <c r="T1599" s="30">
        <f t="shared" ca="1" si="973"/>
        <v>0.19924459717997023</v>
      </c>
      <c r="U1599" s="30">
        <f t="shared" ca="1" si="973"/>
        <v>0.7661925668548657</v>
      </c>
      <c r="V1599" s="30">
        <f ca="1">IF(Riskregister!$E$5="",0,COUNTIF(BF$4:BF$53,"&lt;"&amp;T1599)*IF(U1599&lt;0.5,Riskregister!$K$5+(Riskregister!$L$5-Riskregister!$K$5)*SQRT(U1599/2),Riskregister!$L$5-(Riskregister!$L$5-Riskregister!$K$5)*SQRT((1-U1599)/2)))</f>
        <v>892279.33052233979</v>
      </c>
      <c r="W1599" s="30">
        <f t="shared" ca="1" si="974"/>
        <v>0.55304610921226549</v>
      </c>
      <c r="X1599" s="30">
        <f t="shared" ca="1" si="974"/>
        <v>0.25938697718238635</v>
      </c>
      <c r="Y1599" s="30">
        <f ca="1">IF(Riskregister!$E$6="",0,COUNTIF(BG$4:BG$53,"&lt;"&amp;W1599)*IF(X1599&lt;0.5,Riskregister!$K$6+(Riskregister!$L$6-Riskregister!$K$6)*SQRT(X1599/2),Riskregister!$L$6-(Riskregister!$L$6-Riskregister!$K$6)*SQRT((1-X1599)/2)))</f>
        <v>1696467.3586873924</v>
      </c>
      <c r="Z1599" s="30">
        <f t="shared" ca="1" si="975"/>
        <v>0.6936961399786914</v>
      </c>
      <c r="AA1599" s="30">
        <f t="shared" ca="1" si="975"/>
        <v>0.29644918165783307</v>
      </c>
      <c r="AB1599" s="30">
        <f ca="1">IF(Riskregister!$E$7="",0,COUNTIF(BH$4:BH$53,"&lt;"&amp;Z1599)*IF(AA1599&lt;0.5,Riskregister!$K$7+(Riskregister!$L$7-Riskregister!$K$7)*SQRT(AA1599/2),Riskregister!$L$7-(Riskregister!$L$7-Riskregister!$K$7)*SQRT((1-AA1599)/2)))</f>
        <v>1293248.6980911088</v>
      </c>
      <c r="AC1599" s="30">
        <f t="shared" ca="1" si="976"/>
        <v>0.72989313786388121</v>
      </c>
      <c r="AD1599" s="30">
        <f t="shared" ca="1" si="976"/>
        <v>0.46412562024966886</v>
      </c>
      <c r="AE1599" s="30">
        <f ca="1">IF(Riskregister!$E$8="",0,COUNTIF(BI$4:BI$53,"&lt;"&amp;AC1599)*IF(AD1599&lt;0.5,Riskregister!$K$8+(Riskregister!$L$8-Riskregister!$K$8)*SQRT(AD1599/2),Riskregister!$L$8-(Riskregister!$L$8-Riskregister!$K$8)*SQRT((1-AD1599)/2)))</f>
        <v>10256504.823082769</v>
      </c>
      <c r="AF1599" s="30">
        <f t="shared" ca="1" si="977"/>
        <v>0.67793839044129467</v>
      </c>
      <c r="AG1599" s="30">
        <f t="shared" ca="1" si="977"/>
        <v>0.53037762167061009</v>
      </c>
      <c r="AH1599" s="30">
        <f>IF(Riskregister!$E$9="",0,COUNTIF(BJ$4:BJ$53,"&lt;"&amp;AF1599)*IF(AG1599&lt;0.5,Riskregister!$K$9+(Riskregister!$L$9-Riskregister!$K$9)*SQRT(AG1599/2),Riskregister!$L$9-(Riskregister!$L$9-Riskregister!$K$9)*SQRT((1-AG1599)/2)))</f>
        <v>0</v>
      </c>
      <c r="AI1599" s="30">
        <f t="shared" ca="1" si="978"/>
        <v>0.98552477374361236</v>
      </c>
      <c r="AJ1599" s="30">
        <f t="shared" ca="1" si="978"/>
        <v>7.8572595180784632E-2</v>
      </c>
      <c r="AK1599" s="30">
        <f>IF(Riskregister!$E$10="",0,COUNTIF(BK$4:BK$53,"&lt;"&amp;AI1599)*IF(AJ1599&lt;0.5,Riskregister!$K$10+(Riskregister!$L$10-Riskregister!$K$10)*SQRT(AJ1599/2),Riskregister!$L$10-(Riskregister!$L$10-Riskregister!$K$10)*SQRT((1-AJ1599)/2)))</f>
        <v>0</v>
      </c>
      <c r="AL1599" s="30">
        <f t="shared" ca="1" si="979"/>
        <v>3.9858455437735474E-2</v>
      </c>
      <c r="AM1599" s="30">
        <f t="shared" ca="1" si="979"/>
        <v>0.75488976581240075</v>
      </c>
      <c r="AN1599" s="30">
        <f>IF(Riskregister!$E$11="",0,COUNTIF(BL$4:BL$53,"&lt;"&amp;AL1599)*IF(AM1599&lt;0.5,Riskregister!$K$11+(Riskregister!$L$11-Riskregister!$K$11)*SQRT(AM1599/2),Riskregister!$L$11-(Riskregister!$L$11-Riskregister!$K$11)*SQRT((1-AM1599)/2)))</f>
        <v>0</v>
      </c>
      <c r="AO1599" s="30">
        <f t="shared" ca="1" si="980"/>
        <v>5.1279434939769164E-2</v>
      </c>
      <c r="AP1599" s="30">
        <f t="shared" ca="1" si="980"/>
        <v>0.48086302358633515</v>
      </c>
      <c r="AQ1599" s="30">
        <f>IF(Riskregister!$E$12="",0,COUNTIF(BM$4:BM$53,"&lt;"&amp;AO1599)*IF(AP1599&lt;0.5,Riskregister!$K$12+(Riskregister!$L$12-Riskregister!$K$12)*SQRT(AP1599/2),Riskregister!$L$12-(Riskregister!$L$12-Riskregister!$K$12)*SQRT((1-AP1599)/2)))</f>
        <v>0</v>
      </c>
      <c r="AR1599" s="30">
        <f t="shared" ca="1" si="981"/>
        <v>0.75580634238555122</v>
      </c>
      <c r="AS1599" s="30">
        <f t="shared" ca="1" si="981"/>
        <v>0.17725907908819116</v>
      </c>
      <c r="AT1599" s="30">
        <f>IF(Riskregister!$E$13="",0,COUNTIF(BN$4:BN$53,"&lt;"&amp;AR1599)*IF(AS1599&lt;0.5,Riskregister!$K$13+(Riskregister!$L$13-Riskregister!$K$13)*SQRT(AS1599/2),Riskregister!$L$13-(Riskregister!$L$13-Riskregister!$K$13)*SQRT((1-AS1599)/2)))</f>
        <v>0</v>
      </c>
      <c r="AU1599" s="30">
        <f t="shared" ca="1" si="982"/>
        <v>0.59511285588782237</v>
      </c>
      <c r="AV1599" s="30">
        <f t="shared" ca="1" si="982"/>
        <v>0.92837574004670465</v>
      </c>
      <c r="AW1599" s="30">
        <f>IF(Riskregister!$E$14="",0,COUNTIF(BO$4:BO$53,"&lt;"&amp;AU1599)*IF(AV1599&lt;0.5,Riskregister!$K$14+(Riskregister!$L$14-Riskregister!$K$14)*SQRT(AV1599/2),Riskregister!$L$14-(Riskregister!$L$14-Riskregister!$K$14)*SQRT((1-AV1599)/2)))</f>
        <v>0</v>
      </c>
      <c r="AX1599" s="30">
        <f t="shared" ca="1" si="983"/>
        <v>0.40373669030384129</v>
      </c>
      <c r="AY1599" s="30">
        <f t="shared" ca="1" si="983"/>
        <v>0.28922307544995884</v>
      </c>
      <c r="AZ1599" s="30">
        <f>IF(Riskregister!$E$15="",0,COUNTIF(BP$4:BP$53,"&lt;"&amp;AX1599)*IF(AY1599&lt;0.5,Riskregister!$K$15+(Riskregister!$L$15-Riskregister!$K$15)*SQRT(AY1599/2),Riskregister!$L$15-(Riskregister!$L$15-Riskregister!$K$15)*SQRT((1-AY1599)/2)))</f>
        <v>0</v>
      </c>
      <c r="BA1599" s="30">
        <f t="shared" ca="1" si="984"/>
        <v>0.82944899362097457</v>
      </c>
      <c r="BB1599" s="30">
        <f t="shared" ca="1" si="984"/>
        <v>0.41378697324480762</v>
      </c>
      <c r="BC1599" s="30">
        <f>IF(Riskregister!$E$16="",0,COUNTIF(BQ$4:BQ$53,"&lt;"&amp;BA1599)*IF(BB1599&lt;0.5,Riskregister!$K$16+(Riskregister!$L$16-Riskregister!$K$16)*SQRT(BB1599/2),Riskregister!$L$16-(Riskregister!$L$16-Riskregister!$K$16)*SQRT((1-BB1599)/2)))</f>
        <v>0</v>
      </c>
      <c r="BD1599" s="30">
        <f t="shared" ca="1" si="948"/>
        <v>14138500.210383611</v>
      </c>
    </row>
    <row r="1600" spans="20:56" x14ac:dyDescent="0.35">
      <c r="T1600" s="30">
        <f t="shared" ca="1" si="973"/>
        <v>0.16153570934468242</v>
      </c>
      <c r="U1600" s="30">
        <f t="shared" ca="1" si="973"/>
        <v>0.72360508615963925</v>
      </c>
      <c r="V1600" s="30">
        <f ca="1">IF(Riskregister!$E$5="",0,COUNTIF(BF$4:BF$53,"&lt;"&amp;T1600)*IF(U1600&lt;0.5,Riskregister!$K$5+(Riskregister!$L$5-Riskregister!$K$5)*SQRT(U1600/2),Riskregister!$L$5-(Riskregister!$L$5-Riskregister!$K$5)*SQRT((1-U1600)/2)))</f>
        <v>865425.73304967675</v>
      </c>
      <c r="W1600" s="30">
        <f t="shared" ca="1" si="974"/>
        <v>0.136202261299881</v>
      </c>
      <c r="X1600" s="30">
        <f t="shared" ca="1" si="974"/>
        <v>0.19043428803726881</v>
      </c>
      <c r="Y1600" s="30">
        <f ca="1">IF(Riskregister!$E$6="",0,COUNTIF(BG$4:BG$53,"&lt;"&amp;W1600)*IF(X1600&lt;0.5,Riskregister!$K$6+(Riskregister!$L$6-Riskregister!$K$6)*SQRT(X1600/2),Riskregister!$L$6-(Riskregister!$L$6-Riskregister!$K$6)*SQRT((1-X1600)/2)))</f>
        <v>0</v>
      </c>
      <c r="Z1600" s="30">
        <f t="shared" ca="1" si="975"/>
        <v>0.19116016937260794</v>
      </c>
      <c r="AA1600" s="30">
        <f t="shared" ca="1" si="975"/>
        <v>0.17076179559488625</v>
      </c>
      <c r="AB1600" s="30">
        <f ca="1">IF(Riskregister!$E$7="",0,COUNTIF(BH$4:BH$53,"&lt;"&amp;Z1600)*IF(AA1600&lt;0.5,Riskregister!$K$7+(Riskregister!$L$7-Riskregister!$K$7)*SQRT(AA1600/2),Riskregister!$L$7-(Riskregister!$L$7-Riskregister!$K$7)*SQRT((1-AA1600)/2)))</f>
        <v>609080.13846065477</v>
      </c>
      <c r="AC1600" s="30">
        <f t="shared" ca="1" si="976"/>
        <v>0.18023797491126958</v>
      </c>
      <c r="AD1600" s="30">
        <f t="shared" ca="1" si="976"/>
        <v>0.92043311057570087</v>
      </c>
      <c r="AE1600" s="30">
        <f ca="1">IF(Riskregister!$E$8="",0,COUNTIF(BI$4:BI$53,"&lt;"&amp;AC1600)*IF(AD1600&lt;0.5,Riskregister!$K$8+(Riskregister!$L$8-Riskregister!$K$8)*SQRT(AD1600/2),Riskregister!$L$8-(Riskregister!$L$8-Riskregister!$K$8)*SQRT((1-AD1600)/2)))</f>
        <v>4062547.9779255986</v>
      </c>
      <c r="AF1600" s="30">
        <f t="shared" ca="1" si="977"/>
        <v>0.513586382135506</v>
      </c>
      <c r="AG1600" s="30">
        <f t="shared" ca="1" si="977"/>
        <v>0.45913915625507806</v>
      </c>
      <c r="AH1600" s="30">
        <f>IF(Riskregister!$E$9="",0,COUNTIF(BJ$4:BJ$53,"&lt;"&amp;AF1600)*IF(AG1600&lt;0.5,Riskregister!$K$9+(Riskregister!$L$9-Riskregister!$K$9)*SQRT(AG1600/2),Riskregister!$L$9-(Riskregister!$L$9-Riskregister!$K$9)*SQRT((1-AG1600)/2)))</f>
        <v>0</v>
      </c>
      <c r="AI1600" s="30">
        <f t="shared" ca="1" si="978"/>
        <v>0.42239745952122987</v>
      </c>
      <c r="AJ1600" s="30">
        <f t="shared" ca="1" si="978"/>
        <v>0.45393338586671195</v>
      </c>
      <c r="AK1600" s="30">
        <f>IF(Riskregister!$E$10="",0,COUNTIF(BK$4:BK$53,"&lt;"&amp;AI1600)*IF(AJ1600&lt;0.5,Riskregister!$K$10+(Riskregister!$L$10-Riskregister!$K$10)*SQRT(AJ1600/2),Riskregister!$L$10-(Riskregister!$L$10-Riskregister!$K$10)*SQRT((1-AJ1600)/2)))</f>
        <v>0</v>
      </c>
      <c r="AL1600" s="30">
        <f t="shared" ca="1" si="979"/>
        <v>3.3659955842505251E-2</v>
      </c>
      <c r="AM1600" s="30">
        <f t="shared" ca="1" si="979"/>
        <v>0.32860307269881062</v>
      </c>
      <c r="AN1600" s="30">
        <f>IF(Riskregister!$E$11="",0,COUNTIF(BL$4:BL$53,"&lt;"&amp;AL1600)*IF(AM1600&lt;0.5,Riskregister!$K$11+(Riskregister!$L$11-Riskregister!$K$11)*SQRT(AM1600/2),Riskregister!$L$11-(Riskregister!$L$11-Riskregister!$K$11)*SQRT((1-AM1600)/2)))</f>
        <v>0</v>
      </c>
      <c r="AO1600" s="30">
        <f t="shared" ca="1" si="980"/>
        <v>0.20086005991097267</v>
      </c>
      <c r="AP1600" s="30">
        <f t="shared" ca="1" si="980"/>
        <v>0.12769174270744832</v>
      </c>
      <c r="AQ1600" s="30">
        <f>IF(Riskregister!$E$12="",0,COUNTIF(BM$4:BM$53,"&lt;"&amp;AO1600)*IF(AP1600&lt;0.5,Riskregister!$K$12+(Riskregister!$L$12-Riskregister!$K$12)*SQRT(AP1600/2),Riskregister!$L$12-(Riskregister!$L$12-Riskregister!$K$12)*SQRT((1-AP1600)/2)))</f>
        <v>0</v>
      </c>
      <c r="AR1600" s="30">
        <f t="shared" ca="1" si="981"/>
        <v>0.91971993971422328</v>
      </c>
      <c r="AS1600" s="30">
        <f t="shared" ca="1" si="981"/>
        <v>0.10776377654437064</v>
      </c>
      <c r="AT1600" s="30">
        <f>IF(Riskregister!$E$13="",0,COUNTIF(BN$4:BN$53,"&lt;"&amp;AR1600)*IF(AS1600&lt;0.5,Riskregister!$K$13+(Riskregister!$L$13-Riskregister!$K$13)*SQRT(AS1600/2),Riskregister!$L$13-(Riskregister!$L$13-Riskregister!$K$13)*SQRT((1-AS1600)/2)))</f>
        <v>0</v>
      </c>
      <c r="AU1600" s="30">
        <f t="shared" ca="1" si="982"/>
        <v>0.81805544047649448</v>
      </c>
      <c r="AV1600" s="30">
        <f t="shared" ca="1" si="982"/>
        <v>0.57684623907562638</v>
      </c>
      <c r="AW1600" s="30">
        <f>IF(Riskregister!$E$14="",0,COUNTIF(BO$4:BO$53,"&lt;"&amp;AU1600)*IF(AV1600&lt;0.5,Riskregister!$K$14+(Riskregister!$L$14-Riskregister!$K$14)*SQRT(AV1600/2),Riskregister!$L$14-(Riskregister!$L$14-Riskregister!$K$14)*SQRT((1-AV1600)/2)))</f>
        <v>0</v>
      </c>
      <c r="AX1600" s="30">
        <f t="shared" ca="1" si="983"/>
        <v>0.72695731462715785</v>
      </c>
      <c r="AY1600" s="30">
        <f t="shared" ca="1" si="983"/>
        <v>0.32312239566198153</v>
      </c>
      <c r="AZ1600" s="30">
        <f>IF(Riskregister!$E$15="",0,COUNTIF(BP$4:BP$53,"&lt;"&amp;AX1600)*IF(AY1600&lt;0.5,Riskregister!$K$15+(Riskregister!$L$15-Riskregister!$K$15)*SQRT(AY1600/2),Riskregister!$L$15-(Riskregister!$L$15-Riskregister!$K$15)*SQRT((1-AY1600)/2)))</f>
        <v>0</v>
      </c>
      <c r="BA1600" s="30">
        <f t="shared" ca="1" si="984"/>
        <v>0.73950807225895754</v>
      </c>
      <c r="BB1600" s="30">
        <f t="shared" ca="1" si="984"/>
        <v>0.67936748946570835</v>
      </c>
      <c r="BC1600" s="30">
        <f>IF(Riskregister!$E$16="",0,COUNTIF(BQ$4:BQ$53,"&lt;"&amp;BA1600)*IF(BB1600&lt;0.5,Riskregister!$K$16+(Riskregister!$L$16-Riskregister!$K$16)*SQRT(BB1600/2),Riskregister!$L$16-(Riskregister!$L$16-Riskregister!$K$16)*SQRT((1-BB1600)/2)))</f>
        <v>0</v>
      </c>
      <c r="BD1600" s="30">
        <f t="shared" ca="1" si="948"/>
        <v>5537053.8494359301</v>
      </c>
    </row>
    <row r="1601" spans="20:56" x14ac:dyDescent="0.35">
      <c r="T1601" s="30">
        <f t="shared" ca="1" si="973"/>
        <v>0.71359697749236173</v>
      </c>
      <c r="U1601" s="30">
        <f t="shared" ca="1" si="973"/>
        <v>0.6413426861577447</v>
      </c>
      <c r="V1601" s="30">
        <f ca="1">IF(Riskregister!$E$5="",0,COUNTIF(BF$4:BF$53,"&lt;"&amp;T1601)*IF(U1601&lt;0.5,Riskregister!$K$5+(Riskregister!$L$5-Riskregister!$K$5)*SQRT(U1601/2),Riskregister!$L$5-(Riskregister!$L$5-Riskregister!$K$5)*SQRT((1-U1601)/2)))</f>
        <v>2047187.6755293261</v>
      </c>
      <c r="W1601" s="30">
        <f t="shared" ca="1" si="974"/>
        <v>0.49790281235905509</v>
      </c>
      <c r="X1601" s="30">
        <f t="shared" ca="1" si="974"/>
        <v>0.95454889008147759</v>
      </c>
      <c r="Y1601" s="30">
        <f ca="1">IF(Riskregister!$E$6="",0,COUNTIF(BG$4:BG$53,"&lt;"&amp;W1601)*IF(X1601&lt;0.5,Riskregister!$K$6+(Riskregister!$L$6-Riskregister!$K$6)*SQRT(X1601/2),Riskregister!$L$6-(Riskregister!$L$6-Riskregister!$K$6)*SQRT((1-X1601)/2)))</f>
        <v>3457300.0900386795</v>
      </c>
      <c r="Z1601" s="30">
        <f t="shared" ca="1" si="975"/>
        <v>0.95987297136361793</v>
      </c>
      <c r="AA1601" s="30">
        <f t="shared" ca="1" si="975"/>
        <v>0.74192672025444018</v>
      </c>
      <c r="AB1601" s="30">
        <f ca="1">IF(Riskregister!$E$7="",0,COUNTIF(BH$4:BH$53,"&lt;"&amp;Z1601)*IF(AA1601&lt;0.5,Riskregister!$K$7+(Riskregister!$L$7-Riskregister!$K$7)*SQRT(AA1601/2),Riskregister!$L$7-(Riskregister!$L$7-Riskregister!$K$7)*SQRT((1-AA1601)/2)))</f>
        <v>3017015.6926001362</v>
      </c>
      <c r="AC1601" s="30">
        <f t="shared" ca="1" si="976"/>
        <v>0.17067472381927085</v>
      </c>
      <c r="AD1601" s="30">
        <f t="shared" ca="1" si="976"/>
        <v>3.9186849861275075E-2</v>
      </c>
      <c r="AE1601" s="30">
        <f ca="1">IF(Riskregister!$E$8="",0,COUNTIF(BI$4:BI$53,"&lt;"&amp;AC1601)*IF(AD1601&lt;0.5,Riskregister!$K$8+(Riskregister!$L$8-Riskregister!$K$8)*SQRT(AD1601/2),Riskregister!$L$8-(Riskregister!$L$8-Riskregister!$K$8)*SQRT((1-AD1601)/2)))</f>
        <v>957889.62350669678</v>
      </c>
      <c r="AF1601" s="30">
        <f t="shared" ca="1" si="977"/>
        <v>4.6950472580404967E-2</v>
      </c>
      <c r="AG1601" s="30">
        <f t="shared" ca="1" si="977"/>
        <v>0.98511250099386094</v>
      </c>
      <c r="AH1601" s="30">
        <f>IF(Riskregister!$E$9="",0,COUNTIF(BJ$4:BJ$53,"&lt;"&amp;AF1601)*IF(AG1601&lt;0.5,Riskregister!$K$9+(Riskregister!$L$9-Riskregister!$K$9)*SQRT(AG1601/2),Riskregister!$L$9-(Riskregister!$L$9-Riskregister!$K$9)*SQRT((1-AG1601)/2)))</f>
        <v>0</v>
      </c>
      <c r="AI1601" s="30">
        <f t="shared" ca="1" si="978"/>
        <v>0.71516692858617248</v>
      </c>
      <c r="AJ1601" s="30">
        <f t="shared" ca="1" si="978"/>
        <v>0.24093782470811687</v>
      </c>
      <c r="AK1601" s="30">
        <f>IF(Riskregister!$E$10="",0,COUNTIF(BK$4:BK$53,"&lt;"&amp;AI1601)*IF(AJ1601&lt;0.5,Riskregister!$K$10+(Riskregister!$L$10-Riskregister!$K$10)*SQRT(AJ1601/2),Riskregister!$L$10-(Riskregister!$L$10-Riskregister!$K$10)*SQRT((1-AJ1601)/2)))</f>
        <v>0</v>
      </c>
      <c r="AL1601" s="30">
        <f t="shared" ca="1" si="979"/>
        <v>3.7163796809453697E-2</v>
      </c>
      <c r="AM1601" s="30">
        <f t="shared" ca="1" si="979"/>
        <v>0.49361531999404906</v>
      </c>
      <c r="AN1601" s="30">
        <f>IF(Riskregister!$E$11="",0,COUNTIF(BL$4:BL$53,"&lt;"&amp;AL1601)*IF(AM1601&lt;0.5,Riskregister!$K$11+(Riskregister!$L$11-Riskregister!$K$11)*SQRT(AM1601/2),Riskregister!$L$11-(Riskregister!$L$11-Riskregister!$K$11)*SQRT((1-AM1601)/2)))</f>
        <v>0</v>
      </c>
      <c r="AO1601" s="30">
        <f t="shared" ca="1" si="980"/>
        <v>0.34087806665193632</v>
      </c>
      <c r="AP1601" s="30">
        <f t="shared" ca="1" si="980"/>
        <v>0.21447426472889386</v>
      </c>
      <c r="AQ1601" s="30">
        <f>IF(Riskregister!$E$12="",0,COUNTIF(BM$4:BM$53,"&lt;"&amp;AO1601)*IF(AP1601&lt;0.5,Riskregister!$K$12+(Riskregister!$L$12-Riskregister!$K$12)*SQRT(AP1601/2),Riskregister!$L$12-(Riskregister!$L$12-Riskregister!$K$12)*SQRT((1-AP1601)/2)))</f>
        <v>0</v>
      </c>
      <c r="AR1601" s="30">
        <f t="shared" ca="1" si="981"/>
        <v>4.2432214866951035E-2</v>
      </c>
      <c r="AS1601" s="30">
        <f t="shared" ca="1" si="981"/>
        <v>0.67518419920902617</v>
      </c>
      <c r="AT1601" s="30">
        <f>IF(Riskregister!$E$13="",0,COUNTIF(BN$4:BN$53,"&lt;"&amp;AR1601)*IF(AS1601&lt;0.5,Riskregister!$K$13+(Riskregister!$L$13-Riskregister!$K$13)*SQRT(AS1601/2),Riskregister!$L$13-(Riskregister!$L$13-Riskregister!$K$13)*SQRT((1-AS1601)/2)))</f>
        <v>0</v>
      </c>
      <c r="AU1601" s="30">
        <f t="shared" ca="1" si="982"/>
        <v>0.35235941812289051</v>
      </c>
      <c r="AV1601" s="30">
        <f t="shared" ca="1" si="982"/>
        <v>0.8784043970749722</v>
      </c>
      <c r="AW1601" s="30">
        <f>IF(Riskregister!$E$14="",0,COUNTIF(BO$4:BO$53,"&lt;"&amp;AU1601)*IF(AV1601&lt;0.5,Riskregister!$K$14+(Riskregister!$L$14-Riskregister!$K$14)*SQRT(AV1601/2),Riskregister!$L$14-(Riskregister!$L$14-Riskregister!$K$14)*SQRT((1-AV1601)/2)))</f>
        <v>0</v>
      </c>
      <c r="AX1601" s="30">
        <f t="shared" ca="1" si="983"/>
        <v>0.98445435121866565</v>
      </c>
      <c r="AY1601" s="30">
        <f t="shared" ca="1" si="983"/>
        <v>0.21779979621370082</v>
      </c>
      <c r="AZ1601" s="30">
        <f>IF(Riskregister!$E$15="",0,COUNTIF(BP$4:BP$53,"&lt;"&amp;AX1601)*IF(AY1601&lt;0.5,Riskregister!$K$15+(Riskregister!$L$15-Riskregister!$K$15)*SQRT(AY1601/2),Riskregister!$L$15-(Riskregister!$L$15-Riskregister!$K$15)*SQRT((1-AY1601)/2)))</f>
        <v>0</v>
      </c>
      <c r="BA1601" s="30">
        <f t="shared" ca="1" si="984"/>
        <v>0.83706840188216525</v>
      </c>
      <c r="BB1601" s="30">
        <f t="shared" ca="1" si="984"/>
        <v>0.57724563019773412</v>
      </c>
      <c r="BC1601" s="30">
        <f>IF(Riskregister!$E$16="",0,COUNTIF(BQ$4:BQ$53,"&lt;"&amp;BA1601)*IF(BB1601&lt;0.5,Riskregister!$K$16+(Riskregister!$L$16-Riskregister!$K$16)*SQRT(BB1601/2),Riskregister!$L$16-(Riskregister!$L$16-Riskregister!$K$16)*SQRT((1-BB1601)/2)))</f>
        <v>0</v>
      </c>
      <c r="BD1601" s="30">
        <f t="shared" ca="1" si="948"/>
        <v>9479393.0816748384</v>
      </c>
    </row>
    <row r="1602" spans="20:56" x14ac:dyDescent="0.35">
      <c r="T1602" s="30">
        <f t="shared" ca="1" si="973"/>
        <v>0.89886861661943362</v>
      </c>
      <c r="U1602" s="30">
        <f t="shared" ca="1" si="973"/>
        <v>0.92997876239633115</v>
      </c>
      <c r="V1602" s="30">
        <f ca="1">IF(Riskregister!$E$5="",0,COUNTIF(BF$4:BF$53,"&lt;"&amp;T1602)*IF(U1602&lt;0.5,Riskregister!$K$5+(Riskregister!$L$5-Riskregister!$K$5)*SQRT(U1602/2),Riskregister!$L$5-(Riskregister!$L$5-Riskregister!$K$5)*SQRT((1-U1602)/2)))</f>
        <v>3094799.6327541191</v>
      </c>
      <c r="W1602" s="30">
        <f t="shared" ca="1" si="974"/>
        <v>0.93864542775539883</v>
      </c>
      <c r="X1602" s="30">
        <f t="shared" ca="1" si="974"/>
        <v>0.70834004142439333</v>
      </c>
      <c r="Y1602" s="30">
        <f ca="1">IF(Riskregister!$E$6="",0,COUNTIF(BG$4:BG$53,"&lt;"&amp;W1602)*IF(X1602&lt;0.5,Riskregister!$K$6+(Riskregister!$L$6-Riskregister!$K$6)*SQRT(X1602/2),Riskregister!$L$6-(Riskregister!$L$6-Riskregister!$K$6)*SQRT((1-X1602)/2)))</f>
        <v>5250486.2018386368</v>
      </c>
      <c r="Z1602" s="30">
        <f t="shared" ca="1" si="975"/>
        <v>0.7310172624313992</v>
      </c>
      <c r="AA1602" s="30">
        <f t="shared" ca="1" si="975"/>
        <v>0.12971455035673785</v>
      </c>
      <c r="AB1602" s="30">
        <f ca="1">IF(Riskregister!$E$7="",0,COUNTIF(BH$4:BH$53,"&lt;"&amp;Z1602)*IF(AA1602&lt;0.5,Riskregister!$K$7+(Riskregister!$L$7-Riskregister!$K$7)*SQRT(AA1602/2),Riskregister!$L$7-(Riskregister!$L$7-Riskregister!$K$7)*SQRT((1-AA1602)/2)))</f>
        <v>1113078.5632722473</v>
      </c>
      <c r="AC1602" s="30">
        <f t="shared" ca="1" si="976"/>
        <v>0.6720135447365071</v>
      </c>
      <c r="AD1602" s="30">
        <f t="shared" ca="1" si="976"/>
        <v>0.36522396413499669</v>
      </c>
      <c r="AE1602" s="30">
        <f ca="1">IF(Riskregister!$E$8="",0,COUNTIF(BI$4:BI$53,"&lt;"&amp;AC1602)*IF(AD1602&lt;0.5,Riskregister!$K$8+(Riskregister!$L$8-Riskregister!$K$8)*SQRT(AD1602/2),Riskregister!$L$8-(Riskregister!$L$8-Riskregister!$K$8)*SQRT((1-AD1602)/2)))</f>
        <v>6925370.3749096896</v>
      </c>
      <c r="AF1602" s="30">
        <f t="shared" ca="1" si="977"/>
        <v>0.63878571427134523</v>
      </c>
      <c r="AG1602" s="30">
        <f t="shared" ca="1" si="977"/>
        <v>0.51942119425675648</v>
      </c>
      <c r="AH1602" s="30">
        <f>IF(Riskregister!$E$9="",0,COUNTIF(BJ$4:BJ$53,"&lt;"&amp;AF1602)*IF(AG1602&lt;0.5,Riskregister!$K$9+(Riskregister!$L$9-Riskregister!$K$9)*SQRT(AG1602/2),Riskregister!$L$9-(Riskregister!$L$9-Riskregister!$K$9)*SQRT((1-AG1602)/2)))</f>
        <v>0</v>
      </c>
      <c r="AI1602" s="30">
        <f t="shared" ca="1" si="978"/>
        <v>0.74747341884869734</v>
      </c>
      <c r="AJ1602" s="30">
        <f t="shared" ca="1" si="978"/>
        <v>0.1052332597222353</v>
      </c>
      <c r="AK1602" s="30">
        <f>IF(Riskregister!$E$10="",0,COUNTIF(BK$4:BK$53,"&lt;"&amp;AI1602)*IF(AJ1602&lt;0.5,Riskregister!$K$10+(Riskregister!$L$10-Riskregister!$K$10)*SQRT(AJ1602/2),Riskregister!$L$10-(Riskregister!$L$10-Riskregister!$K$10)*SQRT((1-AJ1602)/2)))</f>
        <v>0</v>
      </c>
      <c r="AL1602" s="30">
        <f t="shared" ca="1" si="979"/>
        <v>0.333581818766016</v>
      </c>
      <c r="AM1602" s="30">
        <f t="shared" ca="1" si="979"/>
        <v>0.55162153521876633</v>
      </c>
      <c r="AN1602" s="30">
        <f>IF(Riskregister!$E$11="",0,COUNTIF(BL$4:BL$53,"&lt;"&amp;AL1602)*IF(AM1602&lt;0.5,Riskregister!$K$11+(Riskregister!$L$11-Riskregister!$K$11)*SQRT(AM1602/2),Riskregister!$L$11-(Riskregister!$L$11-Riskregister!$K$11)*SQRT((1-AM1602)/2)))</f>
        <v>0</v>
      </c>
      <c r="AO1602" s="30">
        <f t="shared" ca="1" si="980"/>
        <v>0.11625915867719738</v>
      </c>
      <c r="AP1602" s="30">
        <f t="shared" ca="1" si="980"/>
        <v>0.29525336319600082</v>
      </c>
      <c r="AQ1602" s="30">
        <f>IF(Riskregister!$E$12="",0,COUNTIF(BM$4:BM$53,"&lt;"&amp;AO1602)*IF(AP1602&lt;0.5,Riskregister!$K$12+(Riskregister!$L$12-Riskregister!$K$12)*SQRT(AP1602/2),Riskregister!$L$12-(Riskregister!$L$12-Riskregister!$K$12)*SQRT((1-AP1602)/2)))</f>
        <v>0</v>
      </c>
      <c r="AR1602" s="30">
        <f t="shared" ca="1" si="981"/>
        <v>0.65876656153688806</v>
      </c>
      <c r="AS1602" s="30">
        <f t="shared" ca="1" si="981"/>
        <v>0.81212196466002318</v>
      </c>
      <c r="AT1602" s="30">
        <f>IF(Riskregister!$E$13="",0,COUNTIF(BN$4:BN$53,"&lt;"&amp;AR1602)*IF(AS1602&lt;0.5,Riskregister!$K$13+(Riskregister!$L$13-Riskregister!$K$13)*SQRT(AS1602/2),Riskregister!$L$13-(Riskregister!$L$13-Riskregister!$K$13)*SQRT((1-AS1602)/2)))</f>
        <v>0</v>
      </c>
      <c r="AU1602" s="30">
        <f t="shared" ca="1" si="982"/>
        <v>0.44830974224860254</v>
      </c>
      <c r="AV1602" s="30">
        <f t="shared" ca="1" si="982"/>
        <v>0.74590263361260534</v>
      </c>
      <c r="AW1602" s="30">
        <f>IF(Riskregister!$E$14="",0,COUNTIF(BO$4:BO$53,"&lt;"&amp;AU1602)*IF(AV1602&lt;0.5,Riskregister!$K$14+(Riskregister!$L$14-Riskregister!$K$14)*SQRT(AV1602/2),Riskregister!$L$14-(Riskregister!$L$14-Riskregister!$K$14)*SQRT((1-AV1602)/2)))</f>
        <v>0</v>
      </c>
      <c r="AX1602" s="30">
        <f t="shared" ca="1" si="983"/>
        <v>0.14272988057771929</v>
      </c>
      <c r="AY1602" s="30">
        <f t="shared" ca="1" si="983"/>
        <v>0.43037974859283257</v>
      </c>
      <c r="AZ1602" s="30">
        <f>IF(Riskregister!$E$15="",0,COUNTIF(BP$4:BP$53,"&lt;"&amp;AX1602)*IF(AY1602&lt;0.5,Riskregister!$K$15+(Riskregister!$L$15-Riskregister!$K$15)*SQRT(AY1602/2),Riskregister!$L$15-(Riskregister!$L$15-Riskregister!$K$15)*SQRT((1-AY1602)/2)))</f>
        <v>0</v>
      </c>
      <c r="BA1602" s="30">
        <f t="shared" ca="1" si="984"/>
        <v>0.41114731562403273</v>
      </c>
      <c r="BB1602" s="30">
        <f t="shared" ca="1" si="984"/>
        <v>0.68550784916598406</v>
      </c>
      <c r="BC1602" s="30">
        <f>IF(Riskregister!$E$16="",0,COUNTIF(BQ$4:BQ$53,"&lt;"&amp;BA1602)*IF(BB1602&lt;0.5,Riskregister!$K$16+(Riskregister!$L$16-Riskregister!$K$16)*SQRT(BB1602/2),Riskregister!$L$16-(Riskregister!$L$16-Riskregister!$K$16)*SQRT((1-BB1602)/2)))</f>
        <v>0</v>
      </c>
      <c r="BD1602" s="30">
        <f t="shared" ca="1" si="948"/>
        <v>16383734.772774693</v>
      </c>
    </row>
    <row r="1603" spans="20:56" x14ac:dyDescent="0.35">
      <c r="T1603" s="30">
        <f t="shared" ca="1" si="973"/>
        <v>0.26118339483204711</v>
      </c>
      <c r="U1603" s="30">
        <f t="shared" ca="1" si="973"/>
        <v>0.56050064147866407</v>
      </c>
      <c r="V1603" s="30">
        <f ca="1">IF(Riskregister!$E$5="",0,COUNTIF(BF$4:BF$53,"&lt;"&amp;T1603)*IF(U1603&lt;0.5,Riskregister!$K$5+(Riskregister!$L$5-Riskregister!$K$5)*SQRT(U1603/2),Riskregister!$L$5-(Riskregister!$L$5-Riskregister!$K$5)*SQRT((1-U1603)/2)))</f>
        <v>778102.80849341862</v>
      </c>
      <c r="W1603" s="30">
        <f t="shared" ca="1" si="974"/>
        <v>0.55932433597029452</v>
      </c>
      <c r="X1603" s="30">
        <f t="shared" ca="1" si="974"/>
        <v>0.74137536349957633</v>
      </c>
      <c r="Y1603" s="30">
        <f ca="1">IF(Riskregister!$E$6="",0,COUNTIF(BG$4:BG$53,"&lt;"&amp;W1603)*IF(X1603&lt;0.5,Riskregister!$K$6+(Riskregister!$L$6-Riskregister!$K$6)*SQRT(X1603/2),Riskregister!$L$6-(Riskregister!$L$6-Riskregister!$K$6)*SQRT((1-X1603)/2)))</f>
        <v>2705439.2078690375</v>
      </c>
      <c r="Z1603" s="30">
        <f t="shared" ca="1" si="975"/>
        <v>0.92970132019046292</v>
      </c>
      <c r="AA1603" s="30">
        <f t="shared" ca="1" si="975"/>
        <v>0.56069953232515923</v>
      </c>
      <c r="AB1603" s="30">
        <f ca="1">IF(Riskregister!$E$7="",0,COUNTIF(BH$4:BH$53,"&lt;"&amp;Z1603)*IF(AA1603&lt;0.5,Riskregister!$K$7+(Riskregister!$L$7-Riskregister!$K$7)*SQRT(AA1603/2),Riskregister!$L$7-(Riskregister!$L$7-Riskregister!$K$7)*SQRT((1-AA1603)/2)))</f>
        <v>2359659.9850919931</v>
      </c>
      <c r="AC1603" s="30">
        <f t="shared" ca="1" si="976"/>
        <v>0.83434332962020152</v>
      </c>
      <c r="AD1603" s="30">
        <f t="shared" ca="1" si="976"/>
        <v>0.92964979624005151</v>
      </c>
      <c r="AE1603" s="30">
        <f ca="1">IF(Riskregister!$E$8="",0,COUNTIF(BI$4:BI$53,"&lt;"&amp;AC1603)*IF(AD1603&lt;0.5,Riskregister!$K$8+(Riskregister!$L$8-Riskregister!$K$8)*SQRT(AD1603/2),Riskregister!$L$8-(Riskregister!$L$8-Riskregister!$K$8)*SQRT((1-AD1603)/2)))</f>
        <v>16474055.019082388</v>
      </c>
      <c r="AF1603" s="30">
        <f t="shared" ca="1" si="977"/>
        <v>0.77633386560419515</v>
      </c>
      <c r="AG1603" s="30">
        <f t="shared" ca="1" si="977"/>
        <v>0.47702978896764703</v>
      </c>
      <c r="AH1603" s="30">
        <f>IF(Riskregister!$E$9="",0,COUNTIF(BJ$4:BJ$53,"&lt;"&amp;AF1603)*IF(AG1603&lt;0.5,Riskregister!$K$9+(Riskregister!$L$9-Riskregister!$K$9)*SQRT(AG1603/2),Riskregister!$L$9-(Riskregister!$L$9-Riskregister!$K$9)*SQRT((1-AG1603)/2)))</f>
        <v>0</v>
      </c>
      <c r="AI1603" s="30">
        <f t="shared" ca="1" si="978"/>
        <v>0.37435147205288866</v>
      </c>
      <c r="AJ1603" s="30">
        <f t="shared" ca="1" si="978"/>
        <v>0.44352758846792584</v>
      </c>
      <c r="AK1603" s="30">
        <f>IF(Riskregister!$E$10="",0,COUNTIF(BK$4:BK$53,"&lt;"&amp;AI1603)*IF(AJ1603&lt;0.5,Riskregister!$K$10+(Riskregister!$L$10-Riskregister!$K$10)*SQRT(AJ1603/2),Riskregister!$L$10-(Riskregister!$L$10-Riskregister!$K$10)*SQRT((1-AJ1603)/2)))</f>
        <v>0</v>
      </c>
      <c r="AL1603" s="30">
        <f t="shared" ca="1" si="979"/>
        <v>7.547822970535123E-2</v>
      </c>
      <c r="AM1603" s="30">
        <f t="shared" ca="1" si="979"/>
        <v>0.4011749665238391</v>
      </c>
      <c r="AN1603" s="30">
        <f>IF(Riskregister!$E$11="",0,COUNTIF(BL$4:BL$53,"&lt;"&amp;AL1603)*IF(AM1603&lt;0.5,Riskregister!$K$11+(Riskregister!$L$11-Riskregister!$K$11)*SQRT(AM1603/2),Riskregister!$L$11-(Riskregister!$L$11-Riskregister!$K$11)*SQRT((1-AM1603)/2)))</f>
        <v>0</v>
      </c>
      <c r="AO1603" s="30">
        <f t="shared" ca="1" si="980"/>
        <v>0.64327496241060889</v>
      </c>
      <c r="AP1603" s="30">
        <f t="shared" ca="1" si="980"/>
        <v>0.84556534586505505</v>
      </c>
      <c r="AQ1603" s="30">
        <f>IF(Riskregister!$E$12="",0,COUNTIF(BM$4:BM$53,"&lt;"&amp;AO1603)*IF(AP1603&lt;0.5,Riskregister!$K$12+(Riskregister!$L$12-Riskregister!$K$12)*SQRT(AP1603/2),Riskregister!$L$12-(Riskregister!$L$12-Riskregister!$K$12)*SQRT((1-AP1603)/2)))</f>
        <v>0</v>
      </c>
      <c r="AR1603" s="30">
        <f t="shared" ca="1" si="981"/>
        <v>0.30169832727325263</v>
      </c>
      <c r="AS1603" s="30">
        <f t="shared" ca="1" si="981"/>
        <v>0.85904385483697498</v>
      </c>
      <c r="AT1603" s="30">
        <f>IF(Riskregister!$E$13="",0,COUNTIF(BN$4:BN$53,"&lt;"&amp;AR1603)*IF(AS1603&lt;0.5,Riskregister!$K$13+(Riskregister!$L$13-Riskregister!$K$13)*SQRT(AS1603/2),Riskregister!$L$13-(Riskregister!$L$13-Riskregister!$K$13)*SQRT((1-AS1603)/2)))</f>
        <v>0</v>
      </c>
      <c r="AU1603" s="30">
        <f t="shared" ca="1" si="982"/>
        <v>0.25681486569466838</v>
      </c>
      <c r="AV1603" s="30">
        <f t="shared" ca="1" si="982"/>
        <v>0.60849240878010902</v>
      </c>
      <c r="AW1603" s="30">
        <f>IF(Riskregister!$E$14="",0,COUNTIF(BO$4:BO$53,"&lt;"&amp;AU1603)*IF(AV1603&lt;0.5,Riskregister!$K$14+(Riskregister!$L$14-Riskregister!$K$14)*SQRT(AV1603/2),Riskregister!$L$14-(Riskregister!$L$14-Riskregister!$K$14)*SQRT((1-AV1603)/2)))</f>
        <v>0</v>
      </c>
      <c r="AX1603" s="30">
        <f t="shared" ca="1" si="983"/>
        <v>0.98028875949616701</v>
      </c>
      <c r="AY1603" s="30">
        <f t="shared" ca="1" si="983"/>
        <v>0.20714560969072704</v>
      </c>
      <c r="AZ1603" s="30">
        <f>IF(Riskregister!$E$15="",0,COUNTIF(BP$4:BP$53,"&lt;"&amp;AX1603)*IF(AY1603&lt;0.5,Riskregister!$K$15+(Riskregister!$L$15-Riskregister!$K$15)*SQRT(AY1603/2),Riskregister!$L$15-(Riskregister!$L$15-Riskregister!$K$15)*SQRT((1-AY1603)/2)))</f>
        <v>0</v>
      </c>
      <c r="BA1603" s="30">
        <f t="shared" ca="1" si="984"/>
        <v>0.2538262458261652</v>
      </c>
      <c r="BB1603" s="30">
        <f t="shared" ca="1" si="984"/>
        <v>0.17953352932799627</v>
      </c>
      <c r="BC1603" s="30">
        <f>IF(Riskregister!$E$16="",0,COUNTIF(BQ$4:BQ$53,"&lt;"&amp;BA1603)*IF(BB1603&lt;0.5,Riskregister!$K$16+(Riskregister!$L$16-Riskregister!$K$16)*SQRT(BB1603/2),Riskregister!$L$16-(Riskregister!$L$16-Riskregister!$K$16)*SQRT((1-BB1603)/2)))</f>
        <v>0</v>
      </c>
      <c r="BD1603" s="30">
        <f t="shared" ca="1" si="948"/>
        <v>22317257.020536836</v>
      </c>
    </row>
    <row r="1604" spans="20:56" x14ac:dyDescent="0.35">
      <c r="T1604" s="30">
        <f t="shared" ref="T1604:U1623" ca="1" si="985">RAND()</f>
        <v>0.31642729259722668</v>
      </c>
      <c r="U1604" s="30">
        <f t="shared" ca="1" si="985"/>
        <v>0.8773196414981751</v>
      </c>
      <c r="V1604" s="30">
        <f ca="1">IF(Riskregister!$E$5="",0,COUNTIF(BF$4:BF$53,"&lt;"&amp;T1604)*IF(U1604&lt;0.5,Riskregister!$K$5+(Riskregister!$L$5-Riskregister!$K$5)*SQRT(U1604/2),Riskregister!$L$5-(Riskregister!$L$5-Riskregister!$K$5)*SQRT((1-U1604)/2)))</f>
        <v>1465646.1803944989</v>
      </c>
      <c r="W1604" s="30">
        <f t="shared" ref="W1604:X1623" ca="1" si="986">RAND()</f>
        <v>0.54273364909199984</v>
      </c>
      <c r="X1604" s="30">
        <f t="shared" ca="1" si="986"/>
        <v>0.11907614299044489</v>
      </c>
      <c r="Y1604" s="30">
        <f ca="1">IF(Riskregister!$E$6="",0,COUNTIF(BG$4:BG$53,"&lt;"&amp;W1604)*IF(X1604&lt;0.5,Riskregister!$K$6+(Riskregister!$L$6-Riskregister!$K$6)*SQRT(X1604/2),Riskregister!$L$6-(Riskregister!$L$6-Riskregister!$K$6)*SQRT((1-X1604)/2)))</f>
        <v>1278415.281389209</v>
      </c>
      <c r="Z1604" s="30">
        <f t="shared" ref="Z1604:AA1623" ca="1" si="987">RAND()</f>
        <v>0.62981393939753949</v>
      </c>
      <c r="AA1604" s="30">
        <f t="shared" ca="1" si="987"/>
        <v>0.19391455499832733</v>
      </c>
      <c r="AB1604" s="30">
        <f ca="1">IF(Riskregister!$E$7="",0,COUNTIF(BH$4:BH$53,"&lt;"&amp;Z1604)*IF(AA1604&lt;0.5,Riskregister!$K$7+(Riskregister!$L$7-Riskregister!$K$7)*SQRT(AA1604/2),Riskregister!$L$7-(Riskregister!$L$7-Riskregister!$K$7)*SQRT((1-AA1604)/2)))</f>
        <v>1112880.1073489399</v>
      </c>
      <c r="AC1604" s="30">
        <f t="shared" ref="AC1604:AD1623" ca="1" si="988">RAND()</f>
        <v>0.28050661407807231</v>
      </c>
      <c r="AD1604" s="30">
        <f t="shared" ca="1" si="988"/>
        <v>0.87027936470821377</v>
      </c>
      <c r="AE1604" s="30">
        <f ca="1">IF(Riskregister!$E$8="",0,COUNTIF(BI$4:BI$53,"&lt;"&amp;AC1604)*IF(AD1604&lt;0.5,Riskregister!$K$8+(Riskregister!$L$8-Riskregister!$K$8)*SQRT(AD1604/2),Riskregister!$L$8-(Riskregister!$L$8-Riskregister!$K$8)*SQRT((1-AD1604)/2)))</f>
        <v>7606037.2460727133</v>
      </c>
      <c r="AF1604" s="30">
        <f t="shared" ref="AF1604:AG1623" ca="1" si="989">RAND()</f>
        <v>0.44718092905125606</v>
      </c>
      <c r="AG1604" s="30">
        <f t="shared" ca="1" si="989"/>
        <v>0.52566303651674384</v>
      </c>
      <c r="AH1604" s="30">
        <f>IF(Riskregister!$E$9="",0,COUNTIF(BJ$4:BJ$53,"&lt;"&amp;AF1604)*IF(AG1604&lt;0.5,Riskregister!$K$9+(Riskregister!$L$9-Riskregister!$K$9)*SQRT(AG1604/2),Riskregister!$L$9-(Riskregister!$L$9-Riskregister!$K$9)*SQRT((1-AG1604)/2)))</f>
        <v>0</v>
      </c>
      <c r="AI1604" s="30">
        <f t="shared" ref="AI1604:AJ1623" ca="1" si="990">RAND()</f>
        <v>8.819556354646263E-2</v>
      </c>
      <c r="AJ1604" s="30">
        <f t="shared" ca="1" si="990"/>
        <v>0.1211392282681274</v>
      </c>
      <c r="AK1604" s="30">
        <f>IF(Riskregister!$E$10="",0,COUNTIF(BK$4:BK$53,"&lt;"&amp;AI1604)*IF(AJ1604&lt;0.5,Riskregister!$K$10+(Riskregister!$L$10-Riskregister!$K$10)*SQRT(AJ1604/2),Riskregister!$L$10-(Riskregister!$L$10-Riskregister!$K$10)*SQRT((1-AJ1604)/2)))</f>
        <v>0</v>
      </c>
      <c r="AL1604" s="30">
        <f t="shared" ref="AL1604:AM1623" ca="1" si="991">RAND()</f>
        <v>0.28835056446942908</v>
      </c>
      <c r="AM1604" s="30">
        <f t="shared" ca="1" si="991"/>
        <v>0.46091873717438747</v>
      </c>
      <c r="AN1604" s="30">
        <f>IF(Riskregister!$E$11="",0,COUNTIF(BL$4:BL$53,"&lt;"&amp;AL1604)*IF(AM1604&lt;0.5,Riskregister!$K$11+(Riskregister!$L$11-Riskregister!$K$11)*SQRT(AM1604/2),Riskregister!$L$11-(Riskregister!$L$11-Riskregister!$K$11)*SQRT((1-AM1604)/2)))</f>
        <v>0</v>
      </c>
      <c r="AO1604" s="30">
        <f t="shared" ref="AO1604:AP1623" ca="1" si="992">RAND()</f>
        <v>0.98601164043446399</v>
      </c>
      <c r="AP1604" s="30">
        <f t="shared" ca="1" si="992"/>
        <v>0.78070580457007366</v>
      </c>
      <c r="AQ1604" s="30">
        <f>IF(Riskregister!$E$12="",0,COUNTIF(BM$4:BM$53,"&lt;"&amp;AO1604)*IF(AP1604&lt;0.5,Riskregister!$K$12+(Riskregister!$L$12-Riskregister!$K$12)*SQRT(AP1604/2),Riskregister!$L$12-(Riskregister!$L$12-Riskregister!$K$12)*SQRT((1-AP1604)/2)))</f>
        <v>0</v>
      </c>
      <c r="AR1604" s="30">
        <f t="shared" ref="AR1604:AS1623" ca="1" si="993">RAND()</f>
        <v>0.35597011744294405</v>
      </c>
      <c r="AS1604" s="30">
        <f t="shared" ca="1" si="993"/>
        <v>0.18497193742315243</v>
      </c>
      <c r="AT1604" s="30">
        <f>IF(Riskregister!$E$13="",0,COUNTIF(BN$4:BN$53,"&lt;"&amp;AR1604)*IF(AS1604&lt;0.5,Riskregister!$K$13+(Riskregister!$L$13-Riskregister!$K$13)*SQRT(AS1604/2),Riskregister!$L$13-(Riskregister!$L$13-Riskregister!$K$13)*SQRT((1-AS1604)/2)))</f>
        <v>0</v>
      </c>
      <c r="AU1604" s="30">
        <f t="shared" ref="AU1604:AV1623" ca="1" si="994">RAND()</f>
        <v>0.28222640730213744</v>
      </c>
      <c r="AV1604" s="30">
        <f t="shared" ca="1" si="994"/>
        <v>0.24555236290687843</v>
      </c>
      <c r="AW1604" s="30">
        <f>IF(Riskregister!$E$14="",0,COUNTIF(BO$4:BO$53,"&lt;"&amp;AU1604)*IF(AV1604&lt;0.5,Riskregister!$K$14+(Riskregister!$L$14-Riskregister!$K$14)*SQRT(AV1604/2),Riskregister!$L$14-(Riskregister!$L$14-Riskregister!$K$14)*SQRT((1-AV1604)/2)))</f>
        <v>0</v>
      </c>
      <c r="AX1604" s="30">
        <f t="shared" ref="AX1604:AY1623" ca="1" si="995">RAND()</f>
        <v>0.45936703791744637</v>
      </c>
      <c r="AY1604" s="30">
        <f t="shared" ca="1" si="995"/>
        <v>0.43808080918997794</v>
      </c>
      <c r="AZ1604" s="30">
        <f>IF(Riskregister!$E$15="",0,COUNTIF(BP$4:BP$53,"&lt;"&amp;AX1604)*IF(AY1604&lt;0.5,Riskregister!$K$15+(Riskregister!$L$15-Riskregister!$K$15)*SQRT(AY1604/2),Riskregister!$L$15-(Riskregister!$L$15-Riskregister!$K$15)*SQRT((1-AY1604)/2)))</f>
        <v>0</v>
      </c>
      <c r="BA1604" s="30">
        <f t="shared" ref="BA1604:BB1623" ca="1" si="996">RAND()</f>
        <v>7.0308720356278886E-2</v>
      </c>
      <c r="BB1604" s="30">
        <f t="shared" ca="1" si="996"/>
        <v>0.75442914414457052</v>
      </c>
      <c r="BC1604" s="30">
        <f>IF(Riskregister!$E$16="",0,COUNTIF(BQ$4:BQ$53,"&lt;"&amp;BA1604)*IF(BB1604&lt;0.5,Riskregister!$K$16+(Riskregister!$L$16-Riskregister!$K$16)*SQRT(BB1604/2),Riskregister!$L$16-(Riskregister!$L$16-Riskregister!$K$16)*SQRT((1-BB1604)/2)))</f>
        <v>0</v>
      </c>
      <c r="BD1604" s="30">
        <f t="shared" ref="BD1604:BD1667" ca="1" si="997">V1604+Y1604+AB1604+AE1604+AH1604+AK1604+AN1604+AQ1604+AT1604+AW1604+AZ1604+BC1604</f>
        <v>11462978.815205362</v>
      </c>
    </row>
    <row r="1605" spans="20:56" x14ac:dyDescent="0.35">
      <c r="T1605" s="30">
        <f t="shared" ca="1" si="985"/>
        <v>1.1037976550168138E-2</v>
      </c>
      <c r="U1605" s="30">
        <f t="shared" ca="1" si="985"/>
        <v>0.8413816153558199</v>
      </c>
      <c r="V1605" s="30">
        <f ca="1">IF(Riskregister!$E$5="",0,COUNTIF(BF$4:BF$53,"&lt;"&amp;T1605)*IF(U1605&lt;0.5,Riskregister!$K$5+(Riskregister!$L$5-Riskregister!$K$5)*SQRT(U1605/2),Riskregister!$L$5-(Riskregister!$L$5-Riskregister!$K$5)*SQRT((1-U1605)/2)))</f>
        <v>0</v>
      </c>
      <c r="W1605" s="30">
        <f t="shared" ca="1" si="986"/>
        <v>0.52025982717782748</v>
      </c>
      <c r="X1605" s="30">
        <f t="shared" ca="1" si="986"/>
        <v>0.40487494272162472</v>
      </c>
      <c r="Y1605" s="30">
        <f ca="1">IF(Riskregister!$E$6="",0,COUNTIF(BG$4:BG$53,"&lt;"&amp;W1605)*IF(X1605&lt;0.5,Riskregister!$K$6+(Riskregister!$L$6-Riskregister!$K$6)*SQRT(X1605/2),Riskregister!$L$6-(Riskregister!$L$6-Riskregister!$K$6)*SQRT((1-X1605)/2)))</f>
        <v>2019749.8661324619</v>
      </c>
      <c r="Z1605" s="30">
        <f t="shared" ca="1" si="987"/>
        <v>0.87330278842484277</v>
      </c>
      <c r="AA1605" s="30">
        <f t="shared" ca="1" si="987"/>
        <v>0.74550291269054458</v>
      </c>
      <c r="AB1605" s="30">
        <f ca="1">IF(Riskregister!$E$7="",0,COUNTIF(BH$4:BH$53,"&lt;"&amp;Z1605)*IF(AA1605&lt;0.5,Riskregister!$K$7+(Riskregister!$L$7-Riskregister!$K$7)*SQRT(AA1605/2),Riskregister!$L$7-(Riskregister!$L$7-Riskregister!$K$7)*SQRT((1-AA1605)/2)))</f>
        <v>2476334.7142435894</v>
      </c>
      <c r="AC1605" s="30">
        <f t="shared" ca="1" si="988"/>
        <v>0.81258950696932941</v>
      </c>
      <c r="AD1605" s="30">
        <f t="shared" ca="1" si="988"/>
        <v>0.64263653938859766</v>
      </c>
      <c r="AE1605" s="30">
        <f ca="1">IF(Riskregister!$E$8="",0,COUNTIF(BI$4:BI$53,"&lt;"&amp;AC1605)*IF(AD1605&lt;0.5,Riskregister!$K$8+(Riskregister!$L$8-Riskregister!$K$8)*SQRT(AD1605/2),Riskregister!$L$8-(Riskregister!$L$8-Riskregister!$K$8)*SQRT((1-AD1605)/2)))</f>
        <v>12053096.781811986</v>
      </c>
      <c r="AF1605" s="30">
        <f t="shared" ca="1" si="989"/>
        <v>0.99040806756375721</v>
      </c>
      <c r="AG1605" s="30">
        <f t="shared" ca="1" si="989"/>
        <v>0.96785650595928474</v>
      </c>
      <c r="AH1605" s="30">
        <f>IF(Riskregister!$E$9="",0,COUNTIF(BJ$4:BJ$53,"&lt;"&amp;AF1605)*IF(AG1605&lt;0.5,Riskregister!$K$9+(Riskregister!$L$9-Riskregister!$K$9)*SQRT(AG1605/2),Riskregister!$L$9-(Riskregister!$L$9-Riskregister!$K$9)*SQRT((1-AG1605)/2)))</f>
        <v>0</v>
      </c>
      <c r="AI1605" s="30">
        <f t="shared" ca="1" si="990"/>
        <v>0.57932441589005557</v>
      </c>
      <c r="AJ1605" s="30">
        <f t="shared" ca="1" si="990"/>
        <v>0.57603853096808455</v>
      </c>
      <c r="AK1605" s="30">
        <f>IF(Riskregister!$E$10="",0,COUNTIF(BK$4:BK$53,"&lt;"&amp;AI1605)*IF(AJ1605&lt;0.5,Riskregister!$K$10+(Riskregister!$L$10-Riskregister!$K$10)*SQRT(AJ1605/2),Riskregister!$L$10-(Riskregister!$L$10-Riskregister!$K$10)*SQRT((1-AJ1605)/2)))</f>
        <v>0</v>
      </c>
      <c r="AL1605" s="30">
        <f t="shared" ca="1" si="991"/>
        <v>0.51448968890167002</v>
      </c>
      <c r="AM1605" s="30">
        <f t="shared" ca="1" si="991"/>
        <v>0.89558605880089359</v>
      </c>
      <c r="AN1605" s="30">
        <f>IF(Riskregister!$E$11="",0,COUNTIF(BL$4:BL$53,"&lt;"&amp;AL1605)*IF(AM1605&lt;0.5,Riskregister!$K$11+(Riskregister!$L$11-Riskregister!$K$11)*SQRT(AM1605/2),Riskregister!$L$11-(Riskregister!$L$11-Riskregister!$K$11)*SQRT((1-AM1605)/2)))</f>
        <v>0</v>
      </c>
      <c r="AO1605" s="30">
        <f t="shared" ca="1" si="992"/>
        <v>0.5881652187712455</v>
      </c>
      <c r="AP1605" s="30">
        <f t="shared" ca="1" si="992"/>
        <v>8.234575261526067E-2</v>
      </c>
      <c r="AQ1605" s="30">
        <f>IF(Riskregister!$E$12="",0,COUNTIF(BM$4:BM$53,"&lt;"&amp;AO1605)*IF(AP1605&lt;0.5,Riskregister!$K$12+(Riskregister!$L$12-Riskregister!$K$12)*SQRT(AP1605/2),Riskregister!$L$12-(Riskregister!$L$12-Riskregister!$K$12)*SQRT((1-AP1605)/2)))</f>
        <v>0</v>
      </c>
      <c r="AR1605" s="30">
        <f t="shared" ca="1" si="993"/>
        <v>0.6608658157822721</v>
      </c>
      <c r="AS1605" s="30">
        <f t="shared" ca="1" si="993"/>
        <v>0.60770412107811123</v>
      </c>
      <c r="AT1605" s="30">
        <f>IF(Riskregister!$E$13="",0,COUNTIF(BN$4:BN$53,"&lt;"&amp;AR1605)*IF(AS1605&lt;0.5,Riskregister!$K$13+(Riskregister!$L$13-Riskregister!$K$13)*SQRT(AS1605/2),Riskregister!$L$13-(Riskregister!$L$13-Riskregister!$K$13)*SQRT((1-AS1605)/2)))</f>
        <v>0</v>
      </c>
      <c r="AU1605" s="30">
        <f t="shared" ca="1" si="994"/>
        <v>0.25223819197490427</v>
      </c>
      <c r="AV1605" s="30">
        <f t="shared" ca="1" si="994"/>
        <v>0.95715497061617094</v>
      </c>
      <c r="AW1605" s="30">
        <f>IF(Riskregister!$E$14="",0,COUNTIF(BO$4:BO$53,"&lt;"&amp;AU1605)*IF(AV1605&lt;0.5,Riskregister!$K$14+(Riskregister!$L$14-Riskregister!$K$14)*SQRT(AV1605/2),Riskregister!$L$14-(Riskregister!$L$14-Riskregister!$K$14)*SQRT((1-AV1605)/2)))</f>
        <v>0</v>
      </c>
      <c r="AX1605" s="30">
        <f t="shared" ca="1" si="995"/>
        <v>0.77036474535645694</v>
      </c>
      <c r="AY1605" s="30">
        <f t="shared" ca="1" si="995"/>
        <v>0.19691082885417466</v>
      </c>
      <c r="AZ1605" s="30">
        <f>IF(Riskregister!$E$15="",0,COUNTIF(BP$4:BP$53,"&lt;"&amp;AX1605)*IF(AY1605&lt;0.5,Riskregister!$K$15+(Riskregister!$L$15-Riskregister!$K$15)*SQRT(AY1605/2),Riskregister!$L$15-(Riskregister!$L$15-Riskregister!$K$15)*SQRT((1-AY1605)/2)))</f>
        <v>0</v>
      </c>
      <c r="BA1605" s="30">
        <f t="shared" ca="1" si="996"/>
        <v>0.84650424955241188</v>
      </c>
      <c r="BB1605" s="30">
        <f t="shared" ca="1" si="996"/>
        <v>0.92243039124066661</v>
      </c>
      <c r="BC1605" s="30">
        <f>IF(Riskregister!$E$16="",0,COUNTIF(BQ$4:BQ$53,"&lt;"&amp;BA1605)*IF(BB1605&lt;0.5,Riskregister!$K$16+(Riskregister!$L$16-Riskregister!$K$16)*SQRT(BB1605/2),Riskregister!$L$16-(Riskregister!$L$16-Riskregister!$K$16)*SQRT((1-BB1605)/2)))</f>
        <v>0</v>
      </c>
      <c r="BD1605" s="30">
        <f t="shared" ca="1" si="997"/>
        <v>16549181.362188037</v>
      </c>
    </row>
    <row r="1606" spans="20:56" x14ac:dyDescent="0.35">
      <c r="T1606" s="30">
        <f t="shared" ca="1" si="985"/>
        <v>0.57416754269361503</v>
      </c>
      <c r="U1606" s="30">
        <f t="shared" ca="1" si="985"/>
        <v>0.14762869778327603</v>
      </c>
      <c r="V1606" s="30">
        <f ca="1">IF(Riskregister!$E$5="",0,COUNTIF(BF$4:BF$53,"&lt;"&amp;T1606)*IF(U1606&lt;0.5,Riskregister!$K$5+(Riskregister!$L$5-Riskregister!$K$5)*SQRT(U1606/2),Riskregister!$L$5-(Riskregister!$L$5-Riskregister!$K$5)*SQRT((1-U1606)/2)))</f>
        <v>1089038.3322490244</v>
      </c>
      <c r="W1606" s="30">
        <f t="shared" ca="1" si="986"/>
        <v>0.95860392747101952</v>
      </c>
      <c r="X1606" s="30">
        <f t="shared" ca="1" si="986"/>
        <v>6.9942305849577502E-2</v>
      </c>
      <c r="Y1606" s="30">
        <f ca="1">IF(Riskregister!$E$6="",0,COUNTIF(BG$4:BG$53,"&lt;"&amp;W1606)*IF(X1606&lt;0.5,Riskregister!$K$6+(Riskregister!$L$6-Riskregister!$K$6)*SQRT(X1606/2),Riskregister!$L$6-(Riskregister!$L$6-Riskregister!$K$6)*SQRT((1-X1606)/2)))</f>
        <v>2683051.8075531395</v>
      </c>
      <c r="Z1606" s="30">
        <f t="shared" ca="1" si="987"/>
        <v>0.92564125190860036</v>
      </c>
      <c r="AA1606" s="30">
        <f t="shared" ca="1" si="987"/>
        <v>0.65926269611727883</v>
      </c>
      <c r="AB1606" s="30">
        <f ca="1">IF(Riskregister!$E$7="",0,COUNTIF(BH$4:BH$53,"&lt;"&amp;Z1606)*IF(AA1606&lt;0.5,Riskregister!$K$7+(Riskregister!$L$7-Riskregister!$K$7)*SQRT(AA1606/2),Riskregister!$L$7-(Riskregister!$L$7-Riskregister!$K$7)*SQRT((1-AA1606)/2)))</f>
        <v>2555349.1818845402</v>
      </c>
      <c r="AC1606" s="30">
        <f t="shared" ca="1" si="988"/>
        <v>0.64563748567881007</v>
      </c>
      <c r="AD1606" s="30">
        <f t="shared" ca="1" si="988"/>
        <v>0.17916809517221854</v>
      </c>
      <c r="AE1606" s="30">
        <f ca="1">IF(Riskregister!$E$8="",0,COUNTIF(BI$4:BI$53,"&lt;"&amp;AC1606)*IF(AD1606&lt;0.5,Riskregister!$K$8+(Riskregister!$L$8-Riskregister!$K$8)*SQRT(AD1606/2),Riskregister!$L$8-(Riskregister!$L$8-Riskregister!$K$8)*SQRT((1-AD1606)/2)))</f>
        <v>5120213.7979721334</v>
      </c>
      <c r="AF1606" s="30">
        <f t="shared" ca="1" si="989"/>
        <v>0.63512882627164857</v>
      </c>
      <c r="AG1606" s="30">
        <f t="shared" ca="1" si="989"/>
        <v>0.83261260116180003</v>
      </c>
      <c r="AH1606" s="30">
        <f>IF(Riskregister!$E$9="",0,COUNTIF(BJ$4:BJ$53,"&lt;"&amp;AF1606)*IF(AG1606&lt;0.5,Riskregister!$K$9+(Riskregister!$L$9-Riskregister!$K$9)*SQRT(AG1606/2),Riskregister!$L$9-(Riskregister!$L$9-Riskregister!$K$9)*SQRT((1-AG1606)/2)))</f>
        <v>0</v>
      </c>
      <c r="AI1606" s="30">
        <f t="shared" ca="1" si="990"/>
        <v>0.53527134132328547</v>
      </c>
      <c r="AJ1606" s="30">
        <f t="shared" ca="1" si="990"/>
        <v>8.9451877951324477E-2</v>
      </c>
      <c r="AK1606" s="30">
        <f>IF(Riskregister!$E$10="",0,COUNTIF(BK$4:BK$53,"&lt;"&amp;AI1606)*IF(AJ1606&lt;0.5,Riskregister!$K$10+(Riskregister!$L$10-Riskregister!$K$10)*SQRT(AJ1606/2),Riskregister!$L$10-(Riskregister!$L$10-Riskregister!$K$10)*SQRT((1-AJ1606)/2)))</f>
        <v>0</v>
      </c>
      <c r="AL1606" s="30">
        <f t="shared" ca="1" si="991"/>
        <v>0.8910748041713038</v>
      </c>
      <c r="AM1606" s="30">
        <f t="shared" ca="1" si="991"/>
        <v>0.37836239634961344</v>
      </c>
      <c r="AN1606" s="30">
        <f>IF(Riskregister!$E$11="",0,COUNTIF(BL$4:BL$53,"&lt;"&amp;AL1606)*IF(AM1606&lt;0.5,Riskregister!$K$11+(Riskregister!$L$11-Riskregister!$K$11)*SQRT(AM1606/2),Riskregister!$L$11-(Riskregister!$L$11-Riskregister!$K$11)*SQRT((1-AM1606)/2)))</f>
        <v>0</v>
      </c>
      <c r="AO1606" s="30">
        <f t="shared" ca="1" si="992"/>
        <v>0.54566009653368275</v>
      </c>
      <c r="AP1606" s="30">
        <f t="shared" ca="1" si="992"/>
        <v>0.88735954251672655</v>
      </c>
      <c r="AQ1606" s="30">
        <f>IF(Riskregister!$E$12="",0,COUNTIF(BM$4:BM$53,"&lt;"&amp;AO1606)*IF(AP1606&lt;0.5,Riskregister!$K$12+(Riskregister!$L$12-Riskregister!$K$12)*SQRT(AP1606/2),Riskregister!$L$12-(Riskregister!$L$12-Riskregister!$K$12)*SQRT((1-AP1606)/2)))</f>
        <v>0</v>
      </c>
      <c r="AR1606" s="30">
        <f t="shared" ca="1" si="993"/>
        <v>0.38927272969069748</v>
      </c>
      <c r="AS1606" s="30">
        <f t="shared" ca="1" si="993"/>
        <v>0.18543172357061155</v>
      </c>
      <c r="AT1606" s="30">
        <f>IF(Riskregister!$E$13="",0,COUNTIF(BN$4:BN$53,"&lt;"&amp;AR1606)*IF(AS1606&lt;0.5,Riskregister!$K$13+(Riskregister!$L$13-Riskregister!$K$13)*SQRT(AS1606/2),Riskregister!$L$13-(Riskregister!$L$13-Riskregister!$K$13)*SQRT((1-AS1606)/2)))</f>
        <v>0</v>
      </c>
      <c r="AU1606" s="30">
        <f t="shared" ca="1" si="994"/>
        <v>0.89097400072514221</v>
      </c>
      <c r="AV1606" s="30">
        <f t="shared" ca="1" si="994"/>
        <v>0.80556173941566289</v>
      </c>
      <c r="AW1606" s="30">
        <f>IF(Riskregister!$E$14="",0,COUNTIF(BO$4:BO$53,"&lt;"&amp;AU1606)*IF(AV1606&lt;0.5,Riskregister!$K$14+(Riskregister!$L$14-Riskregister!$K$14)*SQRT(AV1606/2),Riskregister!$L$14-(Riskregister!$L$14-Riskregister!$K$14)*SQRT((1-AV1606)/2)))</f>
        <v>0</v>
      </c>
      <c r="AX1606" s="30">
        <f t="shared" ca="1" si="995"/>
        <v>0.1941847475089552</v>
      </c>
      <c r="AY1606" s="30">
        <f t="shared" ca="1" si="995"/>
        <v>0.436129198274682</v>
      </c>
      <c r="AZ1606" s="30">
        <f>IF(Riskregister!$E$15="",0,COUNTIF(BP$4:BP$53,"&lt;"&amp;AX1606)*IF(AY1606&lt;0.5,Riskregister!$K$15+(Riskregister!$L$15-Riskregister!$K$15)*SQRT(AY1606/2),Riskregister!$L$15-(Riskregister!$L$15-Riskregister!$K$15)*SQRT((1-AY1606)/2)))</f>
        <v>0</v>
      </c>
      <c r="BA1606" s="30">
        <f t="shared" ca="1" si="996"/>
        <v>0.46238253071883362</v>
      </c>
      <c r="BB1606" s="30">
        <f t="shared" ca="1" si="996"/>
        <v>0.58875861430940568</v>
      </c>
      <c r="BC1606" s="30">
        <f>IF(Riskregister!$E$16="",0,COUNTIF(BQ$4:BQ$53,"&lt;"&amp;BA1606)*IF(BB1606&lt;0.5,Riskregister!$K$16+(Riskregister!$L$16-Riskregister!$K$16)*SQRT(BB1606/2),Riskregister!$L$16-(Riskregister!$L$16-Riskregister!$K$16)*SQRT((1-BB1606)/2)))</f>
        <v>0</v>
      </c>
      <c r="BD1606" s="30">
        <f t="shared" ca="1" si="997"/>
        <v>11447653.119658837</v>
      </c>
    </row>
    <row r="1607" spans="20:56" x14ac:dyDescent="0.35">
      <c r="T1607" s="30">
        <f t="shared" ca="1" si="985"/>
        <v>0.80276339443257638</v>
      </c>
      <c r="U1607" s="30">
        <f t="shared" ca="1" si="985"/>
        <v>0.86396931097479546</v>
      </c>
      <c r="V1607" s="30">
        <f ca="1">IF(Riskregister!$E$5="",0,COUNTIF(BF$4:BF$53,"&lt;"&amp;T1607)*IF(U1607&lt;0.5,Riskregister!$K$5+(Riskregister!$L$5-Riskregister!$K$5)*SQRT(U1607/2),Riskregister!$L$5-(Riskregister!$L$5-Riskregister!$K$5)*SQRT((1-U1607)/2)))</f>
        <v>2413205.5883062202</v>
      </c>
      <c r="W1607" s="30">
        <f t="shared" ca="1" si="986"/>
        <v>0.38340267347785451</v>
      </c>
      <c r="X1607" s="30">
        <f t="shared" ca="1" si="986"/>
        <v>0.86210865499382749</v>
      </c>
      <c r="Y1607" s="30">
        <f ca="1">IF(Riskregister!$E$6="",0,COUNTIF(BG$4:BG$53,"&lt;"&amp;W1607)*IF(X1607&lt;0.5,Riskregister!$K$6+(Riskregister!$L$6-Riskregister!$K$6)*SQRT(X1607/2),Riskregister!$L$6-(Riskregister!$L$6-Riskregister!$K$6)*SQRT((1-X1607)/2)))</f>
        <v>1527364.8564590234</v>
      </c>
      <c r="Z1607" s="30">
        <f t="shared" ca="1" si="987"/>
        <v>0.74033719097466577</v>
      </c>
      <c r="AA1607" s="30">
        <f t="shared" ca="1" si="987"/>
        <v>0.91533809533677546</v>
      </c>
      <c r="AB1607" s="30">
        <f ca="1">IF(Riskregister!$E$7="",0,COUNTIF(BH$4:BH$53,"&lt;"&amp;Z1607)*IF(AA1607&lt;0.5,Riskregister!$K$7+(Riskregister!$L$7-Riskregister!$K$7)*SQRT(AA1607/2),Riskregister!$L$7-(Riskregister!$L$7-Riskregister!$K$7)*SQRT((1-AA1607)/2)))</f>
        <v>2623914.3585543549</v>
      </c>
      <c r="AC1607" s="30">
        <f t="shared" ca="1" si="988"/>
        <v>0.90744028715101754</v>
      </c>
      <c r="AD1607" s="30">
        <f t="shared" ca="1" si="988"/>
        <v>0.59993129162803227</v>
      </c>
      <c r="AE1607" s="30">
        <f ca="1">IF(Riskregister!$E$8="",0,COUNTIF(BI$4:BI$53,"&lt;"&amp;AC1607)*IF(AD1607&lt;0.5,Riskregister!$K$8+(Riskregister!$L$8-Riskregister!$K$8)*SQRT(AD1607/2),Riskregister!$L$8-(Riskregister!$L$8-Riskregister!$K$8)*SQRT((1-AD1607)/2)))</f>
        <v>14489577.929540146</v>
      </c>
      <c r="AF1607" s="30">
        <f t="shared" ca="1" si="989"/>
        <v>0.74340365186504276</v>
      </c>
      <c r="AG1607" s="30">
        <f t="shared" ca="1" si="989"/>
        <v>0.85799888770342025</v>
      </c>
      <c r="AH1607" s="30">
        <f>IF(Riskregister!$E$9="",0,COUNTIF(BJ$4:BJ$53,"&lt;"&amp;AF1607)*IF(AG1607&lt;0.5,Riskregister!$K$9+(Riskregister!$L$9-Riskregister!$K$9)*SQRT(AG1607/2),Riskregister!$L$9-(Riskregister!$L$9-Riskregister!$K$9)*SQRT((1-AG1607)/2)))</f>
        <v>0</v>
      </c>
      <c r="AI1607" s="30">
        <f t="shared" ca="1" si="990"/>
        <v>0.74467059365144994</v>
      </c>
      <c r="AJ1607" s="30">
        <f t="shared" ca="1" si="990"/>
        <v>0.45796447702949528</v>
      </c>
      <c r="AK1607" s="30">
        <f>IF(Riskregister!$E$10="",0,COUNTIF(BK$4:BK$53,"&lt;"&amp;AI1607)*IF(AJ1607&lt;0.5,Riskregister!$K$10+(Riskregister!$L$10-Riskregister!$K$10)*SQRT(AJ1607/2),Riskregister!$L$10-(Riskregister!$L$10-Riskregister!$K$10)*SQRT((1-AJ1607)/2)))</f>
        <v>0</v>
      </c>
      <c r="AL1607" s="30">
        <f t="shared" ca="1" si="991"/>
        <v>0.9879824960429997</v>
      </c>
      <c r="AM1607" s="30">
        <f t="shared" ca="1" si="991"/>
        <v>0.86758175410903426</v>
      </c>
      <c r="AN1607" s="30">
        <f>IF(Riskregister!$E$11="",0,COUNTIF(BL$4:BL$53,"&lt;"&amp;AL1607)*IF(AM1607&lt;0.5,Riskregister!$K$11+(Riskregister!$L$11-Riskregister!$K$11)*SQRT(AM1607/2),Riskregister!$L$11-(Riskregister!$L$11-Riskregister!$K$11)*SQRT((1-AM1607)/2)))</f>
        <v>0</v>
      </c>
      <c r="AO1607" s="30">
        <f t="shared" ca="1" si="992"/>
        <v>0.38554163692456234</v>
      </c>
      <c r="AP1607" s="30">
        <f t="shared" ca="1" si="992"/>
        <v>0.75036179577512063</v>
      </c>
      <c r="AQ1607" s="30">
        <f>IF(Riskregister!$E$12="",0,COUNTIF(BM$4:BM$53,"&lt;"&amp;AO1607)*IF(AP1607&lt;0.5,Riskregister!$K$12+(Riskregister!$L$12-Riskregister!$K$12)*SQRT(AP1607/2),Riskregister!$L$12-(Riskregister!$L$12-Riskregister!$K$12)*SQRT((1-AP1607)/2)))</f>
        <v>0</v>
      </c>
      <c r="AR1607" s="30">
        <f t="shared" ca="1" si="993"/>
        <v>0.13520837479097214</v>
      </c>
      <c r="AS1607" s="30">
        <f t="shared" ca="1" si="993"/>
        <v>0.23328146495762692</v>
      </c>
      <c r="AT1607" s="30">
        <f>IF(Riskregister!$E$13="",0,COUNTIF(BN$4:BN$53,"&lt;"&amp;AR1607)*IF(AS1607&lt;0.5,Riskregister!$K$13+(Riskregister!$L$13-Riskregister!$K$13)*SQRT(AS1607/2),Riskregister!$L$13-(Riskregister!$L$13-Riskregister!$K$13)*SQRT((1-AS1607)/2)))</f>
        <v>0</v>
      </c>
      <c r="AU1607" s="30">
        <f t="shared" ca="1" si="994"/>
        <v>0.1180529268215994</v>
      </c>
      <c r="AV1607" s="30">
        <f t="shared" ca="1" si="994"/>
        <v>0.86011842522710313</v>
      </c>
      <c r="AW1607" s="30">
        <f>IF(Riskregister!$E$14="",0,COUNTIF(BO$4:BO$53,"&lt;"&amp;AU1607)*IF(AV1607&lt;0.5,Riskregister!$K$14+(Riskregister!$L$14-Riskregister!$K$14)*SQRT(AV1607/2),Riskregister!$L$14-(Riskregister!$L$14-Riskregister!$K$14)*SQRT((1-AV1607)/2)))</f>
        <v>0</v>
      </c>
      <c r="AX1607" s="30">
        <f t="shared" ca="1" si="995"/>
        <v>9.879324397720457E-2</v>
      </c>
      <c r="AY1607" s="30">
        <f t="shared" ca="1" si="995"/>
        <v>0.265068261162275</v>
      </c>
      <c r="AZ1607" s="30">
        <f>IF(Riskregister!$E$15="",0,COUNTIF(BP$4:BP$53,"&lt;"&amp;AX1607)*IF(AY1607&lt;0.5,Riskregister!$K$15+(Riskregister!$L$15-Riskregister!$K$15)*SQRT(AY1607/2),Riskregister!$L$15-(Riskregister!$L$15-Riskregister!$K$15)*SQRT((1-AY1607)/2)))</f>
        <v>0</v>
      </c>
      <c r="BA1607" s="30">
        <f t="shared" ca="1" si="996"/>
        <v>0.29271690937670902</v>
      </c>
      <c r="BB1607" s="30">
        <f t="shared" ca="1" si="996"/>
        <v>0.90376828793805497</v>
      </c>
      <c r="BC1607" s="30">
        <f>IF(Riskregister!$E$16="",0,COUNTIF(BQ$4:BQ$53,"&lt;"&amp;BA1607)*IF(BB1607&lt;0.5,Riskregister!$K$16+(Riskregister!$L$16-Riskregister!$K$16)*SQRT(BB1607/2),Riskregister!$L$16-(Riskregister!$L$16-Riskregister!$K$16)*SQRT((1-BB1607)/2)))</f>
        <v>0</v>
      </c>
      <c r="BD1607" s="30">
        <f t="shared" ca="1" si="997"/>
        <v>21054062.732859746</v>
      </c>
    </row>
    <row r="1608" spans="20:56" x14ac:dyDescent="0.35">
      <c r="T1608" s="30">
        <f t="shared" ca="1" si="985"/>
        <v>0.27944170345975883</v>
      </c>
      <c r="U1608" s="30">
        <f t="shared" ca="1" si="985"/>
        <v>0.2505972037674683</v>
      </c>
      <c r="V1608" s="30">
        <f ca="1">IF(Riskregister!$E$5="",0,COUNTIF(BF$4:BF$53,"&lt;"&amp;T1608)*IF(U1608&lt;0.5,Riskregister!$K$5+(Riskregister!$L$5-Riskregister!$K$5)*SQRT(U1608/2),Riskregister!$L$5-(Riskregister!$L$5-Riskregister!$K$5)*SQRT((1-U1608)/2)))</f>
        <v>618577.88298283471</v>
      </c>
      <c r="W1608" s="30">
        <f t="shared" ca="1" si="986"/>
        <v>0.21135789356214063</v>
      </c>
      <c r="X1608" s="30">
        <f t="shared" ca="1" si="986"/>
        <v>0.45589515744666353</v>
      </c>
      <c r="Y1608" s="30">
        <f ca="1">IF(Riskregister!$E$6="",0,COUNTIF(BG$4:BG$53,"&lt;"&amp;W1608)*IF(X1608&lt;0.5,Riskregister!$K$6+(Riskregister!$L$6-Riskregister!$K$6)*SQRT(X1608/2),Riskregister!$L$6-(Riskregister!$L$6-Riskregister!$K$6)*SQRT((1-X1608)/2)))</f>
        <v>1059389.4082798525</v>
      </c>
      <c r="Z1608" s="30">
        <f t="shared" ca="1" si="987"/>
        <v>0.75445742603206212</v>
      </c>
      <c r="AA1608" s="30">
        <f t="shared" ca="1" si="987"/>
        <v>0.27368747344557676</v>
      </c>
      <c r="AB1608" s="30">
        <f ca="1">IF(Riskregister!$E$7="",0,COUNTIF(BH$4:BH$53,"&lt;"&amp;Z1608)*IF(AA1608&lt;0.5,Riskregister!$K$7+(Riskregister!$L$7-Riskregister!$K$7)*SQRT(AA1608/2),Riskregister!$L$7-(Riskregister!$L$7-Riskregister!$K$7)*SQRT((1-AA1608)/2)))</f>
        <v>1435787.0900463383</v>
      </c>
      <c r="AC1608" s="30">
        <f t="shared" ca="1" si="988"/>
        <v>0.81140937850893591</v>
      </c>
      <c r="AD1608" s="30">
        <f t="shared" ca="1" si="988"/>
        <v>0.75104630593421728</v>
      </c>
      <c r="AE1608" s="30">
        <f ca="1">IF(Riskregister!$E$8="",0,COUNTIF(BI$4:BI$53,"&lt;"&amp;AC1608)*IF(AD1608&lt;0.5,Riskregister!$K$8+(Riskregister!$L$8-Riskregister!$K$8)*SQRT(AD1608/2),Riskregister!$L$8-(Riskregister!$L$8-Riskregister!$K$8)*SQRT((1-AD1608)/2)))</f>
        <v>13367120.021038741</v>
      </c>
      <c r="AF1608" s="30">
        <f t="shared" ca="1" si="989"/>
        <v>0.17368153554195265</v>
      </c>
      <c r="AG1608" s="30">
        <f t="shared" ca="1" si="989"/>
        <v>0.81633212853855475</v>
      </c>
      <c r="AH1608" s="30">
        <f>IF(Riskregister!$E$9="",0,COUNTIF(BJ$4:BJ$53,"&lt;"&amp;AF1608)*IF(AG1608&lt;0.5,Riskregister!$K$9+(Riskregister!$L$9-Riskregister!$K$9)*SQRT(AG1608/2),Riskregister!$L$9-(Riskregister!$L$9-Riskregister!$K$9)*SQRT((1-AG1608)/2)))</f>
        <v>0</v>
      </c>
      <c r="AI1608" s="30">
        <f t="shared" ca="1" si="990"/>
        <v>0.67443994914483996</v>
      </c>
      <c r="AJ1608" s="30">
        <f t="shared" ca="1" si="990"/>
        <v>0.19978240026600125</v>
      </c>
      <c r="AK1608" s="30">
        <f>IF(Riskregister!$E$10="",0,COUNTIF(BK$4:BK$53,"&lt;"&amp;AI1608)*IF(AJ1608&lt;0.5,Riskregister!$K$10+(Riskregister!$L$10-Riskregister!$K$10)*SQRT(AJ1608/2),Riskregister!$L$10-(Riskregister!$L$10-Riskregister!$K$10)*SQRT((1-AJ1608)/2)))</f>
        <v>0</v>
      </c>
      <c r="AL1608" s="30">
        <f t="shared" ca="1" si="991"/>
        <v>0.97443284065492164</v>
      </c>
      <c r="AM1608" s="30">
        <f t="shared" ca="1" si="991"/>
        <v>0.55012163084683785</v>
      </c>
      <c r="AN1608" s="30">
        <f>IF(Riskregister!$E$11="",0,COUNTIF(BL$4:BL$53,"&lt;"&amp;AL1608)*IF(AM1608&lt;0.5,Riskregister!$K$11+(Riskregister!$L$11-Riskregister!$K$11)*SQRT(AM1608/2),Riskregister!$L$11-(Riskregister!$L$11-Riskregister!$K$11)*SQRT((1-AM1608)/2)))</f>
        <v>0</v>
      </c>
      <c r="AO1608" s="30">
        <f t="shared" ca="1" si="992"/>
        <v>0.46017399110099622</v>
      </c>
      <c r="AP1608" s="30">
        <f t="shared" ca="1" si="992"/>
        <v>2.5401955620637406E-2</v>
      </c>
      <c r="AQ1608" s="30">
        <f>IF(Riskregister!$E$12="",0,COUNTIF(BM$4:BM$53,"&lt;"&amp;AO1608)*IF(AP1608&lt;0.5,Riskregister!$K$12+(Riskregister!$L$12-Riskregister!$K$12)*SQRT(AP1608/2),Riskregister!$L$12-(Riskregister!$L$12-Riskregister!$K$12)*SQRT((1-AP1608)/2)))</f>
        <v>0</v>
      </c>
      <c r="AR1608" s="30">
        <f t="shared" ca="1" si="993"/>
        <v>0.1473109569626837</v>
      </c>
      <c r="AS1608" s="30">
        <f t="shared" ca="1" si="993"/>
        <v>4.6237102963235577E-2</v>
      </c>
      <c r="AT1608" s="30">
        <f>IF(Riskregister!$E$13="",0,COUNTIF(BN$4:BN$53,"&lt;"&amp;AR1608)*IF(AS1608&lt;0.5,Riskregister!$K$13+(Riskregister!$L$13-Riskregister!$K$13)*SQRT(AS1608/2),Riskregister!$L$13-(Riskregister!$L$13-Riskregister!$K$13)*SQRT((1-AS1608)/2)))</f>
        <v>0</v>
      </c>
      <c r="AU1608" s="30">
        <f t="shared" ca="1" si="994"/>
        <v>0.14811720461594269</v>
      </c>
      <c r="AV1608" s="30">
        <f t="shared" ca="1" si="994"/>
        <v>0.18420003172412081</v>
      </c>
      <c r="AW1608" s="30">
        <f>IF(Riskregister!$E$14="",0,COUNTIF(BO$4:BO$53,"&lt;"&amp;AU1608)*IF(AV1608&lt;0.5,Riskregister!$K$14+(Riskregister!$L$14-Riskregister!$K$14)*SQRT(AV1608/2),Riskregister!$L$14-(Riskregister!$L$14-Riskregister!$K$14)*SQRT((1-AV1608)/2)))</f>
        <v>0</v>
      </c>
      <c r="AX1608" s="30">
        <f t="shared" ca="1" si="995"/>
        <v>0.11670383720554378</v>
      </c>
      <c r="AY1608" s="30">
        <f t="shared" ca="1" si="995"/>
        <v>4.8090466477306748E-2</v>
      </c>
      <c r="AZ1608" s="30">
        <f>IF(Riskregister!$E$15="",0,COUNTIF(BP$4:BP$53,"&lt;"&amp;AX1608)*IF(AY1608&lt;0.5,Riskregister!$K$15+(Riskregister!$L$15-Riskregister!$K$15)*SQRT(AY1608/2),Riskregister!$L$15-(Riskregister!$L$15-Riskregister!$K$15)*SQRT((1-AY1608)/2)))</f>
        <v>0</v>
      </c>
      <c r="BA1608" s="30">
        <f t="shared" ca="1" si="996"/>
        <v>0.36821336174020713</v>
      </c>
      <c r="BB1608" s="30">
        <f t="shared" ca="1" si="996"/>
        <v>0.19963542218419739</v>
      </c>
      <c r="BC1608" s="30">
        <f>IF(Riskregister!$E$16="",0,COUNTIF(BQ$4:BQ$53,"&lt;"&amp;BA1608)*IF(BB1608&lt;0.5,Riskregister!$K$16+(Riskregister!$L$16-Riskregister!$K$16)*SQRT(BB1608/2),Riskregister!$L$16-(Riskregister!$L$16-Riskregister!$K$16)*SQRT((1-BB1608)/2)))</f>
        <v>0</v>
      </c>
      <c r="BD1608" s="30">
        <f t="shared" ca="1" si="997"/>
        <v>16480874.402347766</v>
      </c>
    </row>
    <row r="1609" spans="20:56" x14ac:dyDescent="0.35">
      <c r="T1609" s="30">
        <f t="shared" ca="1" si="985"/>
        <v>0.23729975169774475</v>
      </c>
      <c r="U1609" s="30">
        <f t="shared" ca="1" si="985"/>
        <v>0.52202005924642381</v>
      </c>
      <c r="V1609" s="30">
        <f ca="1">IF(Riskregister!$E$5="",0,COUNTIF(BF$4:BF$53,"&lt;"&amp;T1609)*IF(U1609&lt;0.5,Riskregister!$K$5+(Riskregister!$L$5-Riskregister!$K$5)*SQRT(U1609/2),Riskregister!$L$5-(Riskregister!$L$5-Riskregister!$K$5)*SQRT((1-U1609)/2)))</f>
        <v>760020.59593067504</v>
      </c>
      <c r="W1609" s="30">
        <f t="shared" ca="1" si="986"/>
        <v>0.23469239936223996</v>
      </c>
      <c r="X1609" s="30">
        <f t="shared" ca="1" si="986"/>
        <v>0.68612933474700655</v>
      </c>
      <c r="Y1609" s="30">
        <f ca="1">IF(Riskregister!$E$6="",0,COUNTIF(BG$4:BG$53,"&lt;"&amp;W1609)*IF(X1609&lt;0.5,Riskregister!$K$6+(Riskregister!$L$6-Riskregister!$K$6)*SQRT(X1609/2),Riskregister!$L$6-(Riskregister!$L$6-Riskregister!$K$6)*SQRT((1-X1609)/2)))</f>
        <v>1286928.8410615323</v>
      </c>
      <c r="Z1609" s="30">
        <f t="shared" ca="1" si="987"/>
        <v>0.44834353509685287</v>
      </c>
      <c r="AA1609" s="30">
        <f t="shared" ca="1" si="987"/>
        <v>0.30982148856827474</v>
      </c>
      <c r="AB1609" s="30">
        <f ca="1">IF(Riskregister!$E$7="",0,COUNTIF(BH$4:BH$53,"&lt;"&amp;Z1609)*IF(AA1609&lt;0.5,Riskregister!$K$7+(Riskregister!$L$7-Riskregister!$K$7)*SQRT(AA1609/2),Riskregister!$L$7-(Riskregister!$L$7-Riskregister!$K$7)*SQRT((1-AA1609)/2)))</f>
        <v>1126532.7472599293</v>
      </c>
      <c r="AC1609" s="30">
        <f t="shared" ca="1" si="988"/>
        <v>0.607136173430739</v>
      </c>
      <c r="AD1609" s="30">
        <f t="shared" ca="1" si="988"/>
        <v>4.7725305621403202E-2</v>
      </c>
      <c r="AE1609" s="30">
        <f ca="1">IF(Riskregister!$E$8="",0,COUNTIF(BI$4:BI$53,"&lt;"&amp;AC1609)*IF(AD1609&lt;0.5,Riskregister!$K$8+(Riskregister!$L$8-Riskregister!$K$8)*SQRT(AD1609/2),Riskregister!$L$8-(Riskregister!$L$8-Riskregister!$K$8)*SQRT((1-AD1609)/2)))</f>
        <v>3078103.3045509085</v>
      </c>
      <c r="AF1609" s="30">
        <f t="shared" ca="1" si="989"/>
        <v>0.60763929007612072</v>
      </c>
      <c r="AG1609" s="30">
        <f t="shared" ca="1" si="989"/>
        <v>0.45917058571050051</v>
      </c>
      <c r="AH1609" s="30">
        <f>IF(Riskregister!$E$9="",0,COUNTIF(BJ$4:BJ$53,"&lt;"&amp;AF1609)*IF(AG1609&lt;0.5,Riskregister!$K$9+(Riskregister!$L$9-Riskregister!$K$9)*SQRT(AG1609/2),Riskregister!$L$9-(Riskregister!$L$9-Riskregister!$K$9)*SQRT((1-AG1609)/2)))</f>
        <v>0</v>
      </c>
      <c r="AI1609" s="30">
        <f t="shared" ca="1" si="990"/>
        <v>0.64217138274741936</v>
      </c>
      <c r="AJ1609" s="30">
        <f t="shared" ca="1" si="990"/>
        <v>0.50596803689418368</v>
      </c>
      <c r="AK1609" s="30">
        <f>IF(Riskregister!$E$10="",0,COUNTIF(BK$4:BK$53,"&lt;"&amp;AI1609)*IF(AJ1609&lt;0.5,Riskregister!$K$10+(Riskregister!$L$10-Riskregister!$K$10)*SQRT(AJ1609/2),Riskregister!$L$10-(Riskregister!$L$10-Riskregister!$K$10)*SQRT((1-AJ1609)/2)))</f>
        <v>0</v>
      </c>
      <c r="AL1609" s="30">
        <f t="shared" ca="1" si="991"/>
        <v>0.11300356166334879</v>
      </c>
      <c r="AM1609" s="30">
        <f t="shared" ca="1" si="991"/>
        <v>0.9315253522853334</v>
      </c>
      <c r="AN1609" s="30">
        <f>IF(Riskregister!$E$11="",0,COUNTIF(BL$4:BL$53,"&lt;"&amp;AL1609)*IF(AM1609&lt;0.5,Riskregister!$K$11+(Riskregister!$L$11-Riskregister!$K$11)*SQRT(AM1609/2),Riskregister!$L$11-(Riskregister!$L$11-Riskregister!$K$11)*SQRT((1-AM1609)/2)))</f>
        <v>0</v>
      </c>
      <c r="AO1609" s="30">
        <f t="shared" ca="1" si="992"/>
        <v>0.2090150986863597</v>
      </c>
      <c r="AP1609" s="30">
        <f t="shared" ca="1" si="992"/>
        <v>1.2770749452104546E-2</v>
      </c>
      <c r="AQ1609" s="30">
        <f>IF(Riskregister!$E$12="",0,COUNTIF(BM$4:BM$53,"&lt;"&amp;AO1609)*IF(AP1609&lt;0.5,Riskregister!$K$12+(Riskregister!$L$12-Riskregister!$K$12)*SQRT(AP1609/2),Riskregister!$L$12-(Riskregister!$L$12-Riskregister!$K$12)*SQRT((1-AP1609)/2)))</f>
        <v>0</v>
      </c>
      <c r="AR1609" s="30">
        <f t="shared" ca="1" si="993"/>
        <v>0.90560895249638895</v>
      </c>
      <c r="AS1609" s="30">
        <f t="shared" ca="1" si="993"/>
        <v>8.6712828873534598E-2</v>
      </c>
      <c r="AT1609" s="30">
        <f>IF(Riskregister!$E$13="",0,COUNTIF(BN$4:BN$53,"&lt;"&amp;AR1609)*IF(AS1609&lt;0.5,Riskregister!$K$13+(Riskregister!$L$13-Riskregister!$K$13)*SQRT(AS1609/2),Riskregister!$L$13-(Riskregister!$L$13-Riskregister!$K$13)*SQRT((1-AS1609)/2)))</f>
        <v>0</v>
      </c>
      <c r="AU1609" s="30">
        <f t="shared" ca="1" si="994"/>
        <v>0.67660820026069746</v>
      </c>
      <c r="AV1609" s="30">
        <f t="shared" ca="1" si="994"/>
        <v>0.92542053215021514</v>
      </c>
      <c r="AW1609" s="30">
        <f>IF(Riskregister!$E$14="",0,COUNTIF(BO$4:BO$53,"&lt;"&amp;AU1609)*IF(AV1609&lt;0.5,Riskregister!$K$14+(Riskregister!$L$14-Riskregister!$K$14)*SQRT(AV1609/2),Riskregister!$L$14-(Riskregister!$L$14-Riskregister!$K$14)*SQRT((1-AV1609)/2)))</f>
        <v>0</v>
      </c>
      <c r="AX1609" s="30">
        <f t="shared" ca="1" si="995"/>
        <v>0.63288203739344373</v>
      </c>
      <c r="AY1609" s="30">
        <f t="shared" ca="1" si="995"/>
        <v>0.24319168612353825</v>
      </c>
      <c r="AZ1609" s="30">
        <f>IF(Riskregister!$E$15="",0,COUNTIF(BP$4:BP$53,"&lt;"&amp;AX1609)*IF(AY1609&lt;0.5,Riskregister!$K$15+(Riskregister!$L$15-Riskregister!$K$15)*SQRT(AY1609/2),Riskregister!$L$15-(Riskregister!$L$15-Riskregister!$K$15)*SQRT((1-AY1609)/2)))</f>
        <v>0</v>
      </c>
      <c r="BA1609" s="30">
        <f t="shared" ca="1" si="996"/>
        <v>0.7527528541366274</v>
      </c>
      <c r="BB1609" s="30">
        <f t="shared" ca="1" si="996"/>
        <v>0.91806605091670301</v>
      </c>
      <c r="BC1609" s="30">
        <f>IF(Riskregister!$E$16="",0,COUNTIF(BQ$4:BQ$53,"&lt;"&amp;BA1609)*IF(BB1609&lt;0.5,Riskregister!$K$16+(Riskregister!$L$16-Riskregister!$K$16)*SQRT(BB1609/2),Riskregister!$L$16-(Riskregister!$L$16-Riskregister!$K$16)*SQRT((1-BB1609)/2)))</f>
        <v>0</v>
      </c>
      <c r="BD1609" s="30">
        <f t="shared" ca="1" si="997"/>
        <v>6251585.4888030449</v>
      </c>
    </row>
    <row r="1610" spans="20:56" x14ac:dyDescent="0.35">
      <c r="T1610" s="30">
        <f t="shared" ca="1" si="985"/>
        <v>0.80632116975388146</v>
      </c>
      <c r="U1610" s="30">
        <f t="shared" ca="1" si="985"/>
        <v>0.99328667606510568</v>
      </c>
      <c r="V1610" s="30">
        <f ca="1">IF(Riskregister!$E$5="",0,COUNTIF(BF$4:BF$53,"&lt;"&amp;T1610)*IF(U1610&lt;0.5,Riskregister!$K$5+(Riskregister!$L$5-Riskregister!$K$5)*SQRT(U1610/2),Riskregister!$L$5-(Riskregister!$L$5-Riskregister!$K$5)*SQRT((1-U1610)/2)))</f>
        <v>2869642.4102316964</v>
      </c>
      <c r="W1610" s="30">
        <f t="shared" ca="1" si="986"/>
        <v>0.18268596362871692</v>
      </c>
      <c r="X1610" s="30">
        <f t="shared" ca="1" si="986"/>
        <v>0.32437039886991248</v>
      </c>
      <c r="Y1610" s="30">
        <f ca="1">IF(Riskregister!$E$6="",0,COUNTIF(BG$4:BG$53,"&lt;"&amp;W1610)*IF(X1610&lt;0.5,Riskregister!$K$6+(Riskregister!$L$6-Riskregister!$K$6)*SQRT(X1610/2),Riskregister!$L$6-(Riskregister!$L$6-Riskregister!$K$6)*SQRT((1-X1610)/2)))</f>
        <v>924900.02494775667</v>
      </c>
      <c r="Z1610" s="30">
        <f t="shared" ca="1" si="987"/>
        <v>0.88722147752156733</v>
      </c>
      <c r="AA1610" s="30">
        <f t="shared" ca="1" si="987"/>
        <v>0.87167100155602606</v>
      </c>
      <c r="AB1610" s="30">
        <f ca="1">IF(Riskregister!$E$7="",0,COUNTIF(BH$4:BH$53,"&lt;"&amp;Z1610)*IF(AA1610&lt;0.5,Riskregister!$K$7+(Riskregister!$L$7-Riskregister!$K$7)*SQRT(AA1610/2),Riskregister!$L$7-(Riskregister!$L$7-Riskregister!$K$7)*SQRT((1-AA1610)/2)))</f>
        <v>2802082.5584497065</v>
      </c>
      <c r="AC1610" s="30">
        <f t="shared" ca="1" si="988"/>
        <v>0.16342910356168883</v>
      </c>
      <c r="AD1610" s="30">
        <f t="shared" ca="1" si="988"/>
        <v>3.4206831580544161E-2</v>
      </c>
      <c r="AE1610" s="30">
        <f ca="1">IF(Riskregister!$E$8="",0,COUNTIF(BI$4:BI$53,"&lt;"&amp;AC1610)*IF(AD1610&lt;0.5,Riskregister!$K$8+(Riskregister!$L$8-Riskregister!$K$8)*SQRT(AD1610/2),Riskregister!$L$8-(Riskregister!$L$8-Riskregister!$K$8)*SQRT((1-AD1610)/2)))</f>
        <v>914666.13279658591</v>
      </c>
      <c r="AF1610" s="30">
        <f t="shared" ca="1" si="989"/>
        <v>0.63664715514968662</v>
      </c>
      <c r="AG1610" s="30">
        <f t="shared" ca="1" si="989"/>
        <v>0.8063645896177134</v>
      </c>
      <c r="AH1610" s="30">
        <f>IF(Riskregister!$E$9="",0,COUNTIF(BJ$4:BJ$53,"&lt;"&amp;AF1610)*IF(AG1610&lt;0.5,Riskregister!$K$9+(Riskregister!$L$9-Riskregister!$K$9)*SQRT(AG1610/2),Riskregister!$L$9-(Riskregister!$L$9-Riskregister!$K$9)*SQRT((1-AG1610)/2)))</f>
        <v>0</v>
      </c>
      <c r="AI1610" s="30">
        <f t="shared" ca="1" si="990"/>
        <v>0.65522406181001769</v>
      </c>
      <c r="AJ1610" s="30">
        <f t="shared" ca="1" si="990"/>
        <v>2.7558592437640916E-2</v>
      </c>
      <c r="AK1610" s="30">
        <f>IF(Riskregister!$E$10="",0,COUNTIF(BK$4:BK$53,"&lt;"&amp;AI1610)*IF(AJ1610&lt;0.5,Riskregister!$K$10+(Riskregister!$L$10-Riskregister!$K$10)*SQRT(AJ1610/2),Riskregister!$L$10-(Riskregister!$L$10-Riskregister!$K$10)*SQRT((1-AJ1610)/2)))</f>
        <v>0</v>
      </c>
      <c r="AL1610" s="30">
        <f t="shared" ca="1" si="991"/>
        <v>9.5831493393843559E-2</v>
      </c>
      <c r="AM1610" s="30">
        <f t="shared" ca="1" si="991"/>
        <v>0.51511189963235715</v>
      </c>
      <c r="AN1610" s="30">
        <f>IF(Riskregister!$E$11="",0,COUNTIF(BL$4:BL$53,"&lt;"&amp;AL1610)*IF(AM1610&lt;0.5,Riskregister!$K$11+(Riskregister!$L$11-Riskregister!$K$11)*SQRT(AM1610/2),Riskregister!$L$11-(Riskregister!$L$11-Riskregister!$K$11)*SQRT((1-AM1610)/2)))</f>
        <v>0</v>
      </c>
      <c r="AO1610" s="30">
        <f t="shared" ca="1" si="992"/>
        <v>0.90889725857325265</v>
      </c>
      <c r="AP1610" s="30">
        <f t="shared" ca="1" si="992"/>
        <v>0.56677077869890991</v>
      </c>
      <c r="AQ1610" s="30">
        <f>IF(Riskregister!$E$12="",0,COUNTIF(BM$4:BM$53,"&lt;"&amp;AO1610)*IF(AP1610&lt;0.5,Riskregister!$K$12+(Riskregister!$L$12-Riskregister!$K$12)*SQRT(AP1610/2),Riskregister!$L$12-(Riskregister!$L$12-Riskregister!$K$12)*SQRT((1-AP1610)/2)))</f>
        <v>0</v>
      </c>
      <c r="AR1610" s="30">
        <f t="shared" ca="1" si="993"/>
        <v>0.13083756273238323</v>
      </c>
      <c r="AS1610" s="30">
        <f t="shared" ca="1" si="993"/>
        <v>0.60059818495186945</v>
      </c>
      <c r="AT1610" s="30">
        <f>IF(Riskregister!$E$13="",0,COUNTIF(BN$4:BN$53,"&lt;"&amp;AR1610)*IF(AS1610&lt;0.5,Riskregister!$K$13+(Riskregister!$L$13-Riskregister!$K$13)*SQRT(AS1610/2),Riskregister!$L$13-(Riskregister!$L$13-Riskregister!$K$13)*SQRT((1-AS1610)/2)))</f>
        <v>0</v>
      </c>
      <c r="AU1610" s="30">
        <f t="shared" ca="1" si="994"/>
        <v>0.30803769267168624</v>
      </c>
      <c r="AV1610" s="30">
        <f t="shared" ca="1" si="994"/>
        <v>4.0978818442428566E-2</v>
      </c>
      <c r="AW1610" s="30">
        <f>IF(Riskregister!$E$14="",0,COUNTIF(BO$4:BO$53,"&lt;"&amp;AU1610)*IF(AV1610&lt;0.5,Riskregister!$K$14+(Riskregister!$L$14-Riskregister!$K$14)*SQRT(AV1610/2),Riskregister!$L$14-(Riskregister!$L$14-Riskregister!$K$14)*SQRT((1-AV1610)/2)))</f>
        <v>0</v>
      </c>
      <c r="AX1610" s="30">
        <f t="shared" ca="1" si="995"/>
        <v>0.26314905179554715</v>
      </c>
      <c r="AY1610" s="30">
        <f t="shared" ca="1" si="995"/>
        <v>0.7595046056094743</v>
      </c>
      <c r="AZ1610" s="30">
        <f>IF(Riskregister!$E$15="",0,COUNTIF(BP$4:BP$53,"&lt;"&amp;AX1610)*IF(AY1610&lt;0.5,Riskregister!$K$15+(Riskregister!$L$15-Riskregister!$K$15)*SQRT(AY1610/2),Riskregister!$L$15-(Riskregister!$L$15-Riskregister!$K$15)*SQRT((1-AY1610)/2)))</f>
        <v>0</v>
      </c>
      <c r="BA1610" s="30">
        <f t="shared" ca="1" si="996"/>
        <v>0.97667773120348578</v>
      </c>
      <c r="BB1610" s="30">
        <f t="shared" ca="1" si="996"/>
        <v>0.69646931303280335</v>
      </c>
      <c r="BC1610" s="30">
        <f>IF(Riskregister!$E$16="",0,COUNTIF(BQ$4:BQ$53,"&lt;"&amp;BA1610)*IF(BB1610&lt;0.5,Riskregister!$K$16+(Riskregister!$L$16-Riskregister!$K$16)*SQRT(BB1610/2),Riskregister!$L$16-(Riskregister!$L$16-Riskregister!$K$16)*SQRT((1-BB1610)/2)))</f>
        <v>0</v>
      </c>
      <c r="BD1610" s="30">
        <f t="shared" ca="1" si="997"/>
        <v>7511291.126425745</v>
      </c>
    </row>
    <row r="1611" spans="20:56" x14ac:dyDescent="0.35">
      <c r="T1611" s="30">
        <f t="shared" ca="1" si="985"/>
        <v>0.45191199658310077</v>
      </c>
      <c r="U1611" s="30">
        <f t="shared" ca="1" si="985"/>
        <v>0.74095038554033188</v>
      </c>
      <c r="V1611" s="30">
        <f ca="1">IF(Riskregister!$E$5="",0,COUNTIF(BF$4:BF$53,"&lt;"&amp;T1611)*IF(U1611&lt;0.5,Riskregister!$K$5+(Riskregister!$L$5-Riskregister!$K$5)*SQRT(U1611/2),Riskregister!$L$5-(Riskregister!$L$5-Riskregister!$K$5)*SQRT((1-U1611)/2)))</f>
        <v>1314141.0068997666</v>
      </c>
      <c r="W1611" s="30">
        <f t="shared" ca="1" si="986"/>
        <v>8.1277722555100795E-2</v>
      </c>
      <c r="X1611" s="30">
        <f t="shared" ca="1" si="986"/>
        <v>7.9997512393452763E-2</v>
      </c>
      <c r="Y1611" s="30">
        <f ca="1">IF(Riskregister!$E$6="",0,COUNTIF(BG$4:BG$53,"&lt;"&amp;W1611)*IF(X1611&lt;0.5,Riskregister!$K$6+(Riskregister!$L$6-Riskregister!$K$6)*SQRT(X1611/2),Riskregister!$L$6-(Riskregister!$L$6-Riskregister!$K$6)*SQRT((1-X1611)/2)))</f>
        <v>0</v>
      </c>
      <c r="Z1611" s="30">
        <f t="shared" ca="1" si="987"/>
        <v>0.42924257522985743</v>
      </c>
      <c r="AA1611" s="30">
        <f t="shared" ca="1" si="987"/>
        <v>0.89394530325471666</v>
      </c>
      <c r="AB1611" s="30">
        <f ca="1">IF(Riskregister!$E$7="",0,COUNTIF(BH$4:BH$53,"&lt;"&amp;Z1611)*IF(AA1611&lt;0.5,Riskregister!$K$7+(Riskregister!$L$7-Riskregister!$K$7)*SQRT(AA1611/2),Riskregister!$L$7-(Riskregister!$L$7-Riskregister!$K$7)*SQRT((1-AA1611)/2)))</f>
        <v>1916418.9764648019</v>
      </c>
      <c r="AC1611" s="30">
        <f t="shared" ca="1" si="988"/>
        <v>0.50850974555961281</v>
      </c>
      <c r="AD1611" s="30">
        <f t="shared" ca="1" si="988"/>
        <v>0.93605486069808996</v>
      </c>
      <c r="AE1611" s="30">
        <f ca="1">IF(Riskregister!$E$8="",0,COUNTIF(BI$4:BI$53,"&lt;"&amp;AC1611)*IF(AD1611&lt;0.5,Riskregister!$K$8+(Riskregister!$L$8-Riskregister!$K$8)*SQRT(AD1611/2),Riskregister!$L$8-(Riskregister!$L$8-Riskregister!$K$8)*SQRT((1-AD1611)/2)))</f>
        <v>12478796.602353081</v>
      </c>
      <c r="AF1611" s="30">
        <f t="shared" ca="1" si="989"/>
        <v>0.75325322618446844</v>
      </c>
      <c r="AG1611" s="30">
        <f t="shared" ca="1" si="989"/>
        <v>0.75375838898179448</v>
      </c>
      <c r="AH1611" s="30">
        <f>IF(Riskregister!$E$9="",0,COUNTIF(BJ$4:BJ$53,"&lt;"&amp;AF1611)*IF(AG1611&lt;0.5,Riskregister!$K$9+(Riskregister!$L$9-Riskregister!$K$9)*SQRT(AG1611/2),Riskregister!$L$9-(Riskregister!$L$9-Riskregister!$K$9)*SQRT((1-AG1611)/2)))</f>
        <v>0</v>
      </c>
      <c r="AI1611" s="30">
        <f t="shared" ca="1" si="990"/>
        <v>0.89440684105602397</v>
      </c>
      <c r="AJ1611" s="30">
        <f t="shared" ca="1" si="990"/>
        <v>0.53605567517330999</v>
      </c>
      <c r="AK1611" s="30">
        <f>IF(Riskregister!$E$10="",0,COUNTIF(BK$4:BK$53,"&lt;"&amp;AI1611)*IF(AJ1611&lt;0.5,Riskregister!$K$10+(Riskregister!$L$10-Riskregister!$K$10)*SQRT(AJ1611/2),Riskregister!$L$10-(Riskregister!$L$10-Riskregister!$K$10)*SQRT((1-AJ1611)/2)))</f>
        <v>0</v>
      </c>
      <c r="AL1611" s="30">
        <f t="shared" ca="1" si="991"/>
        <v>6.8551001638378017E-2</v>
      </c>
      <c r="AM1611" s="30">
        <f t="shared" ca="1" si="991"/>
        <v>0.25976759750089851</v>
      </c>
      <c r="AN1611" s="30">
        <f>IF(Riskregister!$E$11="",0,COUNTIF(BL$4:BL$53,"&lt;"&amp;AL1611)*IF(AM1611&lt;0.5,Riskregister!$K$11+(Riskregister!$L$11-Riskregister!$K$11)*SQRT(AM1611/2),Riskregister!$L$11-(Riskregister!$L$11-Riskregister!$K$11)*SQRT((1-AM1611)/2)))</f>
        <v>0</v>
      </c>
      <c r="AO1611" s="30">
        <f t="shared" ca="1" si="992"/>
        <v>7.463803159795801E-2</v>
      </c>
      <c r="AP1611" s="30">
        <f t="shared" ca="1" si="992"/>
        <v>6.5459001253719062E-2</v>
      </c>
      <c r="AQ1611" s="30">
        <f>IF(Riskregister!$E$12="",0,COUNTIF(BM$4:BM$53,"&lt;"&amp;AO1611)*IF(AP1611&lt;0.5,Riskregister!$K$12+(Riskregister!$L$12-Riskregister!$K$12)*SQRT(AP1611/2),Riskregister!$L$12-(Riskregister!$L$12-Riskregister!$K$12)*SQRT((1-AP1611)/2)))</f>
        <v>0</v>
      </c>
      <c r="AR1611" s="30">
        <f t="shared" ca="1" si="993"/>
        <v>0.5500295537028026</v>
      </c>
      <c r="AS1611" s="30">
        <f t="shared" ca="1" si="993"/>
        <v>0.79758186349991744</v>
      </c>
      <c r="AT1611" s="30">
        <f>IF(Riskregister!$E$13="",0,COUNTIF(BN$4:BN$53,"&lt;"&amp;AR1611)*IF(AS1611&lt;0.5,Riskregister!$K$13+(Riskregister!$L$13-Riskregister!$K$13)*SQRT(AS1611/2),Riskregister!$L$13-(Riskregister!$L$13-Riskregister!$K$13)*SQRT((1-AS1611)/2)))</f>
        <v>0</v>
      </c>
      <c r="AU1611" s="30">
        <f t="shared" ca="1" si="994"/>
        <v>7.9760381804515723E-2</v>
      </c>
      <c r="AV1611" s="30">
        <f t="shared" ca="1" si="994"/>
        <v>5.8515723312518975E-2</v>
      </c>
      <c r="AW1611" s="30">
        <f>IF(Riskregister!$E$14="",0,COUNTIF(BO$4:BO$53,"&lt;"&amp;AU1611)*IF(AV1611&lt;0.5,Riskregister!$K$14+(Riskregister!$L$14-Riskregister!$K$14)*SQRT(AV1611/2),Riskregister!$L$14-(Riskregister!$L$14-Riskregister!$K$14)*SQRT((1-AV1611)/2)))</f>
        <v>0</v>
      </c>
      <c r="AX1611" s="30">
        <f t="shared" ca="1" si="995"/>
        <v>0.2399126099520198</v>
      </c>
      <c r="AY1611" s="30">
        <f t="shared" ca="1" si="995"/>
        <v>0.88151997251979908</v>
      </c>
      <c r="AZ1611" s="30">
        <f>IF(Riskregister!$E$15="",0,COUNTIF(BP$4:BP$53,"&lt;"&amp;AX1611)*IF(AY1611&lt;0.5,Riskregister!$K$15+(Riskregister!$L$15-Riskregister!$K$15)*SQRT(AY1611/2),Riskregister!$L$15-(Riskregister!$L$15-Riskregister!$K$15)*SQRT((1-AY1611)/2)))</f>
        <v>0</v>
      </c>
      <c r="BA1611" s="30">
        <f t="shared" ca="1" si="996"/>
        <v>0.90192134085589093</v>
      </c>
      <c r="BB1611" s="30">
        <f t="shared" ca="1" si="996"/>
        <v>0.70340302189133808</v>
      </c>
      <c r="BC1611" s="30">
        <f>IF(Riskregister!$E$16="",0,COUNTIF(BQ$4:BQ$53,"&lt;"&amp;BA1611)*IF(BB1611&lt;0.5,Riskregister!$K$16+(Riskregister!$L$16-Riskregister!$K$16)*SQRT(BB1611/2),Riskregister!$L$16-(Riskregister!$L$16-Riskregister!$K$16)*SQRT((1-BB1611)/2)))</f>
        <v>0</v>
      </c>
      <c r="BD1611" s="30">
        <f t="shared" ca="1" si="997"/>
        <v>15709356.58571765</v>
      </c>
    </row>
    <row r="1612" spans="20:56" x14ac:dyDescent="0.35">
      <c r="T1612" s="30">
        <f t="shared" ca="1" si="985"/>
        <v>0.43968456692131597</v>
      </c>
      <c r="U1612" s="30">
        <f t="shared" ca="1" si="985"/>
        <v>9.4229819699897521E-2</v>
      </c>
      <c r="V1612" s="30">
        <f ca="1">IF(Riskregister!$E$5="",0,COUNTIF(BF$4:BF$53,"&lt;"&amp;T1612)*IF(U1612&lt;0.5,Riskregister!$K$5+(Riskregister!$L$5-Riskregister!$K$5)*SQRT(U1612/2),Riskregister!$L$5-(Riskregister!$L$5-Riskregister!$K$5)*SQRT((1-U1612)/2)))</f>
        <v>743030.58407192177</v>
      </c>
      <c r="W1612" s="30">
        <f t="shared" ca="1" si="986"/>
        <v>0.13916863500773502</v>
      </c>
      <c r="X1612" s="30">
        <f t="shared" ca="1" si="986"/>
        <v>0.76413565704194253</v>
      </c>
      <c r="Y1612" s="30">
        <f ca="1">IF(Riskregister!$E$6="",0,COUNTIF(BG$4:BG$53,"&lt;"&amp;W1612)*IF(X1612&lt;0.5,Riskregister!$K$6+(Riskregister!$L$6-Riskregister!$K$6)*SQRT(X1612/2),Riskregister!$L$6-(Riskregister!$L$6-Riskregister!$K$6)*SQRT((1-X1612)/2)))</f>
        <v>0</v>
      </c>
      <c r="Z1612" s="30">
        <f t="shared" ca="1" si="987"/>
        <v>0.16422945559840818</v>
      </c>
      <c r="AA1612" s="30">
        <f t="shared" ca="1" si="987"/>
        <v>0.95934782557263409</v>
      </c>
      <c r="AB1612" s="30">
        <f ca="1">IF(Riskregister!$E$7="",0,COUNTIF(BH$4:BH$53,"&lt;"&amp;Z1612)*IF(AA1612&lt;0.5,Riskregister!$K$7+(Riskregister!$L$7-Riskregister!$K$7)*SQRT(AA1612/2),Riskregister!$L$7-(Riskregister!$L$7-Riskregister!$K$7)*SQRT((1-AA1612)/2)))</f>
        <v>1400402.577825217</v>
      </c>
      <c r="AC1612" s="30">
        <f t="shared" ca="1" si="988"/>
        <v>0.31765501555917763</v>
      </c>
      <c r="AD1612" s="30">
        <f t="shared" ca="1" si="988"/>
        <v>0.56908216140960866</v>
      </c>
      <c r="AE1612" s="30">
        <f ca="1">IF(Riskregister!$E$8="",0,COUNTIF(BI$4:BI$53,"&lt;"&amp;AC1612)*IF(AD1612&lt;0.5,Riskregister!$K$8+(Riskregister!$L$8-Riskregister!$K$8)*SQRT(AD1612/2),Riskregister!$L$8-(Riskregister!$L$8-Riskregister!$K$8)*SQRT((1-AD1612)/2)))</f>
        <v>5636750.0519769108</v>
      </c>
      <c r="AF1612" s="30">
        <f t="shared" ca="1" si="989"/>
        <v>0.5564355031634608</v>
      </c>
      <c r="AG1612" s="30">
        <f t="shared" ca="1" si="989"/>
        <v>0.26818647845406673</v>
      </c>
      <c r="AH1612" s="30">
        <f>IF(Riskregister!$E$9="",0,COUNTIF(BJ$4:BJ$53,"&lt;"&amp;AF1612)*IF(AG1612&lt;0.5,Riskregister!$K$9+(Riskregister!$L$9-Riskregister!$K$9)*SQRT(AG1612/2),Riskregister!$L$9-(Riskregister!$L$9-Riskregister!$K$9)*SQRT((1-AG1612)/2)))</f>
        <v>0</v>
      </c>
      <c r="AI1612" s="30">
        <f t="shared" ca="1" si="990"/>
        <v>0.91451699354345084</v>
      </c>
      <c r="AJ1612" s="30">
        <f t="shared" ca="1" si="990"/>
        <v>0.87088429844545234</v>
      </c>
      <c r="AK1612" s="30">
        <f>IF(Riskregister!$E$10="",0,COUNTIF(BK$4:BK$53,"&lt;"&amp;AI1612)*IF(AJ1612&lt;0.5,Riskregister!$K$10+(Riskregister!$L$10-Riskregister!$K$10)*SQRT(AJ1612/2),Riskregister!$L$10-(Riskregister!$L$10-Riskregister!$K$10)*SQRT((1-AJ1612)/2)))</f>
        <v>0</v>
      </c>
      <c r="AL1612" s="30">
        <f t="shared" ca="1" si="991"/>
        <v>0.86027153643253429</v>
      </c>
      <c r="AM1612" s="30">
        <f t="shared" ca="1" si="991"/>
        <v>0.21110886128352424</v>
      </c>
      <c r="AN1612" s="30">
        <f>IF(Riskregister!$E$11="",0,COUNTIF(BL$4:BL$53,"&lt;"&amp;AL1612)*IF(AM1612&lt;0.5,Riskregister!$K$11+(Riskregister!$L$11-Riskregister!$K$11)*SQRT(AM1612/2),Riskregister!$L$11-(Riskregister!$L$11-Riskregister!$K$11)*SQRT((1-AM1612)/2)))</f>
        <v>0</v>
      </c>
      <c r="AO1612" s="30">
        <f t="shared" ca="1" si="992"/>
        <v>0.65065005222648165</v>
      </c>
      <c r="AP1612" s="30">
        <f t="shared" ca="1" si="992"/>
        <v>0.67150357312333331</v>
      </c>
      <c r="AQ1612" s="30">
        <f>IF(Riskregister!$E$12="",0,COUNTIF(BM$4:BM$53,"&lt;"&amp;AO1612)*IF(AP1612&lt;0.5,Riskregister!$K$12+(Riskregister!$L$12-Riskregister!$K$12)*SQRT(AP1612/2),Riskregister!$L$12-(Riskregister!$L$12-Riskregister!$K$12)*SQRT((1-AP1612)/2)))</f>
        <v>0</v>
      </c>
      <c r="AR1612" s="30">
        <f t="shared" ca="1" si="993"/>
        <v>0.53919428271113556</v>
      </c>
      <c r="AS1612" s="30">
        <f t="shared" ca="1" si="993"/>
        <v>0.25812951096189507</v>
      </c>
      <c r="AT1612" s="30">
        <f>IF(Riskregister!$E$13="",0,COUNTIF(BN$4:BN$53,"&lt;"&amp;AR1612)*IF(AS1612&lt;0.5,Riskregister!$K$13+(Riskregister!$L$13-Riskregister!$K$13)*SQRT(AS1612/2),Riskregister!$L$13-(Riskregister!$L$13-Riskregister!$K$13)*SQRT((1-AS1612)/2)))</f>
        <v>0</v>
      </c>
      <c r="AU1612" s="30">
        <f t="shared" ca="1" si="994"/>
        <v>0.10723827146717346</v>
      </c>
      <c r="AV1612" s="30">
        <f t="shared" ca="1" si="994"/>
        <v>0.19979507359347937</v>
      </c>
      <c r="AW1612" s="30">
        <f>IF(Riskregister!$E$14="",0,COUNTIF(BO$4:BO$53,"&lt;"&amp;AU1612)*IF(AV1612&lt;0.5,Riskregister!$K$14+(Riskregister!$L$14-Riskregister!$K$14)*SQRT(AV1612/2),Riskregister!$L$14-(Riskregister!$L$14-Riskregister!$K$14)*SQRT((1-AV1612)/2)))</f>
        <v>0</v>
      </c>
      <c r="AX1612" s="30">
        <f t="shared" ca="1" si="995"/>
        <v>0.11603057139603545</v>
      </c>
      <c r="AY1612" s="30">
        <f t="shared" ca="1" si="995"/>
        <v>0.5951417684324507</v>
      </c>
      <c r="AZ1612" s="30">
        <f>IF(Riskregister!$E$15="",0,COUNTIF(BP$4:BP$53,"&lt;"&amp;AX1612)*IF(AY1612&lt;0.5,Riskregister!$K$15+(Riskregister!$L$15-Riskregister!$K$15)*SQRT(AY1612/2),Riskregister!$L$15-(Riskregister!$L$15-Riskregister!$K$15)*SQRT((1-AY1612)/2)))</f>
        <v>0</v>
      </c>
      <c r="BA1612" s="30">
        <f t="shared" ca="1" si="996"/>
        <v>0.85147719883311024</v>
      </c>
      <c r="BB1612" s="30">
        <f t="shared" ca="1" si="996"/>
        <v>0.88808972570474198</v>
      </c>
      <c r="BC1612" s="30">
        <f>IF(Riskregister!$E$16="",0,COUNTIF(BQ$4:BQ$53,"&lt;"&amp;BA1612)*IF(BB1612&lt;0.5,Riskregister!$K$16+(Riskregister!$L$16-Riskregister!$K$16)*SQRT(BB1612/2),Riskregister!$L$16-(Riskregister!$L$16-Riskregister!$K$16)*SQRT((1-BB1612)/2)))</f>
        <v>0</v>
      </c>
      <c r="BD1612" s="30">
        <f t="shared" ca="1" si="997"/>
        <v>7780183.2138740495</v>
      </c>
    </row>
    <row r="1613" spans="20:56" x14ac:dyDescent="0.35">
      <c r="T1613" s="30">
        <f t="shared" ca="1" si="985"/>
        <v>0.37287314103461555</v>
      </c>
      <c r="U1613" s="30">
        <f t="shared" ca="1" si="985"/>
        <v>0.1619435902612808</v>
      </c>
      <c r="V1613" s="30">
        <f ca="1">IF(Riskregister!$E$5="",0,COUNTIF(BF$4:BF$53,"&lt;"&amp;T1613)*IF(U1613&lt;0.5,Riskregister!$K$5+(Riskregister!$L$5-Riskregister!$K$5)*SQRT(U1613/2),Riskregister!$L$5-(Riskregister!$L$5-Riskregister!$K$5)*SQRT((1-U1613)/2)))</f>
        <v>834149.83616499463</v>
      </c>
      <c r="W1613" s="30">
        <f t="shared" ca="1" si="986"/>
        <v>0.98797954933270837</v>
      </c>
      <c r="X1613" s="30">
        <f t="shared" ca="1" si="986"/>
        <v>0.15136911085177152</v>
      </c>
      <c r="Y1613" s="30">
        <f ca="1">IF(Riskregister!$E$6="",0,COUNTIF(BG$4:BG$53,"&lt;"&amp;W1613)*IF(X1613&lt;0.5,Riskregister!$K$6+(Riskregister!$L$6-Riskregister!$K$6)*SQRT(X1613/2),Riskregister!$L$6-(Riskregister!$L$6-Riskregister!$K$6)*SQRT((1-X1613)/2)))</f>
        <v>4171169.2218511077</v>
      </c>
      <c r="Z1613" s="30">
        <f t="shared" ca="1" si="987"/>
        <v>0.56852718395667978</v>
      </c>
      <c r="AA1613" s="30">
        <f t="shared" ca="1" si="987"/>
        <v>0.17149468268319734</v>
      </c>
      <c r="AB1613" s="30">
        <f ca="1">IF(Riskregister!$E$7="",0,COUNTIF(BH$4:BH$53,"&lt;"&amp;Z1613)*IF(AA1613&lt;0.5,Riskregister!$K$7+(Riskregister!$L$7-Riskregister!$K$7)*SQRT(AA1613/2),Riskregister!$L$7-(Riskregister!$L$7-Riskregister!$K$7)*SQRT((1-AA1613)/2)))</f>
        <v>1067424.850700717</v>
      </c>
      <c r="AC1613" s="30">
        <f t="shared" ca="1" si="988"/>
        <v>0.4969355568551943</v>
      </c>
      <c r="AD1613" s="30">
        <f t="shared" ca="1" si="988"/>
        <v>0.18823481440775092</v>
      </c>
      <c r="AE1613" s="30">
        <f ca="1">IF(Riskregister!$E$8="",0,COUNTIF(BI$4:BI$53,"&lt;"&amp;AC1613)*IF(AD1613&lt;0.5,Riskregister!$K$8+(Riskregister!$L$8-Riskregister!$K$8)*SQRT(AD1613/2),Riskregister!$L$8-(Riskregister!$L$8-Riskregister!$K$8)*SQRT((1-AD1613)/2)))</f>
        <v>5225677.0251837429</v>
      </c>
      <c r="AF1613" s="30">
        <f t="shared" ca="1" si="989"/>
        <v>0.25389196986861651</v>
      </c>
      <c r="AG1613" s="30">
        <f t="shared" ca="1" si="989"/>
        <v>0.9990549583772369</v>
      </c>
      <c r="AH1613" s="30">
        <f>IF(Riskregister!$E$9="",0,COUNTIF(BJ$4:BJ$53,"&lt;"&amp;AF1613)*IF(AG1613&lt;0.5,Riskregister!$K$9+(Riskregister!$L$9-Riskregister!$K$9)*SQRT(AG1613/2),Riskregister!$L$9-(Riskregister!$L$9-Riskregister!$K$9)*SQRT((1-AG1613)/2)))</f>
        <v>0</v>
      </c>
      <c r="AI1613" s="30">
        <f t="shared" ca="1" si="990"/>
        <v>0.54393795176767523</v>
      </c>
      <c r="AJ1613" s="30">
        <f t="shared" ca="1" si="990"/>
        <v>0.1418048653890337</v>
      </c>
      <c r="AK1613" s="30">
        <f>IF(Riskregister!$E$10="",0,COUNTIF(BK$4:BK$53,"&lt;"&amp;AI1613)*IF(AJ1613&lt;0.5,Riskregister!$K$10+(Riskregister!$L$10-Riskregister!$K$10)*SQRT(AJ1613/2),Riskregister!$L$10-(Riskregister!$L$10-Riskregister!$K$10)*SQRT((1-AJ1613)/2)))</f>
        <v>0</v>
      </c>
      <c r="AL1613" s="30">
        <f t="shared" ca="1" si="991"/>
        <v>0.99541037268525534</v>
      </c>
      <c r="AM1613" s="30">
        <f t="shared" ca="1" si="991"/>
        <v>0.88541571935494046</v>
      </c>
      <c r="AN1613" s="30">
        <f>IF(Riskregister!$E$11="",0,COUNTIF(BL$4:BL$53,"&lt;"&amp;AL1613)*IF(AM1613&lt;0.5,Riskregister!$K$11+(Riskregister!$L$11-Riskregister!$K$11)*SQRT(AM1613/2),Riskregister!$L$11-(Riskregister!$L$11-Riskregister!$K$11)*SQRT((1-AM1613)/2)))</f>
        <v>0</v>
      </c>
      <c r="AO1613" s="30">
        <f t="shared" ca="1" si="992"/>
        <v>0.94561340423293483</v>
      </c>
      <c r="AP1613" s="30">
        <f t="shared" ca="1" si="992"/>
        <v>0.61532150379783879</v>
      </c>
      <c r="AQ1613" s="30">
        <f>IF(Riskregister!$E$12="",0,COUNTIF(BM$4:BM$53,"&lt;"&amp;AO1613)*IF(AP1613&lt;0.5,Riskregister!$K$12+(Riskregister!$L$12-Riskregister!$K$12)*SQRT(AP1613/2),Riskregister!$L$12-(Riskregister!$L$12-Riskregister!$K$12)*SQRT((1-AP1613)/2)))</f>
        <v>0</v>
      </c>
      <c r="AR1613" s="30">
        <f t="shared" ca="1" si="993"/>
        <v>0.24036907680341701</v>
      </c>
      <c r="AS1613" s="30">
        <f t="shared" ca="1" si="993"/>
        <v>0.77760660916888402</v>
      </c>
      <c r="AT1613" s="30">
        <f>IF(Riskregister!$E$13="",0,COUNTIF(BN$4:BN$53,"&lt;"&amp;AR1613)*IF(AS1613&lt;0.5,Riskregister!$K$13+(Riskregister!$L$13-Riskregister!$K$13)*SQRT(AS1613/2),Riskregister!$L$13-(Riskregister!$L$13-Riskregister!$K$13)*SQRT((1-AS1613)/2)))</f>
        <v>0</v>
      </c>
      <c r="AU1613" s="30">
        <f t="shared" ca="1" si="994"/>
        <v>0.42619039539549752</v>
      </c>
      <c r="AV1613" s="30">
        <f t="shared" ca="1" si="994"/>
        <v>0.47697961716684079</v>
      </c>
      <c r="AW1613" s="30">
        <f>IF(Riskregister!$E$14="",0,COUNTIF(BO$4:BO$53,"&lt;"&amp;AU1613)*IF(AV1613&lt;0.5,Riskregister!$K$14+(Riskregister!$L$14-Riskregister!$K$14)*SQRT(AV1613/2),Riskregister!$L$14-(Riskregister!$L$14-Riskregister!$K$14)*SQRT((1-AV1613)/2)))</f>
        <v>0</v>
      </c>
      <c r="AX1613" s="30">
        <f t="shared" ca="1" si="995"/>
        <v>0.37882903112647104</v>
      </c>
      <c r="AY1613" s="30">
        <f t="shared" ca="1" si="995"/>
        <v>0.5008339684654497</v>
      </c>
      <c r="AZ1613" s="30">
        <f>IF(Riskregister!$E$15="",0,COUNTIF(BP$4:BP$53,"&lt;"&amp;AX1613)*IF(AY1613&lt;0.5,Riskregister!$K$15+(Riskregister!$L$15-Riskregister!$K$15)*SQRT(AY1613/2),Riskregister!$L$15-(Riskregister!$L$15-Riskregister!$K$15)*SQRT((1-AY1613)/2)))</f>
        <v>0</v>
      </c>
      <c r="BA1613" s="30">
        <f t="shared" ca="1" si="996"/>
        <v>0.5896398188388462</v>
      </c>
      <c r="BB1613" s="30">
        <f t="shared" ca="1" si="996"/>
        <v>0.95644234605969225</v>
      </c>
      <c r="BC1613" s="30">
        <f>IF(Riskregister!$E$16="",0,COUNTIF(BQ$4:BQ$53,"&lt;"&amp;BA1613)*IF(BB1613&lt;0.5,Riskregister!$K$16+(Riskregister!$L$16-Riskregister!$K$16)*SQRT(BB1613/2),Riskregister!$L$16-(Riskregister!$L$16-Riskregister!$K$16)*SQRT((1-BB1613)/2)))</f>
        <v>0</v>
      </c>
      <c r="BD1613" s="30">
        <f t="shared" ca="1" si="997"/>
        <v>11298420.933900563</v>
      </c>
    </row>
    <row r="1614" spans="20:56" x14ac:dyDescent="0.35">
      <c r="T1614" s="30">
        <f t="shared" ca="1" si="985"/>
        <v>0.87119741742662904</v>
      </c>
      <c r="U1614" s="30">
        <f t="shared" ca="1" si="985"/>
        <v>0.30466926977010378</v>
      </c>
      <c r="V1614" s="30">
        <f ca="1">IF(Riskregister!$E$5="",0,COUNTIF(BF$4:BF$53,"&lt;"&amp;T1614)*IF(U1614&lt;0.5,Riskregister!$K$5+(Riskregister!$L$5-Riskregister!$K$5)*SQRT(U1614/2),Riskregister!$L$5-(Riskregister!$L$5-Riskregister!$K$5)*SQRT((1-U1614)/2)))</f>
        <v>1953811.8846891169</v>
      </c>
      <c r="W1614" s="30">
        <f t="shared" ca="1" si="986"/>
        <v>0.70273612725838164</v>
      </c>
      <c r="X1614" s="30">
        <f t="shared" ca="1" si="986"/>
        <v>0.54138778248552843</v>
      </c>
      <c r="Y1614" s="30">
        <f ca="1">IF(Riskregister!$E$6="",0,COUNTIF(BG$4:BG$53,"&lt;"&amp;W1614)*IF(X1614&lt;0.5,Riskregister!$K$6+(Riskregister!$L$6-Riskregister!$K$6)*SQRT(X1614/2),Riskregister!$L$6-(Riskregister!$L$6-Riskregister!$K$6)*SQRT((1-X1614)/2)))</f>
        <v>3414160.4590847106</v>
      </c>
      <c r="Z1614" s="30">
        <f t="shared" ca="1" si="987"/>
        <v>0.47671394425059543</v>
      </c>
      <c r="AA1614" s="30">
        <f t="shared" ca="1" si="987"/>
        <v>0.50952586304500336</v>
      </c>
      <c r="AB1614" s="30">
        <f ca="1">IF(Riskregister!$E$7="",0,COUNTIF(BH$4:BH$53,"&lt;"&amp;Z1614)*IF(AA1614&lt;0.5,Riskregister!$K$7+(Riskregister!$L$7-Riskregister!$K$7)*SQRT(AA1614/2),Riskregister!$L$7-(Riskregister!$L$7-Riskregister!$K$7)*SQRT((1-AA1614)/2)))</f>
        <v>1360050.2550672134</v>
      </c>
      <c r="AC1614" s="30">
        <f t="shared" ca="1" si="988"/>
        <v>0.39815054578986964</v>
      </c>
      <c r="AD1614" s="30">
        <f t="shared" ca="1" si="988"/>
        <v>0.22671180660767754</v>
      </c>
      <c r="AE1614" s="30">
        <f ca="1">IF(Riskregister!$E$8="",0,COUNTIF(BI$4:BI$53,"&lt;"&amp;AC1614)*IF(AD1614&lt;0.5,Riskregister!$K$8+(Riskregister!$L$8-Riskregister!$K$8)*SQRT(AD1614/2),Riskregister!$L$8-(Riskregister!$L$8-Riskregister!$K$8)*SQRT((1-AD1614)/2)))</f>
        <v>3764826.6328390241</v>
      </c>
      <c r="AF1614" s="30">
        <f t="shared" ca="1" si="989"/>
        <v>0.20123480617760403</v>
      </c>
      <c r="AG1614" s="30">
        <f t="shared" ca="1" si="989"/>
        <v>0.4154503674660639</v>
      </c>
      <c r="AH1614" s="30">
        <f>IF(Riskregister!$E$9="",0,COUNTIF(BJ$4:BJ$53,"&lt;"&amp;AF1614)*IF(AG1614&lt;0.5,Riskregister!$K$9+(Riskregister!$L$9-Riskregister!$K$9)*SQRT(AG1614/2),Riskregister!$L$9-(Riskregister!$L$9-Riskregister!$K$9)*SQRT((1-AG1614)/2)))</f>
        <v>0</v>
      </c>
      <c r="AI1614" s="30">
        <f t="shared" ca="1" si="990"/>
        <v>0.19716526707398052</v>
      </c>
      <c r="AJ1614" s="30">
        <f t="shared" ca="1" si="990"/>
        <v>0.65920795522428199</v>
      </c>
      <c r="AK1614" s="30">
        <f>IF(Riskregister!$E$10="",0,COUNTIF(BK$4:BK$53,"&lt;"&amp;AI1614)*IF(AJ1614&lt;0.5,Riskregister!$K$10+(Riskregister!$L$10-Riskregister!$K$10)*SQRT(AJ1614/2),Riskregister!$L$10-(Riskregister!$L$10-Riskregister!$K$10)*SQRT((1-AJ1614)/2)))</f>
        <v>0</v>
      </c>
      <c r="AL1614" s="30">
        <f t="shared" ca="1" si="991"/>
        <v>0.78923276659727726</v>
      </c>
      <c r="AM1614" s="30">
        <f t="shared" ca="1" si="991"/>
        <v>0.54746107937959321</v>
      </c>
      <c r="AN1614" s="30">
        <f>IF(Riskregister!$E$11="",0,COUNTIF(BL$4:BL$53,"&lt;"&amp;AL1614)*IF(AM1614&lt;0.5,Riskregister!$K$11+(Riskregister!$L$11-Riskregister!$K$11)*SQRT(AM1614/2),Riskregister!$L$11-(Riskregister!$L$11-Riskregister!$K$11)*SQRT((1-AM1614)/2)))</f>
        <v>0</v>
      </c>
      <c r="AO1614" s="30">
        <f t="shared" ca="1" si="992"/>
        <v>0.55445469309003248</v>
      </c>
      <c r="AP1614" s="30">
        <f t="shared" ca="1" si="992"/>
        <v>0.51626753812476867</v>
      </c>
      <c r="AQ1614" s="30">
        <f>IF(Riskregister!$E$12="",0,COUNTIF(BM$4:BM$53,"&lt;"&amp;AO1614)*IF(AP1614&lt;0.5,Riskregister!$K$12+(Riskregister!$L$12-Riskregister!$K$12)*SQRT(AP1614/2),Riskregister!$L$12-(Riskregister!$L$12-Riskregister!$K$12)*SQRT((1-AP1614)/2)))</f>
        <v>0</v>
      </c>
      <c r="AR1614" s="30">
        <f t="shared" ca="1" si="993"/>
        <v>0.44132243123106218</v>
      </c>
      <c r="AS1614" s="30">
        <f t="shared" ca="1" si="993"/>
        <v>0.41990635618236893</v>
      </c>
      <c r="AT1614" s="30">
        <f>IF(Riskregister!$E$13="",0,COUNTIF(BN$4:BN$53,"&lt;"&amp;AR1614)*IF(AS1614&lt;0.5,Riskregister!$K$13+(Riskregister!$L$13-Riskregister!$K$13)*SQRT(AS1614/2),Riskregister!$L$13-(Riskregister!$L$13-Riskregister!$K$13)*SQRT((1-AS1614)/2)))</f>
        <v>0</v>
      </c>
      <c r="AU1614" s="30">
        <f t="shared" ca="1" si="994"/>
        <v>5.2268023522166529E-2</v>
      </c>
      <c r="AV1614" s="30">
        <f t="shared" ca="1" si="994"/>
        <v>0.68632890640586408</v>
      </c>
      <c r="AW1614" s="30">
        <f>IF(Riskregister!$E$14="",0,COUNTIF(BO$4:BO$53,"&lt;"&amp;AU1614)*IF(AV1614&lt;0.5,Riskregister!$K$14+(Riskregister!$L$14-Riskregister!$K$14)*SQRT(AV1614/2),Riskregister!$L$14-(Riskregister!$L$14-Riskregister!$K$14)*SQRT((1-AV1614)/2)))</f>
        <v>0</v>
      </c>
      <c r="AX1614" s="30">
        <f t="shared" ca="1" si="995"/>
        <v>0.27286015011889964</v>
      </c>
      <c r="AY1614" s="30">
        <f t="shared" ca="1" si="995"/>
        <v>0.85132387088385031</v>
      </c>
      <c r="AZ1614" s="30">
        <f>IF(Riskregister!$E$15="",0,COUNTIF(BP$4:BP$53,"&lt;"&amp;AX1614)*IF(AY1614&lt;0.5,Riskregister!$K$15+(Riskregister!$L$15-Riskregister!$K$15)*SQRT(AY1614/2),Riskregister!$L$15-(Riskregister!$L$15-Riskregister!$K$15)*SQRT((1-AY1614)/2)))</f>
        <v>0</v>
      </c>
      <c r="BA1614" s="30">
        <f t="shared" ca="1" si="996"/>
        <v>0.60808718755350855</v>
      </c>
      <c r="BB1614" s="30">
        <f t="shared" ca="1" si="996"/>
        <v>0.78689252039691671</v>
      </c>
      <c r="BC1614" s="30">
        <f>IF(Riskregister!$E$16="",0,COUNTIF(BQ$4:BQ$53,"&lt;"&amp;BA1614)*IF(BB1614&lt;0.5,Riskregister!$K$16+(Riskregister!$L$16-Riskregister!$K$16)*SQRT(BB1614/2),Riskregister!$L$16-(Riskregister!$L$16-Riskregister!$K$16)*SQRT((1-BB1614)/2)))</f>
        <v>0</v>
      </c>
      <c r="BD1614" s="30">
        <f t="shared" ca="1" si="997"/>
        <v>10492849.231680065</v>
      </c>
    </row>
    <row r="1615" spans="20:56" x14ac:dyDescent="0.35">
      <c r="T1615" s="30">
        <f t="shared" ca="1" si="985"/>
        <v>2.7325482845667382E-2</v>
      </c>
      <c r="U1615" s="30">
        <f t="shared" ca="1" si="985"/>
        <v>0.23240806654351787</v>
      </c>
      <c r="V1615" s="30">
        <f ca="1">IF(Riskregister!$E$5="",0,COUNTIF(BF$4:BF$53,"&lt;"&amp;T1615)*IF(U1615&lt;0.5,Riskregister!$K$5+(Riskregister!$L$5-Riskregister!$K$5)*SQRT(U1615/2),Riskregister!$L$5-(Riskregister!$L$5-Riskregister!$K$5)*SQRT((1-U1615)/2)))</f>
        <v>303399.20709551009</v>
      </c>
      <c r="W1615" s="30">
        <f t="shared" ca="1" si="986"/>
        <v>0.65619183741480713</v>
      </c>
      <c r="X1615" s="30">
        <f t="shared" ca="1" si="986"/>
        <v>0.43771372671654885</v>
      </c>
      <c r="Y1615" s="30">
        <f ca="1">IF(Riskregister!$E$6="",0,COUNTIF(BG$4:BG$53,"&lt;"&amp;W1615)*IF(X1615&lt;0.5,Riskregister!$K$6+(Riskregister!$L$6-Riskregister!$K$6)*SQRT(X1615/2),Riskregister!$L$6-(Riskregister!$L$6-Riskregister!$K$6)*SQRT((1-X1615)/2)))</f>
        <v>2084157.0440796893</v>
      </c>
      <c r="Z1615" s="30">
        <f t="shared" ca="1" si="987"/>
        <v>0.53547420880513441</v>
      </c>
      <c r="AA1615" s="30">
        <f t="shared" ca="1" si="987"/>
        <v>0.27455502777706819</v>
      </c>
      <c r="AB1615" s="30">
        <f ca="1">IF(Riskregister!$E$7="",0,COUNTIF(BH$4:BH$53,"&lt;"&amp;Z1615)*IF(AA1615&lt;0.5,Riskregister!$K$7+(Riskregister!$L$7-Riskregister!$K$7)*SQRT(AA1615/2),Riskregister!$L$7-(Riskregister!$L$7-Riskregister!$K$7)*SQRT((1-AA1615)/2)))</f>
        <v>1078070.5856465949</v>
      </c>
      <c r="AC1615" s="30">
        <f t="shared" ca="1" si="988"/>
        <v>0.43482148018433331</v>
      </c>
      <c r="AD1615" s="30">
        <f t="shared" ca="1" si="988"/>
        <v>0.26258319593267609</v>
      </c>
      <c r="AE1615" s="30">
        <f ca="1">IF(Riskregister!$E$8="",0,COUNTIF(BI$4:BI$53,"&lt;"&amp;AC1615)*IF(AD1615&lt;0.5,Riskregister!$K$8+(Riskregister!$L$8-Riskregister!$K$8)*SQRT(AD1615/2),Riskregister!$L$8-(Riskregister!$L$8-Riskregister!$K$8)*SQRT((1-AD1615)/2)))</f>
        <v>4006013.1526912265</v>
      </c>
      <c r="AF1615" s="30">
        <f t="shared" ca="1" si="989"/>
        <v>0.43212525705304472</v>
      </c>
      <c r="AG1615" s="30">
        <f t="shared" ca="1" si="989"/>
        <v>0.24694670495646609</v>
      </c>
      <c r="AH1615" s="30">
        <f>IF(Riskregister!$E$9="",0,COUNTIF(BJ$4:BJ$53,"&lt;"&amp;AF1615)*IF(AG1615&lt;0.5,Riskregister!$K$9+(Riskregister!$L$9-Riskregister!$K$9)*SQRT(AG1615/2),Riskregister!$L$9-(Riskregister!$L$9-Riskregister!$K$9)*SQRT((1-AG1615)/2)))</f>
        <v>0</v>
      </c>
      <c r="AI1615" s="30">
        <f t="shared" ca="1" si="990"/>
        <v>0.95345444996581974</v>
      </c>
      <c r="AJ1615" s="30">
        <f t="shared" ca="1" si="990"/>
        <v>0.91382876168252558</v>
      </c>
      <c r="AK1615" s="30">
        <f>IF(Riskregister!$E$10="",0,COUNTIF(BK$4:BK$53,"&lt;"&amp;AI1615)*IF(AJ1615&lt;0.5,Riskregister!$K$10+(Riskregister!$L$10-Riskregister!$K$10)*SQRT(AJ1615/2),Riskregister!$L$10-(Riskregister!$L$10-Riskregister!$K$10)*SQRT((1-AJ1615)/2)))</f>
        <v>0</v>
      </c>
      <c r="AL1615" s="30">
        <f t="shared" ca="1" si="991"/>
        <v>0.16366208189216758</v>
      </c>
      <c r="AM1615" s="30">
        <f t="shared" ca="1" si="991"/>
        <v>0.81478786237389056</v>
      </c>
      <c r="AN1615" s="30">
        <f>IF(Riskregister!$E$11="",0,COUNTIF(BL$4:BL$53,"&lt;"&amp;AL1615)*IF(AM1615&lt;0.5,Riskregister!$K$11+(Riskregister!$L$11-Riskregister!$K$11)*SQRT(AM1615/2),Riskregister!$L$11-(Riskregister!$L$11-Riskregister!$K$11)*SQRT((1-AM1615)/2)))</f>
        <v>0</v>
      </c>
      <c r="AO1615" s="30">
        <f t="shared" ca="1" si="992"/>
        <v>0.32046009062405967</v>
      </c>
      <c r="AP1615" s="30">
        <f t="shared" ca="1" si="992"/>
        <v>0.89751578370451535</v>
      </c>
      <c r="AQ1615" s="30">
        <f>IF(Riskregister!$E$12="",0,COUNTIF(BM$4:BM$53,"&lt;"&amp;AO1615)*IF(AP1615&lt;0.5,Riskregister!$K$12+(Riskregister!$L$12-Riskregister!$K$12)*SQRT(AP1615/2),Riskregister!$L$12-(Riskregister!$L$12-Riskregister!$K$12)*SQRT((1-AP1615)/2)))</f>
        <v>0</v>
      </c>
      <c r="AR1615" s="30">
        <f t="shared" ca="1" si="993"/>
        <v>0.40501834074686649</v>
      </c>
      <c r="AS1615" s="30">
        <f t="shared" ca="1" si="993"/>
        <v>0.61067527783724751</v>
      </c>
      <c r="AT1615" s="30">
        <f>IF(Riskregister!$E$13="",0,COUNTIF(BN$4:BN$53,"&lt;"&amp;AR1615)*IF(AS1615&lt;0.5,Riskregister!$K$13+(Riskregister!$L$13-Riskregister!$K$13)*SQRT(AS1615/2),Riskregister!$L$13-(Riskregister!$L$13-Riskregister!$K$13)*SQRT((1-AS1615)/2)))</f>
        <v>0</v>
      </c>
      <c r="AU1615" s="30">
        <f t="shared" ca="1" si="994"/>
        <v>7.0441917461549042E-2</v>
      </c>
      <c r="AV1615" s="30">
        <f t="shared" ca="1" si="994"/>
        <v>4.7406971863242608E-2</v>
      </c>
      <c r="AW1615" s="30">
        <f>IF(Riskregister!$E$14="",0,COUNTIF(BO$4:BO$53,"&lt;"&amp;AU1615)*IF(AV1615&lt;0.5,Riskregister!$K$14+(Riskregister!$L$14-Riskregister!$K$14)*SQRT(AV1615/2),Riskregister!$L$14-(Riskregister!$L$14-Riskregister!$K$14)*SQRT((1-AV1615)/2)))</f>
        <v>0</v>
      </c>
      <c r="AX1615" s="30">
        <f t="shared" ca="1" si="995"/>
        <v>0.53317095211898113</v>
      </c>
      <c r="AY1615" s="30">
        <f t="shared" ca="1" si="995"/>
        <v>0.32616048485717331</v>
      </c>
      <c r="AZ1615" s="30">
        <f>IF(Riskregister!$E$15="",0,COUNTIF(BP$4:BP$53,"&lt;"&amp;AX1615)*IF(AY1615&lt;0.5,Riskregister!$K$15+(Riskregister!$L$15-Riskregister!$K$15)*SQRT(AY1615/2),Riskregister!$L$15-(Riskregister!$L$15-Riskregister!$K$15)*SQRT((1-AY1615)/2)))</f>
        <v>0</v>
      </c>
      <c r="BA1615" s="30">
        <f t="shared" ca="1" si="996"/>
        <v>0.96565816576676455</v>
      </c>
      <c r="BB1615" s="30">
        <f t="shared" ca="1" si="996"/>
        <v>0.75429750113725791</v>
      </c>
      <c r="BC1615" s="30">
        <f>IF(Riskregister!$E$16="",0,COUNTIF(BQ$4:BQ$53,"&lt;"&amp;BA1615)*IF(BB1615&lt;0.5,Riskregister!$K$16+(Riskregister!$L$16-Riskregister!$K$16)*SQRT(BB1615/2),Riskregister!$L$16-(Riskregister!$L$16-Riskregister!$K$16)*SQRT((1-BB1615)/2)))</f>
        <v>0</v>
      </c>
      <c r="BD1615" s="30">
        <f t="shared" ca="1" si="997"/>
        <v>7471639.989513021</v>
      </c>
    </row>
    <row r="1616" spans="20:56" x14ac:dyDescent="0.35">
      <c r="T1616" s="30">
        <f t="shared" ca="1" si="985"/>
        <v>0.11521269673845391</v>
      </c>
      <c r="U1616" s="30">
        <f t="shared" ca="1" si="985"/>
        <v>0.22078958881631217</v>
      </c>
      <c r="V1616" s="30">
        <f ca="1">IF(Riskregister!$E$5="",0,COUNTIF(BF$4:BF$53,"&lt;"&amp;T1616)*IF(U1616&lt;0.5,Riskregister!$K$5+(Riskregister!$L$5-Riskregister!$K$5)*SQRT(U1616/2),Riskregister!$L$5-(Riskregister!$L$5-Riskregister!$K$5)*SQRT((1-U1616)/2)))</f>
        <v>299515.70441813662</v>
      </c>
      <c r="W1616" s="30">
        <f t="shared" ca="1" si="986"/>
        <v>0.83397504546231815</v>
      </c>
      <c r="X1616" s="30">
        <f t="shared" ca="1" si="986"/>
        <v>0.15403579215571073</v>
      </c>
      <c r="Y1616" s="30">
        <f ca="1">IF(Riskregister!$E$6="",0,COUNTIF(BG$4:BG$53,"&lt;"&amp;W1616)*IF(X1616&lt;0.5,Riskregister!$K$6+(Riskregister!$L$6-Riskregister!$K$6)*SQRT(X1616/2),Riskregister!$L$6-(Riskregister!$L$6-Riskregister!$K$6)*SQRT((1-X1616)/2)))</f>
        <v>2098613.3089060243</v>
      </c>
      <c r="Z1616" s="30">
        <f t="shared" ca="1" si="987"/>
        <v>0.3765735422657811</v>
      </c>
      <c r="AA1616" s="30">
        <f t="shared" ca="1" si="987"/>
        <v>0.35750816037622457</v>
      </c>
      <c r="AB1616" s="30">
        <f ca="1">IF(Riskregister!$E$7="",0,COUNTIF(BH$4:BH$53,"&lt;"&amp;Z1616)*IF(AA1616&lt;0.5,Riskregister!$K$7+(Riskregister!$L$7-Riskregister!$K$7)*SQRT(AA1616/2),Riskregister!$L$7-(Riskregister!$L$7-Riskregister!$K$7)*SQRT((1-AA1616)/2)))</f>
        <v>989888.07976348279</v>
      </c>
      <c r="AC1616" s="30">
        <f t="shared" ca="1" si="988"/>
        <v>0.22568161450221036</v>
      </c>
      <c r="AD1616" s="30">
        <f t="shared" ca="1" si="988"/>
        <v>0.98293129648023536</v>
      </c>
      <c r="AE1616" s="30">
        <f ca="1">IF(Riskregister!$E$8="",0,COUNTIF(BI$4:BI$53,"&lt;"&amp;AC1616)*IF(AD1616&lt;0.5,Riskregister!$K$8+(Riskregister!$L$8-Riskregister!$K$8)*SQRT(AD1616/2),Riskregister!$L$8-(Riskregister!$L$8-Riskregister!$K$8)*SQRT((1-AD1616)/2)))</f>
        <v>4565806.6900840132</v>
      </c>
      <c r="AF1616" s="30">
        <f t="shared" ca="1" si="989"/>
        <v>8.947329701672746E-2</v>
      </c>
      <c r="AG1616" s="30">
        <f t="shared" ca="1" si="989"/>
        <v>0.60065184245492387</v>
      </c>
      <c r="AH1616" s="30">
        <f>IF(Riskregister!$E$9="",0,COUNTIF(BJ$4:BJ$53,"&lt;"&amp;AF1616)*IF(AG1616&lt;0.5,Riskregister!$K$9+(Riskregister!$L$9-Riskregister!$K$9)*SQRT(AG1616/2),Riskregister!$L$9-(Riskregister!$L$9-Riskregister!$K$9)*SQRT((1-AG1616)/2)))</f>
        <v>0</v>
      </c>
      <c r="AI1616" s="30">
        <f t="shared" ca="1" si="990"/>
        <v>3.3396406057515482E-2</v>
      </c>
      <c r="AJ1616" s="30">
        <f t="shared" ca="1" si="990"/>
        <v>0.81488138328189086</v>
      </c>
      <c r="AK1616" s="30">
        <f>IF(Riskregister!$E$10="",0,COUNTIF(BK$4:BK$53,"&lt;"&amp;AI1616)*IF(AJ1616&lt;0.5,Riskregister!$K$10+(Riskregister!$L$10-Riskregister!$K$10)*SQRT(AJ1616/2),Riskregister!$L$10-(Riskregister!$L$10-Riskregister!$K$10)*SQRT((1-AJ1616)/2)))</f>
        <v>0</v>
      </c>
      <c r="AL1616" s="30">
        <f t="shared" ca="1" si="991"/>
        <v>0.10141644702683594</v>
      </c>
      <c r="AM1616" s="30">
        <f t="shared" ca="1" si="991"/>
        <v>0.47522874548075089</v>
      </c>
      <c r="AN1616" s="30">
        <f>IF(Riskregister!$E$11="",0,COUNTIF(BL$4:BL$53,"&lt;"&amp;AL1616)*IF(AM1616&lt;0.5,Riskregister!$K$11+(Riskregister!$L$11-Riskregister!$K$11)*SQRT(AM1616/2),Riskregister!$L$11-(Riskregister!$L$11-Riskregister!$K$11)*SQRT((1-AM1616)/2)))</f>
        <v>0</v>
      </c>
      <c r="AO1616" s="30">
        <f t="shared" ca="1" si="992"/>
        <v>0.455589598363772</v>
      </c>
      <c r="AP1616" s="30">
        <f t="shared" ca="1" si="992"/>
        <v>0.74623636166596063</v>
      </c>
      <c r="AQ1616" s="30">
        <f>IF(Riskregister!$E$12="",0,COUNTIF(BM$4:BM$53,"&lt;"&amp;AO1616)*IF(AP1616&lt;0.5,Riskregister!$K$12+(Riskregister!$L$12-Riskregister!$K$12)*SQRT(AP1616/2),Riskregister!$L$12-(Riskregister!$L$12-Riskregister!$K$12)*SQRT((1-AP1616)/2)))</f>
        <v>0</v>
      </c>
      <c r="AR1616" s="30">
        <f t="shared" ca="1" si="993"/>
        <v>0.31237914879415762</v>
      </c>
      <c r="AS1616" s="30">
        <f t="shared" ca="1" si="993"/>
        <v>0.11551496881922252</v>
      </c>
      <c r="AT1616" s="30">
        <f>IF(Riskregister!$E$13="",0,COUNTIF(BN$4:BN$53,"&lt;"&amp;AR1616)*IF(AS1616&lt;0.5,Riskregister!$K$13+(Riskregister!$L$13-Riskregister!$K$13)*SQRT(AS1616/2),Riskregister!$L$13-(Riskregister!$L$13-Riskregister!$K$13)*SQRT((1-AS1616)/2)))</f>
        <v>0</v>
      </c>
      <c r="AU1616" s="30">
        <f t="shared" ca="1" si="994"/>
        <v>0.38166158269396044</v>
      </c>
      <c r="AV1616" s="30">
        <f t="shared" ca="1" si="994"/>
        <v>0.32230436788851191</v>
      </c>
      <c r="AW1616" s="30">
        <f>IF(Riskregister!$E$14="",0,COUNTIF(BO$4:BO$53,"&lt;"&amp;AU1616)*IF(AV1616&lt;0.5,Riskregister!$K$14+(Riskregister!$L$14-Riskregister!$K$14)*SQRT(AV1616/2),Riskregister!$L$14-(Riskregister!$L$14-Riskregister!$K$14)*SQRT((1-AV1616)/2)))</f>
        <v>0</v>
      </c>
      <c r="AX1616" s="30">
        <f t="shared" ca="1" si="995"/>
        <v>0.85153728006236651</v>
      </c>
      <c r="AY1616" s="30">
        <f t="shared" ca="1" si="995"/>
        <v>0.31527708076839278</v>
      </c>
      <c r="AZ1616" s="30">
        <f>IF(Riskregister!$E$15="",0,COUNTIF(BP$4:BP$53,"&lt;"&amp;AX1616)*IF(AY1616&lt;0.5,Riskregister!$K$15+(Riskregister!$L$15-Riskregister!$K$15)*SQRT(AY1616/2),Riskregister!$L$15-(Riskregister!$L$15-Riskregister!$K$15)*SQRT((1-AY1616)/2)))</f>
        <v>0</v>
      </c>
      <c r="BA1616" s="30">
        <f t="shared" ca="1" si="996"/>
        <v>0.434812012259706</v>
      </c>
      <c r="BB1616" s="30">
        <f t="shared" ca="1" si="996"/>
        <v>0.26484829920537112</v>
      </c>
      <c r="BC1616" s="30">
        <f>IF(Riskregister!$E$16="",0,COUNTIF(BQ$4:BQ$53,"&lt;"&amp;BA1616)*IF(BB1616&lt;0.5,Riskregister!$K$16+(Riskregister!$L$16-Riskregister!$K$16)*SQRT(BB1616/2),Riskregister!$L$16-(Riskregister!$L$16-Riskregister!$K$16)*SQRT((1-BB1616)/2)))</f>
        <v>0</v>
      </c>
      <c r="BD1616" s="30">
        <f t="shared" ca="1" si="997"/>
        <v>7953823.7831716575</v>
      </c>
    </row>
    <row r="1617" spans="20:56" x14ac:dyDescent="0.35">
      <c r="T1617" s="30">
        <f t="shared" ca="1" si="985"/>
        <v>0.53845810818204598</v>
      </c>
      <c r="U1617" s="30">
        <f t="shared" ca="1" si="985"/>
        <v>0.24327477803435982</v>
      </c>
      <c r="V1617" s="30">
        <f ca="1">IF(Riskregister!$E$5="",0,COUNTIF(BF$4:BF$53,"&lt;"&amp;T1617)*IF(U1617&lt;0.5,Riskregister!$K$5+(Riskregister!$L$5-Riskregister!$K$5)*SQRT(U1617/2),Riskregister!$L$5-(Riskregister!$L$5-Riskregister!$K$5)*SQRT((1-U1617)/2)))</f>
        <v>1227777.9387774493</v>
      </c>
      <c r="W1617" s="30">
        <f t="shared" ca="1" si="986"/>
        <v>0.76529727496244104</v>
      </c>
      <c r="X1617" s="30">
        <f t="shared" ca="1" si="986"/>
        <v>0.9610239444901858</v>
      </c>
      <c r="Y1617" s="30">
        <f ca="1">IF(Riskregister!$E$6="",0,COUNTIF(BG$4:BG$53,"&lt;"&amp;W1617)*IF(X1617&lt;0.5,Riskregister!$K$6+(Riskregister!$L$6-Riskregister!$K$6)*SQRT(X1617/2),Riskregister!$L$6-(Riskregister!$L$6-Riskregister!$K$6)*SQRT((1-X1617)/2)))</f>
        <v>5246162.5577532705</v>
      </c>
      <c r="Z1617" s="30">
        <f t="shared" ca="1" si="987"/>
        <v>0.88439213043989606</v>
      </c>
      <c r="AA1617" s="30">
        <f t="shared" ca="1" si="987"/>
        <v>0.65285198495396979</v>
      </c>
      <c r="AB1617" s="30">
        <f ca="1">IF(Riskregister!$E$7="",0,COUNTIF(BH$4:BH$53,"&lt;"&amp;Z1617)*IF(AA1617&lt;0.5,Riskregister!$K$7+(Riskregister!$L$7-Riskregister!$K$7)*SQRT(AA1617/2),Riskregister!$L$7-(Riskregister!$L$7-Riskregister!$K$7)*SQRT((1-AA1617)/2)))</f>
        <v>2287640.2590573281</v>
      </c>
      <c r="AC1617" s="30">
        <f t="shared" ca="1" si="988"/>
        <v>0.71436792655033221</v>
      </c>
      <c r="AD1617" s="30">
        <f t="shared" ca="1" si="988"/>
        <v>0.91729330787905028</v>
      </c>
      <c r="AE1617" s="30">
        <f ca="1">IF(Riskregister!$E$8="",0,COUNTIF(BI$4:BI$53,"&lt;"&amp;AC1617)*IF(AD1617&lt;0.5,Riskregister!$K$8+(Riskregister!$L$8-Riskregister!$K$8)*SQRT(AD1617/2),Riskregister!$L$8-(Riskregister!$L$8-Riskregister!$K$8)*SQRT((1-AD1617)/2)))</f>
        <v>16176921.838150019</v>
      </c>
      <c r="AF1617" s="30">
        <f t="shared" ca="1" si="989"/>
        <v>0.9614922036642003</v>
      </c>
      <c r="AG1617" s="30">
        <f t="shared" ca="1" si="989"/>
        <v>0.40211814203721519</v>
      </c>
      <c r="AH1617" s="30">
        <f>IF(Riskregister!$E$9="",0,COUNTIF(BJ$4:BJ$53,"&lt;"&amp;AF1617)*IF(AG1617&lt;0.5,Riskregister!$K$9+(Riskregister!$L$9-Riskregister!$K$9)*SQRT(AG1617/2),Riskregister!$L$9-(Riskregister!$L$9-Riskregister!$K$9)*SQRT((1-AG1617)/2)))</f>
        <v>0</v>
      </c>
      <c r="AI1617" s="30">
        <f t="shared" ca="1" si="990"/>
        <v>0.81077041217734358</v>
      </c>
      <c r="AJ1617" s="30">
        <f t="shared" ca="1" si="990"/>
        <v>0.35707188978617854</v>
      </c>
      <c r="AK1617" s="30">
        <f>IF(Riskregister!$E$10="",0,COUNTIF(BK$4:BK$53,"&lt;"&amp;AI1617)*IF(AJ1617&lt;0.5,Riskregister!$K$10+(Riskregister!$L$10-Riskregister!$K$10)*SQRT(AJ1617/2),Riskregister!$L$10-(Riskregister!$L$10-Riskregister!$K$10)*SQRT((1-AJ1617)/2)))</f>
        <v>0</v>
      </c>
      <c r="AL1617" s="30">
        <f t="shared" ca="1" si="991"/>
        <v>0.95228615571101372</v>
      </c>
      <c r="AM1617" s="30">
        <f t="shared" ca="1" si="991"/>
        <v>0.89417987507037255</v>
      </c>
      <c r="AN1617" s="30">
        <f>IF(Riskregister!$E$11="",0,COUNTIF(BL$4:BL$53,"&lt;"&amp;AL1617)*IF(AM1617&lt;0.5,Riskregister!$K$11+(Riskregister!$L$11-Riskregister!$K$11)*SQRT(AM1617/2),Riskregister!$L$11-(Riskregister!$L$11-Riskregister!$K$11)*SQRT((1-AM1617)/2)))</f>
        <v>0</v>
      </c>
      <c r="AO1617" s="30">
        <f t="shared" ca="1" si="992"/>
        <v>0.98285797041712553</v>
      </c>
      <c r="AP1617" s="30">
        <f t="shared" ca="1" si="992"/>
        <v>3.789226191660533E-2</v>
      </c>
      <c r="AQ1617" s="30">
        <f>IF(Riskregister!$E$12="",0,COUNTIF(BM$4:BM$53,"&lt;"&amp;AO1617)*IF(AP1617&lt;0.5,Riskregister!$K$12+(Riskregister!$L$12-Riskregister!$K$12)*SQRT(AP1617/2),Riskregister!$L$12-(Riskregister!$L$12-Riskregister!$K$12)*SQRT((1-AP1617)/2)))</f>
        <v>0</v>
      </c>
      <c r="AR1617" s="30">
        <f t="shared" ca="1" si="993"/>
        <v>0.21070144561539783</v>
      </c>
      <c r="AS1617" s="30">
        <f t="shared" ca="1" si="993"/>
        <v>0.62260216627084575</v>
      </c>
      <c r="AT1617" s="30">
        <f>IF(Riskregister!$E$13="",0,COUNTIF(BN$4:BN$53,"&lt;"&amp;AR1617)*IF(AS1617&lt;0.5,Riskregister!$K$13+(Riskregister!$L$13-Riskregister!$K$13)*SQRT(AS1617/2),Riskregister!$L$13-(Riskregister!$L$13-Riskregister!$K$13)*SQRT((1-AS1617)/2)))</f>
        <v>0</v>
      </c>
      <c r="AU1617" s="30">
        <f t="shared" ca="1" si="994"/>
        <v>2.9702118134115607E-2</v>
      </c>
      <c r="AV1617" s="30">
        <f t="shared" ca="1" si="994"/>
        <v>0.81563680184506837</v>
      </c>
      <c r="AW1617" s="30">
        <f>IF(Riskregister!$E$14="",0,COUNTIF(BO$4:BO$53,"&lt;"&amp;AU1617)*IF(AV1617&lt;0.5,Riskregister!$K$14+(Riskregister!$L$14-Riskregister!$K$14)*SQRT(AV1617/2),Riskregister!$L$14-(Riskregister!$L$14-Riskregister!$K$14)*SQRT((1-AV1617)/2)))</f>
        <v>0</v>
      </c>
      <c r="AX1617" s="30">
        <f t="shared" ca="1" si="995"/>
        <v>0.57054370311880998</v>
      </c>
      <c r="AY1617" s="30">
        <f t="shared" ca="1" si="995"/>
        <v>0.45738283750604869</v>
      </c>
      <c r="AZ1617" s="30">
        <f>IF(Riskregister!$E$15="",0,COUNTIF(BP$4:BP$53,"&lt;"&amp;AX1617)*IF(AY1617&lt;0.5,Riskregister!$K$15+(Riskregister!$L$15-Riskregister!$K$15)*SQRT(AY1617/2),Riskregister!$L$15-(Riskregister!$L$15-Riskregister!$K$15)*SQRT((1-AY1617)/2)))</f>
        <v>0</v>
      </c>
      <c r="BA1617" s="30">
        <f t="shared" ca="1" si="996"/>
        <v>0.24544545302200405</v>
      </c>
      <c r="BB1617" s="30">
        <f t="shared" ca="1" si="996"/>
        <v>0.33006412419606268</v>
      </c>
      <c r="BC1617" s="30">
        <f>IF(Riskregister!$E$16="",0,COUNTIF(BQ$4:BQ$53,"&lt;"&amp;BA1617)*IF(BB1617&lt;0.5,Riskregister!$K$16+(Riskregister!$L$16-Riskregister!$K$16)*SQRT(BB1617/2),Riskregister!$L$16-(Riskregister!$L$16-Riskregister!$K$16)*SQRT((1-BB1617)/2)))</f>
        <v>0</v>
      </c>
      <c r="BD1617" s="30">
        <f t="shared" ca="1" si="997"/>
        <v>24938502.593738064</v>
      </c>
    </row>
    <row r="1618" spans="20:56" x14ac:dyDescent="0.35">
      <c r="T1618" s="30">
        <f t="shared" ca="1" si="985"/>
        <v>0.32598534047760275</v>
      </c>
      <c r="U1618" s="30">
        <f t="shared" ca="1" si="985"/>
        <v>0.423441283071602</v>
      </c>
      <c r="V1618" s="30">
        <f ca="1">IF(Riskregister!$E$5="",0,COUNTIF(BF$4:BF$53,"&lt;"&amp;T1618)*IF(U1618&lt;0.5,Riskregister!$K$5+(Riskregister!$L$5-Riskregister!$K$5)*SQRT(U1618/2),Riskregister!$L$5-(Riskregister!$L$5-Riskregister!$K$5)*SQRT((1-U1618)/2)))</f>
        <v>1071177.0031150521</v>
      </c>
      <c r="W1618" s="30">
        <f t="shared" ca="1" si="986"/>
        <v>0.99934701212476806</v>
      </c>
      <c r="X1618" s="30">
        <f t="shared" ca="1" si="986"/>
        <v>0.19242821426905588</v>
      </c>
      <c r="Y1618" s="30">
        <f ca="1">IF(Riskregister!$E$6="",0,COUNTIF(BG$4:BG$53,"&lt;"&amp;W1618)*IF(X1618&lt;0.5,Riskregister!$K$6+(Riskregister!$L$6-Riskregister!$K$6)*SQRT(X1618/2),Riskregister!$L$6-(Riskregister!$L$6-Riskregister!$K$6)*SQRT((1-X1618)/2)))</f>
        <v>6066649.4439809928</v>
      </c>
      <c r="Z1618" s="30">
        <f t="shared" ca="1" si="987"/>
        <v>0.10834819541752139</v>
      </c>
      <c r="AA1618" s="30">
        <f t="shared" ca="1" si="987"/>
        <v>1.749413882221551E-2</v>
      </c>
      <c r="AB1618" s="30">
        <f ca="1">IF(Riskregister!$E$7="",0,COUNTIF(BH$4:BH$53,"&lt;"&amp;Z1618)*IF(AA1618&lt;0.5,Riskregister!$K$7+(Riskregister!$L$7-Riskregister!$K$7)*SQRT(AA1618/2),Riskregister!$L$7-(Riskregister!$L$7-Riskregister!$K$7)*SQRT((1-AA1618)/2)))</f>
        <v>248202.05713602083</v>
      </c>
      <c r="AC1618" s="30">
        <f t="shared" ca="1" si="988"/>
        <v>0.38719253092448236</v>
      </c>
      <c r="AD1618" s="30">
        <f t="shared" ca="1" si="988"/>
        <v>0.22440661185457367</v>
      </c>
      <c r="AE1618" s="30">
        <f ca="1">IF(Riskregister!$E$8="",0,COUNTIF(BI$4:BI$53,"&lt;"&amp;AC1618)*IF(AD1618&lt;0.5,Riskregister!$K$8+(Riskregister!$L$8-Riskregister!$K$8)*SQRT(AD1618/2),Riskregister!$L$8-(Riskregister!$L$8-Riskregister!$K$8)*SQRT((1-AD1618)/2)))</f>
        <v>3748695.6206872496</v>
      </c>
      <c r="AF1618" s="30">
        <f t="shared" ca="1" si="989"/>
        <v>0.8295554137317529</v>
      </c>
      <c r="AG1618" s="30">
        <f t="shared" ca="1" si="989"/>
        <v>0.99816262427610514</v>
      </c>
      <c r="AH1618" s="30">
        <f>IF(Riskregister!$E$9="",0,COUNTIF(BJ$4:BJ$53,"&lt;"&amp;AF1618)*IF(AG1618&lt;0.5,Riskregister!$K$9+(Riskregister!$L$9-Riskregister!$K$9)*SQRT(AG1618/2),Riskregister!$L$9-(Riskregister!$L$9-Riskregister!$K$9)*SQRT((1-AG1618)/2)))</f>
        <v>0</v>
      </c>
      <c r="AI1618" s="30">
        <f t="shared" ca="1" si="990"/>
        <v>0.90812060367330627</v>
      </c>
      <c r="AJ1618" s="30">
        <f t="shared" ca="1" si="990"/>
        <v>9.2213105150730224E-2</v>
      </c>
      <c r="AK1618" s="30">
        <f>IF(Riskregister!$E$10="",0,COUNTIF(BK$4:BK$53,"&lt;"&amp;AI1618)*IF(AJ1618&lt;0.5,Riskregister!$K$10+(Riskregister!$L$10-Riskregister!$K$10)*SQRT(AJ1618/2),Riskregister!$L$10-(Riskregister!$L$10-Riskregister!$K$10)*SQRT((1-AJ1618)/2)))</f>
        <v>0</v>
      </c>
      <c r="AL1618" s="30">
        <f t="shared" ca="1" si="991"/>
        <v>0.8254281967648992</v>
      </c>
      <c r="AM1618" s="30">
        <f t="shared" ca="1" si="991"/>
        <v>0.76414320227462973</v>
      </c>
      <c r="AN1618" s="30">
        <f>IF(Riskregister!$E$11="",0,COUNTIF(BL$4:BL$53,"&lt;"&amp;AL1618)*IF(AM1618&lt;0.5,Riskregister!$K$11+(Riskregister!$L$11-Riskregister!$K$11)*SQRT(AM1618/2),Riskregister!$L$11-(Riskregister!$L$11-Riskregister!$K$11)*SQRT((1-AM1618)/2)))</f>
        <v>0</v>
      </c>
      <c r="AO1618" s="30">
        <f t="shared" ca="1" si="992"/>
        <v>0.4347339965071354</v>
      </c>
      <c r="AP1618" s="30">
        <f t="shared" ca="1" si="992"/>
        <v>0.43363001743331897</v>
      </c>
      <c r="AQ1618" s="30">
        <f>IF(Riskregister!$E$12="",0,COUNTIF(BM$4:BM$53,"&lt;"&amp;AO1618)*IF(AP1618&lt;0.5,Riskregister!$K$12+(Riskregister!$L$12-Riskregister!$K$12)*SQRT(AP1618/2),Riskregister!$L$12-(Riskregister!$L$12-Riskregister!$K$12)*SQRT((1-AP1618)/2)))</f>
        <v>0</v>
      </c>
      <c r="AR1618" s="30">
        <f t="shared" ca="1" si="993"/>
        <v>0.12895568007157443</v>
      </c>
      <c r="AS1618" s="30">
        <f t="shared" ca="1" si="993"/>
        <v>8.3613576355162866E-2</v>
      </c>
      <c r="AT1618" s="30">
        <f>IF(Riskregister!$E$13="",0,COUNTIF(BN$4:BN$53,"&lt;"&amp;AR1618)*IF(AS1618&lt;0.5,Riskregister!$K$13+(Riskregister!$L$13-Riskregister!$K$13)*SQRT(AS1618/2),Riskregister!$L$13-(Riskregister!$L$13-Riskregister!$K$13)*SQRT((1-AS1618)/2)))</f>
        <v>0</v>
      </c>
      <c r="AU1618" s="30">
        <f t="shared" ca="1" si="994"/>
        <v>0.55062104049743243</v>
      </c>
      <c r="AV1618" s="30">
        <f t="shared" ca="1" si="994"/>
        <v>0.82069786748870821</v>
      </c>
      <c r="AW1618" s="30">
        <f>IF(Riskregister!$E$14="",0,COUNTIF(BO$4:BO$53,"&lt;"&amp;AU1618)*IF(AV1618&lt;0.5,Riskregister!$K$14+(Riskregister!$L$14-Riskregister!$K$14)*SQRT(AV1618/2),Riskregister!$L$14-(Riskregister!$L$14-Riskregister!$K$14)*SQRT((1-AV1618)/2)))</f>
        <v>0</v>
      </c>
      <c r="AX1618" s="30">
        <f t="shared" ca="1" si="995"/>
        <v>0.56289979118209388</v>
      </c>
      <c r="AY1618" s="30">
        <f t="shared" ca="1" si="995"/>
        <v>0.49349924362010433</v>
      </c>
      <c r="AZ1618" s="30">
        <f>IF(Riskregister!$E$15="",0,COUNTIF(BP$4:BP$53,"&lt;"&amp;AX1618)*IF(AY1618&lt;0.5,Riskregister!$K$15+(Riskregister!$L$15-Riskregister!$K$15)*SQRT(AY1618/2),Riskregister!$L$15-(Riskregister!$L$15-Riskregister!$K$15)*SQRT((1-AY1618)/2)))</f>
        <v>0</v>
      </c>
      <c r="BA1618" s="30">
        <f t="shared" ca="1" si="996"/>
        <v>0.18817426125645798</v>
      </c>
      <c r="BB1618" s="30">
        <f t="shared" ca="1" si="996"/>
        <v>0.1503895101608741</v>
      </c>
      <c r="BC1618" s="30">
        <f>IF(Riskregister!$E$16="",0,COUNTIF(BQ$4:BQ$53,"&lt;"&amp;BA1618)*IF(BB1618&lt;0.5,Riskregister!$K$16+(Riskregister!$L$16-Riskregister!$K$16)*SQRT(BB1618/2),Riskregister!$L$16-(Riskregister!$L$16-Riskregister!$K$16)*SQRT((1-BB1618)/2)))</f>
        <v>0</v>
      </c>
      <c r="BD1618" s="30">
        <f t="shared" ca="1" si="997"/>
        <v>11134724.124919316</v>
      </c>
    </row>
    <row r="1619" spans="20:56" x14ac:dyDescent="0.35">
      <c r="T1619" s="30">
        <f t="shared" ca="1" si="985"/>
        <v>0.96277474780634964</v>
      </c>
      <c r="U1619" s="30">
        <f t="shared" ca="1" si="985"/>
        <v>0.92365418121110143</v>
      </c>
      <c r="V1619" s="30">
        <f ca="1">IF(Riskregister!$E$5="",0,COUNTIF(BF$4:BF$53,"&lt;"&amp;T1619)*IF(U1619&lt;0.5,Riskregister!$K$5+(Riskregister!$L$5-Riskregister!$K$5)*SQRT(U1619/2),Riskregister!$L$5-(Riskregister!$L$5-Riskregister!$K$5)*SQRT((1-U1619)/2)))</f>
        <v>3584556.5066828448</v>
      </c>
      <c r="W1619" s="30">
        <f t="shared" ca="1" si="986"/>
        <v>0.55685197250454121</v>
      </c>
      <c r="X1619" s="30">
        <f t="shared" ca="1" si="986"/>
        <v>0.80871771619767807</v>
      </c>
      <c r="Y1619" s="30">
        <f ca="1">IF(Riskregister!$E$6="",0,COUNTIF(BG$4:BG$53,"&lt;"&amp;W1619)*IF(X1619&lt;0.5,Riskregister!$K$6+(Riskregister!$L$6-Riskregister!$K$6)*SQRT(X1619/2),Riskregister!$L$6-(Riskregister!$L$6-Riskregister!$K$6)*SQRT((1-X1619)/2)))</f>
        <v>2886667.5253819972</v>
      </c>
      <c r="Z1619" s="30">
        <f t="shared" ca="1" si="987"/>
        <v>0.14745212611852698</v>
      </c>
      <c r="AA1619" s="30">
        <f t="shared" ca="1" si="987"/>
        <v>0.28485884454836452</v>
      </c>
      <c r="AB1619" s="30">
        <f ca="1">IF(Riskregister!$E$7="",0,COUNTIF(BH$4:BH$53,"&lt;"&amp;Z1619)*IF(AA1619&lt;0.5,Riskregister!$K$7+(Riskregister!$L$7-Riskregister!$K$7)*SQRT(AA1619/2),Riskregister!$L$7-(Riskregister!$L$7-Riskregister!$K$7)*SQRT((1-AA1619)/2)))</f>
        <v>728357.51878571499</v>
      </c>
      <c r="AC1619" s="30">
        <f t="shared" ca="1" si="988"/>
        <v>9.2261792700648937E-2</v>
      </c>
      <c r="AD1619" s="30">
        <f t="shared" ca="1" si="988"/>
        <v>0.30782780409803223</v>
      </c>
      <c r="AE1619" s="30">
        <f ca="1">IF(Riskregister!$E$8="",0,COUNTIF(BI$4:BI$53,"&lt;"&amp;AC1619)*IF(AD1619&lt;0.5,Riskregister!$K$8+(Riskregister!$L$8-Riskregister!$K$8)*SQRT(AD1619/2),Riskregister!$L$8-(Riskregister!$L$8-Riskregister!$K$8)*SQRT((1-AD1619)/2)))</f>
        <v>2143897.5286774389</v>
      </c>
      <c r="AF1619" s="30">
        <f t="shared" ca="1" si="989"/>
        <v>0.2021460745723731</v>
      </c>
      <c r="AG1619" s="30">
        <f t="shared" ca="1" si="989"/>
        <v>0.75018635911712916</v>
      </c>
      <c r="AH1619" s="30">
        <f>IF(Riskregister!$E$9="",0,COUNTIF(BJ$4:BJ$53,"&lt;"&amp;AF1619)*IF(AG1619&lt;0.5,Riskregister!$K$9+(Riskregister!$L$9-Riskregister!$K$9)*SQRT(AG1619/2),Riskregister!$L$9-(Riskregister!$L$9-Riskregister!$K$9)*SQRT((1-AG1619)/2)))</f>
        <v>0</v>
      </c>
      <c r="AI1619" s="30">
        <f t="shared" ca="1" si="990"/>
        <v>3.4417220761761458E-2</v>
      </c>
      <c r="AJ1619" s="30">
        <f t="shared" ca="1" si="990"/>
        <v>0.44905553107132579</v>
      </c>
      <c r="AK1619" s="30">
        <f>IF(Riskregister!$E$10="",0,COUNTIF(BK$4:BK$53,"&lt;"&amp;AI1619)*IF(AJ1619&lt;0.5,Riskregister!$K$10+(Riskregister!$L$10-Riskregister!$K$10)*SQRT(AJ1619/2),Riskregister!$L$10-(Riskregister!$L$10-Riskregister!$K$10)*SQRT((1-AJ1619)/2)))</f>
        <v>0</v>
      </c>
      <c r="AL1619" s="30">
        <f t="shared" ca="1" si="991"/>
        <v>0.96818880448590949</v>
      </c>
      <c r="AM1619" s="30">
        <f t="shared" ca="1" si="991"/>
        <v>0.24757516825293446</v>
      </c>
      <c r="AN1619" s="30">
        <f>IF(Riskregister!$E$11="",0,COUNTIF(BL$4:BL$53,"&lt;"&amp;AL1619)*IF(AM1619&lt;0.5,Riskregister!$K$11+(Riskregister!$L$11-Riskregister!$K$11)*SQRT(AM1619/2),Riskregister!$L$11-(Riskregister!$L$11-Riskregister!$K$11)*SQRT((1-AM1619)/2)))</f>
        <v>0</v>
      </c>
      <c r="AO1619" s="30">
        <f t="shared" ca="1" si="992"/>
        <v>0.61379361420473766</v>
      </c>
      <c r="AP1619" s="30">
        <f t="shared" ca="1" si="992"/>
        <v>0.1958273317076854</v>
      </c>
      <c r="AQ1619" s="30">
        <f>IF(Riskregister!$E$12="",0,COUNTIF(BM$4:BM$53,"&lt;"&amp;AO1619)*IF(AP1619&lt;0.5,Riskregister!$K$12+(Riskregister!$L$12-Riskregister!$K$12)*SQRT(AP1619/2),Riskregister!$L$12-(Riskregister!$L$12-Riskregister!$K$12)*SQRT((1-AP1619)/2)))</f>
        <v>0</v>
      </c>
      <c r="AR1619" s="30">
        <f t="shared" ca="1" si="993"/>
        <v>0.70431797952935682</v>
      </c>
      <c r="AS1619" s="30">
        <f t="shared" ca="1" si="993"/>
        <v>1.1181371473756863E-2</v>
      </c>
      <c r="AT1619" s="30">
        <f>IF(Riskregister!$E$13="",0,COUNTIF(BN$4:BN$53,"&lt;"&amp;AR1619)*IF(AS1619&lt;0.5,Riskregister!$K$13+(Riskregister!$L$13-Riskregister!$K$13)*SQRT(AS1619/2),Riskregister!$L$13-(Riskregister!$L$13-Riskregister!$K$13)*SQRT((1-AS1619)/2)))</f>
        <v>0</v>
      </c>
      <c r="AU1619" s="30">
        <f t="shared" ca="1" si="994"/>
        <v>0.34260158519876804</v>
      </c>
      <c r="AV1619" s="30">
        <f t="shared" ca="1" si="994"/>
        <v>0.98915335836047424</v>
      </c>
      <c r="AW1619" s="30">
        <f>IF(Riskregister!$E$14="",0,COUNTIF(BO$4:BO$53,"&lt;"&amp;AU1619)*IF(AV1619&lt;0.5,Riskregister!$K$14+(Riskregister!$L$14-Riskregister!$K$14)*SQRT(AV1619/2),Riskregister!$L$14-(Riskregister!$L$14-Riskregister!$K$14)*SQRT((1-AV1619)/2)))</f>
        <v>0</v>
      </c>
      <c r="AX1619" s="30">
        <f t="shared" ca="1" si="995"/>
        <v>6.224941259304384E-2</v>
      </c>
      <c r="AY1619" s="30">
        <f t="shared" ca="1" si="995"/>
        <v>0.24996534343516219</v>
      </c>
      <c r="AZ1619" s="30">
        <f>IF(Riskregister!$E$15="",0,COUNTIF(BP$4:BP$53,"&lt;"&amp;AX1619)*IF(AY1619&lt;0.5,Riskregister!$K$15+(Riskregister!$L$15-Riskregister!$K$15)*SQRT(AY1619/2),Riskregister!$L$15-(Riskregister!$L$15-Riskregister!$K$15)*SQRT((1-AY1619)/2)))</f>
        <v>0</v>
      </c>
      <c r="BA1619" s="30">
        <f t="shared" ca="1" si="996"/>
        <v>0.15044772661021244</v>
      </c>
      <c r="BB1619" s="30">
        <f t="shared" ca="1" si="996"/>
        <v>0.20697230037707459</v>
      </c>
      <c r="BC1619" s="30">
        <f>IF(Riskregister!$E$16="",0,COUNTIF(BQ$4:BQ$53,"&lt;"&amp;BA1619)*IF(BB1619&lt;0.5,Riskregister!$K$16+(Riskregister!$L$16-Riskregister!$K$16)*SQRT(BB1619/2),Riskregister!$L$16-(Riskregister!$L$16-Riskregister!$K$16)*SQRT((1-BB1619)/2)))</f>
        <v>0</v>
      </c>
      <c r="BD1619" s="30">
        <f t="shared" ca="1" si="997"/>
        <v>9343479.0795279965</v>
      </c>
    </row>
    <row r="1620" spans="20:56" x14ac:dyDescent="0.35">
      <c r="T1620" s="30">
        <f t="shared" ca="1" si="985"/>
        <v>0.20968260395801552</v>
      </c>
      <c r="U1620" s="30">
        <f t="shared" ca="1" si="985"/>
        <v>0.97120613413530732</v>
      </c>
      <c r="V1620" s="30">
        <f ca="1">IF(Riskregister!$E$5="",0,COUNTIF(BF$4:BF$53,"&lt;"&amp;T1620)*IF(U1620&lt;0.5,Riskregister!$K$5+(Riskregister!$L$5-Riskregister!$K$5)*SQRT(U1620/2),Riskregister!$L$5-(Riskregister!$L$5-Riskregister!$K$5)*SQRT((1-U1620)/2)))</f>
        <v>1092011.5021161952</v>
      </c>
      <c r="W1620" s="30">
        <f t="shared" ca="1" si="986"/>
        <v>0.73680077897645591</v>
      </c>
      <c r="X1620" s="30">
        <f t="shared" ca="1" si="986"/>
        <v>0.17241484625344639</v>
      </c>
      <c r="Y1620" s="30">
        <f ca="1">IF(Riskregister!$E$6="",0,COUNTIF(BG$4:BG$53,"&lt;"&amp;W1620)*IF(X1620&lt;0.5,Riskregister!$K$6+(Riskregister!$L$6-Riskregister!$K$6)*SQRT(X1620/2),Riskregister!$L$6-(Riskregister!$L$6-Riskregister!$K$6)*SQRT((1-X1620)/2)))</f>
        <v>2185499.4349968238</v>
      </c>
      <c r="Z1620" s="30">
        <f t="shared" ca="1" si="987"/>
        <v>0.79262683248238797</v>
      </c>
      <c r="AA1620" s="30">
        <f t="shared" ca="1" si="987"/>
        <v>0.80557803457876342</v>
      </c>
      <c r="AB1620" s="30">
        <f ca="1">IF(Riskregister!$E$7="",0,COUNTIF(BH$4:BH$53,"&lt;"&amp;Z1620)*IF(AA1620&lt;0.5,Riskregister!$K$7+(Riskregister!$L$7-Riskregister!$K$7)*SQRT(AA1620/2),Riskregister!$L$7-(Riskregister!$L$7-Riskregister!$K$7)*SQRT((1-AA1620)/2)))</f>
        <v>2326997.0764932986</v>
      </c>
      <c r="AC1620" s="30">
        <f t="shared" ca="1" si="988"/>
        <v>0.75245870683624982</v>
      </c>
      <c r="AD1620" s="30">
        <f t="shared" ca="1" si="988"/>
        <v>0.55132242004753063</v>
      </c>
      <c r="AE1620" s="30">
        <f ca="1">IF(Riskregister!$E$8="",0,COUNTIF(BI$4:BI$53,"&lt;"&amp;AC1620)*IF(AD1620&lt;0.5,Riskregister!$K$8+(Riskregister!$L$8-Riskregister!$K$8)*SQRT(AD1620/2),Riskregister!$L$8-(Riskregister!$L$8-Riskregister!$K$8)*SQRT((1-AD1620)/2)))</f>
        <v>11095489.798467275</v>
      </c>
      <c r="AF1620" s="30">
        <f t="shared" ca="1" si="989"/>
        <v>0.52699463685962311</v>
      </c>
      <c r="AG1620" s="30">
        <f t="shared" ca="1" si="989"/>
        <v>0.20283942474101258</v>
      </c>
      <c r="AH1620" s="30">
        <f>IF(Riskregister!$E$9="",0,COUNTIF(BJ$4:BJ$53,"&lt;"&amp;AF1620)*IF(AG1620&lt;0.5,Riskregister!$K$9+(Riskregister!$L$9-Riskregister!$K$9)*SQRT(AG1620/2),Riskregister!$L$9-(Riskregister!$L$9-Riskregister!$K$9)*SQRT((1-AG1620)/2)))</f>
        <v>0</v>
      </c>
      <c r="AI1620" s="30">
        <f t="shared" ca="1" si="990"/>
        <v>0.9919581402343014</v>
      </c>
      <c r="AJ1620" s="30">
        <f t="shared" ca="1" si="990"/>
        <v>0.54380337434615522</v>
      </c>
      <c r="AK1620" s="30">
        <f>IF(Riskregister!$E$10="",0,COUNTIF(BK$4:BK$53,"&lt;"&amp;AI1620)*IF(AJ1620&lt;0.5,Riskregister!$K$10+(Riskregister!$L$10-Riskregister!$K$10)*SQRT(AJ1620/2),Riskregister!$L$10-(Riskregister!$L$10-Riskregister!$K$10)*SQRT((1-AJ1620)/2)))</f>
        <v>0</v>
      </c>
      <c r="AL1620" s="30">
        <f t="shared" ca="1" si="991"/>
        <v>0.79317588833351782</v>
      </c>
      <c r="AM1620" s="30">
        <f t="shared" ca="1" si="991"/>
        <v>0.1985929647628476</v>
      </c>
      <c r="AN1620" s="30">
        <f>IF(Riskregister!$E$11="",0,COUNTIF(BL$4:BL$53,"&lt;"&amp;AL1620)*IF(AM1620&lt;0.5,Riskregister!$K$11+(Riskregister!$L$11-Riskregister!$K$11)*SQRT(AM1620/2),Riskregister!$L$11-(Riskregister!$L$11-Riskregister!$K$11)*SQRT((1-AM1620)/2)))</f>
        <v>0</v>
      </c>
      <c r="AO1620" s="30">
        <f t="shared" ca="1" si="992"/>
        <v>0.71755055894588271</v>
      </c>
      <c r="AP1620" s="30">
        <f t="shared" ca="1" si="992"/>
        <v>4.5628800948436909E-2</v>
      </c>
      <c r="AQ1620" s="30">
        <f>IF(Riskregister!$E$12="",0,COUNTIF(BM$4:BM$53,"&lt;"&amp;AO1620)*IF(AP1620&lt;0.5,Riskregister!$K$12+(Riskregister!$L$12-Riskregister!$K$12)*SQRT(AP1620/2),Riskregister!$L$12-(Riskregister!$L$12-Riskregister!$K$12)*SQRT((1-AP1620)/2)))</f>
        <v>0</v>
      </c>
      <c r="AR1620" s="30">
        <f t="shared" ca="1" si="993"/>
        <v>0.78377342113113113</v>
      </c>
      <c r="AS1620" s="30">
        <f t="shared" ca="1" si="993"/>
        <v>0.18234821558058811</v>
      </c>
      <c r="AT1620" s="30">
        <f>IF(Riskregister!$E$13="",0,COUNTIF(BN$4:BN$53,"&lt;"&amp;AR1620)*IF(AS1620&lt;0.5,Riskregister!$K$13+(Riskregister!$L$13-Riskregister!$K$13)*SQRT(AS1620/2),Riskregister!$L$13-(Riskregister!$L$13-Riskregister!$K$13)*SQRT((1-AS1620)/2)))</f>
        <v>0</v>
      </c>
      <c r="AU1620" s="30">
        <f t="shared" ca="1" si="994"/>
        <v>0.43583407054022283</v>
      </c>
      <c r="AV1620" s="30">
        <f t="shared" ca="1" si="994"/>
        <v>0.75678027408265014</v>
      </c>
      <c r="AW1620" s="30">
        <f>IF(Riskregister!$E$14="",0,COUNTIF(BO$4:BO$53,"&lt;"&amp;AU1620)*IF(AV1620&lt;0.5,Riskregister!$K$14+(Riskregister!$L$14-Riskregister!$K$14)*SQRT(AV1620/2),Riskregister!$L$14-(Riskregister!$L$14-Riskregister!$K$14)*SQRT((1-AV1620)/2)))</f>
        <v>0</v>
      </c>
      <c r="AX1620" s="30">
        <f t="shared" ca="1" si="995"/>
        <v>0.39767150432810894</v>
      </c>
      <c r="AY1620" s="30">
        <f t="shared" ca="1" si="995"/>
        <v>0.738010859124411</v>
      </c>
      <c r="AZ1620" s="30">
        <f>IF(Riskregister!$E$15="",0,COUNTIF(BP$4:BP$53,"&lt;"&amp;AX1620)*IF(AY1620&lt;0.5,Riskregister!$K$15+(Riskregister!$L$15-Riskregister!$K$15)*SQRT(AY1620/2),Riskregister!$L$15-(Riskregister!$L$15-Riskregister!$K$15)*SQRT((1-AY1620)/2)))</f>
        <v>0</v>
      </c>
      <c r="BA1620" s="30">
        <f t="shared" ca="1" si="996"/>
        <v>0.29163132232000133</v>
      </c>
      <c r="BB1620" s="30">
        <f t="shared" ca="1" si="996"/>
        <v>0.31290146985580636</v>
      </c>
      <c r="BC1620" s="30">
        <f>IF(Riskregister!$E$16="",0,COUNTIF(BQ$4:BQ$53,"&lt;"&amp;BA1620)*IF(BB1620&lt;0.5,Riskregister!$K$16+(Riskregister!$L$16-Riskregister!$K$16)*SQRT(BB1620/2),Riskregister!$L$16-(Riskregister!$L$16-Riskregister!$K$16)*SQRT((1-BB1620)/2)))</f>
        <v>0</v>
      </c>
      <c r="BD1620" s="30">
        <f t="shared" ca="1" si="997"/>
        <v>16699997.812073592</v>
      </c>
    </row>
    <row r="1621" spans="20:56" x14ac:dyDescent="0.35">
      <c r="T1621" s="30">
        <f t="shared" ca="1" si="985"/>
        <v>0.99477519334683817</v>
      </c>
      <c r="U1621" s="30">
        <f t="shared" ca="1" si="985"/>
        <v>0.57747238724174788</v>
      </c>
      <c r="V1621" s="30">
        <f ca="1">IF(Riskregister!$E$5="",0,COUNTIF(BF$4:BF$53,"&lt;"&amp;T1621)*IF(U1621&lt;0.5,Riskregister!$K$5+(Riskregister!$L$5-Riskregister!$K$5)*SQRT(U1621/2),Riskregister!$L$5-(Riskregister!$L$5-Riskregister!$K$5)*SQRT((1-U1621)/2)))</f>
        <v>3538480.5711103585</v>
      </c>
      <c r="W1621" s="30">
        <f t="shared" ca="1" si="986"/>
        <v>0.75243966263018702</v>
      </c>
      <c r="X1621" s="30">
        <f t="shared" ca="1" si="986"/>
        <v>0.63372073012966246</v>
      </c>
      <c r="Y1621" s="30">
        <f ca="1">IF(Riskregister!$E$6="",0,COUNTIF(BG$4:BG$53,"&lt;"&amp;W1621)*IF(X1621&lt;0.5,Riskregister!$K$6+(Riskregister!$L$6-Riskregister!$K$6)*SQRT(X1621/2),Riskregister!$L$6-(Riskregister!$L$6-Riskregister!$K$6)*SQRT((1-X1621)/2)))</f>
        <v>3689079.8900200985</v>
      </c>
      <c r="Z1621" s="30">
        <f t="shared" ca="1" si="987"/>
        <v>0.92285077424507389</v>
      </c>
      <c r="AA1621" s="30">
        <f t="shared" ca="1" si="987"/>
        <v>0.89750832656720814</v>
      </c>
      <c r="AB1621" s="30">
        <f ca="1">IF(Riskregister!$E$7="",0,COUNTIF(BH$4:BH$53,"&lt;"&amp;Z1621)*IF(AA1621&lt;0.5,Riskregister!$K$7+(Riskregister!$L$7-Riskregister!$K$7)*SQRT(AA1621/2),Riskregister!$L$7-(Riskregister!$L$7-Riskregister!$K$7)*SQRT((1-AA1621)/2)))</f>
        <v>3207685.9841099298</v>
      </c>
      <c r="AC1621" s="30">
        <f t="shared" ca="1" si="988"/>
        <v>0.50785640323919723</v>
      </c>
      <c r="AD1621" s="30">
        <f t="shared" ca="1" si="988"/>
        <v>0.23863857494966478</v>
      </c>
      <c r="AE1621" s="30">
        <f ca="1">IF(Riskregister!$E$8="",0,COUNTIF(BI$4:BI$53,"&lt;"&amp;AC1621)*IF(AD1621&lt;0.5,Riskregister!$K$8+(Riskregister!$L$8-Riskregister!$K$8)*SQRT(AD1621/2),Riskregister!$L$8-(Riskregister!$L$8-Riskregister!$K$8)*SQRT((1-AD1621)/2)))</f>
        <v>5770509.987965473</v>
      </c>
      <c r="AF1621" s="30">
        <f t="shared" ca="1" si="989"/>
        <v>7.4865157032798835E-2</v>
      </c>
      <c r="AG1621" s="30">
        <f t="shared" ca="1" si="989"/>
        <v>0.43631656588384971</v>
      </c>
      <c r="AH1621" s="30">
        <f>IF(Riskregister!$E$9="",0,COUNTIF(BJ$4:BJ$53,"&lt;"&amp;AF1621)*IF(AG1621&lt;0.5,Riskregister!$K$9+(Riskregister!$L$9-Riskregister!$K$9)*SQRT(AG1621/2),Riskregister!$L$9-(Riskregister!$L$9-Riskregister!$K$9)*SQRT((1-AG1621)/2)))</f>
        <v>0</v>
      </c>
      <c r="AI1621" s="30">
        <f t="shared" ca="1" si="990"/>
        <v>0.92510304561137435</v>
      </c>
      <c r="AJ1621" s="30">
        <f t="shared" ca="1" si="990"/>
        <v>0.20350128126320921</v>
      </c>
      <c r="AK1621" s="30">
        <f>IF(Riskregister!$E$10="",0,COUNTIF(BK$4:BK$53,"&lt;"&amp;AI1621)*IF(AJ1621&lt;0.5,Riskregister!$K$10+(Riskregister!$L$10-Riskregister!$K$10)*SQRT(AJ1621/2),Riskregister!$L$10-(Riskregister!$L$10-Riskregister!$K$10)*SQRT((1-AJ1621)/2)))</f>
        <v>0</v>
      </c>
      <c r="AL1621" s="30">
        <f t="shared" ca="1" si="991"/>
        <v>0.53027458849790077</v>
      </c>
      <c r="AM1621" s="30">
        <f t="shared" ca="1" si="991"/>
        <v>0.12039629396162788</v>
      </c>
      <c r="AN1621" s="30">
        <f>IF(Riskregister!$E$11="",0,COUNTIF(BL$4:BL$53,"&lt;"&amp;AL1621)*IF(AM1621&lt;0.5,Riskregister!$K$11+(Riskregister!$L$11-Riskregister!$K$11)*SQRT(AM1621/2),Riskregister!$L$11-(Riskregister!$L$11-Riskregister!$K$11)*SQRT((1-AM1621)/2)))</f>
        <v>0</v>
      </c>
      <c r="AO1621" s="30">
        <f t="shared" ca="1" si="992"/>
        <v>0.76893041302781684</v>
      </c>
      <c r="AP1621" s="30">
        <f t="shared" ca="1" si="992"/>
        <v>0.78940843487050616</v>
      </c>
      <c r="AQ1621" s="30">
        <f>IF(Riskregister!$E$12="",0,COUNTIF(BM$4:BM$53,"&lt;"&amp;AO1621)*IF(AP1621&lt;0.5,Riskregister!$K$12+(Riskregister!$L$12-Riskregister!$K$12)*SQRT(AP1621/2),Riskregister!$L$12-(Riskregister!$L$12-Riskregister!$K$12)*SQRT((1-AP1621)/2)))</f>
        <v>0</v>
      </c>
      <c r="AR1621" s="30">
        <f t="shared" ca="1" si="993"/>
        <v>0.67569227393696651</v>
      </c>
      <c r="AS1621" s="30">
        <f t="shared" ca="1" si="993"/>
        <v>0.73201665153053475</v>
      </c>
      <c r="AT1621" s="30">
        <f>IF(Riskregister!$E$13="",0,COUNTIF(BN$4:BN$53,"&lt;"&amp;AR1621)*IF(AS1621&lt;0.5,Riskregister!$K$13+(Riskregister!$L$13-Riskregister!$K$13)*SQRT(AS1621/2),Riskregister!$L$13-(Riskregister!$L$13-Riskregister!$K$13)*SQRT((1-AS1621)/2)))</f>
        <v>0</v>
      </c>
      <c r="AU1621" s="30">
        <f t="shared" ca="1" si="994"/>
        <v>0.72919158307021503</v>
      </c>
      <c r="AV1621" s="30">
        <f t="shared" ca="1" si="994"/>
        <v>0.2079350934254427</v>
      </c>
      <c r="AW1621" s="30">
        <f>IF(Riskregister!$E$14="",0,COUNTIF(BO$4:BO$53,"&lt;"&amp;AU1621)*IF(AV1621&lt;0.5,Riskregister!$K$14+(Riskregister!$L$14-Riskregister!$K$14)*SQRT(AV1621/2),Riskregister!$L$14-(Riskregister!$L$14-Riskregister!$K$14)*SQRT((1-AV1621)/2)))</f>
        <v>0</v>
      </c>
      <c r="AX1621" s="30">
        <f t="shared" ca="1" si="995"/>
        <v>0.45673865552864568</v>
      </c>
      <c r="AY1621" s="30">
        <f t="shared" ca="1" si="995"/>
        <v>0.3512589622017962</v>
      </c>
      <c r="AZ1621" s="30">
        <f>IF(Riskregister!$E$15="",0,COUNTIF(BP$4:BP$53,"&lt;"&amp;AX1621)*IF(AY1621&lt;0.5,Riskregister!$K$15+(Riskregister!$L$15-Riskregister!$K$15)*SQRT(AY1621/2),Riskregister!$L$15-(Riskregister!$L$15-Riskregister!$K$15)*SQRT((1-AY1621)/2)))</f>
        <v>0</v>
      </c>
      <c r="BA1621" s="30">
        <f t="shared" ca="1" si="996"/>
        <v>8.8206914334534647E-2</v>
      </c>
      <c r="BB1621" s="30">
        <f t="shared" ca="1" si="996"/>
        <v>0.91024080429036491</v>
      </c>
      <c r="BC1621" s="30">
        <f>IF(Riskregister!$E$16="",0,COUNTIF(BQ$4:BQ$53,"&lt;"&amp;BA1621)*IF(BB1621&lt;0.5,Riskregister!$K$16+(Riskregister!$L$16-Riskregister!$K$16)*SQRT(BB1621/2),Riskregister!$L$16-(Riskregister!$L$16-Riskregister!$K$16)*SQRT((1-BB1621)/2)))</f>
        <v>0</v>
      </c>
      <c r="BD1621" s="30">
        <f t="shared" ca="1" si="997"/>
        <v>16205756.433205858</v>
      </c>
    </row>
    <row r="1622" spans="20:56" x14ac:dyDescent="0.35">
      <c r="T1622" s="30">
        <f t="shared" ca="1" si="985"/>
        <v>0.73061965329406053</v>
      </c>
      <c r="U1622" s="30">
        <f t="shared" ca="1" si="985"/>
        <v>0.99121858342122593</v>
      </c>
      <c r="V1622" s="30">
        <f ca="1">IF(Riskregister!$E$5="",0,COUNTIF(BF$4:BF$53,"&lt;"&amp;T1622)*IF(U1622&lt;0.5,Riskregister!$K$5+(Riskregister!$L$5-Riskregister!$K$5)*SQRT(U1622/2),Riskregister!$L$5-(Riskregister!$L$5-Riskregister!$K$5)*SQRT((1-U1622)/2)))</f>
        <v>2850909.555252451</v>
      </c>
      <c r="W1622" s="30">
        <f t="shared" ca="1" si="986"/>
        <v>0.4013807362148486</v>
      </c>
      <c r="X1622" s="30">
        <f t="shared" ca="1" si="986"/>
        <v>0.94344946600825974</v>
      </c>
      <c r="Y1622" s="30">
        <f ca="1">IF(Riskregister!$E$6="",0,COUNTIF(BG$4:BG$53,"&lt;"&amp;W1622)*IF(X1622&lt;0.5,Riskregister!$K$6+(Riskregister!$L$6-Riskregister!$K$6)*SQRT(X1622/2),Riskregister!$L$6-(Riskregister!$L$6-Riskregister!$K$6)*SQRT((1-X1622)/2)))</f>
        <v>1697325.4799844902</v>
      </c>
      <c r="Z1622" s="30">
        <f t="shared" ca="1" si="987"/>
        <v>0.516622342964978</v>
      </c>
      <c r="AA1622" s="30">
        <f t="shared" ca="1" si="987"/>
        <v>0.95756267059423561</v>
      </c>
      <c r="AB1622" s="30">
        <f ca="1">IF(Riskregister!$E$7="",0,COUNTIF(BH$4:BH$53,"&lt;"&amp;Z1622)*IF(AA1622&lt;0.5,Riskregister!$K$7+(Riskregister!$L$7-Riskregister!$K$7)*SQRT(AA1622/2),Riskregister!$L$7-(Riskregister!$L$7-Riskregister!$K$7)*SQRT((1-AA1622)/2)))</f>
        <v>2094100.8150718436</v>
      </c>
      <c r="AC1622" s="30">
        <f t="shared" ca="1" si="988"/>
        <v>0.22494378540723514</v>
      </c>
      <c r="AD1622" s="30">
        <f t="shared" ca="1" si="988"/>
        <v>0.26048475760432288</v>
      </c>
      <c r="AE1622" s="30">
        <f ca="1">IF(Riskregister!$E$8="",0,COUNTIF(BI$4:BI$53,"&lt;"&amp;AC1622)*IF(AD1622&lt;0.5,Riskregister!$K$8+(Riskregister!$L$8-Riskregister!$K$8)*SQRT(AD1622/2),Riskregister!$L$8-(Riskregister!$L$8-Riskregister!$K$8)*SQRT((1-AD1622)/2)))</f>
        <v>1996188.1227445693</v>
      </c>
      <c r="AF1622" s="30">
        <f t="shared" ca="1" si="989"/>
        <v>0.70394786581960045</v>
      </c>
      <c r="AG1622" s="30">
        <f t="shared" ca="1" si="989"/>
        <v>0.91765392424833869</v>
      </c>
      <c r="AH1622" s="30">
        <f>IF(Riskregister!$E$9="",0,COUNTIF(BJ$4:BJ$53,"&lt;"&amp;AF1622)*IF(AG1622&lt;0.5,Riskregister!$K$9+(Riskregister!$L$9-Riskregister!$K$9)*SQRT(AG1622/2),Riskregister!$L$9-(Riskregister!$L$9-Riskregister!$K$9)*SQRT((1-AG1622)/2)))</f>
        <v>0</v>
      </c>
      <c r="AI1622" s="30">
        <f t="shared" ca="1" si="990"/>
        <v>0.87347933271968081</v>
      </c>
      <c r="AJ1622" s="30">
        <f t="shared" ca="1" si="990"/>
        <v>0.97812905211470025</v>
      </c>
      <c r="AK1622" s="30">
        <f>IF(Riskregister!$E$10="",0,COUNTIF(BK$4:BK$53,"&lt;"&amp;AI1622)*IF(AJ1622&lt;0.5,Riskregister!$K$10+(Riskregister!$L$10-Riskregister!$K$10)*SQRT(AJ1622/2),Riskregister!$L$10-(Riskregister!$L$10-Riskregister!$K$10)*SQRT((1-AJ1622)/2)))</f>
        <v>0</v>
      </c>
      <c r="AL1622" s="30">
        <f t="shared" ca="1" si="991"/>
        <v>0.66067671969005404</v>
      </c>
      <c r="AM1622" s="30">
        <f t="shared" ca="1" si="991"/>
        <v>0.92494403348612708</v>
      </c>
      <c r="AN1622" s="30">
        <f>IF(Riskregister!$E$11="",0,COUNTIF(BL$4:BL$53,"&lt;"&amp;AL1622)*IF(AM1622&lt;0.5,Riskregister!$K$11+(Riskregister!$L$11-Riskregister!$K$11)*SQRT(AM1622/2),Riskregister!$L$11-(Riskregister!$L$11-Riskregister!$K$11)*SQRT((1-AM1622)/2)))</f>
        <v>0</v>
      </c>
      <c r="AO1622" s="30">
        <f t="shared" ca="1" si="992"/>
        <v>0.87736796824010121</v>
      </c>
      <c r="AP1622" s="30">
        <f t="shared" ca="1" si="992"/>
        <v>0.96665699676334182</v>
      </c>
      <c r="AQ1622" s="30">
        <f>IF(Riskregister!$E$12="",0,COUNTIF(BM$4:BM$53,"&lt;"&amp;AO1622)*IF(AP1622&lt;0.5,Riskregister!$K$12+(Riskregister!$L$12-Riskregister!$K$12)*SQRT(AP1622/2),Riskregister!$L$12-(Riskregister!$L$12-Riskregister!$K$12)*SQRT((1-AP1622)/2)))</f>
        <v>0</v>
      </c>
      <c r="AR1622" s="30">
        <f t="shared" ca="1" si="993"/>
        <v>0.82063695429563788</v>
      </c>
      <c r="AS1622" s="30">
        <f t="shared" ca="1" si="993"/>
        <v>0.28323790330163201</v>
      </c>
      <c r="AT1622" s="30">
        <f>IF(Riskregister!$E$13="",0,COUNTIF(BN$4:BN$53,"&lt;"&amp;AR1622)*IF(AS1622&lt;0.5,Riskregister!$K$13+(Riskregister!$L$13-Riskregister!$K$13)*SQRT(AS1622/2),Riskregister!$L$13-(Riskregister!$L$13-Riskregister!$K$13)*SQRT((1-AS1622)/2)))</f>
        <v>0</v>
      </c>
      <c r="AU1622" s="30">
        <f t="shared" ca="1" si="994"/>
        <v>0.14133468057140708</v>
      </c>
      <c r="AV1622" s="30">
        <f t="shared" ca="1" si="994"/>
        <v>0.48067547189206039</v>
      </c>
      <c r="AW1622" s="30">
        <f>IF(Riskregister!$E$14="",0,COUNTIF(BO$4:BO$53,"&lt;"&amp;AU1622)*IF(AV1622&lt;0.5,Riskregister!$K$14+(Riskregister!$L$14-Riskregister!$K$14)*SQRT(AV1622/2),Riskregister!$L$14-(Riskregister!$L$14-Riskregister!$K$14)*SQRT((1-AV1622)/2)))</f>
        <v>0</v>
      </c>
      <c r="AX1622" s="30">
        <f t="shared" ca="1" si="995"/>
        <v>0.47072318417850612</v>
      </c>
      <c r="AY1622" s="30">
        <f t="shared" ca="1" si="995"/>
        <v>0.60499105798875497</v>
      </c>
      <c r="AZ1622" s="30">
        <f>IF(Riskregister!$E$15="",0,COUNTIF(BP$4:BP$53,"&lt;"&amp;AX1622)*IF(AY1622&lt;0.5,Riskregister!$K$15+(Riskregister!$L$15-Riskregister!$K$15)*SQRT(AY1622/2),Riskregister!$L$15-(Riskregister!$L$15-Riskregister!$K$15)*SQRT((1-AY1622)/2)))</f>
        <v>0</v>
      </c>
      <c r="BA1622" s="30">
        <f t="shared" ca="1" si="996"/>
        <v>0.44206632565226467</v>
      </c>
      <c r="BB1622" s="30">
        <f t="shared" ca="1" si="996"/>
        <v>4.1646011887308765E-2</v>
      </c>
      <c r="BC1622" s="30">
        <f>IF(Riskregister!$E$16="",0,COUNTIF(BQ$4:BQ$53,"&lt;"&amp;BA1622)*IF(BB1622&lt;0.5,Riskregister!$K$16+(Riskregister!$L$16-Riskregister!$K$16)*SQRT(BB1622/2),Riskregister!$L$16-(Riskregister!$L$16-Riskregister!$K$16)*SQRT((1-BB1622)/2)))</f>
        <v>0</v>
      </c>
      <c r="BD1622" s="30">
        <f t="shared" ca="1" si="997"/>
        <v>8638523.9730533548</v>
      </c>
    </row>
    <row r="1623" spans="20:56" x14ac:dyDescent="0.35">
      <c r="T1623" s="30">
        <f t="shared" ca="1" si="985"/>
        <v>0.99198419796641502</v>
      </c>
      <c r="U1623" s="30">
        <f t="shared" ca="1" si="985"/>
        <v>0.83416073800423096</v>
      </c>
      <c r="V1623" s="30">
        <f ca="1">IF(Riskregister!$E$5="",0,COUNTIF(BF$4:BF$53,"&lt;"&amp;T1623)*IF(U1623&lt;0.5,Riskregister!$K$5+(Riskregister!$L$5-Riskregister!$K$5)*SQRT(U1623/2),Riskregister!$L$5-(Riskregister!$L$5-Riskregister!$K$5)*SQRT((1-U1623)/2)))</f>
        <v>4233771.3571332591</v>
      </c>
      <c r="W1623" s="30">
        <f t="shared" ca="1" si="986"/>
        <v>0.222642629778255</v>
      </c>
      <c r="X1623" s="30">
        <f t="shared" ca="1" si="986"/>
        <v>0.848685502529407</v>
      </c>
      <c r="Y1623" s="30">
        <f ca="1">IF(Riskregister!$E$6="",0,COUNTIF(BG$4:BG$53,"&lt;"&amp;W1623)*IF(X1623&lt;0.5,Riskregister!$K$6+(Riskregister!$L$6-Riskregister!$K$6)*SQRT(X1623/2),Riskregister!$L$6-(Riskregister!$L$6-Riskregister!$K$6)*SQRT((1-X1623)/2)))</f>
        <v>1504894.4699335699</v>
      </c>
      <c r="Z1623" s="30">
        <f t="shared" ca="1" si="987"/>
        <v>5.9031997608601561E-2</v>
      </c>
      <c r="AA1623" s="30">
        <f t="shared" ca="1" si="987"/>
        <v>0.27296278682311215</v>
      </c>
      <c r="AB1623" s="30">
        <f ca="1">IF(Riskregister!$E$7="",0,COUNTIF(BH$4:BH$53,"&lt;"&amp;Z1623)*IF(AA1623&lt;0.5,Riskregister!$K$7+(Riskregister!$L$7-Riskregister!$K$7)*SQRT(AA1623/2),Riskregister!$L$7-(Riskregister!$L$7-Riskregister!$K$7)*SQRT((1-AA1623)/2)))</f>
        <v>537905.57644385658</v>
      </c>
      <c r="AC1623" s="30">
        <f t="shared" ca="1" si="988"/>
        <v>0.71300333365506674</v>
      </c>
      <c r="AD1623" s="30">
        <f t="shared" ca="1" si="988"/>
        <v>0.91091944389815904</v>
      </c>
      <c r="AE1623" s="30">
        <f ca="1">IF(Riskregister!$E$8="",0,COUNTIF(BI$4:BI$53,"&lt;"&amp;AC1623)*IF(AD1623&lt;0.5,Riskregister!$K$8+(Riskregister!$L$8-Riskregister!$K$8)*SQRT(AD1623/2),Riskregister!$L$8-(Riskregister!$L$8-Riskregister!$K$8)*SQRT((1-AD1623)/2)))</f>
        <v>16032341.260350466</v>
      </c>
      <c r="AF1623" s="30">
        <f t="shared" ca="1" si="989"/>
        <v>0.78261179583518248</v>
      </c>
      <c r="AG1623" s="30">
        <f t="shared" ca="1" si="989"/>
        <v>0.56184042361193964</v>
      </c>
      <c r="AH1623" s="30">
        <f>IF(Riskregister!$E$9="",0,COUNTIF(BJ$4:BJ$53,"&lt;"&amp;AF1623)*IF(AG1623&lt;0.5,Riskregister!$K$9+(Riskregister!$L$9-Riskregister!$K$9)*SQRT(AG1623/2),Riskregister!$L$9-(Riskregister!$L$9-Riskregister!$K$9)*SQRT((1-AG1623)/2)))</f>
        <v>0</v>
      </c>
      <c r="AI1623" s="30">
        <f t="shared" ca="1" si="990"/>
        <v>0.33393361034021773</v>
      </c>
      <c r="AJ1623" s="30">
        <f t="shared" ca="1" si="990"/>
        <v>0.39263626544805796</v>
      </c>
      <c r="AK1623" s="30">
        <f>IF(Riskregister!$E$10="",0,COUNTIF(BK$4:BK$53,"&lt;"&amp;AI1623)*IF(AJ1623&lt;0.5,Riskregister!$K$10+(Riskregister!$L$10-Riskregister!$K$10)*SQRT(AJ1623/2),Riskregister!$L$10-(Riskregister!$L$10-Riskregister!$K$10)*SQRT((1-AJ1623)/2)))</f>
        <v>0</v>
      </c>
      <c r="AL1623" s="30">
        <f t="shared" ca="1" si="991"/>
        <v>0.54741663698419962</v>
      </c>
      <c r="AM1623" s="30">
        <f t="shared" ca="1" si="991"/>
        <v>0.92594517118850173</v>
      </c>
      <c r="AN1623" s="30">
        <f>IF(Riskregister!$E$11="",0,COUNTIF(BL$4:BL$53,"&lt;"&amp;AL1623)*IF(AM1623&lt;0.5,Riskregister!$K$11+(Riskregister!$L$11-Riskregister!$K$11)*SQRT(AM1623/2),Riskregister!$L$11-(Riskregister!$L$11-Riskregister!$K$11)*SQRT((1-AM1623)/2)))</f>
        <v>0</v>
      </c>
      <c r="AO1623" s="30">
        <f t="shared" ca="1" si="992"/>
        <v>0.44088422046090758</v>
      </c>
      <c r="AP1623" s="30">
        <f t="shared" ca="1" si="992"/>
        <v>0.84139664125096247</v>
      </c>
      <c r="AQ1623" s="30">
        <f>IF(Riskregister!$E$12="",0,COUNTIF(BM$4:BM$53,"&lt;"&amp;AO1623)*IF(AP1623&lt;0.5,Riskregister!$K$12+(Riskregister!$L$12-Riskregister!$K$12)*SQRT(AP1623/2),Riskregister!$L$12-(Riskregister!$L$12-Riskregister!$K$12)*SQRT((1-AP1623)/2)))</f>
        <v>0</v>
      </c>
      <c r="AR1623" s="30">
        <f t="shared" ca="1" si="993"/>
        <v>0.2596318054870046</v>
      </c>
      <c r="AS1623" s="30">
        <f t="shared" ca="1" si="993"/>
        <v>0.20118016236032665</v>
      </c>
      <c r="AT1623" s="30">
        <f>IF(Riskregister!$E$13="",0,COUNTIF(BN$4:BN$53,"&lt;"&amp;AR1623)*IF(AS1623&lt;0.5,Riskregister!$K$13+(Riskregister!$L$13-Riskregister!$K$13)*SQRT(AS1623/2),Riskregister!$L$13-(Riskregister!$L$13-Riskregister!$K$13)*SQRT((1-AS1623)/2)))</f>
        <v>0</v>
      </c>
      <c r="AU1623" s="30">
        <f t="shared" ca="1" si="994"/>
        <v>0.73237947290183425</v>
      </c>
      <c r="AV1623" s="30">
        <f t="shared" ca="1" si="994"/>
        <v>0.21073096481039899</v>
      </c>
      <c r="AW1623" s="30">
        <f>IF(Riskregister!$E$14="",0,COUNTIF(BO$4:BO$53,"&lt;"&amp;AU1623)*IF(AV1623&lt;0.5,Riskregister!$K$14+(Riskregister!$L$14-Riskregister!$K$14)*SQRT(AV1623/2),Riskregister!$L$14-(Riskregister!$L$14-Riskregister!$K$14)*SQRT((1-AV1623)/2)))</f>
        <v>0</v>
      </c>
      <c r="AX1623" s="30">
        <f t="shared" ca="1" si="995"/>
        <v>1.4545690578473547E-3</v>
      </c>
      <c r="AY1623" s="30">
        <f t="shared" ca="1" si="995"/>
        <v>0.66646363394755548</v>
      </c>
      <c r="AZ1623" s="30">
        <f>IF(Riskregister!$E$15="",0,COUNTIF(BP$4:BP$53,"&lt;"&amp;AX1623)*IF(AY1623&lt;0.5,Riskregister!$K$15+(Riskregister!$L$15-Riskregister!$K$15)*SQRT(AY1623/2),Riskregister!$L$15-(Riskregister!$L$15-Riskregister!$K$15)*SQRT((1-AY1623)/2)))</f>
        <v>0</v>
      </c>
      <c r="BA1623" s="30">
        <f t="shared" ca="1" si="996"/>
        <v>0.99617566079512399</v>
      </c>
      <c r="BB1623" s="30">
        <f t="shared" ca="1" si="996"/>
        <v>0.81276318270986569</v>
      </c>
      <c r="BC1623" s="30">
        <f>IF(Riskregister!$E$16="",0,COUNTIF(BQ$4:BQ$53,"&lt;"&amp;BA1623)*IF(BB1623&lt;0.5,Riskregister!$K$16+(Riskregister!$L$16-Riskregister!$K$16)*SQRT(BB1623/2),Riskregister!$L$16-(Riskregister!$L$16-Riskregister!$K$16)*SQRT((1-BB1623)/2)))</f>
        <v>0</v>
      </c>
      <c r="BD1623" s="30">
        <f t="shared" ca="1" si="997"/>
        <v>22308912.663861152</v>
      </c>
    </row>
    <row r="1624" spans="20:56" x14ac:dyDescent="0.35">
      <c r="T1624" s="30">
        <f t="shared" ref="T1624:U1643" ca="1" si="998">RAND()</f>
        <v>0.21021126418845482</v>
      </c>
      <c r="U1624" s="30">
        <f t="shared" ca="1" si="998"/>
        <v>6.3531197707500375E-4</v>
      </c>
      <c r="V1624" s="30">
        <f ca="1">IF(Riskregister!$E$5="",0,COUNTIF(BF$4:BF$53,"&lt;"&amp;T1624)*IF(U1624&lt;0.5,Riskregister!$K$5+(Riskregister!$L$5-Riskregister!$K$5)*SQRT(U1624/2),Riskregister!$L$5-(Riskregister!$L$5-Riskregister!$K$5)*SQRT((1-U1624)/2)))</f>
        <v>316040.61565886351</v>
      </c>
      <c r="W1624" s="30">
        <f t="shared" ref="W1624:X1643" ca="1" si="999">RAND()</f>
        <v>0.27084588476866822</v>
      </c>
      <c r="X1624" s="30">
        <f t="shared" ca="1" si="999"/>
        <v>1.8685156395711222E-2</v>
      </c>
      <c r="Y1624" s="30">
        <f ca="1">IF(Riskregister!$E$6="",0,COUNTIF(BG$4:BG$53,"&lt;"&amp;W1624)*IF(X1624&lt;0.5,Riskregister!$K$6+(Riskregister!$L$6-Riskregister!$K$6)*SQRT(X1624/2),Riskregister!$L$6-(Riskregister!$L$6-Riskregister!$K$6)*SQRT((1-X1624)/2)))</f>
        <v>373982.62373309635</v>
      </c>
      <c r="Z1624" s="30">
        <f t="shared" ref="Z1624:AA1643" ca="1" si="1000">RAND()</f>
        <v>0.41560737200565079</v>
      </c>
      <c r="AA1624" s="30">
        <f t="shared" ca="1" si="1000"/>
        <v>7.8921912248794079E-2</v>
      </c>
      <c r="AB1624" s="30">
        <f ca="1">IF(Riskregister!$E$7="",0,COUNTIF(BH$4:BH$53,"&lt;"&amp;Z1624)*IF(AA1624&lt;0.5,Riskregister!$K$7+(Riskregister!$L$7-Riskregister!$K$7)*SQRT(AA1624/2),Riskregister!$L$7-(Riskregister!$L$7-Riskregister!$K$7)*SQRT((1-AA1624)/2)))</f>
        <v>717160.42059211573</v>
      </c>
      <c r="AC1624" s="30">
        <f t="shared" ref="AC1624:AD1643" ca="1" si="1001">RAND()</f>
        <v>0.12273493732408658</v>
      </c>
      <c r="AD1624" s="30">
        <f t="shared" ca="1" si="1001"/>
        <v>0.36615683486788209</v>
      </c>
      <c r="AE1624" s="30">
        <f ca="1">IF(Riskregister!$E$8="",0,COUNTIF(BI$4:BI$53,"&lt;"&amp;AC1624)*IF(AD1624&lt;0.5,Riskregister!$K$8+(Riskregister!$L$8-Riskregister!$K$8)*SQRT(AD1624/2),Riskregister!$L$8-(Riskregister!$L$8-Riskregister!$K$8)*SQRT((1-AD1624)/2)))</f>
        <v>2311020.1990819881</v>
      </c>
      <c r="AF1624" s="30">
        <f t="shared" ref="AF1624:AG1643" ca="1" si="1002">RAND()</f>
        <v>0.75360837904954603</v>
      </c>
      <c r="AG1624" s="30">
        <f t="shared" ca="1" si="1002"/>
        <v>0.59066052160487137</v>
      </c>
      <c r="AH1624" s="30">
        <f>IF(Riskregister!$E$9="",0,COUNTIF(BJ$4:BJ$53,"&lt;"&amp;AF1624)*IF(AG1624&lt;0.5,Riskregister!$K$9+(Riskregister!$L$9-Riskregister!$K$9)*SQRT(AG1624/2),Riskregister!$L$9-(Riskregister!$L$9-Riskregister!$K$9)*SQRT((1-AG1624)/2)))</f>
        <v>0</v>
      </c>
      <c r="AI1624" s="30">
        <f t="shared" ref="AI1624:AJ1643" ca="1" si="1003">RAND()</f>
        <v>2.9517127952285671E-2</v>
      </c>
      <c r="AJ1624" s="30">
        <f t="shared" ca="1" si="1003"/>
        <v>0.14279637018118363</v>
      </c>
      <c r="AK1624" s="30">
        <f>IF(Riskregister!$E$10="",0,COUNTIF(BK$4:BK$53,"&lt;"&amp;AI1624)*IF(AJ1624&lt;0.5,Riskregister!$K$10+(Riskregister!$L$10-Riskregister!$K$10)*SQRT(AJ1624/2),Riskregister!$L$10-(Riskregister!$L$10-Riskregister!$K$10)*SQRT((1-AJ1624)/2)))</f>
        <v>0</v>
      </c>
      <c r="AL1624" s="30">
        <f t="shared" ref="AL1624:AM1643" ca="1" si="1004">RAND()</f>
        <v>0.83620644296301072</v>
      </c>
      <c r="AM1624" s="30">
        <f t="shared" ca="1" si="1004"/>
        <v>0.7245531685040375</v>
      </c>
      <c r="AN1624" s="30">
        <f>IF(Riskregister!$E$11="",0,COUNTIF(BL$4:BL$53,"&lt;"&amp;AL1624)*IF(AM1624&lt;0.5,Riskregister!$K$11+(Riskregister!$L$11-Riskregister!$K$11)*SQRT(AM1624/2),Riskregister!$L$11-(Riskregister!$L$11-Riskregister!$K$11)*SQRT((1-AM1624)/2)))</f>
        <v>0</v>
      </c>
      <c r="AO1624" s="30">
        <f t="shared" ref="AO1624:AP1643" ca="1" si="1005">RAND()</f>
        <v>0.41492146032709021</v>
      </c>
      <c r="AP1624" s="30">
        <f t="shared" ca="1" si="1005"/>
        <v>0.40671867290811536</v>
      </c>
      <c r="AQ1624" s="30">
        <f>IF(Riskregister!$E$12="",0,COUNTIF(BM$4:BM$53,"&lt;"&amp;AO1624)*IF(AP1624&lt;0.5,Riskregister!$K$12+(Riskregister!$L$12-Riskregister!$K$12)*SQRT(AP1624/2),Riskregister!$L$12-(Riskregister!$L$12-Riskregister!$K$12)*SQRT((1-AP1624)/2)))</f>
        <v>0</v>
      </c>
      <c r="AR1624" s="30">
        <f t="shared" ref="AR1624:AS1643" ca="1" si="1006">RAND()</f>
        <v>0.65778897366035005</v>
      </c>
      <c r="AS1624" s="30">
        <f t="shared" ca="1" si="1006"/>
        <v>1.6765007985973246E-2</v>
      </c>
      <c r="AT1624" s="30">
        <f>IF(Riskregister!$E$13="",0,COUNTIF(BN$4:BN$53,"&lt;"&amp;AR1624)*IF(AS1624&lt;0.5,Riskregister!$K$13+(Riskregister!$L$13-Riskregister!$K$13)*SQRT(AS1624/2),Riskregister!$L$13-(Riskregister!$L$13-Riskregister!$K$13)*SQRT((1-AS1624)/2)))</f>
        <v>0</v>
      </c>
      <c r="AU1624" s="30">
        <f t="shared" ref="AU1624:AV1643" ca="1" si="1007">RAND()</f>
        <v>0.94160743082384812</v>
      </c>
      <c r="AV1624" s="30">
        <f t="shared" ca="1" si="1007"/>
        <v>0.13361222977269127</v>
      </c>
      <c r="AW1624" s="30">
        <f>IF(Riskregister!$E$14="",0,COUNTIF(BO$4:BO$53,"&lt;"&amp;AU1624)*IF(AV1624&lt;0.5,Riskregister!$K$14+(Riskregister!$L$14-Riskregister!$K$14)*SQRT(AV1624/2),Riskregister!$L$14-(Riskregister!$L$14-Riskregister!$K$14)*SQRT((1-AV1624)/2)))</f>
        <v>0</v>
      </c>
      <c r="AX1624" s="30">
        <f t="shared" ref="AX1624:AY1643" ca="1" si="1008">RAND()</f>
        <v>0.32406004677897704</v>
      </c>
      <c r="AY1624" s="30">
        <f t="shared" ca="1" si="1008"/>
        <v>0.34387483453052003</v>
      </c>
      <c r="AZ1624" s="30">
        <f>IF(Riskregister!$E$15="",0,COUNTIF(BP$4:BP$53,"&lt;"&amp;AX1624)*IF(AY1624&lt;0.5,Riskregister!$K$15+(Riskregister!$L$15-Riskregister!$K$15)*SQRT(AY1624/2),Riskregister!$L$15-(Riskregister!$L$15-Riskregister!$K$15)*SQRT((1-AY1624)/2)))</f>
        <v>0</v>
      </c>
      <c r="BA1624" s="30">
        <f t="shared" ref="BA1624:BB1643" ca="1" si="1009">RAND()</f>
        <v>4.771232812854953E-2</v>
      </c>
      <c r="BB1624" s="30">
        <f t="shared" ca="1" si="1009"/>
        <v>0.47984190474443356</v>
      </c>
      <c r="BC1624" s="30">
        <f>IF(Riskregister!$E$16="",0,COUNTIF(BQ$4:BQ$53,"&lt;"&amp;BA1624)*IF(BB1624&lt;0.5,Riskregister!$K$16+(Riskregister!$L$16-Riskregister!$K$16)*SQRT(BB1624/2),Riskregister!$L$16-(Riskregister!$L$16-Riskregister!$K$16)*SQRT((1-BB1624)/2)))</f>
        <v>0</v>
      </c>
      <c r="BD1624" s="30">
        <f t="shared" ca="1" si="997"/>
        <v>3718203.8590660635</v>
      </c>
    </row>
    <row r="1625" spans="20:56" x14ac:dyDescent="0.35">
      <c r="T1625" s="30">
        <f t="shared" ca="1" si="998"/>
        <v>0.34456575462489014</v>
      </c>
      <c r="U1625" s="30">
        <f t="shared" ca="1" si="998"/>
        <v>0.8198424868071299</v>
      </c>
      <c r="V1625" s="30">
        <f ca="1">IF(Riskregister!$E$5="",0,COUNTIF(BF$4:BF$53,"&lt;"&amp;T1625)*IF(U1625&lt;0.5,Riskregister!$K$5+(Riskregister!$L$5-Riskregister!$K$5)*SQRT(U1625/2),Riskregister!$L$5-(Riskregister!$L$5-Riskregister!$K$5)*SQRT((1-U1625)/2)))</f>
        <v>1394822.836407328</v>
      </c>
      <c r="W1625" s="30">
        <f t="shared" ca="1" si="999"/>
        <v>0.98943130797910184</v>
      </c>
      <c r="X1625" s="30">
        <f t="shared" ca="1" si="999"/>
        <v>0.15038907270941659</v>
      </c>
      <c r="Y1625" s="30">
        <f ca="1">IF(Riskregister!$E$6="",0,COUNTIF(BG$4:BG$53,"&lt;"&amp;W1625)*IF(X1625&lt;0.5,Riskregister!$K$6+(Riskregister!$L$6-Riskregister!$K$6)*SQRT(X1625/2),Riskregister!$L$6-(Riskregister!$L$6-Riskregister!$K$6)*SQRT((1-X1625)/2)))</f>
        <v>4161535.1965514738</v>
      </c>
      <c r="Z1625" s="30">
        <f t="shared" ca="1" si="1000"/>
        <v>0.81434477216412304</v>
      </c>
      <c r="AA1625" s="30">
        <f t="shared" ca="1" si="1000"/>
        <v>0.61440523089546384</v>
      </c>
      <c r="AB1625" s="30">
        <f ca="1">IF(Riskregister!$E$7="",0,COUNTIF(BH$4:BH$53,"&lt;"&amp;Z1625)*IF(AA1625&lt;0.5,Riskregister!$K$7+(Riskregister!$L$7-Riskregister!$K$7)*SQRT(AA1625/2),Riskregister!$L$7-(Riskregister!$L$7-Riskregister!$K$7)*SQRT((1-AA1625)/2)))</f>
        <v>1970556.4287492565</v>
      </c>
      <c r="AC1625" s="30">
        <f t="shared" ca="1" si="1001"/>
        <v>0.47069991694841351</v>
      </c>
      <c r="AD1625" s="30">
        <f t="shared" ca="1" si="1001"/>
        <v>0.30227494555619072</v>
      </c>
      <c r="AE1625" s="30">
        <f ca="1">IF(Riskregister!$E$8="",0,COUNTIF(BI$4:BI$53,"&lt;"&amp;AC1625)*IF(AD1625&lt;0.5,Riskregister!$K$8+(Riskregister!$L$8-Riskregister!$K$8)*SQRT(AD1625/2),Riskregister!$L$8-(Riskregister!$L$8-Riskregister!$K$8)*SQRT((1-AD1625)/2)))</f>
        <v>6381572.8548486102</v>
      </c>
      <c r="AF1625" s="30">
        <f t="shared" ca="1" si="1002"/>
        <v>0.72489623505570255</v>
      </c>
      <c r="AG1625" s="30">
        <f t="shared" ca="1" si="1002"/>
        <v>0.7776152390557205</v>
      </c>
      <c r="AH1625" s="30">
        <f>IF(Riskregister!$E$9="",0,COUNTIF(BJ$4:BJ$53,"&lt;"&amp;AF1625)*IF(AG1625&lt;0.5,Riskregister!$K$9+(Riskregister!$L$9-Riskregister!$K$9)*SQRT(AG1625/2),Riskregister!$L$9-(Riskregister!$L$9-Riskregister!$K$9)*SQRT((1-AG1625)/2)))</f>
        <v>0</v>
      </c>
      <c r="AI1625" s="30">
        <f t="shared" ca="1" si="1003"/>
        <v>0.33961956477182864</v>
      </c>
      <c r="AJ1625" s="30">
        <f t="shared" ca="1" si="1003"/>
        <v>0.82562959324862839</v>
      </c>
      <c r="AK1625" s="30">
        <f>IF(Riskregister!$E$10="",0,COUNTIF(BK$4:BK$53,"&lt;"&amp;AI1625)*IF(AJ1625&lt;0.5,Riskregister!$K$10+(Riskregister!$L$10-Riskregister!$K$10)*SQRT(AJ1625/2),Riskregister!$L$10-(Riskregister!$L$10-Riskregister!$K$10)*SQRT((1-AJ1625)/2)))</f>
        <v>0</v>
      </c>
      <c r="AL1625" s="30">
        <f t="shared" ca="1" si="1004"/>
        <v>0.25166154528461404</v>
      </c>
      <c r="AM1625" s="30">
        <f t="shared" ca="1" si="1004"/>
        <v>0.95192160685626281</v>
      </c>
      <c r="AN1625" s="30">
        <f>IF(Riskregister!$E$11="",0,COUNTIF(BL$4:BL$53,"&lt;"&amp;AL1625)*IF(AM1625&lt;0.5,Riskregister!$K$11+(Riskregister!$L$11-Riskregister!$K$11)*SQRT(AM1625/2),Riskregister!$L$11-(Riskregister!$L$11-Riskregister!$K$11)*SQRT((1-AM1625)/2)))</f>
        <v>0</v>
      </c>
      <c r="AO1625" s="30">
        <f t="shared" ca="1" si="1005"/>
        <v>0.53048110707871821</v>
      </c>
      <c r="AP1625" s="30">
        <f t="shared" ca="1" si="1005"/>
        <v>0.19546654691849186</v>
      </c>
      <c r="AQ1625" s="30">
        <f>IF(Riskregister!$E$12="",0,COUNTIF(BM$4:BM$53,"&lt;"&amp;AO1625)*IF(AP1625&lt;0.5,Riskregister!$K$12+(Riskregister!$L$12-Riskregister!$K$12)*SQRT(AP1625/2),Riskregister!$L$12-(Riskregister!$L$12-Riskregister!$K$12)*SQRT((1-AP1625)/2)))</f>
        <v>0</v>
      </c>
      <c r="AR1625" s="30">
        <f t="shared" ca="1" si="1006"/>
        <v>0.45207225291630193</v>
      </c>
      <c r="AS1625" s="30">
        <f t="shared" ca="1" si="1006"/>
        <v>0.13727118310577424</v>
      </c>
      <c r="AT1625" s="30">
        <f>IF(Riskregister!$E$13="",0,COUNTIF(BN$4:BN$53,"&lt;"&amp;AR1625)*IF(AS1625&lt;0.5,Riskregister!$K$13+(Riskregister!$L$13-Riskregister!$K$13)*SQRT(AS1625/2),Riskregister!$L$13-(Riskregister!$L$13-Riskregister!$K$13)*SQRT((1-AS1625)/2)))</f>
        <v>0</v>
      </c>
      <c r="AU1625" s="30">
        <f t="shared" ca="1" si="1007"/>
        <v>0.56370627719206134</v>
      </c>
      <c r="AV1625" s="30">
        <f t="shared" ca="1" si="1007"/>
        <v>0.37293122499473952</v>
      </c>
      <c r="AW1625" s="30">
        <f>IF(Riskregister!$E$14="",0,COUNTIF(BO$4:BO$53,"&lt;"&amp;AU1625)*IF(AV1625&lt;0.5,Riskregister!$K$14+(Riskregister!$L$14-Riskregister!$K$14)*SQRT(AV1625/2),Riskregister!$L$14-(Riskregister!$L$14-Riskregister!$K$14)*SQRT((1-AV1625)/2)))</f>
        <v>0</v>
      </c>
      <c r="AX1625" s="30">
        <f t="shared" ca="1" si="1008"/>
        <v>0.22079384867421825</v>
      </c>
      <c r="AY1625" s="30">
        <f t="shared" ca="1" si="1008"/>
        <v>0.59399442587555051</v>
      </c>
      <c r="AZ1625" s="30">
        <f>IF(Riskregister!$E$15="",0,COUNTIF(BP$4:BP$53,"&lt;"&amp;AX1625)*IF(AY1625&lt;0.5,Riskregister!$K$15+(Riskregister!$L$15-Riskregister!$K$15)*SQRT(AY1625/2),Riskregister!$L$15-(Riskregister!$L$15-Riskregister!$K$15)*SQRT((1-AY1625)/2)))</f>
        <v>0</v>
      </c>
      <c r="BA1625" s="30">
        <f t="shared" ca="1" si="1009"/>
        <v>0.31534970967621268</v>
      </c>
      <c r="BB1625" s="30">
        <f t="shared" ca="1" si="1009"/>
        <v>0.32293461552338332</v>
      </c>
      <c r="BC1625" s="30">
        <f>IF(Riskregister!$E$16="",0,COUNTIF(BQ$4:BQ$53,"&lt;"&amp;BA1625)*IF(BB1625&lt;0.5,Riskregister!$K$16+(Riskregister!$L$16-Riskregister!$K$16)*SQRT(BB1625/2),Riskregister!$L$16-(Riskregister!$L$16-Riskregister!$K$16)*SQRT((1-BB1625)/2)))</f>
        <v>0</v>
      </c>
      <c r="BD1625" s="30">
        <f t="shared" ca="1" si="997"/>
        <v>13908487.31655667</v>
      </c>
    </row>
    <row r="1626" spans="20:56" x14ac:dyDescent="0.35">
      <c r="T1626" s="30">
        <f t="shared" ca="1" si="998"/>
        <v>0.71661151299450598</v>
      </c>
      <c r="U1626" s="30">
        <f t="shared" ca="1" si="998"/>
        <v>0.22494538547391418</v>
      </c>
      <c r="V1626" s="30">
        <f ca="1">IF(Riskregister!$E$5="",0,COUNTIF(BF$4:BF$53,"&lt;"&amp;T1626)*IF(U1626&lt;0.5,Riskregister!$K$5+(Riskregister!$L$5-Riskregister!$K$5)*SQRT(U1626/2),Riskregister!$L$5-(Riskregister!$L$5-Riskregister!$K$5)*SQRT((1-U1626)/2)))</f>
        <v>1504581.3455028194</v>
      </c>
      <c r="W1626" s="30">
        <f t="shared" ca="1" si="999"/>
        <v>0.849232421463054</v>
      </c>
      <c r="X1626" s="30">
        <f t="shared" ca="1" si="999"/>
        <v>0.90107480438340992</v>
      </c>
      <c r="Y1626" s="30">
        <f ca="1">IF(Riskregister!$E$6="",0,COUNTIF(BG$4:BG$53,"&lt;"&amp;W1626)*IF(X1626&lt;0.5,Riskregister!$K$6+(Riskregister!$L$6-Riskregister!$K$6)*SQRT(X1626/2),Riskregister!$L$6-(Riskregister!$L$6-Riskregister!$K$6)*SQRT((1-X1626)/2)))</f>
        <v>4799029.8288092734</v>
      </c>
      <c r="Z1626" s="30">
        <f t="shared" ca="1" si="1000"/>
        <v>0.16361514022127688</v>
      </c>
      <c r="AA1626" s="30">
        <f t="shared" ca="1" si="1000"/>
        <v>2.0551631169986595E-2</v>
      </c>
      <c r="AB1626" s="30">
        <f ca="1">IF(Riskregister!$E$7="",0,COUNTIF(BH$4:BH$53,"&lt;"&amp;Z1626)*IF(AA1626&lt;0.5,Riskregister!$K$7+(Riskregister!$L$7-Riskregister!$K$7)*SQRT(AA1626/2),Riskregister!$L$7-(Riskregister!$L$7-Riskregister!$K$7)*SQRT((1-AA1626)/2)))</f>
        <v>341917.57659496181</v>
      </c>
      <c r="AC1626" s="30">
        <f t="shared" ca="1" si="1001"/>
        <v>0.54676529363412585</v>
      </c>
      <c r="AD1626" s="30">
        <f t="shared" ca="1" si="1001"/>
        <v>0.61283406816613617</v>
      </c>
      <c r="AE1626" s="30">
        <f ca="1">IF(Riskregister!$E$8="",0,COUNTIF(BI$4:BI$53,"&lt;"&amp;AC1626)*IF(AD1626&lt;0.5,Riskregister!$K$8+(Riskregister!$L$8-Riskregister!$K$8)*SQRT(AD1626/2),Riskregister!$L$8-(Riskregister!$L$8-Riskregister!$K$8)*SQRT((1-AD1626)/2)))</f>
        <v>8796272.9384711608</v>
      </c>
      <c r="AF1626" s="30">
        <f t="shared" ca="1" si="1002"/>
        <v>0.54920141632796771</v>
      </c>
      <c r="AG1626" s="30">
        <f t="shared" ca="1" si="1002"/>
        <v>0.52995559910271328</v>
      </c>
      <c r="AH1626" s="30">
        <f>IF(Riskregister!$E$9="",0,COUNTIF(BJ$4:BJ$53,"&lt;"&amp;AF1626)*IF(AG1626&lt;0.5,Riskregister!$K$9+(Riskregister!$L$9-Riskregister!$K$9)*SQRT(AG1626/2),Riskregister!$L$9-(Riskregister!$L$9-Riskregister!$K$9)*SQRT((1-AG1626)/2)))</f>
        <v>0</v>
      </c>
      <c r="AI1626" s="30">
        <f t="shared" ca="1" si="1003"/>
        <v>0.47101248536574247</v>
      </c>
      <c r="AJ1626" s="30">
        <f t="shared" ca="1" si="1003"/>
        <v>0.71341301644423327</v>
      </c>
      <c r="AK1626" s="30">
        <f>IF(Riskregister!$E$10="",0,COUNTIF(BK$4:BK$53,"&lt;"&amp;AI1626)*IF(AJ1626&lt;0.5,Riskregister!$K$10+(Riskregister!$L$10-Riskregister!$K$10)*SQRT(AJ1626/2),Riskregister!$L$10-(Riskregister!$L$10-Riskregister!$K$10)*SQRT((1-AJ1626)/2)))</f>
        <v>0</v>
      </c>
      <c r="AL1626" s="30">
        <f t="shared" ca="1" si="1004"/>
        <v>0.23111547259602638</v>
      </c>
      <c r="AM1626" s="30">
        <f t="shared" ca="1" si="1004"/>
        <v>0.13723477002475271</v>
      </c>
      <c r="AN1626" s="30">
        <f>IF(Riskregister!$E$11="",0,COUNTIF(BL$4:BL$53,"&lt;"&amp;AL1626)*IF(AM1626&lt;0.5,Riskregister!$K$11+(Riskregister!$L$11-Riskregister!$K$11)*SQRT(AM1626/2),Riskregister!$L$11-(Riskregister!$L$11-Riskregister!$K$11)*SQRT((1-AM1626)/2)))</f>
        <v>0</v>
      </c>
      <c r="AO1626" s="30">
        <f t="shared" ca="1" si="1005"/>
        <v>0.38502807824120444</v>
      </c>
      <c r="AP1626" s="30">
        <f t="shared" ca="1" si="1005"/>
        <v>0.76420040635174924</v>
      </c>
      <c r="AQ1626" s="30">
        <f>IF(Riskregister!$E$12="",0,COUNTIF(BM$4:BM$53,"&lt;"&amp;AO1626)*IF(AP1626&lt;0.5,Riskregister!$K$12+(Riskregister!$L$12-Riskregister!$K$12)*SQRT(AP1626/2),Riskregister!$L$12-(Riskregister!$L$12-Riskregister!$K$12)*SQRT((1-AP1626)/2)))</f>
        <v>0</v>
      </c>
      <c r="AR1626" s="30">
        <f t="shared" ca="1" si="1006"/>
        <v>0.21675223837480029</v>
      </c>
      <c r="AS1626" s="30">
        <f t="shared" ca="1" si="1006"/>
        <v>0.84202773518660712</v>
      </c>
      <c r="AT1626" s="30">
        <f>IF(Riskregister!$E$13="",0,COUNTIF(BN$4:BN$53,"&lt;"&amp;AR1626)*IF(AS1626&lt;0.5,Riskregister!$K$13+(Riskregister!$L$13-Riskregister!$K$13)*SQRT(AS1626/2),Riskregister!$L$13-(Riskregister!$L$13-Riskregister!$K$13)*SQRT((1-AS1626)/2)))</f>
        <v>0</v>
      </c>
      <c r="AU1626" s="30">
        <f t="shared" ca="1" si="1007"/>
        <v>0.63161506224599251</v>
      </c>
      <c r="AV1626" s="30">
        <f t="shared" ca="1" si="1007"/>
        <v>0.61395577589740025</v>
      </c>
      <c r="AW1626" s="30">
        <f>IF(Riskregister!$E$14="",0,COUNTIF(BO$4:BO$53,"&lt;"&amp;AU1626)*IF(AV1626&lt;0.5,Riskregister!$K$14+(Riskregister!$L$14-Riskregister!$K$14)*SQRT(AV1626/2),Riskregister!$L$14-(Riskregister!$L$14-Riskregister!$K$14)*SQRT((1-AV1626)/2)))</f>
        <v>0</v>
      </c>
      <c r="AX1626" s="30">
        <f t="shared" ca="1" si="1008"/>
        <v>0.87444064093907903</v>
      </c>
      <c r="AY1626" s="30">
        <f t="shared" ca="1" si="1008"/>
        <v>0.40025821054332245</v>
      </c>
      <c r="AZ1626" s="30">
        <f>IF(Riskregister!$E$15="",0,COUNTIF(BP$4:BP$53,"&lt;"&amp;AX1626)*IF(AY1626&lt;0.5,Riskregister!$K$15+(Riskregister!$L$15-Riskregister!$K$15)*SQRT(AY1626/2),Riskregister!$L$15-(Riskregister!$L$15-Riskregister!$K$15)*SQRT((1-AY1626)/2)))</f>
        <v>0</v>
      </c>
      <c r="BA1626" s="30">
        <f t="shared" ca="1" si="1009"/>
        <v>8.8767180453022676E-2</v>
      </c>
      <c r="BB1626" s="30">
        <f t="shared" ca="1" si="1009"/>
        <v>0.60759292529869036</v>
      </c>
      <c r="BC1626" s="30">
        <f>IF(Riskregister!$E$16="",0,COUNTIF(BQ$4:BQ$53,"&lt;"&amp;BA1626)*IF(BB1626&lt;0.5,Riskregister!$K$16+(Riskregister!$L$16-Riskregister!$K$16)*SQRT(BB1626/2),Riskregister!$L$16-(Riskregister!$L$16-Riskregister!$K$16)*SQRT((1-BB1626)/2)))</f>
        <v>0</v>
      </c>
      <c r="BD1626" s="30">
        <f t="shared" ca="1" si="997"/>
        <v>15441801.689378215</v>
      </c>
    </row>
    <row r="1627" spans="20:56" x14ac:dyDescent="0.35">
      <c r="T1627" s="30">
        <f t="shared" ca="1" si="998"/>
        <v>1.7883347282128703E-2</v>
      </c>
      <c r="U1627" s="30">
        <f t="shared" ca="1" si="998"/>
        <v>0.47706942875984137</v>
      </c>
      <c r="V1627" s="30">
        <f ca="1">IF(Riskregister!$E$5="",0,COUNTIF(BF$4:BF$53,"&lt;"&amp;T1627)*IF(U1627&lt;0.5,Riskregister!$K$5+(Riskregister!$L$5-Riskregister!$K$5)*SQRT(U1627/2),Riskregister!$L$5-(Riskregister!$L$5-Riskregister!$K$5)*SQRT((1-U1627)/2)))</f>
        <v>0</v>
      </c>
      <c r="W1627" s="30">
        <f t="shared" ca="1" si="999"/>
        <v>0.82533131381862579</v>
      </c>
      <c r="X1627" s="30">
        <f t="shared" ca="1" si="999"/>
        <v>0.27140683035437985</v>
      </c>
      <c r="Y1627" s="30">
        <f ca="1">IF(Riskregister!$E$6="",0,COUNTIF(BG$4:BG$53,"&lt;"&amp;W1627)*IF(X1627&lt;0.5,Riskregister!$K$6+(Riskregister!$L$6-Riskregister!$K$6)*SQRT(X1627/2),Riskregister!$L$6-(Riskregister!$L$6-Riskregister!$K$6)*SQRT((1-X1627)/2)))</f>
        <v>2589249.0006449311</v>
      </c>
      <c r="Z1627" s="30">
        <f t="shared" ca="1" si="1000"/>
        <v>0.13506353129201998</v>
      </c>
      <c r="AA1627" s="30">
        <f t="shared" ca="1" si="1000"/>
        <v>0.50133572224893597</v>
      </c>
      <c r="AB1627" s="30">
        <f ca="1">IF(Riskregister!$E$7="",0,COUNTIF(BH$4:BH$53,"&lt;"&amp;Z1627)*IF(AA1627&lt;0.5,Riskregister!$K$7+(Riskregister!$L$7-Riskregister!$K$7)*SQRT(AA1627/2),Riskregister!$L$7-(Riskregister!$L$7-Riskregister!$K$7)*SQRT((1-AA1627)/2)))</f>
        <v>900935.6308636216</v>
      </c>
      <c r="AC1627" s="30">
        <f t="shared" ca="1" si="1001"/>
        <v>0.74116659151512998</v>
      </c>
      <c r="AD1627" s="30">
        <f t="shared" ca="1" si="1001"/>
        <v>0.36892904546301208</v>
      </c>
      <c r="AE1627" s="30">
        <f ca="1">IF(Riskregister!$E$8="",0,COUNTIF(BI$4:BI$53,"&lt;"&amp;AC1627)*IF(AD1627&lt;0.5,Riskregister!$K$8+(Riskregister!$L$8-Riskregister!$K$8)*SQRT(AD1627/2),Riskregister!$L$8-(Riskregister!$L$8-Riskregister!$K$8)*SQRT((1-AD1627)/2)))</f>
        <v>9274474.6525221989</v>
      </c>
      <c r="AF1627" s="30">
        <f t="shared" ca="1" si="1002"/>
        <v>0.74200961139624477</v>
      </c>
      <c r="AG1627" s="30">
        <f t="shared" ca="1" si="1002"/>
        <v>0.69988214678729543</v>
      </c>
      <c r="AH1627" s="30">
        <f>IF(Riskregister!$E$9="",0,COUNTIF(BJ$4:BJ$53,"&lt;"&amp;AF1627)*IF(AG1627&lt;0.5,Riskregister!$K$9+(Riskregister!$L$9-Riskregister!$K$9)*SQRT(AG1627/2),Riskregister!$L$9-(Riskregister!$L$9-Riskregister!$K$9)*SQRT((1-AG1627)/2)))</f>
        <v>0</v>
      </c>
      <c r="AI1627" s="30">
        <f t="shared" ca="1" si="1003"/>
        <v>0.86430890316625553</v>
      </c>
      <c r="AJ1627" s="30">
        <f t="shared" ca="1" si="1003"/>
        <v>0.30193490963935543</v>
      </c>
      <c r="AK1627" s="30">
        <f>IF(Riskregister!$E$10="",0,COUNTIF(BK$4:BK$53,"&lt;"&amp;AI1627)*IF(AJ1627&lt;0.5,Riskregister!$K$10+(Riskregister!$L$10-Riskregister!$K$10)*SQRT(AJ1627/2),Riskregister!$L$10-(Riskregister!$L$10-Riskregister!$K$10)*SQRT((1-AJ1627)/2)))</f>
        <v>0</v>
      </c>
      <c r="AL1627" s="30">
        <f t="shared" ca="1" si="1004"/>
        <v>0.90330842613011653</v>
      </c>
      <c r="AM1627" s="30">
        <f t="shared" ca="1" si="1004"/>
        <v>0.49448723233739289</v>
      </c>
      <c r="AN1627" s="30">
        <f>IF(Riskregister!$E$11="",0,COUNTIF(BL$4:BL$53,"&lt;"&amp;AL1627)*IF(AM1627&lt;0.5,Riskregister!$K$11+(Riskregister!$L$11-Riskregister!$K$11)*SQRT(AM1627/2),Riskregister!$L$11-(Riskregister!$L$11-Riskregister!$K$11)*SQRT((1-AM1627)/2)))</f>
        <v>0</v>
      </c>
      <c r="AO1627" s="30">
        <f t="shared" ca="1" si="1005"/>
        <v>0.79390349956175643</v>
      </c>
      <c r="AP1627" s="30">
        <f t="shared" ca="1" si="1005"/>
        <v>0.49016916626523177</v>
      </c>
      <c r="AQ1627" s="30">
        <f>IF(Riskregister!$E$12="",0,COUNTIF(BM$4:BM$53,"&lt;"&amp;AO1627)*IF(AP1627&lt;0.5,Riskregister!$K$12+(Riskregister!$L$12-Riskregister!$K$12)*SQRT(AP1627/2),Riskregister!$L$12-(Riskregister!$L$12-Riskregister!$K$12)*SQRT((1-AP1627)/2)))</f>
        <v>0</v>
      </c>
      <c r="AR1627" s="30">
        <f t="shared" ca="1" si="1006"/>
        <v>0.17821120708788085</v>
      </c>
      <c r="AS1627" s="30">
        <f t="shared" ca="1" si="1006"/>
        <v>0.18604609341344214</v>
      </c>
      <c r="AT1627" s="30">
        <f>IF(Riskregister!$E$13="",0,COUNTIF(BN$4:BN$53,"&lt;"&amp;AR1627)*IF(AS1627&lt;0.5,Riskregister!$K$13+(Riskregister!$L$13-Riskregister!$K$13)*SQRT(AS1627/2),Riskregister!$L$13-(Riskregister!$L$13-Riskregister!$K$13)*SQRT((1-AS1627)/2)))</f>
        <v>0</v>
      </c>
      <c r="AU1627" s="30">
        <f t="shared" ca="1" si="1007"/>
        <v>0.32114760163592748</v>
      </c>
      <c r="AV1627" s="30">
        <f t="shared" ca="1" si="1007"/>
        <v>0.34590359248324631</v>
      </c>
      <c r="AW1627" s="30">
        <f>IF(Riskregister!$E$14="",0,COUNTIF(BO$4:BO$53,"&lt;"&amp;AU1627)*IF(AV1627&lt;0.5,Riskregister!$K$14+(Riskregister!$L$14-Riskregister!$K$14)*SQRT(AV1627/2),Riskregister!$L$14-(Riskregister!$L$14-Riskregister!$K$14)*SQRT((1-AV1627)/2)))</f>
        <v>0</v>
      </c>
      <c r="AX1627" s="30">
        <f t="shared" ca="1" si="1008"/>
        <v>1.0584522950603303E-2</v>
      </c>
      <c r="AY1627" s="30">
        <f t="shared" ca="1" si="1008"/>
        <v>0.76842526647503562</v>
      </c>
      <c r="AZ1627" s="30">
        <f>IF(Riskregister!$E$15="",0,COUNTIF(BP$4:BP$53,"&lt;"&amp;AX1627)*IF(AY1627&lt;0.5,Riskregister!$K$15+(Riskregister!$L$15-Riskregister!$K$15)*SQRT(AY1627/2),Riskregister!$L$15-(Riskregister!$L$15-Riskregister!$K$15)*SQRT((1-AY1627)/2)))</f>
        <v>0</v>
      </c>
      <c r="BA1627" s="30">
        <f t="shared" ca="1" si="1009"/>
        <v>0.18766974113436607</v>
      </c>
      <c r="BB1627" s="30">
        <f t="shared" ca="1" si="1009"/>
        <v>0.3984225975406287</v>
      </c>
      <c r="BC1627" s="30">
        <f>IF(Riskregister!$E$16="",0,COUNTIF(BQ$4:BQ$53,"&lt;"&amp;BA1627)*IF(BB1627&lt;0.5,Riskregister!$K$16+(Riskregister!$L$16-Riskregister!$K$16)*SQRT(BB1627/2),Riskregister!$L$16-(Riskregister!$L$16-Riskregister!$K$16)*SQRT((1-BB1627)/2)))</f>
        <v>0</v>
      </c>
      <c r="BD1627" s="30">
        <f t="shared" ca="1" si="997"/>
        <v>12764659.28403075</v>
      </c>
    </row>
    <row r="1628" spans="20:56" x14ac:dyDescent="0.35">
      <c r="T1628" s="30">
        <f t="shared" ca="1" si="998"/>
        <v>0.93097486495517068</v>
      </c>
      <c r="U1628" s="30">
        <f t="shared" ca="1" si="998"/>
        <v>0.31301903037788947</v>
      </c>
      <c r="V1628" s="30">
        <f ca="1">IF(Riskregister!$E$5="",0,COUNTIF(BF$4:BF$53,"&lt;"&amp;T1628)*IF(U1628&lt;0.5,Riskregister!$K$5+(Riskregister!$L$5-Riskregister!$K$5)*SQRT(U1628/2),Riskregister!$L$5-(Riskregister!$L$5-Riskregister!$K$5)*SQRT((1-U1628)/2)))</f>
        <v>2296180.4301393535</v>
      </c>
      <c r="W1628" s="30">
        <f t="shared" ca="1" si="999"/>
        <v>0.69087982878720311</v>
      </c>
      <c r="X1628" s="30">
        <f t="shared" ca="1" si="999"/>
        <v>0.58440687518013346</v>
      </c>
      <c r="Y1628" s="30">
        <f ca="1">IF(Riskregister!$E$6="",0,COUNTIF(BG$4:BG$53,"&lt;"&amp;W1628)*IF(X1628&lt;0.5,Riskregister!$K$6+(Riskregister!$L$6-Riskregister!$K$6)*SQRT(X1628/2),Riskregister!$L$6-(Riskregister!$L$6-Riskregister!$K$6)*SQRT((1-X1628)/2)))</f>
        <v>2358950.5038443431</v>
      </c>
      <c r="Z1628" s="30">
        <f t="shared" ca="1" si="1000"/>
        <v>0.75744077459435777</v>
      </c>
      <c r="AA1628" s="30">
        <f t="shared" ca="1" si="1000"/>
        <v>0.27458573797580454</v>
      </c>
      <c r="AB1628" s="30">
        <f ca="1">IF(Riskregister!$E$7="",0,COUNTIF(BH$4:BH$53,"&lt;"&amp;Z1628)*IF(AA1628&lt;0.5,Riskregister!$K$7+(Riskregister!$L$7-Riskregister!$K$7)*SQRT(AA1628/2),Riskregister!$L$7-(Riskregister!$L$7-Riskregister!$K$7)*SQRT((1-AA1628)/2)))</f>
        <v>1437485.4663392417</v>
      </c>
      <c r="AC1628" s="30">
        <f t="shared" ca="1" si="1001"/>
        <v>8.4130348546630818E-2</v>
      </c>
      <c r="AD1628" s="30">
        <f t="shared" ca="1" si="1001"/>
        <v>0.11160349155045468</v>
      </c>
      <c r="AE1628" s="30">
        <f ca="1">IF(Riskregister!$E$8="",0,COUNTIF(BI$4:BI$53,"&lt;"&amp;AC1628)*IF(AD1628&lt;0.5,Riskregister!$K$8+(Riskregister!$L$8-Riskregister!$K$8)*SQRT(AD1628/2),Riskregister!$L$8-(Riskregister!$L$8-Riskregister!$K$8)*SQRT((1-AD1628)/2)))</f>
        <v>1410252.47767108</v>
      </c>
      <c r="AF1628" s="30">
        <f t="shared" ca="1" si="1002"/>
        <v>0.5792321514176404</v>
      </c>
      <c r="AG1628" s="30">
        <f t="shared" ca="1" si="1002"/>
        <v>0.45844697537047685</v>
      </c>
      <c r="AH1628" s="30">
        <f>IF(Riskregister!$E$9="",0,COUNTIF(BJ$4:BJ$53,"&lt;"&amp;AF1628)*IF(AG1628&lt;0.5,Riskregister!$K$9+(Riskregister!$L$9-Riskregister!$K$9)*SQRT(AG1628/2),Riskregister!$L$9-(Riskregister!$L$9-Riskregister!$K$9)*SQRT((1-AG1628)/2)))</f>
        <v>0</v>
      </c>
      <c r="AI1628" s="30">
        <f t="shared" ca="1" si="1003"/>
        <v>0.70112355703323104</v>
      </c>
      <c r="AJ1628" s="30">
        <f t="shared" ca="1" si="1003"/>
        <v>0.76020238178215027</v>
      </c>
      <c r="AK1628" s="30">
        <f>IF(Riskregister!$E$10="",0,COUNTIF(BK$4:BK$53,"&lt;"&amp;AI1628)*IF(AJ1628&lt;0.5,Riskregister!$K$10+(Riskregister!$L$10-Riskregister!$K$10)*SQRT(AJ1628/2),Riskregister!$L$10-(Riskregister!$L$10-Riskregister!$K$10)*SQRT((1-AJ1628)/2)))</f>
        <v>0</v>
      </c>
      <c r="AL1628" s="30">
        <f t="shared" ca="1" si="1004"/>
        <v>9.9487712096156811E-3</v>
      </c>
      <c r="AM1628" s="30">
        <f t="shared" ca="1" si="1004"/>
        <v>0.83910115639570215</v>
      </c>
      <c r="AN1628" s="30">
        <f>IF(Riskregister!$E$11="",0,COUNTIF(BL$4:BL$53,"&lt;"&amp;AL1628)*IF(AM1628&lt;0.5,Riskregister!$K$11+(Riskregister!$L$11-Riskregister!$K$11)*SQRT(AM1628/2),Riskregister!$L$11-(Riskregister!$L$11-Riskregister!$K$11)*SQRT((1-AM1628)/2)))</f>
        <v>0</v>
      </c>
      <c r="AO1628" s="30">
        <f t="shared" ca="1" si="1005"/>
        <v>0.40406080112193443</v>
      </c>
      <c r="AP1628" s="30">
        <f t="shared" ca="1" si="1005"/>
        <v>0.60561210359951156</v>
      </c>
      <c r="AQ1628" s="30">
        <f>IF(Riskregister!$E$12="",0,COUNTIF(BM$4:BM$53,"&lt;"&amp;AO1628)*IF(AP1628&lt;0.5,Riskregister!$K$12+(Riskregister!$L$12-Riskregister!$K$12)*SQRT(AP1628/2),Riskregister!$L$12-(Riskregister!$L$12-Riskregister!$K$12)*SQRT((1-AP1628)/2)))</f>
        <v>0</v>
      </c>
      <c r="AR1628" s="30">
        <f t="shared" ca="1" si="1006"/>
        <v>0.25846023714657573</v>
      </c>
      <c r="AS1628" s="30">
        <f t="shared" ca="1" si="1006"/>
        <v>0.75507761154996367</v>
      </c>
      <c r="AT1628" s="30">
        <f>IF(Riskregister!$E$13="",0,COUNTIF(BN$4:BN$53,"&lt;"&amp;AR1628)*IF(AS1628&lt;0.5,Riskregister!$K$13+(Riskregister!$L$13-Riskregister!$K$13)*SQRT(AS1628/2),Riskregister!$L$13-(Riskregister!$L$13-Riskregister!$K$13)*SQRT((1-AS1628)/2)))</f>
        <v>0</v>
      </c>
      <c r="AU1628" s="30">
        <f t="shared" ca="1" si="1007"/>
        <v>0.21802445302040863</v>
      </c>
      <c r="AV1628" s="30">
        <f t="shared" ca="1" si="1007"/>
        <v>0.49956952150309797</v>
      </c>
      <c r="AW1628" s="30">
        <f>IF(Riskregister!$E$14="",0,COUNTIF(BO$4:BO$53,"&lt;"&amp;AU1628)*IF(AV1628&lt;0.5,Riskregister!$K$14+(Riskregister!$L$14-Riskregister!$K$14)*SQRT(AV1628/2),Riskregister!$L$14-(Riskregister!$L$14-Riskregister!$K$14)*SQRT((1-AV1628)/2)))</f>
        <v>0</v>
      </c>
      <c r="AX1628" s="30">
        <f t="shared" ca="1" si="1008"/>
        <v>0.16091447259982161</v>
      </c>
      <c r="AY1628" s="30">
        <f t="shared" ca="1" si="1008"/>
        <v>0.65172788712115248</v>
      </c>
      <c r="AZ1628" s="30">
        <f>IF(Riskregister!$E$15="",0,COUNTIF(BP$4:BP$53,"&lt;"&amp;AX1628)*IF(AY1628&lt;0.5,Riskregister!$K$15+(Riskregister!$L$15-Riskregister!$K$15)*SQRT(AY1628/2),Riskregister!$L$15-(Riskregister!$L$15-Riskregister!$K$15)*SQRT((1-AY1628)/2)))</f>
        <v>0</v>
      </c>
      <c r="BA1628" s="30">
        <f t="shared" ca="1" si="1009"/>
        <v>0.80651941292602802</v>
      </c>
      <c r="BB1628" s="30">
        <f t="shared" ca="1" si="1009"/>
        <v>0.79122826372030819</v>
      </c>
      <c r="BC1628" s="30">
        <f>IF(Riskregister!$E$16="",0,COUNTIF(BQ$4:BQ$53,"&lt;"&amp;BA1628)*IF(BB1628&lt;0.5,Riskregister!$K$16+(Riskregister!$L$16-Riskregister!$K$16)*SQRT(BB1628/2),Riskregister!$L$16-(Riskregister!$L$16-Riskregister!$K$16)*SQRT((1-BB1628)/2)))</f>
        <v>0</v>
      </c>
      <c r="BD1628" s="30">
        <f t="shared" ca="1" si="997"/>
        <v>7502868.8779940186</v>
      </c>
    </row>
    <row r="1629" spans="20:56" x14ac:dyDescent="0.35">
      <c r="T1629" s="30">
        <f t="shared" ca="1" si="998"/>
        <v>0.10540634188134457</v>
      </c>
      <c r="U1629" s="30">
        <f t="shared" ca="1" si="998"/>
        <v>0.43321185690051078</v>
      </c>
      <c r="V1629" s="30">
        <f ca="1">IF(Riskregister!$E$5="",0,COUNTIF(BF$4:BF$53,"&lt;"&amp;T1629)*IF(U1629&lt;0.5,Riskregister!$K$5+(Riskregister!$L$5-Riskregister!$K$5)*SQRT(U1629/2),Riskregister!$L$5-(Riskregister!$L$5-Riskregister!$K$5)*SQRT((1-U1629)/2)))</f>
        <v>359434.23910902609</v>
      </c>
      <c r="W1629" s="30">
        <f t="shared" ca="1" si="999"/>
        <v>0.80353282038249274</v>
      </c>
      <c r="X1629" s="30">
        <f t="shared" ca="1" si="999"/>
        <v>0.54359167531348518</v>
      </c>
      <c r="Y1629" s="30">
        <f ca="1">IF(Riskregister!$E$6="",0,COUNTIF(BG$4:BG$53,"&lt;"&amp;W1629)*IF(X1629&lt;0.5,Riskregister!$K$6+(Riskregister!$L$6-Riskregister!$K$6)*SQRT(X1629/2),Riskregister!$L$6-(Riskregister!$L$6-Riskregister!$K$6)*SQRT((1-X1629)/2)))</f>
        <v>3420381.1572386543</v>
      </c>
      <c r="Z1629" s="30">
        <f t="shared" ca="1" si="1000"/>
        <v>0.56306929556861807</v>
      </c>
      <c r="AA1629" s="30">
        <f t="shared" ca="1" si="1000"/>
        <v>0.27186059757475856</v>
      </c>
      <c r="AB1629" s="30">
        <f ca="1">IF(Riskregister!$E$7="",0,COUNTIF(BH$4:BH$53,"&lt;"&amp;Z1629)*IF(AA1629&lt;0.5,Riskregister!$K$7+(Riskregister!$L$7-Riskregister!$K$7)*SQRT(AA1629/2),Riskregister!$L$7-(Riskregister!$L$7-Riskregister!$K$7)*SQRT((1-AA1629)/2)))</f>
        <v>1253283.7973036182</v>
      </c>
      <c r="AC1629" s="30">
        <f t="shared" ca="1" si="1001"/>
        <v>0.25299066679241367</v>
      </c>
      <c r="AD1629" s="30">
        <f t="shared" ca="1" si="1001"/>
        <v>0.40078854805582209</v>
      </c>
      <c r="AE1629" s="30">
        <f ca="1">IF(Riskregister!$E$8="",0,COUNTIF(BI$4:BI$53,"&lt;"&amp;AC1629)*IF(AD1629&lt;0.5,Riskregister!$K$8+(Riskregister!$L$8-Riskregister!$K$8)*SQRT(AD1629/2),Riskregister!$L$8-(Riskregister!$L$8-Riskregister!$K$8)*SQRT((1-AD1629)/2)))</f>
        <v>4807949.3881350597</v>
      </c>
      <c r="AF1629" s="30">
        <f t="shared" ca="1" si="1002"/>
        <v>0.47295090910948623</v>
      </c>
      <c r="AG1629" s="30">
        <f t="shared" ca="1" si="1002"/>
        <v>0.61084051639029413</v>
      </c>
      <c r="AH1629" s="30">
        <f>IF(Riskregister!$E$9="",0,COUNTIF(BJ$4:BJ$53,"&lt;"&amp;AF1629)*IF(AG1629&lt;0.5,Riskregister!$K$9+(Riskregister!$L$9-Riskregister!$K$9)*SQRT(AG1629/2),Riskregister!$L$9-(Riskregister!$L$9-Riskregister!$K$9)*SQRT((1-AG1629)/2)))</f>
        <v>0</v>
      </c>
      <c r="AI1629" s="30">
        <f t="shared" ca="1" si="1003"/>
        <v>0.5310276877547967</v>
      </c>
      <c r="AJ1629" s="30">
        <f t="shared" ca="1" si="1003"/>
        <v>0.88032120894886556</v>
      </c>
      <c r="AK1629" s="30">
        <f>IF(Riskregister!$E$10="",0,COUNTIF(BK$4:BK$53,"&lt;"&amp;AI1629)*IF(AJ1629&lt;0.5,Riskregister!$K$10+(Riskregister!$L$10-Riskregister!$K$10)*SQRT(AJ1629/2),Riskregister!$L$10-(Riskregister!$L$10-Riskregister!$K$10)*SQRT((1-AJ1629)/2)))</f>
        <v>0</v>
      </c>
      <c r="AL1629" s="30">
        <f t="shared" ca="1" si="1004"/>
        <v>0.68923245392895083</v>
      </c>
      <c r="AM1629" s="30">
        <f t="shared" ca="1" si="1004"/>
        <v>0.67859369123523994</v>
      </c>
      <c r="AN1629" s="30">
        <f>IF(Riskregister!$E$11="",0,COUNTIF(BL$4:BL$53,"&lt;"&amp;AL1629)*IF(AM1629&lt;0.5,Riskregister!$K$11+(Riskregister!$L$11-Riskregister!$K$11)*SQRT(AM1629/2),Riskregister!$L$11-(Riskregister!$L$11-Riskregister!$K$11)*SQRT((1-AM1629)/2)))</f>
        <v>0</v>
      </c>
      <c r="AO1629" s="30">
        <f t="shared" ca="1" si="1005"/>
        <v>5.929368943568869E-2</v>
      </c>
      <c r="AP1629" s="30">
        <f t="shared" ca="1" si="1005"/>
        <v>0.38491682985474718</v>
      </c>
      <c r="AQ1629" s="30">
        <f>IF(Riskregister!$E$12="",0,COUNTIF(BM$4:BM$53,"&lt;"&amp;AO1629)*IF(AP1629&lt;0.5,Riskregister!$K$12+(Riskregister!$L$12-Riskregister!$K$12)*SQRT(AP1629/2),Riskregister!$L$12-(Riskregister!$L$12-Riskregister!$K$12)*SQRT((1-AP1629)/2)))</f>
        <v>0</v>
      </c>
      <c r="AR1629" s="30">
        <f t="shared" ca="1" si="1006"/>
        <v>0.94264505421517442</v>
      </c>
      <c r="AS1629" s="30">
        <f t="shared" ca="1" si="1006"/>
        <v>8.2904600147657437E-2</v>
      </c>
      <c r="AT1629" s="30">
        <f>IF(Riskregister!$E$13="",0,COUNTIF(BN$4:BN$53,"&lt;"&amp;AR1629)*IF(AS1629&lt;0.5,Riskregister!$K$13+(Riskregister!$L$13-Riskregister!$K$13)*SQRT(AS1629/2),Riskregister!$L$13-(Riskregister!$L$13-Riskregister!$K$13)*SQRT((1-AS1629)/2)))</f>
        <v>0</v>
      </c>
      <c r="AU1629" s="30">
        <f t="shared" ca="1" si="1007"/>
        <v>0.13885309192983475</v>
      </c>
      <c r="AV1629" s="30">
        <f t="shared" ca="1" si="1007"/>
        <v>0.20027712577284473</v>
      </c>
      <c r="AW1629" s="30">
        <f>IF(Riskregister!$E$14="",0,COUNTIF(BO$4:BO$53,"&lt;"&amp;AU1629)*IF(AV1629&lt;0.5,Riskregister!$K$14+(Riskregister!$L$14-Riskregister!$K$14)*SQRT(AV1629/2),Riskregister!$L$14-(Riskregister!$L$14-Riskregister!$K$14)*SQRT((1-AV1629)/2)))</f>
        <v>0</v>
      </c>
      <c r="AX1629" s="30">
        <f t="shared" ca="1" si="1008"/>
        <v>0.82907571652490053</v>
      </c>
      <c r="AY1629" s="30">
        <f t="shared" ca="1" si="1008"/>
        <v>0.69187258929204165</v>
      </c>
      <c r="AZ1629" s="30">
        <f>IF(Riskregister!$E$15="",0,COUNTIF(BP$4:BP$53,"&lt;"&amp;AX1629)*IF(AY1629&lt;0.5,Riskregister!$K$15+(Riskregister!$L$15-Riskregister!$K$15)*SQRT(AY1629/2),Riskregister!$L$15-(Riskregister!$L$15-Riskregister!$K$15)*SQRT((1-AY1629)/2)))</f>
        <v>0</v>
      </c>
      <c r="BA1629" s="30">
        <f t="shared" ca="1" si="1009"/>
        <v>0.29361221545011829</v>
      </c>
      <c r="BB1629" s="30">
        <f t="shared" ca="1" si="1009"/>
        <v>0.18808267690837555</v>
      </c>
      <c r="BC1629" s="30">
        <f>IF(Riskregister!$E$16="",0,COUNTIF(BQ$4:BQ$53,"&lt;"&amp;BA1629)*IF(BB1629&lt;0.5,Riskregister!$K$16+(Riskregister!$L$16-Riskregister!$K$16)*SQRT(BB1629/2),Riskregister!$L$16-(Riskregister!$L$16-Riskregister!$K$16)*SQRT((1-BB1629)/2)))</f>
        <v>0</v>
      </c>
      <c r="BD1629" s="30">
        <f t="shared" ca="1" si="997"/>
        <v>9841048.5817863587</v>
      </c>
    </row>
    <row r="1630" spans="20:56" x14ac:dyDescent="0.35">
      <c r="T1630" s="30">
        <f t="shared" ca="1" si="998"/>
        <v>0.92061733976066373</v>
      </c>
      <c r="U1630" s="30">
        <f t="shared" ca="1" si="998"/>
        <v>6.9380015291121144E-2</v>
      </c>
      <c r="V1630" s="30">
        <f ca="1">IF(Riskregister!$E$5="",0,COUNTIF(BF$4:BF$53,"&lt;"&amp;T1630)*IF(U1630&lt;0.5,Riskregister!$K$5+(Riskregister!$L$5-Riskregister!$K$5)*SQRT(U1630/2),Riskregister!$L$5-(Riskregister!$L$5-Riskregister!$K$5)*SQRT((1-U1630)/2)))</f>
        <v>1402881.8506728359</v>
      </c>
      <c r="W1630" s="30">
        <f t="shared" ca="1" si="999"/>
        <v>0.11397880865840071</v>
      </c>
      <c r="X1630" s="30">
        <f t="shared" ca="1" si="999"/>
        <v>0.26125156691052831</v>
      </c>
      <c r="Y1630" s="30">
        <f ca="1">IF(Riskregister!$E$6="",0,COUNTIF(BG$4:BG$53,"&lt;"&amp;W1630)*IF(X1630&lt;0.5,Riskregister!$K$6+(Riskregister!$L$6-Riskregister!$K$6)*SQRT(X1630/2),Riskregister!$L$6-(Riskregister!$L$6-Riskregister!$K$6)*SQRT((1-X1630)/2)))</f>
        <v>0</v>
      </c>
      <c r="Z1630" s="30">
        <f t="shared" ca="1" si="1000"/>
        <v>0.27692643547677509</v>
      </c>
      <c r="AA1630" s="30">
        <f t="shared" ca="1" si="1000"/>
        <v>0.46812665428398514</v>
      </c>
      <c r="AB1630" s="30">
        <f ca="1">IF(Riskregister!$E$7="",0,COUNTIF(BH$4:BH$53,"&lt;"&amp;Z1630)*IF(AA1630&lt;0.5,Riskregister!$K$7+(Riskregister!$L$7-Riskregister!$K$7)*SQRT(AA1630/2),Riskregister!$L$7-(Riskregister!$L$7-Riskregister!$K$7)*SQRT((1-AA1630)/2)))</f>
        <v>1096651.6044822405</v>
      </c>
      <c r="AC1630" s="30">
        <f t="shared" ca="1" si="1001"/>
        <v>0.89798287763181128</v>
      </c>
      <c r="AD1630" s="30">
        <f t="shared" ca="1" si="1001"/>
        <v>0.77961494203364512</v>
      </c>
      <c r="AE1630" s="30">
        <f ca="1">IF(Riskregister!$E$8="",0,COUNTIF(BI$4:BI$53,"&lt;"&amp;AC1630)*IF(AD1630&lt;0.5,Riskregister!$K$8+(Riskregister!$L$8-Riskregister!$K$8)*SQRT(AD1630/2),Riskregister!$L$8-(Riskregister!$L$8-Riskregister!$K$8)*SQRT((1-AD1630)/2)))</f>
        <v>17199113.888091963</v>
      </c>
      <c r="AF1630" s="30">
        <f t="shared" ca="1" si="1002"/>
        <v>0.63952241980697311</v>
      </c>
      <c r="AG1630" s="30">
        <f t="shared" ca="1" si="1002"/>
        <v>0.1632779971342937</v>
      </c>
      <c r="AH1630" s="30">
        <f>IF(Riskregister!$E$9="",0,COUNTIF(BJ$4:BJ$53,"&lt;"&amp;AF1630)*IF(AG1630&lt;0.5,Riskregister!$K$9+(Riskregister!$L$9-Riskregister!$K$9)*SQRT(AG1630/2),Riskregister!$L$9-(Riskregister!$L$9-Riskregister!$K$9)*SQRT((1-AG1630)/2)))</f>
        <v>0</v>
      </c>
      <c r="AI1630" s="30">
        <f t="shared" ca="1" si="1003"/>
        <v>0.93949914469228202</v>
      </c>
      <c r="AJ1630" s="30">
        <f t="shared" ca="1" si="1003"/>
        <v>0.29019305351963776</v>
      </c>
      <c r="AK1630" s="30">
        <f>IF(Riskregister!$E$10="",0,COUNTIF(BK$4:BK$53,"&lt;"&amp;AI1630)*IF(AJ1630&lt;0.5,Riskregister!$K$10+(Riskregister!$L$10-Riskregister!$K$10)*SQRT(AJ1630/2),Riskregister!$L$10-(Riskregister!$L$10-Riskregister!$K$10)*SQRT((1-AJ1630)/2)))</f>
        <v>0</v>
      </c>
      <c r="AL1630" s="30">
        <f t="shared" ca="1" si="1004"/>
        <v>0.17579977040448458</v>
      </c>
      <c r="AM1630" s="30">
        <f t="shared" ca="1" si="1004"/>
        <v>6.3545027326172843E-2</v>
      </c>
      <c r="AN1630" s="30">
        <f>IF(Riskregister!$E$11="",0,COUNTIF(BL$4:BL$53,"&lt;"&amp;AL1630)*IF(AM1630&lt;0.5,Riskregister!$K$11+(Riskregister!$L$11-Riskregister!$K$11)*SQRT(AM1630/2),Riskregister!$L$11-(Riskregister!$L$11-Riskregister!$K$11)*SQRT((1-AM1630)/2)))</f>
        <v>0</v>
      </c>
      <c r="AO1630" s="30">
        <f t="shared" ca="1" si="1005"/>
        <v>0.82614315437924968</v>
      </c>
      <c r="AP1630" s="30">
        <f t="shared" ca="1" si="1005"/>
        <v>0.34608856819860678</v>
      </c>
      <c r="AQ1630" s="30">
        <f>IF(Riskregister!$E$12="",0,COUNTIF(BM$4:BM$53,"&lt;"&amp;AO1630)*IF(AP1630&lt;0.5,Riskregister!$K$12+(Riskregister!$L$12-Riskregister!$K$12)*SQRT(AP1630/2),Riskregister!$L$12-(Riskregister!$L$12-Riskregister!$K$12)*SQRT((1-AP1630)/2)))</f>
        <v>0</v>
      </c>
      <c r="AR1630" s="30">
        <f t="shared" ca="1" si="1006"/>
        <v>8.105346439410499E-2</v>
      </c>
      <c r="AS1630" s="30">
        <f t="shared" ca="1" si="1006"/>
        <v>0.37373790573539756</v>
      </c>
      <c r="AT1630" s="30">
        <f>IF(Riskregister!$E$13="",0,COUNTIF(BN$4:BN$53,"&lt;"&amp;AR1630)*IF(AS1630&lt;0.5,Riskregister!$K$13+(Riskregister!$L$13-Riskregister!$K$13)*SQRT(AS1630/2),Riskregister!$L$13-(Riskregister!$L$13-Riskregister!$K$13)*SQRT((1-AS1630)/2)))</f>
        <v>0</v>
      </c>
      <c r="AU1630" s="30">
        <f t="shared" ca="1" si="1007"/>
        <v>0.84227831450229451</v>
      </c>
      <c r="AV1630" s="30">
        <f t="shared" ca="1" si="1007"/>
        <v>0.46819607338258495</v>
      </c>
      <c r="AW1630" s="30">
        <f>IF(Riskregister!$E$14="",0,COUNTIF(BO$4:BO$53,"&lt;"&amp;AU1630)*IF(AV1630&lt;0.5,Riskregister!$K$14+(Riskregister!$L$14-Riskregister!$K$14)*SQRT(AV1630/2),Riskregister!$L$14-(Riskregister!$L$14-Riskregister!$K$14)*SQRT((1-AV1630)/2)))</f>
        <v>0</v>
      </c>
      <c r="AX1630" s="30">
        <f t="shared" ca="1" si="1008"/>
        <v>0.94482694924100052</v>
      </c>
      <c r="AY1630" s="30">
        <f t="shared" ca="1" si="1008"/>
        <v>0.34386082581371324</v>
      </c>
      <c r="AZ1630" s="30">
        <f>IF(Riskregister!$E$15="",0,COUNTIF(BP$4:BP$53,"&lt;"&amp;AX1630)*IF(AY1630&lt;0.5,Riskregister!$K$15+(Riskregister!$L$15-Riskregister!$K$15)*SQRT(AY1630/2),Riskregister!$L$15-(Riskregister!$L$15-Riskregister!$K$15)*SQRT((1-AY1630)/2)))</f>
        <v>0</v>
      </c>
      <c r="BA1630" s="30">
        <f t="shared" ca="1" si="1009"/>
        <v>7.9862481247507389E-2</v>
      </c>
      <c r="BB1630" s="30">
        <f t="shared" ca="1" si="1009"/>
        <v>0.89691190422897216</v>
      </c>
      <c r="BC1630" s="30">
        <f>IF(Riskregister!$E$16="",0,COUNTIF(BQ$4:BQ$53,"&lt;"&amp;BA1630)*IF(BB1630&lt;0.5,Riskregister!$K$16+(Riskregister!$L$16-Riskregister!$K$16)*SQRT(BB1630/2),Riskregister!$L$16-(Riskregister!$L$16-Riskregister!$K$16)*SQRT((1-BB1630)/2)))</f>
        <v>0</v>
      </c>
      <c r="BD1630" s="30">
        <f t="shared" ca="1" si="997"/>
        <v>19698647.343247041</v>
      </c>
    </row>
    <row r="1631" spans="20:56" x14ac:dyDescent="0.35">
      <c r="T1631" s="30">
        <f t="shared" ca="1" si="998"/>
        <v>0.14961628567091823</v>
      </c>
      <c r="U1631" s="30">
        <f t="shared" ca="1" si="998"/>
        <v>5.7375428623450131E-2</v>
      </c>
      <c r="V1631" s="30">
        <f ca="1">IF(Riskregister!$E$5="",0,COUNTIF(BF$4:BF$53,"&lt;"&amp;T1631)*IF(U1631&lt;0.5,Riskregister!$K$5+(Riskregister!$L$5-Riskregister!$K$5)*SQRT(U1631/2),Riskregister!$L$5-(Riskregister!$L$5-Riskregister!$K$5)*SQRT((1-U1631)/2)))</f>
        <v>452437.03156548704</v>
      </c>
      <c r="W1631" s="30">
        <f t="shared" ca="1" si="999"/>
        <v>0.56835997291644513</v>
      </c>
      <c r="X1631" s="30">
        <f t="shared" ca="1" si="999"/>
        <v>0.51312445425752995</v>
      </c>
      <c r="Y1631" s="30">
        <f ca="1">IF(Riskregister!$E$6="",0,COUNTIF(BG$4:BG$53,"&lt;"&amp;W1631)*IF(X1631&lt;0.5,Riskregister!$K$6+(Riskregister!$L$6-Riskregister!$K$6)*SQRT(X1631/2),Riskregister!$L$6-(Riskregister!$L$6-Riskregister!$K$6)*SQRT((1-X1631)/2)))</f>
        <v>2223781.1124720001</v>
      </c>
      <c r="Z1631" s="30">
        <f t="shared" ca="1" si="1000"/>
        <v>0.53245181879436188</v>
      </c>
      <c r="AA1631" s="30">
        <f t="shared" ca="1" si="1000"/>
        <v>0.43032783613897507</v>
      </c>
      <c r="AB1631" s="30">
        <f ca="1">IF(Riskregister!$E$7="",0,COUNTIF(BH$4:BH$53,"&lt;"&amp;Z1631)*IF(AA1631&lt;0.5,Riskregister!$K$7+(Riskregister!$L$7-Riskregister!$K$7)*SQRT(AA1631/2),Riskregister!$L$7-(Riskregister!$L$7-Riskregister!$K$7)*SQRT((1-AA1631)/2)))</f>
        <v>1274101.0618444269</v>
      </c>
      <c r="AC1631" s="30">
        <f t="shared" ca="1" si="1001"/>
        <v>0.80963636202825162</v>
      </c>
      <c r="AD1631" s="30">
        <f t="shared" ca="1" si="1001"/>
        <v>0.96107910799139906</v>
      </c>
      <c r="AE1631" s="30">
        <f ca="1">IF(Riskregister!$E$8="",0,COUNTIF(BI$4:BI$53,"&lt;"&amp;AC1631)*IF(AD1631&lt;0.5,Riskregister!$K$8+(Riskregister!$L$8-Riskregister!$K$8)*SQRT(AD1631/2),Riskregister!$L$8-(Riskregister!$L$8-Riskregister!$K$8)*SQRT((1-AD1631)/2)))</f>
        <v>17377386.792575017</v>
      </c>
      <c r="AF1631" s="30">
        <f t="shared" ca="1" si="1002"/>
        <v>0.74043332747713309</v>
      </c>
      <c r="AG1631" s="30">
        <f t="shared" ca="1" si="1002"/>
        <v>0.19229626082980678</v>
      </c>
      <c r="AH1631" s="30">
        <f>IF(Riskregister!$E$9="",0,COUNTIF(BJ$4:BJ$53,"&lt;"&amp;AF1631)*IF(AG1631&lt;0.5,Riskregister!$K$9+(Riskregister!$L$9-Riskregister!$K$9)*SQRT(AG1631/2),Riskregister!$L$9-(Riskregister!$L$9-Riskregister!$K$9)*SQRT((1-AG1631)/2)))</f>
        <v>0</v>
      </c>
      <c r="AI1631" s="30">
        <f t="shared" ca="1" si="1003"/>
        <v>0.20259792348072703</v>
      </c>
      <c r="AJ1631" s="30">
        <f t="shared" ca="1" si="1003"/>
        <v>0.94750713607785442</v>
      </c>
      <c r="AK1631" s="30">
        <f>IF(Riskregister!$E$10="",0,COUNTIF(BK$4:BK$53,"&lt;"&amp;AI1631)*IF(AJ1631&lt;0.5,Riskregister!$K$10+(Riskregister!$L$10-Riskregister!$K$10)*SQRT(AJ1631/2),Riskregister!$L$10-(Riskregister!$L$10-Riskregister!$K$10)*SQRT((1-AJ1631)/2)))</f>
        <v>0</v>
      </c>
      <c r="AL1631" s="30">
        <f t="shared" ca="1" si="1004"/>
        <v>0.247361310436505</v>
      </c>
      <c r="AM1631" s="30">
        <f t="shared" ca="1" si="1004"/>
        <v>0.85816385323092204</v>
      </c>
      <c r="AN1631" s="30">
        <f>IF(Riskregister!$E$11="",0,COUNTIF(BL$4:BL$53,"&lt;"&amp;AL1631)*IF(AM1631&lt;0.5,Riskregister!$K$11+(Riskregister!$L$11-Riskregister!$K$11)*SQRT(AM1631/2),Riskregister!$L$11-(Riskregister!$L$11-Riskregister!$K$11)*SQRT((1-AM1631)/2)))</f>
        <v>0</v>
      </c>
      <c r="AO1631" s="30">
        <f t="shared" ca="1" si="1005"/>
        <v>0.26263083254934549</v>
      </c>
      <c r="AP1631" s="30">
        <f t="shared" ca="1" si="1005"/>
        <v>0.5262193764793498</v>
      </c>
      <c r="AQ1631" s="30">
        <f>IF(Riskregister!$E$12="",0,COUNTIF(BM$4:BM$53,"&lt;"&amp;AO1631)*IF(AP1631&lt;0.5,Riskregister!$K$12+(Riskregister!$L$12-Riskregister!$K$12)*SQRT(AP1631/2),Riskregister!$L$12-(Riskregister!$L$12-Riskregister!$K$12)*SQRT((1-AP1631)/2)))</f>
        <v>0</v>
      </c>
      <c r="AR1631" s="30">
        <f t="shared" ca="1" si="1006"/>
        <v>0.11477395164636106</v>
      </c>
      <c r="AS1631" s="30">
        <f t="shared" ca="1" si="1006"/>
        <v>0.34788167172661044</v>
      </c>
      <c r="AT1631" s="30">
        <f>IF(Riskregister!$E$13="",0,COUNTIF(BN$4:BN$53,"&lt;"&amp;AR1631)*IF(AS1631&lt;0.5,Riskregister!$K$13+(Riskregister!$L$13-Riskregister!$K$13)*SQRT(AS1631/2),Riskregister!$L$13-(Riskregister!$L$13-Riskregister!$K$13)*SQRT((1-AS1631)/2)))</f>
        <v>0</v>
      </c>
      <c r="AU1631" s="30">
        <f t="shared" ca="1" si="1007"/>
        <v>0.16944748132896459</v>
      </c>
      <c r="AV1631" s="30">
        <f t="shared" ca="1" si="1007"/>
        <v>0.26785205344769936</v>
      </c>
      <c r="AW1631" s="30">
        <f>IF(Riskregister!$E$14="",0,COUNTIF(BO$4:BO$53,"&lt;"&amp;AU1631)*IF(AV1631&lt;0.5,Riskregister!$K$14+(Riskregister!$L$14-Riskregister!$K$14)*SQRT(AV1631/2),Riskregister!$L$14-(Riskregister!$L$14-Riskregister!$K$14)*SQRT((1-AV1631)/2)))</f>
        <v>0</v>
      </c>
      <c r="AX1631" s="30">
        <f t="shared" ca="1" si="1008"/>
        <v>0.57266391175006048</v>
      </c>
      <c r="AY1631" s="30">
        <f t="shared" ca="1" si="1008"/>
        <v>0.90332634899978259</v>
      </c>
      <c r="AZ1631" s="30">
        <f>IF(Riskregister!$E$15="",0,COUNTIF(BP$4:BP$53,"&lt;"&amp;AX1631)*IF(AY1631&lt;0.5,Riskregister!$K$15+(Riskregister!$L$15-Riskregister!$K$15)*SQRT(AY1631/2),Riskregister!$L$15-(Riskregister!$L$15-Riskregister!$K$15)*SQRT((1-AY1631)/2)))</f>
        <v>0</v>
      </c>
      <c r="BA1631" s="30">
        <f t="shared" ca="1" si="1009"/>
        <v>8.0471001230967287E-3</v>
      </c>
      <c r="BB1631" s="30">
        <f t="shared" ca="1" si="1009"/>
        <v>0.30876022658395297</v>
      </c>
      <c r="BC1631" s="30">
        <f>IF(Riskregister!$E$16="",0,COUNTIF(BQ$4:BQ$53,"&lt;"&amp;BA1631)*IF(BB1631&lt;0.5,Riskregister!$K$16+(Riskregister!$L$16-Riskregister!$K$16)*SQRT(BB1631/2),Riskregister!$L$16-(Riskregister!$L$16-Riskregister!$K$16)*SQRT((1-BB1631)/2)))</f>
        <v>0</v>
      </c>
      <c r="BD1631" s="30">
        <f t="shared" ca="1" si="997"/>
        <v>21327705.998456933</v>
      </c>
    </row>
    <row r="1632" spans="20:56" x14ac:dyDescent="0.35">
      <c r="T1632" s="30">
        <f t="shared" ca="1" si="998"/>
        <v>0.58060546359902154</v>
      </c>
      <c r="U1632" s="30">
        <f t="shared" ca="1" si="998"/>
        <v>0.96930149810578625</v>
      </c>
      <c r="V1632" s="30">
        <f ca="1">IF(Riskregister!$E$5="",0,COUNTIF(BF$4:BF$53,"&lt;"&amp;T1632)*IF(U1632&lt;0.5,Riskregister!$K$5+(Riskregister!$L$5-Riskregister!$K$5)*SQRT(U1632/2),Riskregister!$L$5-(Riskregister!$L$5-Riskregister!$K$5)*SQRT((1-U1632)/2)))</f>
        <v>2176994.2308624592</v>
      </c>
      <c r="W1632" s="30">
        <f t="shared" ca="1" si="999"/>
        <v>0.97983561459818624</v>
      </c>
      <c r="X1632" s="30">
        <f t="shared" ca="1" si="999"/>
        <v>7.2251411348975725E-2</v>
      </c>
      <c r="Y1632" s="30">
        <f ca="1">IF(Riskregister!$E$6="",0,COUNTIF(BG$4:BG$53,"&lt;"&amp;W1632)*IF(X1632&lt;0.5,Riskregister!$K$6+(Riskregister!$L$6-Riskregister!$K$6)*SQRT(X1632/2),Riskregister!$L$6-(Riskregister!$L$6-Riskregister!$K$6)*SQRT((1-X1632)/2)))</f>
        <v>2710608.7102647163</v>
      </c>
      <c r="Z1632" s="30">
        <f t="shared" ca="1" si="1000"/>
        <v>0.38577969444749738</v>
      </c>
      <c r="AA1632" s="30">
        <f t="shared" ca="1" si="1000"/>
        <v>0.87850192569910379</v>
      </c>
      <c r="AB1632" s="30">
        <f ca="1">IF(Riskregister!$E$7="",0,COUNTIF(BH$4:BH$53,"&lt;"&amp;Z1632)*IF(AA1632&lt;0.5,Riskregister!$K$7+(Riskregister!$L$7-Riskregister!$K$7)*SQRT(AA1632/2),Riskregister!$L$7-(Riskregister!$L$7-Riskregister!$K$7)*SQRT((1-AA1632)/2)))</f>
        <v>1568671.9041457567</v>
      </c>
      <c r="AC1632" s="30">
        <f t="shared" ca="1" si="1001"/>
        <v>0.85442740470270351</v>
      </c>
      <c r="AD1632" s="30">
        <f t="shared" ca="1" si="1001"/>
        <v>0.18595197183874923</v>
      </c>
      <c r="AE1632" s="30">
        <f ca="1">IF(Riskregister!$E$8="",0,COUNTIF(BI$4:BI$53,"&lt;"&amp;AC1632)*IF(AD1632&lt;0.5,Riskregister!$K$8+(Riskregister!$L$8-Riskregister!$K$8)*SQRT(AD1632/2),Riskregister!$L$8-(Riskregister!$L$8-Riskregister!$K$8)*SQRT((1-AD1632)/2)))</f>
        <v>8665611.5038407315</v>
      </c>
      <c r="AF1632" s="30">
        <f t="shared" ca="1" si="1002"/>
        <v>0.58983620153921701</v>
      </c>
      <c r="AG1632" s="30">
        <f t="shared" ca="1" si="1002"/>
        <v>0.1289707445837206</v>
      </c>
      <c r="AH1632" s="30">
        <f>IF(Riskregister!$E$9="",0,COUNTIF(BJ$4:BJ$53,"&lt;"&amp;AF1632)*IF(AG1632&lt;0.5,Riskregister!$K$9+(Riskregister!$L$9-Riskregister!$K$9)*SQRT(AG1632/2),Riskregister!$L$9-(Riskregister!$L$9-Riskregister!$K$9)*SQRT((1-AG1632)/2)))</f>
        <v>0</v>
      </c>
      <c r="AI1632" s="30">
        <f t="shared" ca="1" si="1003"/>
        <v>0.16864859706651991</v>
      </c>
      <c r="AJ1632" s="30">
        <f t="shared" ca="1" si="1003"/>
        <v>0.108371843178384</v>
      </c>
      <c r="AK1632" s="30">
        <f>IF(Riskregister!$E$10="",0,COUNTIF(BK$4:BK$53,"&lt;"&amp;AI1632)*IF(AJ1632&lt;0.5,Riskregister!$K$10+(Riskregister!$L$10-Riskregister!$K$10)*SQRT(AJ1632/2),Riskregister!$L$10-(Riskregister!$L$10-Riskregister!$K$10)*SQRT((1-AJ1632)/2)))</f>
        <v>0</v>
      </c>
      <c r="AL1632" s="30">
        <f t="shared" ca="1" si="1004"/>
        <v>0.80077588960976398</v>
      </c>
      <c r="AM1632" s="30">
        <f t="shared" ca="1" si="1004"/>
        <v>7.21545164784132E-2</v>
      </c>
      <c r="AN1632" s="30">
        <f>IF(Riskregister!$E$11="",0,COUNTIF(BL$4:BL$53,"&lt;"&amp;AL1632)*IF(AM1632&lt;0.5,Riskregister!$K$11+(Riskregister!$L$11-Riskregister!$K$11)*SQRT(AM1632/2),Riskregister!$L$11-(Riskregister!$L$11-Riskregister!$K$11)*SQRT((1-AM1632)/2)))</f>
        <v>0</v>
      </c>
      <c r="AO1632" s="30">
        <f t="shared" ca="1" si="1005"/>
        <v>0.39893918733214606</v>
      </c>
      <c r="AP1632" s="30">
        <f t="shared" ca="1" si="1005"/>
        <v>0.9799923168610194</v>
      </c>
      <c r="AQ1632" s="30">
        <f>IF(Riskregister!$E$12="",0,COUNTIF(BM$4:BM$53,"&lt;"&amp;AO1632)*IF(AP1632&lt;0.5,Riskregister!$K$12+(Riskregister!$L$12-Riskregister!$K$12)*SQRT(AP1632/2),Riskregister!$L$12-(Riskregister!$L$12-Riskregister!$K$12)*SQRT((1-AP1632)/2)))</f>
        <v>0</v>
      </c>
      <c r="AR1632" s="30">
        <f t="shared" ca="1" si="1006"/>
        <v>0.12357144489399652</v>
      </c>
      <c r="AS1632" s="30">
        <f t="shared" ca="1" si="1006"/>
        <v>0.5548394081099165</v>
      </c>
      <c r="AT1632" s="30">
        <f>IF(Riskregister!$E$13="",0,COUNTIF(BN$4:BN$53,"&lt;"&amp;AR1632)*IF(AS1632&lt;0.5,Riskregister!$K$13+(Riskregister!$L$13-Riskregister!$K$13)*SQRT(AS1632/2),Riskregister!$L$13-(Riskregister!$L$13-Riskregister!$K$13)*SQRT((1-AS1632)/2)))</f>
        <v>0</v>
      </c>
      <c r="AU1632" s="30">
        <f t="shared" ca="1" si="1007"/>
        <v>0.26243843536594591</v>
      </c>
      <c r="AV1632" s="30">
        <f t="shared" ca="1" si="1007"/>
        <v>0.61015616862995548</v>
      </c>
      <c r="AW1632" s="30">
        <f>IF(Riskregister!$E$14="",0,COUNTIF(BO$4:BO$53,"&lt;"&amp;AU1632)*IF(AV1632&lt;0.5,Riskregister!$K$14+(Riskregister!$L$14-Riskregister!$K$14)*SQRT(AV1632/2),Riskregister!$L$14-(Riskregister!$L$14-Riskregister!$K$14)*SQRT((1-AV1632)/2)))</f>
        <v>0</v>
      </c>
      <c r="AX1632" s="30">
        <f t="shared" ca="1" si="1008"/>
        <v>1.0631606932521631E-2</v>
      </c>
      <c r="AY1632" s="30">
        <f t="shared" ca="1" si="1008"/>
        <v>0.17770094366037248</v>
      </c>
      <c r="AZ1632" s="30">
        <f>IF(Riskregister!$E$15="",0,COUNTIF(BP$4:BP$53,"&lt;"&amp;AX1632)*IF(AY1632&lt;0.5,Riskregister!$K$15+(Riskregister!$L$15-Riskregister!$K$15)*SQRT(AY1632/2),Riskregister!$L$15-(Riskregister!$L$15-Riskregister!$K$15)*SQRT((1-AY1632)/2)))</f>
        <v>0</v>
      </c>
      <c r="BA1632" s="30">
        <f t="shared" ca="1" si="1009"/>
        <v>0.55408998434321899</v>
      </c>
      <c r="BB1632" s="30">
        <f t="shared" ca="1" si="1009"/>
        <v>0.57204145690322417</v>
      </c>
      <c r="BC1632" s="30">
        <f>IF(Riskregister!$E$16="",0,COUNTIF(BQ$4:BQ$53,"&lt;"&amp;BA1632)*IF(BB1632&lt;0.5,Riskregister!$K$16+(Riskregister!$L$16-Riskregister!$K$16)*SQRT(BB1632/2),Riskregister!$L$16-(Riskregister!$L$16-Riskregister!$K$16)*SQRT((1-BB1632)/2)))</f>
        <v>0</v>
      </c>
      <c r="BD1632" s="30">
        <f t="shared" ca="1" si="997"/>
        <v>15121886.349113664</v>
      </c>
    </row>
    <row r="1633" spans="20:56" x14ac:dyDescent="0.35">
      <c r="T1633" s="30">
        <f t="shared" ca="1" si="998"/>
        <v>0.45049975145870691</v>
      </c>
      <c r="U1633" s="30">
        <f t="shared" ca="1" si="998"/>
        <v>0.19039868986554187</v>
      </c>
      <c r="V1633" s="30">
        <f ca="1">IF(Riskregister!$E$5="",0,COUNTIF(BF$4:BF$53,"&lt;"&amp;T1633)*IF(U1633&lt;0.5,Riskregister!$K$5+(Riskregister!$L$5-Riskregister!$K$5)*SQRT(U1633/2),Riskregister!$L$5-(Riskregister!$L$5-Riskregister!$K$5)*SQRT((1-U1633)/2)))</f>
        <v>866534.27966972301</v>
      </c>
      <c r="W1633" s="30">
        <f t="shared" ca="1" si="999"/>
        <v>0.69048969641561986</v>
      </c>
      <c r="X1633" s="30">
        <f t="shared" ca="1" si="999"/>
        <v>0.98795590627983232</v>
      </c>
      <c r="Y1633" s="30">
        <f ca="1">IF(Riskregister!$E$6="",0,COUNTIF(BG$4:BG$53,"&lt;"&amp;W1633)*IF(X1633&lt;0.5,Riskregister!$K$6+(Riskregister!$L$6-Riskregister!$K$6)*SQRT(X1633/2),Riskregister!$L$6-(Riskregister!$L$6-Riskregister!$K$6)*SQRT((1-X1633)/2)))</f>
        <v>3720633.3461082252</v>
      </c>
      <c r="Z1633" s="30">
        <f t="shared" ca="1" si="1000"/>
        <v>0.65845167738036958</v>
      </c>
      <c r="AA1633" s="30">
        <f t="shared" ca="1" si="1000"/>
        <v>0.82877202944331252</v>
      </c>
      <c r="AB1633" s="30">
        <f ca="1">IF(Riskregister!$E$7="",0,COUNTIF(BH$4:BH$53,"&lt;"&amp;Z1633)*IF(AA1633&lt;0.5,Riskregister!$K$7+(Riskregister!$L$7-Riskregister!$K$7)*SQRT(AA1633/2),Riskregister!$L$7-(Riskregister!$L$7-Riskregister!$K$7)*SQRT((1-AA1633)/2)))</f>
        <v>2083133.2434592478</v>
      </c>
      <c r="AC1633" s="30">
        <f t="shared" ca="1" si="1001"/>
        <v>0.71803039219554587</v>
      </c>
      <c r="AD1633" s="30">
        <f t="shared" ca="1" si="1001"/>
        <v>0.29594054699675787</v>
      </c>
      <c r="AE1633" s="30">
        <f ca="1">IF(Riskregister!$E$8="",0,COUNTIF(BI$4:BI$53,"&lt;"&amp;AC1633)*IF(AD1633&lt;0.5,Riskregister!$K$8+(Riskregister!$L$8-Riskregister!$K$8)*SQRT(AD1633/2),Riskregister!$L$8-(Riskregister!$L$8-Riskregister!$K$8)*SQRT((1-AD1633)/2)))</f>
        <v>8431778.0293138865</v>
      </c>
      <c r="AF1633" s="30">
        <f t="shared" ca="1" si="1002"/>
        <v>0.38389266171055447</v>
      </c>
      <c r="AG1633" s="30">
        <f t="shared" ca="1" si="1002"/>
        <v>4.2010717880866078E-2</v>
      </c>
      <c r="AH1633" s="30">
        <f>IF(Riskregister!$E$9="",0,COUNTIF(BJ$4:BJ$53,"&lt;"&amp;AF1633)*IF(AG1633&lt;0.5,Riskregister!$K$9+(Riskregister!$L$9-Riskregister!$K$9)*SQRT(AG1633/2),Riskregister!$L$9-(Riskregister!$L$9-Riskregister!$K$9)*SQRT((1-AG1633)/2)))</f>
        <v>0</v>
      </c>
      <c r="AI1633" s="30">
        <f t="shared" ca="1" si="1003"/>
        <v>0.28900829849809229</v>
      </c>
      <c r="AJ1633" s="30">
        <f t="shared" ca="1" si="1003"/>
        <v>0.10959592424233022</v>
      </c>
      <c r="AK1633" s="30">
        <f>IF(Riskregister!$E$10="",0,COUNTIF(BK$4:BK$53,"&lt;"&amp;AI1633)*IF(AJ1633&lt;0.5,Riskregister!$K$10+(Riskregister!$L$10-Riskregister!$K$10)*SQRT(AJ1633/2),Riskregister!$L$10-(Riskregister!$L$10-Riskregister!$K$10)*SQRT((1-AJ1633)/2)))</f>
        <v>0</v>
      </c>
      <c r="AL1633" s="30">
        <f t="shared" ca="1" si="1004"/>
        <v>0.25940423782615341</v>
      </c>
      <c r="AM1633" s="30">
        <f t="shared" ca="1" si="1004"/>
        <v>0.51554442882767648</v>
      </c>
      <c r="AN1633" s="30">
        <f>IF(Riskregister!$E$11="",0,COUNTIF(BL$4:BL$53,"&lt;"&amp;AL1633)*IF(AM1633&lt;0.5,Riskregister!$K$11+(Riskregister!$L$11-Riskregister!$K$11)*SQRT(AM1633/2),Riskregister!$L$11-(Riskregister!$L$11-Riskregister!$K$11)*SQRT((1-AM1633)/2)))</f>
        <v>0</v>
      </c>
      <c r="AO1633" s="30">
        <f t="shared" ca="1" si="1005"/>
        <v>0.74205382857902558</v>
      </c>
      <c r="AP1633" s="30">
        <f t="shared" ca="1" si="1005"/>
        <v>0.55644174150175574</v>
      </c>
      <c r="AQ1633" s="30">
        <f>IF(Riskregister!$E$12="",0,COUNTIF(BM$4:BM$53,"&lt;"&amp;AO1633)*IF(AP1633&lt;0.5,Riskregister!$K$12+(Riskregister!$L$12-Riskregister!$K$12)*SQRT(AP1633/2),Riskregister!$L$12-(Riskregister!$L$12-Riskregister!$K$12)*SQRT((1-AP1633)/2)))</f>
        <v>0</v>
      </c>
      <c r="AR1633" s="30">
        <f t="shared" ca="1" si="1006"/>
        <v>0.36244677654852153</v>
      </c>
      <c r="AS1633" s="30">
        <f t="shared" ca="1" si="1006"/>
        <v>0.85489419418320567</v>
      </c>
      <c r="AT1633" s="30">
        <f>IF(Riskregister!$E$13="",0,COUNTIF(BN$4:BN$53,"&lt;"&amp;AR1633)*IF(AS1633&lt;0.5,Riskregister!$K$13+(Riskregister!$L$13-Riskregister!$K$13)*SQRT(AS1633/2),Riskregister!$L$13-(Riskregister!$L$13-Riskregister!$K$13)*SQRT((1-AS1633)/2)))</f>
        <v>0</v>
      </c>
      <c r="AU1633" s="30">
        <f t="shared" ca="1" si="1007"/>
        <v>0.25148399908389041</v>
      </c>
      <c r="AV1633" s="30">
        <f t="shared" ca="1" si="1007"/>
        <v>0.43025724205167848</v>
      </c>
      <c r="AW1633" s="30">
        <f>IF(Riskregister!$E$14="",0,COUNTIF(BO$4:BO$53,"&lt;"&amp;AU1633)*IF(AV1633&lt;0.5,Riskregister!$K$14+(Riskregister!$L$14-Riskregister!$K$14)*SQRT(AV1633/2),Riskregister!$L$14-(Riskregister!$L$14-Riskregister!$K$14)*SQRT((1-AV1633)/2)))</f>
        <v>0</v>
      </c>
      <c r="AX1633" s="30">
        <f t="shared" ca="1" si="1008"/>
        <v>0.9015677822882826</v>
      </c>
      <c r="AY1633" s="30">
        <f t="shared" ca="1" si="1008"/>
        <v>0.79274174022165944</v>
      </c>
      <c r="AZ1633" s="30">
        <f>IF(Riskregister!$E$15="",0,COUNTIF(BP$4:BP$53,"&lt;"&amp;AX1633)*IF(AY1633&lt;0.5,Riskregister!$K$15+(Riskregister!$L$15-Riskregister!$K$15)*SQRT(AY1633/2),Riskregister!$L$15-(Riskregister!$L$15-Riskregister!$K$15)*SQRT((1-AY1633)/2)))</f>
        <v>0</v>
      </c>
      <c r="BA1633" s="30">
        <f t="shared" ca="1" si="1009"/>
        <v>8.0843811880073058E-2</v>
      </c>
      <c r="BB1633" s="30">
        <f t="shared" ca="1" si="1009"/>
        <v>0.97011079042557724</v>
      </c>
      <c r="BC1633" s="30">
        <f>IF(Riskregister!$E$16="",0,COUNTIF(BQ$4:BQ$53,"&lt;"&amp;BA1633)*IF(BB1633&lt;0.5,Riskregister!$K$16+(Riskregister!$L$16-Riskregister!$K$16)*SQRT(BB1633/2),Riskregister!$L$16-(Riskregister!$L$16-Riskregister!$K$16)*SQRT((1-BB1633)/2)))</f>
        <v>0</v>
      </c>
      <c r="BD1633" s="30">
        <f t="shared" ca="1" si="997"/>
        <v>15102078.898551084</v>
      </c>
    </row>
    <row r="1634" spans="20:56" x14ac:dyDescent="0.35">
      <c r="T1634" s="30">
        <f t="shared" ca="1" si="998"/>
        <v>0.34673300908905702</v>
      </c>
      <c r="U1634" s="30">
        <f t="shared" ca="1" si="998"/>
        <v>0.97746491648343514</v>
      </c>
      <c r="V1634" s="30">
        <f ca="1">IF(Riskregister!$E$5="",0,COUNTIF(BF$4:BF$53,"&lt;"&amp;T1634)*IF(U1634&lt;0.5,Riskregister!$K$5+(Riskregister!$L$5-Riskregister!$K$5)*SQRT(U1634/2),Riskregister!$L$5-(Riskregister!$L$5-Riskregister!$K$5)*SQRT((1-U1634)/2)))</f>
        <v>1656699.2852269406</v>
      </c>
      <c r="W1634" s="30">
        <f t="shared" ca="1" si="999"/>
        <v>0.47934031849220815</v>
      </c>
      <c r="X1634" s="30">
        <f t="shared" ca="1" si="999"/>
        <v>0.14905374115589309</v>
      </c>
      <c r="Y1634" s="30">
        <f ca="1">IF(Riskregister!$E$6="",0,COUNTIF(BG$4:BG$53,"&lt;"&amp;W1634)*IF(X1634&lt;0.5,Riskregister!$K$6+(Riskregister!$L$6-Riskregister!$K$6)*SQRT(X1634/2),Riskregister!$L$6-(Riskregister!$L$6-Riskregister!$K$6)*SQRT((1-X1634)/2)))</f>
        <v>1382785.9597543036</v>
      </c>
      <c r="Z1634" s="30">
        <f t="shared" ca="1" si="1000"/>
        <v>0.39553903662344492</v>
      </c>
      <c r="AA1634" s="30">
        <f t="shared" ca="1" si="1000"/>
        <v>0.17578012543841837</v>
      </c>
      <c r="AB1634" s="30">
        <f ca="1">IF(Riskregister!$E$7="",0,COUNTIF(BH$4:BH$53,"&lt;"&amp;Z1634)*IF(AA1634&lt;0.5,Riskregister!$K$7+(Riskregister!$L$7-Riskregister!$K$7)*SQRT(AA1634/2),Riskregister!$L$7-(Riskregister!$L$7-Riskregister!$K$7)*SQRT((1-AA1634)/2)))</f>
        <v>768809.51906993578</v>
      </c>
      <c r="AC1634" s="30">
        <f t="shared" ca="1" si="1001"/>
        <v>7.6463790974577783E-2</v>
      </c>
      <c r="AD1634" s="30">
        <f t="shared" ca="1" si="1001"/>
        <v>0.50462588981512779</v>
      </c>
      <c r="AE1634" s="30">
        <f ca="1">IF(Riskregister!$E$8="",0,COUNTIF(BI$4:BI$53,"&lt;"&amp;AC1634)*IF(AD1634&lt;0.5,Riskregister!$K$8+(Riskregister!$L$8-Riskregister!$K$8)*SQRT(AD1634/2),Riskregister!$L$8-(Riskregister!$L$8-Riskregister!$K$8)*SQRT((1-AD1634)/2)))</f>
        <v>2660896.1017107614</v>
      </c>
      <c r="AF1634" s="30">
        <f t="shared" ca="1" si="1002"/>
        <v>0.51974482202933658</v>
      </c>
      <c r="AG1634" s="30">
        <f t="shared" ca="1" si="1002"/>
        <v>0.43652232551264847</v>
      </c>
      <c r="AH1634" s="30">
        <f>IF(Riskregister!$E$9="",0,COUNTIF(BJ$4:BJ$53,"&lt;"&amp;AF1634)*IF(AG1634&lt;0.5,Riskregister!$K$9+(Riskregister!$L$9-Riskregister!$K$9)*SQRT(AG1634/2),Riskregister!$L$9-(Riskregister!$L$9-Riskregister!$K$9)*SQRT((1-AG1634)/2)))</f>
        <v>0</v>
      </c>
      <c r="AI1634" s="30">
        <f t="shared" ca="1" si="1003"/>
        <v>0.68633792864590204</v>
      </c>
      <c r="AJ1634" s="30">
        <f t="shared" ca="1" si="1003"/>
        <v>0.86719542145284756</v>
      </c>
      <c r="AK1634" s="30">
        <f>IF(Riskregister!$E$10="",0,COUNTIF(BK$4:BK$53,"&lt;"&amp;AI1634)*IF(AJ1634&lt;0.5,Riskregister!$K$10+(Riskregister!$L$10-Riskregister!$K$10)*SQRT(AJ1634/2),Riskregister!$L$10-(Riskregister!$L$10-Riskregister!$K$10)*SQRT((1-AJ1634)/2)))</f>
        <v>0</v>
      </c>
      <c r="AL1634" s="30">
        <f t="shared" ca="1" si="1004"/>
        <v>0.98269986006989307</v>
      </c>
      <c r="AM1634" s="30">
        <f t="shared" ca="1" si="1004"/>
        <v>0.39368517658079039</v>
      </c>
      <c r="AN1634" s="30">
        <f>IF(Riskregister!$E$11="",0,COUNTIF(BL$4:BL$53,"&lt;"&amp;AL1634)*IF(AM1634&lt;0.5,Riskregister!$K$11+(Riskregister!$L$11-Riskregister!$K$11)*SQRT(AM1634/2),Riskregister!$L$11-(Riskregister!$L$11-Riskregister!$K$11)*SQRT((1-AM1634)/2)))</f>
        <v>0</v>
      </c>
      <c r="AO1634" s="30">
        <f t="shared" ca="1" si="1005"/>
        <v>0.85192730541674355</v>
      </c>
      <c r="AP1634" s="30">
        <f t="shared" ca="1" si="1005"/>
        <v>0.64867497092764292</v>
      </c>
      <c r="AQ1634" s="30">
        <f>IF(Riskregister!$E$12="",0,COUNTIF(BM$4:BM$53,"&lt;"&amp;AO1634)*IF(AP1634&lt;0.5,Riskregister!$K$12+(Riskregister!$L$12-Riskregister!$K$12)*SQRT(AP1634/2),Riskregister!$L$12-(Riskregister!$L$12-Riskregister!$K$12)*SQRT((1-AP1634)/2)))</f>
        <v>0</v>
      </c>
      <c r="AR1634" s="30">
        <f t="shared" ca="1" si="1006"/>
        <v>0.83106550322028716</v>
      </c>
      <c r="AS1634" s="30">
        <f t="shared" ca="1" si="1006"/>
        <v>0.61501097589714393</v>
      </c>
      <c r="AT1634" s="30">
        <f>IF(Riskregister!$E$13="",0,COUNTIF(BN$4:BN$53,"&lt;"&amp;AR1634)*IF(AS1634&lt;0.5,Riskregister!$K$13+(Riskregister!$L$13-Riskregister!$K$13)*SQRT(AS1634/2),Riskregister!$L$13-(Riskregister!$L$13-Riskregister!$K$13)*SQRT((1-AS1634)/2)))</f>
        <v>0</v>
      </c>
      <c r="AU1634" s="30">
        <f t="shared" ca="1" si="1007"/>
        <v>0.46067251752147775</v>
      </c>
      <c r="AV1634" s="30">
        <f t="shared" ca="1" si="1007"/>
        <v>0.51262336514679874</v>
      </c>
      <c r="AW1634" s="30">
        <f>IF(Riskregister!$E$14="",0,COUNTIF(BO$4:BO$53,"&lt;"&amp;AU1634)*IF(AV1634&lt;0.5,Riskregister!$K$14+(Riskregister!$L$14-Riskregister!$K$14)*SQRT(AV1634/2),Riskregister!$L$14-(Riskregister!$L$14-Riskregister!$K$14)*SQRT((1-AV1634)/2)))</f>
        <v>0</v>
      </c>
      <c r="AX1634" s="30">
        <f t="shared" ca="1" si="1008"/>
        <v>0.59446611967876406</v>
      </c>
      <c r="AY1634" s="30">
        <f t="shared" ca="1" si="1008"/>
        <v>7.2061542596775774E-2</v>
      </c>
      <c r="AZ1634" s="30">
        <f>IF(Riskregister!$E$15="",0,COUNTIF(BP$4:BP$53,"&lt;"&amp;AX1634)*IF(AY1634&lt;0.5,Riskregister!$K$15+(Riskregister!$L$15-Riskregister!$K$15)*SQRT(AY1634/2),Riskregister!$L$15-(Riskregister!$L$15-Riskregister!$K$15)*SQRT((1-AY1634)/2)))</f>
        <v>0</v>
      </c>
      <c r="BA1634" s="30">
        <f t="shared" ca="1" si="1009"/>
        <v>0.22089186835596031</v>
      </c>
      <c r="BB1634" s="30">
        <f t="shared" ca="1" si="1009"/>
        <v>0.14981183916241558</v>
      </c>
      <c r="BC1634" s="30">
        <f>IF(Riskregister!$E$16="",0,COUNTIF(BQ$4:BQ$53,"&lt;"&amp;BA1634)*IF(BB1634&lt;0.5,Riskregister!$K$16+(Riskregister!$L$16-Riskregister!$K$16)*SQRT(BB1634/2),Riskregister!$L$16-(Riskregister!$L$16-Riskregister!$K$16)*SQRT((1-BB1634)/2)))</f>
        <v>0</v>
      </c>
      <c r="BD1634" s="30">
        <f t="shared" ca="1" si="997"/>
        <v>6469190.8657619413</v>
      </c>
    </row>
    <row r="1635" spans="20:56" x14ac:dyDescent="0.35">
      <c r="T1635" s="30">
        <f t="shared" ca="1" si="998"/>
        <v>0.1423701948421624</v>
      </c>
      <c r="U1635" s="30">
        <f t="shared" ca="1" si="998"/>
        <v>0.22709013570220815</v>
      </c>
      <c r="V1635" s="30">
        <f ca="1">IF(Riskregister!$E$5="",0,COUNTIF(BF$4:BF$53,"&lt;"&amp;T1635)*IF(U1635&lt;0.5,Riskregister!$K$5+(Riskregister!$L$5-Riskregister!$K$5)*SQRT(U1635/2),Riskregister!$L$5-(Riskregister!$L$5-Riskregister!$K$5)*SQRT((1-U1635)/2)))</f>
        <v>603268.04144089157</v>
      </c>
      <c r="W1635" s="30">
        <f t="shared" ca="1" si="999"/>
        <v>8.0548960682374049E-2</v>
      </c>
      <c r="X1635" s="30">
        <f t="shared" ca="1" si="999"/>
        <v>0.13678665593411543</v>
      </c>
      <c r="Y1635" s="30">
        <f ca="1">IF(Riskregister!$E$6="",0,COUNTIF(BG$4:BG$53,"&lt;"&amp;W1635)*IF(X1635&lt;0.5,Riskregister!$K$6+(Riskregister!$L$6-Riskregister!$K$6)*SQRT(X1635/2),Riskregister!$L$6-(Riskregister!$L$6-Riskregister!$K$6)*SQRT((1-X1635)/2)))</f>
        <v>0</v>
      </c>
      <c r="Z1635" s="30">
        <f t="shared" ca="1" si="1000"/>
        <v>0.49299136176050806</v>
      </c>
      <c r="AA1635" s="30">
        <f t="shared" ca="1" si="1000"/>
        <v>0.51001929343613228</v>
      </c>
      <c r="AB1635" s="30">
        <f ca="1">IF(Riskregister!$E$7="",0,COUNTIF(BH$4:BH$53,"&lt;"&amp;Z1635)*IF(AA1635&lt;0.5,Riskregister!$K$7+(Riskregister!$L$7-Riskregister!$K$7)*SQRT(AA1635/2),Riskregister!$L$7-(Riskregister!$L$7-Riskregister!$K$7)*SQRT((1-AA1635)/2)))</f>
        <v>1360573.4956364983</v>
      </c>
      <c r="AC1635" s="30">
        <f t="shared" ca="1" si="1001"/>
        <v>0.93674991004708941</v>
      </c>
      <c r="AD1635" s="30">
        <f t="shared" ca="1" si="1001"/>
        <v>0.1519919470105624</v>
      </c>
      <c r="AE1635" s="30">
        <f ca="1">IF(Riskregister!$E$8="",0,COUNTIF(BI$4:BI$53,"&lt;"&amp;AC1635)*IF(AD1635&lt;0.5,Riskregister!$K$8+(Riskregister!$L$8-Riskregister!$K$8)*SQRT(AD1635/2),Riskregister!$L$8-(Riskregister!$L$8-Riskregister!$K$8)*SQRT((1-AD1635)/2)))</f>
        <v>9573997.5540477131</v>
      </c>
      <c r="AF1635" s="30">
        <f t="shared" ca="1" si="1002"/>
        <v>0.42188968491218926</v>
      </c>
      <c r="AG1635" s="30">
        <f t="shared" ca="1" si="1002"/>
        <v>0.26542117297737966</v>
      </c>
      <c r="AH1635" s="30">
        <f>IF(Riskregister!$E$9="",0,COUNTIF(BJ$4:BJ$53,"&lt;"&amp;AF1635)*IF(AG1635&lt;0.5,Riskregister!$K$9+(Riskregister!$L$9-Riskregister!$K$9)*SQRT(AG1635/2),Riskregister!$L$9-(Riskregister!$L$9-Riskregister!$K$9)*SQRT((1-AG1635)/2)))</f>
        <v>0</v>
      </c>
      <c r="AI1635" s="30">
        <f t="shared" ca="1" si="1003"/>
        <v>0.23119487066527555</v>
      </c>
      <c r="AJ1635" s="30">
        <f t="shared" ca="1" si="1003"/>
        <v>0.41018332282184111</v>
      </c>
      <c r="AK1635" s="30">
        <f>IF(Riskregister!$E$10="",0,COUNTIF(BK$4:BK$53,"&lt;"&amp;AI1635)*IF(AJ1635&lt;0.5,Riskregister!$K$10+(Riskregister!$L$10-Riskregister!$K$10)*SQRT(AJ1635/2),Riskregister!$L$10-(Riskregister!$L$10-Riskregister!$K$10)*SQRT((1-AJ1635)/2)))</f>
        <v>0</v>
      </c>
      <c r="AL1635" s="30">
        <f t="shared" ca="1" si="1004"/>
        <v>0.21213650488141655</v>
      </c>
      <c r="AM1635" s="30">
        <f t="shared" ca="1" si="1004"/>
        <v>0.38528930788139881</v>
      </c>
      <c r="AN1635" s="30">
        <f>IF(Riskregister!$E$11="",0,COUNTIF(BL$4:BL$53,"&lt;"&amp;AL1635)*IF(AM1635&lt;0.5,Riskregister!$K$11+(Riskregister!$L$11-Riskregister!$K$11)*SQRT(AM1635/2),Riskregister!$L$11-(Riskregister!$L$11-Riskregister!$K$11)*SQRT((1-AM1635)/2)))</f>
        <v>0</v>
      </c>
      <c r="AO1635" s="30">
        <f t="shared" ca="1" si="1005"/>
        <v>0.68555982980540742</v>
      </c>
      <c r="AP1635" s="30">
        <f t="shared" ca="1" si="1005"/>
        <v>0.42594821256984572</v>
      </c>
      <c r="AQ1635" s="30">
        <f>IF(Riskregister!$E$12="",0,COUNTIF(BM$4:BM$53,"&lt;"&amp;AO1635)*IF(AP1635&lt;0.5,Riskregister!$K$12+(Riskregister!$L$12-Riskregister!$K$12)*SQRT(AP1635/2),Riskregister!$L$12-(Riskregister!$L$12-Riskregister!$K$12)*SQRT((1-AP1635)/2)))</f>
        <v>0</v>
      </c>
      <c r="AR1635" s="30">
        <f t="shared" ca="1" si="1006"/>
        <v>0.55525335287169586</v>
      </c>
      <c r="AS1635" s="30">
        <f t="shared" ca="1" si="1006"/>
        <v>0.32738162326101039</v>
      </c>
      <c r="AT1635" s="30">
        <f>IF(Riskregister!$E$13="",0,COUNTIF(BN$4:BN$53,"&lt;"&amp;AR1635)*IF(AS1635&lt;0.5,Riskregister!$K$13+(Riskregister!$L$13-Riskregister!$K$13)*SQRT(AS1635/2),Riskregister!$L$13-(Riskregister!$L$13-Riskregister!$K$13)*SQRT((1-AS1635)/2)))</f>
        <v>0</v>
      </c>
      <c r="AU1635" s="30">
        <f t="shared" ca="1" si="1007"/>
        <v>6.764645626080501E-2</v>
      </c>
      <c r="AV1635" s="30">
        <f t="shared" ca="1" si="1007"/>
        <v>0.7083712599656502</v>
      </c>
      <c r="AW1635" s="30">
        <f>IF(Riskregister!$E$14="",0,COUNTIF(BO$4:BO$53,"&lt;"&amp;AU1635)*IF(AV1635&lt;0.5,Riskregister!$K$14+(Riskregister!$L$14-Riskregister!$K$14)*SQRT(AV1635/2),Riskregister!$L$14-(Riskregister!$L$14-Riskregister!$K$14)*SQRT((1-AV1635)/2)))</f>
        <v>0</v>
      </c>
      <c r="AX1635" s="30">
        <f t="shared" ca="1" si="1008"/>
        <v>0.70750802698176818</v>
      </c>
      <c r="AY1635" s="30">
        <f t="shared" ca="1" si="1008"/>
        <v>0.90686219459097817</v>
      </c>
      <c r="AZ1635" s="30">
        <f>IF(Riskregister!$E$15="",0,COUNTIF(BP$4:BP$53,"&lt;"&amp;AX1635)*IF(AY1635&lt;0.5,Riskregister!$K$15+(Riskregister!$L$15-Riskregister!$K$15)*SQRT(AY1635/2),Riskregister!$L$15-(Riskregister!$L$15-Riskregister!$K$15)*SQRT((1-AY1635)/2)))</f>
        <v>0</v>
      </c>
      <c r="BA1635" s="30">
        <f t="shared" ca="1" si="1009"/>
        <v>0.42098733249063036</v>
      </c>
      <c r="BB1635" s="30">
        <f t="shared" ca="1" si="1009"/>
        <v>0.63252106479658043</v>
      </c>
      <c r="BC1635" s="30">
        <f>IF(Riskregister!$E$16="",0,COUNTIF(BQ$4:BQ$53,"&lt;"&amp;BA1635)*IF(BB1635&lt;0.5,Riskregister!$K$16+(Riskregister!$L$16-Riskregister!$K$16)*SQRT(BB1635/2),Riskregister!$L$16-(Riskregister!$L$16-Riskregister!$K$16)*SQRT((1-BB1635)/2)))</f>
        <v>0</v>
      </c>
      <c r="BD1635" s="30">
        <f t="shared" ca="1" si="997"/>
        <v>11537839.091125103</v>
      </c>
    </row>
    <row r="1636" spans="20:56" x14ac:dyDescent="0.35">
      <c r="T1636" s="30">
        <f t="shared" ca="1" si="998"/>
        <v>0.77707172777750377</v>
      </c>
      <c r="U1636" s="30">
        <f t="shared" ca="1" si="998"/>
        <v>9.8526264550226395E-2</v>
      </c>
      <c r="V1636" s="30">
        <f ca="1">IF(Riskregister!$E$5="",0,COUNTIF(BF$4:BF$53,"&lt;"&amp;T1636)*IF(U1636&lt;0.5,Riskregister!$K$5+(Riskregister!$L$5-Riskregister!$K$5)*SQRT(U1636/2),Riskregister!$L$5-(Riskregister!$L$5-Riskregister!$K$5)*SQRT((1-U1636)/2)))</f>
        <v>1249394.2401978227</v>
      </c>
      <c r="W1636" s="30">
        <f t="shared" ca="1" si="999"/>
        <v>0.68624293281550486</v>
      </c>
      <c r="X1636" s="30">
        <f t="shared" ca="1" si="999"/>
        <v>0.75939652573697602</v>
      </c>
      <c r="Y1636" s="30">
        <f ca="1">IF(Riskregister!$E$6="",0,COUNTIF(BG$4:BG$53,"&lt;"&amp;W1636)*IF(X1636&lt;0.5,Riskregister!$K$6+(Riskregister!$L$6-Riskregister!$K$6)*SQRT(X1636/2),Riskregister!$L$6-(Riskregister!$L$6-Riskregister!$K$6)*SQRT((1-X1636)/2)))</f>
        <v>2751356.5307805454</v>
      </c>
      <c r="Z1636" s="30">
        <f t="shared" ca="1" si="1000"/>
        <v>0.13211535740251412</v>
      </c>
      <c r="AA1636" s="30">
        <f t="shared" ca="1" si="1000"/>
        <v>0.78002163346011355</v>
      </c>
      <c r="AB1636" s="30">
        <f ca="1">IF(Riskregister!$E$7="",0,COUNTIF(BH$4:BH$53,"&lt;"&amp;Z1636)*IF(AA1636&lt;0.5,Riskregister!$K$7+(Riskregister!$L$7-Riskregister!$K$7)*SQRT(AA1636/2),Riskregister!$L$7-(Riskregister!$L$7-Riskregister!$K$7)*SQRT((1-AA1636)/2)))</f>
        <v>1135695.3594792653</v>
      </c>
      <c r="AC1636" s="30">
        <f t="shared" ca="1" si="1001"/>
        <v>0.46935826716945461</v>
      </c>
      <c r="AD1636" s="30">
        <f t="shared" ca="1" si="1001"/>
        <v>0.40420047775464685</v>
      </c>
      <c r="AE1636" s="30">
        <f ca="1">IF(Riskregister!$E$8="",0,COUNTIF(BI$4:BI$53,"&lt;"&amp;AC1636)*IF(AD1636&lt;0.5,Riskregister!$K$8+(Riskregister!$L$8-Riskregister!$K$8)*SQRT(AD1636/2),Riskregister!$L$8-(Riskregister!$L$8-Riskregister!$K$8)*SQRT((1-AD1636)/2)))</f>
        <v>4825822.6544899279</v>
      </c>
      <c r="AF1636" s="30">
        <f t="shared" ca="1" si="1002"/>
        <v>0.28753742977329744</v>
      </c>
      <c r="AG1636" s="30">
        <f t="shared" ca="1" si="1002"/>
        <v>0.61812049041155492</v>
      </c>
      <c r="AH1636" s="30">
        <f>IF(Riskregister!$E$9="",0,COUNTIF(BJ$4:BJ$53,"&lt;"&amp;AF1636)*IF(AG1636&lt;0.5,Riskregister!$K$9+(Riskregister!$L$9-Riskregister!$K$9)*SQRT(AG1636/2),Riskregister!$L$9-(Riskregister!$L$9-Riskregister!$K$9)*SQRT((1-AG1636)/2)))</f>
        <v>0</v>
      </c>
      <c r="AI1636" s="30">
        <f t="shared" ca="1" si="1003"/>
        <v>0.72418056196621161</v>
      </c>
      <c r="AJ1636" s="30">
        <f t="shared" ca="1" si="1003"/>
        <v>0.30743420268096555</v>
      </c>
      <c r="AK1636" s="30">
        <f>IF(Riskregister!$E$10="",0,COUNTIF(BK$4:BK$53,"&lt;"&amp;AI1636)*IF(AJ1636&lt;0.5,Riskregister!$K$10+(Riskregister!$L$10-Riskregister!$K$10)*SQRT(AJ1636/2),Riskregister!$L$10-(Riskregister!$L$10-Riskregister!$K$10)*SQRT((1-AJ1636)/2)))</f>
        <v>0</v>
      </c>
      <c r="AL1636" s="30">
        <f t="shared" ca="1" si="1004"/>
        <v>0.9286235507403815</v>
      </c>
      <c r="AM1636" s="30">
        <f t="shared" ca="1" si="1004"/>
        <v>0.30229683450855072</v>
      </c>
      <c r="AN1636" s="30">
        <f>IF(Riskregister!$E$11="",0,COUNTIF(BL$4:BL$53,"&lt;"&amp;AL1636)*IF(AM1636&lt;0.5,Riskregister!$K$11+(Riskregister!$L$11-Riskregister!$K$11)*SQRT(AM1636/2),Riskregister!$L$11-(Riskregister!$L$11-Riskregister!$K$11)*SQRT((1-AM1636)/2)))</f>
        <v>0</v>
      </c>
      <c r="AO1636" s="30">
        <f t="shared" ca="1" si="1005"/>
        <v>0.37730110296636243</v>
      </c>
      <c r="AP1636" s="30">
        <f t="shared" ca="1" si="1005"/>
        <v>0.70305180376373999</v>
      </c>
      <c r="AQ1636" s="30">
        <f>IF(Riskregister!$E$12="",0,COUNTIF(BM$4:BM$53,"&lt;"&amp;AO1636)*IF(AP1636&lt;0.5,Riskregister!$K$12+(Riskregister!$L$12-Riskregister!$K$12)*SQRT(AP1636/2),Riskregister!$L$12-(Riskregister!$L$12-Riskregister!$K$12)*SQRT((1-AP1636)/2)))</f>
        <v>0</v>
      </c>
      <c r="AR1636" s="30">
        <f t="shared" ca="1" si="1006"/>
        <v>0.98037490823452678</v>
      </c>
      <c r="AS1636" s="30">
        <f t="shared" ca="1" si="1006"/>
        <v>0.56603459914499687</v>
      </c>
      <c r="AT1636" s="30">
        <f>IF(Riskregister!$E$13="",0,COUNTIF(BN$4:BN$53,"&lt;"&amp;AR1636)*IF(AS1636&lt;0.5,Riskregister!$K$13+(Riskregister!$L$13-Riskregister!$K$13)*SQRT(AS1636/2),Riskregister!$L$13-(Riskregister!$L$13-Riskregister!$K$13)*SQRT((1-AS1636)/2)))</f>
        <v>0</v>
      </c>
      <c r="AU1636" s="30">
        <f t="shared" ca="1" si="1007"/>
        <v>0.77123884672241949</v>
      </c>
      <c r="AV1636" s="30">
        <f t="shared" ca="1" si="1007"/>
        <v>5.9660430993089264E-3</v>
      </c>
      <c r="AW1636" s="30">
        <f>IF(Riskregister!$E$14="",0,COUNTIF(BO$4:BO$53,"&lt;"&amp;AU1636)*IF(AV1636&lt;0.5,Riskregister!$K$14+(Riskregister!$L$14-Riskregister!$K$14)*SQRT(AV1636/2),Riskregister!$L$14-(Riskregister!$L$14-Riskregister!$K$14)*SQRT((1-AV1636)/2)))</f>
        <v>0</v>
      </c>
      <c r="AX1636" s="30">
        <f t="shared" ca="1" si="1008"/>
        <v>0.17771300243936483</v>
      </c>
      <c r="AY1636" s="30">
        <f t="shared" ca="1" si="1008"/>
        <v>0.8276332950086136</v>
      </c>
      <c r="AZ1636" s="30">
        <f>IF(Riskregister!$E$15="",0,COUNTIF(BP$4:BP$53,"&lt;"&amp;AX1636)*IF(AY1636&lt;0.5,Riskregister!$K$15+(Riskregister!$L$15-Riskregister!$K$15)*SQRT(AY1636/2),Riskregister!$L$15-(Riskregister!$L$15-Riskregister!$K$15)*SQRT((1-AY1636)/2)))</f>
        <v>0</v>
      </c>
      <c r="BA1636" s="30">
        <f t="shared" ca="1" si="1009"/>
        <v>0.77037900349358157</v>
      </c>
      <c r="BB1636" s="30">
        <f t="shared" ca="1" si="1009"/>
        <v>0.98124508694444157</v>
      </c>
      <c r="BC1636" s="30">
        <f>IF(Riskregister!$E$16="",0,COUNTIF(BQ$4:BQ$53,"&lt;"&amp;BA1636)*IF(BB1636&lt;0.5,Riskregister!$K$16+(Riskregister!$L$16-Riskregister!$K$16)*SQRT(BB1636/2),Riskregister!$L$16-(Riskregister!$L$16-Riskregister!$K$16)*SQRT((1-BB1636)/2)))</f>
        <v>0</v>
      </c>
      <c r="BD1636" s="30">
        <f t="shared" ca="1" si="997"/>
        <v>9962268.7849475611</v>
      </c>
    </row>
    <row r="1637" spans="20:56" x14ac:dyDescent="0.35">
      <c r="T1637" s="30">
        <f t="shared" ca="1" si="998"/>
        <v>0.36012887039434405</v>
      </c>
      <c r="U1637" s="30">
        <f t="shared" ca="1" si="998"/>
        <v>0.68271473803577298</v>
      </c>
      <c r="V1637" s="30">
        <f ca="1">IF(Riskregister!$E$5="",0,COUNTIF(BF$4:BF$53,"&lt;"&amp;T1637)*IF(U1637&lt;0.5,Riskregister!$K$5+(Riskregister!$L$5-Riskregister!$K$5)*SQRT(U1637/2),Riskregister!$L$5-(Riskregister!$L$5-Riskregister!$K$5)*SQRT((1-U1637)/2)))</f>
        <v>1262295.4389584353</v>
      </c>
      <c r="W1637" s="30">
        <f t="shared" ca="1" si="999"/>
        <v>0.65766229348406846</v>
      </c>
      <c r="X1637" s="30">
        <f t="shared" ca="1" si="999"/>
        <v>0.87829318510325383</v>
      </c>
      <c r="Y1637" s="30">
        <f ca="1">IF(Riskregister!$E$6="",0,COUNTIF(BG$4:BG$53,"&lt;"&amp;W1637)*IF(X1637&lt;0.5,Riskregister!$K$6+(Riskregister!$L$6-Riskregister!$K$6)*SQRT(X1637/2),Riskregister!$L$6-(Riskregister!$L$6-Riskregister!$K$6)*SQRT((1-X1637)/2)))</f>
        <v>3111934.5967042092</v>
      </c>
      <c r="Z1637" s="30">
        <f t="shared" ca="1" si="1000"/>
        <v>0.98989958170891645</v>
      </c>
      <c r="AA1637" s="30">
        <f t="shared" ca="1" si="1000"/>
        <v>0.69097662009957772</v>
      </c>
      <c r="AB1637" s="30">
        <f ca="1">IF(Riskregister!$E$7="",0,COUNTIF(BH$4:BH$53,"&lt;"&amp;Z1637)*IF(AA1637&lt;0.5,Riskregister!$K$7+(Riskregister!$L$7-Riskregister!$K$7)*SQRT(AA1637/2),Riskregister!$L$7-(Riskregister!$L$7-Riskregister!$K$7)*SQRT((1-AA1637)/2)))</f>
        <v>3411487.1369782528</v>
      </c>
      <c r="AC1637" s="30">
        <f t="shared" ca="1" si="1001"/>
        <v>0.34694369962051275</v>
      </c>
      <c r="AD1637" s="30">
        <f t="shared" ca="1" si="1001"/>
        <v>0.79890297169014901</v>
      </c>
      <c r="AE1637" s="30">
        <f ca="1">IF(Riskregister!$E$8="",0,COUNTIF(BI$4:BI$53,"&lt;"&amp;AC1637)*IF(AD1637&lt;0.5,Riskregister!$K$8+(Riskregister!$L$8-Riskregister!$K$8)*SQRT(AD1637/2),Riskregister!$L$8-(Riskregister!$L$8-Riskregister!$K$8)*SQRT((1-AD1637)/2)))</f>
        <v>7019317.7440845501</v>
      </c>
      <c r="AF1637" s="30">
        <f t="shared" ca="1" si="1002"/>
        <v>0.54762135184441085</v>
      </c>
      <c r="AG1637" s="30">
        <f t="shared" ca="1" si="1002"/>
        <v>0.25507493731375519</v>
      </c>
      <c r="AH1637" s="30">
        <f>IF(Riskregister!$E$9="",0,COUNTIF(BJ$4:BJ$53,"&lt;"&amp;AF1637)*IF(AG1637&lt;0.5,Riskregister!$K$9+(Riskregister!$L$9-Riskregister!$K$9)*SQRT(AG1637/2),Riskregister!$L$9-(Riskregister!$L$9-Riskregister!$K$9)*SQRT((1-AG1637)/2)))</f>
        <v>0</v>
      </c>
      <c r="AI1637" s="30">
        <f t="shared" ca="1" si="1003"/>
        <v>0.57849583153824768</v>
      </c>
      <c r="AJ1637" s="30">
        <f t="shared" ca="1" si="1003"/>
        <v>0.20271249437731409</v>
      </c>
      <c r="AK1637" s="30">
        <f>IF(Riskregister!$E$10="",0,COUNTIF(BK$4:BK$53,"&lt;"&amp;AI1637)*IF(AJ1637&lt;0.5,Riskregister!$K$10+(Riskregister!$L$10-Riskregister!$K$10)*SQRT(AJ1637/2),Riskregister!$L$10-(Riskregister!$L$10-Riskregister!$K$10)*SQRT((1-AJ1637)/2)))</f>
        <v>0</v>
      </c>
      <c r="AL1637" s="30">
        <f t="shared" ca="1" si="1004"/>
        <v>0.83594713130551868</v>
      </c>
      <c r="AM1637" s="30">
        <f t="shared" ca="1" si="1004"/>
        <v>0.97652472169872595</v>
      </c>
      <c r="AN1637" s="30">
        <f>IF(Riskregister!$E$11="",0,COUNTIF(BL$4:BL$53,"&lt;"&amp;AL1637)*IF(AM1637&lt;0.5,Riskregister!$K$11+(Riskregister!$L$11-Riskregister!$K$11)*SQRT(AM1637/2),Riskregister!$L$11-(Riskregister!$L$11-Riskregister!$K$11)*SQRT((1-AM1637)/2)))</f>
        <v>0</v>
      </c>
      <c r="AO1637" s="30">
        <f t="shared" ca="1" si="1005"/>
        <v>0.71614163153098653</v>
      </c>
      <c r="AP1637" s="30">
        <f t="shared" ca="1" si="1005"/>
        <v>0.79035031483524165</v>
      </c>
      <c r="AQ1637" s="30">
        <f>IF(Riskregister!$E$12="",0,COUNTIF(BM$4:BM$53,"&lt;"&amp;AO1637)*IF(AP1637&lt;0.5,Riskregister!$K$12+(Riskregister!$L$12-Riskregister!$K$12)*SQRT(AP1637/2),Riskregister!$L$12-(Riskregister!$L$12-Riskregister!$K$12)*SQRT((1-AP1637)/2)))</f>
        <v>0</v>
      </c>
      <c r="AR1637" s="30">
        <f t="shared" ca="1" si="1006"/>
        <v>0.33345432094610417</v>
      </c>
      <c r="AS1637" s="30">
        <f t="shared" ca="1" si="1006"/>
        <v>0.18973730992048921</v>
      </c>
      <c r="AT1637" s="30">
        <f>IF(Riskregister!$E$13="",0,COUNTIF(BN$4:BN$53,"&lt;"&amp;AR1637)*IF(AS1637&lt;0.5,Riskregister!$K$13+(Riskregister!$L$13-Riskregister!$K$13)*SQRT(AS1637/2),Riskregister!$L$13-(Riskregister!$L$13-Riskregister!$K$13)*SQRT((1-AS1637)/2)))</f>
        <v>0</v>
      </c>
      <c r="AU1637" s="30">
        <f t="shared" ca="1" si="1007"/>
        <v>0.30991828668790755</v>
      </c>
      <c r="AV1637" s="30">
        <f t="shared" ca="1" si="1007"/>
        <v>0.3694638917695301</v>
      </c>
      <c r="AW1637" s="30">
        <f>IF(Riskregister!$E$14="",0,COUNTIF(BO$4:BO$53,"&lt;"&amp;AU1637)*IF(AV1637&lt;0.5,Riskregister!$K$14+(Riskregister!$L$14-Riskregister!$K$14)*SQRT(AV1637/2),Riskregister!$L$14-(Riskregister!$L$14-Riskregister!$K$14)*SQRT((1-AV1637)/2)))</f>
        <v>0</v>
      </c>
      <c r="AX1637" s="30">
        <f t="shared" ca="1" si="1008"/>
        <v>0.27817255132227725</v>
      </c>
      <c r="AY1637" s="30">
        <f t="shared" ca="1" si="1008"/>
        <v>0.89730241126829291</v>
      </c>
      <c r="AZ1637" s="30">
        <f>IF(Riskregister!$E$15="",0,COUNTIF(BP$4:BP$53,"&lt;"&amp;AX1637)*IF(AY1637&lt;0.5,Riskregister!$K$15+(Riskregister!$L$15-Riskregister!$K$15)*SQRT(AY1637/2),Riskregister!$L$15-(Riskregister!$L$15-Riskregister!$K$15)*SQRT((1-AY1637)/2)))</f>
        <v>0</v>
      </c>
      <c r="BA1637" s="30">
        <f t="shared" ca="1" si="1009"/>
        <v>0.69502376757933026</v>
      </c>
      <c r="BB1637" s="30">
        <f t="shared" ca="1" si="1009"/>
        <v>0.11912717742148782</v>
      </c>
      <c r="BC1637" s="30">
        <f>IF(Riskregister!$E$16="",0,COUNTIF(BQ$4:BQ$53,"&lt;"&amp;BA1637)*IF(BB1637&lt;0.5,Riskregister!$K$16+(Riskregister!$L$16-Riskregister!$K$16)*SQRT(BB1637/2),Riskregister!$L$16-(Riskregister!$L$16-Riskregister!$K$16)*SQRT((1-BB1637)/2)))</f>
        <v>0</v>
      </c>
      <c r="BD1637" s="30">
        <f t="shared" ca="1" si="997"/>
        <v>14805034.916725447</v>
      </c>
    </row>
    <row r="1638" spans="20:56" x14ac:dyDescent="0.35">
      <c r="T1638" s="30">
        <f t="shared" ca="1" si="998"/>
        <v>0.23873829387167866</v>
      </c>
      <c r="U1638" s="30">
        <f t="shared" ca="1" si="998"/>
        <v>0.24510054297945083</v>
      </c>
      <c r="V1638" s="30">
        <f ca="1">IF(Riskregister!$E$5="",0,COUNTIF(BF$4:BF$53,"&lt;"&amp;T1638)*IF(U1638&lt;0.5,Riskregister!$K$5+(Riskregister!$L$5-Riskregister!$K$5)*SQRT(U1638/2),Riskregister!$L$5-(Riskregister!$L$5-Riskregister!$K$5)*SQRT((1-U1638)/2)))</f>
        <v>615064.62814266793</v>
      </c>
      <c r="W1638" s="30">
        <f t="shared" ca="1" si="999"/>
        <v>0.23825352466902161</v>
      </c>
      <c r="X1638" s="30">
        <f t="shared" ca="1" si="999"/>
        <v>0.75500613774358083</v>
      </c>
      <c r="Y1638" s="30">
        <f ca="1">IF(Riskregister!$E$6="",0,COUNTIF(BG$4:BG$53,"&lt;"&amp;W1638)*IF(X1638&lt;0.5,Riskregister!$K$6+(Riskregister!$L$6-Riskregister!$K$6)*SQRT(X1638/2),Riskregister!$L$6-(Riskregister!$L$6-Riskregister!$K$6)*SQRT((1-X1638)/2)))</f>
        <v>1370007.8914340283</v>
      </c>
      <c r="Z1638" s="30">
        <f t="shared" ca="1" si="1000"/>
        <v>0.97844493109913278</v>
      </c>
      <c r="AA1638" s="30">
        <f t="shared" ca="1" si="1000"/>
        <v>0.12849199904225284</v>
      </c>
      <c r="AB1638" s="30">
        <f ca="1">IF(Riskregister!$E$7="",0,COUNTIF(BH$4:BH$53,"&lt;"&amp;Z1638)*IF(AA1638&lt;0.5,Riskregister!$K$7+(Riskregister!$L$7-Riskregister!$K$7)*SQRT(AA1638/2),Riskregister!$L$7-(Riskregister!$L$7-Riskregister!$K$7)*SQRT((1-AA1638)/2)))</f>
        <v>1664565.3721367558</v>
      </c>
      <c r="AC1638" s="30">
        <f t="shared" ca="1" si="1001"/>
        <v>0.86434472233644977</v>
      </c>
      <c r="AD1638" s="30">
        <f t="shared" ca="1" si="1001"/>
        <v>0.84701974765992083</v>
      </c>
      <c r="AE1638" s="30">
        <f ca="1">IF(Riskregister!$E$8="",0,COUNTIF(BI$4:BI$53,"&lt;"&amp;AC1638)*IF(AD1638&lt;0.5,Riskregister!$K$8+(Riskregister!$L$8-Riskregister!$K$8)*SQRT(AD1638/2),Riskregister!$L$8-(Riskregister!$L$8-Riskregister!$K$8)*SQRT((1-AD1638)/2)))</f>
        <v>18500640.633308206</v>
      </c>
      <c r="AF1638" s="30">
        <f t="shared" ca="1" si="1002"/>
        <v>9.6916398636695544E-2</v>
      </c>
      <c r="AG1638" s="30">
        <f t="shared" ca="1" si="1002"/>
        <v>0.46969840779886285</v>
      </c>
      <c r="AH1638" s="30">
        <f>IF(Riskregister!$E$9="",0,COUNTIF(BJ$4:BJ$53,"&lt;"&amp;AF1638)*IF(AG1638&lt;0.5,Riskregister!$K$9+(Riskregister!$L$9-Riskregister!$K$9)*SQRT(AG1638/2),Riskregister!$L$9-(Riskregister!$L$9-Riskregister!$K$9)*SQRT((1-AG1638)/2)))</f>
        <v>0</v>
      </c>
      <c r="AI1638" s="30">
        <f t="shared" ca="1" si="1003"/>
        <v>2.1237010304417936E-2</v>
      </c>
      <c r="AJ1638" s="30">
        <f t="shared" ca="1" si="1003"/>
        <v>0.16150724575841147</v>
      </c>
      <c r="AK1638" s="30">
        <f>IF(Riskregister!$E$10="",0,COUNTIF(BK$4:BK$53,"&lt;"&amp;AI1638)*IF(AJ1638&lt;0.5,Riskregister!$K$10+(Riskregister!$L$10-Riskregister!$K$10)*SQRT(AJ1638/2),Riskregister!$L$10-(Riskregister!$L$10-Riskregister!$K$10)*SQRT((1-AJ1638)/2)))</f>
        <v>0</v>
      </c>
      <c r="AL1638" s="30">
        <f t="shared" ca="1" si="1004"/>
        <v>7.8575276261813265E-2</v>
      </c>
      <c r="AM1638" s="30">
        <f t="shared" ca="1" si="1004"/>
        <v>0.817600334271813</v>
      </c>
      <c r="AN1638" s="30">
        <f>IF(Riskregister!$E$11="",0,COUNTIF(BL$4:BL$53,"&lt;"&amp;AL1638)*IF(AM1638&lt;0.5,Riskregister!$K$11+(Riskregister!$L$11-Riskregister!$K$11)*SQRT(AM1638/2),Riskregister!$L$11-(Riskregister!$L$11-Riskregister!$K$11)*SQRT((1-AM1638)/2)))</f>
        <v>0</v>
      </c>
      <c r="AO1638" s="30">
        <f t="shared" ca="1" si="1005"/>
        <v>0.39403572229712114</v>
      </c>
      <c r="AP1638" s="30">
        <f t="shared" ca="1" si="1005"/>
        <v>0.31711809866702778</v>
      </c>
      <c r="AQ1638" s="30">
        <f>IF(Riskregister!$E$12="",0,COUNTIF(BM$4:BM$53,"&lt;"&amp;AO1638)*IF(AP1638&lt;0.5,Riskregister!$K$12+(Riskregister!$L$12-Riskregister!$K$12)*SQRT(AP1638/2),Riskregister!$L$12-(Riskregister!$L$12-Riskregister!$K$12)*SQRT((1-AP1638)/2)))</f>
        <v>0</v>
      </c>
      <c r="AR1638" s="30">
        <f t="shared" ca="1" si="1006"/>
        <v>0.35529693786858285</v>
      </c>
      <c r="AS1638" s="30">
        <f t="shared" ca="1" si="1006"/>
        <v>0.58950338708879424</v>
      </c>
      <c r="AT1638" s="30">
        <f>IF(Riskregister!$E$13="",0,COUNTIF(BN$4:BN$53,"&lt;"&amp;AR1638)*IF(AS1638&lt;0.5,Riskregister!$K$13+(Riskregister!$L$13-Riskregister!$K$13)*SQRT(AS1638/2),Riskregister!$L$13-(Riskregister!$L$13-Riskregister!$K$13)*SQRT((1-AS1638)/2)))</f>
        <v>0</v>
      </c>
      <c r="AU1638" s="30">
        <f t="shared" ca="1" si="1007"/>
        <v>0.82035064613972208</v>
      </c>
      <c r="AV1638" s="30">
        <f t="shared" ca="1" si="1007"/>
        <v>0.54176195023137275</v>
      </c>
      <c r="AW1638" s="30">
        <f>IF(Riskregister!$E$14="",0,COUNTIF(BO$4:BO$53,"&lt;"&amp;AU1638)*IF(AV1638&lt;0.5,Riskregister!$K$14+(Riskregister!$L$14-Riskregister!$K$14)*SQRT(AV1638/2),Riskregister!$L$14-(Riskregister!$L$14-Riskregister!$K$14)*SQRT((1-AV1638)/2)))</f>
        <v>0</v>
      </c>
      <c r="AX1638" s="30">
        <f t="shared" ca="1" si="1008"/>
        <v>0.5228300437102289</v>
      </c>
      <c r="AY1638" s="30">
        <f t="shared" ca="1" si="1008"/>
        <v>0.71525521496002498</v>
      </c>
      <c r="AZ1638" s="30">
        <f>IF(Riskregister!$E$15="",0,COUNTIF(BP$4:BP$53,"&lt;"&amp;AX1638)*IF(AY1638&lt;0.5,Riskregister!$K$15+(Riskregister!$L$15-Riskregister!$K$15)*SQRT(AY1638/2),Riskregister!$L$15-(Riskregister!$L$15-Riskregister!$K$15)*SQRT((1-AY1638)/2)))</f>
        <v>0</v>
      </c>
      <c r="BA1638" s="30">
        <f t="shared" ca="1" si="1009"/>
        <v>0.82533651400581431</v>
      </c>
      <c r="BB1638" s="30">
        <f t="shared" ca="1" si="1009"/>
        <v>0.99136532514063236</v>
      </c>
      <c r="BC1638" s="30">
        <f>IF(Riskregister!$E$16="",0,COUNTIF(BQ$4:BQ$53,"&lt;"&amp;BA1638)*IF(BB1638&lt;0.5,Riskregister!$K$16+(Riskregister!$L$16-Riskregister!$K$16)*SQRT(BB1638/2),Riskregister!$L$16-(Riskregister!$L$16-Riskregister!$K$16)*SQRT((1-BB1638)/2)))</f>
        <v>0</v>
      </c>
      <c r="BD1638" s="30">
        <f t="shared" ca="1" si="997"/>
        <v>22150278.525021657</v>
      </c>
    </row>
    <row r="1639" spans="20:56" x14ac:dyDescent="0.35">
      <c r="T1639" s="30">
        <f t="shared" ca="1" si="998"/>
        <v>0.7857129647282155</v>
      </c>
      <c r="U1639" s="30">
        <f t="shared" ca="1" si="998"/>
        <v>0.1354958017810165</v>
      </c>
      <c r="V1639" s="30">
        <f ca="1">IF(Riskregister!$E$5="",0,COUNTIF(BF$4:BF$53,"&lt;"&amp;T1639)*IF(U1639&lt;0.5,Riskregister!$K$5+(Riskregister!$L$5-Riskregister!$K$5)*SQRT(U1639/2),Riskregister!$L$5-(Riskregister!$L$5-Riskregister!$K$5)*SQRT((1-U1639)/2)))</f>
        <v>1335639.6061215447</v>
      </c>
      <c r="W1639" s="30">
        <f t="shared" ca="1" si="999"/>
        <v>0.89954765668854375</v>
      </c>
      <c r="X1639" s="30">
        <f t="shared" ca="1" si="999"/>
        <v>0.70525234145305926</v>
      </c>
      <c r="Y1639" s="30">
        <f ca="1">IF(Riskregister!$E$6="",0,COUNTIF(BG$4:BG$53,"&lt;"&amp;W1639)*IF(X1639&lt;0.5,Riskregister!$K$6+(Riskregister!$L$6-Riskregister!$K$6)*SQRT(X1639/2),Riskregister!$L$6-(Riskregister!$L$6-Riskregister!$K$6)*SQRT((1-X1639)/2)))</f>
        <v>5235970.4579117279</v>
      </c>
      <c r="Z1639" s="30">
        <f t="shared" ca="1" si="1000"/>
        <v>0.62135426476721312</v>
      </c>
      <c r="AA1639" s="30">
        <f t="shared" ca="1" si="1000"/>
        <v>0.8071192692360295</v>
      </c>
      <c r="AB1639" s="30">
        <f ca="1">IF(Riskregister!$E$7="",0,COUNTIF(BH$4:BH$53,"&lt;"&amp;Z1639)*IF(AA1639&lt;0.5,Riskregister!$K$7+(Riskregister!$L$7-Riskregister!$K$7)*SQRT(AA1639/2),Riskregister!$L$7-(Riskregister!$L$7-Riskregister!$K$7)*SQRT((1-AA1639)/2)))</f>
        <v>2039156.1965781897</v>
      </c>
      <c r="AC1639" s="30">
        <f t="shared" ca="1" si="1001"/>
        <v>0.26153986170293908</v>
      </c>
      <c r="AD1639" s="30">
        <f t="shared" ca="1" si="1001"/>
        <v>0.92314604340643525</v>
      </c>
      <c r="AE1639" s="30">
        <f ca="1">IF(Riskregister!$E$8="",0,COUNTIF(BI$4:BI$53,"&lt;"&amp;AC1639)*IF(AD1639&lt;0.5,Riskregister!$K$8+(Riskregister!$L$8-Riskregister!$K$8)*SQRT(AD1639/2),Riskregister!$L$8-(Riskregister!$L$8-Riskregister!$K$8)*SQRT((1-AD1639)/2)))</f>
        <v>8157336.763729278</v>
      </c>
      <c r="AF1639" s="30">
        <f t="shared" ca="1" si="1002"/>
        <v>0.59306976832702074</v>
      </c>
      <c r="AG1639" s="30">
        <f t="shared" ca="1" si="1002"/>
        <v>0.59220957891710524</v>
      </c>
      <c r="AH1639" s="30">
        <f>IF(Riskregister!$E$9="",0,COUNTIF(BJ$4:BJ$53,"&lt;"&amp;AF1639)*IF(AG1639&lt;0.5,Riskregister!$K$9+(Riskregister!$L$9-Riskregister!$K$9)*SQRT(AG1639/2),Riskregister!$L$9-(Riskregister!$L$9-Riskregister!$K$9)*SQRT((1-AG1639)/2)))</f>
        <v>0</v>
      </c>
      <c r="AI1639" s="30">
        <f t="shared" ca="1" si="1003"/>
        <v>0.89294011764286674</v>
      </c>
      <c r="AJ1639" s="30">
        <f t="shared" ca="1" si="1003"/>
        <v>0.44990503761029932</v>
      </c>
      <c r="AK1639" s="30">
        <f>IF(Riskregister!$E$10="",0,COUNTIF(BK$4:BK$53,"&lt;"&amp;AI1639)*IF(AJ1639&lt;0.5,Riskregister!$K$10+(Riskregister!$L$10-Riskregister!$K$10)*SQRT(AJ1639/2),Riskregister!$L$10-(Riskregister!$L$10-Riskregister!$K$10)*SQRT((1-AJ1639)/2)))</f>
        <v>0</v>
      </c>
      <c r="AL1639" s="30">
        <f t="shared" ca="1" si="1004"/>
        <v>0.14734784108712895</v>
      </c>
      <c r="AM1639" s="30">
        <f t="shared" ca="1" si="1004"/>
        <v>0.40295279216730839</v>
      </c>
      <c r="AN1639" s="30">
        <f>IF(Riskregister!$E$11="",0,COUNTIF(BL$4:BL$53,"&lt;"&amp;AL1639)*IF(AM1639&lt;0.5,Riskregister!$K$11+(Riskregister!$L$11-Riskregister!$K$11)*SQRT(AM1639/2),Riskregister!$L$11-(Riskregister!$L$11-Riskregister!$K$11)*SQRT((1-AM1639)/2)))</f>
        <v>0</v>
      </c>
      <c r="AO1639" s="30">
        <f t="shared" ca="1" si="1005"/>
        <v>0.28068298533635994</v>
      </c>
      <c r="AP1639" s="30">
        <f t="shared" ca="1" si="1005"/>
        <v>0.60127922711642035</v>
      </c>
      <c r="AQ1639" s="30">
        <f>IF(Riskregister!$E$12="",0,COUNTIF(BM$4:BM$53,"&lt;"&amp;AO1639)*IF(AP1639&lt;0.5,Riskregister!$K$12+(Riskregister!$L$12-Riskregister!$K$12)*SQRT(AP1639/2),Riskregister!$L$12-(Riskregister!$L$12-Riskregister!$K$12)*SQRT((1-AP1639)/2)))</f>
        <v>0</v>
      </c>
      <c r="AR1639" s="30">
        <f t="shared" ca="1" si="1006"/>
        <v>0.74063306447888477</v>
      </c>
      <c r="AS1639" s="30">
        <f t="shared" ca="1" si="1006"/>
        <v>0.43117953185358671</v>
      </c>
      <c r="AT1639" s="30">
        <f>IF(Riskregister!$E$13="",0,COUNTIF(BN$4:BN$53,"&lt;"&amp;AR1639)*IF(AS1639&lt;0.5,Riskregister!$K$13+(Riskregister!$L$13-Riskregister!$K$13)*SQRT(AS1639/2),Riskregister!$L$13-(Riskregister!$L$13-Riskregister!$K$13)*SQRT((1-AS1639)/2)))</f>
        <v>0</v>
      </c>
      <c r="AU1639" s="30">
        <f t="shared" ca="1" si="1007"/>
        <v>0.51416233721170979</v>
      </c>
      <c r="AV1639" s="30">
        <f t="shared" ca="1" si="1007"/>
        <v>0.3395165586605281</v>
      </c>
      <c r="AW1639" s="30">
        <f>IF(Riskregister!$E$14="",0,COUNTIF(BO$4:BO$53,"&lt;"&amp;AU1639)*IF(AV1639&lt;0.5,Riskregister!$K$14+(Riskregister!$L$14-Riskregister!$K$14)*SQRT(AV1639/2),Riskregister!$L$14-(Riskregister!$L$14-Riskregister!$K$14)*SQRT((1-AV1639)/2)))</f>
        <v>0</v>
      </c>
      <c r="AX1639" s="30">
        <f t="shared" ca="1" si="1008"/>
        <v>0.94940111534077709</v>
      </c>
      <c r="AY1639" s="30">
        <f t="shared" ca="1" si="1008"/>
        <v>0.1662489474250296</v>
      </c>
      <c r="AZ1639" s="30">
        <f>IF(Riskregister!$E$15="",0,COUNTIF(BP$4:BP$53,"&lt;"&amp;AX1639)*IF(AY1639&lt;0.5,Riskregister!$K$15+(Riskregister!$L$15-Riskregister!$K$15)*SQRT(AY1639/2),Riskregister!$L$15-(Riskregister!$L$15-Riskregister!$K$15)*SQRT((1-AY1639)/2)))</f>
        <v>0</v>
      </c>
      <c r="BA1639" s="30">
        <f t="shared" ca="1" si="1009"/>
        <v>0.25879435136532203</v>
      </c>
      <c r="BB1639" s="30">
        <f t="shared" ca="1" si="1009"/>
        <v>0.70270512969857868</v>
      </c>
      <c r="BC1639" s="30">
        <f>IF(Riskregister!$E$16="",0,COUNTIF(BQ$4:BQ$53,"&lt;"&amp;BA1639)*IF(BB1639&lt;0.5,Riskregister!$K$16+(Riskregister!$L$16-Riskregister!$K$16)*SQRT(BB1639/2),Riskregister!$L$16-(Riskregister!$L$16-Riskregister!$K$16)*SQRT((1-BB1639)/2)))</f>
        <v>0</v>
      </c>
      <c r="BD1639" s="30">
        <f t="shared" ca="1" si="997"/>
        <v>16768103.024340741</v>
      </c>
    </row>
    <row r="1640" spans="20:56" x14ac:dyDescent="0.35">
      <c r="T1640" s="30">
        <f t="shared" ca="1" si="998"/>
        <v>0.53657050683482066</v>
      </c>
      <c r="U1640" s="30">
        <f t="shared" ca="1" si="998"/>
        <v>4.7895682326132172E-2</v>
      </c>
      <c r="V1640" s="30">
        <f ca="1">IF(Riskregister!$E$5="",0,COUNTIF(BF$4:BF$53,"&lt;"&amp;T1640)*IF(U1640&lt;0.5,Riskregister!$K$5+(Riskregister!$L$5-Riskregister!$K$5)*SQRT(U1640/2),Riskregister!$L$5-(Riskregister!$L$5-Riskregister!$K$5)*SQRT((1-U1640)/2)))</f>
        <v>878551.62065285875</v>
      </c>
      <c r="W1640" s="30">
        <f t="shared" ca="1" si="999"/>
        <v>9.896856046178848E-2</v>
      </c>
      <c r="X1640" s="30">
        <f t="shared" ca="1" si="999"/>
        <v>0.31613194337852657</v>
      </c>
      <c r="Y1640" s="30">
        <f ca="1">IF(Riskregister!$E$6="",0,COUNTIF(BG$4:BG$53,"&lt;"&amp;W1640)*IF(X1640&lt;0.5,Riskregister!$K$6+(Riskregister!$L$6-Riskregister!$K$6)*SQRT(X1640/2),Riskregister!$L$6-(Riskregister!$L$6-Riskregister!$K$6)*SQRT((1-X1640)/2)))</f>
        <v>0</v>
      </c>
      <c r="Z1640" s="30">
        <f t="shared" ca="1" si="1000"/>
        <v>0.5596100366934329</v>
      </c>
      <c r="AA1640" s="30">
        <f t="shared" ca="1" si="1000"/>
        <v>0.12543207321521255</v>
      </c>
      <c r="AB1640" s="30">
        <f ca="1">IF(Riskregister!$E$7="",0,COUNTIF(BH$4:BH$53,"&lt;"&amp;Z1640)*IF(AA1640&lt;0.5,Riskregister!$K$7+(Riskregister!$L$7-Riskregister!$K$7)*SQRT(AA1640/2),Riskregister!$L$7-(Riskregister!$L$7-Riskregister!$K$7)*SQRT((1-AA1640)/2)))</f>
        <v>963557.6661872596</v>
      </c>
      <c r="AC1640" s="30">
        <f t="shared" ca="1" si="1001"/>
        <v>0.7490884969550663</v>
      </c>
      <c r="AD1640" s="30">
        <f t="shared" ca="1" si="1001"/>
        <v>0.82916120577257668</v>
      </c>
      <c r="AE1640" s="30">
        <f ca="1">IF(Riskregister!$E$8="",0,COUNTIF(BI$4:BI$53,"&lt;"&amp;AC1640)*IF(AD1640&lt;0.5,Riskregister!$K$8+(Riskregister!$L$8-Riskregister!$K$8)*SQRT(AD1640/2),Riskregister!$L$8-(Riskregister!$L$8-Riskregister!$K$8)*SQRT((1-AD1640)/2)))</f>
        <v>14505399.767419813</v>
      </c>
      <c r="AF1640" s="30">
        <f t="shared" ca="1" si="1002"/>
        <v>0.77919725118929795</v>
      </c>
      <c r="AG1640" s="30">
        <f t="shared" ca="1" si="1002"/>
        <v>0.4266557523650526</v>
      </c>
      <c r="AH1640" s="30">
        <f>IF(Riskregister!$E$9="",0,COUNTIF(BJ$4:BJ$53,"&lt;"&amp;AF1640)*IF(AG1640&lt;0.5,Riskregister!$K$9+(Riskregister!$L$9-Riskregister!$K$9)*SQRT(AG1640/2),Riskregister!$L$9-(Riskregister!$L$9-Riskregister!$K$9)*SQRT((1-AG1640)/2)))</f>
        <v>0</v>
      </c>
      <c r="AI1640" s="30">
        <f t="shared" ca="1" si="1003"/>
        <v>0.76940053302142974</v>
      </c>
      <c r="AJ1640" s="30">
        <f t="shared" ca="1" si="1003"/>
        <v>0.90193935486440291</v>
      </c>
      <c r="AK1640" s="30">
        <f>IF(Riskregister!$E$10="",0,COUNTIF(BK$4:BK$53,"&lt;"&amp;AI1640)*IF(AJ1640&lt;0.5,Riskregister!$K$10+(Riskregister!$L$10-Riskregister!$K$10)*SQRT(AJ1640/2),Riskregister!$L$10-(Riskregister!$L$10-Riskregister!$K$10)*SQRT((1-AJ1640)/2)))</f>
        <v>0</v>
      </c>
      <c r="AL1640" s="30">
        <f t="shared" ca="1" si="1004"/>
        <v>0.83353059553524866</v>
      </c>
      <c r="AM1640" s="30">
        <f t="shared" ca="1" si="1004"/>
        <v>0.57949168204851986</v>
      </c>
      <c r="AN1640" s="30">
        <f>IF(Riskregister!$E$11="",0,COUNTIF(BL$4:BL$53,"&lt;"&amp;AL1640)*IF(AM1640&lt;0.5,Riskregister!$K$11+(Riskregister!$L$11-Riskregister!$K$11)*SQRT(AM1640/2),Riskregister!$L$11-(Riskregister!$L$11-Riskregister!$K$11)*SQRT((1-AM1640)/2)))</f>
        <v>0</v>
      </c>
      <c r="AO1640" s="30">
        <f t="shared" ca="1" si="1005"/>
        <v>0.97959599708711997</v>
      </c>
      <c r="AP1640" s="30">
        <f t="shared" ca="1" si="1005"/>
        <v>0.42869942831636365</v>
      </c>
      <c r="AQ1640" s="30">
        <f>IF(Riskregister!$E$12="",0,COUNTIF(BM$4:BM$53,"&lt;"&amp;AO1640)*IF(AP1640&lt;0.5,Riskregister!$K$12+(Riskregister!$L$12-Riskregister!$K$12)*SQRT(AP1640/2),Riskregister!$L$12-(Riskregister!$L$12-Riskregister!$K$12)*SQRT((1-AP1640)/2)))</f>
        <v>0</v>
      </c>
      <c r="AR1640" s="30">
        <f t="shared" ca="1" si="1006"/>
        <v>0.16084062575198799</v>
      </c>
      <c r="AS1640" s="30">
        <f t="shared" ca="1" si="1006"/>
        <v>0.68249855767996925</v>
      </c>
      <c r="AT1640" s="30">
        <f>IF(Riskregister!$E$13="",0,COUNTIF(BN$4:BN$53,"&lt;"&amp;AR1640)*IF(AS1640&lt;0.5,Riskregister!$K$13+(Riskregister!$L$13-Riskregister!$K$13)*SQRT(AS1640/2),Riskregister!$L$13-(Riskregister!$L$13-Riskregister!$K$13)*SQRT((1-AS1640)/2)))</f>
        <v>0</v>
      </c>
      <c r="AU1640" s="30">
        <f t="shared" ca="1" si="1007"/>
        <v>0.37903291837769371</v>
      </c>
      <c r="AV1640" s="30">
        <f t="shared" ca="1" si="1007"/>
        <v>0.61638484609435884</v>
      </c>
      <c r="AW1640" s="30">
        <f>IF(Riskregister!$E$14="",0,COUNTIF(BO$4:BO$53,"&lt;"&amp;AU1640)*IF(AV1640&lt;0.5,Riskregister!$K$14+(Riskregister!$L$14-Riskregister!$K$14)*SQRT(AV1640/2),Riskregister!$L$14-(Riskregister!$L$14-Riskregister!$K$14)*SQRT((1-AV1640)/2)))</f>
        <v>0</v>
      </c>
      <c r="AX1640" s="30">
        <f t="shared" ca="1" si="1008"/>
        <v>0.86356889977877216</v>
      </c>
      <c r="AY1640" s="30">
        <f t="shared" ca="1" si="1008"/>
        <v>8.1421035102510975E-2</v>
      </c>
      <c r="AZ1640" s="30">
        <f>IF(Riskregister!$E$15="",0,COUNTIF(BP$4:BP$53,"&lt;"&amp;AX1640)*IF(AY1640&lt;0.5,Riskregister!$K$15+(Riskregister!$L$15-Riskregister!$K$15)*SQRT(AY1640/2),Riskregister!$L$15-(Riskregister!$L$15-Riskregister!$K$15)*SQRT((1-AY1640)/2)))</f>
        <v>0</v>
      </c>
      <c r="BA1640" s="30">
        <f t="shared" ca="1" si="1009"/>
        <v>0.14934842249389535</v>
      </c>
      <c r="BB1640" s="30">
        <f t="shared" ca="1" si="1009"/>
        <v>0.24509169999634739</v>
      </c>
      <c r="BC1640" s="30">
        <f>IF(Riskregister!$E$16="",0,COUNTIF(BQ$4:BQ$53,"&lt;"&amp;BA1640)*IF(BB1640&lt;0.5,Riskregister!$K$16+(Riskregister!$L$16-Riskregister!$K$16)*SQRT(BB1640/2),Riskregister!$L$16-(Riskregister!$L$16-Riskregister!$K$16)*SQRT((1-BB1640)/2)))</f>
        <v>0</v>
      </c>
      <c r="BD1640" s="30">
        <f t="shared" ca="1" si="997"/>
        <v>16347509.054259932</v>
      </c>
    </row>
    <row r="1641" spans="20:56" x14ac:dyDescent="0.35">
      <c r="T1641" s="30">
        <f t="shared" ca="1" si="998"/>
        <v>0.26274070475395039</v>
      </c>
      <c r="U1641" s="30">
        <f t="shared" ca="1" si="998"/>
        <v>0.88789770827366143</v>
      </c>
      <c r="V1641" s="30">
        <f ca="1">IF(Riskregister!$E$5="",0,COUNTIF(BF$4:BF$53,"&lt;"&amp;T1641)*IF(U1641&lt;0.5,Riskregister!$K$5+(Riskregister!$L$5-Riskregister!$K$5)*SQRT(U1641/2),Riskregister!$L$5-(Riskregister!$L$5-Riskregister!$K$5)*SQRT((1-U1641)/2)))</f>
        <v>986923.89118165523</v>
      </c>
      <c r="W1641" s="30">
        <f t="shared" ca="1" si="999"/>
        <v>0.30644487304458901</v>
      </c>
      <c r="X1641" s="30">
        <f t="shared" ca="1" si="999"/>
        <v>0.96789557843896878</v>
      </c>
      <c r="Y1641" s="30">
        <f ca="1">IF(Riskregister!$E$6="",0,COUNTIF(BG$4:BG$53,"&lt;"&amp;W1641)*IF(X1641&lt;0.5,Riskregister!$K$6+(Riskregister!$L$6-Riskregister!$K$6)*SQRT(X1641/2),Riskregister!$L$6-(Riskregister!$L$6-Riskregister!$K$6)*SQRT((1-X1641)/2)))</f>
        <v>1771944.8248145406</v>
      </c>
      <c r="Z1641" s="30">
        <f t="shared" ca="1" si="1000"/>
        <v>0.77465231223029551</v>
      </c>
      <c r="AA1641" s="30">
        <f t="shared" ca="1" si="1000"/>
        <v>0.5724879836695016</v>
      </c>
      <c r="AB1641" s="30">
        <f ca="1">IF(Riskregister!$E$7="",0,COUNTIF(BH$4:BH$53,"&lt;"&amp;Z1641)*IF(AA1641&lt;0.5,Riskregister!$K$7+(Riskregister!$L$7-Riskregister!$K$7)*SQRT(AA1641/2),Riskregister!$L$7-(Riskregister!$L$7-Riskregister!$K$7)*SQRT((1-AA1641)/2)))</f>
        <v>1905454.865979732</v>
      </c>
      <c r="AC1641" s="30">
        <f t="shared" ca="1" si="1001"/>
        <v>0.76946484367878831</v>
      </c>
      <c r="AD1641" s="30">
        <f t="shared" ca="1" si="1001"/>
        <v>1.6340039282632057E-2</v>
      </c>
      <c r="AE1641" s="30">
        <f ca="1">IF(Riskregister!$E$8="",0,COUNTIF(BI$4:BI$53,"&lt;"&amp;AC1641)*IF(AD1641&lt;0.5,Riskregister!$K$8+(Riskregister!$L$8-Riskregister!$K$8)*SQRT(AD1641/2),Riskregister!$L$8-(Riskregister!$L$8-Riskregister!$K$8)*SQRT((1-AD1641)/2)))</f>
        <v>2899297.4260048582</v>
      </c>
      <c r="AF1641" s="30">
        <f t="shared" ca="1" si="1002"/>
        <v>0.48292818562867756</v>
      </c>
      <c r="AG1641" s="30">
        <f t="shared" ca="1" si="1002"/>
        <v>0.2477589436724541</v>
      </c>
      <c r="AH1641" s="30">
        <f>IF(Riskregister!$E$9="",0,COUNTIF(BJ$4:BJ$53,"&lt;"&amp;AF1641)*IF(AG1641&lt;0.5,Riskregister!$K$9+(Riskregister!$L$9-Riskregister!$K$9)*SQRT(AG1641/2),Riskregister!$L$9-(Riskregister!$L$9-Riskregister!$K$9)*SQRT((1-AG1641)/2)))</f>
        <v>0</v>
      </c>
      <c r="AI1641" s="30">
        <f t="shared" ca="1" si="1003"/>
        <v>0.80589376120104572</v>
      </c>
      <c r="AJ1641" s="30">
        <f t="shared" ca="1" si="1003"/>
        <v>0.86396395637820567</v>
      </c>
      <c r="AK1641" s="30">
        <f>IF(Riskregister!$E$10="",0,COUNTIF(BK$4:BK$53,"&lt;"&amp;AI1641)*IF(AJ1641&lt;0.5,Riskregister!$K$10+(Riskregister!$L$10-Riskregister!$K$10)*SQRT(AJ1641/2),Riskregister!$L$10-(Riskregister!$L$10-Riskregister!$K$10)*SQRT((1-AJ1641)/2)))</f>
        <v>0</v>
      </c>
      <c r="AL1641" s="30">
        <f t="shared" ca="1" si="1004"/>
        <v>0.97642467461728522</v>
      </c>
      <c r="AM1641" s="30">
        <f t="shared" ca="1" si="1004"/>
        <v>0.64695847395581063</v>
      </c>
      <c r="AN1641" s="30">
        <f>IF(Riskregister!$E$11="",0,COUNTIF(BL$4:BL$53,"&lt;"&amp;AL1641)*IF(AM1641&lt;0.5,Riskregister!$K$11+(Riskregister!$L$11-Riskregister!$K$11)*SQRT(AM1641/2),Riskregister!$L$11-(Riskregister!$L$11-Riskregister!$K$11)*SQRT((1-AM1641)/2)))</f>
        <v>0</v>
      </c>
      <c r="AO1641" s="30">
        <f t="shared" ca="1" si="1005"/>
        <v>0.34737769213015113</v>
      </c>
      <c r="AP1641" s="30">
        <f t="shared" ca="1" si="1005"/>
        <v>0.65130564482746089</v>
      </c>
      <c r="AQ1641" s="30">
        <f>IF(Riskregister!$E$12="",0,COUNTIF(BM$4:BM$53,"&lt;"&amp;AO1641)*IF(AP1641&lt;0.5,Riskregister!$K$12+(Riskregister!$L$12-Riskregister!$K$12)*SQRT(AP1641/2),Riskregister!$L$12-(Riskregister!$L$12-Riskregister!$K$12)*SQRT((1-AP1641)/2)))</f>
        <v>0</v>
      </c>
      <c r="AR1641" s="30">
        <f t="shared" ca="1" si="1006"/>
        <v>0.48696751697176643</v>
      </c>
      <c r="AS1641" s="30">
        <f t="shared" ca="1" si="1006"/>
        <v>3.5219801161459729E-2</v>
      </c>
      <c r="AT1641" s="30">
        <f>IF(Riskregister!$E$13="",0,COUNTIF(BN$4:BN$53,"&lt;"&amp;AR1641)*IF(AS1641&lt;0.5,Riskregister!$K$13+(Riskregister!$L$13-Riskregister!$K$13)*SQRT(AS1641/2),Riskregister!$L$13-(Riskregister!$L$13-Riskregister!$K$13)*SQRT((1-AS1641)/2)))</f>
        <v>0</v>
      </c>
      <c r="AU1641" s="30">
        <f t="shared" ca="1" si="1007"/>
        <v>0.60131185427400757</v>
      </c>
      <c r="AV1641" s="30">
        <f t="shared" ca="1" si="1007"/>
        <v>0.63118223024220232</v>
      </c>
      <c r="AW1641" s="30">
        <f>IF(Riskregister!$E$14="",0,COUNTIF(BO$4:BO$53,"&lt;"&amp;AU1641)*IF(AV1641&lt;0.5,Riskregister!$K$14+(Riskregister!$L$14-Riskregister!$K$14)*SQRT(AV1641/2),Riskregister!$L$14-(Riskregister!$L$14-Riskregister!$K$14)*SQRT((1-AV1641)/2)))</f>
        <v>0</v>
      </c>
      <c r="AX1641" s="30">
        <f t="shared" ca="1" si="1008"/>
        <v>0.99054764858606081</v>
      </c>
      <c r="AY1641" s="30">
        <f t="shared" ca="1" si="1008"/>
        <v>0.11037738025049182</v>
      </c>
      <c r="AZ1641" s="30">
        <f>IF(Riskregister!$E$15="",0,COUNTIF(BP$4:BP$53,"&lt;"&amp;AX1641)*IF(AY1641&lt;0.5,Riskregister!$K$15+(Riskregister!$L$15-Riskregister!$K$15)*SQRT(AY1641/2),Riskregister!$L$15-(Riskregister!$L$15-Riskregister!$K$15)*SQRT((1-AY1641)/2)))</f>
        <v>0</v>
      </c>
      <c r="BA1641" s="30">
        <f t="shared" ca="1" si="1009"/>
        <v>0.32148600671900363</v>
      </c>
      <c r="BB1641" s="30">
        <f t="shared" ca="1" si="1009"/>
        <v>0.4940421842852305</v>
      </c>
      <c r="BC1641" s="30">
        <f>IF(Riskregister!$E$16="",0,COUNTIF(BQ$4:BQ$53,"&lt;"&amp;BA1641)*IF(BB1641&lt;0.5,Riskregister!$K$16+(Riskregister!$L$16-Riskregister!$K$16)*SQRT(BB1641/2),Riskregister!$L$16-(Riskregister!$L$16-Riskregister!$K$16)*SQRT((1-BB1641)/2)))</f>
        <v>0</v>
      </c>
      <c r="BD1641" s="30">
        <f t="shared" ca="1" si="997"/>
        <v>7563621.0079807863</v>
      </c>
    </row>
    <row r="1642" spans="20:56" x14ac:dyDescent="0.35">
      <c r="T1642" s="30">
        <f t="shared" ca="1" si="998"/>
        <v>0.66117078414774333</v>
      </c>
      <c r="U1642" s="30">
        <f t="shared" ca="1" si="998"/>
        <v>0.13475821021118395</v>
      </c>
      <c r="V1642" s="30">
        <f ca="1">IF(Riskregister!$E$5="",0,COUNTIF(BF$4:BF$53,"&lt;"&amp;T1642)*IF(U1642&lt;0.5,Riskregister!$K$5+(Riskregister!$L$5-Riskregister!$K$5)*SQRT(U1642/2),Riskregister!$L$5-(Riskregister!$L$5-Riskregister!$K$5)*SQRT((1-U1642)/2)))</f>
        <v>1067234.7381585813</v>
      </c>
      <c r="W1642" s="30">
        <f t="shared" ca="1" si="999"/>
        <v>0.31548284691062078</v>
      </c>
      <c r="X1642" s="30">
        <f t="shared" ca="1" si="999"/>
        <v>0.70840992824312798</v>
      </c>
      <c r="Y1642" s="30">
        <f ca="1">IF(Riskregister!$E$6="",0,COUNTIF(BG$4:BG$53,"&lt;"&amp;W1642)*IF(X1642&lt;0.5,Riskregister!$K$6+(Riskregister!$L$6-Riskregister!$K$6)*SQRT(X1642/2),Riskregister!$L$6-(Riskregister!$L$6-Riskregister!$K$6)*SQRT((1-X1642)/2)))</f>
        <v>1312703.909333006</v>
      </c>
      <c r="Z1642" s="30">
        <f t="shared" ca="1" si="1000"/>
        <v>0.76867726590994279</v>
      </c>
      <c r="AA1642" s="30">
        <f t="shared" ca="1" si="1000"/>
        <v>0.53819349105515257</v>
      </c>
      <c r="AB1642" s="30">
        <f ca="1">IF(Riskregister!$E$7="",0,COUNTIF(BH$4:BH$53,"&lt;"&amp;Z1642)*IF(AA1642&lt;0.5,Riskregister!$K$7+(Riskregister!$L$7-Riskregister!$K$7)*SQRT(AA1642/2),Riskregister!$L$7-(Riskregister!$L$7-Riskregister!$K$7)*SQRT((1-AA1642)/2)))</f>
        <v>1854532.9751109462</v>
      </c>
      <c r="AC1642" s="30">
        <f t="shared" ca="1" si="1001"/>
        <v>0.30706968035140891</v>
      </c>
      <c r="AD1642" s="30">
        <f t="shared" ca="1" si="1001"/>
        <v>0.95381060460594802</v>
      </c>
      <c r="AE1642" s="30">
        <f ca="1">IF(Riskregister!$E$8="",0,COUNTIF(BI$4:BI$53,"&lt;"&amp;AC1642)*IF(AD1642&lt;0.5,Riskregister!$K$8+(Riskregister!$L$8-Riskregister!$K$8)*SQRT(AD1642/2),Riskregister!$L$8-(Riskregister!$L$8-Riskregister!$K$8)*SQRT((1-AD1642)/2)))</f>
        <v>8571487.665958317</v>
      </c>
      <c r="AF1642" s="30">
        <f t="shared" ca="1" si="1002"/>
        <v>0.48237323963068957</v>
      </c>
      <c r="AG1642" s="30">
        <f t="shared" ca="1" si="1002"/>
        <v>0.56959535024479069</v>
      </c>
      <c r="AH1642" s="30">
        <f>IF(Riskregister!$E$9="",0,COUNTIF(BJ$4:BJ$53,"&lt;"&amp;AF1642)*IF(AG1642&lt;0.5,Riskregister!$K$9+(Riskregister!$L$9-Riskregister!$K$9)*SQRT(AG1642/2),Riskregister!$L$9-(Riskregister!$L$9-Riskregister!$K$9)*SQRT((1-AG1642)/2)))</f>
        <v>0</v>
      </c>
      <c r="AI1642" s="30">
        <f t="shared" ca="1" si="1003"/>
        <v>0.47270491716761176</v>
      </c>
      <c r="AJ1642" s="30">
        <f t="shared" ca="1" si="1003"/>
        <v>0.50761736192597884</v>
      </c>
      <c r="AK1642" s="30">
        <f>IF(Riskregister!$E$10="",0,COUNTIF(BK$4:BK$53,"&lt;"&amp;AI1642)*IF(AJ1642&lt;0.5,Riskregister!$K$10+(Riskregister!$L$10-Riskregister!$K$10)*SQRT(AJ1642/2),Riskregister!$L$10-(Riskregister!$L$10-Riskregister!$K$10)*SQRT((1-AJ1642)/2)))</f>
        <v>0</v>
      </c>
      <c r="AL1642" s="30">
        <f t="shared" ca="1" si="1004"/>
        <v>0.72415107145037427</v>
      </c>
      <c r="AM1642" s="30">
        <f t="shared" ca="1" si="1004"/>
        <v>0.45949583381014625</v>
      </c>
      <c r="AN1642" s="30">
        <f>IF(Riskregister!$E$11="",0,COUNTIF(BL$4:BL$53,"&lt;"&amp;AL1642)*IF(AM1642&lt;0.5,Riskregister!$K$11+(Riskregister!$L$11-Riskregister!$K$11)*SQRT(AM1642/2),Riskregister!$L$11-(Riskregister!$L$11-Riskregister!$K$11)*SQRT((1-AM1642)/2)))</f>
        <v>0</v>
      </c>
      <c r="AO1642" s="30">
        <f t="shared" ca="1" si="1005"/>
        <v>4.5699307476504969E-2</v>
      </c>
      <c r="AP1642" s="30">
        <f t="shared" ca="1" si="1005"/>
        <v>0.7957788502032046</v>
      </c>
      <c r="AQ1642" s="30">
        <f>IF(Riskregister!$E$12="",0,COUNTIF(BM$4:BM$53,"&lt;"&amp;AO1642)*IF(AP1642&lt;0.5,Riskregister!$K$12+(Riskregister!$L$12-Riskregister!$K$12)*SQRT(AP1642/2),Riskregister!$L$12-(Riskregister!$L$12-Riskregister!$K$12)*SQRT((1-AP1642)/2)))</f>
        <v>0</v>
      </c>
      <c r="AR1642" s="30">
        <f t="shared" ca="1" si="1006"/>
        <v>0.69093503082920582</v>
      </c>
      <c r="AS1642" s="30">
        <f t="shared" ca="1" si="1006"/>
        <v>0.66072116710598938</v>
      </c>
      <c r="AT1642" s="30">
        <f>IF(Riskregister!$E$13="",0,COUNTIF(BN$4:BN$53,"&lt;"&amp;AR1642)*IF(AS1642&lt;0.5,Riskregister!$K$13+(Riskregister!$L$13-Riskregister!$K$13)*SQRT(AS1642/2),Riskregister!$L$13-(Riskregister!$L$13-Riskregister!$K$13)*SQRT((1-AS1642)/2)))</f>
        <v>0</v>
      </c>
      <c r="AU1642" s="30">
        <f t="shared" ca="1" si="1007"/>
        <v>0.20264064299720952</v>
      </c>
      <c r="AV1642" s="30">
        <f t="shared" ca="1" si="1007"/>
        <v>0.57637989998018369</v>
      </c>
      <c r="AW1642" s="30">
        <f>IF(Riskregister!$E$14="",0,COUNTIF(BO$4:BO$53,"&lt;"&amp;AU1642)*IF(AV1642&lt;0.5,Riskregister!$K$14+(Riskregister!$L$14-Riskregister!$K$14)*SQRT(AV1642/2),Riskregister!$L$14-(Riskregister!$L$14-Riskregister!$K$14)*SQRT((1-AV1642)/2)))</f>
        <v>0</v>
      </c>
      <c r="AX1642" s="30">
        <f t="shared" ca="1" si="1008"/>
        <v>0.55090486469669075</v>
      </c>
      <c r="AY1642" s="30">
        <f t="shared" ca="1" si="1008"/>
        <v>0.70928666401794649</v>
      </c>
      <c r="AZ1642" s="30">
        <f>IF(Riskregister!$E$15="",0,COUNTIF(BP$4:BP$53,"&lt;"&amp;AX1642)*IF(AY1642&lt;0.5,Riskregister!$K$15+(Riskregister!$L$15-Riskregister!$K$15)*SQRT(AY1642/2),Riskregister!$L$15-(Riskregister!$L$15-Riskregister!$K$15)*SQRT((1-AY1642)/2)))</f>
        <v>0</v>
      </c>
      <c r="BA1642" s="30">
        <f t="shared" ca="1" si="1009"/>
        <v>0.21632785481513639</v>
      </c>
      <c r="BB1642" s="30">
        <f t="shared" ca="1" si="1009"/>
        <v>4.2257931140499583E-2</v>
      </c>
      <c r="BC1642" s="30">
        <f>IF(Riskregister!$E$16="",0,COUNTIF(BQ$4:BQ$53,"&lt;"&amp;BA1642)*IF(BB1642&lt;0.5,Riskregister!$K$16+(Riskregister!$L$16-Riskregister!$K$16)*SQRT(BB1642/2),Riskregister!$L$16-(Riskregister!$L$16-Riskregister!$K$16)*SQRT((1-BB1642)/2)))</f>
        <v>0</v>
      </c>
      <c r="BD1642" s="30">
        <f t="shared" ca="1" si="997"/>
        <v>12805959.288560851</v>
      </c>
    </row>
    <row r="1643" spans="20:56" x14ac:dyDescent="0.35">
      <c r="T1643" s="30">
        <f t="shared" ca="1" si="998"/>
        <v>0.535120830173753</v>
      </c>
      <c r="U1643" s="30">
        <f t="shared" ca="1" si="998"/>
        <v>0.16126076786627086</v>
      </c>
      <c r="V1643" s="30">
        <f ca="1">IF(Riskregister!$E$5="",0,COUNTIF(BF$4:BF$53,"&lt;"&amp;T1643)*IF(U1643&lt;0.5,Riskregister!$K$5+(Riskregister!$L$5-Riskregister!$K$5)*SQRT(U1643/2),Riskregister!$L$5-(Riskregister!$L$5-Riskregister!$K$5)*SQRT((1-U1643)/2)))</f>
        <v>1111118.8158768555</v>
      </c>
      <c r="W1643" s="30">
        <f t="shared" ca="1" si="999"/>
        <v>0.1029625575924088</v>
      </c>
      <c r="X1643" s="30">
        <f t="shared" ca="1" si="999"/>
        <v>0.25090170023617298</v>
      </c>
      <c r="Y1643" s="30">
        <f ca="1">IF(Riskregister!$E$6="",0,COUNTIF(BG$4:BG$53,"&lt;"&amp;W1643)*IF(X1643&lt;0.5,Riskregister!$K$6+(Riskregister!$L$6-Riskregister!$K$6)*SQRT(X1643/2),Riskregister!$L$6-(Riskregister!$L$6-Riskregister!$K$6)*SQRT((1-X1643)/2)))</f>
        <v>0</v>
      </c>
      <c r="Z1643" s="30">
        <f t="shared" ca="1" si="1000"/>
        <v>0.40363623023552686</v>
      </c>
      <c r="AA1643" s="30">
        <f t="shared" ca="1" si="1000"/>
        <v>0.96146316103728635</v>
      </c>
      <c r="AB1643" s="30">
        <f ca="1">IF(Riskregister!$E$7="",0,COUNTIF(BH$4:BH$53,"&lt;"&amp;Z1643)*IF(AA1643&lt;0.5,Riskregister!$K$7+(Riskregister!$L$7-Riskregister!$K$7)*SQRT(AA1643/2),Riskregister!$L$7-(Riskregister!$L$7-Riskregister!$K$7)*SQRT((1-AA1643)/2)))</f>
        <v>2108497.46156717</v>
      </c>
      <c r="AC1643" s="30">
        <f t="shared" ca="1" si="1001"/>
        <v>0.52439525451247004</v>
      </c>
      <c r="AD1643" s="30">
        <f t="shared" ca="1" si="1001"/>
        <v>0.26494131435356294</v>
      </c>
      <c r="AE1643" s="30">
        <f ca="1">IF(Riskregister!$E$8="",0,COUNTIF(BI$4:BI$53,"&lt;"&amp;AC1643)*IF(AD1643&lt;0.5,Riskregister!$K$8+(Riskregister!$L$8-Riskregister!$K$8)*SQRT(AD1643/2),Riskregister!$L$8-(Riskregister!$L$8-Riskregister!$K$8)*SQRT((1-AD1643)/2)))</f>
        <v>6031909.1333845658</v>
      </c>
      <c r="AF1643" s="30">
        <f t="shared" ca="1" si="1002"/>
        <v>0.24709715673396893</v>
      </c>
      <c r="AG1643" s="30">
        <f t="shared" ca="1" si="1002"/>
        <v>0.68456145665794732</v>
      </c>
      <c r="AH1643" s="30">
        <f>IF(Riskregister!$E$9="",0,COUNTIF(BJ$4:BJ$53,"&lt;"&amp;AF1643)*IF(AG1643&lt;0.5,Riskregister!$K$9+(Riskregister!$L$9-Riskregister!$K$9)*SQRT(AG1643/2),Riskregister!$L$9-(Riskregister!$L$9-Riskregister!$K$9)*SQRT((1-AG1643)/2)))</f>
        <v>0</v>
      </c>
      <c r="AI1643" s="30">
        <f t="shared" ca="1" si="1003"/>
        <v>0.65553416120613928</v>
      </c>
      <c r="AJ1643" s="30">
        <f t="shared" ca="1" si="1003"/>
        <v>0.78596747648199394</v>
      </c>
      <c r="AK1643" s="30">
        <f>IF(Riskregister!$E$10="",0,COUNTIF(BK$4:BK$53,"&lt;"&amp;AI1643)*IF(AJ1643&lt;0.5,Riskregister!$K$10+(Riskregister!$L$10-Riskregister!$K$10)*SQRT(AJ1643/2),Riskregister!$L$10-(Riskregister!$L$10-Riskregister!$K$10)*SQRT((1-AJ1643)/2)))</f>
        <v>0</v>
      </c>
      <c r="AL1643" s="30">
        <f t="shared" ca="1" si="1004"/>
        <v>0.67165987120727633</v>
      </c>
      <c r="AM1643" s="30">
        <f t="shared" ca="1" si="1004"/>
        <v>0.67812492985675565</v>
      </c>
      <c r="AN1643" s="30">
        <f>IF(Riskregister!$E$11="",0,COUNTIF(BL$4:BL$53,"&lt;"&amp;AL1643)*IF(AM1643&lt;0.5,Riskregister!$K$11+(Riskregister!$L$11-Riskregister!$K$11)*SQRT(AM1643/2),Riskregister!$L$11-(Riskregister!$L$11-Riskregister!$K$11)*SQRT((1-AM1643)/2)))</f>
        <v>0</v>
      </c>
      <c r="AO1643" s="30">
        <f t="shared" ca="1" si="1005"/>
        <v>5.9481379896211273E-2</v>
      </c>
      <c r="AP1643" s="30">
        <f t="shared" ca="1" si="1005"/>
        <v>0.10304360074551822</v>
      </c>
      <c r="AQ1643" s="30">
        <f>IF(Riskregister!$E$12="",0,COUNTIF(BM$4:BM$53,"&lt;"&amp;AO1643)*IF(AP1643&lt;0.5,Riskregister!$K$12+(Riskregister!$L$12-Riskregister!$K$12)*SQRT(AP1643/2),Riskregister!$L$12-(Riskregister!$L$12-Riskregister!$K$12)*SQRT((1-AP1643)/2)))</f>
        <v>0</v>
      </c>
      <c r="AR1643" s="30">
        <f t="shared" ca="1" si="1006"/>
        <v>0.52379127606600628</v>
      </c>
      <c r="AS1643" s="30">
        <f t="shared" ca="1" si="1006"/>
        <v>0.79888213113367923</v>
      </c>
      <c r="AT1643" s="30">
        <f>IF(Riskregister!$E$13="",0,COUNTIF(BN$4:BN$53,"&lt;"&amp;AR1643)*IF(AS1643&lt;0.5,Riskregister!$K$13+(Riskregister!$L$13-Riskregister!$K$13)*SQRT(AS1643/2),Riskregister!$L$13-(Riskregister!$L$13-Riskregister!$K$13)*SQRT((1-AS1643)/2)))</f>
        <v>0</v>
      </c>
      <c r="AU1643" s="30">
        <f t="shared" ca="1" si="1007"/>
        <v>0.12743968643071135</v>
      </c>
      <c r="AV1643" s="30">
        <f t="shared" ca="1" si="1007"/>
        <v>7.8538352928119504E-2</v>
      </c>
      <c r="AW1643" s="30">
        <f>IF(Riskregister!$E$14="",0,COUNTIF(BO$4:BO$53,"&lt;"&amp;AU1643)*IF(AV1643&lt;0.5,Riskregister!$K$14+(Riskregister!$L$14-Riskregister!$K$14)*SQRT(AV1643/2),Riskregister!$L$14-(Riskregister!$L$14-Riskregister!$K$14)*SQRT((1-AV1643)/2)))</f>
        <v>0</v>
      </c>
      <c r="AX1643" s="30">
        <f t="shared" ca="1" si="1008"/>
        <v>0.47989165723014882</v>
      </c>
      <c r="AY1643" s="30">
        <f t="shared" ca="1" si="1008"/>
        <v>0.47273310786834677</v>
      </c>
      <c r="AZ1643" s="30">
        <f>IF(Riskregister!$E$15="",0,COUNTIF(BP$4:BP$53,"&lt;"&amp;AX1643)*IF(AY1643&lt;0.5,Riskregister!$K$15+(Riskregister!$L$15-Riskregister!$K$15)*SQRT(AY1643/2),Riskregister!$L$15-(Riskregister!$L$15-Riskregister!$K$15)*SQRT((1-AY1643)/2)))</f>
        <v>0</v>
      </c>
      <c r="BA1643" s="30">
        <f t="shared" ca="1" si="1009"/>
        <v>0.41736630749794124</v>
      </c>
      <c r="BB1643" s="30">
        <f t="shared" ca="1" si="1009"/>
        <v>0.2331912284494515</v>
      </c>
      <c r="BC1643" s="30">
        <f>IF(Riskregister!$E$16="",0,COUNTIF(BQ$4:BQ$53,"&lt;"&amp;BA1643)*IF(BB1643&lt;0.5,Riskregister!$K$16+(Riskregister!$L$16-Riskregister!$K$16)*SQRT(BB1643/2),Riskregister!$L$16-(Riskregister!$L$16-Riskregister!$K$16)*SQRT((1-BB1643)/2)))</f>
        <v>0</v>
      </c>
      <c r="BD1643" s="30">
        <f t="shared" ca="1" si="997"/>
        <v>9251525.4108285904</v>
      </c>
    </row>
    <row r="1644" spans="20:56" x14ac:dyDescent="0.35">
      <c r="T1644" s="30">
        <f t="shared" ref="T1644:U1663" ca="1" si="1010">RAND()</f>
        <v>9.9753435904416432E-2</v>
      </c>
      <c r="U1644" s="30">
        <f t="shared" ca="1" si="1010"/>
        <v>0.30053599489505944</v>
      </c>
      <c r="V1644" s="30">
        <f ca="1">IF(Riskregister!$E$5="",0,COUNTIF(BF$4:BF$53,"&lt;"&amp;T1644)*IF(U1644&lt;0.5,Riskregister!$K$5+(Riskregister!$L$5-Riskregister!$K$5)*SQRT(U1644/2),Riskregister!$L$5-(Riskregister!$L$5-Riskregister!$K$5)*SQRT((1-U1644)/2)))</f>
        <v>324439.8735470901</v>
      </c>
      <c r="W1644" s="30">
        <f t="shared" ref="W1644:X1663" ca="1" si="1011">RAND()</f>
        <v>7.0996328669905684E-2</v>
      </c>
      <c r="X1644" s="30">
        <f t="shared" ca="1" si="1011"/>
        <v>0.88243576582680072</v>
      </c>
      <c r="Y1644" s="30">
        <f ca="1">IF(Riskregister!$E$6="",0,COUNTIF(BG$4:BG$53,"&lt;"&amp;W1644)*IF(X1644&lt;0.5,Riskregister!$K$6+(Riskregister!$L$6-Riskregister!$K$6)*SQRT(X1644/2),Riskregister!$L$6-(Riskregister!$L$6-Riskregister!$K$6)*SQRT((1-X1644)/2)))</f>
        <v>0</v>
      </c>
      <c r="Z1644" s="30">
        <f t="shared" ref="Z1644:AA1663" ca="1" si="1012">RAND()</f>
        <v>0.73435847428735634</v>
      </c>
      <c r="AA1644" s="30">
        <f t="shared" ca="1" si="1012"/>
        <v>0.93142643586886897</v>
      </c>
      <c r="AB1644" s="30">
        <f ca="1">IF(Riskregister!$E$7="",0,COUNTIF(BH$4:BH$53,"&lt;"&amp;Z1644)*IF(AA1644&lt;0.5,Riskregister!$K$7+(Riskregister!$L$7-Riskregister!$K$7)*SQRT(AA1644/2),Riskregister!$L$7-(Riskregister!$L$7-Riskregister!$K$7)*SQRT((1-AA1644)/2)))</f>
        <v>2681532.6708518332</v>
      </c>
      <c r="AC1644" s="30">
        <f t="shared" ref="AC1644:AD1663" ca="1" si="1013">RAND()</f>
        <v>0.23191530770845015</v>
      </c>
      <c r="AD1644" s="30">
        <f t="shared" ca="1" si="1013"/>
        <v>0.59297465768800184</v>
      </c>
      <c r="AE1644" s="30">
        <f ca="1">IF(Riskregister!$E$8="",0,COUNTIF(BI$4:BI$53,"&lt;"&amp;AC1644)*IF(AD1644&lt;0.5,Riskregister!$K$8+(Riskregister!$L$8-Riskregister!$K$8)*SQRT(AD1644/2),Riskregister!$L$8-(Riskregister!$L$8-Riskregister!$K$8)*SQRT((1-AD1644)/2)))</f>
        <v>5759436.4026294714</v>
      </c>
      <c r="AF1644" s="30">
        <f t="shared" ref="AF1644:AG1663" ca="1" si="1014">RAND()</f>
        <v>0.79615614897028619</v>
      </c>
      <c r="AG1644" s="30">
        <f t="shared" ca="1" si="1014"/>
        <v>0.12281933295996517</v>
      </c>
      <c r="AH1644" s="30">
        <f>IF(Riskregister!$E$9="",0,COUNTIF(BJ$4:BJ$53,"&lt;"&amp;AF1644)*IF(AG1644&lt;0.5,Riskregister!$K$9+(Riskregister!$L$9-Riskregister!$K$9)*SQRT(AG1644/2),Riskregister!$L$9-(Riskregister!$L$9-Riskregister!$K$9)*SQRT((1-AG1644)/2)))</f>
        <v>0</v>
      </c>
      <c r="AI1644" s="30">
        <f t="shared" ref="AI1644:AJ1663" ca="1" si="1015">RAND()</f>
        <v>0.51360708333559735</v>
      </c>
      <c r="AJ1644" s="30">
        <f t="shared" ca="1" si="1015"/>
        <v>0.50577413573249685</v>
      </c>
      <c r="AK1644" s="30">
        <f>IF(Riskregister!$E$10="",0,COUNTIF(BK$4:BK$53,"&lt;"&amp;AI1644)*IF(AJ1644&lt;0.5,Riskregister!$K$10+(Riskregister!$L$10-Riskregister!$K$10)*SQRT(AJ1644/2),Riskregister!$L$10-(Riskregister!$L$10-Riskregister!$K$10)*SQRT((1-AJ1644)/2)))</f>
        <v>0</v>
      </c>
      <c r="AL1644" s="30">
        <f t="shared" ref="AL1644:AM1663" ca="1" si="1016">RAND()</f>
        <v>0.33359527970445335</v>
      </c>
      <c r="AM1644" s="30">
        <f t="shared" ca="1" si="1016"/>
        <v>0.94077792034340468</v>
      </c>
      <c r="AN1644" s="30">
        <f>IF(Riskregister!$E$11="",0,COUNTIF(BL$4:BL$53,"&lt;"&amp;AL1644)*IF(AM1644&lt;0.5,Riskregister!$K$11+(Riskregister!$L$11-Riskregister!$K$11)*SQRT(AM1644/2),Riskregister!$L$11-(Riskregister!$L$11-Riskregister!$K$11)*SQRT((1-AM1644)/2)))</f>
        <v>0</v>
      </c>
      <c r="AO1644" s="30">
        <f t="shared" ref="AO1644:AP1663" ca="1" si="1017">RAND()</f>
        <v>0.37315918203627696</v>
      </c>
      <c r="AP1644" s="30">
        <f t="shared" ca="1" si="1017"/>
        <v>5.0835215409052448E-2</v>
      </c>
      <c r="AQ1644" s="30">
        <f>IF(Riskregister!$E$12="",0,COUNTIF(BM$4:BM$53,"&lt;"&amp;AO1644)*IF(AP1644&lt;0.5,Riskregister!$K$12+(Riskregister!$L$12-Riskregister!$K$12)*SQRT(AP1644/2),Riskregister!$L$12-(Riskregister!$L$12-Riskregister!$K$12)*SQRT((1-AP1644)/2)))</f>
        <v>0</v>
      </c>
      <c r="AR1644" s="30">
        <f t="shared" ref="AR1644:AS1663" ca="1" si="1018">RAND()</f>
        <v>0.62542173128530743</v>
      </c>
      <c r="AS1644" s="30">
        <f t="shared" ca="1" si="1018"/>
        <v>0.65287637275041976</v>
      </c>
      <c r="AT1644" s="30">
        <f>IF(Riskregister!$E$13="",0,COUNTIF(BN$4:BN$53,"&lt;"&amp;AR1644)*IF(AS1644&lt;0.5,Riskregister!$K$13+(Riskregister!$L$13-Riskregister!$K$13)*SQRT(AS1644/2),Riskregister!$L$13-(Riskregister!$L$13-Riskregister!$K$13)*SQRT((1-AS1644)/2)))</f>
        <v>0</v>
      </c>
      <c r="AU1644" s="30">
        <f t="shared" ref="AU1644:AV1663" ca="1" si="1019">RAND()</f>
        <v>0.88191083901356782</v>
      </c>
      <c r="AV1644" s="30">
        <f t="shared" ca="1" si="1019"/>
        <v>0.21113769271101301</v>
      </c>
      <c r="AW1644" s="30">
        <f>IF(Riskregister!$E$14="",0,COUNTIF(BO$4:BO$53,"&lt;"&amp;AU1644)*IF(AV1644&lt;0.5,Riskregister!$K$14+(Riskregister!$L$14-Riskregister!$K$14)*SQRT(AV1644/2),Riskregister!$L$14-(Riskregister!$L$14-Riskregister!$K$14)*SQRT((1-AV1644)/2)))</f>
        <v>0</v>
      </c>
      <c r="AX1644" s="30">
        <f t="shared" ref="AX1644:AY1663" ca="1" si="1020">RAND()</f>
        <v>0.61194567822639179</v>
      </c>
      <c r="AY1644" s="30">
        <f t="shared" ca="1" si="1020"/>
        <v>0.62353380689555604</v>
      </c>
      <c r="AZ1644" s="30">
        <f>IF(Riskregister!$E$15="",0,COUNTIF(BP$4:BP$53,"&lt;"&amp;AX1644)*IF(AY1644&lt;0.5,Riskregister!$K$15+(Riskregister!$L$15-Riskregister!$K$15)*SQRT(AY1644/2),Riskregister!$L$15-(Riskregister!$L$15-Riskregister!$K$15)*SQRT((1-AY1644)/2)))</f>
        <v>0</v>
      </c>
      <c r="BA1644" s="30">
        <f t="shared" ref="BA1644:BB1663" ca="1" si="1021">RAND()</f>
        <v>0.27421471423153121</v>
      </c>
      <c r="BB1644" s="30">
        <f t="shared" ca="1" si="1021"/>
        <v>0.82023061451119994</v>
      </c>
      <c r="BC1644" s="30">
        <f>IF(Riskregister!$E$16="",0,COUNTIF(BQ$4:BQ$53,"&lt;"&amp;BA1644)*IF(BB1644&lt;0.5,Riskregister!$K$16+(Riskregister!$L$16-Riskregister!$K$16)*SQRT(BB1644/2),Riskregister!$L$16-(Riskregister!$L$16-Riskregister!$K$16)*SQRT((1-BB1644)/2)))</f>
        <v>0</v>
      </c>
      <c r="BD1644" s="30">
        <f t="shared" ca="1" si="997"/>
        <v>8765408.9470283948</v>
      </c>
    </row>
    <row r="1645" spans="20:56" x14ac:dyDescent="0.35">
      <c r="T1645" s="30">
        <f t="shared" ca="1" si="1010"/>
        <v>0.76354636580598412</v>
      </c>
      <c r="U1645" s="30">
        <f t="shared" ca="1" si="1010"/>
        <v>0.71264146167053777</v>
      </c>
      <c r="V1645" s="30">
        <f ca="1">IF(Riskregister!$E$5="",0,COUNTIF(BF$4:BF$53,"&lt;"&amp;T1645)*IF(U1645&lt;0.5,Riskregister!$K$5+(Riskregister!$L$5-Riskregister!$K$5)*SQRT(U1645/2),Riskregister!$L$5-(Riskregister!$L$5-Riskregister!$K$5)*SQRT((1-U1645)/2)))</f>
        <v>2147136.411759506</v>
      </c>
      <c r="W1645" s="30">
        <f t="shared" ca="1" si="1011"/>
        <v>0.97826982005033991</v>
      </c>
      <c r="X1645" s="30">
        <f t="shared" ca="1" si="1011"/>
        <v>0.7655398978192538</v>
      </c>
      <c r="Y1645" s="30">
        <f ca="1">IF(Riskregister!$E$6="",0,COUNTIF(BG$4:BG$53,"&lt;"&amp;W1645)*IF(X1645&lt;0.5,Riskregister!$K$6+(Riskregister!$L$6-Riskregister!$K$6)*SQRT(X1645/2),Riskregister!$L$6-(Riskregister!$L$6-Riskregister!$K$6)*SQRT((1-X1645)/2)))</f>
        <v>6918501.3161904132</v>
      </c>
      <c r="Z1645" s="30">
        <f t="shared" ca="1" si="1012"/>
        <v>0.70843962166999708</v>
      </c>
      <c r="AA1645" s="30">
        <f t="shared" ca="1" si="1012"/>
        <v>0.9746958966285959</v>
      </c>
      <c r="AB1645" s="30">
        <f ca="1">IF(Riskregister!$E$7="",0,COUNTIF(BH$4:BH$53,"&lt;"&amp;Z1645)*IF(AA1645&lt;0.5,Riskregister!$K$7+(Riskregister!$L$7-Riskregister!$K$7)*SQRT(AA1645/2),Riskregister!$L$7-(Riskregister!$L$7-Riskregister!$K$7)*SQRT((1-AA1645)/2)))</f>
        <v>2885052.2500224775</v>
      </c>
      <c r="AC1645" s="30">
        <f t="shared" ca="1" si="1013"/>
        <v>0.17893872028585134</v>
      </c>
      <c r="AD1645" s="30">
        <f t="shared" ca="1" si="1013"/>
        <v>0.5528612194358139</v>
      </c>
      <c r="AE1645" s="30">
        <f ca="1">IF(Riskregister!$E$8="",0,COUNTIF(BI$4:BI$53,"&lt;"&amp;AC1645)*IF(AD1645&lt;0.5,Riskregister!$K$8+(Riskregister!$L$8-Riskregister!$K$8)*SQRT(AD1645/2),Riskregister!$L$8-(Riskregister!$L$8-Riskregister!$K$8)*SQRT((1-AD1645)/2)))</f>
        <v>2777693.1284515555</v>
      </c>
      <c r="AF1645" s="30">
        <f t="shared" ca="1" si="1014"/>
        <v>0.99655770348467243</v>
      </c>
      <c r="AG1645" s="30">
        <f t="shared" ca="1" si="1014"/>
        <v>0.4751846682081321</v>
      </c>
      <c r="AH1645" s="30">
        <f>IF(Riskregister!$E$9="",0,COUNTIF(BJ$4:BJ$53,"&lt;"&amp;AF1645)*IF(AG1645&lt;0.5,Riskregister!$K$9+(Riskregister!$L$9-Riskregister!$K$9)*SQRT(AG1645/2),Riskregister!$L$9-(Riskregister!$L$9-Riskregister!$K$9)*SQRT((1-AG1645)/2)))</f>
        <v>0</v>
      </c>
      <c r="AI1645" s="30">
        <f t="shared" ca="1" si="1015"/>
        <v>0.36765472804441246</v>
      </c>
      <c r="AJ1645" s="30">
        <f t="shared" ca="1" si="1015"/>
        <v>0.28699680021083218</v>
      </c>
      <c r="AK1645" s="30">
        <f>IF(Riskregister!$E$10="",0,COUNTIF(BK$4:BK$53,"&lt;"&amp;AI1645)*IF(AJ1645&lt;0.5,Riskregister!$K$10+(Riskregister!$L$10-Riskregister!$K$10)*SQRT(AJ1645/2),Riskregister!$L$10-(Riskregister!$L$10-Riskregister!$K$10)*SQRT((1-AJ1645)/2)))</f>
        <v>0</v>
      </c>
      <c r="AL1645" s="30">
        <f t="shared" ca="1" si="1016"/>
        <v>0.81826248955753789</v>
      </c>
      <c r="AM1645" s="30">
        <f t="shared" ca="1" si="1016"/>
        <v>0.40645531174820149</v>
      </c>
      <c r="AN1645" s="30">
        <f>IF(Riskregister!$E$11="",0,COUNTIF(BL$4:BL$53,"&lt;"&amp;AL1645)*IF(AM1645&lt;0.5,Riskregister!$K$11+(Riskregister!$L$11-Riskregister!$K$11)*SQRT(AM1645/2),Riskregister!$L$11-(Riskregister!$L$11-Riskregister!$K$11)*SQRT((1-AM1645)/2)))</f>
        <v>0</v>
      </c>
      <c r="AO1645" s="30">
        <f t="shared" ca="1" si="1017"/>
        <v>0.64021007187550105</v>
      </c>
      <c r="AP1645" s="30">
        <f t="shared" ca="1" si="1017"/>
        <v>0.95331929892077982</v>
      </c>
      <c r="AQ1645" s="30">
        <f>IF(Riskregister!$E$12="",0,COUNTIF(BM$4:BM$53,"&lt;"&amp;AO1645)*IF(AP1645&lt;0.5,Riskregister!$K$12+(Riskregister!$L$12-Riskregister!$K$12)*SQRT(AP1645/2),Riskregister!$L$12-(Riskregister!$L$12-Riskregister!$K$12)*SQRT((1-AP1645)/2)))</f>
        <v>0</v>
      </c>
      <c r="AR1645" s="30">
        <f t="shared" ca="1" si="1018"/>
        <v>0.57434953940930067</v>
      </c>
      <c r="AS1645" s="30">
        <f t="shared" ca="1" si="1018"/>
        <v>0.55677452218733858</v>
      </c>
      <c r="AT1645" s="30">
        <f>IF(Riskregister!$E$13="",0,COUNTIF(BN$4:BN$53,"&lt;"&amp;AR1645)*IF(AS1645&lt;0.5,Riskregister!$K$13+(Riskregister!$L$13-Riskregister!$K$13)*SQRT(AS1645/2),Riskregister!$L$13-(Riskregister!$L$13-Riskregister!$K$13)*SQRT((1-AS1645)/2)))</f>
        <v>0</v>
      </c>
      <c r="AU1645" s="30">
        <f t="shared" ca="1" si="1019"/>
        <v>0.72606457405531455</v>
      </c>
      <c r="AV1645" s="30">
        <f t="shared" ca="1" si="1019"/>
        <v>0.24942380766035432</v>
      </c>
      <c r="AW1645" s="30">
        <f>IF(Riskregister!$E$14="",0,COUNTIF(BO$4:BO$53,"&lt;"&amp;AU1645)*IF(AV1645&lt;0.5,Riskregister!$K$14+(Riskregister!$L$14-Riskregister!$K$14)*SQRT(AV1645/2),Riskregister!$L$14-(Riskregister!$L$14-Riskregister!$K$14)*SQRT((1-AV1645)/2)))</f>
        <v>0</v>
      </c>
      <c r="AX1645" s="30">
        <f t="shared" ca="1" si="1020"/>
        <v>0.64561027253603998</v>
      </c>
      <c r="AY1645" s="30">
        <f t="shared" ca="1" si="1020"/>
        <v>0.28402946444476884</v>
      </c>
      <c r="AZ1645" s="30">
        <f>IF(Riskregister!$E$15="",0,COUNTIF(BP$4:BP$53,"&lt;"&amp;AX1645)*IF(AY1645&lt;0.5,Riskregister!$K$15+(Riskregister!$L$15-Riskregister!$K$15)*SQRT(AY1645/2),Riskregister!$L$15-(Riskregister!$L$15-Riskregister!$K$15)*SQRT((1-AY1645)/2)))</f>
        <v>0</v>
      </c>
      <c r="BA1645" s="30">
        <f t="shared" ca="1" si="1021"/>
        <v>0.42878576015601877</v>
      </c>
      <c r="BB1645" s="30">
        <f t="shared" ca="1" si="1021"/>
        <v>0.92605257281997733</v>
      </c>
      <c r="BC1645" s="30">
        <f>IF(Riskregister!$E$16="",0,COUNTIF(BQ$4:BQ$53,"&lt;"&amp;BA1645)*IF(BB1645&lt;0.5,Riskregister!$K$16+(Riskregister!$L$16-Riskregister!$K$16)*SQRT(BB1645/2),Riskregister!$L$16-(Riskregister!$L$16-Riskregister!$K$16)*SQRT((1-BB1645)/2)))</f>
        <v>0</v>
      </c>
      <c r="BD1645" s="30">
        <f t="shared" ca="1" si="997"/>
        <v>14728383.106423952</v>
      </c>
    </row>
    <row r="1646" spans="20:56" x14ac:dyDescent="0.35">
      <c r="T1646" s="30">
        <f t="shared" ca="1" si="1010"/>
        <v>0.58717184635059172</v>
      </c>
      <c r="U1646" s="30">
        <f t="shared" ca="1" si="1010"/>
        <v>0.34191056934205288</v>
      </c>
      <c r="V1646" s="30">
        <f ca="1">IF(Riskregister!$E$5="",0,COUNTIF(BF$4:BF$53,"&lt;"&amp;T1646)*IF(U1646&lt;0.5,Riskregister!$K$5+(Riskregister!$L$5-Riskregister!$K$5)*SQRT(U1646/2),Riskregister!$L$5-(Riskregister!$L$5-Riskregister!$K$5)*SQRT((1-U1646)/2)))</f>
        <v>1344241.306522371</v>
      </c>
      <c r="W1646" s="30">
        <f t="shared" ca="1" si="1011"/>
        <v>0.69710685784469228</v>
      </c>
      <c r="X1646" s="30">
        <f t="shared" ca="1" si="1011"/>
        <v>0.55337865534562547</v>
      </c>
      <c r="Y1646" s="30">
        <f ca="1">IF(Riskregister!$E$6="",0,COUNTIF(BG$4:BG$53,"&lt;"&amp;W1646)*IF(X1646&lt;0.5,Riskregister!$K$6+(Riskregister!$L$6-Riskregister!$K$6)*SQRT(X1646/2),Riskregister!$L$6-(Riskregister!$L$6-Riskregister!$K$6)*SQRT((1-X1646)/2)))</f>
        <v>2298792.6894818647</v>
      </c>
      <c r="Z1646" s="30">
        <f t="shared" ca="1" si="1012"/>
        <v>0.73300370000036408</v>
      </c>
      <c r="AA1646" s="30">
        <f t="shared" ca="1" si="1012"/>
        <v>3.321194949112849E-2</v>
      </c>
      <c r="AB1646" s="30">
        <f ca="1">IF(Riskregister!$E$7="",0,COUNTIF(BH$4:BH$53,"&lt;"&amp;Z1646)*IF(AA1646&lt;0.5,Riskregister!$K$7+(Riskregister!$L$7-Riskregister!$K$7)*SQRT(AA1646/2),Riskregister!$L$7-(Riskregister!$L$7-Riskregister!$K$7)*SQRT((1-AA1646)/2)))</f>
        <v>760819.68073432974</v>
      </c>
      <c r="AC1646" s="30">
        <f t="shared" ca="1" si="1013"/>
        <v>0.86638348371975327</v>
      </c>
      <c r="AD1646" s="30">
        <f t="shared" ca="1" si="1013"/>
        <v>0.77949536414614318</v>
      </c>
      <c r="AE1646" s="30">
        <f ca="1">IF(Riskregister!$E$8="",0,COUNTIF(BI$4:BI$53,"&lt;"&amp;AC1646)*IF(AD1646&lt;0.5,Riskregister!$K$8+(Riskregister!$L$8-Riskregister!$K$8)*SQRT(AD1646/2),Riskregister!$L$8-(Riskregister!$L$8-Riskregister!$K$8)*SQRT((1-AD1646)/2)))</f>
        <v>17196997.848574806</v>
      </c>
      <c r="AF1646" s="30">
        <f t="shared" ca="1" si="1014"/>
        <v>0.97856824326577185</v>
      </c>
      <c r="AG1646" s="30">
        <f t="shared" ca="1" si="1014"/>
        <v>5.7591413236541156E-2</v>
      </c>
      <c r="AH1646" s="30">
        <f>IF(Riskregister!$E$9="",0,COUNTIF(BJ$4:BJ$53,"&lt;"&amp;AF1646)*IF(AG1646&lt;0.5,Riskregister!$K$9+(Riskregister!$L$9-Riskregister!$K$9)*SQRT(AG1646/2),Riskregister!$L$9-(Riskregister!$L$9-Riskregister!$K$9)*SQRT((1-AG1646)/2)))</f>
        <v>0</v>
      </c>
      <c r="AI1646" s="30">
        <f t="shared" ca="1" si="1015"/>
        <v>0.98486618329813058</v>
      </c>
      <c r="AJ1646" s="30">
        <f t="shared" ca="1" si="1015"/>
        <v>0.2556155847081335</v>
      </c>
      <c r="AK1646" s="30">
        <f>IF(Riskregister!$E$10="",0,COUNTIF(BK$4:BK$53,"&lt;"&amp;AI1646)*IF(AJ1646&lt;0.5,Riskregister!$K$10+(Riskregister!$L$10-Riskregister!$K$10)*SQRT(AJ1646/2),Riskregister!$L$10-(Riskregister!$L$10-Riskregister!$K$10)*SQRT((1-AJ1646)/2)))</f>
        <v>0</v>
      </c>
      <c r="AL1646" s="30">
        <f t="shared" ca="1" si="1016"/>
        <v>2.5176937044613434E-2</v>
      </c>
      <c r="AM1646" s="30">
        <f t="shared" ca="1" si="1016"/>
        <v>0.16774461039149502</v>
      </c>
      <c r="AN1646" s="30">
        <f>IF(Riskregister!$E$11="",0,COUNTIF(BL$4:BL$53,"&lt;"&amp;AL1646)*IF(AM1646&lt;0.5,Riskregister!$K$11+(Riskregister!$L$11-Riskregister!$K$11)*SQRT(AM1646/2),Riskregister!$L$11-(Riskregister!$L$11-Riskregister!$K$11)*SQRT((1-AM1646)/2)))</f>
        <v>0</v>
      </c>
      <c r="AO1646" s="30">
        <f t="shared" ca="1" si="1017"/>
        <v>0.96113116110282149</v>
      </c>
      <c r="AP1646" s="30">
        <f t="shared" ca="1" si="1017"/>
        <v>0.82272697987101007</v>
      </c>
      <c r="AQ1646" s="30">
        <f>IF(Riskregister!$E$12="",0,COUNTIF(BM$4:BM$53,"&lt;"&amp;AO1646)*IF(AP1646&lt;0.5,Riskregister!$K$12+(Riskregister!$L$12-Riskregister!$K$12)*SQRT(AP1646/2),Riskregister!$L$12-(Riskregister!$L$12-Riskregister!$K$12)*SQRT((1-AP1646)/2)))</f>
        <v>0</v>
      </c>
      <c r="AR1646" s="30">
        <f t="shared" ca="1" si="1018"/>
        <v>0.39517302244010788</v>
      </c>
      <c r="AS1646" s="30">
        <f t="shared" ca="1" si="1018"/>
        <v>0.90060013817157947</v>
      </c>
      <c r="AT1646" s="30">
        <f>IF(Riskregister!$E$13="",0,COUNTIF(BN$4:BN$53,"&lt;"&amp;AR1646)*IF(AS1646&lt;0.5,Riskregister!$K$13+(Riskregister!$L$13-Riskregister!$K$13)*SQRT(AS1646/2),Riskregister!$L$13-(Riskregister!$L$13-Riskregister!$K$13)*SQRT((1-AS1646)/2)))</f>
        <v>0</v>
      </c>
      <c r="AU1646" s="30">
        <f t="shared" ca="1" si="1019"/>
        <v>1.3193807022231052E-2</v>
      </c>
      <c r="AV1646" s="30">
        <f t="shared" ca="1" si="1019"/>
        <v>0.67604334753275575</v>
      </c>
      <c r="AW1646" s="30">
        <f>IF(Riskregister!$E$14="",0,COUNTIF(BO$4:BO$53,"&lt;"&amp;AU1646)*IF(AV1646&lt;0.5,Riskregister!$K$14+(Riskregister!$L$14-Riskregister!$K$14)*SQRT(AV1646/2),Riskregister!$L$14-(Riskregister!$L$14-Riskregister!$K$14)*SQRT((1-AV1646)/2)))</f>
        <v>0</v>
      </c>
      <c r="AX1646" s="30">
        <f t="shared" ca="1" si="1020"/>
        <v>0.5701285916046237</v>
      </c>
      <c r="AY1646" s="30">
        <f t="shared" ca="1" si="1020"/>
        <v>0.57107127880122643</v>
      </c>
      <c r="AZ1646" s="30">
        <f>IF(Riskregister!$E$15="",0,COUNTIF(BP$4:BP$53,"&lt;"&amp;AX1646)*IF(AY1646&lt;0.5,Riskregister!$K$15+(Riskregister!$L$15-Riskregister!$K$15)*SQRT(AY1646/2),Riskregister!$L$15-(Riskregister!$L$15-Riskregister!$K$15)*SQRT((1-AY1646)/2)))</f>
        <v>0</v>
      </c>
      <c r="BA1646" s="30">
        <f t="shared" ca="1" si="1021"/>
        <v>0.29818532712984958</v>
      </c>
      <c r="BB1646" s="30">
        <f t="shared" ca="1" si="1021"/>
        <v>0.47234513063689365</v>
      </c>
      <c r="BC1646" s="30">
        <f>IF(Riskregister!$E$16="",0,COUNTIF(BQ$4:BQ$53,"&lt;"&amp;BA1646)*IF(BB1646&lt;0.5,Riskregister!$K$16+(Riskregister!$L$16-Riskregister!$K$16)*SQRT(BB1646/2),Riskregister!$L$16-(Riskregister!$L$16-Riskregister!$K$16)*SQRT((1-BB1646)/2)))</f>
        <v>0</v>
      </c>
      <c r="BD1646" s="30">
        <f t="shared" ca="1" si="997"/>
        <v>21600851.52531337</v>
      </c>
    </row>
    <row r="1647" spans="20:56" x14ac:dyDescent="0.35">
      <c r="T1647" s="30">
        <f t="shared" ca="1" si="1010"/>
        <v>7.0414117102831741E-2</v>
      </c>
      <c r="U1647" s="30">
        <f t="shared" ca="1" si="1010"/>
        <v>0.83707357858949227</v>
      </c>
      <c r="V1647" s="30">
        <f ca="1">IF(Riskregister!$E$5="",0,COUNTIF(BF$4:BF$53,"&lt;"&amp;T1647)*IF(U1647&lt;0.5,Riskregister!$K$5+(Riskregister!$L$5-Riskregister!$K$5)*SQRT(U1647/2),Riskregister!$L$5-(Riskregister!$L$5-Riskregister!$K$5)*SQRT((1-U1647)/2)))</f>
        <v>471562.07659801602</v>
      </c>
      <c r="W1647" s="30">
        <f t="shared" ca="1" si="1011"/>
        <v>7.17212919136202E-2</v>
      </c>
      <c r="X1647" s="30">
        <f t="shared" ca="1" si="1011"/>
        <v>5.9816823656234752E-2</v>
      </c>
      <c r="Y1647" s="30">
        <f ca="1">IF(Riskregister!$E$6="",0,COUNTIF(BG$4:BG$53,"&lt;"&amp;W1647)*IF(X1647&lt;0.5,Riskregister!$K$6+(Riskregister!$L$6-Riskregister!$K$6)*SQRT(X1647/2),Riskregister!$L$6-(Riskregister!$L$6-Riskregister!$K$6)*SQRT((1-X1647)/2)))</f>
        <v>0</v>
      </c>
      <c r="Z1647" s="30">
        <f t="shared" ca="1" si="1012"/>
        <v>0.42218660388580231</v>
      </c>
      <c r="AA1647" s="30">
        <f t="shared" ca="1" si="1012"/>
        <v>0.83497976560134857</v>
      </c>
      <c r="AB1647" s="30">
        <f ca="1">IF(Riskregister!$E$7="",0,COUNTIF(BH$4:BH$53,"&lt;"&amp;Z1647)*IF(AA1647&lt;0.5,Riskregister!$K$7+(Riskregister!$L$7-Riskregister!$K$7)*SQRT(AA1647/2),Riskregister!$L$7-(Riskregister!$L$7-Riskregister!$K$7)*SQRT((1-AA1647)/2)))</f>
        <v>1796783.9385021098</v>
      </c>
      <c r="AC1647" s="30">
        <f t="shared" ca="1" si="1013"/>
        <v>0.94700847747039651</v>
      </c>
      <c r="AD1647" s="30">
        <f t="shared" ca="1" si="1013"/>
        <v>0.92866587385633714</v>
      </c>
      <c r="AE1647" s="30">
        <f ca="1">IF(Riskregister!$E$8="",0,COUNTIF(BI$4:BI$53,"&lt;"&amp;AC1647)*IF(AD1647&lt;0.5,Riskregister!$K$8+(Riskregister!$L$8-Riskregister!$K$8)*SQRT(AD1647/2),Riskregister!$L$8-(Riskregister!$L$8-Riskregister!$K$8)*SQRT((1-AD1647)/2)))</f>
        <v>24674225.386176839</v>
      </c>
      <c r="AF1647" s="30">
        <f t="shared" ca="1" si="1014"/>
        <v>1.1312087035244778E-2</v>
      </c>
      <c r="AG1647" s="30">
        <f t="shared" ca="1" si="1014"/>
        <v>0.83484605183318317</v>
      </c>
      <c r="AH1647" s="30">
        <f>IF(Riskregister!$E$9="",0,COUNTIF(BJ$4:BJ$53,"&lt;"&amp;AF1647)*IF(AG1647&lt;0.5,Riskregister!$K$9+(Riskregister!$L$9-Riskregister!$K$9)*SQRT(AG1647/2),Riskregister!$L$9-(Riskregister!$L$9-Riskregister!$K$9)*SQRT((1-AG1647)/2)))</f>
        <v>0</v>
      </c>
      <c r="AI1647" s="30">
        <f t="shared" ca="1" si="1015"/>
        <v>3.2506764634552709E-2</v>
      </c>
      <c r="AJ1647" s="30">
        <f t="shared" ca="1" si="1015"/>
        <v>0.18616333608623414</v>
      </c>
      <c r="AK1647" s="30">
        <f>IF(Riskregister!$E$10="",0,COUNTIF(BK$4:BK$53,"&lt;"&amp;AI1647)*IF(AJ1647&lt;0.5,Riskregister!$K$10+(Riskregister!$L$10-Riskregister!$K$10)*SQRT(AJ1647/2),Riskregister!$L$10-(Riskregister!$L$10-Riskregister!$K$10)*SQRT((1-AJ1647)/2)))</f>
        <v>0</v>
      </c>
      <c r="AL1647" s="30">
        <f t="shared" ca="1" si="1016"/>
        <v>0.21309236827242317</v>
      </c>
      <c r="AM1647" s="30">
        <f t="shared" ca="1" si="1016"/>
        <v>0.80913392477730406</v>
      </c>
      <c r="AN1647" s="30">
        <f>IF(Riskregister!$E$11="",0,COUNTIF(BL$4:BL$53,"&lt;"&amp;AL1647)*IF(AM1647&lt;0.5,Riskregister!$K$11+(Riskregister!$L$11-Riskregister!$K$11)*SQRT(AM1647/2),Riskregister!$L$11-(Riskregister!$L$11-Riskregister!$K$11)*SQRT((1-AM1647)/2)))</f>
        <v>0</v>
      </c>
      <c r="AO1647" s="30">
        <f t="shared" ca="1" si="1017"/>
        <v>5.9328496589281854E-2</v>
      </c>
      <c r="AP1647" s="30">
        <f t="shared" ca="1" si="1017"/>
        <v>0.95198419157964775</v>
      </c>
      <c r="AQ1647" s="30">
        <f>IF(Riskregister!$E$12="",0,COUNTIF(BM$4:BM$53,"&lt;"&amp;AO1647)*IF(AP1647&lt;0.5,Riskregister!$K$12+(Riskregister!$L$12-Riskregister!$K$12)*SQRT(AP1647/2),Riskregister!$L$12-(Riskregister!$L$12-Riskregister!$K$12)*SQRT((1-AP1647)/2)))</f>
        <v>0</v>
      </c>
      <c r="AR1647" s="30">
        <f t="shared" ca="1" si="1018"/>
        <v>0.6675354017716314</v>
      </c>
      <c r="AS1647" s="30">
        <f t="shared" ca="1" si="1018"/>
        <v>0.18090249293878569</v>
      </c>
      <c r="AT1647" s="30">
        <f>IF(Riskregister!$E$13="",0,COUNTIF(BN$4:BN$53,"&lt;"&amp;AR1647)*IF(AS1647&lt;0.5,Riskregister!$K$13+(Riskregister!$L$13-Riskregister!$K$13)*SQRT(AS1647/2),Riskregister!$L$13-(Riskregister!$L$13-Riskregister!$K$13)*SQRT((1-AS1647)/2)))</f>
        <v>0</v>
      </c>
      <c r="AU1647" s="30">
        <f t="shared" ca="1" si="1019"/>
        <v>0.84924035325238445</v>
      </c>
      <c r="AV1647" s="30">
        <f t="shared" ca="1" si="1019"/>
        <v>0.70394035368000885</v>
      </c>
      <c r="AW1647" s="30">
        <f>IF(Riskregister!$E$14="",0,COUNTIF(BO$4:BO$53,"&lt;"&amp;AU1647)*IF(AV1647&lt;0.5,Riskregister!$K$14+(Riskregister!$L$14-Riskregister!$K$14)*SQRT(AV1647/2),Riskregister!$L$14-(Riskregister!$L$14-Riskregister!$K$14)*SQRT((1-AV1647)/2)))</f>
        <v>0</v>
      </c>
      <c r="AX1647" s="30">
        <f t="shared" ca="1" si="1020"/>
        <v>0.80018560790568549</v>
      </c>
      <c r="AY1647" s="30">
        <f t="shared" ca="1" si="1020"/>
        <v>0.16903108613908013</v>
      </c>
      <c r="AZ1647" s="30">
        <f>IF(Riskregister!$E$15="",0,COUNTIF(BP$4:BP$53,"&lt;"&amp;AX1647)*IF(AY1647&lt;0.5,Riskregister!$K$15+(Riskregister!$L$15-Riskregister!$K$15)*SQRT(AY1647/2),Riskregister!$L$15-(Riskregister!$L$15-Riskregister!$K$15)*SQRT((1-AY1647)/2)))</f>
        <v>0</v>
      </c>
      <c r="BA1647" s="30">
        <f t="shared" ca="1" si="1021"/>
        <v>0.39502491107430793</v>
      </c>
      <c r="BB1647" s="30">
        <f t="shared" ca="1" si="1021"/>
        <v>0.47857441070068507</v>
      </c>
      <c r="BC1647" s="30">
        <f>IF(Riskregister!$E$16="",0,COUNTIF(BQ$4:BQ$53,"&lt;"&amp;BA1647)*IF(BB1647&lt;0.5,Riskregister!$K$16+(Riskregister!$L$16-Riskregister!$K$16)*SQRT(BB1647/2),Riskregister!$L$16-(Riskregister!$L$16-Riskregister!$K$16)*SQRT((1-BB1647)/2)))</f>
        <v>0</v>
      </c>
      <c r="BD1647" s="30">
        <f t="shared" ca="1" si="997"/>
        <v>26942571.401276965</v>
      </c>
    </row>
    <row r="1648" spans="20:56" x14ac:dyDescent="0.35">
      <c r="T1648" s="30">
        <f t="shared" ca="1" si="1010"/>
        <v>0.92327067354091807</v>
      </c>
      <c r="U1648" s="30">
        <f t="shared" ca="1" si="1010"/>
        <v>0.45242996039549355</v>
      </c>
      <c r="V1648" s="30">
        <f ca="1">IF(Riskregister!$E$5="",0,COUNTIF(BF$4:BF$53,"&lt;"&amp;T1648)*IF(U1648&lt;0.5,Riskregister!$K$5+(Riskregister!$L$5-Riskregister!$K$5)*SQRT(U1648/2),Riskregister!$L$5-(Riskregister!$L$5-Riskregister!$K$5)*SQRT((1-U1648)/2)))</f>
        <v>2184175.691111451</v>
      </c>
      <c r="W1648" s="30">
        <f t="shared" ca="1" si="1011"/>
        <v>0.64116593001841615</v>
      </c>
      <c r="X1648" s="30">
        <f t="shared" ca="1" si="1011"/>
        <v>0.29796727597224182</v>
      </c>
      <c r="Y1648" s="30">
        <f ca="1">IF(Riskregister!$E$6="",0,COUNTIF(BG$4:BG$53,"&lt;"&amp;W1648)*IF(X1648&lt;0.5,Riskregister!$K$6+(Riskregister!$L$6-Riskregister!$K$6)*SQRT(X1648/2),Riskregister!$L$6-(Riskregister!$L$6-Riskregister!$K$6)*SQRT((1-X1648)/2)))</f>
        <v>1789542.3521073861</v>
      </c>
      <c r="Z1648" s="30">
        <f t="shared" ca="1" si="1012"/>
        <v>0.90381528395206467</v>
      </c>
      <c r="AA1648" s="30">
        <f t="shared" ca="1" si="1012"/>
        <v>0.53446279285886755</v>
      </c>
      <c r="AB1648" s="30">
        <f ca="1">IF(Riskregister!$E$7="",0,COUNTIF(BH$4:BH$53,"&lt;"&amp;Z1648)*IF(AA1648&lt;0.5,Riskregister!$K$7+(Riskregister!$L$7-Riskregister!$K$7)*SQRT(AA1648/2),Riskregister!$L$7-(Riskregister!$L$7-Riskregister!$K$7)*SQRT((1-AA1648)/2)))</f>
        <v>2311386.5469742827</v>
      </c>
      <c r="AC1648" s="30">
        <f t="shared" ca="1" si="1013"/>
        <v>0.2664619848959523</v>
      </c>
      <c r="AD1648" s="30">
        <f t="shared" ca="1" si="1013"/>
        <v>0.94343673769187408</v>
      </c>
      <c r="AE1648" s="30">
        <f ca="1">IF(Riskregister!$E$8="",0,COUNTIF(BI$4:BI$53,"&lt;"&amp;AC1648)*IF(AD1648&lt;0.5,Riskregister!$K$8+(Riskregister!$L$8-Riskregister!$K$8)*SQRT(AD1648/2),Riskregister!$L$8-(Riskregister!$L$8-Riskregister!$K$8)*SQRT((1-AD1648)/2)))</f>
        <v>8419188.5220643785</v>
      </c>
      <c r="AF1648" s="30">
        <f t="shared" ca="1" si="1014"/>
        <v>0.65387283778176464</v>
      </c>
      <c r="AG1648" s="30">
        <f t="shared" ca="1" si="1014"/>
        <v>9.1268669858884044E-2</v>
      </c>
      <c r="AH1648" s="30">
        <f>IF(Riskregister!$E$9="",0,COUNTIF(BJ$4:BJ$53,"&lt;"&amp;AF1648)*IF(AG1648&lt;0.5,Riskregister!$K$9+(Riskregister!$L$9-Riskregister!$K$9)*SQRT(AG1648/2),Riskregister!$L$9-(Riskregister!$L$9-Riskregister!$K$9)*SQRT((1-AG1648)/2)))</f>
        <v>0</v>
      </c>
      <c r="AI1648" s="30">
        <f t="shared" ca="1" si="1015"/>
        <v>0.86064196605824195</v>
      </c>
      <c r="AJ1648" s="30">
        <f t="shared" ca="1" si="1015"/>
        <v>0.13121326783275866</v>
      </c>
      <c r="AK1648" s="30">
        <f>IF(Riskregister!$E$10="",0,COUNTIF(BK$4:BK$53,"&lt;"&amp;AI1648)*IF(AJ1648&lt;0.5,Riskregister!$K$10+(Riskregister!$L$10-Riskregister!$K$10)*SQRT(AJ1648/2),Riskregister!$L$10-(Riskregister!$L$10-Riskregister!$K$10)*SQRT((1-AJ1648)/2)))</f>
        <v>0</v>
      </c>
      <c r="AL1648" s="30">
        <f t="shared" ca="1" si="1016"/>
        <v>0.68472685066784533</v>
      </c>
      <c r="AM1648" s="30">
        <f t="shared" ca="1" si="1016"/>
        <v>0.53808801481935575</v>
      </c>
      <c r="AN1648" s="30">
        <f>IF(Riskregister!$E$11="",0,COUNTIF(BL$4:BL$53,"&lt;"&amp;AL1648)*IF(AM1648&lt;0.5,Riskregister!$K$11+(Riskregister!$L$11-Riskregister!$K$11)*SQRT(AM1648/2),Riskregister!$L$11-(Riskregister!$L$11-Riskregister!$K$11)*SQRT((1-AM1648)/2)))</f>
        <v>0</v>
      </c>
      <c r="AO1648" s="30">
        <f t="shared" ca="1" si="1017"/>
        <v>3.6699285891428346E-3</v>
      </c>
      <c r="AP1648" s="30">
        <f t="shared" ca="1" si="1017"/>
        <v>0.97818752629002259</v>
      </c>
      <c r="AQ1648" s="30">
        <f>IF(Riskregister!$E$12="",0,COUNTIF(BM$4:BM$53,"&lt;"&amp;AO1648)*IF(AP1648&lt;0.5,Riskregister!$K$12+(Riskregister!$L$12-Riskregister!$K$12)*SQRT(AP1648/2),Riskregister!$L$12-(Riskregister!$L$12-Riskregister!$K$12)*SQRT((1-AP1648)/2)))</f>
        <v>0</v>
      </c>
      <c r="AR1648" s="30">
        <f t="shared" ca="1" si="1018"/>
        <v>0.99388954824218034</v>
      </c>
      <c r="AS1648" s="30">
        <f t="shared" ca="1" si="1018"/>
        <v>0.61314731699932146</v>
      </c>
      <c r="AT1648" s="30">
        <f>IF(Riskregister!$E$13="",0,COUNTIF(BN$4:BN$53,"&lt;"&amp;AR1648)*IF(AS1648&lt;0.5,Riskregister!$K$13+(Riskregister!$L$13-Riskregister!$K$13)*SQRT(AS1648/2),Riskregister!$L$13-(Riskregister!$L$13-Riskregister!$K$13)*SQRT((1-AS1648)/2)))</f>
        <v>0</v>
      </c>
      <c r="AU1648" s="30">
        <f t="shared" ca="1" si="1019"/>
        <v>0.46053047467528685</v>
      </c>
      <c r="AV1648" s="30">
        <f t="shared" ca="1" si="1019"/>
        <v>0.13424889630084003</v>
      </c>
      <c r="AW1648" s="30">
        <f>IF(Riskregister!$E$14="",0,COUNTIF(BO$4:BO$53,"&lt;"&amp;AU1648)*IF(AV1648&lt;0.5,Riskregister!$K$14+(Riskregister!$L$14-Riskregister!$K$14)*SQRT(AV1648/2),Riskregister!$L$14-(Riskregister!$L$14-Riskregister!$K$14)*SQRT((1-AV1648)/2)))</f>
        <v>0</v>
      </c>
      <c r="AX1648" s="30">
        <f t="shared" ca="1" si="1020"/>
        <v>0.87088430384592863</v>
      </c>
      <c r="AY1648" s="30">
        <f t="shared" ca="1" si="1020"/>
        <v>0.2314106654007031</v>
      </c>
      <c r="AZ1648" s="30">
        <f>IF(Riskregister!$E$15="",0,COUNTIF(BP$4:BP$53,"&lt;"&amp;AX1648)*IF(AY1648&lt;0.5,Riskregister!$K$15+(Riskregister!$L$15-Riskregister!$K$15)*SQRT(AY1648/2),Riskregister!$L$15-(Riskregister!$L$15-Riskregister!$K$15)*SQRT((1-AY1648)/2)))</f>
        <v>0</v>
      </c>
      <c r="BA1648" s="30">
        <f t="shared" ca="1" si="1021"/>
        <v>0.20042919189122088</v>
      </c>
      <c r="BB1648" s="30">
        <f t="shared" ca="1" si="1021"/>
        <v>0.76348456251844776</v>
      </c>
      <c r="BC1648" s="30">
        <f>IF(Riskregister!$E$16="",0,COUNTIF(BQ$4:BQ$53,"&lt;"&amp;BA1648)*IF(BB1648&lt;0.5,Riskregister!$K$16+(Riskregister!$L$16-Riskregister!$K$16)*SQRT(BB1648/2),Riskregister!$L$16-(Riskregister!$L$16-Riskregister!$K$16)*SQRT((1-BB1648)/2)))</f>
        <v>0</v>
      </c>
      <c r="BD1648" s="30">
        <f t="shared" ca="1" si="997"/>
        <v>14704293.112257499</v>
      </c>
    </row>
    <row r="1649" spans="20:56" x14ac:dyDescent="0.35">
      <c r="T1649" s="30">
        <f t="shared" ca="1" si="1010"/>
        <v>0.85027900383646793</v>
      </c>
      <c r="U1649" s="30">
        <f t="shared" ca="1" si="1010"/>
        <v>0.71315265876120704</v>
      </c>
      <c r="V1649" s="30">
        <f ca="1">IF(Riskregister!$E$5="",0,COUNTIF(BF$4:BF$53,"&lt;"&amp;T1649)*IF(U1649&lt;0.5,Riskregister!$K$5+(Riskregister!$L$5-Riskregister!$K$5)*SQRT(U1649/2),Riskregister!$L$5-(Riskregister!$L$5-Riskregister!$K$5)*SQRT((1-U1649)/2)))</f>
        <v>2577474.4214370968</v>
      </c>
      <c r="W1649" s="30">
        <f t="shared" ca="1" si="1011"/>
        <v>0.45864011742357746</v>
      </c>
      <c r="X1649" s="30">
        <f t="shared" ca="1" si="1011"/>
        <v>0.29235001011405204</v>
      </c>
      <c r="Y1649" s="30">
        <f ca="1">IF(Riskregister!$E$6="",0,COUNTIF(BG$4:BG$53,"&lt;"&amp;W1649)*IF(X1649&lt;0.5,Riskregister!$K$6+(Riskregister!$L$6-Riskregister!$K$6)*SQRT(X1649/2),Riskregister!$L$6-(Riskregister!$L$6-Riskregister!$K$6)*SQRT((1-X1649)/2)))</f>
        <v>1776382.2381660761</v>
      </c>
      <c r="Z1649" s="30">
        <f t="shared" ca="1" si="1012"/>
        <v>0.31464360133846736</v>
      </c>
      <c r="AA1649" s="30">
        <f t="shared" ca="1" si="1012"/>
        <v>0.66554117165673432</v>
      </c>
      <c r="AB1649" s="30">
        <f ca="1">IF(Riskregister!$E$7="",0,COUNTIF(BH$4:BH$53,"&lt;"&amp;Z1649)*IF(AA1649&lt;0.5,Riskregister!$K$7+(Riskregister!$L$7-Riskregister!$K$7)*SQRT(AA1649/2),Riskregister!$L$7-(Riskregister!$L$7-Riskregister!$K$7)*SQRT((1-AA1649)/2)))</f>
        <v>1284360.3693892956</v>
      </c>
      <c r="AC1649" s="30">
        <f t="shared" ca="1" si="1013"/>
        <v>0.22672348113296892</v>
      </c>
      <c r="AD1649" s="30">
        <f t="shared" ca="1" si="1013"/>
        <v>0.47993990350954685</v>
      </c>
      <c r="AE1649" s="30">
        <f ca="1">IF(Riskregister!$E$8="",0,COUNTIF(BI$4:BI$53,"&lt;"&amp;AC1649)*IF(AD1649&lt;0.5,Riskregister!$K$8+(Riskregister!$L$8-Riskregister!$K$8)*SQRT(AD1649/2),Riskregister!$L$8-(Riskregister!$L$8-Riskregister!$K$8)*SQRT((1-AD1649)/2)))</f>
        <v>2602376.2147535631</v>
      </c>
      <c r="AF1649" s="30">
        <f t="shared" ca="1" si="1014"/>
        <v>0.9592164753614465</v>
      </c>
      <c r="AG1649" s="30">
        <f t="shared" ca="1" si="1014"/>
        <v>0.31026770526378822</v>
      </c>
      <c r="AH1649" s="30">
        <f>IF(Riskregister!$E$9="",0,COUNTIF(BJ$4:BJ$53,"&lt;"&amp;AF1649)*IF(AG1649&lt;0.5,Riskregister!$K$9+(Riskregister!$L$9-Riskregister!$K$9)*SQRT(AG1649/2),Riskregister!$L$9-(Riskregister!$L$9-Riskregister!$K$9)*SQRT((1-AG1649)/2)))</f>
        <v>0</v>
      </c>
      <c r="AI1649" s="30">
        <f t="shared" ca="1" si="1015"/>
        <v>0.47162930516220891</v>
      </c>
      <c r="AJ1649" s="30">
        <f t="shared" ca="1" si="1015"/>
        <v>0.67593159513742607</v>
      </c>
      <c r="AK1649" s="30">
        <f>IF(Riskregister!$E$10="",0,COUNTIF(BK$4:BK$53,"&lt;"&amp;AI1649)*IF(AJ1649&lt;0.5,Riskregister!$K$10+(Riskregister!$L$10-Riskregister!$K$10)*SQRT(AJ1649/2),Riskregister!$L$10-(Riskregister!$L$10-Riskregister!$K$10)*SQRT((1-AJ1649)/2)))</f>
        <v>0</v>
      </c>
      <c r="AL1649" s="30">
        <f t="shared" ca="1" si="1016"/>
        <v>0.4424952307263712</v>
      </c>
      <c r="AM1649" s="30">
        <f t="shared" ca="1" si="1016"/>
        <v>0.15120238618340487</v>
      </c>
      <c r="AN1649" s="30">
        <f>IF(Riskregister!$E$11="",0,COUNTIF(BL$4:BL$53,"&lt;"&amp;AL1649)*IF(AM1649&lt;0.5,Riskregister!$K$11+(Riskregister!$L$11-Riskregister!$K$11)*SQRT(AM1649/2),Riskregister!$L$11-(Riskregister!$L$11-Riskregister!$K$11)*SQRT((1-AM1649)/2)))</f>
        <v>0</v>
      </c>
      <c r="AO1649" s="30">
        <f t="shared" ca="1" si="1017"/>
        <v>0.72156368434677975</v>
      </c>
      <c r="AP1649" s="30">
        <f t="shared" ca="1" si="1017"/>
        <v>0.24582950315777585</v>
      </c>
      <c r="AQ1649" s="30">
        <f>IF(Riskregister!$E$12="",0,COUNTIF(BM$4:BM$53,"&lt;"&amp;AO1649)*IF(AP1649&lt;0.5,Riskregister!$K$12+(Riskregister!$L$12-Riskregister!$K$12)*SQRT(AP1649/2),Riskregister!$L$12-(Riskregister!$L$12-Riskregister!$K$12)*SQRT((1-AP1649)/2)))</f>
        <v>0</v>
      </c>
      <c r="AR1649" s="30">
        <f t="shared" ca="1" si="1018"/>
        <v>0.96041654210436156</v>
      </c>
      <c r="AS1649" s="30">
        <f t="shared" ca="1" si="1018"/>
        <v>0.26665083332733241</v>
      </c>
      <c r="AT1649" s="30">
        <f>IF(Riskregister!$E$13="",0,COUNTIF(BN$4:BN$53,"&lt;"&amp;AR1649)*IF(AS1649&lt;0.5,Riskregister!$K$13+(Riskregister!$L$13-Riskregister!$K$13)*SQRT(AS1649/2),Riskregister!$L$13-(Riskregister!$L$13-Riskregister!$K$13)*SQRT((1-AS1649)/2)))</f>
        <v>0</v>
      </c>
      <c r="AU1649" s="30">
        <f t="shared" ca="1" si="1019"/>
        <v>0.18630710700644038</v>
      </c>
      <c r="AV1649" s="30">
        <f t="shared" ca="1" si="1019"/>
        <v>0.91615563584684245</v>
      </c>
      <c r="AW1649" s="30">
        <f>IF(Riskregister!$E$14="",0,COUNTIF(BO$4:BO$53,"&lt;"&amp;AU1649)*IF(AV1649&lt;0.5,Riskregister!$K$14+(Riskregister!$L$14-Riskregister!$K$14)*SQRT(AV1649/2),Riskregister!$L$14-(Riskregister!$L$14-Riskregister!$K$14)*SQRT((1-AV1649)/2)))</f>
        <v>0</v>
      </c>
      <c r="AX1649" s="30">
        <f t="shared" ca="1" si="1020"/>
        <v>0.66747900358708478</v>
      </c>
      <c r="AY1649" s="30">
        <f t="shared" ca="1" si="1020"/>
        <v>3.9781569582869603E-3</v>
      </c>
      <c r="AZ1649" s="30">
        <f>IF(Riskregister!$E$15="",0,COUNTIF(BP$4:BP$53,"&lt;"&amp;AX1649)*IF(AY1649&lt;0.5,Riskregister!$K$15+(Riskregister!$L$15-Riskregister!$K$15)*SQRT(AY1649/2),Riskregister!$L$15-(Riskregister!$L$15-Riskregister!$K$15)*SQRT((1-AY1649)/2)))</f>
        <v>0</v>
      </c>
      <c r="BA1649" s="30">
        <f t="shared" ca="1" si="1021"/>
        <v>0.87235549618349273</v>
      </c>
      <c r="BB1649" s="30">
        <f t="shared" ca="1" si="1021"/>
        <v>0.64272762656380467</v>
      </c>
      <c r="BC1649" s="30">
        <f>IF(Riskregister!$E$16="",0,COUNTIF(BQ$4:BQ$53,"&lt;"&amp;BA1649)*IF(BB1649&lt;0.5,Riskregister!$K$16+(Riskregister!$L$16-Riskregister!$K$16)*SQRT(BB1649/2),Riskregister!$L$16-(Riskregister!$L$16-Riskregister!$K$16)*SQRT((1-BB1649)/2)))</f>
        <v>0</v>
      </c>
      <c r="BD1649" s="30">
        <f t="shared" ca="1" si="997"/>
        <v>8240593.2437460311</v>
      </c>
    </row>
    <row r="1650" spans="20:56" x14ac:dyDescent="0.35">
      <c r="T1650" s="30">
        <f t="shared" ca="1" si="1010"/>
        <v>0.99877371080751076</v>
      </c>
      <c r="U1650" s="30">
        <f t="shared" ca="1" si="1010"/>
        <v>6.3718943039809184E-2</v>
      </c>
      <c r="V1650" s="30">
        <f ca="1">IF(Riskregister!$E$5="",0,COUNTIF(BF$4:BF$53,"&lt;"&amp;T1650)*IF(U1650&lt;0.5,Riskregister!$K$5+(Riskregister!$L$5-Riskregister!$K$5)*SQRT(U1650/2),Riskregister!$L$5-(Riskregister!$L$5-Riskregister!$K$5)*SQRT((1-U1650)/2)))</f>
        <v>2533536.4740159074</v>
      </c>
      <c r="W1650" s="30">
        <f t="shared" ca="1" si="1011"/>
        <v>0.1481203903901217</v>
      </c>
      <c r="X1650" s="30">
        <f t="shared" ca="1" si="1011"/>
        <v>0.30313706363223336</v>
      </c>
      <c r="Y1650" s="30">
        <f ca="1">IF(Riskregister!$E$6="",0,COUNTIF(BG$4:BG$53,"&lt;"&amp;W1650)*IF(X1650&lt;0.5,Riskregister!$K$6+(Riskregister!$L$6-Riskregister!$K$6)*SQRT(X1650/2),Riskregister!$L$6-(Riskregister!$L$6-Riskregister!$K$6)*SQRT((1-X1650)/2)))</f>
        <v>900772.46170509444</v>
      </c>
      <c r="Z1650" s="30">
        <f t="shared" ca="1" si="1012"/>
        <v>0.85859710714431003</v>
      </c>
      <c r="AA1650" s="30">
        <f t="shared" ca="1" si="1012"/>
        <v>0.63907421675071441</v>
      </c>
      <c r="AB1650" s="30">
        <f ca="1">IF(Riskregister!$E$7="",0,COUNTIF(BH$4:BH$53,"&lt;"&amp;Z1650)*IF(AA1650&lt;0.5,Riskregister!$K$7+(Riskregister!$L$7-Riskregister!$K$7)*SQRT(AA1650/2),Riskregister!$L$7-(Riskregister!$L$7-Riskregister!$K$7)*SQRT((1-AA1650)/2)))</f>
        <v>2261850.8894201969</v>
      </c>
      <c r="AC1650" s="30">
        <f t="shared" ca="1" si="1013"/>
        <v>0.57624818884982421</v>
      </c>
      <c r="AD1650" s="30">
        <f t="shared" ca="1" si="1013"/>
        <v>0.44612119124668626</v>
      </c>
      <c r="AE1650" s="30">
        <f ca="1">IF(Riskregister!$E$8="",0,COUNTIF(BI$4:BI$53,"&lt;"&amp;AC1650)*IF(AD1650&lt;0.5,Riskregister!$K$8+(Riskregister!$L$8-Riskregister!$K$8)*SQRT(AD1650/2),Riskregister!$L$8-(Riskregister!$L$8-Riskregister!$K$8)*SQRT((1-AD1650)/2)))</f>
        <v>7559330.0726031633</v>
      </c>
      <c r="AF1650" s="30">
        <f t="shared" ca="1" si="1014"/>
        <v>0.37075092233443785</v>
      </c>
      <c r="AG1650" s="30">
        <f t="shared" ca="1" si="1014"/>
        <v>7.0269733907288523E-2</v>
      </c>
      <c r="AH1650" s="30">
        <f>IF(Riskregister!$E$9="",0,COUNTIF(BJ$4:BJ$53,"&lt;"&amp;AF1650)*IF(AG1650&lt;0.5,Riskregister!$K$9+(Riskregister!$L$9-Riskregister!$K$9)*SQRT(AG1650/2),Riskregister!$L$9-(Riskregister!$L$9-Riskregister!$K$9)*SQRT((1-AG1650)/2)))</f>
        <v>0</v>
      </c>
      <c r="AI1650" s="30">
        <f t="shared" ca="1" si="1015"/>
        <v>0.74007073624250785</v>
      </c>
      <c r="AJ1650" s="30">
        <f t="shared" ca="1" si="1015"/>
        <v>0.34150983599233609</v>
      </c>
      <c r="AK1650" s="30">
        <f>IF(Riskregister!$E$10="",0,COUNTIF(BK$4:BK$53,"&lt;"&amp;AI1650)*IF(AJ1650&lt;0.5,Riskregister!$K$10+(Riskregister!$L$10-Riskregister!$K$10)*SQRT(AJ1650/2),Riskregister!$L$10-(Riskregister!$L$10-Riskregister!$K$10)*SQRT((1-AJ1650)/2)))</f>
        <v>0</v>
      </c>
      <c r="AL1650" s="30">
        <f t="shared" ca="1" si="1016"/>
        <v>0.18447133998307352</v>
      </c>
      <c r="AM1650" s="30">
        <f t="shared" ca="1" si="1016"/>
        <v>0.32723604475338242</v>
      </c>
      <c r="AN1650" s="30">
        <f>IF(Riskregister!$E$11="",0,COUNTIF(BL$4:BL$53,"&lt;"&amp;AL1650)*IF(AM1650&lt;0.5,Riskregister!$K$11+(Riskregister!$L$11-Riskregister!$K$11)*SQRT(AM1650/2),Riskregister!$L$11-(Riskregister!$L$11-Riskregister!$K$11)*SQRT((1-AM1650)/2)))</f>
        <v>0</v>
      </c>
      <c r="AO1650" s="30">
        <f t="shared" ca="1" si="1017"/>
        <v>0.9325628461312977</v>
      </c>
      <c r="AP1650" s="30">
        <f t="shared" ca="1" si="1017"/>
        <v>0.17579467217809031</v>
      </c>
      <c r="AQ1650" s="30">
        <f>IF(Riskregister!$E$12="",0,COUNTIF(BM$4:BM$53,"&lt;"&amp;AO1650)*IF(AP1650&lt;0.5,Riskregister!$K$12+(Riskregister!$L$12-Riskregister!$K$12)*SQRT(AP1650/2),Riskregister!$L$12-(Riskregister!$L$12-Riskregister!$K$12)*SQRT((1-AP1650)/2)))</f>
        <v>0</v>
      </c>
      <c r="AR1650" s="30">
        <f t="shared" ca="1" si="1018"/>
        <v>0.38705769211070851</v>
      </c>
      <c r="AS1650" s="30">
        <f t="shared" ca="1" si="1018"/>
        <v>0.85801497952636663</v>
      </c>
      <c r="AT1650" s="30">
        <f>IF(Riskregister!$E$13="",0,COUNTIF(BN$4:BN$53,"&lt;"&amp;AR1650)*IF(AS1650&lt;0.5,Riskregister!$K$13+(Riskregister!$L$13-Riskregister!$K$13)*SQRT(AS1650/2),Riskregister!$L$13-(Riskregister!$L$13-Riskregister!$K$13)*SQRT((1-AS1650)/2)))</f>
        <v>0</v>
      </c>
      <c r="AU1650" s="30">
        <f t="shared" ca="1" si="1019"/>
        <v>0.66990121460630148</v>
      </c>
      <c r="AV1650" s="30">
        <f t="shared" ca="1" si="1019"/>
        <v>7.6757149827559212E-2</v>
      </c>
      <c r="AW1650" s="30">
        <f>IF(Riskregister!$E$14="",0,COUNTIF(BO$4:BO$53,"&lt;"&amp;AU1650)*IF(AV1650&lt;0.5,Riskregister!$K$14+(Riskregister!$L$14-Riskregister!$K$14)*SQRT(AV1650/2),Riskregister!$L$14-(Riskregister!$L$14-Riskregister!$K$14)*SQRT((1-AV1650)/2)))</f>
        <v>0</v>
      </c>
      <c r="AX1650" s="30">
        <f t="shared" ca="1" si="1020"/>
        <v>0.76493842632365194</v>
      </c>
      <c r="AY1650" s="30">
        <f t="shared" ca="1" si="1020"/>
        <v>0.94589493294407745</v>
      </c>
      <c r="AZ1650" s="30">
        <f>IF(Riskregister!$E$15="",0,COUNTIF(BP$4:BP$53,"&lt;"&amp;AX1650)*IF(AY1650&lt;0.5,Riskregister!$K$15+(Riskregister!$L$15-Riskregister!$K$15)*SQRT(AY1650/2),Riskregister!$L$15-(Riskregister!$L$15-Riskregister!$K$15)*SQRT((1-AY1650)/2)))</f>
        <v>0</v>
      </c>
      <c r="BA1650" s="30">
        <f t="shared" ca="1" si="1021"/>
        <v>0.80437553187343347</v>
      </c>
      <c r="BB1650" s="30">
        <f t="shared" ca="1" si="1021"/>
        <v>0.59026003623967949</v>
      </c>
      <c r="BC1650" s="30">
        <f>IF(Riskregister!$E$16="",0,COUNTIF(BQ$4:BQ$53,"&lt;"&amp;BA1650)*IF(BB1650&lt;0.5,Riskregister!$K$16+(Riskregister!$L$16-Riskregister!$K$16)*SQRT(BB1650/2),Riskregister!$L$16-(Riskregister!$L$16-Riskregister!$K$16)*SQRT((1-BB1650)/2)))</f>
        <v>0</v>
      </c>
      <c r="BD1650" s="30">
        <f t="shared" ca="1" si="997"/>
        <v>13255489.897744361</v>
      </c>
    </row>
    <row r="1651" spans="20:56" x14ac:dyDescent="0.35">
      <c r="T1651" s="30">
        <f t="shared" ca="1" si="1010"/>
        <v>0.4802521693990347</v>
      </c>
      <c r="U1651" s="30">
        <f t="shared" ca="1" si="1010"/>
        <v>0.79847383369538283</v>
      </c>
      <c r="V1651" s="30">
        <f ca="1">IF(Riskregister!$E$5="",0,COUNTIF(BF$4:BF$53,"&lt;"&amp;T1651)*IF(U1651&lt;0.5,Riskregister!$K$5+(Riskregister!$L$5-Riskregister!$K$5)*SQRT(U1651/2),Riskregister!$L$5-(Riskregister!$L$5-Riskregister!$K$5)*SQRT((1-U1651)/2)))</f>
        <v>1371466.7818650666</v>
      </c>
      <c r="W1651" s="30">
        <f t="shared" ca="1" si="1011"/>
        <v>0.23252263562716247</v>
      </c>
      <c r="X1651" s="30">
        <f t="shared" ca="1" si="1011"/>
        <v>0.77821048609347576</v>
      </c>
      <c r="Y1651" s="30">
        <f ca="1">IF(Riskregister!$E$6="",0,COUNTIF(BG$4:BG$53,"&lt;"&amp;W1651)*IF(X1651&lt;0.5,Riskregister!$K$6+(Riskregister!$L$6-Riskregister!$K$6)*SQRT(X1651/2),Riskregister!$L$6-(Riskregister!$L$6-Riskregister!$K$6)*SQRT((1-X1651)/2)))</f>
        <v>1400584.4408688</v>
      </c>
      <c r="Z1651" s="30">
        <f t="shared" ca="1" si="1012"/>
        <v>0.13608167744034039</v>
      </c>
      <c r="AA1651" s="30">
        <f t="shared" ca="1" si="1012"/>
        <v>0.70486049923589478</v>
      </c>
      <c r="AB1651" s="30">
        <f ca="1">IF(Riskregister!$E$7="",0,COUNTIF(BH$4:BH$53,"&lt;"&amp;Z1651)*IF(AA1651&lt;0.5,Riskregister!$K$7+(Riskregister!$L$7-Riskregister!$K$7)*SQRT(AA1651/2),Riskregister!$L$7-(Riskregister!$L$7-Riskregister!$K$7)*SQRT((1-AA1651)/2)))</f>
        <v>1062192.6825071797</v>
      </c>
      <c r="AC1651" s="30">
        <f t="shared" ca="1" si="1013"/>
        <v>0.39431335520678512</v>
      </c>
      <c r="AD1651" s="30">
        <f t="shared" ca="1" si="1013"/>
        <v>0.36352744472945031</v>
      </c>
      <c r="AE1651" s="30">
        <f ca="1">IF(Riskregister!$E$8="",0,COUNTIF(BI$4:BI$53,"&lt;"&amp;AC1651)*IF(AD1651&lt;0.5,Riskregister!$K$8+(Riskregister!$L$8-Riskregister!$K$8)*SQRT(AD1651/2),Riskregister!$L$8-(Riskregister!$L$8-Riskregister!$K$8)*SQRT((1-AD1651)/2)))</f>
        <v>4607573.1444537751</v>
      </c>
      <c r="AF1651" s="30">
        <f t="shared" ca="1" si="1014"/>
        <v>0.14139390466387514</v>
      </c>
      <c r="AG1651" s="30">
        <f t="shared" ca="1" si="1014"/>
        <v>0.34405887150943959</v>
      </c>
      <c r="AH1651" s="30">
        <f>IF(Riskregister!$E$9="",0,COUNTIF(BJ$4:BJ$53,"&lt;"&amp;AF1651)*IF(AG1651&lt;0.5,Riskregister!$K$9+(Riskregister!$L$9-Riskregister!$K$9)*SQRT(AG1651/2),Riskregister!$L$9-(Riskregister!$L$9-Riskregister!$K$9)*SQRT((1-AG1651)/2)))</f>
        <v>0</v>
      </c>
      <c r="AI1651" s="30">
        <f t="shared" ca="1" si="1015"/>
        <v>0.4582828564419662</v>
      </c>
      <c r="AJ1651" s="30">
        <f t="shared" ca="1" si="1015"/>
        <v>0.44678709574177877</v>
      </c>
      <c r="AK1651" s="30">
        <f>IF(Riskregister!$E$10="",0,COUNTIF(BK$4:BK$53,"&lt;"&amp;AI1651)*IF(AJ1651&lt;0.5,Riskregister!$K$10+(Riskregister!$L$10-Riskregister!$K$10)*SQRT(AJ1651/2),Riskregister!$L$10-(Riskregister!$L$10-Riskregister!$K$10)*SQRT((1-AJ1651)/2)))</f>
        <v>0</v>
      </c>
      <c r="AL1651" s="30">
        <f t="shared" ca="1" si="1016"/>
        <v>0.3525108195969221</v>
      </c>
      <c r="AM1651" s="30">
        <f t="shared" ca="1" si="1016"/>
        <v>6.199511666423374E-2</v>
      </c>
      <c r="AN1651" s="30">
        <f>IF(Riskregister!$E$11="",0,COUNTIF(BL$4:BL$53,"&lt;"&amp;AL1651)*IF(AM1651&lt;0.5,Riskregister!$K$11+(Riskregister!$L$11-Riskregister!$K$11)*SQRT(AM1651/2),Riskregister!$L$11-(Riskregister!$L$11-Riskregister!$K$11)*SQRT((1-AM1651)/2)))</f>
        <v>0</v>
      </c>
      <c r="AO1651" s="30">
        <f t="shared" ca="1" si="1017"/>
        <v>0.97116139187970252</v>
      </c>
      <c r="AP1651" s="30">
        <f t="shared" ca="1" si="1017"/>
        <v>0.69763429531241061</v>
      </c>
      <c r="AQ1651" s="30">
        <f>IF(Riskregister!$E$12="",0,COUNTIF(BM$4:BM$53,"&lt;"&amp;AO1651)*IF(AP1651&lt;0.5,Riskregister!$K$12+(Riskregister!$L$12-Riskregister!$K$12)*SQRT(AP1651/2),Riskregister!$L$12-(Riskregister!$L$12-Riskregister!$K$12)*SQRT((1-AP1651)/2)))</f>
        <v>0</v>
      </c>
      <c r="AR1651" s="30">
        <f t="shared" ca="1" si="1018"/>
        <v>0.57599456048649256</v>
      </c>
      <c r="AS1651" s="30">
        <f t="shared" ca="1" si="1018"/>
        <v>0.35065669174103176</v>
      </c>
      <c r="AT1651" s="30">
        <f>IF(Riskregister!$E$13="",0,COUNTIF(BN$4:BN$53,"&lt;"&amp;AR1651)*IF(AS1651&lt;0.5,Riskregister!$K$13+(Riskregister!$L$13-Riskregister!$K$13)*SQRT(AS1651/2),Riskregister!$L$13-(Riskregister!$L$13-Riskregister!$K$13)*SQRT((1-AS1651)/2)))</f>
        <v>0</v>
      </c>
      <c r="AU1651" s="30">
        <f t="shared" ca="1" si="1019"/>
        <v>0.31772333661655416</v>
      </c>
      <c r="AV1651" s="30">
        <f t="shared" ca="1" si="1019"/>
        <v>0.58379294673560367</v>
      </c>
      <c r="AW1651" s="30">
        <f>IF(Riskregister!$E$14="",0,COUNTIF(BO$4:BO$53,"&lt;"&amp;AU1651)*IF(AV1651&lt;0.5,Riskregister!$K$14+(Riskregister!$L$14-Riskregister!$K$14)*SQRT(AV1651/2),Riskregister!$L$14-(Riskregister!$L$14-Riskregister!$K$14)*SQRT((1-AV1651)/2)))</f>
        <v>0</v>
      </c>
      <c r="AX1651" s="30">
        <f t="shared" ca="1" si="1020"/>
        <v>0.94784256346880269</v>
      </c>
      <c r="AY1651" s="30">
        <f t="shared" ca="1" si="1020"/>
        <v>0.21654014292336887</v>
      </c>
      <c r="AZ1651" s="30">
        <f>IF(Riskregister!$E$15="",0,COUNTIF(BP$4:BP$53,"&lt;"&amp;AX1651)*IF(AY1651&lt;0.5,Riskregister!$K$15+(Riskregister!$L$15-Riskregister!$K$15)*SQRT(AY1651/2),Riskregister!$L$15-(Riskregister!$L$15-Riskregister!$K$15)*SQRT((1-AY1651)/2)))</f>
        <v>0</v>
      </c>
      <c r="BA1651" s="30">
        <f t="shared" ca="1" si="1021"/>
        <v>0.14247321772391641</v>
      </c>
      <c r="BB1651" s="30">
        <f t="shared" ca="1" si="1021"/>
        <v>0.99438249549094349</v>
      </c>
      <c r="BC1651" s="30">
        <f>IF(Riskregister!$E$16="",0,COUNTIF(BQ$4:BQ$53,"&lt;"&amp;BA1651)*IF(BB1651&lt;0.5,Riskregister!$K$16+(Riskregister!$L$16-Riskregister!$K$16)*SQRT(BB1651/2),Riskregister!$L$16-(Riskregister!$L$16-Riskregister!$K$16)*SQRT((1-BB1651)/2)))</f>
        <v>0</v>
      </c>
      <c r="BD1651" s="30">
        <f t="shared" ca="1" si="997"/>
        <v>8441817.0496948212</v>
      </c>
    </row>
    <row r="1652" spans="20:56" x14ac:dyDescent="0.35">
      <c r="T1652" s="30">
        <f t="shared" ca="1" si="1010"/>
        <v>0.11727780221802042</v>
      </c>
      <c r="U1652" s="30">
        <f t="shared" ca="1" si="1010"/>
        <v>0.32518028868280779</v>
      </c>
      <c r="V1652" s="30">
        <f ca="1">IF(Riskregister!$E$5="",0,COUNTIF(BF$4:BF$53,"&lt;"&amp;T1652)*IF(U1652&lt;0.5,Riskregister!$K$5+(Riskregister!$L$5-Riskregister!$K$5)*SQRT(U1652/2),Riskregister!$L$5-(Riskregister!$L$5-Riskregister!$K$5)*SQRT((1-U1652)/2)))</f>
        <v>331451.10699341097</v>
      </c>
      <c r="W1652" s="30">
        <f t="shared" ca="1" si="1011"/>
        <v>0.99177509058244018</v>
      </c>
      <c r="X1652" s="30">
        <f t="shared" ca="1" si="1011"/>
        <v>0.42240665914790754</v>
      </c>
      <c r="Y1652" s="30">
        <f ca="1">IF(Riskregister!$E$6="",0,COUNTIF(BG$4:BG$53,"&lt;"&amp;W1652)*IF(X1652&lt;0.5,Riskregister!$K$6+(Riskregister!$L$6-Riskregister!$K$6)*SQRT(X1652/2),Riskregister!$L$6-(Riskregister!$L$6-Riskregister!$K$6)*SQRT((1-X1652)/2)))</f>
        <v>6163341.2497536335</v>
      </c>
      <c r="Z1652" s="30">
        <f t="shared" ca="1" si="1012"/>
        <v>0.28928430758512347</v>
      </c>
      <c r="AA1652" s="30">
        <f t="shared" ca="1" si="1012"/>
        <v>0.16292072764228616</v>
      </c>
      <c r="AB1652" s="30">
        <f ca="1">IF(Riskregister!$E$7="",0,COUNTIF(BH$4:BH$53,"&lt;"&amp;Z1652)*IF(AA1652&lt;0.5,Riskregister!$K$7+(Riskregister!$L$7-Riskregister!$K$7)*SQRT(AA1652/2),Riskregister!$L$7-(Riskregister!$L$7-Riskregister!$K$7)*SQRT((1-AA1652)/2)))</f>
        <v>749472.08550854027</v>
      </c>
      <c r="AC1652" s="30">
        <f t="shared" ca="1" si="1013"/>
        <v>0.87690053834029247</v>
      </c>
      <c r="AD1652" s="30">
        <f t="shared" ca="1" si="1013"/>
        <v>0.78955124044551017</v>
      </c>
      <c r="AE1652" s="30">
        <f ca="1">IF(Riskregister!$E$8="",0,COUNTIF(BI$4:BI$53,"&lt;"&amp;AC1652)*IF(AD1652&lt;0.5,Riskregister!$K$8+(Riskregister!$L$8-Riskregister!$K$8)*SQRT(AD1652/2),Riskregister!$L$8-(Riskregister!$L$8-Riskregister!$K$8)*SQRT((1-AD1652)/2)))</f>
        <v>17376997.721895691</v>
      </c>
      <c r="AF1652" s="30">
        <f t="shared" ca="1" si="1014"/>
        <v>0.94471934196850138</v>
      </c>
      <c r="AG1652" s="30">
        <f t="shared" ca="1" si="1014"/>
        <v>7.1881487222540064E-2</v>
      </c>
      <c r="AH1652" s="30">
        <f>IF(Riskregister!$E$9="",0,COUNTIF(BJ$4:BJ$53,"&lt;"&amp;AF1652)*IF(AG1652&lt;0.5,Riskregister!$K$9+(Riskregister!$L$9-Riskregister!$K$9)*SQRT(AG1652/2),Riskregister!$L$9-(Riskregister!$L$9-Riskregister!$K$9)*SQRT((1-AG1652)/2)))</f>
        <v>0</v>
      </c>
      <c r="AI1652" s="30">
        <f t="shared" ca="1" si="1015"/>
        <v>0.50469608537505339</v>
      </c>
      <c r="AJ1652" s="30">
        <f t="shared" ca="1" si="1015"/>
        <v>0.59139512091062896</v>
      </c>
      <c r="AK1652" s="30">
        <f>IF(Riskregister!$E$10="",0,COUNTIF(BK$4:BK$53,"&lt;"&amp;AI1652)*IF(AJ1652&lt;0.5,Riskregister!$K$10+(Riskregister!$L$10-Riskregister!$K$10)*SQRT(AJ1652/2),Riskregister!$L$10-(Riskregister!$L$10-Riskregister!$K$10)*SQRT((1-AJ1652)/2)))</f>
        <v>0</v>
      </c>
      <c r="AL1652" s="30">
        <f t="shared" ca="1" si="1016"/>
        <v>0.83305377654793222</v>
      </c>
      <c r="AM1652" s="30">
        <f t="shared" ca="1" si="1016"/>
        <v>0.4244364950653059</v>
      </c>
      <c r="AN1652" s="30">
        <f>IF(Riskregister!$E$11="",0,COUNTIF(BL$4:BL$53,"&lt;"&amp;AL1652)*IF(AM1652&lt;0.5,Riskregister!$K$11+(Riskregister!$L$11-Riskregister!$K$11)*SQRT(AM1652/2),Riskregister!$L$11-(Riskregister!$L$11-Riskregister!$K$11)*SQRT((1-AM1652)/2)))</f>
        <v>0</v>
      </c>
      <c r="AO1652" s="30">
        <f t="shared" ca="1" si="1017"/>
        <v>0.32777616615159821</v>
      </c>
      <c r="AP1652" s="30">
        <f t="shared" ca="1" si="1017"/>
        <v>0.58040969905096185</v>
      </c>
      <c r="AQ1652" s="30">
        <f>IF(Riskregister!$E$12="",0,COUNTIF(BM$4:BM$53,"&lt;"&amp;AO1652)*IF(AP1652&lt;0.5,Riskregister!$K$12+(Riskregister!$L$12-Riskregister!$K$12)*SQRT(AP1652/2),Riskregister!$L$12-(Riskregister!$L$12-Riskregister!$K$12)*SQRT((1-AP1652)/2)))</f>
        <v>0</v>
      </c>
      <c r="AR1652" s="30">
        <f t="shared" ca="1" si="1018"/>
        <v>0.37400616757922456</v>
      </c>
      <c r="AS1652" s="30">
        <f t="shared" ca="1" si="1018"/>
        <v>0.43133112792516781</v>
      </c>
      <c r="AT1652" s="30">
        <f>IF(Riskregister!$E$13="",0,COUNTIF(BN$4:BN$53,"&lt;"&amp;AR1652)*IF(AS1652&lt;0.5,Riskregister!$K$13+(Riskregister!$L$13-Riskregister!$K$13)*SQRT(AS1652/2),Riskregister!$L$13-(Riskregister!$L$13-Riskregister!$K$13)*SQRT((1-AS1652)/2)))</f>
        <v>0</v>
      </c>
      <c r="AU1652" s="30">
        <f t="shared" ca="1" si="1019"/>
        <v>0.43014534596640075</v>
      </c>
      <c r="AV1652" s="30">
        <f t="shared" ca="1" si="1019"/>
        <v>0.99679557488983239</v>
      </c>
      <c r="AW1652" s="30">
        <f>IF(Riskregister!$E$14="",0,COUNTIF(BO$4:BO$53,"&lt;"&amp;AU1652)*IF(AV1652&lt;0.5,Riskregister!$K$14+(Riskregister!$L$14-Riskregister!$K$14)*SQRT(AV1652/2),Riskregister!$L$14-(Riskregister!$L$14-Riskregister!$K$14)*SQRT((1-AV1652)/2)))</f>
        <v>0</v>
      </c>
      <c r="AX1652" s="30">
        <f t="shared" ca="1" si="1020"/>
        <v>0.52399943130638482</v>
      </c>
      <c r="AY1652" s="30">
        <f t="shared" ca="1" si="1020"/>
        <v>0.64256158579937916</v>
      </c>
      <c r="AZ1652" s="30">
        <f>IF(Riskregister!$E$15="",0,COUNTIF(BP$4:BP$53,"&lt;"&amp;AX1652)*IF(AY1652&lt;0.5,Riskregister!$K$15+(Riskregister!$L$15-Riskregister!$K$15)*SQRT(AY1652/2),Riskregister!$L$15-(Riskregister!$L$15-Riskregister!$K$15)*SQRT((1-AY1652)/2)))</f>
        <v>0</v>
      </c>
      <c r="BA1652" s="30">
        <f t="shared" ca="1" si="1021"/>
        <v>0.99108053108352334</v>
      </c>
      <c r="BB1652" s="30">
        <f t="shared" ca="1" si="1021"/>
        <v>0.82443434701394336</v>
      </c>
      <c r="BC1652" s="30">
        <f>IF(Riskregister!$E$16="",0,COUNTIF(BQ$4:BQ$53,"&lt;"&amp;BA1652)*IF(BB1652&lt;0.5,Riskregister!$K$16+(Riskregister!$L$16-Riskregister!$K$16)*SQRT(BB1652/2),Riskregister!$L$16-(Riskregister!$L$16-Riskregister!$K$16)*SQRT((1-BB1652)/2)))</f>
        <v>0</v>
      </c>
      <c r="BD1652" s="30">
        <f t="shared" ca="1" si="997"/>
        <v>24621262.164151274</v>
      </c>
    </row>
    <row r="1653" spans="20:56" x14ac:dyDescent="0.35">
      <c r="T1653" s="30">
        <f t="shared" ca="1" si="1010"/>
        <v>0.84677974871109984</v>
      </c>
      <c r="U1653" s="30">
        <f t="shared" ca="1" si="1010"/>
        <v>0.42707107024258406</v>
      </c>
      <c r="V1653" s="30">
        <f ca="1">IF(Riskregister!$E$5="",0,COUNTIF(BF$4:BF$53,"&lt;"&amp;T1653)*IF(U1653&lt;0.5,Riskregister!$K$5+(Riskregister!$L$5-Riskregister!$K$5)*SQRT(U1653/2),Riskregister!$L$5-(Riskregister!$L$5-Riskregister!$K$5)*SQRT((1-U1653)/2)))</f>
        <v>2147667.4440868525</v>
      </c>
      <c r="W1653" s="30">
        <f t="shared" ca="1" si="1011"/>
        <v>0.48490254065953642</v>
      </c>
      <c r="X1653" s="30">
        <f t="shared" ca="1" si="1011"/>
        <v>0.12478013810220501</v>
      </c>
      <c r="Y1653" s="30">
        <f ca="1">IF(Riskregister!$E$6="",0,COUNTIF(BG$4:BG$53,"&lt;"&amp;W1653)*IF(X1653&lt;0.5,Riskregister!$K$6+(Riskregister!$L$6-Riskregister!$K$6)*SQRT(X1653/2),Riskregister!$L$6-(Riskregister!$L$6-Riskregister!$K$6)*SQRT((1-X1653)/2)))</f>
        <v>1299208.1488188864</v>
      </c>
      <c r="Z1653" s="30">
        <f t="shared" ca="1" si="1012"/>
        <v>0.4188089904773572</v>
      </c>
      <c r="AA1653" s="30">
        <f t="shared" ca="1" si="1012"/>
        <v>0.65104235201909544</v>
      </c>
      <c r="AB1653" s="30">
        <f ca="1">IF(Riskregister!$E$7="",0,COUNTIF(BH$4:BH$53,"&lt;"&amp;Z1653)*IF(AA1653&lt;0.5,Riskregister!$K$7+(Riskregister!$L$7-Riskregister!$K$7)*SQRT(AA1653/2),Riskregister!$L$7-(Riskregister!$L$7-Riskregister!$K$7)*SQRT((1-AA1653)/2)))</f>
        <v>1522816.0889540354</v>
      </c>
      <c r="AC1653" s="30">
        <f t="shared" ca="1" si="1013"/>
        <v>9.7173807812813706E-3</v>
      </c>
      <c r="AD1653" s="30">
        <f t="shared" ca="1" si="1013"/>
        <v>2.3122248532714385E-2</v>
      </c>
      <c r="AE1653" s="30">
        <f ca="1">IF(Riskregister!$E$8="",0,COUNTIF(BI$4:BI$53,"&lt;"&amp;AC1653)*IF(AD1653&lt;0.5,Riskregister!$K$8+(Riskregister!$L$8-Riskregister!$K$8)*SQRT(AD1653/2),Riskregister!$L$8-(Riskregister!$L$8-Riskregister!$K$8)*SQRT((1-AD1653)/2)))</f>
        <v>0</v>
      </c>
      <c r="AF1653" s="30">
        <f t="shared" ca="1" si="1014"/>
        <v>0.79984728006989425</v>
      </c>
      <c r="AG1653" s="30">
        <f t="shared" ca="1" si="1014"/>
        <v>0.13629475817453907</v>
      </c>
      <c r="AH1653" s="30">
        <f>IF(Riskregister!$E$9="",0,COUNTIF(BJ$4:BJ$53,"&lt;"&amp;AF1653)*IF(AG1653&lt;0.5,Riskregister!$K$9+(Riskregister!$L$9-Riskregister!$K$9)*SQRT(AG1653/2),Riskregister!$L$9-(Riskregister!$L$9-Riskregister!$K$9)*SQRT((1-AG1653)/2)))</f>
        <v>0</v>
      </c>
      <c r="AI1653" s="30">
        <f t="shared" ca="1" si="1015"/>
        <v>0.9609954697572104</v>
      </c>
      <c r="AJ1653" s="30">
        <f t="shared" ca="1" si="1015"/>
        <v>0.52500021290266208</v>
      </c>
      <c r="AK1653" s="30">
        <f>IF(Riskregister!$E$10="",0,COUNTIF(BK$4:BK$53,"&lt;"&amp;AI1653)*IF(AJ1653&lt;0.5,Riskregister!$K$10+(Riskregister!$L$10-Riskregister!$K$10)*SQRT(AJ1653/2),Riskregister!$L$10-(Riskregister!$L$10-Riskregister!$K$10)*SQRT((1-AJ1653)/2)))</f>
        <v>0</v>
      </c>
      <c r="AL1653" s="30">
        <f t="shared" ca="1" si="1016"/>
        <v>0.75511934645392653</v>
      </c>
      <c r="AM1653" s="30">
        <f t="shared" ca="1" si="1016"/>
        <v>3.3279626157382225E-2</v>
      </c>
      <c r="AN1653" s="30">
        <f>IF(Riskregister!$E$11="",0,COUNTIF(BL$4:BL$53,"&lt;"&amp;AL1653)*IF(AM1653&lt;0.5,Riskregister!$K$11+(Riskregister!$L$11-Riskregister!$K$11)*SQRT(AM1653/2),Riskregister!$L$11-(Riskregister!$L$11-Riskregister!$K$11)*SQRT((1-AM1653)/2)))</f>
        <v>0</v>
      </c>
      <c r="AO1653" s="30">
        <f t="shared" ca="1" si="1017"/>
        <v>0.64733568544356901</v>
      </c>
      <c r="AP1653" s="30">
        <f t="shared" ca="1" si="1017"/>
        <v>4.2860156902695623E-2</v>
      </c>
      <c r="AQ1653" s="30">
        <f>IF(Riskregister!$E$12="",0,COUNTIF(BM$4:BM$53,"&lt;"&amp;AO1653)*IF(AP1653&lt;0.5,Riskregister!$K$12+(Riskregister!$L$12-Riskregister!$K$12)*SQRT(AP1653/2),Riskregister!$L$12-(Riskregister!$L$12-Riskregister!$K$12)*SQRT((1-AP1653)/2)))</f>
        <v>0</v>
      </c>
      <c r="AR1653" s="30">
        <f t="shared" ca="1" si="1018"/>
        <v>0.70740667469424068</v>
      </c>
      <c r="AS1653" s="30">
        <f t="shared" ca="1" si="1018"/>
        <v>3.98956554410832E-2</v>
      </c>
      <c r="AT1653" s="30">
        <f>IF(Riskregister!$E$13="",0,COUNTIF(BN$4:BN$53,"&lt;"&amp;AR1653)*IF(AS1653&lt;0.5,Riskregister!$K$13+(Riskregister!$L$13-Riskregister!$K$13)*SQRT(AS1653/2),Riskregister!$L$13-(Riskregister!$L$13-Riskregister!$K$13)*SQRT((1-AS1653)/2)))</f>
        <v>0</v>
      </c>
      <c r="AU1653" s="30">
        <f t="shared" ca="1" si="1019"/>
        <v>0.63584445871306827</v>
      </c>
      <c r="AV1653" s="30">
        <f t="shared" ca="1" si="1019"/>
        <v>0.12910631571259779</v>
      </c>
      <c r="AW1653" s="30">
        <f>IF(Riskregister!$E$14="",0,COUNTIF(BO$4:BO$53,"&lt;"&amp;AU1653)*IF(AV1653&lt;0.5,Riskregister!$K$14+(Riskregister!$L$14-Riskregister!$K$14)*SQRT(AV1653/2),Riskregister!$L$14-(Riskregister!$L$14-Riskregister!$K$14)*SQRT((1-AV1653)/2)))</f>
        <v>0</v>
      </c>
      <c r="AX1653" s="30">
        <f t="shared" ca="1" si="1020"/>
        <v>0.95823824399575264</v>
      </c>
      <c r="AY1653" s="30">
        <f t="shared" ca="1" si="1020"/>
        <v>0.792110530826453</v>
      </c>
      <c r="AZ1653" s="30">
        <f>IF(Riskregister!$E$15="",0,COUNTIF(BP$4:BP$53,"&lt;"&amp;AX1653)*IF(AY1653&lt;0.5,Riskregister!$K$15+(Riskregister!$L$15-Riskregister!$K$15)*SQRT(AY1653/2),Riskregister!$L$15-(Riskregister!$L$15-Riskregister!$K$15)*SQRT((1-AY1653)/2)))</f>
        <v>0</v>
      </c>
      <c r="BA1653" s="30">
        <f t="shared" ca="1" si="1021"/>
        <v>0.96219623080705863</v>
      </c>
      <c r="BB1653" s="30">
        <f t="shared" ca="1" si="1021"/>
        <v>0.51649280507870465</v>
      </c>
      <c r="BC1653" s="30">
        <f>IF(Riskregister!$E$16="",0,COUNTIF(BQ$4:BQ$53,"&lt;"&amp;BA1653)*IF(BB1653&lt;0.5,Riskregister!$K$16+(Riskregister!$L$16-Riskregister!$K$16)*SQRT(BB1653/2),Riskregister!$L$16-(Riskregister!$L$16-Riskregister!$K$16)*SQRT((1-BB1653)/2)))</f>
        <v>0</v>
      </c>
      <c r="BD1653" s="30">
        <f t="shared" ca="1" si="997"/>
        <v>4969691.6818597745</v>
      </c>
    </row>
    <row r="1654" spans="20:56" x14ac:dyDescent="0.35">
      <c r="T1654" s="30">
        <f t="shared" ca="1" si="1010"/>
        <v>0.90467580202270104</v>
      </c>
      <c r="U1654" s="30">
        <f t="shared" ca="1" si="1010"/>
        <v>0.6311620155271026</v>
      </c>
      <c r="V1654" s="30">
        <f ca="1">IF(Riskregister!$E$5="",0,COUNTIF(BF$4:BF$53,"&lt;"&amp;T1654)*IF(U1654&lt;0.5,Riskregister!$K$5+(Riskregister!$L$5-Riskregister!$K$5)*SQRT(U1654/2),Riskregister!$L$5-(Riskregister!$L$5-Riskregister!$K$5)*SQRT((1-U1654)/2)))</f>
        <v>2440511.1240707347</v>
      </c>
      <c r="W1654" s="30">
        <f t="shared" ca="1" si="1011"/>
        <v>0.65782863620418142</v>
      </c>
      <c r="X1654" s="30">
        <f t="shared" ca="1" si="1011"/>
        <v>0.97113409851824495</v>
      </c>
      <c r="Y1654" s="30">
        <f ca="1">IF(Riskregister!$E$6="",0,COUNTIF(BG$4:BG$53,"&lt;"&amp;W1654)*IF(X1654&lt;0.5,Riskregister!$K$6+(Riskregister!$L$6-Riskregister!$K$6)*SQRT(X1654/2),Riskregister!$L$6-(Riskregister!$L$6-Riskregister!$K$6)*SQRT((1-X1654)/2)))</f>
        <v>3567506.0213115416</v>
      </c>
      <c r="Z1654" s="30">
        <f t="shared" ca="1" si="1012"/>
        <v>0.66787423618474295</v>
      </c>
      <c r="AA1654" s="30">
        <f t="shared" ca="1" si="1012"/>
        <v>0.13868885050965762</v>
      </c>
      <c r="AB1654" s="30">
        <f ca="1">IF(Riskregister!$E$7="",0,COUNTIF(BH$4:BH$53,"&lt;"&amp;Z1654)*IF(AA1654&lt;0.5,Riskregister!$K$7+(Riskregister!$L$7-Riskregister!$K$7)*SQRT(AA1654/2),Riskregister!$L$7-(Riskregister!$L$7-Riskregister!$K$7)*SQRT((1-AA1654)/2)))</f>
        <v>995166.5773985117</v>
      </c>
      <c r="AC1654" s="30">
        <f t="shared" ca="1" si="1013"/>
        <v>0.96386659185423129</v>
      </c>
      <c r="AD1654" s="30">
        <f t="shared" ca="1" si="1013"/>
        <v>0.1744178349470038</v>
      </c>
      <c r="AE1654" s="30">
        <f ca="1">IF(Riskregister!$E$8="",0,COUNTIF(BI$4:BI$53,"&lt;"&amp;AC1654)*IF(AD1654&lt;0.5,Riskregister!$K$8+(Riskregister!$L$8-Riskregister!$K$8)*SQRT(AD1654/2),Riskregister!$L$8-(Riskregister!$L$8-Riskregister!$K$8)*SQRT((1-AD1654)/2)))</f>
        <v>10127785.992184697</v>
      </c>
      <c r="AF1654" s="30">
        <f t="shared" ca="1" si="1014"/>
        <v>0.41914259471337678</v>
      </c>
      <c r="AG1654" s="30">
        <f t="shared" ca="1" si="1014"/>
        <v>0.96789192832299786</v>
      </c>
      <c r="AH1654" s="30">
        <f>IF(Riskregister!$E$9="",0,COUNTIF(BJ$4:BJ$53,"&lt;"&amp;AF1654)*IF(AG1654&lt;0.5,Riskregister!$K$9+(Riskregister!$L$9-Riskregister!$K$9)*SQRT(AG1654/2),Riskregister!$L$9-(Riskregister!$L$9-Riskregister!$K$9)*SQRT((1-AG1654)/2)))</f>
        <v>0</v>
      </c>
      <c r="AI1654" s="30">
        <f t="shared" ca="1" si="1015"/>
        <v>0.79565013494954706</v>
      </c>
      <c r="AJ1654" s="30">
        <f t="shared" ca="1" si="1015"/>
        <v>0.30239111675793096</v>
      </c>
      <c r="AK1654" s="30">
        <f>IF(Riskregister!$E$10="",0,COUNTIF(BK$4:BK$53,"&lt;"&amp;AI1654)*IF(AJ1654&lt;0.5,Riskregister!$K$10+(Riskregister!$L$10-Riskregister!$K$10)*SQRT(AJ1654/2),Riskregister!$L$10-(Riskregister!$L$10-Riskregister!$K$10)*SQRT((1-AJ1654)/2)))</f>
        <v>0</v>
      </c>
      <c r="AL1654" s="30">
        <f t="shared" ca="1" si="1016"/>
        <v>0.79658069024835909</v>
      </c>
      <c r="AM1654" s="30">
        <f t="shared" ca="1" si="1016"/>
        <v>0.10344535795155596</v>
      </c>
      <c r="AN1654" s="30">
        <f>IF(Riskregister!$E$11="",0,COUNTIF(BL$4:BL$53,"&lt;"&amp;AL1654)*IF(AM1654&lt;0.5,Riskregister!$K$11+(Riskregister!$L$11-Riskregister!$K$11)*SQRT(AM1654/2),Riskregister!$L$11-(Riskregister!$L$11-Riskregister!$K$11)*SQRT((1-AM1654)/2)))</f>
        <v>0</v>
      </c>
      <c r="AO1654" s="30">
        <f t="shared" ca="1" si="1017"/>
        <v>0.13239588428904558</v>
      </c>
      <c r="AP1654" s="30">
        <f t="shared" ca="1" si="1017"/>
        <v>0.90984518792058822</v>
      </c>
      <c r="AQ1654" s="30">
        <f>IF(Riskregister!$E$12="",0,COUNTIF(BM$4:BM$53,"&lt;"&amp;AO1654)*IF(AP1654&lt;0.5,Riskregister!$K$12+(Riskregister!$L$12-Riskregister!$K$12)*SQRT(AP1654/2),Riskregister!$L$12-(Riskregister!$L$12-Riskregister!$K$12)*SQRT((1-AP1654)/2)))</f>
        <v>0</v>
      </c>
      <c r="AR1654" s="30">
        <f t="shared" ca="1" si="1018"/>
        <v>0.74462224887450312</v>
      </c>
      <c r="AS1654" s="30">
        <f t="shared" ca="1" si="1018"/>
        <v>7.0015641041115684E-2</v>
      </c>
      <c r="AT1654" s="30">
        <f>IF(Riskregister!$E$13="",0,COUNTIF(BN$4:BN$53,"&lt;"&amp;AR1654)*IF(AS1654&lt;0.5,Riskregister!$K$13+(Riskregister!$L$13-Riskregister!$K$13)*SQRT(AS1654/2),Riskregister!$L$13-(Riskregister!$L$13-Riskregister!$K$13)*SQRT((1-AS1654)/2)))</f>
        <v>0</v>
      </c>
      <c r="AU1654" s="30">
        <f t="shared" ca="1" si="1019"/>
        <v>2.7179354202746531E-2</v>
      </c>
      <c r="AV1654" s="30">
        <f t="shared" ca="1" si="1019"/>
        <v>0.2612718239348597</v>
      </c>
      <c r="AW1654" s="30">
        <f>IF(Riskregister!$E$14="",0,COUNTIF(BO$4:BO$53,"&lt;"&amp;AU1654)*IF(AV1654&lt;0.5,Riskregister!$K$14+(Riskregister!$L$14-Riskregister!$K$14)*SQRT(AV1654/2),Riskregister!$L$14-(Riskregister!$L$14-Riskregister!$K$14)*SQRT((1-AV1654)/2)))</f>
        <v>0</v>
      </c>
      <c r="AX1654" s="30">
        <f t="shared" ca="1" si="1020"/>
        <v>0.50379781080936148</v>
      </c>
      <c r="AY1654" s="30">
        <f t="shared" ca="1" si="1020"/>
        <v>0.63972082398569463</v>
      </c>
      <c r="AZ1654" s="30">
        <f>IF(Riskregister!$E$15="",0,COUNTIF(BP$4:BP$53,"&lt;"&amp;AX1654)*IF(AY1654&lt;0.5,Riskregister!$K$15+(Riskregister!$L$15-Riskregister!$K$15)*SQRT(AY1654/2),Riskregister!$L$15-(Riskregister!$L$15-Riskregister!$K$15)*SQRT((1-AY1654)/2)))</f>
        <v>0</v>
      </c>
      <c r="BA1654" s="30">
        <f t="shared" ca="1" si="1021"/>
        <v>0.31290078109852903</v>
      </c>
      <c r="BB1654" s="30">
        <f t="shared" ca="1" si="1021"/>
        <v>0.92659777893510653</v>
      </c>
      <c r="BC1654" s="30">
        <f>IF(Riskregister!$E$16="",0,COUNTIF(BQ$4:BQ$53,"&lt;"&amp;BA1654)*IF(BB1654&lt;0.5,Riskregister!$K$16+(Riskregister!$L$16-Riskregister!$K$16)*SQRT(BB1654/2),Riskregister!$L$16-(Riskregister!$L$16-Riskregister!$K$16)*SQRT((1-BB1654)/2)))</f>
        <v>0</v>
      </c>
      <c r="BD1654" s="30">
        <f t="shared" ca="1" si="997"/>
        <v>17130969.714965485</v>
      </c>
    </row>
    <row r="1655" spans="20:56" x14ac:dyDescent="0.35">
      <c r="T1655" s="30">
        <f t="shared" ca="1" si="1010"/>
        <v>0.19886019472836824</v>
      </c>
      <c r="U1655" s="30">
        <f t="shared" ca="1" si="1010"/>
        <v>0.44338142818434367</v>
      </c>
      <c r="V1655" s="30">
        <f ca="1">IF(Riskregister!$E$5="",0,COUNTIF(BF$4:BF$53,"&lt;"&amp;T1655)*IF(U1655&lt;0.5,Riskregister!$K$5+(Riskregister!$L$5-Riskregister!$K$5)*SQRT(U1655/2),Riskregister!$L$5-(Riskregister!$L$5-Riskregister!$K$5)*SQRT((1-U1655)/2)))</f>
        <v>723756.39041158918</v>
      </c>
      <c r="W1655" s="30">
        <f t="shared" ca="1" si="1011"/>
        <v>0.90659595223053979</v>
      </c>
      <c r="X1655" s="30">
        <f t="shared" ca="1" si="1011"/>
        <v>0.73918475119590676</v>
      </c>
      <c r="Y1655" s="30">
        <f ca="1">IF(Riskregister!$E$6="",0,COUNTIF(BG$4:BG$53,"&lt;"&amp;W1655)*IF(X1655&lt;0.5,Riskregister!$K$6+(Riskregister!$L$6-Riskregister!$K$6)*SQRT(X1655/2),Riskregister!$L$6-(Riskregister!$L$6-Riskregister!$K$6)*SQRT((1-X1655)/2)))</f>
        <v>5399936.2990491763</v>
      </c>
      <c r="Z1655" s="30">
        <f t="shared" ca="1" si="1012"/>
        <v>0.92691686849348998</v>
      </c>
      <c r="AA1655" s="30">
        <f t="shared" ca="1" si="1012"/>
        <v>0.75702319227796455</v>
      </c>
      <c r="AB1655" s="30">
        <f ca="1">IF(Riskregister!$E$7="",0,COUNTIF(BH$4:BH$53,"&lt;"&amp;Z1655)*IF(AA1655&lt;0.5,Riskregister!$K$7+(Riskregister!$L$7-Riskregister!$K$7)*SQRT(AA1655/2),Riskregister!$L$7-(Riskregister!$L$7-Riskregister!$K$7)*SQRT((1-AA1655)/2)))</f>
        <v>2780068.4661435019</v>
      </c>
      <c r="AC1655" s="30">
        <f t="shared" ca="1" si="1013"/>
        <v>0.27264340664785536</v>
      </c>
      <c r="AD1655" s="30">
        <f t="shared" ca="1" si="1013"/>
        <v>0.96676400584401745</v>
      </c>
      <c r="AE1655" s="30">
        <f ca="1">IF(Riskregister!$E$8="",0,COUNTIF(BI$4:BI$53,"&lt;"&amp;AC1655)*IF(AD1655&lt;0.5,Riskregister!$K$8+(Riskregister!$L$8-Riskregister!$K$8)*SQRT(AD1655/2),Riskregister!$L$8-(Riskregister!$L$8-Riskregister!$K$8)*SQRT((1-AD1655)/2)))</f>
        <v>8788238.3807813898</v>
      </c>
      <c r="AF1655" s="30">
        <f t="shared" ca="1" si="1014"/>
        <v>0.37709054941399767</v>
      </c>
      <c r="AG1655" s="30">
        <f t="shared" ca="1" si="1014"/>
        <v>0.41187637454025816</v>
      </c>
      <c r="AH1655" s="30">
        <f>IF(Riskregister!$E$9="",0,COUNTIF(BJ$4:BJ$53,"&lt;"&amp;AF1655)*IF(AG1655&lt;0.5,Riskregister!$K$9+(Riskregister!$L$9-Riskregister!$K$9)*SQRT(AG1655/2),Riskregister!$L$9-(Riskregister!$L$9-Riskregister!$K$9)*SQRT((1-AG1655)/2)))</f>
        <v>0</v>
      </c>
      <c r="AI1655" s="30">
        <f t="shared" ca="1" si="1015"/>
        <v>0.57895929946223512</v>
      </c>
      <c r="AJ1655" s="30">
        <f t="shared" ca="1" si="1015"/>
        <v>0.4724921301160776</v>
      </c>
      <c r="AK1655" s="30">
        <f>IF(Riskregister!$E$10="",0,COUNTIF(BK$4:BK$53,"&lt;"&amp;AI1655)*IF(AJ1655&lt;0.5,Riskregister!$K$10+(Riskregister!$L$10-Riskregister!$K$10)*SQRT(AJ1655/2),Riskregister!$L$10-(Riskregister!$L$10-Riskregister!$K$10)*SQRT((1-AJ1655)/2)))</f>
        <v>0</v>
      </c>
      <c r="AL1655" s="30">
        <f t="shared" ca="1" si="1016"/>
        <v>0.76702074956170652</v>
      </c>
      <c r="AM1655" s="30">
        <f t="shared" ca="1" si="1016"/>
        <v>0.25974578098455903</v>
      </c>
      <c r="AN1655" s="30">
        <f>IF(Riskregister!$E$11="",0,COUNTIF(BL$4:BL$53,"&lt;"&amp;AL1655)*IF(AM1655&lt;0.5,Riskregister!$K$11+(Riskregister!$L$11-Riskregister!$K$11)*SQRT(AM1655/2),Riskregister!$L$11-(Riskregister!$L$11-Riskregister!$K$11)*SQRT((1-AM1655)/2)))</f>
        <v>0</v>
      </c>
      <c r="AO1655" s="30">
        <f t="shared" ca="1" si="1017"/>
        <v>0.95091357287755607</v>
      </c>
      <c r="AP1655" s="30">
        <f t="shared" ca="1" si="1017"/>
        <v>0.19428802908091458</v>
      </c>
      <c r="AQ1655" s="30">
        <f>IF(Riskregister!$E$12="",0,COUNTIF(BM$4:BM$53,"&lt;"&amp;AO1655)*IF(AP1655&lt;0.5,Riskregister!$K$12+(Riskregister!$L$12-Riskregister!$K$12)*SQRT(AP1655/2),Riskregister!$L$12-(Riskregister!$L$12-Riskregister!$K$12)*SQRT((1-AP1655)/2)))</f>
        <v>0</v>
      </c>
      <c r="AR1655" s="30">
        <f t="shared" ca="1" si="1018"/>
        <v>0.97008607891117138</v>
      </c>
      <c r="AS1655" s="30">
        <f t="shared" ca="1" si="1018"/>
        <v>0.88559434546083693</v>
      </c>
      <c r="AT1655" s="30">
        <f>IF(Riskregister!$E$13="",0,COUNTIF(BN$4:BN$53,"&lt;"&amp;AR1655)*IF(AS1655&lt;0.5,Riskregister!$K$13+(Riskregister!$L$13-Riskregister!$K$13)*SQRT(AS1655/2),Riskregister!$L$13-(Riskregister!$L$13-Riskregister!$K$13)*SQRT((1-AS1655)/2)))</f>
        <v>0</v>
      </c>
      <c r="AU1655" s="30">
        <f t="shared" ca="1" si="1019"/>
        <v>0.85155838987354471</v>
      </c>
      <c r="AV1655" s="30">
        <f t="shared" ca="1" si="1019"/>
        <v>0.87201667925463222</v>
      </c>
      <c r="AW1655" s="30">
        <f>IF(Riskregister!$E$14="",0,COUNTIF(BO$4:BO$53,"&lt;"&amp;AU1655)*IF(AV1655&lt;0.5,Riskregister!$K$14+(Riskregister!$L$14-Riskregister!$K$14)*SQRT(AV1655/2),Riskregister!$L$14-(Riskregister!$L$14-Riskregister!$K$14)*SQRT((1-AV1655)/2)))</f>
        <v>0</v>
      </c>
      <c r="AX1655" s="30">
        <f t="shared" ca="1" si="1020"/>
        <v>0.90937485694895825</v>
      </c>
      <c r="AY1655" s="30">
        <f t="shared" ca="1" si="1020"/>
        <v>0.90805666754084646</v>
      </c>
      <c r="AZ1655" s="30">
        <f>IF(Riskregister!$E$15="",0,COUNTIF(BP$4:BP$53,"&lt;"&amp;AX1655)*IF(AY1655&lt;0.5,Riskregister!$K$15+(Riskregister!$L$15-Riskregister!$K$15)*SQRT(AY1655/2),Riskregister!$L$15-(Riskregister!$L$15-Riskregister!$K$15)*SQRT((1-AY1655)/2)))</f>
        <v>0</v>
      </c>
      <c r="BA1655" s="30">
        <f t="shared" ca="1" si="1021"/>
        <v>0.59309927725271105</v>
      </c>
      <c r="BB1655" s="30">
        <f t="shared" ca="1" si="1021"/>
        <v>0.12793343964557213</v>
      </c>
      <c r="BC1655" s="30">
        <f>IF(Riskregister!$E$16="",0,COUNTIF(BQ$4:BQ$53,"&lt;"&amp;BA1655)*IF(BB1655&lt;0.5,Riskregister!$K$16+(Riskregister!$L$16-Riskregister!$K$16)*SQRT(BB1655/2),Riskregister!$L$16-(Riskregister!$L$16-Riskregister!$K$16)*SQRT((1-BB1655)/2)))</f>
        <v>0</v>
      </c>
      <c r="BD1655" s="30">
        <f t="shared" ca="1" si="997"/>
        <v>17691999.536385655</v>
      </c>
    </row>
    <row r="1656" spans="20:56" x14ac:dyDescent="0.35">
      <c r="T1656" s="30">
        <f t="shared" ca="1" si="1010"/>
        <v>0.56903996855275674</v>
      </c>
      <c r="U1656" s="30">
        <f t="shared" ca="1" si="1010"/>
        <v>0.24892521379584021</v>
      </c>
      <c r="V1656" s="30">
        <f ca="1">IF(Riskregister!$E$5="",0,COUNTIF(BF$4:BF$53,"&lt;"&amp;T1656)*IF(U1656&lt;0.5,Riskregister!$K$5+(Riskregister!$L$5-Riskregister!$K$5)*SQRT(U1656/2),Riskregister!$L$5-(Riskregister!$L$5-Riskregister!$K$5)*SQRT((1-U1656)/2)))</f>
        <v>1235026.6501094745</v>
      </c>
      <c r="W1656" s="30">
        <f t="shared" ca="1" si="1011"/>
        <v>0.41546715554395486</v>
      </c>
      <c r="X1656" s="30">
        <f t="shared" ca="1" si="1011"/>
        <v>0.1492178331411832</v>
      </c>
      <c r="Y1656" s="30">
        <f ca="1">IF(Riskregister!$E$6="",0,COUNTIF(BG$4:BG$53,"&lt;"&amp;W1656)*IF(X1656&lt;0.5,Riskregister!$K$6+(Riskregister!$L$6-Riskregister!$K$6)*SQRT(X1656/2),Riskregister!$L$6-(Riskregister!$L$6-Riskregister!$K$6)*SQRT((1-X1656)/2)))</f>
        <v>691663.39063297841</v>
      </c>
      <c r="Z1656" s="30">
        <f t="shared" ca="1" si="1012"/>
        <v>0.1786741112490573</v>
      </c>
      <c r="AA1656" s="30">
        <f t="shared" ca="1" si="1012"/>
        <v>0.36259480957300749</v>
      </c>
      <c r="AB1656" s="30">
        <f ca="1">IF(Riskregister!$E$7="",0,COUNTIF(BH$4:BH$53,"&lt;"&amp;Z1656)*IF(AA1656&lt;0.5,Riskregister!$K$7+(Riskregister!$L$7-Riskregister!$K$7)*SQRT(AA1656/2),Riskregister!$L$7-(Riskregister!$L$7-Riskregister!$K$7)*SQRT((1-AA1656)/2)))</f>
        <v>796106.46144925093</v>
      </c>
      <c r="AC1656" s="30">
        <f t="shared" ca="1" si="1013"/>
        <v>7.0712073796228569E-2</v>
      </c>
      <c r="AD1656" s="30">
        <f t="shared" ca="1" si="1013"/>
        <v>0.83271951959432478</v>
      </c>
      <c r="AE1656" s="30">
        <f ca="1">IF(Riskregister!$E$8="",0,COUNTIF(BI$4:BI$53,"&lt;"&amp;AC1656)*IF(AD1656&lt;0.5,Riskregister!$K$8+(Riskregister!$L$8-Riskregister!$K$8)*SQRT(AD1656/2),Riskregister!$L$8-(Riskregister!$L$8-Riskregister!$K$8)*SQRT((1-AD1656)/2)))</f>
        <v>3640730.7455545524</v>
      </c>
      <c r="AF1656" s="30">
        <f t="shared" ca="1" si="1014"/>
        <v>4.3523577260091706E-3</v>
      </c>
      <c r="AG1656" s="30">
        <f t="shared" ca="1" si="1014"/>
        <v>0.88260503956632286</v>
      </c>
      <c r="AH1656" s="30">
        <f>IF(Riskregister!$E$9="",0,COUNTIF(BJ$4:BJ$53,"&lt;"&amp;AF1656)*IF(AG1656&lt;0.5,Riskregister!$K$9+(Riskregister!$L$9-Riskregister!$K$9)*SQRT(AG1656/2),Riskregister!$L$9-(Riskregister!$L$9-Riskregister!$K$9)*SQRT((1-AG1656)/2)))</f>
        <v>0</v>
      </c>
      <c r="AI1656" s="30">
        <f t="shared" ca="1" si="1015"/>
        <v>0.61457223591531551</v>
      </c>
      <c r="AJ1656" s="30">
        <f t="shared" ca="1" si="1015"/>
        <v>2.1925190849253817E-2</v>
      </c>
      <c r="AK1656" s="30">
        <f>IF(Riskregister!$E$10="",0,COUNTIF(BK$4:BK$53,"&lt;"&amp;AI1656)*IF(AJ1656&lt;0.5,Riskregister!$K$10+(Riskregister!$L$10-Riskregister!$K$10)*SQRT(AJ1656/2),Riskregister!$L$10-(Riskregister!$L$10-Riskregister!$K$10)*SQRT((1-AJ1656)/2)))</f>
        <v>0</v>
      </c>
      <c r="AL1656" s="30">
        <f t="shared" ca="1" si="1016"/>
        <v>3.4448267078057704E-3</v>
      </c>
      <c r="AM1656" s="30">
        <f t="shared" ca="1" si="1016"/>
        <v>0.76321259316149537</v>
      </c>
      <c r="AN1656" s="30">
        <f>IF(Riskregister!$E$11="",0,COUNTIF(BL$4:BL$53,"&lt;"&amp;AL1656)*IF(AM1656&lt;0.5,Riskregister!$K$11+(Riskregister!$L$11-Riskregister!$K$11)*SQRT(AM1656/2),Riskregister!$L$11-(Riskregister!$L$11-Riskregister!$K$11)*SQRT((1-AM1656)/2)))</f>
        <v>0</v>
      </c>
      <c r="AO1656" s="30">
        <f t="shared" ca="1" si="1017"/>
        <v>4.0236059035831828E-2</v>
      </c>
      <c r="AP1656" s="30">
        <f t="shared" ca="1" si="1017"/>
        <v>0.66488603780834377</v>
      </c>
      <c r="AQ1656" s="30">
        <f>IF(Riskregister!$E$12="",0,COUNTIF(BM$4:BM$53,"&lt;"&amp;AO1656)*IF(AP1656&lt;0.5,Riskregister!$K$12+(Riskregister!$L$12-Riskregister!$K$12)*SQRT(AP1656/2),Riskregister!$L$12-(Riskregister!$L$12-Riskregister!$K$12)*SQRT((1-AP1656)/2)))</f>
        <v>0</v>
      </c>
      <c r="AR1656" s="30">
        <f t="shared" ca="1" si="1018"/>
        <v>0.98463186085633714</v>
      </c>
      <c r="AS1656" s="30">
        <f t="shared" ca="1" si="1018"/>
        <v>0.51870462841572795</v>
      </c>
      <c r="AT1656" s="30">
        <f>IF(Riskregister!$E$13="",0,COUNTIF(BN$4:BN$53,"&lt;"&amp;AR1656)*IF(AS1656&lt;0.5,Riskregister!$K$13+(Riskregister!$L$13-Riskregister!$K$13)*SQRT(AS1656/2),Riskregister!$L$13-(Riskregister!$L$13-Riskregister!$K$13)*SQRT((1-AS1656)/2)))</f>
        <v>0</v>
      </c>
      <c r="AU1656" s="30">
        <f t="shared" ca="1" si="1019"/>
        <v>0.28634630711777953</v>
      </c>
      <c r="AV1656" s="30">
        <f t="shared" ca="1" si="1019"/>
        <v>0.84732036877189687</v>
      </c>
      <c r="AW1656" s="30">
        <f>IF(Riskregister!$E$14="",0,COUNTIF(BO$4:BO$53,"&lt;"&amp;AU1656)*IF(AV1656&lt;0.5,Riskregister!$K$14+(Riskregister!$L$14-Riskregister!$K$14)*SQRT(AV1656/2),Riskregister!$L$14-(Riskregister!$L$14-Riskregister!$K$14)*SQRT((1-AV1656)/2)))</f>
        <v>0</v>
      </c>
      <c r="AX1656" s="30">
        <f t="shared" ca="1" si="1020"/>
        <v>0.28353795327454867</v>
      </c>
      <c r="AY1656" s="30">
        <f t="shared" ca="1" si="1020"/>
        <v>0.49467054864719862</v>
      </c>
      <c r="AZ1656" s="30">
        <f>IF(Riskregister!$E$15="",0,COUNTIF(BP$4:BP$53,"&lt;"&amp;AX1656)*IF(AY1656&lt;0.5,Riskregister!$K$15+(Riskregister!$L$15-Riskregister!$K$15)*SQRT(AY1656/2),Riskregister!$L$15-(Riskregister!$L$15-Riskregister!$K$15)*SQRT((1-AY1656)/2)))</f>
        <v>0</v>
      </c>
      <c r="BA1656" s="30">
        <f t="shared" ca="1" si="1021"/>
        <v>0.48610277685135583</v>
      </c>
      <c r="BB1656" s="30">
        <f t="shared" ca="1" si="1021"/>
        <v>0.60551457893814142</v>
      </c>
      <c r="BC1656" s="30">
        <f>IF(Riskregister!$E$16="",0,COUNTIF(BQ$4:BQ$53,"&lt;"&amp;BA1656)*IF(BB1656&lt;0.5,Riskregister!$K$16+(Riskregister!$L$16-Riskregister!$K$16)*SQRT(BB1656/2),Riskregister!$L$16-(Riskregister!$L$16-Riskregister!$K$16)*SQRT((1-BB1656)/2)))</f>
        <v>0</v>
      </c>
      <c r="BD1656" s="30">
        <f t="shared" ca="1" si="997"/>
        <v>6363527.2477462562</v>
      </c>
    </row>
    <row r="1657" spans="20:56" x14ac:dyDescent="0.35">
      <c r="T1657" s="30">
        <f t="shared" ca="1" si="1010"/>
        <v>0.89294102704401868</v>
      </c>
      <c r="U1657" s="30">
        <f t="shared" ca="1" si="1010"/>
        <v>0.70915766961151039</v>
      </c>
      <c r="V1657" s="30">
        <f ca="1">IF(Riskregister!$E$5="",0,COUNTIF(BF$4:BF$53,"&lt;"&amp;T1657)*IF(U1657&lt;0.5,Riskregister!$K$5+(Riskregister!$L$5-Riskregister!$K$5)*SQRT(U1657/2),Riskregister!$L$5-(Riskregister!$L$5-Riskregister!$K$5)*SQRT((1-U1657)/2)))</f>
        <v>2570378.5674986923</v>
      </c>
      <c r="W1657" s="30">
        <f t="shared" ca="1" si="1011"/>
        <v>0.28169632912501907</v>
      </c>
      <c r="X1657" s="30">
        <f t="shared" ca="1" si="1011"/>
        <v>0.10343070015812939</v>
      </c>
      <c r="Y1657" s="30">
        <f ca="1">IF(Riskregister!$E$6="",0,COUNTIF(BG$4:BG$53,"&lt;"&amp;W1657)*IF(X1657&lt;0.5,Riskregister!$K$6+(Riskregister!$L$6-Riskregister!$K$6)*SQRT(X1657/2),Riskregister!$L$6-(Riskregister!$L$6-Riskregister!$K$6)*SQRT((1-X1657)/2)))</f>
        <v>609338.16613671591</v>
      </c>
      <c r="Z1657" s="30">
        <f t="shared" ca="1" si="1012"/>
        <v>0.20755063653583439</v>
      </c>
      <c r="AA1657" s="30">
        <f t="shared" ca="1" si="1012"/>
        <v>0.6458422140809259</v>
      </c>
      <c r="AB1657" s="30">
        <f ca="1">IF(Riskregister!$E$7="",0,COUNTIF(BH$4:BH$53,"&lt;"&amp;Z1657)*IF(AA1657&lt;0.5,Riskregister!$K$7+(Riskregister!$L$7-Riskregister!$K$7)*SQRT(AA1657/2),Riskregister!$L$7-(Riskregister!$L$7-Riskregister!$K$7)*SQRT((1-AA1657)/2)))</f>
        <v>1010869.5983055257</v>
      </c>
      <c r="AC1657" s="30">
        <f t="shared" ca="1" si="1013"/>
        <v>0.31323265230973962</v>
      </c>
      <c r="AD1657" s="30">
        <f t="shared" ca="1" si="1013"/>
        <v>0.509968022831503</v>
      </c>
      <c r="AE1657" s="30">
        <f ca="1">IF(Riskregister!$E$8="",0,COUNTIF(BI$4:BI$53,"&lt;"&amp;AC1657)*IF(AD1657&lt;0.5,Riskregister!$K$8+(Riskregister!$L$8-Riskregister!$K$8)*SQRT(AD1657/2),Riskregister!$L$8-(Riskregister!$L$8-Riskregister!$K$8)*SQRT((1-AD1657)/2)))</f>
        <v>5347085.5637241518</v>
      </c>
      <c r="AF1657" s="30">
        <f t="shared" ca="1" si="1014"/>
        <v>0.25684726809184888</v>
      </c>
      <c r="AG1657" s="30">
        <f t="shared" ca="1" si="1014"/>
        <v>0.30059911851129084</v>
      </c>
      <c r="AH1657" s="30">
        <f>IF(Riskregister!$E$9="",0,COUNTIF(BJ$4:BJ$53,"&lt;"&amp;AF1657)*IF(AG1657&lt;0.5,Riskregister!$K$9+(Riskregister!$L$9-Riskregister!$K$9)*SQRT(AG1657/2),Riskregister!$L$9-(Riskregister!$L$9-Riskregister!$K$9)*SQRT((1-AG1657)/2)))</f>
        <v>0</v>
      </c>
      <c r="AI1657" s="30">
        <f t="shared" ca="1" si="1015"/>
        <v>0.78221524689881272</v>
      </c>
      <c r="AJ1657" s="30">
        <f t="shared" ca="1" si="1015"/>
        <v>0.28485312133043639</v>
      </c>
      <c r="AK1657" s="30">
        <f>IF(Riskregister!$E$10="",0,COUNTIF(BK$4:BK$53,"&lt;"&amp;AI1657)*IF(AJ1657&lt;0.5,Riskregister!$K$10+(Riskregister!$L$10-Riskregister!$K$10)*SQRT(AJ1657/2),Riskregister!$L$10-(Riskregister!$L$10-Riskregister!$K$10)*SQRT((1-AJ1657)/2)))</f>
        <v>0</v>
      </c>
      <c r="AL1657" s="30">
        <f t="shared" ca="1" si="1016"/>
        <v>0.97363003319488894</v>
      </c>
      <c r="AM1657" s="30">
        <f t="shared" ca="1" si="1016"/>
        <v>0.51191860068161321</v>
      </c>
      <c r="AN1657" s="30">
        <f>IF(Riskregister!$E$11="",0,COUNTIF(BL$4:BL$53,"&lt;"&amp;AL1657)*IF(AM1657&lt;0.5,Riskregister!$K$11+(Riskregister!$L$11-Riskregister!$K$11)*SQRT(AM1657/2),Riskregister!$L$11-(Riskregister!$L$11-Riskregister!$K$11)*SQRT((1-AM1657)/2)))</f>
        <v>0</v>
      </c>
      <c r="AO1657" s="30">
        <f t="shared" ca="1" si="1017"/>
        <v>0.6819401395757031</v>
      </c>
      <c r="AP1657" s="30">
        <f t="shared" ca="1" si="1017"/>
        <v>0.57804507123664017</v>
      </c>
      <c r="AQ1657" s="30">
        <f>IF(Riskregister!$E$12="",0,COUNTIF(BM$4:BM$53,"&lt;"&amp;AO1657)*IF(AP1657&lt;0.5,Riskregister!$K$12+(Riskregister!$L$12-Riskregister!$K$12)*SQRT(AP1657/2),Riskregister!$L$12-(Riskregister!$L$12-Riskregister!$K$12)*SQRT((1-AP1657)/2)))</f>
        <v>0</v>
      </c>
      <c r="AR1657" s="30">
        <f t="shared" ca="1" si="1018"/>
        <v>0.45497370292198946</v>
      </c>
      <c r="AS1657" s="30">
        <f t="shared" ca="1" si="1018"/>
        <v>0.90716343494166274</v>
      </c>
      <c r="AT1657" s="30">
        <f>IF(Riskregister!$E$13="",0,COUNTIF(BN$4:BN$53,"&lt;"&amp;AR1657)*IF(AS1657&lt;0.5,Riskregister!$K$13+(Riskregister!$L$13-Riskregister!$K$13)*SQRT(AS1657/2),Riskregister!$L$13-(Riskregister!$L$13-Riskregister!$K$13)*SQRT((1-AS1657)/2)))</f>
        <v>0</v>
      </c>
      <c r="AU1657" s="30">
        <f t="shared" ca="1" si="1019"/>
        <v>0.40774527666921845</v>
      </c>
      <c r="AV1657" s="30">
        <f t="shared" ca="1" si="1019"/>
        <v>0.34359135899863391</v>
      </c>
      <c r="AW1657" s="30">
        <f>IF(Riskregister!$E$14="",0,COUNTIF(BO$4:BO$53,"&lt;"&amp;AU1657)*IF(AV1657&lt;0.5,Riskregister!$K$14+(Riskregister!$L$14-Riskregister!$K$14)*SQRT(AV1657/2),Riskregister!$L$14-(Riskregister!$L$14-Riskregister!$K$14)*SQRT((1-AV1657)/2)))</f>
        <v>0</v>
      </c>
      <c r="AX1657" s="30">
        <f t="shared" ca="1" si="1020"/>
        <v>0.32403446802360447</v>
      </c>
      <c r="AY1657" s="30">
        <f t="shared" ca="1" si="1020"/>
        <v>0.76513131678891533</v>
      </c>
      <c r="AZ1657" s="30">
        <f>IF(Riskregister!$E$15="",0,COUNTIF(BP$4:BP$53,"&lt;"&amp;AX1657)*IF(AY1657&lt;0.5,Riskregister!$K$15+(Riskregister!$L$15-Riskregister!$K$15)*SQRT(AY1657/2),Riskregister!$L$15-(Riskregister!$L$15-Riskregister!$K$15)*SQRT((1-AY1657)/2)))</f>
        <v>0</v>
      </c>
      <c r="BA1657" s="30">
        <f t="shared" ca="1" si="1021"/>
        <v>0.7380488498021005</v>
      </c>
      <c r="BB1657" s="30">
        <f t="shared" ca="1" si="1021"/>
        <v>0.22978046803814445</v>
      </c>
      <c r="BC1657" s="30">
        <f>IF(Riskregister!$E$16="",0,COUNTIF(BQ$4:BQ$53,"&lt;"&amp;BA1657)*IF(BB1657&lt;0.5,Riskregister!$K$16+(Riskregister!$L$16-Riskregister!$K$16)*SQRT(BB1657/2),Riskregister!$L$16-(Riskregister!$L$16-Riskregister!$K$16)*SQRT((1-BB1657)/2)))</f>
        <v>0</v>
      </c>
      <c r="BD1657" s="30">
        <f t="shared" ca="1" si="997"/>
        <v>9537671.8956650868</v>
      </c>
    </row>
    <row r="1658" spans="20:56" x14ac:dyDescent="0.35">
      <c r="T1658" s="30">
        <f t="shared" ca="1" si="1010"/>
        <v>0.54388999844337782</v>
      </c>
      <c r="U1658" s="30">
        <f t="shared" ca="1" si="1010"/>
        <v>0.1617628661931344</v>
      </c>
      <c r="V1658" s="30">
        <f ca="1">IF(Riskregister!$E$5="",0,COUNTIF(BF$4:BF$53,"&lt;"&amp;T1658)*IF(U1658&lt;0.5,Riskregister!$K$5+(Riskregister!$L$5-Riskregister!$K$5)*SQRT(U1658/2),Riskregister!$L$5-(Riskregister!$L$5-Riskregister!$K$5)*SQRT((1-U1658)/2)))</f>
        <v>1111913.902168009</v>
      </c>
      <c r="W1658" s="30">
        <f t="shared" ca="1" si="1011"/>
        <v>0.75692273686200084</v>
      </c>
      <c r="X1658" s="30">
        <f t="shared" ca="1" si="1011"/>
        <v>0.3183021933299448</v>
      </c>
      <c r="Y1658" s="30">
        <f ca="1">IF(Riskregister!$E$6="",0,COUNTIF(BG$4:BG$53,"&lt;"&amp;W1658)*IF(X1658&lt;0.5,Riskregister!$K$6+(Riskregister!$L$6-Riskregister!$K$6)*SQRT(X1658/2),Riskregister!$L$6-(Riskregister!$L$6-Riskregister!$K$6)*SQRT((1-X1658)/2)))</f>
        <v>2754262.2817917499</v>
      </c>
      <c r="Z1658" s="30">
        <f t="shared" ca="1" si="1012"/>
        <v>0.75181313139932504</v>
      </c>
      <c r="AA1658" s="30">
        <f t="shared" ca="1" si="1012"/>
        <v>0.91582407263975496</v>
      </c>
      <c r="AB1658" s="30">
        <f ca="1">IF(Riskregister!$E$7="",0,COUNTIF(BH$4:BH$53,"&lt;"&amp;Z1658)*IF(AA1658&lt;0.5,Riskregister!$K$7+(Riskregister!$L$7-Riskregister!$K$7)*SQRT(AA1658/2),Riskregister!$L$7-(Riskregister!$L$7-Riskregister!$K$7)*SQRT((1-AA1658)/2)))</f>
        <v>2625570.1650748276</v>
      </c>
      <c r="AC1658" s="30">
        <f t="shared" ca="1" si="1013"/>
        <v>0.38210547788980587</v>
      </c>
      <c r="AD1658" s="30">
        <f t="shared" ca="1" si="1013"/>
        <v>0.20694987363586226</v>
      </c>
      <c r="AE1658" s="30">
        <f ca="1">IF(Riskregister!$E$8="",0,COUNTIF(BI$4:BI$53,"&lt;"&amp;AC1658)*IF(AD1658&lt;0.5,Riskregister!$K$8+(Riskregister!$L$8-Riskregister!$K$8)*SQRT(AD1658/2),Riskregister!$L$8-(Riskregister!$L$8-Riskregister!$K$8)*SQRT((1-AD1658)/2)))</f>
        <v>3623746.9168619905</v>
      </c>
      <c r="AF1658" s="30">
        <f t="shared" ca="1" si="1014"/>
        <v>0.6244352689500493</v>
      </c>
      <c r="AG1658" s="30">
        <f t="shared" ca="1" si="1014"/>
        <v>0.88378047922795389</v>
      </c>
      <c r="AH1658" s="30">
        <f>IF(Riskregister!$E$9="",0,COUNTIF(BJ$4:BJ$53,"&lt;"&amp;AF1658)*IF(AG1658&lt;0.5,Riskregister!$K$9+(Riskregister!$L$9-Riskregister!$K$9)*SQRT(AG1658/2),Riskregister!$L$9-(Riskregister!$L$9-Riskregister!$K$9)*SQRT((1-AG1658)/2)))</f>
        <v>0</v>
      </c>
      <c r="AI1658" s="30">
        <f t="shared" ca="1" si="1015"/>
        <v>0.79473359041791869</v>
      </c>
      <c r="AJ1658" s="30">
        <f t="shared" ca="1" si="1015"/>
        <v>8.6880308254883798E-2</v>
      </c>
      <c r="AK1658" s="30">
        <f>IF(Riskregister!$E$10="",0,COUNTIF(BK$4:BK$53,"&lt;"&amp;AI1658)*IF(AJ1658&lt;0.5,Riskregister!$K$10+(Riskregister!$L$10-Riskregister!$K$10)*SQRT(AJ1658/2),Riskregister!$L$10-(Riskregister!$L$10-Riskregister!$K$10)*SQRT((1-AJ1658)/2)))</f>
        <v>0</v>
      </c>
      <c r="AL1658" s="30">
        <f t="shared" ca="1" si="1016"/>
        <v>0.37622117254735643</v>
      </c>
      <c r="AM1658" s="30">
        <f t="shared" ca="1" si="1016"/>
        <v>0.89340012138200542</v>
      </c>
      <c r="AN1658" s="30">
        <f>IF(Riskregister!$E$11="",0,COUNTIF(BL$4:BL$53,"&lt;"&amp;AL1658)*IF(AM1658&lt;0.5,Riskregister!$K$11+(Riskregister!$L$11-Riskregister!$K$11)*SQRT(AM1658/2),Riskregister!$L$11-(Riskregister!$L$11-Riskregister!$K$11)*SQRT((1-AM1658)/2)))</f>
        <v>0</v>
      </c>
      <c r="AO1658" s="30">
        <f t="shared" ca="1" si="1017"/>
        <v>0.87444613285498629</v>
      </c>
      <c r="AP1658" s="30">
        <f t="shared" ca="1" si="1017"/>
        <v>0.34606449875747558</v>
      </c>
      <c r="AQ1658" s="30">
        <f>IF(Riskregister!$E$12="",0,COUNTIF(BM$4:BM$53,"&lt;"&amp;AO1658)*IF(AP1658&lt;0.5,Riskregister!$K$12+(Riskregister!$L$12-Riskregister!$K$12)*SQRT(AP1658/2),Riskregister!$L$12-(Riskregister!$L$12-Riskregister!$K$12)*SQRT((1-AP1658)/2)))</f>
        <v>0</v>
      </c>
      <c r="AR1658" s="30">
        <f t="shared" ca="1" si="1018"/>
        <v>0.71352418690669461</v>
      </c>
      <c r="AS1658" s="30">
        <f t="shared" ca="1" si="1018"/>
        <v>0.98801347090367886</v>
      </c>
      <c r="AT1658" s="30">
        <f>IF(Riskregister!$E$13="",0,COUNTIF(BN$4:BN$53,"&lt;"&amp;AR1658)*IF(AS1658&lt;0.5,Riskregister!$K$13+(Riskregister!$L$13-Riskregister!$K$13)*SQRT(AS1658/2),Riskregister!$L$13-(Riskregister!$L$13-Riskregister!$K$13)*SQRT((1-AS1658)/2)))</f>
        <v>0</v>
      </c>
      <c r="AU1658" s="30">
        <f t="shared" ca="1" si="1019"/>
        <v>0.85112930666370712</v>
      </c>
      <c r="AV1658" s="30">
        <f t="shared" ca="1" si="1019"/>
        <v>0.6998141733807699</v>
      </c>
      <c r="AW1658" s="30">
        <f>IF(Riskregister!$E$14="",0,COUNTIF(BO$4:BO$53,"&lt;"&amp;AU1658)*IF(AV1658&lt;0.5,Riskregister!$K$14+(Riskregister!$L$14-Riskregister!$K$14)*SQRT(AV1658/2),Riskregister!$L$14-(Riskregister!$L$14-Riskregister!$K$14)*SQRT((1-AV1658)/2)))</f>
        <v>0</v>
      </c>
      <c r="AX1658" s="30">
        <f t="shared" ca="1" si="1020"/>
        <v>0.50999570995571986</v>
      </c>
      <c r="AY1658" s="30">
        <f t="shared" ca="1" si="1020"/>
        <v>0.67064100076728572</v>
      </c>
      <c r="AZ1658" s="30">
        <f>IF(Riskregister!$E$15="",0,COUNTIF(BP$4:BP$53,"&lt;"&amp;AX1658)*IF(AY1658&lt;0.5,Riskregister!$K$15+(Riskregister!$L$15-Riskregister!$K$15)*SQRT(AY1658/2),Riskregister!$L$15-(Riskregister!$L$15-Riskregister!$K$15)*SQRT((1-AY1658)/2)))</f>
        <v>0</v>
      </c>
      <c r="BA1658" s="30">
        <f t="shared" ca="1" si="1021"/>
        <v>0.77994330211152585</v>
      </c>
      <c r="BB1658" s="30">
        <f t="shared" ca="1" si="1021"/>
        <v>0.28468090868778573</v>
      </c>
      <c r="BC1658" s="30">
        <f>IF(Riskregister!$E$16="",0,COUNTIF(BQ$4:BQ$53,"&lt;"&amp;BA1658)*IF(BB1658&lt;0.5,Riskregister!$K$16+(Riskregister!$L$16-Riskregister!$K$16)*SQRT(BB1658/2),Riskregister!$L$16-(Riskregister!$L$16-Riskregister!$K$16)*SQRT((1-BB1658)/2)))</f>
        <v>0</v>
      </c>
      <c r="BD1658" s="30">
        <f t="shared" ca="1" si="997"/>
        <v>10115493.265896577</v>
      </c>
    </row>
    <row r="1659" spans="20:56" x14ac:dyDescent="0.35">
      <c r="T1659" s="30">
        <f t="shared" ca="1" si="1010"/>
        <v>0.75304885485555673</v>
      </c>
      <c r="U1659" s="30">
        <f t="shared" ca="1" si="1010"/>
        <v>0.2362184687046549</v>
      </c>
      <c r="V1659" s="30">
        <f ca="1">IF(Riskregister!$E$5="",0,COUNTIF(BF$4:BF$53,"&lt;"&amp;T1659)*IF(U1659&lt;0.5,Riskregister!$K$5+(Riskregister!$L$5-Riskregister!$K$5)*SQRT(U1659/2),Riskregister!$L$5-(Riskregister!$L$5-Riskregister!$K$5)*SQRT((1-U1659)/2)))</f>
        <v>1523258.0416062013</v>
      </c>
      <c r="W1659" s="30">
        <f t="shared" ca="1" si="1011"/>
        <v>0.10122166888718054</v>
      </c>
      <c r="X1659" s="30">
        <f t="shared" ca="1" si="1011"/>
        <v>0.25310597860274719</v>
      </c>
      <c r="Y1659" s="30">
        <f ca="1">IF(Riskregister!$E$6="",0,COUNTIF(BG$4:BG$53,"&lt;"&amp;W1659)*IF(X1659&lt;0.5,Riskregister!$K$6+(Riskregister!$L$6-Riskregister!$K$6)*SQRT(X1659/2),Riskregister!$L$6-(Riskregister!$L$6-Riskregister!$K$6)*SQRT((1-X1659)/2)))</f>
        <v>0</v>
      </c>
      <c r="Z1659" s="30">
        <f t="shared" ca="1" si="1012"/>
        <v>0.72552843635986253</v>
      </c>
      <c r="AA1659" s="30">
        <f t="shared" ca="1" si="1012"/>
        <v>0.68371764704976279</v>
      </c>
      <c r="AB1659" s="30">
        <f ca="1">IF(Riskregister!$E$7="",0,COUNTIF(BH$4:BH$53,"&lt;"&amp;Z1659)*IF(AA1659&lt;0.5,Riskregister!$K$7+(Riskregister!$L$7-Riskregister!$K$7)*SQRT(AA1659/2),Riskregister!$L$7-(Riskregister!$L$7-Riskregister!$K$7)*SQRT((1-AA1659)/2)))</f>
        <v>2086524.8886639047</v>
      </c>
      <c r="AC1659" s="30">
        <f t="shared" ca="1" si="1013"/>
        <v>0.63212890094441587</v>
      </c>
      <c r="AD1659" s="30">
        <f t="shared" ca="1" si="1013"/>
        <v>0.66434977105900594</v>
      </c>
      <c r="AE1659" s="30">
        <f ca="1">IF(Riskregister!$E$8="",0,COUNTIF(BI$4:BI$53,"&lt;"&amp;AC1659)*IF(AD1659&lt;0.5,Riskregister!$K$8+(Riskregister!$L$8-Riskregister!$K$8)*SQRT(AD1659/2),Riskregister!$L$8-(Riskregister!$L$8-Riskregister!$K$8)*SQRT((1-AD1659)/2)))</f>
        <v>9223728.6241140366</v>
      </c>
      <c r="AF1659" s="30">
        <f t="shared" ca="1" si="1014"/>
        <v>0.59859697587333816</v>
      </c>
      <c r="AG1659" s="30">
        <f t="shared" ca="1" si="1014"/>
        <v>0.34889380490275668</v>
      </c>
      <c r="AH1659" s="30">
        <f>IF(Riskregister!$E$9="",0,COUNTIF(BJ$4:BJ$53,"&lt;"&amp;AF1659)*IF(AG1659&lt;0.5,Riskregister!$K$9+(Riskregister!$L$9-Riskregister!$K$9)*SQRT(AG1659/2),Riskregister!$L$9-(Riskregister!$L$9-Riskregister!$K$9)*SQRT((1-AG1659)/2)))</f>
        <v>0</v>
      </c>
      <c r="AI1659" s="30">
        <f t="shared" ca="1" si="1015"/>
        <v>0.77527682043330859</v>
      </c>
      <c r="AJ1659" s="30">
        <f t="shared" ca="1" si="1015"/>
        <v>0.84878109059916784</v>
      </c>
      <c r="AK1659" s="30">
        <f>IF(Riskregister!$E$10="",0,COUNTIF(BK$4:BK$53,"&lt;"&amp;AI1659)*IF(AJ1659&lt;0.5,Riskregister!$K$10+(Riskregister!$L$10-Riskregister!$K$10)*SQRT(AJ1659/2),Riskregister!$L$10-(Riskregister!$L$10-Riskregister!$K$10)*SQRT((1-AJ1659)/2)))</f>
        <v>0</v>
      </c>
      <c r="AL1659" s="30">
        <f t="shared" ca="1" si="1016"/>
        <v>0.8690547038334091</v>
      </c>
      <c r="AM1659" s="30">
        <f t="shared" ca="1" si="1016"/>
        <v>0.79484994700025813</v>
      </c>
      <c r="AN1659" s="30">
        <f>IF(Riskregister!$E$11="",0,COUNTIF(BL$4:BL$53,"&lt;"&amp;AL1659)*IF(AM1659&lt;0.5,Riskregister!$K$11+(Riskregister!$L$11-Riskregister!$K$11)*SQRT(AM1659/2),Riskregister!$L$11-(Riskregister!$L$11-Riskregister!$K$11)*SQRT((1-AM1659)/2)))</f>
        <v>0</v>
      </c>
      <c r="AO1659" s="30">
        <f t="shared" ca="1" si="1017"/>
        <v>0.39923707515402862</v>
      </c>
      <c r="AP1659" s="30">
        <f t="shared" ca="1" si="1017"/>
        <v>0.30572974602477898</v>
      </c>
      <c r="AQ1659" s="30">
        <f>IF(Riskregister!$E$12="",0,COUNTIF(BM$4:BM$53,"&lt;"&amp;AO1659)*IF(AP1659&lt;0.5,Riskregister!$K$12+(Riskregister!$L$12-Riskregister!$K$12)*SQRT(AP1659/2),Riskregister!$L$12-(Riskregister!$L$12-Riskregister!$K$12)*SQRT((1-AP1659)/2)))</f>
        <v>0</v>
      </c>
      <c r="AR1659" s="30">
        <f t="shared" ca="1" si="1018"/>
        <v>0.43604355895037339</v>
      </c>
      <c r="AS1659" s="30">
        <f t="shared" ca="1" si="1018"/>
        <v>0.97741704682466146</v>
      </c>
      <c r="AT1659" s="30">
        <f>IF(Riskregister!$E$13="",0,COUNTIF(BN$4:BN$53,"&lt;"&amp;AR1659)*IF(AS1659&lt;0.5,Riskregister!$K$13+(Riskregister!$L$13-Riskregister!$K$13)*SQRT(AS1659/2),Riskregister!$L$13-(Riskregister!$L$13-Riskregister!$K$13)*SQRT((1-AS1659)/2)))</f>
        <v>0</v>
      </c>
      <c r="AU1659" s="30">
        <f t="shared" ca="1" si="1019"/>
        <v>8.0846261292456423E-2</v>
      </c>
      <c r="AV1659" s="30">
        <f t="shared" ca="1" si="1019"/>
        <v>0.29896685308013482</v>
      </c>
      <c r="AW1659" s="30">
        <f>IF(Riskregister!$E$14="",0,COUNTIF(BO$4:BO$53,"&lt;"&amp;AU1659)*IF(AV1659&lt;0.5,Riskregister!$K$14+(Riskregister!$L$14-Riskregister!$K$14)*SQRT(AV1659/2),Riskregister!$L$14-(Riskregister!$L$14-Riskregister!$K$14)*SQRT((1-AV1659)/2)))</f>
        <v>0</v>
      </c>
      <c r="AX1659" s="30">
        <f t="shared" ca="1" si="1020"/>
        <v>0.72927105199037123</v>
      </c>
      <c r="AY1659" s="30">
        <f t="shared" ca="1" si="1020"/>
        <v>0.78358372223500095</v>
      </c>
      <c r="AZ1659" s="30">
        <f>IF(Riskregister!$E$15="",0,COUNTIF(BP$4:BP$53,"&lt;"&amp;AX1659)*IF(AY1659&lt;0.5,Riskregister!$K$15+(Riskregister!$L$15-Riskregister!$K$15)*SQRT(AY1659/2),Riskregister!$L$15-(Riskregister!$L$15-Riskregister!$K$15)*SQRT((1-AY1659)/2)))</f>
        <v>0</v>
      </c>
      <c r="BA1659" s="30">
        <f t="shared" ca="1" si="1021"/>
        <v>0.78478000477514509</v>
      </c>
      <c r="BB1659" s="30">
        <f t="shared" ca="1" si="1021"/>
        <v>0.45654696943551487</v>
      </c>
      <c r="BC1659" s="30">
        <f>IF(Riskregister!$E$16="",0,COUNTIF(BQ$4:BQ$53,"&lt;"&amp;BA1659)*IF(BB1659&lt;0.5,Riskregister!$K$16+(Riskregister!$L$16-Riskregister!$K$16)*SQRT(BB1659/2),Riskregister!$L$16-(Riskregister!$L$16-Riskregister!$K$16)*SQRT((1-BB1659)/2)))</f>
        <v>0</v>
      </c>
      <c r="BD1659" s="30">
        <f t="shared" ca="1" si="997"/>
        <v>12833511.554384142</v>
      </c>
    </row>
    <row r="1660" spans="20:56" x14ac:dyDescent="0.35">
      <c r="T1660" s="30">
        <f t="shared" ca="1" si="1010"/>
        <v>0.58591161228690214</v>
      </c>
      <c r="U1660" s="30">
        <f t="shared" ca="1" si="1010"/>
        <v>9.9878772258907178E-2</v>
      </c>
      <c r="V1660" s="30">
        <f ca="1">IF(Riskregister!$E$5="",0,COUNTIF(BF$4:BF$53,"&lt;"&amp;T1660)*IF(U1660&lt;0.5,Riskregister!$K$5+(Riskregister!$L$5-Riskregister!$K$5)*SQRT(U1660/2),Riskregister!$L$5-(Riskregister!$L$5-Riskregister!$K$5)*SQRT((1-U1660)/2)))</f>
        <v>1002248.1958435981</v>
      </c>
      <c r="W1660" s="30">
        <f t="shared" ca="1" si="1011"/>
        <v>0.89319746065695194</v>
      </c>
      <c r="X1660" s="30">
        <f t="shared" ca="1" si="1011"/>
        <v>0.4189448175794821</v>
      </c>
      <c r="Y1660" s="30">
        <f ca="1">IF(Riskregister!$E$6="",0,COUNTIF(BG$4:BG$53,"&lt;"&amp;W1660)*IF(X1660&lt;0.5,Riskregister!$K$6+(Riskregister!$L$6-Riskregister!$K$6)*SQRT(X1660/2),Riskregister!$L$6-(Riskregister!$L$6-Riskregister!$K$6)*SQRT((1-X1660)/2)))</f>
        <v>4095307.2196170385</v>
      </c>
      <c r="Z1660" s="30">
        <f t="shared" ca="1" si="1012"/>
        <v>0.60946059993277613</v>
      </c>
      <c r="AA1660" s="30">
        <f t="shared" ca="1" si="1012"/>
        <v>0.40432556768415062</v>
      </c>
      <c r="AB1660" s="30">
        <f ca="1">IF(Riskregister!$E$7="",0,COUNTIF(BH$4:BH$53,"&lt;"&amp;Z1660)*IF(AA1660&lt;0.5,Riskregister!$K$7+(Riskregister!$L$7-Riskregister!$K$7)*SQRT(AA1660/2),Riskregister!$L$7-(Riskregister!$L$7-Riskregister!$K$7)*SQRT((1-AA1660)/2)))</f>
        <v>1451581.6401937974</v>
      </c>
      <c r="AC1660" s="30">
        <f t="shared" ca="1" si="1013"/>
        <v>0.54577942942151969</v>
      </c>
      <c r="AD1660" s="30">
        <f t="shared" ca="1" si="1013"/>
        <v>0.8732895863585729</v>
      </c>
      <c r="AE1660" s="30">
        <f ca="1">IF(Riskregister!$E$8="",0,COUNTIF(BI$4:BI$53,"&lt;"&amp;AC1660)*IF(AD1660&lt;0.5,Riskregister!$K$8+(Riskregister!$L$8-Riskregister!$K$8)*SQRT(AD1660/2),Riskregister!$L$8-(Riskregister!$L$8-Riskregister!$K$8)*SQRT((1-AD1660)/2)))</f>
        <v>11450965.107522039</v>
      </c>
      <c r="AF1660" s="30">
        <f t="shared" ca="1" si="1014"/>
        <v>0.946151753994801</v>
      </c>
      <c r="AG1660" s="30">
        <f t="shared" ca="1" si="1014"/>
        <v>0.56215784603827168</v>
      </c>
      <c r="AH1660" s="30">
        <f>IF(Riskregister!$E$9="",0,COUNTIF(BJ$4:BJ$53,"&lt;"&amp;AF1660)*IF(AG1660&lt;0.5,Riskregister!$K$9+(Riskregister!$L$9-Riskregister!$K$9)*SQRT(AG1660/2),Riskregister!$L$9-(Riskregister!$L$9-Riskregister!$K$9)*SQRT((1-AG1660)/2)))</f>
        <v>0</v>
      </c>
      <c r="AI1660" s="30">
        <f t="shared" ca="1" si="1015"/>
        <v>0.84378234620000836</v>
      </c>
      <c r="AJ1660" s="30">
        <f t="shared" ca="1" si="1015"/>
        <v>0.84748891921489589</v>
      </c>
      <c r="AK1660" s="30">
        <f>IF(Riskregister!$E$10="",0,COUNTIF(BK$4:BK$53,"&lt;"&amp;AI1660)*IF(AJ1660&lt;0.5,Riskregister!$K$10+(Riskregister!$L$10-Riskregister!$K$10)*SQRT(AJ1660/2),Riskregister!$L$10-(Riskregister!$L$10-Riskregister!$K$10)*SQRT((1-AJ1660)/2)))</f>
        <v>0</v>
      </c>
      <c r="AL1660" s="30">
        <f t="shared" ca="1" si="1016"/>
        <v>0.14631317649846076</v>
      </c>
      <c r="AM1660" s="30">
        <f t="shared" ca="1" si="1016"/>
        <v>0.89014132654458589</v>
      </c>
      <c r="AN1660" s="30">
        <f>IF(Riskregister!$E$11="",0,COUNTIF(BL$4:BL$53,"&lt;"&amp;AL1660)*IF(AM1660&lt;0.5,Riskregister!$K$11+(Riskregister!$L$11-Riskregister!$K$11)*SQRT(AM1660/2),Riskregister!$L$11-(Riskregister!$L$11-Riskregister!$K$11)*SQRT((1-AM1660)/2)))</f>
        <v>0</v>
      </c>
      <c r="AO1660" s="30">
        <f t="shared" ca="1" si="1017"/>
        <v>0.32402490155245711</v>
      </c>
      <c r="AP1660" s="30">
        <f t="shared" ca="1" si="1017"/>
        <v>0.23344514210967959</v>
      </c>
      <c r="AQ1660" s="30">
        <f>IF(Riskregister!$E$12="",0,COUNTIF(BM$4:BM$53,"&lt;"&amp;AO1660)*IF(AP1660&lt;0.5,Riskregister!$K$12+(Riskregister!$L$12-Riskregister!$K$12)*SQRT(AP1660/2),Riskregister!$L$12-(Riskregister!$L$12-Riskregister!$K$12)*SQRT((1-AP1660)/2)))</f>
        <v>0</v>
      </c>
      <c r="AR1660" s="30">
        <f t="shared" ca="1" si="1018"/>
        <v>0.97498484142824182</v>
      </c>
      <c r="AS1660" s="30">
        <f t="shared" ca="1" si="1018"/>
        <v>0.58215639013969533</v>
      </c>
      <c r="AT1660" s="30">
        <f>IF(Riskregister!$E$13="",0,COUNTIF(BN$4:BN$53,"&lt;"&amp;AR1660)*IF(AS1660&lt;0.5,Riskregister!$K$13+(Riskregister!$L$13-Riskregister!$K$13)*SQRT(AS1660/2),Riskregister!$L$13-(Riskregister!$L$13-Riskregister!$K$13)*SQRT((1-AS1660)/2)))</f>
        <v>0</v>
      </c>
      <c r="AU1660" s="30">
        <f t="shared" ca="1" si="1019"/>
        <v>5.5752539499390186E-2</v>
      </c>
      <c r="AV1660" s="30">
        <f t="shared" ca="1" si="1019"/>
        <v>0.16519501808281212</v>
      </c>
      <c r="AW1660" s="30">
        <f>IF(Riskregister!$E$14="",0,COUNTIF(BO$4:BO$53,"&lt;"&amp;AU1660)*IF(AV1660&lt;0.5,Riskregister!$K$14+(Riskregister!$L$14-Riskregister!$K$14)*SQRT(AV1660/2),Riskregister!$L$14-(Riskregister!$L$14-Riskregister!$K$14)*SQRT((1-AV1660)/2)))</f>
        <v>0</v>
      </c>
      <c r="AX1660" s="30">
        <f t="shared" ca="1" si="1020"/>
        <v>0.638166505121053</v>
      </c>
      <c r="AY1660" s="30">
        <f t="shared" ca="1" si="1020"/>
        <v>0.45121012067890331</v>
      </c>
      <c r="AZ1660" s="30">
        <f>IF(Riskregister!$E$15="",0,COUNTIF(BP$4:BP$53,"&lt;"&amp;AX1660)*IF(AY1660&lt;0.5,Riskregister!$K$15+(Riskregister!$L$15-Riskregister!$K$15)*SQRT(AY1660/2),Riskregister!$L$15-(Riskregister!$L$15-Riskregister!$K$15)*SQRT((1-AY1660)/2)))</f>
        <v>0</v>
      </c>
      <c r="BA1660" s="30">
        <f t="shared" ca="1" si="1021"/>
        <v>0.2056205730336722</v>
      </c>
      <c r="BB1660" s="30">
        <f t="shared" ca="1" si="1021"/>
        <v>0.11231330041896714</v>
      </c>
      <c r="BC1660" s="30">
        <f>IF(Riskregister!$E$16="",0,COUNTIF(BQ$4:BQ$53,"&lt;"&amp;BA1660)*IF(BB1660&lt;0.5,Riskregister!$K$16+(Riskregister!$L$16-Riskregister!$K$16)*SQRT(BB1660/2),Riskregister!$L$16-(Riskregister!$L$16-Riskregister!$K$16)*SQRT((1-BB1660)/2)))</f>
        <v>0</v>
      </c>
      <c r="BD1660" s="30">
        <f t="shared" ca="1" si="997"/>
        <v>18000102.163176473</v>
      </c>
    </row>
    <row r="1661" spans="20:56" x14ac:dyDescent="0.35">
      <c r="T1661" s="30">
        <f t="shared" ca="1" si="1010"/>
        <v>0.22067456273456754</v>
      </c>
      <c r="U1661" s="30">
        <f t="shared" ca="1" si="1010"/>
        <v>0.48879006816030568</v>
      </c>
      <c r="V1661" s="30">
        <f ca="1">IF(Riskregister!$E$5="",0,COUNTIF(BF$4:BF$53,"&lt;"&amp;T1661)*IF(U1661&lt;0.5,Riskregister!$K$5+(Riskregister!$L$5-Riskregister!$K$5)*SQRT(U1661/2),Riskregister!$L$5-(Riskregister!$L$5-Riskregister!$K$5)*SQRT((1-U1661)/2)))</f>
        <v>744926.93513084133</v>
      </c>
      <c r="W1661" s="30">
        <f t="shared" ca="1" si="1011"/>
        <v>0.82837199351595037</v>
      </c>
      <c r="X1661" s="30">
        <f t="shared" ca="1" si="1011"/>
        <v>0.63596014965397518</v>
      </c>
      <c r="Y1661" s="30">
        <f ca="1">IF(Riskregister!$E$6="",0,COUNTIF(BG$4:BG$53,"&lt;"&amp;W1661)*IF(X1661&lt;0.5,Riskregister!$K$6+(Riskregister!$L$6-Riskregister!$K$6)*SQRT(X1661/2),Riskregister!$L$6-(Riskregister!$L$6-Riskregister!$K$6)*SQRT((1-X1661)/2)))</f>
        <v>3696155.1662394796</v>
      </c>
      <c r="Z1661" s="30">
        <f t="shared" ca="1" si="1012"/>
        <v>0.70806130167887638</v>
      </c>
      <c r="AA1661" s="30">
        <f t="shared" ca="1" si="1012"/>
        <v>0.12185587112508489</v>
      </c>
      <c r="AB1661" s="30">
        <f ca="1">IF(Riskregister!$E$7="",0,COUNTIF(BH$4:BH$53,"&lt;"&amp;Z1661)*IF(AA1661&lt;0.5,Riskregister!$K$7+(Riskregister!$L$7-Riskregister!$K$7)*SQRT(AA1661/2),Riskregister!$L$7-(Riskregister!$L$7-Riskregister!$K$7)*SQRT((1-AA1661)/2)))</f>
        <v>1091140.3727249138</v>
      </c>
      <c r="AC1661" s="30">
        <f t="shared" ca="1" si="1013"/>
        <v>0.24986705380729901</v>
      </c>
      <c r="AD1661" s="30">
        <f t="shared" ca="1" si="1013"/>
        <v>7.8135385676607272E-2</v>
      </c>
      <c r="AE1661" s="30">
        <f ca="1">IF(Riskregister!$E$8="",0,COUNTIF(BI$4:BI$53,"&lt;"&amp;AC1661)*IF(AD1661&lt;0.5,Riskregister!$K$8+(Riskregister!$L$8-Riskregister!$K$8)*SQRT(AD1661/2),Riskregister!$L$8-(Riskregister!$L$8-Riskregister!$K$8)*SQRT((1-AD1661)/2)))</f>
        <v>2457961.6086433297</v>
      </c>
      <c r="AF1661" s="30">
        <f t="shared" ca="1" si="1014"/>
        <v>5.7163272802566389E-2</v>
      </c>
      <c r="AG1661" s="30">
        <f t="shared" ca="1" si="1014"/>
        <v>0.91968084928020366</v>
      </c>
      <c r="AH1661" s="30">
        <f>IF(Riskregister!$E$9="",0,COUNTIF(BJ$4:BJ$53,"&lt;"&amp;AF1661)*IF(AG1661&lt;0.5,Riskregister!$K$9+(Riskregister!$L$9-Riskregister!$K$9)*SQRT(AG1661/2),Riskregister!$L$9-(Riskregister!$L$9-Riskregister!$K$9)*SQRT((1-AG1661)/2)))</f>
        <v>0</v>
      </c>
      <c r="AI1661" s="30">
        <f t="shared" ca="1" si="1015"/>
        <v>0.47858936006130748</v>
      </c>
      <c r="AJ1661" s="30">
        <f t="shared" ca="1" si="1015"/>
        <v>0.29529940232770924</v>
      </c>
      <c r="AK1661" s="30">
        <f>IF(Riskregister!$E$10="",0,COUNTIF(BK$4:BK$53,"&lt;"&amp;AI1661)*IF(AJ1661&lt;0.5,Riskregister!$K$10+(Riskregister!$L$10-Riskregister!$K$10)*SQRT(AJ1661/2),Riskregister!$L$10-(Riskregister!$L$10-Riskregister!$K$10)*SQRT((1-AJ1661)/2)))</f>
        <v>0</v>
      </c>
      <c r="AL1661" s="30">
        <f t="shared" ca="1" si="1016"/>
        <v>0.42523472584666311</v>
      </c>
      <c r="AM1661" s="30">
        <f t="shared" ca="1" si="1016"/>
        <v>0.66449476406193697</v>
      </c>
      <c r="AN1661" s="30">
        <f>IF(Riskregister!$E$11="",0,COUNTIF(BL$4:BL$53,"&lt;"&amp;AL1661)*IF(AM1661&lt;0.5,Riskregister!$K$11+(Riskregister!$L$11-Riskregister!$K$11)*SQRT(AM1661/2),Riskregister!$L$11-(Riskregister!$L$11-Riskregister!$K$11)*SQRT((1-AM1661)/2)))</f>
        <v>0</v>
      </c>
      <c r="AO1661" s="30">
        <f t="shared" ca="1" si="1017"/>
        <v>0.13031359562052292</v>
      </c>
      <c r="AP1661" s="30">
        <f t="shared" ca="1" si="1017"/>
        <v>0.39006960135907875</v>
      </c>
      <c r="AQ1661" s="30">
        <f>IF(Riskregister!$E$12="",0,COUNTIF(BM$4:BM$53,"&lt;"&amp;AO1661)*IF(AP1661&lt;0.5,Riskregister!$K$12+(Riskregister!$L$12-Riskregister!$K$12)*SQRT(AP1661/2),Riskregister!$L$12-(Riskregister!$L$12-Riskregister!$K$12)*SQRT((1-AP1661)/2)))</f>
        <v>0</v>
      </c>
      <c r="AR1661" s="30">
        <f t="shared" ca="1" si="1018"/>
        <v>0.88339078533638093</v>
      </c>
      <c r="AS1661" s="30">
        <f t="shared" ca="1" si="1018"/>
        <v>0.59239981792150542</v>
      </c>
      <c r="AT1661" s="30">
        <f>IF(Riskregister!$E$13="",0,COUNTIF(BN$4:BN$53,"&lt;"&amp;AR1661)*IF(AS1661&lt;0.5,Riskregister!$K$13+(Riskregister!$L$13-Riskregister!$K$13)*SQRT(AS1661/2),Riskregister!$L$13-(Riskregister!$L$13-Riskregister!$K$13)*SQRT((1-AS1661)/2)))</f>
        <v>0</v>
      </c>
      <c r="AU1661" s="30">
        <f t="shared" ca="1" si="1019"/>
        <v>0.76947376272585977</v>
      </c>
      <c r="AV1661" s="30">
        <f t="shared" ca="1" si="1019"/>
        <v>0.77845343302342362</v>
      </c>
      <c r="AW1661" s="30">
        <f>IF(Riskregister!$E$14="",0,COUNTIF(BO$4:BO$53,"&lt;"&amp;AU1661)*IF(AV1661&lt;0.5,Riskregister!$K$14+(Riskregister!$L$14-Riskregister!$K$14)*SQRT(AV1661/2),Riskregister!$L$14-(Riskregister!$L$14-Riskregister!$K$14)*SQRT((1-AV1661)/2)))</f>
        <v>0</v>
      </c>
      <c r="AX1661" s="30">
        <f t="shared" ca="1" si="1020"/>
        <v>4.3332024616858478E-2</v>
      </c>
      <c r="AY1661" s="30">
        <f t="shared" ca="1" si="1020"/>
        <v>0.84795008189303778</v>
      </c>
      <c r="AZ1661" s="30">
        <f>IF(Riskregister!$E$15="",0,COUNTIF(BP$4:BP$53,"&lt;"&amp;AX1661)*IF(AY1661&lt;0.5,Riskregister!$K$15+(Riskregister!$L$15-Riskregister!$K$15)*SQRT(AY1661/2),Riskregister!$L$15-(Riskregister!$L$15-Riskregister!$K$15)*SQRT((1-AY1661)/2)))</f>
        <v>0</v>
      </c>
      <c r="BA1661" s="30">
        <f t="shared" ca="1" si="1021"/>
        <v>0.60930426797898463</v>
      </c>
      <c r="BB1661" s="30">
        <f t="shared" ca="1" si="1021"/>
        <v>0.22286497155873208</v>
      </c>
      <c r="BC1661" s="30">
        <f>IF(Riskregister!$E$16="",0,COUNTIF(BQ$4:BQ$53,"&lt;"&amp;BA1661)*IF(BB1661&lt;0.5,Riskregister!$K$16+(Riskregister!$L$16-Riskregister!$K$16)*SQRT(BB1661/2),Riskregister!$L$16-(Riskregister!$L$16-Riskregister!$K$16)*SQRT((1-BB1661)/2)))</f>
        <v>0</v>
      </c>
      <c r="BD1661" s="30">
        <f t="shared" ca="1" si="997"/>
        <v>7990184.0827385643</v>
      </c>
    </row>
    <row r="1662" spans="20:56" x14ac:dyDescent="0.35">
      <c r="T1662" s="30">
        <f t="shared" ca="1" si="1010"/>
        <v>0.92929898140973566</v>
      </c>
      <c r="U1662" s="30">
        <f t="shared" ca="1" si="1010"/>
        <v>0.41872445834519378</v>
      </c>
      <c r="V1662" s="30">
        <f ca="1">IF(Riskregister!$E$5="",0,COUNTIF(BF$4:BF$53,"&lt;"&amp;T1662)*IF(U1662&lt;0.5,Riskregister!$K$5+(Riskregister!$L$5-Riskregister!$K$5)*SQRT(U1662/2),Riskregister!$L$5-(Riskregister!$L$5-Riskregister!$K$5)*SQRT((1-U1662)/2)))</f>
        <v>2491317.702300604</v>
      </c>
      <c r="W1662" s="30">
        <f t="shared" ca="1" si="1011"/>
        <v>0.25562286076226048</v>
      </c>
      <c r="X1662" s="30">
        <f t="shared" ca="1" si="1011"/>
        <v>0.32195522662063258</v>
      </c>
      <c r="Y1662" s="30">
        <f ca="1">IF(Riskregister!$E$6="",0,COUNTIF(BG$4:BG$53,"&lt;"&amp;W1662)*IF(X1662&lt;0.5,Riskregister!$K$6+(Riskregister!$L$6-Riskregister!$K$6)*SQRT(X1662/2),Riskregister!$L$6-(Riskregister!$L$6-Riskregister!$K$6)*SQRT((1-X1662)/2)))</f>
        <v>922196.28019356681</v>
      </c>
      <c r="Z1662" s="30">
        <f t="shared" ca="1" si="1012"/>
        <v>0.63977862307737066</v>
      </c>
      <c r="AA1662" s="30">
        <f t="shared" ca="1" si="1012"/>
        <v>0.65989546751187711</v>
      </c>
      <c r="AB1662" s="30">
        <f ca="1">IF(Riskregister!$E$7="",0,COUNTIF(BH$4:BH$53,"&lt;"&amp;Z1662)*IF(AA1662&lt;0.5,Riskregister!$K$7+(Riskregister!$L$7-Riskregister!$K$7)*SQRT(AA1662/2),Riskregister!$L$7-(Riskregister!$L$7-Riskregister!$K$7)*SQRT((1-AA1662)/2)))</f>
        <v>1789683.8474368635</v>
      </c>
      <c r="AC1662" s="30">
        <f t="shared" ca="1" si="1013"/>
        <v>0.79235563743908832</v>
      </c>
      <c r="AD1662" s="30">
        <f t="shared" ca="1" si="1013"/>
        <v>0.86755131169707977</v>
      </c>
      <c r="AE1662" s="30">
        <f ca="1">IF(Riskregister!$E$8="",0,COUNTIF(BI$4:BI$53,"&lt;"&amp;AC1662)*IF(AD1662&lt;0.5,Riskregister!$K$8+(Riskregister!$L$8-Riskregister!$K$8)*SQRT(AD1662/2),Riskregister!$L$8-(Riskregister!$L$8-Riskregister!$K$8)*SQRT((1-AD1662)/2)))</f>
        <v>15161990.884992871</v>
      </c>
      <c r="AF1662" s="30">
        <f t="shared" ca="1" si="1014"/>
        <v>0.48948979739265741</v>
      </c>
      <c r="AG1662" s="30">
        <f t="shared" ca="1" si="1014"/>
        <v>4.6483153085512541E-3</v>
      </c>
      <c r="AH1662" s="30">
        <f>IF(Riskregister!$E$9="",0,COUNTIF(BJ$4:BJ$53,"&lt;"&amp;AF1662)*IF(AG1662&lt;0.5,Riskregister!$K$9+(Riskregister!$L$9-Riskregister!$K$9)*SQRT(AG1662/2),Riskregister!$L$9-(Riskregister!$L$9-Riskregister!$K$9)*SQRT((1-AG1662)/2)))</f>
        <v>0</v>
      </c>
      <c r="AI1662" s="30">
        <f t="shared" ca="1" si="1015"/>
        <v>0.65470504163421794</v>
      </c>
      <c r="AJ1662" s="30">
        <f t="shared" ca="1" si="1015"/>
        <v>0.32061187910116207</v>
      </c>
      <c r="AK1662" s="30">
        <f>IF(Riskregister!$E$10="",0,COUNTIF(BK$4:BK$53,"&lt;"&amp;AI1662)*IF(AJ1662&lt;0.5,Riskregister!$K$10+(Riskregister!$L$10-Riskregister!$K$10)*SQRT(AJ1662/2),Riskregister!$L$10-(Riskregister!$L$10-Riskregister!$K$10)*SQRT((1-AJ1662)/2)))</f>
        <v>0</v>
      </c>
      <c r="AL1662" s="30">
        <f t="shared" ca="1" si="1016"/>
        <v>0.45065821266286588</v>
      </c>
      <c r="AM1662" s="30">
        <f t="shared" ca="1" si="1016"/>
        <v>0.21012358048670998</v>
      </c>
      <c r="AN1662" s="30">
        <f>IF(Riskregister!$E$11="",0,COUNTIF(BL$4:BL$53,"&lt;"&amp;AL1662)*IF(AM1662&lt;0.5,Riskregister!$K$11+(Riskregister!$L$11-Riskregister!$K$11)*SQRT(AM1662/2),Riskregister!$L$11-(Riskregister!$L$11-Riskregister!$K$11)*SQRT((1-AM1662)/2)))</f>
        <v>0</v>
      </c>
      <c r="AO1662" s="30">
        <f t="shared" ca="1" si="1017"/>
        <v>0.81536250231737673</v>
      </c>
      <c r="AP1662" s="30">
        <f t="shared" ca="1" si="1017"/>
        <v>0.16463439384180223</v>
      </c>
      <c r="AQ1662" s="30">
        <f>IF(Riskregister!$E$12="",0,COUNTIF(BM$4:BM$53,"&lt;"&amp;AO1662)*IF(AP1662&lt;0.5,Riskregister!$K$12+(Riskregister!$L$12-Riskregister!$K$12)*SQRT(AP1662/2),Riskregister!$L$12-(Riskregister!$L$12-Riskregister!$K$12)*SQRT((1-AP1662)/2)))</f>
        <v>0</v>
      </c>
      <c r="AR1662" s="30">
        <f t="shared" ca="1" si="1018"/>
        <v>0.46863216345137559</v>
      </c>
      <c r="AS1662" s="30">
        <f t="shared" ca="1" si="1018"/>
        <v>3.6966372592657115E-2</v>
      </c>
      <c r="AT1662" s="30">
        <f>IF(Riskregister!$E$13="",0,COUNTIF(BN$4:BN$53,"&lt;"&amp;AR1662)*IF(AS1662&lt;0.5,Riskregister!$K$13+(Riskregister!$L$13-Riskregister!$K$13)*SQRT(AS1662/2),Riskregister!$L$13-(Riskregister!$L$13-Riskregister!$K$13)*SQRT((1-AS1662)/2)))</f>
        <v>0</v>
      </c>
      <c r="AU1662" s="30">
        <f t="shared" ca="1" si="1019"/>
        <v>7.7150736445482537E-2</v>
      </c>
      <c r="AV1662" s="30">
        <f t="shared" ca="1" si="1019"/>
        <v>0.21227376351183957</v>
      </c>
      <c r="AW1662" s="30">
        <f>IF(Riskregister!$E$14="",0,COUNTIF(BO$4:BO$53,"&lt;"&amp;AU1662)*IF(AV1662&lt;0.5,Riskregister!$K$14+(Riskregister!$L$14-Riskregister!$K$14)*SQRT(AV1662/2),Riskregister!$L$14-(Riskregister!$L$14-Riskregister!$K$14)*SQRT((1-AV1662)/2)))</f>
        <v>0</v>
      </c>
      <c r="AX1662" s="30">
        <f t="shared" ca="1" si="1020"/>
        <v>0.77248630328314827</v>
      </c>
      <c r="AY1662" s="30">
        <f t="shared" ca="1" si="1020"/>
        <v>0.57073604072167972</v>
      </c>
      <c r="AZ1662" s="30">
        <f>IF(Riskregister!$E$15="",0,COUNTIF(BP$4:BP$53,"&lt;"&amp;AX1662)*IF(AY1662&lt;0.5,Riskregister!$K$15+(Riskregister!$L$15-Riskregister!$K$15)*SQRT(AY1662/2),Riskregister!$L$15-(Riskregister!$L$15-Riskregister!$K$15)*SQRT((1-AY1662)/2)))</f>
        <v>0</v>
      </c>
      <c r="BA1662" s="30">
        <f t="shared" ca="1" si="1021"/>
        <v>4.0426961591942479E-2</v>
      </c>
      <c r="BB1662" s="30">
        <f t="shared" ca="1" si="1021"/>
        <v>0.59164164226640925</v>
      </c>
      <c r="BC1662" s="30">
        <f>IF(Riskregister!$E$16="",0,COUNTIF(BQ$4:BQ$53,"&lt;"&amp;BA1662)*IF(BB1662&lt;0.5,Riskregister!$K$16+(Riskregister!$L$16-Riskregister!$K$16)*SQRT(BB1662/2),Riskregister!$L$16-(Riskregister!$L$16-Riskregister!$K$16)*SQRT((1-BB1662)/2)))</f>
        <v>0</v>
      </c>
      <c r="BD1662" s="30">
        <f t="shared" ca="1" si="997"/>
        <v>20365188.714923903</v>
      </c>
    </row>
    <row r="1663" spans="20:56" x14ac:dyDescent="0.35">
      <c r="T1663" s="30">
        <f t="shared" ca="1" si="1010"/>
        <v>0.19012461275084525</v>
      </c>
      <c r="U1663" s="30">
        <f t="shared" ca="1" si="1010"/>
        <v>0.43864404639841015</v>
      </c>
      <c r="V1663" s="30">
        <f ca="1">IF(Riskregister!$E$5="",0,COUNTIF(BF$4:BF$53,"&lt;"&amp;T1663)*IF(U1663&lt;0.5,Riskregister!$K$5+(Riskregister!$L$5-Riskregister!$K$5)*SQRT(U1663/2),Riskregister!$L$5-(Riskregister!$L$5-Riskregister!$K$5)*SQRT((1-U1663)/2)))</f>
        <v>721486.46335482248</v>
      </c>
      <c r="W1663" s="30">
        <f t="shared" ca="1" si="1011"/>
        <v>0.23065169528011764</v>
      </c>
      <c r="X1663" s="30">
        <f t="shared" ca="1" si="1011"/>
        <v>0.27171256614963346</v>
      </c>
      <c r="Y1663" s="30">
        <f ca="1">IF(Riskregister!$E$6="",0,COUNTIF(BG$4:BG$53,"&lt;"&amp;W1663)*IF(X1663&lt;0.5,Riskregister!$K$6+(Riskregister!$L$6-Riskregister!$K$6)*SQRT(X1663/2),Riskregister!$L$6-(Riskregister!$L$6-Riskregister!$K$6)*SQRT((1-X1663)/2)))</f>
        <v>863456.37170985574</v>
      </c>
      <c r="Z1663" s="30">
        <f t="shared" ca="1" si="1012"/>
        <v>0.26478371045352289</v>
      </c>
      <c r="AA1663" s="30">
        <f t="shared" ca="1" si="1012"/>
        <v>0.55706117086541518</v>
      </c>
      <c r="AB1663" s="30">
        <f ca="1">IF(Riskregister!$E$7="",0,COUNTIF(BH$4:BH$53,"&lt;"&amp;Z1663)*IF(AA1663&lt;0.5,Riskregister!$K$7+(Riskregister!$L$7-Riskregister!$K$7)*SQRT(AA1663/2),Riskregister!$L$7-(Riskregister!$L$7-Riskregister!$K$7)*SQRT((1-AA1663)/2)))</f>
        <v>1176440.6019525167</v>
      </c>
      <c r="AC1663" s="30">
        <f t="shared" ca="1" si="1013"/>
        <v>0.52941528510139002</v>
      </c>
      <c r="AD1663" s="30">
        <f t="shared" ca="1" si="1013"/>
        <v>0.82985121686370744</v>
      </c>
      <c r="AE1663" s="30">
        <f ca="1">IF(Riskregister!$E$8="",0,COUNTIF(BI$4:BI$53,"&lt;"&amp;AC1663)*IF(AD1663&lt;0.5,Riskregister!$K$8+(Riskregister!$L$8-Riskregister!$K$8)*SQRT(AD1663/2),Riskregister!$L$8-(Riskregister!$L$8-Riskregister!$K$8)*SQRT((1-AD1663)/2)))</f>
        <v>10887380.422691256</v>
      </c>
      <c r="AF1663" s="30">
        <f t="shared" ca="1" si="1014"/>
        <v>0.48336322182775859</v>
      </c>
      <c r="AG1663" s="30">
        <f t="shared" ca="1" si="1014"/>
        <v>0.45102654935087805</v>
      </c>
      <c r="AH1663" s="30">
        <f>IF(Riskregister!$E$9="",0,COUNTIF(BJ$4:BJ$53,"&lt;"&amp;AF1663)*IF(AG1663&lt;0.5,Riskregister!$K$9+(Riskregister!$L$9-Riskregister!$K$9)*SQRT(AG1663/2),Riskregister!$L$9-(Riskregister!$L$9-Riskregister!$K$9)*SQRT((1-AG1663)/2)))</f>
        <v>0</v>
      </c>
      <c r="AI1663" s="30">
        <f t="shared" ca="1" si="1015"/>
        <v>0.18214911530180589</v>
      </c>
      <c r="AJ1663" s="30">
        <f t="shared" ca="1" si="1015"/>
        <v>0.27955946739290927</v>
      </c>
      <c r="AK1663" s="30">
        <f>IF(Riskregister!$E$10="",0,COUNTIF(BK$4:BK$53,"&lt;"&amp;AI1663)*IF(AJ1663&lt;0.5,Riskregister!$K$10+(Riskregister!$L$10-Riskregister!$K$10)*SQRT(AJ1663/2),Riskregister!$L$10-(Riskregister!$L$10-Riskregister!$K$10)*SQRT((1-AJ1663)/2)))</f>
        <v>0</v>
      </c>
      <c r="AL1663" s="30">
        <f t="shared" ca="1" si="1016"/>
        <v>0.19314422827316691</v>
      </c>
      <c r="AM1663" s="30">
        <f t="shared" ca="1" si="1016"/>
        <v>0.51144957092723797</v>
      </c>
      <c r="AN1663" s="30">
        <f>IF(Riskregister!$E$11="",0,COUNTIF(BL$4:BL$53,"&lt;"&amp;AL1663)*IF(AM1663&lt;0.5,Riskregister!$K$11+(Riskregister!$L$11-Riskregister!$K$11)*SQRT(AM1663/2),Riskregister!$L$11-(Riskregister!$L$11-Riskregister!$K$11)*SQRT((1-AM1663)/2)))</f>
        <v>0</v>
      </c>
      <c r="AO1663" s="30">
        <f t="shared" ca="1" si="1017"/>
        <v>0.10870702860239312</v>
      </c>
      <c r="AP1663" s="30">
        <f t="shared" ca="1" si="1017"/>
        <v>1.4139498488958235E-2</v>
      </c>
      <c r="AQ1663" s="30">
        <f>IF(Riskregister!$E$12="",0,COUNTIF(BM$4:BM$53,"&lt;"&amp;AO1663)*IF(AP1663&lt;0.5,Riskregister!$K$12+(Riskregister!$L$12-Riskregister!$K$12)*SQRT(AP1663/2),Riskregister!$L$12-(Riskregister!$L$12-Riskregister!$K$12)*SQRT((1-AP1663)/2)))</f>
        <v>0</v>
      </c>
      <c r="AR1663" s="30">
        <f t="shared" ca="1" si="1018"/>
        <v>0.26938198338710639</v>
      </c>
      <c r="AS1663" s="30">
        <f t="shared" ca="1" si="1018"/>
        <v>0.12097293993716485</v>
      </c>
      <c r="AT1663" s="30">
        <f>IF(Riskregister!$E$13="",0,COUNTIF(BN$4:BN$53,"&lt;"&amp;AR1663)*IF(AS1663&lt;0.5,Riskregister!$K$13+(Riskregister!$L$13-Riskregister!$K$13)*SQRT(AS1663/2),Riskregister!$L$13-(Riskregister!$L$13-Riskregister!$K$13)*SQRT((1-AS1663)/2)))</f>
        <v>0</v>
      </c>
      <c r="AU1663" s="30">
        <f t="shared" ca="1" si="1019"/>
        <v>0.18348179069305048</v>
      </c>
      <c r="AV1663" s="30">
        <f t="shared" ca="1" si="1019"/>
        <v>0.80666875924478021</v>
      </c>
      <c r="AW1663" s="30">
        <f>IF(Riskregister!$E$14="",0,COUNTIF(BO$4:BO$53,"&lt;"&amp;AU1663)*IF(AV1663&lt;0.5,Riskregister!$K$14+(Riskregister!$L$14-Riskregister!$K$14)*SQRT(AV1663/2),Riskregister!$L$14-(Riskregister!$L$14-Riskregister!$K$14)*SQRT((1-AV1663)/2)))</f>
        <v>0</v>
      </c>
      <c r="AX1663" s="30">
        <f t="shared" ca="1" si="1020"/>
        <v>0.47945055869581443</v>
      </c>
      <c r="AY1663" s="30">
        <f t="shared" ca="1" si="1020"/>
        <v>0.50434235083272705</v>
      </c>
      <c r="AZ1663" s="30">
        <f>IF(Riskregister!$E$15="",0,COUNTIF(BP$4:BP$53,"&lt;"&amp;AX1663)*IF(AY1663&lt;0.5,Riskregister!$K$15+(Riskregister!$L$15-Riskregister!$K$15)*SQRT(AY1663/2),Riskregister!$L$15-(Riskregister!$L$15-Riskregister!$K$15)*SQRT((1-AY1663)/2)))</f>
        <v>0</v>
      </c>
      <c r="BA1663" s="30">
        <f t="shared" ca="1" si="1021"/>
        <v>0.45458902302239068</v>
      </c>
      <c r="BB1663" s="30">
        <f t="shared" ca="1" si="1021"/>
        <v>0.51412922858999988</v>
      </c>
      <c r="BC1663" s="30">
        <f>IF(Riskregister!$E$16="",0,COUNTIF(BQ$4:BQ$53,"&lt;"&amp;BA1663)*IF(BB1663&lt;0.5,Riskregister!$K$16+(Riskregister!$L$16-Riskregister!$K$16)*SQRT(BB1663/2),Riskregister!$L$16-(Riskregister!$L$16-Riskregister!$K$16)*SQRT((1-BB1663)/2)))</f>
        <v>0</v>
      </c>
      <c r="BD1663" s="30">
        <f t="shared" ca="1" si="997"/>
        <v>13648763.859708451</v>
      </c>
    </row>
    <row r="1664" spans="20:56" x14ac:dyDescent="0.35">
      <c r="T1664" s="30">
        <f t="shared" ref="T1664:U1683" ca="1" si="1022">RAND()</f>
        <v>0.36335601820424523</v>
      </c>
      <c r="U1664" s="30">
        <f t="shared" ca="1" si="1022"/>
        <v>0.83767689630832476</v>
      </c>
      <c r="V1664" s="30">
        <f ca="1">IF(Riskregister!$E$5="",0,COUNTIF(BF$4:BF$53,"&lt;"&amp;T1664)*IF(U1664&lt;0.5,Riskregister!$K$5+(Riskregister!$L$5-Riskregister!$K$5)*SQRT(U1664/2),Riskregister!$L$5-(Riskregister!$L$5-Riskregister!$K$5)*SQRT((1-U1664)/2)))</f>
        <v>1415400.3013014193</v>
      </c>
      <c r="W1664" s="30">
        <f t="shared" ref="W1664:X1683" ca="1" si="1023">RAND()</f>
        <v>0.39140793201717483</v>
      </c>
      <c r="X1664" s="30">
        <f t="shared" ca="1" si="1023"/>
        <v>0.65785318931336312</v>
      </c>
      <c r="Y1664" s="30">
        <f ca="1">IF(Riskregister!$E$6="",0,COUNTIF(BG$4:BG$53,"&lt;"&amp;W1664)*IF(X1664&lt;0.5,Riskregister!$K$6+(Riskregister!$L$6-Riskregister!$K$6)*SQRT(X1664/2),Riskregister!$L$6-(Riskregister!$L$6-Riskregister!$K$6)*SQRT((1-X1664)/2)))</f>
        <v>1255501.6230290681</v>
      </c>
      <c r="Z1664" s="30">
        <f t="shared" ref="Z1664:AA1683" ca="1" si="1024">RAND()</f>
        <v>0.22925365712561585</v>
      </c>
      <c r="AA1664" s="30">
        <f t="shared" ca="1" si="1024"/>
        <v>9.3290376520331009E-2</v>
      </c>
      <c r="AB1664" s="30">
        <f ca="1">IF(Riskregister!$E$7="",0,COUNTIF(BH$4:BH$53,"&lt;"&amp;Z1664)*IF(AA1664&lt;0.5,Riskregister!$K$7+(Riskregister!$L$7-Riskregister!$K$7)*SQRT(AA1664/2),Riskregister!$L$7-(Riskregister!$L$7-Riskregister!$K$7)*SQRT((1-AA1664)/2)))</f>
        <v>502364.959924136</v>
      </c>
      <c r="AC1664" s="30">
        <f t="shared" ref="AC1664:AD1683" ca="1" si="1025">RAND()</f>
        <v>0.18637414461599711</v>
      </c>
      <c r="AD1664" s="30">
        <f t="shared" ca="1" si="1025"/>
        <v>7.6450852969392913E-2</v>
      </c>
      <c r="AE1664" s="30">
        <f ca="1">IF(Riskregister!$E$8="",0,COUNTIF(BI$4:BI$53,"&lt;"&amp;AC1664)*IF(AD1664&lt;0.5,Riskregister!$K$8+(Riskregister!$L$8-Riskregister!$K$8)*SQRT(AD1664/2),Riskregister!$L$8-(Riskregister!$L$8-Riskregister!$K$8)*SQRT((1-AD1664)/2)))</f>
        <v>1218912.2216223618</v>
      </c>
      <c r="AF1664" s="30">
        <f t="shared" ref="AF1664:AG1683" ca="1" si="1026">RAND()</f>
        <v>0.55224498325857818</v>
      </c>
      <c r="AG1664" s="30">
        <f t="shared" ca="1" si="1026"/>
        <v>0.54666517044827223</v>
      </c>
      <c r="AH1664" s="30">
        <f>IF(Riskregister!$E$9="",0,COUNTIF(BJ$4:BJ$53,"&lt;"&amp;AF1664)*IF(AG1664&lt;0.5,Riskregister!$K$9+(Riskregister!$L$9-Riskregister!$K$9)*SQRT(AG1664/2),Riskregister!$L$9-(Riskregister!$L$9-Riskregister!$K$9)*SQRT((1-AG1664)/2)))</f>
        <v>0</v>
      </c>
      <c r="AI1664" s="30">
        <f t="shared" ref="AI1664:AJ1683" ca="1" si="1027">RAND()</f>
        <v>0.66672419317317655</v>
      </c>
      <c r="AJ1664" s="30">
        <f t="shared" ca="1" si="1027"/>
        <v>0.39867062664914732</v>
      </c>
      <c r="AK1664" s="30">
        <f>IF(Riskregister!$E$10="",0,COUNTIF(BK$4:BK$53,"&lt;"&amp;AI1664)*IF(AJ1664&lt;0.5,Riskregister!$K$10+(Riskregister!$L$10-Riskregister!$K$10)*SQRT(AJ1664/2),Riskregister!$L$10-(Riskregister!$L$10-Riskregister!$K$10)*SQRT((1-AJ1664)/2)))</f>
        <v>0</v>
      </c>
      <c r="AL1664" s="30">
        <f t="shared" ref="AL1664:AM1683" ca="1" si="1028">RAND()</f>
        <v>0.60766722820811914</v>
      </c>
      <c r="AM1664" s="30">
        <f t="shared" ca="1" si="1028"/>
        <v>0.84234776513759402</v>
      </c>
      <c r="AN1664" s="30">
        <f>IF(Riskregister!$E$11="",0,COUNTIF(BL$4:BL$53,"&lt;"&amp;AL1664)*IF(AM1664&lt;0.5,Riskregister!$K$11+(Riskregister!$L$11-Riskregister!$K$11)*SQRT(AM1664/2),Riskregister!$L$11-(Riskregister!$L$11-Riskregister!$K$11)*SQRT((1-AM1664)/2)))</f>
        <v>0</v>
      </c>
      <c r="AO1664" s="30">
        <f t="shared" ref="AO1664:AP1683" ca="1" si="1029">RAND()</f>
        <v>0.87147328898133525</v>
      </c>
      <c r="AP1664" s="30">
        <f t="shared" ca="1" si="1029"/>
        <v>0.20061219790783225</v>
      </c>
      <c r="AQ1664" s="30">
        <f>IF(Riskregister!$E$12="",0,COUNTIF(BM$4:BM$53,"&lt;"&amp;AO1664)*IF(AP1664&lt;0.5,Riskregister!$K$12+(Riskregister!$L$12-Riskregister!$K$12)*SQRT(AP1664/2),Riskregister!$L$12-(Riskregister!$L$12-Riskregister!$K$12)*SQRT((1-AP1664)/2)))</f>
        <v>0</v>
      </c>
      <c r="AR1664" s="30">
        <f t="shared" ref="AR1664:AS1683" ca="1" si="1030">RAND()</f>
        <v>0.39240333602737065</v>
      </c>
      <c r="AS1664" s="30">
        <f t="shared" ca="1" si="1030"/>
        <v>0.83970214857790748</v>
      </c>
      <c r="AT1664" s="30">
        <f>IF(Riskregister!$E$13="",0,COUNTIF(BN$4:BN$53,"&lt;"&amp;AR1664)*IF(AS1664&lt;0.5,Riskregister!$K$13+(Riskregister!$L$13-Riskregister!$K$13)*SQRT(AS1664/2),Riskregister!$L$13-(Riskregister!$L$13-Riskregister!$K$13)*SQRT((1-AS1664)/2)))</f>
        <v>0</v>
      </c>
      <c r="AU1664" s="30">
        <f t="shared" ref="AU1664:AV1683" ca="1" si="1031">RAND()</f>
        <v>9.1920656773186948E-2</v>
      </c>
      <c r="AV1664" s="30">
        <f t="shared" ca="1" si="1031"/>
        <v>0.57723317602783741</v>
      </c>
      <c r="AW1664" s="30">
        <f>IF(Riskregister!$E$14="",0,COUNTIF(BO$4:BO$53,"&lt;"&amp;AU1664)*IF(AV1664&lt;0.5,Riskregister!$K$14+(Riskregister!$L$14-Riskregister!$K$14)*SQRT(AV1664/2),Riskregister!$L$14-(Riskregister!$L$14-Riskregister!$K$14)*SQRT((1-AV1664)/2)))</f>
        <v>0</v>
      </c>
      <c r="AX1664" s="30">
        <f t="shared" ref="AX1664:AY1683" ca="1" si="1032">RAND()</f>
        <v>0.6488093399978635</v>
      </c>
      <c r="AY1664" s="30">
        <f t="shared" ca="1" si="1032"/>
        <v>2.3785704954176423E-2</v>
      </c>
      <c r="AZ1664" s="30">
        <f>IF(Riskregister!$E$15="",0,COUNTIF(BP$4:BP$53,"&lt;"&amp;AX1664)*IF(AY1664&lt;0.5,Riskregister!$K$15+(Riskregister!$L$15-Riskregister!$K$15)*SQRT(AY1664/2),Riskregister!$L$15-(Riskregister!$L$15-Riskregister!$K$15)*SQRT((1-AY1664)/2)))</f>
        <v>0</v>
      </c>
      <c r="BA1664" s="30">
        <f t="shared" ref="BA1664:BB1683" ca="1" si="1033">RAND()</f>
        <v>0.13398446520649743</v>
      </c>
      <c r="BB1664" s="30">
        <f t="shared" ca="1" si="1033"/>
        <v>0.97432503572683193</v>
      </c>
      <c r="BC1664" s="30">
        <f>IF(Riskregister!$E$16="",0,COUNTIF(BQ$4:BQ$53,"&lt;"&amp;BA1664)*IF(BB1664&lt;0.5,Riskregister!$K$16+(Riskregister!$L$16-Riskregister!$K$16)*SQRT(BB1664/2),Riskregister!$L$16-(Riskregister!$L$16-Riskregister!$K$16)*SQRT((1-BB1664)/2)))</f>
        <v>0</v>
      </c>
      <c r="BD1664" s="30">
        <f t="shared" ca="1" si="997"/>
        <v>4392179.105876985</v>
      </c>
    </row>
    <row r="1665" spans="20:56" x14ac:dyDescent="0.35">
      <c r="T1665" s="30">
        <f t="shared" ca="1" si="1022"/>
        <v>0.92275198527620961</v>
      </c>
      <c r="U1665" s="30">
        <f t="shared" ca="1" si="1022"/>
        <v>0.53108935776331734</v>
      </c>
      <c r="V1665" s="30">
        <f ca="1">IF(Riskregister!$E$5="",0,COUNTIF(BF$4:BF$53,"&lt;"&amp;T1665)*IF(U1665&lt;0.5,Riskregister!$K$5+(Riskregister!$L$5-Riskregister!$K$5)*SQRT(U1665/2),Riskregister!$L$5-(Riskregister!$L$5-Riskregister!$K$5)*SQRT((1-U1665)/2)))</f>
        <v>2292644.1605466744</v>
      </c>
      <c r="W1665" s="30">
        <f t="shared" ca="1" si="1023"/>
        <v>0.4781371472319329</v>
      </c>
      <c r="X1665" s="30">
        <f t="shared" ca="1" si="1023"/>
        <v>0.50392832308678559</v>
      </c>
      <c r="Y1665" s="30">
        <f ca="1">IF(Riskregister!$E$6="",0,COUNTIF(BG$4:BG$53,"&lt;"&amp;W1665)*IF(X1665&lt;0.5,Riskregister!$K$6+(Riskregister!$L$6-Riskregister!$K$6)*SQRT(X1665/2),Riskregister!$L$6-(Riskregister!$L$6-Riskregister!$K$6)*SQRT((1-X1665)/2)))</f>
        <v>2207084.9249343602</v>
      </c>
      <c r="Z1665" s="30">
        <f t="shared" ca="1" si="1024"/>
        <v>0.90147302096408211</v>
      </c>
      <c r="AA1665" s="30">
        <f t="shared" ca="1" si="1024"/>
        <v>0.17921330842082495</v>
      </c>
      <c r="AB1665" s="30">
        <f ca="1">IF(Riskregister!$E$7="",0,COUNTIF(BH$4:BH$53,"&lt;"&amp;Z1665)*IF(AA1665&lt;0.5,Riskregister!$K$7+(Riskregister!$L$7-Riskregister!$K$7)*SQRT(AA1665/2),Riskregister!$L$7-(Riskregister!$L$7-Riskregister!$K$7)*SQRT((1-AA1665)/2)))</f>
        <v>1547702.9703487305</v>
      </c>
      <c r="AC1665" s="30">
        <f t="shared" ca="1" si="1025"/>
        <v>0.24179517513887461</v>
      </c>
      <c r="AD1665" s="30">
        <f t="shared" ca="1" si="1025"/>
        <v>0.39035065497646426</v>
      </c>
      <c r="AE1665" s="30">
        <f ca="1">IF(Riskregister!$E$8="",0,COUNTIF(BI$4:BI$53,"&lt;"&amp;AC1665)*IF(AD1665&lt;0.5,Riskregister!$K$8+(Riskregister!$L$8-Riskregister!$K$8)*SQRT(AD1665/2),Riskregister!$L$8-(Riskregister!$L$8-Riskregister!$K$8)*SQRT((1-AD1665)/2)))</f>
        <v>4752793.2692177426</v>
      </c>
      <c r="AF1665" s="30">
        <f t="shared" ca="1" si="1026"/>
        <v>0.69120708331128877</v>
      </c>
      <c r="AG1665" s="30">
        <f t="shared" ca="1" si="1026"/>
        <v>0.37706105084275854</v>
      </c>
      <c r="AH1665" s="30">
        <f>IF(Riskregister!$E$9="",0,COUNTIF(BJ$4:BJ$53,"&lt;"&amp;AF1665)*IF(AG1665&lt;0.5,Riskregister!$K$9+(Riskregister!$L$9-Riskregister!$K$9)*SQRT(AG1665/2),Riskregister!$L$9-(Riskregister!$L$9-Riskregister!$K$9)*SQRT((1-AG1665)/2)))</f>
        <v>0</v>
      </c>
      <c r="AI1665" s="30">
        <f t="shared" ca="1" si="1027"/>
        <v>0.96359856724783388</v>
      </c>
      <c r="AJ1665" s="30">
        <f t="shared" ca="1" si="1027"/>
        <v>0.50004555434135844</v>
      </c>
      <c r="AK1665" s="30">
        <f>IF(Riskregister!$E$10="",0,COUNTIF(BK$4:BK$53,"&lt;"&amp;AI1665)*IF(AJ1665&lt;0.5,Riskregister!$K$10+(Riskregister!$L$10-Riskregister!$K$10)*SQRT(AJ1665/2),Riskregister!$L$10-(Riskregister!$L$10-Riskregister!$K$10)*SQRT((1-AJ1665)/2)))</f>
        <v>0</v>
      </c>
      <c r="AL1665" s="30">
        <f t="shared" ca="1" si="1028"/>
        <v>0.40435390353971756</v>
      </c>
      <c r="AM1665" s="30">
        <f t="shared" ca="1" si="1028"/>
        <v>0.9059243713661983</v>
      </c>
      <c r="AN1665" s="30">
        <f>IF(Riskregister!$E$11="",0,COUNTIF(BL$4:BL$53,"&lt;"&amp;AL1665)*IF(AM1665&lt;0.5,Riskregister!$K$11+(Riskregister!$L$11-Riskregister!$K$11)*SQRT(AM1665/2),Riskregister!$L$11-(Riskregister!$L$11-Riskregister!$K$11)*SQRT((1-AM1665)/2)))</f>
        <v>0</v>
      </c>
      <c r="AO1665" s="30">
        <f t="shared" ca="1" si="1029"/>
        <v>0.95631154415894848</v>
      </c>
      <c r="AP1665" s="30">
        <f t="shared" ca="1" si="1029"/>
        <v>0.80583659379828243</v>
      </c>
      <c r="AQ1665" s="30">
        <f>IF(Riskregister!$E$12="",0,COUNTIF(BM$4:BM$53,"&lt;"&amp;AO1665)*IF(AP1665&lt;0.5,Riskregister!$K$12+(Riskregister!$L$12-Riskregister!$K$12)*SQRT(AP1665/2),Riskregister!$L$12-(Riskregister!$L$12-Riskregister!$K$12)*SQRT((1-AP1665)/2)))</f>
        <v>0</v>
      </c>
      <c r="AR1665" s="30">
        <f t="shared" ca="1" si="1030"/>
        <v>0.20495879183072696</v>
      </c>
      <c r="AS1665" s="30">
        <f t="shared" ca="1" si="1030"/>
        <v>0.14249900001713856</v>
      </c>
      <c r="AT1665" s="30">
        <f>IF(Riskregister!$E$13="",0,COUNTIF(BN$4:BN$53,"&lt;"&amp;AR1665)*IF(AS1665&lt;0.5,Riskregister!$K$13+(Riskregister!$L$13-Riskregister!$K$13)*SQRT(AS1665/2),Riskregister!$L$13-(Riskregister!$L$13-Riskregister!$K$13)*SQRT((1-AS1665)/2)))</f>
        <v>0</v>
      </c>
      <c r="AU1665" s="30">
        <f t="shared" ca="1" si="1031"/>
        <v>0.57377641114207145</v>
      </c>
      <c r="AV1665" s="30">
        <f t="shared" ca="1" si="1031"/>
        <v>0.50373633994801137</v>
      </c>
      <c r="AW1665" s="30">
        <f>IF(Riskregister!$E$14="",0,COUNTIF(BO$4:BO$53,"&lt;"&amp;AU1665)*IF(AV1665&lt;0.5,Riskregister!$K$14+(Riskregister!$L$14-Riskregister!$K$14)*SQRT(AV1665/2),Riskregister!$L$14-(Riskregister!$L$14-Riskregister!$K$14)*SQRT((1-AV1665)/2)))</f>
        <v>0</v>
      </c>
      <c r="AX1665" s="30">
        <f t="shared" ca="1" si="1032"/>
        <v>0.13720266652298929</v>
      </c>
      <c r="AY1665" s="30">
        <f t="shared" ca="1" si="1032"/>
        <v>0.56829189214901132</v>
      </c>
      <c r="AZ1665" s="30">
        <f>IF(Riskregister!$E$15="",0,COUNTIF(BP$4:BP$53,"&lt;"&amp;AX1665)*IF(AY1665&lt;0.5,Riskregister!$K$15+(Riskregister!$L$15-Riskregister!$K$15)*SQRT(AY1665/2),Riskregister!$L$15-(Riskregister!$L$15-Riskregister!$K$15)*SQRT((1-AY1665)/2)))</f>
        <v>0</v>
      </c>
      <c r="BA1665" s="30">
        <f t="shared" ca="1" si="1033"/>
        <v>0.47102596702031474</v>
      </c>
      <c r="BB1665" s="30">
        <f t="shared" ca="1" si="1033"/>
        <v>1.3950485642750476E-2</v>
      </c>
      <c r="BC1665" s="30">
        <f>IF(Riskregister!$E$16="",0,COUNTIF(BQ$4:BQ$53,"&lt;"&amp;BA1665)*IF(BB1665&lt;0.5,Riskregister!$K$16+(Riskregister!$L$16-Riskregister!$K$16)*SQRT(BB1665/2),Riskregister!$L$16-(Riskregister!$L$16-Riskregister!$K$16)*SQRT((1-BB1665)/2)))</f>
        <v>0</v>
      </c>
      <c r="BD1665" s="30">
        <f t="shared" ca="1" si="997"/>
        <v>10800225.325047508</v>
      </c>
    </row>
    <row r="1666" spans="20:56" x14ac:dyDescent="0.35">
      <c r="T1666" s="30">
        <f t="shared" ca="1" si="1022"/>
        <v>0.74763166067517617</v>
      </c>
      <c r="U1666" s="30">
        <f t="shared" ca="1" si="1022"/>
        <v>0.31044853917988979</v>
      </c>
      <c r="V1666" s="30">
        <f ca="1">IF(Riskregister!$E$5="",0,COUNTIF(BF$4:BF$53,"&lt;"&amp;T1666)*IF(U1666&lt;0.5,Riskregister!$K$5+(Riskregister!$L$5-Riskregister!$K$5)*SQRT(U1666/2),Riskregister!$L$5-(Riskregister!$L$5-Riskregister!$K$5)*SQRT((1-U1666)/2)))</f>
        <v>1636466.5051760816</v>
      </c>
      <c r="W1666" s="30">
        <f t="shared" ca="1" si="1023"/>
        <v>0.66017663009492</v>
      </c>
      <c r="X1666" s="30">
        <f t="shared" ca="1" si="1023"/>
        <v>0.81107493500917716</v>
      </c>
      <c r="Y1666" s="30">
        <f ca="1">IF(Riskregister!$E$6="",0,COUNTIF(BG$4:BG$53,"&lt;"&amp;W1666)*IF(X1666&lt;0.5,Riskregister!$K$6+(Riskregister!$L$6-Riskregister!$K$6)*SQRT(X1666/2),Riskregister!$L$6-(Riskregister!$L$6-Riskregister!$K$6)*SQRT((1-X1666)/2)))</f>
        <v>2893548.7262691902</v>
      </c>
      <c r="Z1666" s="30">
        <f t="shared" ca="1" si="1024"/>
        <v>5.8380857234659578E-2</v>
      </c>
      <c r="AA1666" s="30">
        <f t="shared" ca="1" si="1024"/>
        <v>0.15283686013513709</v>
      </c>
      <c r="AB1666" s="30">
        <f ca="1">IF(Riskregister!$E$7="",0,COUNTIF(BH$4:BH$53,"&lt;"&amp;Z1666)*IF(AA1666&lt;0.5,Riskregister!$K$7+(Riskregister!$L$7-Riskregister!$K$7)*SQRT(AA1666/2),Riskregister!$L$7-(Riskregister!$L$7-Riskregister!$K$7)*SQRT((1-AA1666)/2)))</f>
        <v>440260.77783519821</v>
      </c>
      <c r="AC1666" s="30">
        <f t="shared" ca="1" si="1025"/>
        <v>0.77941352019989874</v>
      </c>
      <c r="AD1666" s="30">
        <f t="shared" ca="1" si="1025"/>
        <v>0.52165851451430534</v>
      </c>
      <c r="AE1666" s="30">
        <f ca="1">IF(Riskregister!$E$8="",0,COUNTIF(BI$4:BI$53,"&lt;"&amp;AC1666)*IF(AD1666&lt;0.5,Riskregister!$K$8+(Riskregister!$L$8-Riskregister!$K$8)*SQRT(AD1666/2),Riskregister!$L$8-(Riskregister!$L$8-Riskregister!$K$8)*SQRT((1-AD1666)/2)))</f>
        <v>10805843.849758046</v>
      </c>
      <c r="AF1666" s="30">
        <f t="shared" ca="1" si="1026"/>
        <v>0.74231194937188638</v>
      </c>
      <c r="AG1666" s="30">
        <f t="shared" ca="1" si="1026"/>
        <v>0.15728629659805193</v>
      </c>
      <c r="AH1666" s="30">
        <f>IF(Riskregister!$E$9="",0,COUNTIF(BJ$4:BJ$53,"&lt;"&amp;AF1666)*IF(AG1666&lt;0.5,Riskregister!$K$9+(Riskregister!$L$9-Riskregister!$K$9)*SQRT(AG1666/2),Riskregister!$L$9-(Riskregister!$L$9-Riskregister!$K$9)*SQRT((1-AG1666)/2)))</f>
        <v>0</v>
      </c>
      <c r="AI1666" s="30">
        <f t="shared" ca="1" si="1027"/>
        <v>0.155318696254517</v>
      </c>
      <c r="AJ1666" s="30">
        <f t="shared" ca="1" si="1027"/>
        <v>0.41557564046219786</v>
      </c>
      <c r="AK1666" s="30">
        <f>IF(Riskregister!$E$10="",0,COUNTIF(BK$4:BK$53,"&lt;"&amp;AI1666)*IF(AJ1666&lt;0.5,Riskregister!$K$10+(Riskregister!$L$10-Riskregister!$K$10)*SQRT(AJ1666/2),Riskregister!$L$10-(Riskregister!$L$10-Riskregister!$K$10)*SQRT((1-AJ1666)/2)))</f>
        <v>0</v>
      </c>
      <c r="AL1666" s="30">
        <f t="shared" ca="1" si="1028"/>
        <v>0.23290775060395974</v>
      </c>
      <c r="AM1666" s="30">
        <f t="shared" ca="1" si="1028"/>
        <v>0.54227774188472233</v>
      </c>
      <c r="AN1666" s="30">
        <f>IF(Riskregister!$E$11="",0,COUNTIF(BL$4:BL$53,"&lt;"&amp;AL1666)*IF(AM1666&lt;0.5,Riskregister!$K$11+(Riskregister!$L$11-Riskregister!$K$11)*SQRT(AM1666/2),Riskregister!$L$11-(Riskregister!$L$11-Riskregister!$K$11)*SQRT((1-AM1666)/2)))</f>
        <v>0</v>
      </c>
      <c r="AO1666" s="30">
        <f t="shared" ca="1" si="1029"/>
        <v>0.58909397001207975</v>
      </c>
      <c r="AP1666" s="30">
        <f t="shared" ca="1" si="1029"/>
        <v>0.63700574250222708</v>
      </c>
      <c r="AQ1666" s="30">
        <f>IF(Riskregister!$E$12="",0,COUNTIF(BM$4:BM$53,"&lt;"&amp;AO1666)*IF(AP1666&lt;0.5,Riskregister!$K$12+(Riskregister!$L$12-Riskregister!$K$12)*SQRT(AP1666/2),Riskregister!$L$12-(Riskregister!$L$12-Riskregister!$K$12)*SQRT((1-AP1666)/2)))</f>
        <v>0</v>
      </c>
      <c r="AR1666" s="30">
        <f t="shared" ca="1" si="1030"/>
        <v>0.64007014896794079</v>
      </c>
      <c r="AS1666" s="30">
        <f t="shared" ca="1" si="1030"/>
        <v>0.96150762952323254</v>
      </c>
      <c r="AT1666" s="30">
        <f>IF(Riskregister!$E$13="",0,COUNTIF(BN$4:BN$53,"&lt;"&amp;AR1666)*IF(AS1666&lt;0.5,Riskregister!$K$13+(Riskregister!$L$13-Riskregister!$K$13)*SQRT(AS1666/2),Riskregister!$L$13-(Riskregister!$L$13-Riskregister!$K$13)*SQRT((1-AS1666)/2)))</f>
        <v>0</v>
      </c>
      <c r="AU1666" s="30">
        <f t="shared" ca="1" si="1031"/>
        <v>0.77432695583514455</v>
      </c>
      <c r="AV1666" s="30">
        <f t="shared" ca="1" si="1031"/>
        <v>0.4944092741989019</v>
      </c>
      <c r="AW1666" s="30">
        <f>IF(Riskregister!$E$14="",0,COUNTIF(BO$4:BO$53,"&lt;"&amp;AU1666)*IF(AV1666&lt;0.5,Riskregister!$K$14+(Riskregister!$L$14-Riskregister!$K$14)*SQRT(AV1666/2),Riskregister!$L$14-(Riskregister!$L$14-Riskregister!$K$14)*SQRT((1-AV1666)/2)))</f>
        <v>0</v>
      </c>
      <c r="AX1666" s="30">
        <f t="shared" ca="1" si="1032"/>
        <v>0.18634552873301879</v>
      </c>
      <c r="AY1666" s="30">
        <f t="shared" ca="1" si="1032"/>
        <v>0.18020692977361008</v>
      </c>
      <c r="AZ1666" s="30">
        <f>IF(Riskregister!$E$15="",0,COUNTIF(BP$4:BP$53,"&lt;"&amp;AX1666)*IF(AY1666&lt;0.5,Riskregister!$K$15+(Riskregister!$L$15-Riskregister!$K$15)*SQRT(AY1666/2),Riskregister!$L$15-(Riskregister!$L$15-Riskregister!$K$15)*SQRT((1-AY1666)/2)))</f>
        <v>0</v>
      </c>
      <c r="BA1666" s="30">
        <f t="shared" ca="1" si="1033"/>
        <v>0.56919643088195238</v>
      </c>
      <c r="BB1666" s="30">
        <f t="shared" ca="1" si="1033"/>
        <v>0.83450210901928101</v>
      </c>
      <c r="BC1666" s="30">
        <f>IF(Riskregister!$E$16="",0,COUNTIF(BQ$4:BQ$53,"&lt;"&amp;BA1666)*IF(BB1666&lt;0.5,Riskregister!$K$16+(Riskregister!$L$16-Riskregister!$K$16)*SQRT(BB1666/2),Riskregister!$L$16-(Riskregister!$L$16-Riskregister!$K$16)*SQRT((1-BB1666)/2)))</f>
        <v>0</v>
      </c>
      <c r="BD1666" s="30">
        <f t="shared" ca="1" si="997"/>
        <v>15776119.859038515</v>
      </c>
    </row>
    <row r="1667" spans="20:56" x14ac:dyDescent="0.35">
      <c r="T1667" s="30">
        <f t="shared" ca="1" si="1022"/>
        <v>3.4724707469553917E-2</v>
      </c>
      <c r="U1667" s="30">
        <f t="shared" ca="1" si="1022"/>
        <v>0.99478668646584634</v>
      </c>
      <c r="V1667" s="30">
        <f ca="1">IF(Riskregister!$E$5="",0,COUNTIF(BF$4:BF$53,"&lt;"&amp;T1667)*IF(U1667&lt;0.5,Riskregister!$K$5+(Riskregister!$L$5-Riskregister!$K$5)*SQRT(U1667/2),Riskregister!$L$5-(Riskregister!$L$5-Riskregister!$K$5)*SQRT((1-U1667)/2)))</f>
        <v>577025.05722894927</v>
      </c>
      <c r="W1667" s="30">
        <f t="shared" ca="1" si="1023"/>
        <v>4.4001345777545775E-2</v>
      </c>
      <c r="X1667" s="30">
        <f t="shared" ca="1" si="1023"/>
        <v>0.664909736104764</v>
      </c>
      <c r="Y1667" s="30">
        <f ca="1">IF(Riskregister!$E$6="",0,COUNTIF(BG$4:BG$53,"&lt;"&amp;W1667)*IF(X1667&lt;0.5,Riskregister!$K$6+(Riskregister!$L$6-Riskregister!$K$6)*SQRT(X1667/2),Riskregister!$L$6-(Riskregister!$L$6-Riskregister!$K$6)*SQRT((1-X1667)/2)))</f>
        <v>0</v>
      </c>
      <c r="Z1667" s="30">
        <f t="shared" ca="1" si="1024"/>
        <v>7.4256297137632266E-2</v>
      </c>
      <c r="AA1667" s="30">
        <f t="shared" ca="1" si="1024"/>
        <v>0.24546802040410942</v>
      </c>
      <c r="AB1667" s="30">
        <f ca="1">IF(Riskregister!$E$7="",0,COUNTIF(BH$4:BH$53,"&lt;"&amp;Z1667)*IF(AA1667&lt;0.5,Riskregister!$K$7+(Riskregister!$L$7-Riskregister!$K$7)*SQRT(AA1667/2),Riskregister!$L$7-(Riskregister!$L$7-Riskregister!$K$7)*SQRT((1-AA1667)/2)))</f>
        <v>517850.84782798216</v>
      </c>
      <c r="AC1667" s="30">
        <f t="shared" ca="1" si="1025"/>
        <v>0.52669888153395794</v>
      </c>
      <c r="AD1667" s="30">
        <f t="shared" ca="1" si="1025"/>
        <v>0.56573110116032221</v>
      </c>
      <c r="AE1667" s="30">
        <f ca="1">IF(Riskregister!$E$8="",0,COUNTIF(BI$4:BI$53,"&lt;"&amp;AC1667)*IF(AD1667&lt;0.5,Riskregister!$K$8+(Riskregister!$L$8-Riskregister!$K$8)*SQRT(AD1667/2),Riskregister!$L$8-(Riskregister!$L$8-Riskregister!$K$8)*SQRT((1-AD1667)/2)))</f>
        <v>8429726.041544525</v>
      </c>
      <c r="AF1667" s="30">
        <f t="shared" ca="1" si="1026"/>
        <v>0.7529909539105456</v>
      </c>
      <c r="AG1667" s="30">
        <f t="shared" ca="1" si="1026"/>
        <v>0.44009009886627493</v>
      </c>
      <c r="AH1667" s="30">
        <f>IF(Riskregister!$E$9="",0,COUNTIF(BJ$4:BJ$53,"&lt;"&amp;AF1667)*IF(AG1667&lt;0.5,Riskregister!$K$9+(Riskregister!$L$9-Riskregister!$K$9)*SQRT(AG1667/2),Riskregister!$L$9-(Riskregister!$L$9-Riskregister!$K$9)*SQRT((1-AG1667)/2)))</f>
        <v>0</v>
      </c>
      <c r="AI1667" s="30">
        <f t="shared" ca="1" si="1027"/>
        <v>0.2903384438988601</v>
      </c>
      <c r="AJ1667" s="30">
        <f t="shared" ca="1" si="1027"/>
        <v>0.87555196445165406</v>
      </c>
      <c r="AK1667" s="30">
        <f>IF(Riskregister!$E$10="",0,COUNTIF(BK$4:BK$53,"&lt;"&amp;AI1667)*IF(AJ1667&lt;0.5,Riskregister!$K$10+(Riskregister!$L$10-Riskregister!$K$10)*SQRT(AJ1667/2),Riskregister!$L$10-(Riskregister!$L$10-Riskregister!$K$10)*SQRT((1-AJ1667)/2)))</f>
        <v>0</v>
      </c>
      <c r="AL1667" s="30">
        <f t="shared" ca="1" si="1028"/>
        <v>0.12416900112117402</v>
      </c>
      <c r="AM1667" s="30">
        <f t="shared" ca="1" si="1028"/>
        <v>0.33443093900851029</v>
      </c>
      <c r="AN1667" s="30">
        <f>IF(Riskregister!$E$11="",0,COUNTIF(BL$4:BL$53,"&lt;"&amp;AL1667)*IF(AM1667&lt;0.5,Riskregister!$K$11+(Riskregister!$L$11-Riskregister!$K$11)*SQRT(AM1667/2),Riskregister!$L$11-(Riskregister!$L$11-Riskregister!$K$11)*SQRT((1-AM1667)/2)))</f>
        <v>0</v>
      </c>
      <c r="AO1667" s="30">
        <f t="shared" ca="1" si="1029"/>
        <v>0.84922262321887054</v>
      </c>
      <c r="AP1667" s="30">
        <f t="shared" ca="1" si="1029"/>
        <v>0.47776246027512892</v>
      </c>
      <c r="AQ1667" s="30">
        <f>IF(Riskregister!$E$12="",0,COUNTIF(BM$4:BM$53,"&lt;"&amp;AO1667)*IF(AP1667&lt;0.5,Riskregister!$K$12+(Riskregister!$L$12-Riskregister!$K$12)*SQRT(AP1667/2),Riskregister!$L$12-(Riskregister!$L$12-Riskregister!$K$12)*SQRT((1-AP1667)/2)))</f>
        <v>0</v>
      </c>
      <c r="AR1667" s="30">
        <f t="shared" ca="1" si="1030"/>
        <v>0.34458924042959216</v>
      </c>
      <c r="AS1667" s="30">
        <f t="shared" ca="1" si="1030"/>
        <v>0.63154957141326351</v>
      </c>
      <c r="AT1667" s="30">
        <f>IF(Riskregister!$E$13="",0,COUNTIF(BN$4:BN$53,"&lt;"&amp;AR1667)*IF(AS1667&lt;0.5,Riskregister!$K$13+(Riskregister!$L$13-Riskregister!$K$13)*SQRT(AS1667/2),Riskregister!$L$13-(Riskregister!$L$13-Riskregister!$K$13)*SQRT((1-AS1667)/2)))</f>
        <v>0</v>
      </c>
      <c r="AU1667" s="30">
        <f t="shared" ca="1" si="1031"/>
        <v>0.19493362872763254</v>
      </c>
      <c r="AV1667" s="30">
        <f t="shared" ca="1" si="1031"/>
        <v>0.36805897240133556</v>
      </c>
      <c r="AW1667" s="30">
        <f>IF(Riskregister!$E$14="",0,COUNTIF(BO$4:BO$53,"&lt;"&amp;AU1667)*IF(AV1667&lt;0.5,Riskregister!$K$14+(Riskregister!$L$14-Riskregister!$K$14)*SQRT(AV1667/2),Riskregister!$L$14-(Riskregister!$L$14-Riskregister!$K$14)*SQRT((1-AV1667)/2)))</f>
        <v>0</v>
      </c>
      <c r="AX1667" s="30">
        <f t="shared" ca="1" si="1032"/>
        <v>0.10864789993271273</v>
      </c>
      <c r="AY1667" s="30">
        <f t="shared" ca="1" si="1032"/>
        <v>0.94533156522641493</v>
      </c>
      <c r="AZ1667" s="30">
        <f>IF(Riskregister!$E$15="",0,COUNTIF(BP$4:BP$53,"&lt;"&amp;AX1667)*IF(AY1667&lt;0.5,Riskregister!$K$15+(Riskregister!$L$15-Riskregister!$K$15)*SQRT(AY1667/2),Riskregister!$L$15-(Riskregister!$L$15-Riskregister!$K$15)*SQRT((1-AY1667)/2)))</f>
        <v>0</v>
      </c>
      <c r="BA1667" s="30">
        <f t="shared" ca="1" si="1033"/>
        <v>7.6305034040084374E-2</v>
      </c>
      <c r="BB1667" s="30">
        <f t="shared" ca="1" si="1033"/>
        <v>0.19765648759063181</v>
      </c>
      <c r="BC1667" s="30">
        <f>IF(Riskregister!$E$16="",0,COUNTIF(BQ$4:BQ$53,"&lt;"&amp;BA1667)*IF(BB1667&lt;0.5,Riskregister!$K$16+(Riskregister!$L$16-Riskregister!$K$16)*SQRT(BB1667/2),Riskregister!$L$16-(Riskregister!$L$16-Riskregister!$K$16)*SQRT((1-BB1667)/2)))</f>
        <v>0</v>
      </c>
      <c r="BD1667" s="30">
        <f t="shared" ca="1" si="997"/>
        <v>9524601.946601456</v>
      </c>
    </row>
    <row r="1668" spans="20:56" x14ac:dyDescent="0.35">
      <c r="T1668" s="30">
        <f t="shared" ca="1" si="1022"/>
        <v>0.80519026415439787</v>
      </c>
      <c r="U1668" s="30">
        <f t="shared" ca="1" si="1022"/>
        <v>5.7051143986795672E-2</v>
      </c>
      <c r="V1668" s="30">
        <f ca="1">IF(Riskregister!$E$5="",0,COUNTIF(BF$4:BF$53,"&lt;"&amp;T1668)*IF(U1668&lt;0.5,Riskregister!$K$5+(Riskregister!$L$5-Riskregister!$K$5)*SQRT(U1668/2),Riskregister!$L$5-(Riskregister!$L$5-Riskregister!$K$5)*SQRT((1-U1668)/2)))</f>
        <v>1130014.089497451</v>
      </c>
      <c r="W1668" s="30">
        <f t="shared" ca="1" si="1023"/>
        <v>0.27590000876432874</v>
      </c>
      <c r="X1668" s="30">
        <f t="shared" ca="1" si="1023"/>
        <v>0.10804023323040834</v>
      </c>
      <c r="Y1668" s="30">
        <f ca="1">IF(Riskregister!$E$6="",0,COUNTIF(BG$4:BG$53,"&lt;"&amp;W1668)*IF(X1668&lt;0.5,Riskregister!$K$6+(Riskregister!$L$6-Riskregister!$K$6)*SQRT(X1668/2),Riskregister!$L$6-(Riskregister!$L$6-Riskregister!$K$6)*SQRT((1-X1668)/2)))</f>
        <v>618360.10545134614</v>
      </c>
      <c r="Z1668" s="30">
        <f t="shared" ca="1" si="1024"/>
        <v>0.90326000939029671</v>
      </c>
      <c r="AA1668" s="30">
        <f t="shared" ca="1" si="1024"/>
        <v>0.49480043670945517</v>
      </c>
      <c r="AB1668" s="30">
        <f ca="1">IF(Riskregister!$E$7="",0,COUNTIF(BH$4:BH$53,"&lt;"&amp;Z1668)*IF(AA1668&lt;0.5,Riskregister!$K$7+(Riskregister!$L$7-Riskregister!$K$7)*SQRT(AA1668/2),Riskregister!$L$7-(Riskregister!$L$7-Riskregister!$K$7)*SQRT((1-AA1668)/2)))</f>
        <v>2240876.984409126</v>
      </c>
      <c r="AC1668" s="30">
        <f t="shared" ca="1" si="1025"/>
        <v>6.9872132768918127E-2</v>
      </c>
      <c r="AD1668" s="30">
        <f t="shared" ca="1" si="1025"/>
        <v>0.93084264316471665</v>
      </c>
      <c r="AE1668" s="30">
        <f ca="1">IF(Riskregister!$E$8="",0,COUNTIF(BI$4:BI$53,"&lt;"&amp;AC1668)*IF(AD1668&lt;0.5,Riskregister!$K$8+(Riskregister!$L$8-Riskregister!$K$8)*SQRT(AD1668/2),Riskregister!$L$8-(Riskregister!$L$8-Riskregister!$K$8)*SQRT((1-AD1668)/2)))</f>
        <v>4126018.8753492986</v>
      </c>
      <c r="AF1668" s="30">
        <f t="shared" ca="1" si="1026"/>
        <v>0.5438600563539675</v>
      </c>
      <c r="AG1668" s="30">
        <f t="shared" ca="1" si="1026"/>
        <v>0.70293782776772284</v>
      </c>
      <c r="AH1668" s="30">
        <f>IF(Riskregister!$E$9="",0,COUNTIF(BJ$4:BJ$53,"&lt;"&amp;AF1668)*IF(AG1668&lt;0.5,Riskregister!$K$9+(Riskregister!$L$9-Riskregister!$K$9)*SQRT(AG1668/2),Riskregister!$L$9-(Riskregister!$L$9-Riskregister!$K$9)*SQRT((1-AG1668)/2)))</f>
        <v>0</v>
      </c>
      <c r="AI1668" s="30">
        <f t="shared" ca="1" si="1027"/>
        <v>0.35468965440782796</v>
      </c>
      <c r="AJ1668" s="30">
        <f t="shared" ca="1" si="1027"/>
        <v>4.5235824652202328E-2</v>
      </c>
      <c r="AK1668" s="30">
        <f>IF(Riskregister!$E$10="",0,COUNTIF(BK$4:BK$53,"&lt;"&amp;AI1668)*IF(AJ1668&lt;0.5,Riskregister!$K$10+(Riskregister!$L$10-Riskregister!$K$10)*SQRT(AJ1668/2),Riskregister!$L$10-(Riskregister!$L$10-Riskregister!$K$10)*SQRT((1-AJ1668)/2)))</f>
        <v>0</v>
      </c>
      <c r="AL1668" s="30">
        <f t="shared" ca="1" si="1028"/>
        <v>0.16925606948699079</v>
      </c>
      <c r="AM1668" s="30">
        <f t="shared" ca="1" si="1028"/>
        <v>0.99955253400446631</v>
      </c>
      <c r="AN1668" s="30">
        <f>IF(Riskregister!$E$11="",0,COUNTIF(BL$4:BL$53,"&lt;"&amp;AL1668)*IF(AM1668&lt;0.5,Riskregister!$K$11+(Riskregister!$L$11-Riskregister!$K$11)*SQRT(AM1668/2),Riskregister!$L$11-(Riskregister!$L$11-Riskregister!$K$11)*SQRT((1-AM1668)/2)))</f>
        <v>0</v>
      </c>
      <c r="AO1668" s="30">
        <f t="shared" ca="1" si="1029"/>
        <v>0.67043285187503832</v>
      </c>
      <c r="AP1668" s="30">
        <f t="shared" ca="1" si="1029"/>
        <v>7.5175265922840295E-2</v>
      </c>
      <c r="AQ1668" s="30">
        <f>IF(Riskregister!$E$12="",0,COUNTIF(BM$4:BM$53,"&lt;"&amp;AO1668)*IF(AP1668&lt;0.5,Riskregister!$K$12+(Riskregister!$L$12-Riskregister!$K$12)*SQRT(AP1668/2),Riskregister!$L$12-(Riskregister!$L$12-Riskregister!$K$12)*SQRT((1-AP1668)/2)))</f>
        <v>0</v>
      </c>
      <c r="AR1668" s="30">
        <f t="shared" ca="1" si="1030"/>
        <v>0.94904574838260647</v>
      </c>
      <c r="AS1668" s="30">
        <f t="shared" ca="1" si="1030"/>
        <v>0.81747571537771668</v>
      </c>
      <c r="AT1668" s="30">
        <f>IF(Riskregister!$E$13="",0,COUNTIF(BN$4:BN$53,"&lt;"&amp;AR1668)*IF(AS1668&lt;0.5,Riskregister!$K$13+(Riskregister!$L$13-Riskregister!$K$13)*SQRT(AS1668/2),Riskregister!$L$13-(Riskregister!$L$13-Riskregister!$K$13)*SQRT((1-AS1668)/2)))</f>
        <v>0</v>
      </c>
      <c r="AU1668" s="30">
        <f t="shared" ca="1" si="1031"/>
        <v>0.46057147143044386</v>
      </c>
      <c r="AV1668" s="30">
        <f t="shared" ca="1" si="1031"/>
        <v>0.67969409192164487</v>
      </c>
      <c r="AW1668" s="30">
        <f>IF(Riskregister!$E$14="",0,COUNTIF(BO$4:BO$53,"&lt;"&amp;AU1668)*IF(AV1668&lt;0.5,Riskregister!$K$14+(Riskregister!$L$14-Riskregister!$K$14)*SQRT(AV1668/2),Riskregister!$L$14-(Riskregister!$L$14-Riskregister!$K$14)*SQRT((1-AV1668)/2)))</f>
        <v>0</v>
      </c>
      <c r="AX1668" s="30">
        <f t="shared" ca="1" si="1032"/>
        <v>0.26348071662392936</v>
      </c>
      <c r="AY1668" s="30">
        <f t="shared" ca="1" si="1032"/>
        <v>0.76776706548396145</v>
      </c>
      <c r="AZ1668" s="30">
        <f>IF(Riskregister!$E$15="",0,COUNTIF(BP$4:BP$53,"&lt;"&amp;AX1668)*IF(AY1668&lt;0.5,Riskregister!$K$15+(Riskregister!$L$15-Riskregister!$K$15)*SQRT(AY1668/2),Riskregister!$L$15-(Riskregister!$L$15-Riskregister!$K$15)*SQRT((1-AY1668)/2)))</f>
        <v>0</v>
      </c>
      <c r="BA1668" s="30">
        <f t="shared" ca="1" si="1033"/>
        <v>0.60698106618350112</v>
      </c>
      <c r="BB1668" s="30">
        <f t="shared" ca="1" si="1033"/>
        <v>0.71954175707209811</v>
      </c>
      <c r="BC1668" s="30">
        <f>IF(Riskregister!$E$16="",0,COUNTIF(BQ$4:BQ$53,"&lt;"&amp;BA1668)*IF(BB1668&lt;0.5,Riskregister!$K$16+(Riskregister!$L$16-Riskregister!$K$16)*SQRT(BB1668/2),Riskregister!$L$16-(Riskregister!$L$16-Riskregister!$K$16)*SQRT((1-BB1668)/2)))</f>
        <v>0</v>
      </c>
      <c r="BD1668" s="30">
        <f t="shared" ref="BD1668:BD1731" ca="1" si="1034">V1668+Y1668+AB1668+AE1668+AH1668+AK1668+AN1668+AQ1668+AT1668+AW1668+AZ1668+BC1668</f>
        <v>8115270.0547072217</v>
      </c>
    </row>
    <row r="1669" spans="20:56" x14ac:dyDescent="0.35">
      <c r="T1669" s="30">
        <f t="shared" ca="1" si="1022"/>
        <v>0.92171518123071194</v>
      </c>
      <c r="U1669" s="30">
        <f t="shared" ca="1" si="1022"/>
        <v>0.3780435236280052</v>
      </c>
      <c r="V1669" s="30">
        <f ca="1">IF(Riskregister!$E$5="",0,COUNTIF(BF$4:BF$53,"&lt;"&amp;T1669)*IF(U1669&lt;0.5,Riskregister!$K$5+(Riskregister!$L$5-Riskregister!$K$5)*SQRT(U1669/2),Riskregister!$L$5-(Riskregister!$L$5-Riskregister!$K$5)*SQRT((1-U1669)/2)))</f>
        <v>2073869.0913488092</v>
      </c>
      <c r="W1669" s="30">
        <f t="shared" ca="1" si="1023"/>
        <v>0.44172518600888844</v>
      </c>
      <c r="X1669" s="30">
        <f t="shared" ca="1" si="1023"/>
        <v>0.15771141960419965</v>
      </c>
      <c r="Y1669" s="30">
        <f ca="1">IF(Riskregister!$E$6="",0,COUNTIF(BG$4:BG$53,"&lt;"&amp;W1669)*IF(X1669&lt;0.5,Riskregister!$K$6+(Riskregister!$L$6-Riskregister!$K$6)*SQRT(X1669/2),Riskregister!$L$6-(Riskregister!$L$6-Riskregister!$K$6)*SQRT((1-X1669)/2)))</f>
        <v>1410925.318228411</v>
      </c>
      <c r="Z1669" s="30">
        <f t="shared" ca="1" si="1024"/>
        <v>0.89807543557174818</v>
      </c>
      <c r="AA1669" s="30">
        <f t="shared" ca="1" si="1024"/>
        <v>0.30530771042520766</v>
      </c>
      <c r="AB1669" s="30">
        <f ca="1">IF(Riskregister!$E$7="",0,COUNTIF(BH$4:BH$53,"&lt;"&amp;Z1669)*IF(AA1669&lt;0.5,Riskregister!$K$7+(Riskregister!$L$7-Riskregister!$K$7)*SQRT(AA1669/2),Riskregister!$L$7-(Riskregister!$L$7-Riskregister!$K$7)*SQRT((1-AA1669)/2)))</f>
        <v>1867482.9894204889</v>
      </c>
      <c r="AC1669" s="30">
        <f t="shared" ca="1" si="1025"/>
        <v>2.7539612949915249E-2</v>
      </c>
      <c r="AD1669" s="30">
        <f t="shared" ca="1" si="1025"/>
        <v>0.25318605890430446</v>
      </c>
      <c r="AE1669" s="30">
        <f ca="1">IF(Riskregister!$E$8="",0,COUNTIF(BI$4:BI$53,"&lt;"&amp;AC1669)*IF(AD1669&lt;0.5,Riskregister!$K$8+(Riskregister!$L$8-Riskregister!$K$8)*SQRT(AD1669/2),Riskregister!$L$8-(Riskregister!$L$8-Riskregister!$K$8)*SQRT((1-AD1669)/2)))</f>
        <v>0</v>
      </c>
      <c r="AF1669" s="30">
        <f t="shared" ca="1" si="1026"/>
        <v>0.34617637314400096</v>
      </c>
      <c r="AG1669" s="30">
        <f t="shared" ca="1" si="1026"/>
        <v>0.51391169234955891</v>
      </c>
      <c r="AH1669" s="30">
        <f>IF(Riskregister!$E$9="",0,COUNTIF(BJ$4:BJ$53,"&lt;"&amp;AF1669)*IF(AG1669&lt;0.5,Riskregister!$K$9+(Riskregister!$L$9-Riskregister!$K$9)*SQRT(AG1669/2),Riskregister!$L$9-(Riskregister!$L$9-Riskregister!$K$9)*SQRT((1-AG1669)/2)))</f>
        <v>0</v>
      </c>
      <c r="AI1669" s="30">
        <f t="shared" ca="1" si="1027"/>
        <v>0.11915413381956153</v>
      </c>
      <c r="AJ1669" s="30">
        <f t="shared" ca="1" si="1027"/>
        <v>0.10593550529079043</v>
      </c>
      <c r="AK1669" s="30">
        <f>IF(Riskregister!$E$10="",0,COUNTIF(BK$4:BK$53,"&lt;"&amp;AI1669)*IF(AJ1669&lt;0.5,Riskregister!$K$10+(Riskregister!$L$10-Riskregister!$K$10)*SQRT(AJ1669/2),Riskregister!$L$10-(Riskregister!$L$10-Riskregister!$K$10)*SQRT((1-AJ1669)/2)))</f>
        <v>0</v>
      </c>
      <c r="AL1669" s="30">
        <f t="shared" ca="1" si="1028"/>
        <v>0.45520472330538408</v>
      </c>
      <c r="AM1669" s="30">
        <f t="shared" ca="1" si="1028"/>
        <v>0.39645966200399074</v>
      </c>
      <c r="AN1669" s="30">
        <f>IF(Riskregister!$E$11="",0,COUNTIF(BL$4:BL$53,"&lt;"&amp;AL1669)*IF(AM1669&lt;0.5,Riskregister!$K$11+(Riskregister!$L$11-Riskregister!$K$11)*SQRT(AM1669/2),Riskregister!$L$11-(Riskregister!$L$11-Riskregister!$K$11)*SQRT((1-AM1669)/2)))</f>
        <v>0</v>
      </c>
      <c r="AO1669" s="30">
        <f t="shared" ca="1" si="1029"/>
        <v>0.73206408608370255</v>
      </c>
      <c r="AP1669" s="30">
        <f t="shared" ca="1" si="1029"/>
        <v>0.19976449849374844</v>
      </c>
      <c r="AQ1669" s="30">
        <f>IF(Riskregister!$E$12="",0,COUNTIF(BM$4:BM$53,"&lt;"&amp;AO1669)*IF(AP1669&lt;0.5,Riskregister!$K$12+(Riskregister!$L$12-Riskregister!$K$12)*SQRT(AP1669/2),Riskregister!$L$12-(Riskregister!$L$12-Riskregister!$K$12)*SQRT((1-AP1669)/2)))</f>
        <v>0</v>
      </c>
      <c r="AR1669" s="30">
        <f t="shared" ca="1" si="1030"/>
        <v>0.74400630949866453</v>
      </c>
      <c r="AS1669" s="30">
        <f t="shared" ca="1" si="1030"/>
        <v>8.7145350101030972E-2</v>
      </c>
      <c r="AT1669" s="30">
        <f>IF(Riskregister!$E$13="",0,COUNTIF(BN$4:BN$53,"&lt;"&amp;AR1669)*IF(AS1669&lt;0.5,Riskregister!$K$13+(Riskregister!$L$13-Riskregister!$K$13)*SQRT(AS1669/2),Riskregister!$L$13-(Riskregister!$L$13-Riskregister!$K$13)*SQRT((1-AS1669)/2)))</f>
        <v>0</v>
      </c>
      <c r="AU1669" s="30">
        <f t="shared" ca="1" si="1031"/>
        <v>0.23621387753772505</v>
      </c>
      <c r="AV1669" s="30">
        <f t="shared" ca="1" si="1031"/>
        <v>0.35676790603549746</v>
      </c>
      <c r="AW1669" s="30">
        <f>IF(Riskregister!$E$14="",0,COUNTIF(BO$4:BO$53,"&lt;"&amp;AU1669)*IF(AV1669&lt;0.5,Riskregister!$K$14+(Riskregister!$L$14-Riskregister!$K$14)*SQRT(AV1669/2),Riskregister!$L$14-(Riskregister!$L$14-Riskregister!$K$14)*SQRT((1-AV1669)/2)))</f>
        <v>0</v>
      </c>
      <c r="AX1669" s="30">
        <f t="shared" ca="1" si="1032"/>
        <v>0.98359915561011113</v>
      </c>
      <c r="AY1669" s="30">
        <f t="shared" ca="1" si="1032"/>
        <v>0.35696827304945766</v>
      </c>
      <c r="AZ1669" s="30">
        <f>IF(Riskregister!$E$15="",0,COUNTIF(BP$4:BP$53,"&lt;"&amp;AX1669)*IF(AY1669&lt;0.5,Riskregister!$K$15+(Riskregister!$L$15-Riskregister!$K$15)*SQRT(AY1669/2),Riskregister!$L$15-(Riskregister!$L$15-Riskregister!$K$15)*SQRT((1-AY1669)/2)))</f>
        <v>0</v>
      </c>
      <c r="BA1669" s="30">
        <f t="shared" ca="1" si="1033"/>
        <v>0.60676119612360946</v>
      </c>
      <c r="BB1669" s="30">
        <f t="shared" ca="1" si="1033"/>
        <v>0.17174199366323195</v>
      </c>
      <c r="BC1669" s="30">
        <f>IF(Riskregister!$E$16="",0,COUNTIF(BQ$4:BQ$53,"&lt;"&amp;BA1669)*IF(BB1669&lt;0.5,Riskregister!$K$16+(Riskregister!$L$16-Riskregister!$K$16)*SQRT(BB1669/2),Riskregister!$L$16-(Riskregister!$L$16-Riskregister!$K$16)*SQRT((1-BB1669)/2)))</f>
        <v>0</v>
      </c>
      <c r="BD1669" s="30">
        <f t="shared" ca="1" si="1034"/>
        <v>5352277.3989977092</v>
      </c>
    </row>
    <row r="1670" spans="20:56" x14ac:dyDescent="0.35">
      <c r="T1670" s="30">
        <f t="shared" ca="1" si="1022"/>
        <v>0.1955801408198069</v>
      </c>
      <c r="U1670" s="30">
        <f t="shared" ca="1" si="1022"/>
        <v>0.84332802940606444</v>
      </c>
      <c r="V1670" s="30">
        <f ca="1">IF(Riskregister!$E$5="",0,COUNTIF(BF$4:BF$53,"&lt;"&amp;T1670)*IF(U1670&lt;0.5,Riskregister!$K$5+(Riskregister!$L$5-Riskregister!$K$5)*SQRT(U1670/2),Riskregister!$L$5-(Riskregister!$L$5-Riskregister!$K$5)*SQRT((1-U1670)/2)))</f>
        <v>948102.90178220812</v>
      </c>
      <c r="W1670" s="30">
        <f t="shared" ca="1" si="1023"/>
        <v>0.93162241064430007</v>
      </c>
      <c r="X1670" s="30">
        <f t="shared" ca="1" si="1023"/>
        <v>0.28458852659013101</v>
      </c>
      <c r="Y1670" s="30">
        <f ca="1">IF(Riskregister!$E$6="",0,COUNTIF(BG$4:BG$53,"&lt;"&amp;W1670)*IF(X1670&lt;0.5,Riskregister!$K$6+(Riskregister!$L$6-Riskregister!$K$6)*SQRT(X1670/2),Riskregister!$L$6-(Riskregister!$L$6-Riskregister!$K$6)*SQRT((1-X1670)/2)))</f>
        <v>3515977.6525620008</v>
      </c>
      <c r="Z1670" s="30">
        <f t="shared" ca="1" si="1024"/>
        <v>0.37678671049952173</v>
      </c>
      <c r="AA1670" s="30">
        <f t="shared" ca="1" si="1024"/>
        <v>1.4186994333209357E-2</v>
      </c>
      <c r="AB1670" s="30">
        <f ca="1">IF(Riskregister!$E$7="",0,COUNTIF(BH$4:BH$53,"&lt;"&amp;Z1670)*IF(AA1670&lt;0.5,Riskregister!$K$7+(Riskregister!$L$7-Riskregister!$K$7)*SQRT(AA1670/2),Riskregister!$L$7-(Riskregister!$L$7-Riskregister!$K$7)*SQRT((1-AA1670)/2)))</f>
        <v>397390.07793174824</v>
      </c>
      <c r="AC1670" s="30">
        <f t="shared" ca="1" si="1025"/>
        <v>0.76530925739878375</v>
      </c>
      <c r="AD1670" s="30">
        <f t="shared" ca="1" si="1025"/>
        <v>0.91491402595952898</v>
      </c>
      <c r="AE1670" s="30">
        <f ca="1">IF(Riskregister!$E$8="",0,COUNTIF(BI$4:BI$53,"&lt;"&amp;AC1670)*IF(AD1670&lt;0.5,Riskregister!$K$8+(Riskregister!$L$8-Riskregister!$K$8)*SQRT(AD1670/2),Riskregister!$L$8-(Riskregister!$L$8-Riskregister!$K$8)*SQRT((1-AD1670)/2)))</f>
        <v>16122321.14114229</v>
      </c>
      <c r="AF1670" s="30">
        <f t="shared" ca="1" si="1026"/>
        <v>8.783213366596021E-2</v>
      </c>
      <c r="AG1670" s="30">
        <f t="shared" ca="1" si="1026"/>
        <v>0.82915810595660777</v>
      </c>
      <c r="AH1670" s="30">
        <f>IF(Riskregister!$E$9="",0,COUNTIF(BJ$4:BJ$53,"&lt;"&amp;AF1670)*IF(AG1670&lt;0.5,Riskregister!$K$9+(Riskregister!$L$9-Riskregister!$K$9)*SQRT(AG1670/2),Riskregister!$L$9-(Riskregister!$L$9-Riskregister!$K$9)*SQRT((1-AG1670)/2)))</f>
        <v>0</v>
      </c>
      <c r="AI1670" s="30">
        <f t="shared" ca="1" si="1027"/>
        <v>0.61728537540103179</v>
      </c>
      <c r="AJ1670" s="30">
        <f t="shared" ca="1" si="1027"/>
        <v>2.6184705528990104E-2</v>
      </c>
      <c r="AK1670" s="30">
        <f>IF(Riskregister!$E$10="",0,COUNTIF(BK$4:BK$53,"&lt;"&amp;AI1670)*IF(AJ1670&lt;0.5,Riskregister!$K$10+(Riskregister!$L$10-Riskregister!$K$10)*SQRT(AJ1670/2),Riskregister!$L$10-(Riskregister!$L$10-Riskregister!$K$10)*SQRT((1-AJ1670)/2)))</f>
        <v>0</v>
      </c>
      <c r="AL1670" s="30">
        <f t="shared" ca="1" si="1028"/>
        <v>0.55512321335988268</v>
      </c>
      <c r="AM1670" s="30">
        <f t="shared" ca="1" si="1028"/>
        <v>0.62616244714813585</v>
      </c>
      <c r="AN1670" s="30">
        <f>IF(Riskregister!$E$11="",0,COUNTIF(BL$4:BL$53,"&lt;"&amp;AL1670)*IF(AM1670&lt;0.5,Riskregister!$K$11+(Riskregister!$L$11-Riskregister!$K$11)*SQRT(AM1670/2),Riskregister!$L$11-(Riskregister!$L$11-Riskregister!$K$11)*SQRT((1-AM1670)/2)))</f>
        <v>0</v>
      </c>
      <c r="AO1670" s="30">
        <f t="shared" ca="1" si="1029"/>
        <v>0.52327550868992423</v>
      </c>
      <c r="AP1670" s="30">
        <f t="shared" ca="1" si="1029"/>
        <v>0.33895999137064936</v>
      </c>
      <c r="AQ1670" s="30">
        <f>IF(Riskregister!$E$12="",0,COUNTIF(BM$4:BM$53,"&lt;"&amp;AO1670)*IF(AP1670&lt;0.5,Riskregister!$K$12+(Riskregister!$L$12-Riskregister!$K$12)*SQRT(AP1670/2),Riskregister!$L$12-(Riskregister!$L$12-Riskregister!$K$12)*SQRT((1-AP1670)/2)))</f>
        <v>0</v>
      </c>
      <c r="AR1670" s="30">
        <f t="shared" ca="1" si="1030"/>
        <v>0.95613890876890972</v>
      </c>
      <c r="AS1670" s="30">
        <f t="shared" ca="1" si="1030"/>
        <v>0.79750734999608885</v>
      </c>
      <c r="AT1670" s="30">
        <f>IF(Riskregister!$E$13="",0,COUNTIF(BN$4:BN$53,"&lt;"&amp;AR1670)*IF(AS1670&lt;0.5,Riskregister!$K$13+(Riskregister!$L$13-Riskregister!$K$13)*SQRT(AS1670/2),Riskregister!$L$13-(Riskregister!$L$13-Riskregister!$K$13)*SQRT((1-AS1670)/2)))</f>
        <v>0</v>
      </c>
      <c r="AU1670" s="30">
        <f t="shared" ca="1" si="1031"/>
        <v>0.24957555460095227</v>
      </c>
      <c r="AV1670" s="30">
        <f t="shared" ca="1" si="1031"/>
        <v>4.0069810969546538E-2</v>
      </c>
      <c r="AW1670" s="30">
        <f>IF(Riskregister!$E$14="",0,COUNTIF(BO$4:BO$53,"&lt;"&amp;AU1670)*IF(AV1670&lt;0.5,Riskregister!$K$14+(Riskregister!$L$14-Riskregister!$K$14)*SQRT(AV1670/2),Riskregister!$L$14-(Riskregister!$L$14-Riskregister!$K$14)*SQRT((1-AV1670)/2)))</f>
        <v>0</v>
      </c>
      <c r="AX1670" s="30">
        <f t="shared" ca="1" si="1032"/>
        <v>0.70500907021692338</v>
      </c>
      <c r="AY1670" s="30">
        <f t="shared" ca="1" si="1032"/>
        <v>0.29894796325037332</v>
      </c>
      <c r="AZ1670" s="30">
        <f>IF(Riskregister!$E$15="",0,COUNTIF(BP$4:BP$53,"&lt;"&amp;AX1670)*IF(AY1670&lt;0.5,Riskregister!$K$15+(Riskregister!$L$15-Riskregister!$K$15)*SQRT(AY1670/2),Riskregister!$L$15-(Riskregister!$L$15-Riskregister!$K$15)*SQRT((1-AY1670)/2)))</f>
        <v>0</v>
      </c>
      <c r="BA1670" s="30">
        <f t="shared" ca="1" si="1033"/>
        <v>0.34073714897090046</v>
      </c>
      <c r="BB1670" s="30">
        <f t="shared" ca="1" si="1033"/>
        <v>0.88336896323885106</v>
      </c>
      <c r="BC1670" s="30">
        <f>IF(Riskregister!$E$16="",0,COUNTIF(BQ$4:BQ$53,"&lt;"&amp;BA1670)*IF(BB1670&lt;0.5,Riskregister!$K$16+(Riskregister!$L$16-Riskregister!$K$16)*SQRT(BB1670/2),Riskregister!$L$16-(Riskregister!$L$16-Riskregister!$K$16)*SQRT((1-BB1670)/2)))</f>
        <v>0</v>
      </c>
      <c r="BD1670" s="30">
        <f t="shared" ca="1" si="1034"/>
        <v>20983791.773418248</v>
      </c>
    </row>
    <row r="1671" spans="20:56" x14ac:dyDescent="0.35">
      <c r="T1671" s="30">
        <f t="shared" ca="1" si="1022"/>
        <v>8.5956017224406489E-2</v>
      </c>
      <c r="U1671" s="30">
        <f t="shared" ca="1" si="1022"/>
        <v>0.91597213426282942</v>
      </c>
      <c r="V1671" s="30">
        <f ca="1">IF(Riskregister!$E$5="",0,COUNTIF(BF$4:BF$53,"&lt;"&amp;T1671)*IF(U1671&lt;0.5,Riskregister!$K$5+(Riskregister!$L$5-Riskregister!$K$5)*SQRT(U1671/2),Riskregister!$L$5-(Riskregister!$L$5-Riskregister!$K$5)*SQRT((1-U1671)/2)))</f>
        <v>507762.14765136538</v>
      </c>
      <c r="W1671" s="30">
        <f t="shared" ca="1" si="1023"/>
        <v>0.52606651560853945</v>
      </c>
      <c r="X1671" s="30">
        <f t="shared" ca="1" si="1023"/>
        <v>0.1825191007733491</v>
      </c>
      <c r="Y1671" s="30">
        <f ca="1">IF(Riskregister!$E$6="",0,COUNTIF(BG$4:BG$53,"&lt;"&amp;W1671)*IF(X1671&lt;0.5,Riskregister!$K$6+(Riskregister!$L$6-Riskregister!$K$6)*SQRT(X1671/2),Riskregister!$L$6-(Riskregister!$L$6-Riskregister!$K$6)*SQRT((1-X1671)/2)))</f>
        <v>1487531.0446195558</v>
      </c>
      <c r="Z1671" s="30">
        <f t="shared" ca="1" si="1024"/>
        <v>0.60095994686069099</v>
      </c>
      <c r="AA1671" s="30">
        <f t="shared" ca="1" si="1024"/>
        <v>0.57555831308865657</v>
      </c>
      <c r="AB1671" s="30">
        <f ca="1">IF(Riskregister!$E$7="",0,COUNTIF(BH$4:BH$53,"&lt;"&amp;Z1671)*IF(AA1671&lt;0.5,Riskregister!$K$7+(Riskregister!$L$7-Riskregister!$K$7)*SQRT(AA1671/2),Riskregister!$L$7-(Riskregister!$L$7-Riskregister!$K$7)*SQRT((1-AA1671)/2)))</f>
        <v>1671347.8778460259</v>
      </c>
      <c r="AC1671" s="30">
        <f t="shared" ca="1" si="1025"/>
        <v>0.82300855548395491</v>
      </c>
      <c r="AD1671" s="30">
        <f t="shared" ca="1" si="1025"/>
        <v>0.92014257396881416</v>
      </c>
      <c r="AE1671" s="30">
        <f ca="1">IF(Riskregister!$E$8="",0,COUNTIF(BI$4:BI$53,"&lt;"&amp;AC1671)*IF(AD1671&lt;0.5,Riskregister!$K$8+(Riskregister!$L$8-Riskregister!$K$8)*SQRT(AD1671/2),Riskregister!$L$8-(Riskregister!$L$8-Riskregister!$K$8)*SQRT((1-AD1671)/2)))</f>
        <v>16243351.982387602</v>
      </c>
      <c r="AF1671" s="30">
        <f t="shared" ca="1" si="1026"/>
        <v>0.23996027163708045</v>
      </c>
      <c r="AG1671" s="30">
        <f t="shared" ca="1" si="1026"/>
        <v>0.29790814958154244</v>
      </c>
      <c r="AH1671" s="30">
        <f>IF(Riskregister!$E$9="",0,COUNTIF(BJ$4:BJ$53,"&lt;"&amp;AF1671)*IF(AG1671&lt;0.5,Riskregister!$K$9+(Riskregister!$L$9-Riskregister!$K$9)*SQRT(AG1671/2),Riskregister!$L$9-(Riskregister!$L$9-Riskregister!$K$9)*SQRT((1-AG1671)/2)))</f>
        <v>0</v>
      </c>
      <c r="AI1671" s="30">
        <f t="shared" ca="1" si="1027"/>
        <v>3.0837766180103698E-2</v>
      </c>
      <c r="AJ1671" s="30">
        <f t="shared" ca="1" si="1027"/>
        <v>0.33022325924176454</v>
      </c>
      <c r="AK1671" s="30">
        <f>IF(Riskregister!$E$10="",0,COUNTIF(BK$4:BK$53,"&lt;"&amp;AI1671)*IF(AJ1671&lt;0.5,Riskregister!$K$10+(Riskregister!$L$10-Riskregister!$K$10)*SQRT(AJ1671/2),Riskregister!$L$10-(Riskregister!$L$10-Riskregister!$K$10)*SQRT((1-AJ1671)/2)))</f>
        <v>0</v>
      </c>
      <c r="AL1671" s="30">
        <f t="shared" ca="1" si="1028"/>
        <v>0.70558282013296691</v>
      </c>
      <c r="AM1671" s="30">
        <f t="shared" ca="1" si="1028"/>
        <v>0.21882168403892432</v>
      </c>
      <c r="AN1671" s="30">
        <f>IF(Riskregister!$E$11="",0,COUNTIF(BL$4:BL$53,"&lt;"&amp;AL1671)*IF(AM1671&lt;0.5,Riskregister!$K$11+(Riskregister!$L$11-Riskregister!$K$11)*SQRT(AM1671/2),Riskregister!$L$11-(Riskregister!$L$11-Riskregister!$K$11)*SQRT((1-AM1671)/2)))</f>
        <v>0</v>
      </c>
      <c r="AO1671" s="30">
        <f t="shared" ca="1" si="1029"/>
        <v>0.50703960026248007</v>
      </c>
      <c r="AP1671" s="30">
        <f t="shared" ca="1" si="1029"/>
        <v>0.18243561545983367</v>
      </c>
      <c r="AQ1671" s="30">
        <f>IF(Riskregister!$E$12="",0,COUNTIF(BM$4:BM$53,"&lt;"&amp;AO1671)*IF(AP1671&lt;0.5,Riskregister!$K$12+(Riskregister!$L$12-Riskregister!$K$12)*SQRT(AP1671/2),Riskregister!$L$12-(Riskregister!$L$12-Riskregister!$K$12)*SQRT((1-AP1671)/2)))</f>
        <v>0</v>
      </c>
      <c r="AR1671" s="30">
        <f t="shared" ca="1" si="1030"/>
        <v>0.58967479295097869</v>
      </c>
      <c r="AS1671" s="30">
        <f t="shared" ca="1" si="1030"/>
        <v>0.45865972345984463</v>
      </c>
      <c r="AT1671" s="30">
        <f>IF(Riskregister!$E$13="",0,COUNTIF(BN$4:BN$53,"&lt;"&amp;AR1671)*IF(AS1671&lt;0.5,Riskregister!$K$13+(Riskregister!$L$13-Riskregister!$K$13)*SQRT(AS1671/2),Riskregister!$L$13-(Riskregister!$L$13-Riskregister!$K$13)*SQRT((1-AS1671)/2)))</f>
        <v>0</v>
      </c>
      <c r="AU1671" s="30">
        <f t="shared" ca="1" si="1031"/>
        <v>0.12990023954832552</v>
      </c>
      <c r="AV1671" s="30">
        <f t="shared" ca="1" si="1031"/>
        <v>6.3222772332444999E-2</v>
      </c>
      <c r="AW1671" s="30">
        <f>IF(Riskregister!$E$14="",0,COUNTIF(BO$4:BO$53,"&lt;"&amp;AU1671)*IF(AV1671&lt;0.5,Riskregister!$K$14+(Riskregister!$L$14-Riskregister!$K$14)*SQRT(AV1671/2),Riskregister!$L$14-(Riskregister!$L$14-Riskregister!$K$14)*SQRT((1-AV1671)/2)))</f>
        <v>0</v>
      </c>
      <c r="AX1671" s="30">
        <f t="shared" ca="1" si="1032"/>
        <v>0.29420556696188493</v>
      </c>
      <c r="AY1671" s="30">
        <f t="shared" ca="1" si="1032"/>
        <v>0.29272113681525069</v>
      </c>
      <c r="AZ1671" s="30">
        <f>IF(Riskregister!$E$15="",0,COUNTIF(BP$4:BP$53,"&lt;"&amp;AX1671)*IF(AY1671&lt;0.5,Riskregister!$K$15+(Riskregister!$L$15-Riskregister!$K$15)*SQRT(AY1671/2),Riskregister!$L$15-(Riskregister!$L$15-Riskregister!$K$15)*SQRT((1-AY1671)/2)))</f>
        <v>0</v>
      </c>
      <c r="BA1671" s="30">
        <f t="shared" ca="1" si="1033"/>
        <v>2.8419703133971908E-2</v>
      </c>
      <c r="BB1671" s="30">
        <f t="shared" ca="1" si="1033"/>
        <v>0.6447190761608188</v>
      </c>
      <c r="BC1671" s="30">
        <f>IF(Riskregister!$E$16="",0,COUNTIF(BQ$4:BQ$53,"&lt;"&amp;BA1671)*IF(BB1671&lt;0.5,Riskregister!$K$16+(Riskregister!$L$16-Riskregister!$K$16)*SQRT(BB1671/2),Riskregister!$L$16-(Riskregister!$L$16-Riskregister!$K$16)*SQRT((1-BB1671)/2)))</f>
        <v>0</v>
      </c>
      <c r="BD1671" s="30">
        <f t="shared" ca="1" si="1034"/>
        <v>19909993.052504551</v>
      </c>
    </row>
    <row r="1672" spans="20:56" x14ac:dyDescent="0.35">
      <c r="T1672" s="30">
        <f t="shared" ca="1" si="1022"/>
        <v>0.6049714470379628</v>
      </c>
      <c r="U1672" s="30">
        <f t="shared" ca="1" si="1022"/>
        <v>0.96304453453437711</v>
      </c>
      <c r="V1672" s="30">
        <f ca="1">IF(Riskregister!$E$5="",0,COUNTIF(BF$4:BF$53,"&lt;"&amp;T1672)*IF(U1672&lt;0.5,Riskregister!$K$5+(Riskregister!$L$5-Riskregister!$K$5)*SQRT(U1672/2),Riskregister!$L$5-(Riskregister!$L$5-Riskregister!$K$5)*SQRT((1-U1672)/2)))</f>
        <v>2155320.9161895746</v>
      </c>
      <c r="W1672" s="30">
        <f t="shared" ca="1" si="1023"/>
        <v>0.75375728161861633</v>
      </c>
      <c r="X1672" s="30">
        <f t="shared" ca="1" si="1023"/>
        <v>0.9682471408846639</v>
      </c>
      <c r="Y1672" s="30">
        <f ca="1">IF(Riskregister!$E$6="",0,COUNTIF(BG$4:BG$53,"&lt;"&amp;W1672)*IF(X1672&lt;0.5,Riskregister!$K$6+(Riskregister!$L$6-Riskregister!$K$6)*SQRT(X1672/2),Riskregister!$L$6-(Riskregister!$L$6-Riskregister!$K$6)*SQRT((1-X1672)/2)))</f>
        <v>5319590.795255091</v>
      </c>
      <c r="Z1672" s="30">
        <f t="shared" ca="1" si="1024"/>
        <v>0.11411142682671815</v>
      </c>
      <c r="AA1672" s="30">
        <f t="shared" ca="1" si="1024"/>
        <v>0.63281898350087762</v>
      </c>
      <c r="AB1672" s="30">
        <f ca="1">IF(Riskregister!$E$7="",0,COUNTIF(BH$4:BH$53,"&lt;"&amp;Z1672)*IF(AA1672&lt;0.5,Riskregister!$K$7+(Riskregister!$L$7-Riskregister!$K$7)*SQRT(AA1672/2),Riskregister!$L$7-(Riskregister!$L$7-Riskregister!$K$7)*SQRT((1-AA1672)/2)))</f>
        <v>750101.63887257688</v>
      </c>
      <c r="AC1672" s="30">
        <f t="shared" ca="1" si="1025"/>
        <v>3.3738968478436937E-2</v>
      </c>
      <c r="AD1672" s="30">
        <f t="shared" ca="1" si="1025"/>
        <v>0.96964496756189089</v>
      </c>
      <c r="AE1672" s="30">
        <f ca="1">IF(Riskregister!$E$8="",0,COUNTIF(BI$4:BI$53,"&lt;"&amp;AC1672)*IF(AD1672&lt;0.5,Riskregister!$K$8+(Riskregister!$L$8-Riskregister!$K$8)*SQRT(AD1672/2),Riskregister!$L$8-(Riskregister!$L$8-Riskregister!$K$8)*SQRT((1-AD1672)/2)))</f>
        <v>0</v>
      </c>
      <c r="AF1672" s="30">
        <f t="shared" ca="1" si="1026"/>
        <v>0.568595429593864</v>
      </c>
      <c r="AG1672" s="30">
        <f t="shared" ca="1" si="1026"/>
        <v>0.69624598824760298</v>
      </c>
      <c r="AH1672" s="30">
        <f>IF(Riskregister!$E$9="",0,COUNTIF(BJ$4:BJ$53,"&lt;"&amp;AF1672)*IF(AG1672&lt;0.5,Riskregister!$K$9+(Riskregister!$L$9-Riskregister!$K$9)*SQRT(AG1672/2),Riskregister!$L$9-(Riskregister!$L$9-Riskregister!$K$9)*SQRT((1-AG1672)/2)))</f>
        <v>0</v>
      </c>
      <c r="AI1672" s="30">
        <f t="shared" ca="1" si="1027"/>
        <v>0.39307071802775084</v>
      </c>
      <c r="AJ1672" s="30">
        <f t="shared" ca="1" si="1027"/>
        <v>0.74501575289136657</v>
      </c>
      <c r="AK1672" s="30">
        <f>IF(Riskregister!$E$10="",0,COUNTIF(BK$4:BK$53,"&lt;"&amp;AI1672)*IF(AJ1672&lt;0.5,Riskregister!$K$10+(Riskregister!$L$10-Riskregister!$K$10)*SQRT(AJ1672/2),Riskregister!$L$10-(Riskregister!$L$10-Riskregister!$K$10)*SQRT((1-AJ1672)/2)))</f>
        <v>0</v>
      </c>
      <c r="AL1672" s="30">
        <f t="shared" ca="1" si="1028"/>
        <v>0.63323285678514574</v>
      </c>
      <c r="AM1672" s="30">
        <f t="shared" ca="1" si="1028"/>
        <v>0.44948876903445356</v>
      </c>
      <c r="AN1672" s="30">
        <f>IF(Riskregister!$E$11="",0,COUNTIF(BL$4:BL$53,"&lt;"&amp;AL1672)*IF(AM1672&lt;0.5,Riskregister!$K$11+(Riskregister!$L$11-Riskregister!$K$11)*SQRT(AM1672/2),Riskregister!$L$11-(Riskregister!$L$11-Riskregister!$K$11)*SQRT((1-AM1672)/2)))</f>
        <v>0</v>
      </c>
      <c r="AO1672" s="30">
        <f t="shared" ca="1" si="1029"/>
        <v>0.57624217580495374</v>
      </c>
      <c r="AP1672" s="30">
        <f t="shared" ca="1" si="1029"/>
        <v>0.58487609939468932</v>
      </c>
      <c r="AQ1672" s="30">
        <f>IF(Riskregister!$E$12="",0,COUNTIF(BM$4:BM$53,"&lt;"&amp;AO1672)*IF(AP1672&lt;0.5,Riskregister!$K$12+(Riskregister!$L$12-Riskregister!$K$12)*SQRT(AP1672/2),Riskregister!$L$12-(Riskregister!$L$12-Riskregister!$K$12)*SQRT((1-AP1672)/2)))</f>
        <v>0</v>
      </c>
      <c r="AR1672" s="30">
        <f t="shared" ca="1" si="1030"/>
        <v>0.32086306100455919</v>
      </c>
      <c r="AS1672" s="30">
        <f t="shared" ca="1" si="1030"/>
        <v>0.23249975124519728</v>
      </c>
      <c r="AT1672" s="30">
        <f>IF(Riskregister!$E$13="",0,COUNTIF(BN$4:BN$53,"&lt;"&amp;AR1672)*IF(AS1672&lt;0.5,Riskregister!$K$13+(Riskregister!$L$13-Riskregister!$K$13)*SQRT(AS1672/2),Riskregister!$L$13-(Riskregister!$L$13-Riskregister!$K$13)*SQRT((1-AS1672)/2)))</f>
        <v>0</v>
      </c>
      <c r="AU1672" s="30">
        <f t="shared" ca="1" si="1031"/>
        <v>0.46452927872376681</v>
      </c>
      <c r="AV1672" s="30">
        <f t="shared" ca="1" si="1031"/>
        <v>0.96039260692760453</v>
      </c>
      <c r="AW1672" s="30">
        <f>IF(Riskregister!$E$14="",0,COUNTIF(BO$4:BO$53,"&lt;"&amp;AU1672)*IF(AV1672&lt;0.5,Riskregister!$K$14+(Riskregister!$L$14-Riskregister!$K$14)*SQRT(AV1672/2),Riskregister!$L$14-(Riskregister!$L$14-Riskregister!$K$14)*SQRT((1-AV1672)/2)))</f>
        <v>0</v>
      </c>
      <c r="AX1672" s="30">
        <f t="shared" ca="1" si="1032"/>
        <v>0.69669561731521412</v>
      </c>
      <c r="AY1672" s="30">
        <f t="shared" ca="1" si="1032"/>
        <v>5.518800672603108E-2</v>
      </c>
      <c r="AZ1672" s="30">
        <f>IF(Riskregister!$E$15="",0,COUNTIF(BP$4:BP$53,"&lt;"&amp;AX1672)*IF(AY1672&lt;0.5,Riskregister!$K$15+(Riskregister!$L$15-Riskregister!$K$15)*SQRT(AY1672/2),Riskregister!$L$15-(Riskregister!$L$15-Riskregister!$K$15)*SQRT((1-AY1672)/2)))</f>
        <v>0</v>
      </c>
      <c r="BA1672" s="30">
        <f t="shared" ca="1" si="1033"/>
        <v>0.8359934248566786</v>
      </c>
      <c r="BB1672" s="30">
        <f t="shared" ca="1" si="1033"/>
        <v>0.3484725546442593</v>
      </c>
      <c r="BC1672" s="30">
        <f>IF(Riskregister!$E$16="",0,COUNTIF(BQ$4:BQ$53,"&lt;"&amp;BA1672)*IF(BB1672&lt;0.5,Riskregister!$K$16+(Riskregister!$L$16-Riskregister!$K$16)*SQRT(BB1672/2),Riskregister!$L$16-(Riskregister!$L$16-Riskregister!$K$16)*SQRT((1-BB1672)/2)))</f>
        <v>0</v>
      </c>
      <c r="BD1672" s="30">
        <f t="shared" ca="1" si="1034"/>
        <v>8225013.3503172426</v>
      </c>
    </row>
    <row r="1673" spans="20:56" x14ac:dyDescent="0.35">
      <c r="T1673" s="30">
        <f t="shared" ca="1" si="1022"/>
        <v>0.19136774940204071</v>
      </c>
      <c r="U1673" s="30">
        <f t="shared" ca="1" si="1022"/>
        <v>0.29079926680264589</v>
      </c>
      <c r="V1673" s="30">
        <f ca="1">IF(Riskregister!$E$5="",0,COUNTIF(BF$4:BF$53,"&lt;"&amp;T1673)*IF(U1673&lt;0.5,Riskregister!$K$5+(Riskregister!$L$5-Riskregister!$K$5)*SQRT(U1673/2),Riskregister!$L$5-(Riskregister!$L$5-Riskregister!$K$5)*SQRT((1-U1673)/2)))</f>
        <v>643181.73473404953</v>
      </c>
      <c r="W1673" s="30">
        <f t="shared" ca="1" si="1023"/>
        <v>3.2826480361781263E-2</v>
      </c>
      <c r="X1673" s="30">
        <f t="shared" ca="1" si="1023"/>
        <v>0.62198237566707493</v>
      </c>
      <c r="Y1673" s="30">
        <f ca="1">IF(Riskregister!$E$6="",0,COUNTIF(BG$4:BG$53,"&lt;"&amp;W1673)*IF(X1673&lt;0.5,Riskregister!$K$6+(Riskregister!$L$6-Riskregister!$K$6)*SQRT(X1673/2),Riskregister!$L$6-(Riskregister!$L$6-Riskregister!$K$6)*SQRT((1-X1673)/2)))</f>
        <v>0</v>
      </c>
      <c r="Z1673" s="30">
        <f t="shared" ca="1" si="1024"/>
        <v>0.91400568319134068</v>
      </c>
      <c r="AA1673" s="30">
        <f t="shared" ca="1" si="1024"/>
        <v>0.1721945105227416</v>
      </c>
      <c r="AB1673" s="30">
        <f ca="1">IF(Riskregister!$E$7="",0,COUNTIF(BH$4:BH$53,"&lt;"&amp;Z1673)*IF(AA1673&lt;0.5,Riskregister!$K$7+(Riskregister!$L$7-Riskregister!$K$7)*SQRT(AA1673/2),Riskregister!$L$7-(Riskregister!$L$7-Riskregister!$K$7)*SQRT((1-AA1673)/2)))</f>
        <v>1526981.6828706304</v>
      </c>
      <c r="AC1673" s="30">
        <f t="shared" ca="1" si="1025"/>
        <v>0.74928511214117455</v>
      </c>
      <c r="AD1673" s="30">
        <f t="shared" ca="1" si="1025"/>
        <v>0.19808329528286861</v>
      </c>
      <c r="AE1673" s="30">
        <f ca="1">IF(Riskregister!$E$8="",0,COUNTIF(BI$4:BI$53,"&lt;"&amp;AC1673)*IF(AD1673&lt;0.5,Riskregister!$K$8+(Riskregister!$L$8-Riskregister!$K$8)*SQRT(AD1673/2),Riskregister!$L$8-(Riskregister!$L$8-Riskregister!$K$8)*SQRT((1-AD1673)/2)))</f>
        <v>7116526.0028490154</v>
      </c>
      <c r="AF1673" s="30">
        <f t="shared" ca="1" si="1026"/>
        <v>0.72373229518553728</v>
      </c>
      <c r="AG1673" s="30">
        <f t="shared" ca="1" si="1026"/>
        <v>0.25233855033403696</v>
      </c>
      <c r="AH1673" s="30">
        <f>IF(Riskregister!$E$9="",0,COUNTIF(BJ$4:BJ$53,"&lt;"&amp;AF1673)*IF(AG1673&lt;0.5,Riskregister!$K$9+(Riskregister!$L$9-Riskregister!$K$9)*SQRT(AG1673/2),Riskregister!$L$9-(Riskregister!$L$9-Riskregister!$K$9)*SQRT((1-AG1673)/2)))</f>
        <v>0</v>
      </c>
      <c r="AI1673" s="30">
        <f t="shared" ca="1" si="1027"/>
        <v>0.85371178154998117</v>
      </c>
      <c r="AJ1673" s="30">
        <f t="shared" ca="1" si="1027"/>
        <v>0.58340258645192078</v>
      </c>
      <c r="AK1673" s="30">
        <f>IF(Riskregister!$E$10="",0,COUNTIF(BK$4:BK$53,"&lt;"&amp;AI1673)*IF(AJ1673&lt;0.5,Riskregister!$K$10+(Riskregister!$L$10-Riskregister!$K$10)*SQRT(AJ1673/2),Riskregister!$L$10-(Riskregister!$L$10-Riskregister!$K$10)*SQRT((1-AJ1673)/2)))</f>
        <v>0</v>
      </c>
      <c r="AL1673" s="30">
        <f t="shared" ca="1" si="1028"/>
        <v>0.5435388195292723</v>
      </c>
      <c r="AM1673" s="30">
        <f t="shared" ca="1" si="1028"/>
        <v>6.1890532355727501E-2</v>
      </c>
      <c r="AN1673" s="30">
        <f>IF(Riskregister!$E$11="",0,COUNTIF(BL$4:BL$53,"&lt;"&amp;AL1673)*IF(AM1673&lt;0.5,Riskregister!$K$11+(Riskregister!$L$11-Riskregister!$K$11)*SQRT(AM1673/2),Riskregister!$L$11-(Riskregister!$L$11-Riskregister!$K$11)*SQRT((1-AM1673)/2)))</f>
        <v>0</v>
      </c>
      <c r="AO1673" s="30">
        <f t="shared" ca="1" si="1029"/>
        <v>0.27199573091286267</v>
      </c>
      <c r="AP1673" s="30">
        <f t="shared" ca="1" si="1029"/>
        <v>0.26275044563161853</v>
      </c>
      <c r="AQ1673" s="30">
        <f>IF(Riskregister!$E$12="",0,COUNTIF(BM$4:BM$53,"&lt;"&amp;AO1673)*IF(AP1673&lt;0.5,Riskregister!$K$12+(Riskregister!$L$12-Riskregister!$K$12)*SQRT(AP1673/2),Riskregister!$L$12-(Riskregister!$L$12-Riskregister!$K$12)*SQRT((1-AP1673)/2)))</f>
        <v>0</v>
      </c>
      <c r="AR1673" s="30">
        <f t="shared" ca="1" si="1030"/>
        <v>0.46740959994894826</v>
      </c>
      <c r="AS1673" s="30">
        <f t="shared" ca="1" si="1030"/>
        <v>0.97010821875461939</v>
      </c>
      <c r="AT1673" s="30">
        <f>IF(Riskregister!$E$13="",0,COUNTIF(BN$4:BN$53,"&lt;"&amp;AR1673)*IF(AS1673&lt;0.5,Riskregister!$K$13+(Riskregister!$L$13-Riskregister!$K$13)*SQRT(AS1673/2),Riskregister!$L$13-(Riskregister!$L$13-Riskregister!$K$13)*SQRT((1-AS1673)/2)))</f>
        <v>0</v>
      </c>
      <c r="AU1673" s="30">
        <f t="shared" ca="1" si="1031"/>
        <v>0.36190085313399101</v>
      </c>
      <c r="AV1673" s="30">
        <f t="shared" ca="1" si="1031"/>
        <v>0.29064981229624742</v>
      </c>
      <c r="AW1673" s="30">
        <f>IF(Riskregister!$E$14="",0,COUNTIF(BO$4:BO$53,"&lt;"&amp;AU1673)*IF(AV1673&lt;0.5,Riskregister!$K$14+(Riskregister!$L$14-Riskregister!$K$14)*SQRT(AV1673/2),Riskregister!$L$14-(Riskregister!$L$14-Riskregister!$K$14)*SQRT((1-AV1673)/2)))</f>
        <v>0</v>
      </c>
      <c r="AX1673" s="30">
        <f t="shared" ca="1" si="1032"/>
        <v>0.84669658529123681</v>
      </c>
      <c r="AY1673" s="30">
        <f t="shared" ca="1" si="1032"/>
        <v>0.49252484239895333</v>
      </c>
      <c r="AZ1673" s="30">
        <f>IF(Riskregister!$E$15="",0,COUNTIF(BP$4:BP$53,"&lt;"&amp;AX1673)*IF(AY1673&lt;0.5,Riskregister!$K$15+(Riskregister!$L$15-Riskregister!$K$15)*SQRT(AY1673/2),Riskregister!$L$15-(Riskregister!$L$15-Riskregister!$K$15)*SQRT((1-AY1673)/2)))</f>
        <v>0</v>
      </c>
      <c r="BA1673" s="30">
        <f t="shared" ca="1" si="1033"/>
        <v>0.63535812344441045</v>
      </c>
      <c r="BB1673" s="30">
        <f t="shared" ca="1" si="1033"/>
        <v>0.57084881152321543</v>
      </c>
      <c r="BC1673" s="30">
        <f>IF(Riskregister!$E$16="",0,COUNTIF(BQ$4:BQ$53,"&lt;"&amp;BA1673)*IF(BB1673&lt;0.5,Riskregister!$K$16+(Riskregister!$L$16-Riskregister!$K$16)*SQRT(BB1673/2),Riskregister!$L$16-(Riskregister!$L$16-Riskregister!$K$16)*SQRT((1-BB1673)/2)))</f>
        <v>0</v>
      </c>
      <c r="BD1673" s="30">
        <f t="shared" ca="1" si="1034"/>
        <v>9286689.4204536956</v>
      </c>
    </row>
    <row r="1674" spans="20:56" x14ac:dyDescent="0.35">
      <c r="T1674" s="30">
        <f t="shared" ca="1" si="1022"/>
        <v>0.36045303871609502</v>
      </c>
      <c r="U1674" s="30">
        <f t="shared" ca="1" si="1022"/>
        <v>0.50792953407052288</v>
      </c>
      <c r="V1674" s="30">
        <f ca="1">IF(Riskregister!$E$5="",0,COUNTIF(BF$4:BF$53,"&lt;"&amp;T1674)*IF(U1674&lt;0.5,Riskregister!$K$5+(Riskregister!$L$5-Riskregister!$K$5)*SQRT(U1674/2),Riskregister!$L$5-(Riskregister!$L$5-Riskregister!$K$5)*SQRT((1-U1674)/2)))</f>
        <v>1130373.8266179883</v>
      </c>
      <c r="W1674" s="30">
        <f t="shared" ca="1" si="1023"/>
        <v>4.6514618585744794E-2</v>
      </c>
      <c r="X1674" s="30">
        <f t="shared" ca="1" si="1023"/>
        <v>0.96689910805875512</v>
      </c>
      <c r="Y1674" s="30">
        <f ca="1">IF(Riskregister!$E$6="",0,COUNTIF(BG$4:BG$53,"&lt;"&amp;W1674)*IF(X1674&lt;0.5,Riskregister!$K$6+(Riskregister!$L$6-Riskregister!$K$6)*SQRT(X1674/2),Riskregister!$L$6-(Riskregister!$L$6-Riskregister!$K$6)*SQRT((1-X1674)/2)))</f>
        <v>0</v>
      </c>
      <c r="Z1674" s="30">
        <f t="shared" ca="1" si="1024"/>
        <v>0.73500474793086301</v>
      </c>
      <c r="AA1674" s="30">
        <f t="shared" ca="1" si="1024"/>
        <v>5.0884635578499648E-2</v>
      </c>
      <c r="AB1674" s="30">
        <f ca="1">IF(Riskregister!$E$7="",0,COUNTIF(BH$4:BH$53,"&lt;"&amp;Z1674)*IF(AA1674&lt;0.5,Riskregister!$K$7+(Riskregister!$L$7-Riskregister!$K$7)*SQRT(AA1674/2),Riskregister!$L$7-(Riskregister!$L$7-Riskregister!$K$7)*SQRT((1-AA1674)/2)))</f>
        <v>846618.14950550161</v>
      </c>
      <c r="AC1674" s="30">
        <f t="shared" ca="1" si="1025"/>
        <v>0.11845525879324403</v>
      </c>
      <c r="AD1674" s="30">
        <f t="shared" ca="1" si="1025"/>
        <v>0.8829929131898786</v>
      </c>
      <c r="AE1674" s="30">
        <f ca="1">IF(Riskregister!$E$8="",0,COUNTIF(BI$4:BI$53,"&lt;"&amp;AC1674)*IF(AD1674&lt;0.5,Riskregister!$K$8+(Riskregister!$L$8-Riskregister!$K$8)*SQRT(AD1674/2),Riskregister!$L$8-(Riskregister!$L$8-Riskregister!$K$8)*SQRT((1-AD1674)/2)))</f>
        <v>3863187.2300955663</v>
      </c>
      <c r="AF1674" s="30">
        <f t="shared" ca="1" si="1026"/>
        <v>0.72018338063555398</v>
      </c>
      <c r="AG1674" s="30">
        <f t="shared" ca="1" si="1026"/>
        <v>0.7701619945273841</v>
      </c>
      <c r="AH1674" s="30">
        <f>IF(Riskregister!$E$9="",0,COUNTIF(BJ$4:BJ$53,"&lt;"&amp;AF1674)*IF(AG1674&lt;0.5,Riskregister!$K$9+(Riskregister!$L$9-Riskregister!$K$9)*SQRT(AG1674/2),Riskregister!$L$9-(Riskregister!$L$9-Riskregister!$K$9)*SQRT((1-AG1674)/2)))</f>
        <v>0</v>
      </c>
      <c r="AI1674" s="30">
        <f t="shared" ca="1" si="1027"/>
        <v>0.93637771941701742</v>
      </c>
      <c r="AJ1674" s="30">
        <f t="shared" ca="1" si="1027"/>
        <v>0.65540329840014766</v>
      </c>
      <c r="AK1674" s="30">
        <f>IF(Riskregister!$E$10="",0,COUNTIF(BK$4:BK$53,"&lt;"&amp;AI1674)*IF(AJ1674&lt;0.5,Riskregister!$K$10+(Riskregister!$L$10-Riskregister!$K$10)*SQRT(AJ1674/2),Riskregister!$L$10-(Riskregister!$L$10-Riskregister!$K$10)*SQRT((1-AJ1674)/2)))</f>
        <v>0</v>
      </c>
      <c r="AL1674" s="30">
        <f t="shared" ca="1" si="1028"/>
        <v>0.17501503043931943</v>
      </c>
      <c r="AM1674" s="30">
        <f t="shared" ca="1" si="1028"/>
        <v>1.2359956848372322E-3</v>
      </c>
      <c r="AN1674" s="30">
        <f>IF(Riskregister!$E$11="",0,COUNTIF(BL$4:BL$53,"&lt;"&amp;AL1674)*IF(AM1674&lt;0.5,Riskregister!$K$11+(Riskregister!$L$11-Riskregister!$K$11)*SQRT(AM1674/2),Riskregister!$L$11-(Riskregister!$L$11-Riskregister!$K$11)*SQRT((1-AM1674)/2)))</f>
        <v>0</v>
      </c>
      <c r="AO1674" s="30">
        <f t="shared" ca="1" si="1029"/>
        <v>0.28203538989921384</v>
      </c>
      <c r="AP1674" s="30">
        <f t="shared" ca="1" si="1029"/>
        <v>0.34713270854699063</v>
      </c>
      <c r="AQ1674" s="30">
        <f>IF(Riskregister!$E$12="",0,COUNTIF(BM$4:BM$53,"&lt;"&amp;AO1674)*IF(AP1674&lt;0.5,Riskregister!$K$12+(Riskregister!$L$12-Riskregister!$K$12)*SQRT(AP1674/2),Riskregister!$L$12-(Riskregister!$L$12-Riskregister!$K$12)*SQRT((1-AP1674)/2)))</f>
        <v>0</v>
      </c>
      <c r="AR1674" s="30">
        <f t="shared" ca="1" si="1030"/>
        <v>0.5935033174009382</v>
      </c>
      <c r="AS1674" s="30">
        <f t="shared" ca="1" si="1030"/>
        <v>0.55866840729094402</v>
      </c>
      <c r="AT1674" s="30">
        <f>IF(Riskregister!$E$13="",0,COUNTIF(BN$4:BN$53,"&lt;"&amp;AR1674)*IF(AS1674&lt;0.5,Riskregister!$K$13+(Riskregister!$L$13-Riskregister!$K$13)*SQRT(AS1674/2),Riskregister!$L$13-(Riskregister!$L$13-Riskregister!$K$13)*SQRT((1-AS1674)/2)))</f>
        <v>0</v>
      </c>
      <c r="AU1674" s="30">
        <f t="shared" ca="1" si="1031"/>
        <v>0.38806868950056461</v>
      </c>
      <c r="AV1674" s="30">
        <f t="shared" ca="1" si="1031"/>
        <v>0.88634168561409021</v>
      </c>
      <c r="AW1674" s="30">
        <f>IF(Riskregister!$E$14="",0,COUNTIF(BO$4:BO$53,"&lt;"&amp;AU1674)*IF(AV1674&lt;0.5,Riskregister!$K$14+(Riskregister!$L$14-Riskregister!$K$14)*SQRT(AV1674/2),Riskregister!$L$14-(Riskregister!$L$14-Riskregister!$K$14)*SQRT((1-AV1674)/2)))</f>
        <v>0</v>
      </c>
      <c r="AX1674" s="30">
        <f t="shared" ca="1" si="1032"/>
        <v>0.23986852922683499</v>
      </c>
      <c r="AY1674" s="30">
        <f t="shared" ca="1" si="1032"/>
        <v>0.61841250684390825</v>
      </c>
      <c r="AZ1674" s="30">
        <f>IF(Riskregister!$E$15="",0,COUNTIF(BP$4:BP$53,"&lt;"&amp;AX1674)*IF(AY1674&lt;0.5,Riskregister!$K$15+(Riskregister!$L$15-Riskregister!$K$15)*SQRT(AY1674/2),Riskregister!$L$15-(Riskregister!$L$15-Riskregister!$K$15)*SQRT((1-AY1674)/2)))</f>
        <v>0</v>
      </c>
      <c r="BA1674" s="30">
        <f t="shared" ca="1" si="1033"/>
        <v>0.25052686066005181</v>
      </c>
      <c r="BB1674" s="30">
        <f t="shared" ca="1" si="1033"/>
        <v>0.25758793421642856</v>
      </c>
      <c r="BC1674" s="30">
        <f>IF(Riskregister!$E$16="",0,COUNTIF(BQ$4:BQ$53,"&lt;"&amp;BA1674)*IF(BB1674&lt;0.5,Riskregister!$K$16+(Riskregister!$L$16-Riskregister!$K$16)*SQRT(BB1674/2),Riskregister!$L$16-(Riskregister!$L$16-Riskregister!$K$16)*SQRT((1-BB1674)/2)))</f>
        <v>0</v>
      </c>
      <c r="BD1674" s="30">
        <f t="shared" ca="1" si="1034"/>
        <v>5840179.2062190566</v>
      </c>
    </row>
    <row r="1675" spans="20:56" x14ac:dyDescent="0.35">
      <c r="T1675" s="30">
        <f t="shared" ca="1" si="1022"/>
        <v>0.46500157498480621</v>
      </c>
      <c r="U1675" s="30">
        <f t="shared" ca="1" si="1022"/>
        <v>0.13400520230521151</v>
      </c>
      <c r="V1675" s="30">
        <f ca="1">IF(Riskregister!$E$5="",0,COUNTIF(BF$4:BF$53,"&lt;"&amp;T1675)*IF(U1675&lt;0.5,Riskregister!$K$5+(Riskregister!$L$5-Riskregister!$K$5)*SQRT(U1675/2),Riskregister!$L$5-(Riskregister!$L$5-Riskregister!$K$5)*SQRT((1-U1675)/2)))</f>
        <v>799445.61894610152</v>
      </c>
      <c r="W1675" s="30">
        <f t="shared" ca="1" si="1023"/>
        <v>0.96156028138454552</v>
      </c>
      <c r="X1675" s="30">
        <f t="shared" ca="1" si="1023"/>
        <v>0.41286556820976594</v>
      </c>
      <c r="Y1675" s="30">
        <f ca="1">IF(Riskregister!$E$6="",0,COUNTIF(BG$4:BG$53,"&lt;"&amp;W1675)*IF(X1675&lt;0.5,Riskregister!$K$6+(Riskregister!$L$6-Riskregister!$K$6)*SQRT(X1675/2),Riskregister!$L$6-(Riskregister!$L$6-Riskregister!$K$6)*SQRT((1-X1675)/2)))</f>
        <v>5089138.7250245651</v>
      </c>
      <c r="Z1675" s="30">
        <f t="shared" ca="1" si="1024"/>
        <v>0.50867875703270959</v>
      </c>
      <c r="AA1675" s="30">
        <f t="shared" ca="1" si="1024"/>
        <v>0.6888738897725023</v>
      </c>
      <c r="AB1675" s="30">
        <f ca="1">IF(Riskregister!$E$7="",0,COUNTIF(BH$4:BH$53,"&lt;"&amp;Z1675)*IF(AA1675&lt;0.5,Riskregister!$K$7+(Riskregister!$L$7-Riskregister!$K$7)*SQRT(AA1675/2),Riskregister!$L$7-(Riskregister!$L$7-Riskregister!$K$7)*SQRT((1-AA1675)/2)))</f>
        <v>1571728.8650136164</v>
      </c>
      <c r="AC1675" s="30">
        <f t="shared" ca="1" si="1025"/>
        <v>0.96572890133002798</v>
      </c>
      <c r="AD1675" s="30">
        <f t="shared" ca="1" si="1025"/>
        <v>0.12692326827811273</v>
      </c>
      <c r="AE1675" s="30">
        <f ca="1">IF(Riskregister!$E$8="",0,COUNTIF(BI$4:BI$53,"&lt;"&amp;AC1675)*IF(AD1675&lt;0.5,Riskregister!$K$8+(Riskregister!$L$8-Riskregister!$K$8)*SQRT(AD1675/2),Riskregister!$L$8-(Riskregister!$L$8-Riskregister!$K$8)*SQRT((1-AD1675)/2)))</f>
        <v>8904029.1337200459</v>
      </c>
      <c r="AF1675" s="30">
        <f t="shared" ca="1" si="1026"/>
        <v>0.58210554113802271</v>
      </c>
      <c r="AG1675" s="30">
        <f t="shared" ca="1" si="1026"/>
        <v>0.74046361633078805</v>
      </c>
      <c r="AH1675" s="30">
        <f>IF(Riskregister!$E$9="",0,COUNTIF(BJ$4:BJ$53,"&lt;"&amp;AF1675)*IF(AG1675&lt;0.5,Riskregister!$K$9+(Riskregister!$L$9-Riskregister!$K$9)*SQRT(AG1675/2),Riskregister!$L$9-(Riskregister!$L$9-Riskregister!$K$9)*SQRT((1-AG1675)/2)))</f>
        <v>0</v>
      </c>
      <c r="AI1675" s="30">
        <f t="shared" ca="1" si="1027"/>
        <v>0.58934948112361296</v>
      </c>
      <c r="AJ1675" s="30">
        <f t="shared" ca="1" si="1027"/>
        <v>0.48990444855639903</v>
      </c>
      <c r="AK1675" s="30">
        <f>IF(Riskregister!$E$10="",0,COUNTIF(BK$4:BK$53,"&lt;"&amp;AI1675)*IF(AJ1675&lt;0.5,Riskregister!$K$10+(Riskregister!$L$10-Riskregister!$K$10)*SQRT(AJ1675/2),Riskregister!$L$10-(Riskregister!$L$10-Riskregister!$K$10)*SQRT((1-AJ1675)/2)))</f>
        <v>0</v>
      </c>
      <c r="AL1675" s="30">
        <f t="shared" ca="1" si="1028"/>
        <v>0.34240374093963843</v>
      </c>
      <c r="AM1675" s="30">
        <f t="shared" ca="1" si="1028"/>
        <v>0.59250139602322627</v>
      </c>
      <c r="AN1675" s="30">
        <f>IF(Riskregister!$E$11="",0,COUNTIF(BL$4:BL$53,"&lt;"&amp;AL1675)*IF(AM1675&lt;0.5,Riskregister!$K$11+(Riskregister!$L$11-Riskregister!$K$11)*SQRT(AM1675/2),Riskregister!$L$11-(Riskregister!$L$11-Riskregister!$K$11)*SQRT((1-AM1675)/2)))</f>
        <v>0</v>
      </c>
      <c r="AO1675" s="30">
        <f t="shared" ca="1" si="1029"/>
        <v>8.0509306360545541E-3</v>
      </c>
      <c r="AP1675" s="30">
        <f t="shared" ca="1" si="1029"/>
        <v>0.77495439442402314</v>
      </c>
      <c r="AQ1675" s="30">
        <f>IF(Riskregister!$E$12="",0,COUNTIF(BM$4:BM$53,"&lt;"&amp;AO1675)*IF(AP1675&lt;0.5,Riskregister!$K$12+(Riskregister!$L$12-Riskregister!$K$12)*SQRT(AP1675/2),Riskregister!$L$12-(Riskregister!$L$12-Riskregister!$K$12)*SQRT((1-AP1675)/2)))</f>
        <v>0</v>
      </c>
      <c r="AR1675" s="30">
        <f t="shared" ca="1" si="1030"/>
        <v>0.56398778608756805</v>
      </c>
      <c r="AS1675" s="30">
        <f t="shared" ca="1" si="1030"/>
        <v>0.33090958221705991</v>
      </c>
      <c r="AT1675" s="30">
        <f>IF(Riskregister!$E$13="",0,COUNTIF(BN$4:BN$53,"&lt;"&amp;AR1675)*IF(AS1675&lt;0.5,Riskregister!$K$13+(Riskregister!$L$13-Riskregister!$K$13)*SQRT(AS1675/2),Riskregister!$L$13-(Riskregister!$L$13-Riskregister!$K$13)*SQRT((1-AS1675)/2)))</f>
        <v>0</v>
      </c>
      <c r="AU1675" s="30">
        <f t="shared" ca="1" si="1031"/>
        <v>0.62194277858350522</v>
      </c>
      <c r="AV1675" s="30">
        <f t="shared" ca="1" si="1031"/>
        <v>0.4969314305181467</v>
      </c>
      <c r="AW1675" s="30">
        <f>IF(Riskregister!$E$14="",0,COUNTIF(BO$4:BO$53,"&lt;"&amp;AU1675)*IF(AV1675&lt;0.5,Riskregister!$K$14+(Riskregister!$L$14-Riskregister!$K$14)*SQRT(AV1675/2),Riskregister!$L$14-(Riskregister!$L$14-Riskregister!$K$14)*SQRT((1-AV1675)/2)))</f>
        <v>0</v>
      </c>
      <c r="AX1675" s="30">
        <f t="shared" ca="1" si="1032"/>
        <v>0.3225941643359348</v>
      </c>
      <c r="AY1675" s="30">
        <f t="shared" ca="1" si="1032"/>
        <v>0.8005551986833126</v>
      </c>
      <c r="AZ1675" s="30">
        <f>IF(Riskregister!$E$15="",0,COUNTIF(BP$4:BP$53,"&lt;"&amp;AX1675)*IF(AY1675&lt;0.5,Riskregister!$K$15+(Riskregister!$L$15-Riskregister!$K$15)*SQRT(AY1675/2),Riskregister!$L$15-(Riskregister!$L$15-Riskregister!$K$15)*SQRT((1-AY1675)/2)))</f>
        <v>0</v>
      </c>
      <c r="BA1675" s="30">
        <f t="shared" ca="1" si="1033"/>
        <v>0.69172935060206941</v>
      </c>
      <c r="BB1675" s="30">
        <f t="shared" ca="1" si="1033"/>
        <v>0.4122191969366763</v>
      </c>
      <c r="BC1675" s="30">
        <f>IF(Riskregister!$E$16="",0,COUNTIF(BQ$4:BQ$53,"&lt;"&amp;BA1675)*IF(BB1675&lt;0.5,Riskregister!$K$16+(Riskregister!$L$16-Riskregister!$K$16)*SQRT(BB1675/2),Riskregister!$L$16-(Riskregister!$L$16-Riskregister!$K$16)*SQRT((1-BB1675)/2)))</f>
        <v>0</v>
      </c>
      <c r="BD1675" s="30">
        <f t="shared" ca="1" si="1034"/>
        <v>16364342.34270433</v>
      </c>
    </row>
    <row r="1676" spans="20:56" x14ac:dyDescent="0.35">
      <c r="T1676" s="30">
        <f t="shared" ca="1" si="1022"/>
        <v>0.41078835271641556</v>
      </c>
      <c r="U1676" s="30">
        <f t="shared" ca="1" si="1022"/>
        <v>0.13073758073552966</v>
      </c>
      <c r="V1676" s="30">
        <f ca="1">IF(Riskregister!$E$5="",0,COUNTIF(BF$4:BF$53,"&lt;"&amp;T1676)*IF(U1676&lt;0.5,Riskregister!$K$5+(Riskregister!$L$5-Riskregister!$K$5)*SQRT(U1676/2),Riskregister!$L$5-(Riskregister!$L$5-Riskregister!$K$5)*SQRT((1-U1676)/2)))</f>
        <v>795158.83364800527</v>
      </c>
      <c r="W1676" s="30">
        <f t="shared" ca="1" si="1023"/>
        <v>0.45248094703499997</v>
      </c>
      <c r="X1676" s="30">
        <f t="shared" ca="1" si="1023"/>
        <v>0.16590629284468017</v>
      </c>
      <c r="Y1676" s="30">
        <f ca="1">IF(Riskregister!$E$6="",0,COUNTIF(BG$4:BG$53,"&lt;"&amp;W1676)*IF(X1676&lt;0.5,Riskregister!$K$6+(Riskregister!$L$6-Riskregister!$K$6)*SQRT(X1676/2),Riskregister!$L$6-(Riskregister!$L$6-Riskregister!$K$6)*SQRT((1-X1676)/2)))</f>
        <v>1436857.1635637803</v>
      </c>
      <c r="Z1676" s="30">
        <f t="shared" ca="1" si="1024"/>
        <v>0.62244128023549061</v>
      </c>
      <c r="AA1676" s="30">
        <f t="shared" ca="1" si="1024"/>
        <v>0.19154054078737415</v>
      </c>
      <c r="AB1676" s="30">
        <f ca="1">IF(Riskregister!$E$7="",0,COUNTIF(BH$4:BH$53,"&lt;"&amp;Z1676)*IF(AA1676&lt;0.5,Riskregister!$K$7+(Riskregister!$L$7-Riskregister!$K$7)*SQRT(AA1676/2),Riskregister!$L$7-(Riskregister!$L$7-Riskregister!$K$7)*SQRT((1-AA1676)/2)))</f>
        <v>1108195.9166588187</v>
      </c>
      <c r="AC1676" s="30">
        <f t="shared" ca="1" si="1025"/>
        <v>0.37134742047892477</v>
      </c>
      <c r="AD1676" s="30">
        <f t="shared" ca="1" si="1025"/>
        <v>0.7317593064680229</v>
      </c>
      <c r="AE1676" s="30">
        <f ca="1">IF(Riskregister!$E$8="",0,COUNTIF(BI$4:BI$53,"&lt;"&amp;AC1676)*IF(AD1676&lt;0.5,Riskregister!$K$8+(Riskregister!$L$8-Riskregister!$K$8)*SQRT(AD1676/2),Riskregister!$L$8-(Riskregister!$L$8-Riskregister!$K$8)*SQRT((1-AD1676)/2)))</f>
        <v>6557490.182985276</v>
      </c>
      <c r="AF1676" s="30">
        <f t="shared" ca="1" si="1026"/>
        <v>5.3373858162868437E-3</v>
      </c>
      <c r="AG1676" s="30">
        <f t="shared" ca="1" si="1026"/>
        <v>0.57530281701657737</v>
      </c>
      <c r="AH1676" s="30">
        <f>IF(Riskregister!$E$9="",0,COUNTIF(BJ$4:BJ$53,"&lt;"&amp;AF1676)*IF(AG1676&lt;0.5,Riskregister!$K$9+(Riskregister!$L$9-Riskregister!$K$9)*SQRT(AG1676/2),Riskregister!$L$9-(Riskregister!$L$9-Riskregister!$K$9)*SQRT((1-AG1676)/2)))</f>
        <v>0</v>
      </c>
      <c r="AI1676" s="30">
        <f t="shared" ca="1" si="1027"/>
        <v>0.84494052371715556</v>
      </c>
      <c r="AJ1676" s="30">
        <f t="shared" ca="1" si="1027"/>
        <v>0.85526921132431455</v>
      </c>
      <c r="AK1676" s="30">
        <f>IF(Riskregister!$E$10="",0,COUNTIF(BK$4:BK$53,"&lt;"&amp;AI1676)*IF(AJ1676&lt;0.5,Riskregister!$K$10+(Riskregister!$L$10-Riskregister!$K$10)*SQRT(AJ1676/2),Riskregister!$L$10-(Riskregister!$L$10-Riskregister!$K$10)*SQRT((1-AJ1676)/2)))</f>
        <v>0</v>
      </c>
      <c r="AL1676" s="30">
        <f t="shared" ca="1" si="1028"/>
        <v>0.15728229862009868</v>
      </c>
      <c r="AM1676" s="30">
        <f t="shared" ca="1" si="1028"/>
        <v>0.17358848528179172</v>
      </c>
      <c r="AN1676" s="30">
        <f>IF(Riskregister!$E$11="",0,COUNTIF(BL$4:BL$53,"&lt;"&amp;AL1676)*IF(AM1676&lt;0.5,Riskregister!$K$11+(Riskregister!$L$11-Riskregister!$K$11)*SQRT(AM1676/2),Riskregister!$L$11-(Riskregister!$L$11-Riskregister!$K$11)*SQRT((1-AM1676)/2)))</f>
        <v>0</v>
      </c>
      <c r="AO1676" s="30">
        <f t="shared" ca="1" si="1029"/>
        <v>0.11402215872339982</v>
      </c>
      <c r="AP1676" s="30">
        <f t="shared" ca="1" si="1029"/>
        <v>0.86333959115422909</v>
      </c>
      <c r="AQ1676" s="30">
        <f>IF(Riskregister!$E$12="",0,COUNTIF(BM$4:BM$53,"&lt;"&amp;AO1676)*IF(AP1676&lt;0.5,Riskregister!$K$12+(Riskregister!$L$12-Riskregister!$K$12)*SQRT(AP1676/2),Riskregister!$L$12-(Riskregister!$L$12-Riskregister!$K$12)*SQRT((1-AP1676)/2)))</f>
        <v>0</v>
      </c>
      <c r="AR1676" s="30">
        <f t="shared" ca="1" si="1030"/>
        <v>0.37138539974552098</v>
      </c>
      <c r="AS1676" s="30">
        <f t="shared" ca="1" si="1030"/>
        <v>0.97154193204654393</v>
      </c>
      <c r="AT1676" s="30">
        <f>IF(Riskregister!$E$13="",0,COUNTIF(BN$4:BN$53,"&lt;"&amp;AR1676)*IF(AS1676&lt;0.5,Riskregister!$K$13+(Riskregister!$L$13-Riskregister!$K$13)*SQRT(AS1676/2),Riskregister!$L$13-(Riskregister!$L$13-Riskregister!$K$13)*SQRT((1-AS1676)/2)))</f>
        <v>0</v>
      </c>
      <c r="AU1676" s="30">
        <f t="shared" ca="1" si="1031"/>
        <v>0.4789495961383079</v>
      </c>
      <c r="AV1676" s="30">
        <f t="shared" ca="1" si="1031"/>
        <v>0.74787618525674293</v>
      </c>
      <c r="AW1676" s="30">
        <f>IF(Riskregister!$E$14="",0,COUNTIF(BO$4:BO$53,"&lt;"&amp;AU1676)*IF(AV1676&lt;0.5,Riskregister!$K$14+(Riskregister!$L$14-Riskregister!$K$14)*SQRT(AV1676/2),Riskregister!$L$14-(Riskregister!$L$14-Riskregister!$K$14)*SQRT((1-AV1676)/2)))</f>
        <v>0</v>
      </c>
      <c r="AX1676" s="30">
        <f t="shared" ca="1" si="1032"/>
        <v>0.72371809392471231</v>
      </c>
      <c r="AY1676" s="30">
        <f t="shared" ca="1" si="1032"/>
        <v>0.94496279977798836</v>
      </c>
      <c r="AZ1676" s="30">
        <f>IF(Riskregister!$E$15="",0,COUNTIF(BP$4:BP$53,"&lt;"&amp;AX1676)*IF(AY1676&lt;0.5,Riskregister!$K$15+(Riskregister!$L$15-Riskregister!$K$15)*SQRT(AY1676/2),Riskregister!$L$15-(Riskregister!$L$15-Riskregister!$K$15)*SQRT((1-AY1676)/2)))</f>
        <v>0</v>
      </c>
      <c r="BA1676" s="30">
        <f t="shared" ca="1" si="1033"/>
        <v>0.17323239516349209</v>
      </c>
      <c r="BB1676" s="30">
        <f t="shared" ca="1" si="1033"/>
        <v>9.2959582289711684E-2</v>
      </c>
      <c r="BC1676" s="30">
        <f>IF(Riskregister!$E$16="",0,COUNTIF(BQ$4:BQ$53,"&lt;"&amp;BA1676)*IF(BB1676&lt;0.5,Riskregister!$K$16+(Riskregister!$L$16-Riskregister!$K$16)*SQRT(BB1676/2),Riskregister!$L$16-(Riskregister!$L$16-Riskregister!$K$16)*SQRT((1-BB1676)/2)))</f>
        <v>0</v>
      </c>
      <c r="BD1676" s="30">
        <f t="shared" ca="1" si="1034"/>
        <v>9897702.0968558807</v>
      </c>
    </row>
    <row r="1677" spans="20:56" x14ac:dyDescent="0.35">
      <c r="T1677" s="30">
        <f t="shared" ca="1" si="1022"/>
        <v>0.59979795520301515</v>
      </c>
      <c r="U1677" s="30">
        <f t="shared" ca="1" si="1022"/>
        <v>0.89004369185266952</v>
      </c>
      <c r="V1677" s="30">
        <f ca="1">IF(Riskregister!$E$5="",0,COUNTIF(BF$4:BF$53,"&lt;"&amp;T1677)*IF(U1677&lt;0.5,Riskregister!$K$5+(Riskregister!$L$5-Riskregister!$K$5)*SQRT(U1677/2),Riskregister!$L$5-(Riskregister!$L$5-Riskregister!$K$5)*SQRT((1-U1677)/2)))</f>
        <v>1977946.4261510449</v>
      </c>
      <c r="W1677" s="30">
        <f t="shared" ca="1" si="1023"/>
        <v>0.29644294857750653</v>
      </c>
      <c r="X1677" s="30">
        <f t="shared" ca="1" si="1023"/>
        <v>0.53283762394332868</v>
      </c>
      <c r="Y1677" s="30">
        <f ca="1">IF(Riskregister!$E$6="",0,COUNTIF(BG$4:BG$53,"&lt;"&amp;W1677)*IF(X1677&lt;0.5,Riskregister!$K$6+(Riskregister!$L$6-Riskregister!$K$6)*SQRT(X1677/2),Riskregister!$L$6-(Riskregister!$L$6-Riskregister!$K$6)*SQRT((1-X1677)/2)))</f>
        <v>1130055.7206281498</v>
      </c>
      <c r="Z1677" s="30">
        <f t="shared" ca="1" si="1024"/>
        <v>0.19518635666343453</v>
      </c>
      <c r="AA1677" s="30">
        <f t="shared" ca="1" si="1024"/>
        <v>0.29592061933484515</v>
      </c>
      <c r="AB1677" s="30">
        <f ca="1">IF(Riskregister!$E$7="",0,COUNTIF(BH$4:BH$53,"&lt;"&amp;Z1677)*IF(AA1677&lt;0.5,Riskregister!$K$7+(Riskregister!$L$7-Riskregister!$K$7)*SQRT(AA1677/2),Riskregister!$L$7-(Riskregister!$L$7-Riskregister!$K$7)*SQRT((1-AA1677)/2)))</f>
        <v>738518.52980946563</v>
      </c>
      <c r="AC1677" s="30">
        <f t="shared" ca="1" si="1025"/>
        <v>7.1904374619761957E-2</v>
      </c>
      <c r="AD1677" s="30">
        <f t="shared" ca="1" si="1025"/>
        <v>0.90333161724064404</v>
      </c>
      <c r="AE1677" s="30">
        <f ca="1">IF(Riskregister!$E$8="",0,COUNTIF(BI$4:BI$53,"&lt;"&amp;AC1677)*IF(AD1677&lt;0.5,Riskregister!$K$8+(Riskregister!$L$8-Riskregister!$K$8)*SQRT(AD1677/2),Riskregister!$L$8-(Riskregister!$L$8-Riskregister!$K$8)*SQRT((1-AD1677)/2)))</f>
        <v>3966703.1948287622</v>
      </c>
      <c r="AF1677" s="30">
        <f t="shared" ca="1" si="1026"/>
        <v>0.74461675855496157</v>
      </c>
      <c r="AG1677" s="30">
        <f t="shared" ca="1" si="1026"/>
        <v>4.2620659099901426E-2</v>
      </c>
      <c r="AH1677" s="30">
        <f>IF(Riskregister!$E$9="",0,COUNTIF(BJ$4:BJ$53,"&lt;"&amp;AF1677)*IF(AG1677&lt;0.5,Riskregister!$K$9+(Riskregister!$L$9-Riskregister!$K$9)*SQRT(AG1677/2),Riskregister!$L$9-(Riskregister!$L$9-Riskregister!$K$9)*SQRT((1-AG1677)/2)))</f>
        <v>0</v>
      </c>
      <c r="AI1677" s="30">
        <f t="shared" ca="1" si="1027"/>
        <v>0.84453691348472859</v>
      </c>
      <c r="AJ1677" s="30">
        <f t="shared" ca="1" si="1027"/>
        <v>0.10887628824988937</v>
      </c>
      <c r="AK1677" s="30">
        <f>IF(Riskregister!$E$10="",0,COUNTIF(BK$4:BK$53,"&lt;"&amp;AI1677)*IF(AJ1677&lt;0.5,Riskregister!$K$10+(Riskregister!$L$10-Riskregister!$K$10)*SQRT(AJ1677/2),Riskregister!$L$10-(Riskregister!$L$10-Riskregister!$K$10)*SQRT((1-AJ1677)/2)))</f>
        <v>0</v>
      </c>
      <c r="AL1677" s="30">
        <f t="shared" ca="1" si="1028"/>
        <v>0.34762416507942551</v>
      </c>
      <c r="AM1677" s="30">
        <f t="shared" ca="1" si="1028"/>
        <v>0.88753785205905289</v>
      </c>
      <c r="AN1677" s="30">
        <f>IF(Riskregister!$E$11="",0,COUNTIF(BL$4:BL$53,"&lt;"&amp;AL1677)*IF(AM1677&lt;0.5,Riskregister!$K$11+(Riskregister!$L$11-Riskregister!$K$11)*SQRT(AM1677/2),Riskregister!$L$11-(Riskregister!$L$11-Riskregister!$K$11)*SQRT((1-AM1677)/2)))</f>
        <v>0</v>
      </c>
      <c r="AO1677" s="30">
        <f t="shared" ca="1" si="1029"/>
        <v>0.72937943021127505</v>
      </c>
      <c r="AP1677" s="30">
        <f t="shared" ca="1" si="1029"/>
        <v>0.17044172532204971</v>
      </c>
      <c r="AQ1677" s="30">
        <f>IF(Riskregister!$E$12="",0,COUNTIF(BM$4:BM$53,"&lt;"&amp;AO1677)*IF(AP1677&lt;0.5,Riskregister!$K$12+(Riskregister!$L$12-Riskregister!$K$12)*SQRT(AP1677/2),Riskregister!$L$12-(Riskregister!$L$12-Riskregister!$K$12)*SQRT((1-AP1677)/2)))</f>
        <v>0</v>
      </c>
      <c r="AR1677" s="30">
        <f t="shared" ca="1" si="1030"/>
        <v>0.96951229290998431</v>
      </c>
      <c r="AS1677" s="30">
        <f t="shared" ca="1" si="1030"/>
        <v>0.21882515132585756</v>
      </c>
      <c r="AT1677" s="30">
        <f>IF(Riskregister!$E$13="",0,COUNTIF(BN$4:BN$53,"&lt;"&amp;AR1677)*IF(AS1677&lt;0.5,Riskregister!$K$13+(Riskregister!$L$13-Riskregister!$K$13)*SQRT(AS1677/2),Riskregister!$L$13-(Riskregister!$L$13-Riskregister!$K$13)*SQRT((1-AS1677)/2)))</f>
        <v>0</v>
      </c>
      <c r="AU1677" s="30">
        <f t="shared" ca="1" si="1031"/>
        <v>7.711888537734668E-2</v>
      </c>
      <c r="AV1677" s="30">
        <f t="shared" ca="1" si="1031"/>
        <v>0.14624214817851655</v>
      </c>
      <c r="AW1677" s="30">
        <f>IF(Riskregister!$E$14="",0,COUNTIF(BO$4:BO$53,"&lt;"&amp;AU1677)*IF(AV1677&lt;0.5,Riskregister!$K$14+(Riskregister!$L$14-Riskregister!$K$14)*SQRT(AV1677/2),Riskregister!$L$14-(Riskregister!$L$14-Riskregister!$K$14)*SQRT((1-AV1677)/2)))</f>
        <v>0</v>
      </c>
      <c r="AX1677" s="30">
        <f t="shared" ca="1" si="1032"/>
        <v>0.30184446649826935</v>
      </c>
      <c r="AY1677" s="30">
        <f t="shared" ca="1" si="1032"/>
        <v>0.7968670540903845</v>
      </c>
      <c r="AZ1677" s="30">
        <f>IF(Riskregister!$E$15="",0,COUNTIF(BP$4:BP$53,"&lt;"&amp;AX1677)*IF(AY1677&lt;0.5,Riskregister!$K$15+(Riskregister!$L$15-Riskregister!$K$15)*SQRT(AY1677/2),Riskregister!$L$15-(Riskregister!$L$15-Riskregister!$K$15)*SQRT((1-AY1677)/2)))</f>
        <v>0</v>
      </c>
      <c r="BA1677" s="30">
        <f t="shared" ca="1" si="1033"/>
        <v>0.15082246125317444</v>
      </c>
      <c r="BB1677" s="30">
        <f t="shared" ca="1" si="1033"/>
        <v>0.45090085588871676</v>
      </c>
      <c r="BC1677" s="30">
        <f>IF(Riskregister!$E$16="",0,COUNTIF(BQ$4:BQ$53,"&lt;"&amp;BA1677)*IF(BB1677&lt;0.5,Riskregister!$K$16+(Riskregister!$L$16-Riskregister!$K$16)*SQRT(BB1677/2),Riskregister!$L$16-(Riskregister!$L$16-Riskregister!$K$16)*SQRT((1-BB1677)/2)))</f>
        <v>0</v>
      </c>
      <c r="BD1677" s="30">
        <f t="shared" ca="1" si="1034"/>
        <v>7813223.8714174218</v>
      </c>
    </row>
    <row r="1678" spans="20:56" x14ac:dyDescent="0.35">
      <c r="T1678" s="30">
        <f t="shared" ca="1" si="1022"/>
        <v>0.94995827365158481</v>
      </c>
      <c r="U1678" s="30">
        <f t="shared" ca="1" si="1022"/>
        <v>1.3276581944016375E-2</v>
      </c>
      <c r="V1678" s="30">
        <f ca="1">IF(Riskregister!$E$5="",0,COUNTIF(BF$4:BF$53,"&lt;"&amp;T1678)*IF(U1678&lt;0.5,Riskregister!$K$5+(Riskregister!$L$5-Riskregister!$K$5)*SQRT(U1678/2),Riskregister!$L$5-(Riskregister!$L$5-Riskregister!$K$5)*SQRT((1-U1678)/2)))</f>
        <v>1306648.4797729205</v>
      </c>
      <c r="W1678" s="30">
        <f t="shared" ca="1" si="1023"/>
        <v>0.20767402751174513</v>
      </c>
      <c r="X1678" s="30">
        <f t="shared" ca="1" si="1023"/>
        <v>6.2735084743864578E-2</v>
      </c>
      <c r="Y1678" s="30">
        <f ca="1">IF(Riskregister!$E$6="",0,COUNTIF(BG$4:BG$53,"&lt;"&amp;W1678)*IF(X1678&lt;0.5,Riskregister!$K$6+(Riskregister!$L$6-Riskregister!$K$6)*SQRT(X1678/2),Riskregister!$L$6-(Riskregister!$L$6-Riskregister!$K$6)*SQRT((1-X1678)/2)))</f>
        <v>518795.91792408604</v>
      </c>
      <c r="Z1678" s="30">
        <f t="shared" ca="1" si="1024"/>
        <v>0.48174761477682559</v>
      </c>
      <c r="AA1678" s="30">
        <f t="shared" ca="1" si="1024"/>
        <v>0.54758024636965563</v>
      </c>
      <c r="AB1678" s="30">
        <f ca="1">IF(Riskregister!$E$7="",0,COUNTIF(BH$4:BH$53,"&lt;"&amp;Z1678)*IF(AA1678&lt;0.5,Riskregister!$K$7+(Riskregister!$L$7-Riskregister!$K$7)*SQRT(AA1678/2),Riskregister!$L$7-(Riskregister!$L$7-Riskregister!$K$7)*SQRT((1-AA1678)/2)))</f>
        <v>1401207.9511955907</v>
      </c>
      <c r="AC1678" s="30">
        <f t="shared" ca="1" si="1025"/>
        <v>0.17811644893277889</v>
      </c>
      <c r="AD1678" s="30">
        <f t="shared" ca="1" si="1025"/>
        <v>0.81975657063744722</v>
      </c>
      <c r="AE1678" s="30">
        <f ca="1">IF(Riskregister!$E$8="",0,COUNTIF(BI$4:BI$53,"&lt;"&amp;AC1678)*IF(AD1678&lt;0.5,Riskregister!$K$8+(Riskregister!$L$8-Riskregister!$K$8)*SQRT(AD1678/2),Riskregister!$L$8-(Riskregister!$L$8-Riskregister!$K$8)*SQRT((1-AD1678)/2)))</f>
        <v>3589046.8904639687</v>
      </c>
      <c r="AF1678" s="30">
        <f t="shared" ca="1" si="1026"/>
        <v>9.202218105714921E-2</v>
      </c>
      <c r="AG1678" s="30">
        <f t="shared" ca="1" si="1026"/>
        <v>0.137386247795937</v>
      </c>
      <c r="AH1678" s="30">
        <f>IF(Riskregister!$E$9="",0,COUNTIF(BJ$4:BJ$53,"&lt;"&amp;AF1678)*IF(AG1678&lt;0.5,Riskregister!$K$9+(Riskregister!$L$9-Riskregister!$K$9)*SQRT(AG1678/2),Riskregister!$L$9-(Riskregister!$L$9-Riskregister!$K$9)*SQRT((1-AG1678)/2)))</f>
        <v>0</v>
      </c>
      <c r="AI1678" s="30">
        <f t="shared" ca="1" si="1027"/>
        <v>0.79325308210788892</v>
      </c>
      <c r="AJ1678" s="30">
        <f t="shared" ca="1" si="1027"/>
        <v>0.82155529394631077</v>
      </c>
      <c r="AK1678" s="30">
        <f>IF(Riskregister!$E$10="",0,COUNTIF(BK$4:BK$53,"&lt;"&amp;AI1678)*IF(AJ1678&lt;0.5,Riskregister!$K$10+(Riskregister!$L$10-Riskregister!$K$10)*SQRT(AJ1678/2),Riskregister!$L$10-(Riskregister!$L$10-Riskregister!$K$10)*SQRT((1-AJ1678)/2)))</f>
        <v>0</v>
      </c>
      <c r="AL1678" s="30">
        <f t="shared" ca="1" si="1028"/>
        <v>0.67536109956713108</v>
      </c>
      <c r="AM1678" s="30">
        <f t="shared" ca="1" si="1028"/>
        <v>0.42072583073940883</v>
      </c>
      <c r="AN1678" s="30">
        <f>IF(Riskregister!$E$11="",0,COUNTIF(BL$4:BL$53,"&lt;"&amp;AL1678)*IF(AM1678&lt;0.5,Riskregister!$K$11+(Riskregister!$L$11-Riskregister!$K$11)*SQRT(AM1678/2),Riskregister!$L$11-(Riskregister!$L$11-Riskregister!$K$11)*SQRT((1-AM1678)/2)))</f>
        <v>0</v>
      </c>
      <c r="AO1678" s="30">
        <f t="shared" ca="1" si="1029"/>
        <v>0.96969351985739827</v>
      </c>
      <c r="AP1678" s="30">
        <f t="shared" ca="1" si="1029"/>
        <v>0.64889396121241527</v>
      </c>
      <c r="AQ1678" s="30">
        <f>IF(Riskregister!$E$12="",0,COUNTIF(BM$4:BM$53,"&lt;"&amp;AO1678)*IF(AP1678&lt;0.5,Riskregister!$K$12+(Riskregister!$L$12-Riskregister!$K$12)*SQRT(AP1678/2),Riskregister!$L$12-(Riskregister!$L$12-Riskregister!$K$12)*SQRT((1-AP1678)/2)))</f>
        <v>0</v>
      </c>
      <c r="AR1678" s="30">
        <f t="shared" ca="1" si="1030"/>
        <v>0.83090494357881728</v>
      </c>
      <c r="AS1678" s="30">
        <f t="shared" ca="1" si="1030"/>
        <v>0.68215280506002995</v>
      </c>
      <c r="AT1678" s="30">
        <f>IF(Riskregister!$E$13="",0,COUNTIF(BN$4:BN$53,"&lt;"&amp;AR1678)*IF(AS1678&lt;0.5,Riskregister!$K$13+(Riskregister!$L$13-Riskregister!$K$13)*SQRT(AS1678/2),Riskregister!$L$13-(Riskregister!$L$13-Riskregister!$K$13)*SQRT((1-AS1678)/2)))</f>
        <v>0</v>
      </c>
      <c r="AU1678" s="30">
        <f t="shared" ca="1" si="1031"/>
        <v>0.34766763960574065</v>
      </c>
      <c r="AV1678" s="30">
        <f t="shared" ca="1" si="1031"/>
        <v>0.3422909019424063</v>
      </c>
      <c r="AW1678" s="30">
        <f>IF(Riskregister!$E$14="",0,COUNTIF(BO$4:BO$53,"&lt;"&amp;AU1678)*IF(AV1678&lt;0.5,Riskregister!$K$14+(Riskregister!$L$14-Riskregister!$K$14)*SQRT(AV1678/2),Riskregister!$L$14-(Riskregister!$L$14-Riskregister!$K$14)*SQRT((1-AV1678)/2)))</f>
        <v>0</v>
      </c>
      <c r="AX1678" s="30">
        <f t="shared" ca="1" si="1032"/>
        <v>0.59775135419944181</v>
      </c>
      <c r="AY1678" s="30">
        <f t="shared" ca="1" si="1032"/>
        <v>0.19364845407219256</v>
      </c>
      <c r="AZ1678" s="30">
        <f>IF(Riskregister!$E$15="",0,COUNTIF(BP$4:BP$53,"&lt;"&amp;AX1678)*IF(AY1678&lt;0.5,Riskregister!$K$15+(Riskregister!$L$15-Riskregister!$K$15)*SQRT(AY1678/2),Riskregister!$L$15-(Riskregister!$L$15-Riskregister!$K$15)*SQRT((1-AY1678)/2)))</f>
        <v>0</v>
      </c>
      <c r="BA1678" s="30">
        <f t="shared" ca="1" si="1033"/>
        <v>0.48311707189429209</v>
      </c>
      <c r="BB1678" s="30">
        <f t="shared" ca="1" si="1033"/>
        <v>0.33642479321514529</v>
      </c>
      <c r="BC1678" s="30">
        <f>IF(Riskregister!$E$16="",0,COUNTIF(BQ$4:BQ$53,"&lt;"&amp;BA1678)*IF(BB1678&lt;0.5,Riskregister!$K$16+(Riskregister!$L$16-Riskregister!$K$16)*SQRT(BB1678/2),Riskregister!$L$16-(Riskregister!$L$16-Riskregister!$K$16)*SQRT((1-BB1678)/2)))</f>
        <v>0</v>
      </c>
      <c r="BD1678" s="30">
        <f t="shared" ca="1" si="1034"/>
        <v>6815699.2393565662</v>
      </c>
    </row>
    <row r="1679" spans="20:56" x14ac:dyDescent="0.35">
      <c r="T1679" s="30">
        <f t="shared" ca="1" si="1022"/>
        <v>0.42471527955861266</v>
      </c>
      <c r="U1679" s="30">
        <f t="shared" ca="1" si="1022"/>
        <v>9.7184453775740809E-2</v>
      </c>
      <c r="V1679" s="30">
        <f ca="1">IF(Riskregister!$E$5="",0,COUNTIF(BF$4:BF$53,"&lt;"&amp;T1679)*IF(U1679&lt;0.5,Riskregister!$K$5+(Riskregister!$L$5-Riskregister!$K$5)*SQRT(U1679/2),Riskregister!$L$5-(Riskregister!$L$5-Riskregister!$K$5)*SQRT((1-U1679)/2)))</f>
        <v>747589.20259838691</v>
      </c>
      <c r="W1679" s="30">
        <f t="shared" ca="1" si="1023"/>
        <v>0.62731847539092733</v>
      </c>
      <c r="X1679" s="30">
        <f t="shared" ca="1" si="1023"/>
        <v>0.38484398314773027</v>
      </c>
      <c r="Y1679" s="30">
        <f ca="1">IF(Riskregister!$E$6="",0,COUNTIF(BG$4:BG$53,"&lt;"&amp;W1679)*IF(X1679&lt;0.5,Riskregister!$K$6+(Riskregister!$L$6-Riskregister!$K$6)*SQRT(X1679/2),Riskregister!$L$6-(Riskregister!$L$6-Riskregister!$K$6)*SQRT((1-X1679)/2)))</f>
        <v>1979173.5214336936</v>
      </c>
      <c r="Z1679" s="30">
        <f t="shared" ca="1" si="1024"/>
        <v>0.45080895395993781</v>
      </c>
      <c r="AA1679" s="30">
        <f t="shared" ca="1" si="1024"/>
        <v>0.80351400932547257</v>
      </c>
      <c r="AB1679" s="30">
        <f ca="1">IF(Riskregister!$E$7="",0,COUNTIF(BH$4:BH$53,"&lt;"&amp;Z1679)*IF(AA1679&lt;0.5,Riskregister!$K$7+(Riskregister!$L$7-Riskregister!$K$7)*SQRT(AA1679/2),Riskregister!$L$7-(Riskregister!$L$7-Riskregister!$K$7)*SQRT((1-AA1679)/2)))</f>
        <v>1741781.4880776044</v>
      </c>
      <c r="AC1679" s="30">
        <f t="shared" ca="1" si="1025"/>
        <v>0.68958096860626183</v>
      </c>
      <c r="AD1679" s="30">
        <f t="shared" ca="1" si="1025"/>
        <v>0.63242637288503334</v>
      </c>
      <c r="AE1679" s="30">
        <f ca="1">IF(Riskregister!$E$8="",0,COUNTIF(BI$4:BI$53,"&lt;"&amp;AC1679)*IF(AD1679&lt;0.5,Riskregister!$K$8+(Riskregister!$L$8-Riskregister!$K$8)*SQRT(AD1679/2),Riskregister!$L$8-(Riskregister!$L$8-Riskregister!$K$8)*SQRT((1-AD1679)/2)))</f>
        <v>8955278.633107787</v>
      </c>
      <c r="AF1679" s="30">
        <f t="shared" ca="1" si="1026"/>
        <v>0.27279433763977612</v>
      </c>
      <c r="AG1679" s="30">
        <f t="shared" ca="1" si="1026"/>
        <v>0.58054771334716282</v>
      </c>
      <c r="AH1679" s="30">
        <f>IF(Riskregister!$E$9="",0,COUNTIF(BJ$4:BJ$53,"&lt;"&amp;AF1679)*IF(AG1679&lt;0.5,Riskregister!$K$9+(Riskregister!$L$9-Riskregister!$K$9)*SQRT(AG1679/2),Riskregister!$L$9-(Riskregister!$L$9-Riskregister!$K$9)*SQRT((1-AG1679)/2)))</f>
        <v>0</v>
      </c>
      <c r="AI1679" s="30">
        <f t="shared" ca="1" si="1027"/>
        <v>0.91973325035845954</v>
      </c>
      <c r="AJ1679" s="30">
        <f t="shared" ca="1" si="1027"/>
        <v>0.52963436754618543</v>
      </c>
      <c r="AK1679" s="30">
        <f>IF(Riskregister!$E$10="",0,COUNTIF(BK$4:BK$53,"&lt;"&amp;AI1679)*IF(AJ1679&lt;0.5,Riskregister!$K$10+(Riskregister!$L$10-Riskregister!$K$10)*SQRT(AJ1679/2),Riskregister!$L$10-(Riskregister!$L$10-Riskregister!$K$10)*SQRT((1-AJ1679)/2)))</f>
        <v>0</v>
      </c>
      <c r="AL1679" s="30">
        <f t="shared" ca="1" si="1028"/>
        <v>0.29426565391975779</v>
      </c>
      <c r="AM1679" s="30">
        <f t="shared" ca="1" si="1028"/>
        <v>0.63922730820951046</v>
      </c>
      <c r="AN1679" s="30">
        <f>IF(Riskregister!$E$11="",0,COUNTIF(BL$4:BL$53,"&lt;"&amp;AL1679)*IF(AM1679&lt;0.5,Riskregister!$K$11+(Riskregister!$L$11-Riskregister!$K$11)*SQRT(AM1679/2),Riskregister!$L$11-(Riskregister!$L$11-Riskregister!$K$11)*SQRT((1-AM1679)/2)))</f>
        <v>0</v>
      </c>
      <c r="AO1679" s="30">
        <f t="shared" ca="1" si="1029"/>
        <v>0.93660314468543659</v>
      </c>
      <c r="AP1679" s="30">
        <f t="shared" ca="1" si="1029"/>
        <v>0.8329760466768108</v>
      </c>
      <c r="AQ1679" s="30">
        <f>IF(Riskregister!$E$12="",0,COUNTIF(BM$4:BM$53,"&lt;"&amp;AO1679)*IF(AP1679&lt;0.5,Riskregister!$K$12+(Riskregister!$L$12-Riskregister!$K$12)*SQRT(AP1679/2),Riskregister!$L$12-(Riskregister!$L$12-Riskregister!$K$12)*SQRT((1-AP1679)/2)))</f>
        <v>0</v>
      </c>
      <c r="AR1679" s="30">
        <f t="shared" ca="1" si="1030"/>
        <v>0.74945297580261849</v>
      </c>
      <c r="AS1679" s="30">
        <f t="shared" ca="1" si="1030"/>
        <v>0.19555061732376933</v>
      </c>
      <c r="AT1679" s="30">
        <f>IF(Riskregister!$E$13="",0,COUNTIF(BN$4:BN$53,"&lt;"&amp;AR1679)*IF(AS1679&lt;0.5,Riskregister!$K$13+(Riskregister!$L$13-Riskregister!$K$13)*SQRT(AS1679/2),Riskregister!$L$13-(Riskregister!$L$13-Riskregister!$K$13)*SQRT((1-AS1679)/2)))</f>
        <v>0</v>
      </c>
      <c r="AU1679" s="30">
        <f t="shared" ca="1" si="1031"/>
        <v>0.82660731234338836</v>
      </c>
      <c r="AV1679" s="30">
        <f t="shared" ca="1" si="1031"/>
        <v>0.64720681926510981</v>
      </c>
      <c r="AW1679" s="30">
        <f>IF(Riskregister!$E$14="",0,COUNTIF(BO$4:BO$53,"&lt;"&amp;AU1679)*IF(AV1679&lt;0.5,Riskregister!$K$14+(Riskregister!$L$14-Riskregister!$K$14)*SQRT(AV1679/2),Riskregister!$L$14-(Riskregister!$L$14-Riskregister!$K$14)*SQRT((1-AV1679)/2)))</f>
        <v>0</v>
      </c>
      <c r="AX1679" s="30">
        <f t="shared" ca="1" si="1032"/>
        <v>0.71281414732766946</v>
      </c>
      <c r="AY1679" s="30">
        <f t="shared" ca="1" si="1032"/>
        <v>7.309360998269554E-2</v>
      </c>
      <c r="AZ1679" s="30">
        <f>IF(Riskregister!$E$15="",0,COUNTIF(BP$4:BP$53,"&lt;"&amp;AX1679)*IF(AY1679&lt;0.5,Riskregister!$K$15+(Riskregister!$L$15-Riskregister!$K$15)*SQRT(AY1679/2),Riskregister!$L$15-(Riskregister!$L$15-Riskregister!$K$15)*SQRT((1-AY1679)/2)))</f>
        <v>0</v>
      </c>
      <c r="BA1679" s="30">
        <f t="shared" ca="1" si="1033"/>
        <v>0.46475315493861846</v>
      </c>
      <c r="BB1679" s="30">
        <f t="shared" ca="1" si="1033"/>
        <v>2.8444795986320215E-2</v>
      </c>
      <c r="BC1679" s="30">
        <f>IF(Riskregister!$E$16="",0,COUNTIF(BQ$4:BQ$53,"&lt;"&amp;BA1679)*IF(BB1679&lt;0.5,Riskregister!$K$16+(Riskregister!$L$16-Riskregister!$K$16)*SQRT(BB1679/2),Riskregister!$L$16-(Riskregister!$L$16-Riskregister!$K$16)*SQRT((1-BB1679)/2)))</f>
        <v>0</v>
      </c>
      <c r="BD1679" s="30">
        <f t="shared" ca="1" si="1034"/>
        <v>13423822.845217472</v>
      </c>
    </row>
    <row r="1680" spans="20:56" x14ac:dyDescent="0.35">
      <c r="T1680" s="30">
        <f t="shared" ca="1" si="1022"/>
        <v>0.91621235773561627</v>
      </c>
      <c r="U1680" s="30">
        <f t="shared" ca="1" si="1022"/>
        <v>0.63968767148887373</v>
      </c>
      <c r="V1680" s="30">
        <f ca="1">IF(Riskregister!$E$5="",0,COUNTIF(BF$4:BF$53,"&lt;"&amp;T1680)*IF(U1680&lt;0.5,Riskregister!$K$5+(Riskregister!$L$5-Riskregister!$K$5)*SQRT(U1680/2),Riskregister!$L$5-(Riskregister!$L$5-Riskregister!$K$5)*SQRT((1-U1680)/2)))</f>
        <v>2453990.2105902173</v>
      </c>
      <c r="W1680" s="30">
        <f t="shared" ca="1" si="1023"/>
        <v>0.6869076373147206</v>
      </c>
      <c r="X1680" s="30">
        <f t="shared" ca="1" si="1023"/>
        <v>0.40696747811771194</v>
      </c>
      <c r="Y1680" s="30">
        <f ca="1">IF(Riskregister!$E$6="",0,COUNTIF(BG$4:BG$53,"&lt;"&amp;W1680)*IF(X1680&lt;0.5,Riskregister!$K$6+(Riskregister!$L$6-Riskregister!$K$6)*SQRT(X1680/2),Riskregister!$L$6-(Riskregister!$L$6-Riskregister!$K$6)*SQRT((1-X1680)/2)))</f>
        <v>2023930.1888328739</v>
      </c>
      <c r="Z1680" s="30">
        <f t="shared" ca="1" si="1024"/>
        <v>0.64678481763242168</v>
      </c>
      <c r="AA1680" s="30">
        <f t="shared" ca="1" si="1024"/>
        <v>0.17093288113762517</v>
      </c>
      <c r="AB1680" s="30">
        <f ca="1">IF(Riskregister!$E$7="",0,COUNTIF(BH$4:BH$53,"&lt;"&amp;Z1680)*IF(AA1680&lt;0.5,Riskregister!$K$7+(Riskregister!$L$7-Riskregister!$K$7)*SQRT(AA1680/2),Riskregister!$L$7-(Riskregister!$L$7-Riskregister!$K$7)*SQRT((1-AA1680)/2)))</f>
        <v>1066248.7762742061</v>
      </c>
      <c r="AC1680" s="30">
        <f t="shared" ca="1" si="1025"/>
        <v>1.0791509326804172E-2</v>
      </c>
      <c r="AD1680" s="30">
        <f t="shared" ca="1" si="1025"/>
        <v>0.13463074641320694</v>
      </c>
      <c r="AE1680" s="30">
        <f ca="1">IF(Riskregister!$E$8="",0,COUNTIF(BI$4:BI$53,"&lt;"&amp;AC1680)*IF(AD1680&lt;0.5,Riskregister!$K$8+(Riskregister!$L$8-Riskregister!$K$8)*SQRT(AD1680/2),Riskregister!$L$8-(Riskregister!$L$8-Riskregister!$K$8)*SQRT((1-AD1680)/2)))</f>
        <v>0</v>
      </c>
      <c r="AF1680" s="30">
        <f t="shared" ca="1" si="1026"/>
        <v>0.39462676148132569</v>
      </c>
      <c r="AG1680" s="30">
        <f t="shared" ca="1" si="1026"/>
        <v>0.41504570500584026</v>
      </c>
      <c r="AH1680" s="30">
        <f>IF(Riskregister!$E$9="",0,COUNTIF(BJ$4:BJ$53,"&lt;"&amp;AF1680)*IF(AG1680&lt;0.5,Riskregister!$K$9+(Riskregister!$L$9-Riskregister!$K$9)*SQRT(AG1680/2),Riskregister!$L$9-(Riskregister!$L$9-Riskregister!$K$9)*SQRT((1-AG1680)/2)))</f>
        <v>0</v>
      </c>
      <c r="AI1680" s="30">
        <f t="shared" ca="1" si="1027"/>
        <v>0.51945907938758196</v>
      </c>
      <c r="AJ1680" s="30">
        <f t="shared" ca="1" si="1027"/>
        <v>0.18484327619647212</v>
      </c>
      <c r="AK1680" s="30">
        <f>IF(Riskregister!$E$10="",0,COUNTIF(BK$4:BK$53,"&lt;"&amp;AI1680)*IF(AJ1680&lt;0.5,Riskregister!$K$10+(Riskregister!$L$10-Riskregister!$K$10)*SQRT(AJ1680/2),Riskregister!$L$10-(Riskregister!$L$10-Riskregister!$K$10)*SQRT((1-AJ1680)/2)))</f>
        <v>0</v>
      </c>
      <c r="AL1680" s="30">
        <f t="shared" ca="1" si="1028"/>
        <v>0.15462393102629224</v>
      </c>
      <c r="AM1680" s="30">
        <f t="shared" ca="1" si="1028"/>
        <v>0.31102264237957922</v>
      </c>
      <c r="AN1680" s="30">
        <f>IF(Riskregister!$E$11="",0,COUNTIF(BL$4:BL$53,"&lt;"&amp;AL1680)*IF(AM1680&lt;0.5,Riskregister!$K$11+(Riskregister!$L$11-Riskregister!$K$11)*SQRT(AM1680/2),Riskregister!$L$11-(Riskregister!$L$11-Riskregister!$K$11)*SQRT((1-AM1680)/2)))</f>
        <v>0</v>
      </c>
      <c r="AO1680" s="30">
        <f t="shared" ca="1" si="1029"/>
        <v>0.15092566889754278</v>
      </c>
      <c r="AP1680" s="30">
        <f t="shared" ca="1" si="1029"/>
        <v>0.70701025079979929</v>
      </c>
      <c r="AQ1680" s="30">
        <f>IF(Riskregister!$E$12="",0,COUNTIF(BM$4:BM$53,"&lt;"&amp;AO1680)*IF(AP1680&lt;0.5,Riskregister!$K$12+(Riskregister!$L$12-Riskregister!$K$12)*SQRT(AP1680/2),Riskregister!$L$12-(Riskregister!$L$12-Riskregister!$K$12)*SQRT((1-AP1680)/2)))</f>
        <v>0</v>
      </c>
      <c r="AR1680" s="30">
        <f t="shared" ca="1" si="1030"/>
        <v>0.80348485635297162</v>
      </c>
      <c r="AS1680" s="30">
        <f t="shared" ca="1" si="1030"/>
        <v>0.34117604053104422</v>
      </c>
      <c r="AT1680" s="30">
        <f>IF(Riskregister!$E$13="",0,COUNTIF(BN$4:BN$53,"&lt;"&amp;AR1680)*IF(AS1680&lt;0.5,Riskregister!$K$13+(Riskregister!$L$13-Riskregister!$K$13)*SQRT(AS1680/2),Riskregister!$L$13-(Riskregister!$L$13-Riskregister!$K$13)*SQRT((1-AS1680)/2)))</f>
        <v>0</v>
      </c>
      <c r="AU1680" s="30">
        <f t="shared" ca="1" si="1031"/>
        <v>0.47499018624095424</v>
      </c>
      <c r="AV1680" s="30">
        <f t="shared" ca="1" si="1031"/>
        <v>2.0865109979373297E-4</v>
      </c>
      <c r="AW1680" s="30">
        <f>IF(Riskregister!$E$14="",0,COUNTIF(BO$4:BO$53,"&lt;"&amp;AU1680)*IF(AV1680&lt;0.5,Riskregister!$K$14+(Riskregister!$L$14-Riskregister!$K$14)*SQRT(AV1680/2),Riskregister!$L$14-(Riskregister!$L$14-Riskregister!$K$14)*SQRT((1-AV1680)/2)))</f>
        <v>0</v>
      </c>
      <c r="AX1680" s="30">
        <f t="shared" ca="1" si="1032"/>
        <v>0.85317138616695853</v>
      </c>
      <c r="AY1680" s="30">
        <f t="shared" ca="1" si="1032"/>
        <v>0.7226258813387928</v>
      </c>
      <c r="AZ1680" s="30">
        <f>IF(Riskregister!$E$15="",0,COUNTIF(BP$4:BP$53,"&lt;"&amp;AX1680)*IF(AY1680&lt;0.5,Riskregister!$K$15+(Riskregister!$L$15-Riskregister!$K$15)*SQRT(AY1680/2),Riskregister!$L$15-(Riskregister!$L$15-Riskregister!$K$15)*SQRT((1-AY1680)/2)))</f>
        <v>0</v>
      </c>
      <c r="BA1680" s="30">
        <f t="shared" ca="1" si="1033"/>
        <v>0.86925511973226421</v>
      </c>
      <c r="BB1680" s="30">
        <f t="shared" ca="1" si="1033"/>
        <v>0.49383202373810575</v>
      </c>
      <c r="BC1680" s="30">
        <f>IF(Riskregister!$E$16="",0,COUNTIF(BQ$4:BQ$53,"&lt;"&amp;BA1680)*IF(BB1680&lt;0.5,Riskregister!$K$16+(Riskregister!$L$16-Riskregister!$K$16)*SQRT(BB1680/2),Riskregister!$L$16-(Riskregister!$L$16-Riskregister!$K$16)*SQRT((1-BB1680)/2)))</f>
        <v>0</v>
      </c>
      <c r="BD1680" s="30">
        <f t="shared" ca="1" si="1034"/>
        <v>5544169.1756972969</v>
      </c>
    </row>
    <row r="1681" spans="20:56" x14ac:dyDescent="0.35">
      <c r="T1681" s="30">
        <f t="shared" ca="1" si="1022"/>
        <v>0.69729536062860265</v>
      </c>
      <c r="U1681" s="30">
        <f t="shared" ca="1" si="1022"/>
        <v>0.62481660703051156</v>
      </c>
      <c r="V1681" s="30">
        <f ca="1">IF(Riskregister!$E$5="",0,COUNTIF(BF$4:BF$53,"&lt;"&amp;T1681)*IF(U1681&lt;0.5,Riskregister!$K$5+(Riskregister!$L$5-Riskregister!$K$5)*SQRT(U1681/2),Riskregister!$L$5-(Riskregister!$L$5-Riskregister!$K$5)*SQRT((1-U1681)/2)))</f>
        <v>1620386.5723253791</v>
      </c>
      <c r="W1681" s="30">
        <f t="shared" ca="1" si="1023"/>
        <v>6.0856062710621273E-2</v>
      </c>
      <c r="X1681" s="30">
        <f t="shared" ca="1" si="1023"/>
        <v>0.55115985589137728</v>
      </c>
      <c r="Y1681" s="30">
        <f ca="1">IF(Riskregister!$E$6="",0,COUNTIF(BG$4:BG$53,"&lt;"&amp;W1681)*IF(X1681&lt;0.5,Riskregister!$K$6+(Riskregister!$L$6-Riskregister!$K$6)*SQRT(X1681/2),Riskregister!$L$6-(Riskregister!$L$6-Riskregister!$K$6)*SQRT((1-X1681)/2)))</f>
        <v>0</v>
      </c>
      <c r="Z1681" s="30">
        <f t="shared" ca="1" si="1024"/>
        <v>0.53277072757144939</v>
      </c>
      <c r="AA1681" s="30">
        <f t="shared" ca="1" si="1024"/>
        <v>0.41271004160472147</v>
      </c>
      <c r="AB1681" s="30">
        <f ca="1">IF(Riskregister!$E$7="",0,COUNTIF(BH$4:BH$53,"&lt;"&amp;Z1681)*IF(AA1681&lt;0.5,Riskregister!$K$7+(Riskregister!$L$7-Riskregister!$K$7)*SQRT(AA1681/2),Riskregister!$L$7-(Riskregister!$L$7-Riskregister!$K$7)*SQRT((1-AA1681)/2)))</f>
        <v>1253952.641245052</v>
      </c>
      <c r="AC1681" s="30">
        <f t="shared" ca="1" si="1025"/>
        <v>0.61773423404926342</v>
      </c>
      <c r="AD1681" s="30">
        <f t="shared" ca="1" si="1025"/>
        <v>0.66469043630745051</v>
      </c>
      <c r="AE1681" s="30">
        <f ca="1">IF(Riskregister!$E$8="",0,COUNTIF(BI$4:BI$53,"&lt;"&amp;AC1681)*IF(AD1681&lt;0.5,Riskregister!$K$8+(Riskregister!$L$8-Riskregister!$K$8)*SQRT(AD1681/2),Riskregister!$L$8-(Riskregister!$L$8-Riskregister!$K$8)*SQRT((1-AD1681)/2)))</f>
        <v>9226660.6561836414</v>
      </c>
      <c r="AF1681" s="30">
        <f t="shared" ca="1" si="1026"/>
        <v>0.16936591019029668</v>
      </c>
      <c r="AG1681" s="30">
        <f t="shared" ca="1" si="1026"/>
        <v>0.67645792588224973</v>
      </c>
      <c r="AH1681" s="30">
        <f>IF(Riskregister!$E$9="",0,COUNTIF(BJ$4:BJ$53,"&lt;"&amp;AF1681)*IF(AG1681&lt;0.5,Riskregister!$K$9+(Riskregister!$L$9-Riskregister!$K$9)*SQRT(AG1681/2),Riskregister!$L$9-(Riskregister!$L$9-Riskregister!$K$9)*SQRT((1-AG1681)/2)))</f>
        <v>0</v>
      </c>
      <c r="AI1681" s="30">
        <f t="shared" ca="1" si="1027"/>
        <v>0.30768029392358343</v>
      </c>
      <c r="AJ1681" s="30">
        <f t="shared" ca="1" si="1027"/>
        <v>0.96180733945474484</v>
      </c>
      <c r="AK1681" s="30">
        <f>IF(Riskregister!$E$10="",0,COUNTIF(BK$4:BK$53,"&lt;"&amp;AI1681)*IF(AJ1681&lt;0.5,Riskregister!$K$10+(Riskregister!$L$10-Riskregister!$K$10)*SQRT(AJ1681/2),Riskregister!$L$10-(Riskregister!$L$10-Riskregister!$K$10)*SQRT((1-AJ1681)/2)))</f>
        <v>0</v>
      </c>
      <c r="AL1681" s="30">
        <f t="shared" ca="1" si="1028"/>
        <v>0.72389696204949083</v>
      </c>
      <c r="AM1681" s="30">
        <f t="shared" ca="1" si="1028"/>
        <v>0.64844473464998809</v>
      </c>
      <c r="AN1681" s="30">
        <f>IF(Riskregister!$E$11="",0,COUNTIF(BL$4:BL$53,"&lt;"&amp;AL1681)*IF(AM1681&lt;0.5,Riskregister!$K$11+(Riskregister!$L$11-Riskregister!$K$11)*SQRT(AM1681/2),Riskregister!$L$11-(Riskregister!$L$11-Riskregister!$K$11)*SQRT((1-AM1681)/2)))</f>
        <v>0</v>
      </c>
      <c r="AO1681" s="30">
        <f t="shared" ca="1" si="1029"/>
        <v>0.25918015334465949</v>
      </c>
      <c r="AP1681" s="30">
        <f t="shared" ca="1" si="1029"/>
        <v>0.40465085559296321</v>
      </c>
      <c r="AQ1681" s="30">
        <f>IF(Riskregister!$E$12="",0,COUNTIF(BM$4:BM$53,"&lt;"&amp;AO1681)*IF(AP1681&lt;0.5,Riskregister!$K$12+(Riskregister!$L$12-Riskregister!$K$12)*SQRT(AP1681/2),Riskregister!$L$12-(Riskregister!$L$12-Riskregister!$K$12)*SQRT((1-AP1681)/2)))</f>
        <v>0</v>
      </c>
      <c r="AR1681" s="30">
        <f t="shared" ca="1" si="1030"/>
        <v>0.82263639710231307</v>
      </c>
      <c r="AS1681" s="30">
        <f t="shared" ca="1" si="1030"/>
        <v>0.1511457693393139</v>
      </c>
      <c r="AT1681" s="30">
        <f>IF(Riskregister!$E$13="",0,COUNTIF(BN$4:BN$53,"&lt;"&amp;AR1681)*IF(AS1681&lt;0.5,Riskregister!$K$13+(Riskregister!$L$13-Riskregister!$K$13)*SQRT(AS1681/2),Riskregister!$L$13-(Riskregister!$L$13-Riskregister!$K$13)*SQRT((1-AS1681)/2)))</f>
        <v>0</v>
      </c>
      <c r="AU1681" s="30">
        <f t="shared" ca="1" si="1031"/>
        <v>0.31748788621033641</v>
      </c>
      <c r="AV1681" s="30">
        <f t="shared" ca="1" si="1031"/>
        <v>0.48180244864864441</v>
      </c>
      <c r="AW1681" s="30">
        <f>IF(Riskregister!$E$14="",0,COUNTIF(BO$4:BO$53,"&lt;"&amp;AU1681)*IF(AV1681&lt;0.5,Riskregister!$K$14+(Riskregister!$L$14-Riskregister!$K$14)*SQRT(AV1681/2),Riskregister!$L$14-(Riskregister!$L$14-Riskregister!$K$14)*SQRT((1-AV1681)/2)))</f>
        <v>0</v>
      </c>
      <c r="AX1681" s="30">
        <f t="shared" ca="1" si="1032"/>
        <v>0.42552796644003876</v>
      </c>
      <c r="AY1681" s="30">
        <f t="shared" ca="1" si="1032"/>
        <v>0.41325907094528336</v>
      </c>
      <c r="AZ1681" s="30">
        <f>IF(Riskregister!$E$15="",0,COUNTIF(BP$4:BP$53,"&lt;"&amp;AX1681)*IF(AY1681&lt;0.5,Riskregister!$K$15+(Riskregister!$L$15-Riskregister!$K$15)*SQRT(AY1681/2),Riskregister!$L$15-(Riskregister!$L$15-Riskregister!$K$15)*SQRT((1-AY1681)/2)))</f>
        <v>0</v>
      </c>
      <c r="BA1681" s="30">
        <f t="shared" ca="1" si="1033"/>
        <v>0.2019900230345919</v>
      </c>
      <c r="BB1681" s="30">
        <f t="shared" ca="1" si="1033"/>
        <v>0.74908468372036818</v>
      </c>
      <c r="BC1681" s="30">
        <f>IF(Riskregister!$E$16="",0,COUNTIF(BQ$4:BQ$53,"&lt;"&amp;BA1681)*IF(BB1681&lt;0.5,Riskregister!$K$16+(Riskregister!$L$16-Riskregister!$K$16)*SQRT(BB1681/2),Riskregister!$L$16-(Riskregister!$L$16-Riskregister!$K$16)*SQRT((1-BB1681)/2)))</f>
        <v>0</v>
      </c>
      <c r="BD1681" s="30">
        <f t="shared" ca="1" si="1034"/>
        <v>12100999.869754072</v>
      </c>
    </row>
    <row r="1682" spans="20:56" x14ac:dyDescent="0.35">
      <c r="T1682" s="30">
        <f t="shared" ca="1" si="1022"/>
        <v>0.90018966179862436</v>
      </c>
      <c r="U1682" s="30">
        <f t="shared" ca="1" si="1022"/>
        <v>0.51331132886288411</v>
      </c>
      <c r="V1682" s="30">
        <f ca="1">IF(Riskregister!$E$5="",0,COUNTIF(BF$4:BF$53,"&lt;"&amp;T1682)*IF(U1682&lt;0.5,Riskregister!$K$5+(Riskregister!$L$5-Riskregister!$K$5)*SQRT(U1682/2),Riskregister!$L$5-(Riskregister!$L$5-Riskregister!$K$5)*SQRT((1-U1682)/2)))</f>
        <v>2268091.5172975333</v>
      </c>
      <c r="W1682" s="30">
        <f t="shared" ca="1" si="1023"/>
        <v>0.75022875438250158</v>
      </c>
      <c r="X1682" s="30">
        <f t="shared" ca="1" si="1023"/>
        <v>0.27979927326219134</v>
      </c>
      <c r="Y1682" s="30">
        <f ca="1">IF(Riskregister!$E$6="",0,COUNTIF(BG$4:BG$53,"&lt;"&amp;W1682)*IF(X1682&lt;0.5,Riskregister!$K$6+(Riskregister!$L$6-Riskregister!$K$6)*SQRT(X1682/2),Riskregister!$L$6-(Riskregister!$L$6-Riskregister!$K$6)*SQRT((1-X1682)/2)))</f>
        <v>2619770.6315724938</v>
      </c>
      <c r="Z1682" s="30">
        <f t="shared" ca="1" si="1024"/>
        <v>0.18400214617653421</v>
      </c>
      <c r="AA1682" s="30">
        <f t="shared" ca="1" si="1024"/>
        <v>0.31163151086244822</v>
      </c>
      <c r="AB1682" s="30">
        <f ca="1">IF(Riskregister!$E$7="",0,COUNTIF(BH$4:BH$53,"&lt;"&amp;Z1682)*IF(AA1682&lt;0.5,Riskregister!$K$7+(Riskregister!$L$7-Riskregister!$K$7)*SQRT(AA1682/2),Riskregister!$L$7-(Riskregister!$L$7-Riskregister!$K$7)*SQRT((1-AA1682)/2)))</f>
        <v>752629.06243265851</v>
      </c>
      <c r="AC1682" s="30">
        <f t="shared" ca="1" si="1025"/>
        <v>0.80886365574164942</v>
      </c>
      <c r="AD1682" s="30">
        <f t="shared" ca="1" si="1025"/>
        <v>0.13145803962621372</v>
      </c>
      <c r="AE1682" s="30">
        <f ca="1">IF(Riskregister!$E$8="",0,COUNTIF(BI$4:BI$53,"&lt;"&amp;AC1682)*IF(AD1682&lt;0.5,Riskregister!$K$8+(Riskregister!$L$8-Riskregister!$K$8)*SQRT(AD1682/2),Riskregister!$L$8-(Riskregister!$L$8-Riskregister!$K$8)*SQRT((1-AD1682)/2)))</f>
        <v>6019882.2353605786</v>
      </c>
      <c r="AF1682" s="30">
        <f t="shared" ca="1" si="1026"/>
        <v>0.63730291918044979</v>
      </c>
      <c r="AG1682" s="30">
        <f t="shared" ca="1" si="1026"/>
        <v>0.50907867139895002</v>
      </c>
      <c r="AH1682" s="30">
        <f>IF(Riskregister!$E$9="",0,COUNTIF(BJ$4:BJ$53,"&lt;"&amp;AF1682)*IF(AG1682&lt;0.5,Riskregister!$K$9+(Riskregister!$L$9-Riskregister!$K$9)*SQRT(AG1682/2),Riskregister!$L$9-(Riskregister!$L$9-Riskregister!$K$9)*SQRT((1-AG1682)/2)))</f>
        <v>0</v>
      </c>
      <c r="AI1682" s="30">
        <f t="shared" ca="1" si="1027"/>
        <v>0.16617895420082207</v>
      </c>
      <c r="AJ1682" s="30">
        <f t="shared" ca="1" si="1027"/>
        <v>0.33027742723369824</v>
      </c>
      <c r="AK1682" s="30">
        <f>IF(Riskregister!$E$10="",0,COUNTIF(BK$4:BK$53,"&lt;"&amp;AI1682)*IF(AJ1682&lt;0.5,Riskregister!$K$10+(Riskregister!$L$10-Riskregister!$K$10)*SQRT(AJ1682/2),Riskregister!$L$10-(Riskregister!$L$10-Riskregister!$K$10)*SQRT((1-AJ1682)/2)))</f>
        <v>0</v>
      </c>
      <c r="AL1682" s="30">
        <f t="shared" ca="1" si="1028"/>
        <v>0.23747260799315861</v>
      </c>
      <c r="AM1682" s="30">
        <f t="shared" ca="1" si="1028"/>
        <v>0.2684875749960921</v>
      </c>
      <c r="AN1682" s="30">
        <f>IF(Riskregister!$E$11="",0,COUNTIF(BL$4:BL$53,"&lt;"&amp;AL1682)*IF(AM1682&lt;0.5,Riskregister!$K$11+(Riskregister!$L$11-Riskregister!$K$11)*SQRT(AM1682/2),Riskregister!$L$11-(Riskregister!$L$11-Riskregister!$K$11)*SQRT((1-AM1682)/2)))</f>
        <v>0</v>
      </c>
      <c r="AO1682" s="30">
        <f t="shared" ca="1" si="1029"/>
        <v>0.59415795947369532</v>
      </c>
      <c r="AP1682" s="30">
        <f t="shared" ca="1" si="1029"/>
        <v>0.3598963969480411</v>
      </c>
      <c r="AQ1682" s="30">
        <f>IF(Riskregister!$E$12="",0,COUNTIF(BM$4:BM$53,"&lt;"&amp;AO1682)*IF(AP1682&lt;0.5,Riskregister!$K$12+(Riskregister!$L$12-Riskregister!$K$12)*SQRT(AP1682/2),Riskregister!$L$12-(Riskregister!$L$12-Riskregister!$K$12)*SQRT((1-AP1682)/2)))</f>
        <v>0</v>
      </c>
      <c r="AR1682" s="30">
        <f t="shared" ca="1" si="1030"/>
        <v>0.49218520106144814</v>
      </c>
      <c r="AS1682" s="30">
        <f t="shared" ca="1" si="1030"/>
        <v>9.1513139865838755E-2</v>
      </c>
      <c r="AT1682" s="30">
        <f>IF(Riskregister!$E$13="",0,COUNTIF(BN$4:BN$53,"&lt;"&amp;AR1682)*IF(AS1682&lt;0.5,Riskregister!$K$13+(Riskregister!$L$13-Riskregister!$K$13)*SQRT(AS1682/2),Riskregister!$L$13-(Riskregister!$L$13-Riskregister!$K$13)*SQRT((1-AS1682)/2)))</f>
        <v>0</v>
      </c>
      <c r="AU1682" s="30">
        <f t="shared" ca="1" si="1031"/>
        <v>0.39668171952574238</v>
      </c>
      <c r="AV1682" s="30">
        <f t="shared" ca="1" si="1031"/>
        <v>3.1652715939162857E-2</v>
      </c>
      <c r="AW1682" s="30">
        <f>IF(Riskregister!$E$14="",0,COUNTIF(BO$4:BO$53,"&lt;"&amp;AU1682)*IF(AV1682&lt;0.5,Riskregister!$K$14+(Riskregister!$L$14-Riskregister!$K$14)*SQRT(AV1682/2),Riskregister!$L$14-(Riskregister!$L$14-Riskregister!$K$14)*SQRT((1-AV1682)/2)))</f>
        <v>0</v>
      </c>
      <c r="AX1682" s="30">
        <f t="shared" ca="1" si="1032"/>
        <v>3.2745712264486415E-2</v>
      </c>
      <c r="AY1682" s="30">
        <f t="shared" ca="1" si="1032"/>
        <v>0.3986780961667723</v>
      </c>
      <c r="AZ1682" s="30">
        <f>IF(Riskregister!$E$15="",0,COUNTIF(BP$4:BP$53,"&lt;"&amp;AX1682)*IF(AY1682&lt;0.5,Riskregister!$K$15+(Riskregister!$L$15-Riskregister!$K$15)*SQRT(AY1682/2),Riskregister!$L$15-(Riskregister!$L$15-Riskregister!$K$15)*SQRT((1-AY1682)/2)))</f>
        <v>0</v>
      </c>
      <c r="BA1682" s="30">
        <f t="shared" ca="1" si="1033"/>
        <v>0.81480538654322632</v>
      </c>
      <c r="BB1682" s="30">
        <f t="shared" ca="1" si="1033"/>
        <v>0.97312729665091546</v>
      </c>
      <c r="BC1682" s="30">
        <f>IF(Riskregister!$E$16="",0,COUNTIF(BQ$4:BQ$53,"&lt;"&amp;BA1682)*IF(BB1682&lt;0.5,Riskregister!$K$16+(Riskregister!$L$16-Riskregister!$K$16)*SQRT(BB1682/2),Riskregister!$L$16-(Riskregister!$L$16-Riskregister!$K$16)*SQRT((1-BB1682)/2)))</f>
        <v>0</v>
      </c>
      <c r="BD1682" s="30">
        <f t="shared" ca="1" si="1034"/>
        <v>11660373.446663264</v>
      </c>
    </row>
    <row r="1683" spans="20:56" x14ac:dyDescent="0.35">
      <c r="T1683" s="30">
        <f t="shared" ca="1" si="1022"/>
        <v>0.22264149334756955</v>
      </c>
      <c r="U1683" s="30">
        <f t="shared" ca="1" si="1022"/>
        <v>0.68295236118423286</v>
      </c>
      <c r="V1683" s="30">
        <f ca="1">IF(Riskregister!$E$5="",0,COUNTIF(BF$4:BF$53,"&lt;"&amp;T1683)*IF(U1683&lt;0.5,Riskregister!$K$5+(Riskregister!$L$5-Riskregister!$K$5)*SQRT(U1683/2),Riskregister!$L$5-(Riskregister!$L$5-Riskregister!$K$5)*SQRT((1-U1683)/2)))</f>
        <v>841664.55140415463</v>
      </c>
      <c r="W1683" s="30">
        <f t="shared" ca="1" si="1023"/>
        <v>0.31972182228231782</v>
      </c>
      <c r="X1683" s="30">
        <f t="shared" ca="1" si="1023"/>
        <v>0.87819057582954507</v>
      </c>
      <c r="Y1683" s="30">
        <f ca="1">IF(Riskregister!$E$6="",0,COUNTIF(BG$4:BG$53,"&lt;"&amp;W1683)*IF(X1683&lt;0.5,Riskregister!$K$6+(Riskregister!$L$6-Riskregister!$K$6)*SQRT(X1683/2),Riskregister!$L$6-(Riskregister!$L$6-Riskregister!$K$6)*SQRT((1-X1683)/2)))</f>
        <v>1555780.158979659</v>
      </c>
      <c r="Z1683" s="30">
        <f t="shared" ca="1" si="1024"/>
        <v>9.2778866217400058E-2</v>
      </c>
      <c r="AA1683" s="30">
        <f t="shared" ca="1" si="1024"/>
        <v>0.92173519040759355</v>
      </c>
      <c r="AB1683" s="30">
        <f ca="1">IF(Riskregister!$E$7="",0,COUNTIF(BH$4:BH$53,"&lt;"&amp;Z1683)*IF(AA1683&lt;0.5,Riskregister!$K$7+(Riskregister!$L$7-Riskregister!$K$7)*SQRT(AA1683/2),Riskregister!$L$7-(Riskregister!$L$7-Riskregister!$K$7)*SQRT((1-AA1683)/2)))</f>
        <v>992289.92251743295</v>
      </c>
      <c r="AC1683" s="30">
        <f t="shared" ca="1" si="1025"/>
        <v>6.2299427149504427E-2</v>
      </c>
      <c r="AD1683" s="30">
        <f t="shared" ca="1" si="1025"/>
        <v>0.62499627959472337</v>
      </c>
      <c r="AE1683" s="30">
        <f ca="1">IF(Riskregister!$E$8="",0,COUNTIF(BI$4:BI$53,"&lt;"&amp;AC1683)*IF(AD1683&lt;0.5,Riskregister!$K$8+(Riskregister!$L$8-Riskregister!$K$8)*SQRT(AD1683/2),Riskregister!$L$8-(Riskregister!$L$8-Riskregister!$K$8)*SQRT((1-AD1683)/2)))</f>
        <v>2964830.2056397656</v>
      </c>
      <c r="AF1683" s="30">
        <f t="shared" ca="1" si="1026"/>
        <v>0.25680783812263264</v>
      </c>
      <c r="AG1683" s="30">
        <f t="shared" ca="1" si="1026"/>
        <v>0.34081866444065567</v>
      </c>
      <c r="AH1683" s="30">
        <f>IF(Riskregister!$E$9="",0,COUNTIF(BJ$4:BJ$53,"&lt;"&amp;AF1683)*IF(AG1683&lt;0.5,Riskregister!$K$9+(Riskregister!$L$9-Riskregister!$K$9)*SQRT(AG1683/2),Riskregister!$L$9-(Riskregister!$L$9-Riskregister!$K$9)*SQRT((1-AG1683)/2)))</f>
        <v>0</v>
      </c>
      <c r="AI1683" s="30">
        <f t="shared" ca="1" si="1027"/>
        <v>0.97583532675218609</v>
      </c>
      <c r="AJ1683" s="30">
        <f t="shared" ca="1" si="1027"/>
        <v>0.64343033364182323</v>
      </c>
      <c r="AK1683" s="30">
        <f>IF(Riskregister!$E$10="",0,COUNTIF(BK$4:BK$53,"&lt;"&amp;AI1683)*IF(AJ1683&lt;0.5,Riskregister!$K$10+(Riskregister!$L$10-Riskregister!$K$10)*SQRT(AJ1683/2),Riskregister!$L$10-(Riskregister!$L$10-Riskregister!$K$10)*SQRT((1-AJ1683)/2)))</f>
        <v>0</v>
      </c>
      <c r="AL1683" s="30">
        <f t="shared" ca="1" si="1028"/>
        <v>0.6409494112484394</v>
      </c>
      <c r="AM1683" s="30">
        <f t="shared" ca="1" si="1028"/>
        <v>0.69425514698416124</v>
      </c>
      <c r="AN1683" s="30">
        <f>IF(Riskregister!$E$11="",0,COUNTIF(BL$4:BL$53,"&lt;"&amp;AL1683)*IF(AM1683&lt;0.5,Riskregister!$K$11+(Riskregister!$L$11-Riskregister!$K$11)*SQRT(AM1683/2),Riskregister!$L$11-(Riskregister!$L$11-Riskregister!$K$11)*SQRT((1-AM1683)/2)))</f>
        <v>0</v>
      </c>
      <c r="AO1683" s="30">
        <f t="shared" ca="1" si="1029"/>
        <v>0.28802003182767388</v>
      </c>
      <c r="AP1683" s="30">
        <f t="shared" ca="1" si="1029"/>
        <v>0.26523463507589085</v>
      </c>
      <c r="AQ1683" s="30">
        <f>IF(Riskregister!$E$12="",0,COUNTIF(BM$4:BM$53,"&lt;"&amp;AO1683)*IF(AP1683&lt;0.5,Riskregister!$K$12+(Riskregister!$L$12-Riskregister!$K$12)*SQRT(AP1683/2),Riskregister!$L$12-(Riskregister!$L$12-Riskregister!$K$12)*SQRT((1-AP1683)/2)))</f>
        <v>0</v>
      </c>
      <c r="AR1683" s="30">
        <f t="shared" ca="1" si="1030"/>
        <v>0.83069504346365231</v>
      </c>
      <c r="AS1683" s="30">
        <f t="shared" ca="1" si="1030"/>
        <v>0.35377369400246905</v>
      </c>
      <c r="AT1683" s="30">
        <f>IF(Riskregister!$E$13="",0,COUNTIF(BN$4:BN$53,"&lt;"&amp;AR1683)*IF(AS1683&lt;0.5,Riskregister!$K$13+(Riskregister!$L$13-Riskregister!$K$13)*SQRT(AS1683/2),Riskregister!$L$13-(Riskregister!$L$13-Riskregister!$K$13)*SQRT((1-AS1683)/2)))</f>
        <v>0</v>
      </c>
      <c r="AU1683" s="30">
        <f t="shared" ca="1" si="1031"/>
        <v>0.16387684704014582</v>
      </c>
      <c r="AV1683" s="30">
        <f t="shared" ca="1" si="1031"/>
        <v>0.57375013292689592</v>
      </c>
      <c r="AW1683" s="30">
        <f>IF(Riskregister!$E$14="",0,COUNTIF(BO$4:BO$53,"&lt;"&amp;AU1683)*IF(AV1683&lt;0.5,Riskregister!$K$14+(Riskregister!$L$14-Riskregister!$K$14)*SQRT(AV1683/2),Riskregister!$L$14-(Riskregister!$L$14-Riskregister!$K$14)*SQRT((1-AV1683)/2)))</f>
        <v>0</v>
      </c>
      <c r="AX1683" s="30">
        <f t="shared" ca="1" si="1032"/>
        <v>0.33790455211475401</v>
      </c>
      <c r="AY1683" s="30">
        <f t="shared" ca="1" si="1032"/>
        <v>8.6757866730061028E-2</v>
      </c>
      <c r="AZ1683" s="30">
        <f>IF(Riskregister!$E$15="",0,COUNTIF(BP$4:BP$53,"&lt;"&amp;AX1683)*IF(AY1683&lt;0.5,Riskregister!$K$15+(Riskregister!$L$15-Riskregister!$K$15)*SQRT(AY1683/2),Riskregister!$L$15-(Riskregister!$L$15-Riskregister!$K$15)*SQRT((1-AY1683)/2)))</f>
        <v>0</v>
      </c>
      <c r="BA1683" s="30">
        <f t="shared" ca="1" si="1033"/>
        <v>0.4064287499032232</v>
      </c>
      <c r="BB1683" s="30">
        <f t="shared" ca="1" si="1033"/>
        <v>0.64445964248466803</v>
      </c>
      <c r="BC1683" s="30">
        <f>IF(Riskregister!$E$16="",0,COUNTIF(BQ$4:BQ$53,"&lt;"&amp;BA1683)*IF(BB1683&lt;0.5,Riskregister!$K$16+(Riskregister!$L$16-Riskregister!$K$16)*SQRT(BB1683/2),Riskregister!$L$16-(Riskregister!$L$16-Riskregister!$K$16)*SQRT((1-BB1683)/2)))</f>
        <v>0</v>
      </c>
      <c r="BD1683" s="30">
        <f t="shared" ca="1" si="1034"/>
        <v>6354564.8385410123</v>
      </c>
    </row>
    <row r="1684" spans="20:56" x14ac:dyDescent="0.35">
      <c r="T1684" s="30">
        <f t="shared" ref="T1684:U1703" ca="1" si="1035">RAND()</f>
        <v>0.28302893249812189</v>
      </c>
      <c r="U1684" s="30">
        <f t="shared" ca="1" si="1035"/>
        <v>0.90169570228063123</v>
      </c>
      <c r="V1684" s="30">
        <f ca="1">IF(Riskregister!$E$5="",0,COUNTIF(BF$4:BF$53,"&lt;"&amp;T1684)*IF(U1684&lt;0.5,Riskregister!$K$5+(Riskregister!$L$5-Riskregister!$K$5)*SQRT(U1684/2),Riskregister!$L$5-(Riskregister!$L$5-Riskregister!$K$5)*SQRT((1-U1684)/2)))</f>
        <v>1000467.4448207903</v>
      </c>
      <c r="W1684" s="30">
        <f t="shared" ref="W1684:X1703" ca="1" si="1036">RAND()</f>
        <v>1.3321215171224754E-3</v>
      </c>
      <c r="X1684" s="30">
        <f t="shared" ca="1" si="1036"/>
        <v>0.69068309543725748</v>
      </c>
      <c r="Y1684" s="30">
        <f ca="1">IF(Riskregister!$E$6="",0,COUNTIF(BG$4:BG$53,"&lt;"&amp;W1684)*IF(X1684&lt;0.5,Riskregister!$K$6+(Riskregister!$L$6-Riskregister!$K$6)*SQRT(X1684/2),Riskregister!$L$6-(Riskregister!$L$6-Riskregister!$K$6)*SQRT((1-X1684)/2)))</f>
        <v>0</v>
      </c>
      <c r="Z1684" s="30">
        <f t="shared" ref="Z1684:AA1703" ca="1" si="1037">RAND()</f>
        <v>0.29596849757736166</v>
      </c>
      <c r="AA1684" s="30">
        <f t="shared" ca="1" si="1037"/>
        <v>0.41394119285140507</v>
      </c>
      <c r="AB1684" s="30">
        <f ca="1">IF(Riskregister!$E$7="",0,COUNTIF(BH$4:BH$53,"&lt;"&amp;Z1684)*IF(AA1684&lt;0.5,Riskregister!$K$7+(Riskregister!$L$7-Riskregister!$K$7)*SQRT(AA1684/2),Riskregister!$L$7-(Riskregister!$L$7-Riskregister!$K$7)*SQRT((1-AA1684)/2)))</f>
        <v>1046145.3708674781</v>
      </c>
      <c r="AC1684" s="30">
        <f t="shared" ref="AC1684:AD1703" ca="1" si="1038">RAND()</f>
        <v>0.92006756784134813</v>
      </c>
      <c r="AD1684" s="30">
        <f t="shared" ca="1" si="1038"/>
        <v>0.17425244759804581</v>
      </c>
      <c r="AE1684" s="30">
        <f ca="1">IF(Riskregister!$E$8="",0,COUNTIF(BI$4:BI$53,"&lt;"&amp;AC1684)*IF(AD1684&lt;0.5,Riskregister!$K$8+(Riskregister!$L$8-Riskregister!$K$8)*SQRT(AD1684/2),Riskregister!$L$8-(Riskregister!$L$8-Riskregister!$K$8)*SQRT((1-AD1684)/2)))</f>
        <v>8436530.6236626972</v>
      </c>
      <c r="AF1684" s="30">
        <f t="shared" ref="AF1684:AG1703" ca="1" si="1039">RAND()</f>
        <v>0.71801303454248322</v>
      </c>
      <c r="AG1684" s="30">
        <f t="shared" ca="1" si="1039"/>
        <v>0.12391794135271039</v>
      </c>
      <c r="AH1684" s="30">
        <f>IF(Riskregister!$E$9="",0,COUNTIF(BJ$4:BJ$53,"&lt;"&amp;AF1684)*IF(AG1684&lt;0.5,Riskregister!$K$9+(Riskregister!$L$9-Riskregister!$K$9)*SQRT(AG1684/2),Riskregister!$L$9-(Riskregister!$L$9-Riskregister!$K$9)*SQRT((1-AG1684)/2)))</f>
        <v>0</v>
      </c>
      <c r="AI1684" s="30">
        <f t="shared" ref="AI1684:AJ1703" ca="1" si="1040">RAND()</f>
        <v>0.26099465613718642</v>
      </c>
      <c r="AJ1684" s="30">
        <f t="shared" ca="1" si="1040"/>
        <v>0.74629375285568</v>
      </c>
      <c r="AK1684" s="30">
        <f>IF(Riskregister!$E$10="",0,COUNTIF(BK$4:BK$53,"&lt;"&amp;AI1684)*IF(AJ1684&lt;0.5,Riskregister!$K$10+(Riskregister!$L$10-Riskregister!$K$10)*SQRT(AJ1684/2),Riskregister!$L$10-(Riskregister!$L$10-Riskregister!$K$10)*SQRT((1-AJ1684)/2)))</f>
        <v>0</v>
      </c>
      <c r="AL1684" s="30">
        <f t="shared" ref="AL1684:AM1703" ca="1" si="1041">RAND()</f>
        <v>0.63430982892653309</v>
      </c>
      <c r="AM1684" s="30">
        <f t="shared" ca="1" si="1041"/>
        <v>0.53586715320132661</v>
      </c>
      <c r="AN1684" s="30">
        <f>IF(Riskregister!$E$11="",0,COUNTIF(BL$4:BL$53,"&lt;"&amp;AL1684)*IF(AM1684&lt;0.5,Riskregister!$K$11+(Riskregister!$L$11-Riskregister!$K$11)*SQRT(AM1684/2),Riskregister!$L$11-(Riskregister!$L$11-Riskregister!$K$11)*SQRT((1-AM1684)/2)))</f>
        <v>0</v>
      </c>
      <c r="AO1684" s="30">
        <f t="shared" ref="AO1684:AP1703" ca="1" si="1042">RAND()</f>
        <v>0.15075265179243236</v>
      </c>
      <c r="AP1684" s="30">
        <f t="shared" ca="1" si="1042"/>
        <v>0.31701509685508866</v>
      </c>
      <c r="AQ1684" s="30">
        <f>IF(Riskregister!$E$12="",0,COUNTIF(BM$4:BM$53,"&lt;"&amp;AO1684)*IF(AP1684&lt;0.5,Riskregister!$K$12+(Riskregister!$L$12-Riskregister!$K$12)*SQRT(AP1684/2),Riskregister!$L$12-(Riskregister!$L$12-Riskregister!$K$12)*SQRT((1-AP1684)/2)))</f>
        <v>0</v>
      </c>
      <c r="AR1684" s="30">
        <f t="shared" ref="AR1684:AS1703" ca="1" si="1043">RAND()</f>
        <v>0.41265895674240582</v>
      </c>
      <c r="AS1684" s="30">
        <f t="shared" ca="1" si="1043"/>
        <v>0.49068043916475346</v>
      </c>
      <c r="AT1684" s="30">
        <f>IF(Riskregister!$E$13="",0,COUNTIF(BN$4:BN$53,"&lt;"&amp;AR1684)*IF(AS1684&lt;0.5,Riskregister!$K$13+(Riskregister!$L$13-Riskregister!$K$13)*SQRT(AS1684/2),Riskregister!$L$13-(Riskregister!$L$13-Riskregister!$K$13)*SQRT((1-AS1684)/2)))</f>
        <v>0</v>
      </c>
      <c r="AU1684" s="30">
        <f t="shared" ref="AU1684:AV1703" ca="1" si="1044">RAND()</f>
        <v>0.90556379329455272</v>
      </c>
      <c r="AV1684" s="30">
        <f t="shared" ca="1" si="1044"/>
        <v>0.70084702156867063</v>
      </c>
      <c r="AW1684" s="30">
        <f>IF(Riskregister!$E$14="",0,COUNTIF(BO$4:BO$53,"&lt;"&amp;AU1684)*IF(AV1684&lt;0.5,Riskregister!$K$14+(Riskregister!$L$14-Riskregister!$K$14)*SQRT(AV1684/2),Riskregister!$L$14-(Riskregister!$L$14-Riskregister!$K$14)*SQRT((1-AV1684)/2)))</f>
        <v>0</v>
      </c>
      <c r="AX1684" s="30">
        <f t="shared" ref="AX1684:AY1703" ca="1" si="1045">RAND()</f>
        <v>0.86614919879963437</v>
      </c>
      <c r="AY1684" s="30">
        <f t="shared" ca="1" si="1045"/>
        <v>0.59043929307758758</v>
      </c>
      <c r="AZ1684" s="30">
        <f>IF(Riskregister!$E$15="",0,COUNTIF(BP$4:BP$53,"&lt;"&amp;AX1684)*IF(AY1684&lt;0.5,Riskregister!$K$15+(Riskregister!$L$15-Riskregister!$K$15)*SQRT(AY1684/2),Riskregister!$L$15-(Riskregister!$L$15-Riskregister!$K$15)*SQRT((1-AY1684)/2)))</f>
        <v>0</v>
      </c>
      <c r="BA1684" s="30">
        <f t="shared" ref="BA1684:BB1703" ca="1" si="1046">RAND()</f>
        <v>0.77172756638389151</v>
      </c>
      <c r="BB1684" s="30">
        <f t="shared" ca="1" si="1046"/>
        <v>0.16227243975914252</v>
      </c>
      <c r="BC1684" s="30">
        <f>IF(Riskregister!$E$16="",0,COUNTIF(BQ$4:BQ$53,"&lt;"&amp;BA1684)*IF(BB1684&lt;0.5,Riskregister!$K$16+(Riskregister!$L$16-Riskregister!$K$16)*SQRT(BB1684/2),Riskregister!$L$16-(Riskregister!$L$16-Riskregister!$K$16)*SQRT((1-BB1684)/2)))</f>
        <v>0</v>
      </c>
      <c r="BD1684" s="30">
        <f t="shared" ca="1" si="1034"/>
        <v>10483143.439350966</v>
      </c>
    </row>
    <row r="1685" spans="20:56" x14ac:dyDescent="0.35">
      <c r="T1685" s="30">
        <f t="shared" ca="1" si="1035"/>
        <v>0.6589711698201145</v>
      </c>
      <c r="U1685" s="30">
        <f t="shared" ca="1" si="1035"/>
        <v>0.38591771311805445</v>
      </c>
      <c r="V1685" s="30">
        <f ca="1">IF(Riskregister!$E$5="",0,COUNTIF(BF$4:BF$53,"&lt;"&amp;T1685)*IF(U1685&lt;0.5,Riskregister!$K$5+(Riskregister!$L$5-Riskregister!$K$5)*SQRT(U1685/2),Riskregister!$L$5-(Riskregister!$L$5-Riskregister!$K$5)*SQRT((1-U1685)/2)))</f>
        <v>1390687.4826701432</v>
      </c>
      <c r="W1685" s="30">
        <f t="shared" ca="1" si="1036"/>
        <v>0.91918218754958225</v>
      </c>
      <c r="X1685" s="30">
        <f t="shared" ca="1" si="1036"/>
        <v>0.22774248608002845</v>
      </c>
      <c r="Y1685" s="30">
        <f ca="1">IF(Riskregister!$E$6="",0,COUNTIF(BG$4:BG$53,"&lt;"&amp;W1685)*IF(X1685&lt;0.5,Riskregister!$K$6+(Riskregister!$L$6-Riskregister!$K$6)*SQRT(X1685/2),Riskregister!$L$6-(Riskregister!$L$6-Riskregister!$K$6)*SQRT((1-X1685)/2)))</f>
        <v>3229626.5637324466</v>
      </c>
      <c r="Z1685" s="30">
        <f t="shared" ca="1" si="1037"/>
        <v>0.6614295360939747</v>
      </c>
      <c r="AA1685" s="30">
        <f t="shared" ca="1" si="1037"/>
        <v>0.24843502746831547</v>
      </c>
      <c r="AB1685" s="30">
        <f ca="1">IF(Riskregister!$E$7="",0,COUNTIF(BH$4:BH$53,"&lt;"&amp;Z1685)*IF(AA1685&lt;0.5,Riskregister!$K$7+(Riskregister!$L$7-Riskregister!$K$7)*SQRT(AA1685/2),Riskregister!$L$7-(Riskregister!$L$7-Riskregister!$K$7)*SQRT((1-AA1685)/2)))</f>
        <v>1213490.374115011</v>
      </c>
      <c r="AC1685" s="30">
        <f t="shared" ca="1" si="1038"/>
        <v>0.44483446742797206</v>
      </c>
      <c r="AD1685" s="30">
        <f t="shared" ca="1" si="1038"/>
        <v>0.10451226130777802</v>
      </c>
      <c r="AE1685" s="30">
        <f ca="1">IF(Riskregister!$E$8="",0,COUNTIF(BI$4:BI$53,"&lt;"&amp;AC1685)*IF(AD1685&lt;0.5,Riskregister!$K$8+(Riskregister!$L$8-Riskregister!$K$8)*SQRT(AD1685/2),Riskregister!$L$8-(Riskregister!$L$8-Riskregister!$K$8)*SQRT((1-AD1685)/2)))</f>
        <v>2748802.3884428348</v>
      </c>
      <c r="AF1685" s="30">
        <f t="shared" ca="1" si="1039"/>
        <v>0.30813246289374463</v>
      </c>
      <c r="AG1685" s="30">
        <f t="shared" ca="1" si="1039"/>
        <v>0.20094237078882848</v>
      </c>
      <c r="AH1685" s="30">
        <f>IF(Riskregister!$E$9="",0,COUNTIF(BJ$4:BJ$53,"&lt;"&amp;AF1685)*IF(AG1685&lt;0.5,Riskregister!$K$9+(Riskregister!$L$9-Riskregister!$K$9)*SQRT(AG1685/2),Riskregister!$L$9-(Riskregister!$L$9-Riskregister!$K$9)*SQRT((1-AG1685)/2)))</f>
        <v>0</v>
      </c>
      <c r="AI1685" s="30">
        <f t="shared" ca="1" si="1040"/>
        <v>4.9568522069648568E-2</v>
      </c>
      <c r="AJ1685" s="30">
        <f t="shared" ca="1" si="1040"/>
        <v>0.50323924024475741</v>
      </c>
      <c r="AK1685" s="30">
        <f>IF(Riskregister!$E$10="",0,COUNTIF(BK$4:BK$53,"&lt;"&amp;AI1685)*IF(AJ1685&lt;0.5,Riskregister!$K$10+(Riskregister!$L$10-Riskregister!$K$10)*SQRT(AJ1685/2),Riskregister!$L$10-(Riskregister!$L$10-Riskregister!$K$10)*SQRT((1-AJ1685)/2)))</f>
        <v>0</v>
      </c>
      <c r="AL1685" s="30">
        <f t="shared" ca="1" si="1041"/>
        <v>0.86133238677552748</v>
      </c>
      <c r="AM1685" s="30">
        <f t="shared" ca="1" si="1041"/>
        <v>0.50643643003223759</v>
      </c>
      <c r="AN1685" s="30">
        <f>IF(Riskregister!$E$11="",0,COUNTIF(BL$4:BL$53,"&lt;"&amp;AL1685)*IF(AM1685&lt;0.5,Riskregister!$K$11+(Riskregister!$L$11-Riskregister!$K$11)*SQRT(AM1685/2),Riskregister!$L$11-(Riskregister!$L$11-Riskregister!$K$11)*SQRT((1-AM1685)/2)))</f>
        <v>0</v>
      </c>
      <c r="AO1685" s="30">
        <f t="shared" ca="1" si="1042"/>
        <v>3.1720147529158194E-2</v>
      </c>
      <c r="AP1685" s="30">
        <f t="shared" ca="1" si="1042"/>
        <v>0.81394167570119802</v>
      </c>
      <c r="AQ1685" s="30">
        <f>IF(Riskregister!$E$12="",0,COUNTIF(BM$4:BM$53,"&lt;"&amp;AO1685)*IF(AP1685&lt;0.5,Riskregister!$K$12+(Riskregister!$L$12-Riskregister!$K$12)*SQRT(AP1685/2),Riskregister!$L$12-(Riskregister!$L$12-Riskregister!$K$12)*SQRT((1-AP1685)/2)))</f>
        <v>0</v>
      </c>
      <c r="AR1685" s="30">
        <f t="shared" ca="1" si="1043"/>
        <v>0.91296856553711225</v>
      </c>
      <c r="AS1685" s="30">
        <f t="shared" ca="1" si="1043"/>
        <v>0.74112283213986441</v>
      </c>
      <c r="AT1685" s="30">
        <f>IF(Riskregister!$E$13="",0,COUNTIF(BN$4:BN$53,"&lt;"&amp;AR1685)*IF(AS1685&lt;0.5,Riskregister!$K$13+(Riskregister!$L$13-Riskregister!$K$13)*SQRT(AS1685/2),Riskregister!$L$13-(Riskregister!$L$13-Riskregister!$K$13)*SQRT((1-AS1685)/2)))</f>
        <v>0</v>
      </c>
      <c r="AU1685" s="30">
        <f t="shared" ca="1" si="1044"/>
        <v>9.7094011627911758E-2</v>
      </c>
      <c r="AV1685" s="30">
        <f t="shared" ca="1" si="1044"/>
        <v>0.69195779668433832</v>
      </c>
      <c r="AW1685" s="30">
        <f>IF(Riskregister!$E$14="",0,COUNTIF(BO$4:BO$53,"&lt;"&amp;AU1685)*IF(AV1685&lt;0.5,Riskregister!$K$14+(Riskregister!$L$14-Riskregister!$K$14)*SQRT(AV1685/2),Riskregister!$L$14-(Riskregister!$L$14-Riskregister!$K$14)*SQRT((1-AV1685)/2)))</f>
        <v>0</v>
      </c>
      <c r="AX1685" s="30">
        <f t="shared" ca="1" si="1045"/>
        <v>0.46620010959650104</v>
      </c>
      <c r="AY1685" s="30">
        <f t="shared" ca="1" si="1045"/>
        <v>0.82721747391405487</v>
      </c>
      <c r="AZ1685" s="30">
        <f>IF(Riskregister!$E$15="",0,COUNTIF(BP$4:BP$53,"&lt;"&amp;AX1685)*IF(AY1685&lt;0.5,Riskregister!$K$15+(Riskregister!$L$15-Riskregister!$K$15)*SQRT(AY1685/2),Riskregister!$L$15-(Riskregister!$L$15-Riskregister!$K$15)*SQRT((1-AY1685)/2)))</f>
        <v>0</v>
      </c>
      <c r="BA1685" s="30">
        <f t="shared" ca="1" si="1046"/>
        <v>0.29034349826349048</v>
      </c>
      <c r="BB1685" s="30">
        <f t="shared" ca="1" si="1046"/>
        <v>0.98910728969227568</v>
      </c>
      <c r="BC1685" s="30">
        <f>IF(Riskregister!$E$16="",0,COUNTIF(BQ$4:BQ$53,"&lt;"&amp;BA1685)*IF(BB1685&lt;0.5,Riskregister!$K$16+(Riskregister!$L$16-Riskregister!$K$16)*SQRT(BB1685/2),Riskregister!$L$16-(Riskregister!$L$16-Riskregister!$K$16)*SQRT((1-BB1685)/2)))</f>
        <v>0</v>
      </c>
      <c r="BD1685" s="30">
        <f t="shared" ca="1" si="1034"/>
        <v>8582606.8089604359</v>
      </c>
    </row>
    <row r="1686" spans="20:56" x14ac:dyDescent="0.35">
      <c r="T1686" s="30">
        <f t="shared" ca="1" si="1035"/>
        <v>0.83678229756238542</v>
      </c>
      <c r="U1686" s="30">
        <f t="shared" ca="1" si="1035"/>
        <v>0.2220838453149715</v>
      </c>
      <c r="V1686" s="30">
        <f ca="1">IF(Riskregister!$E$5="",0,COUNTIF(BF$4:BF$53,"&lt;"&amp;T1686)*IF(U1686&lt;0.5,Riskregister!$K$5+(Riskregister!$L$5-Riskregister!$K$5)*SQRT(U1686/2),Riskregister!$L$5-(Riskregister!$L$5-Riskregister!$K$5)*SQRT((1-U1686)/2)))</f>
        <v>1499766.452606091</v>
      </c>
      <c r="W1686" s="30">
        <f t="shared" ca="1" si="1036"/>
        <v>0.64723862314485947</v>
      </c>
      <c r="X1686" s="30">
        <f t="shared" ca="1" si="1036"/>
        <v>0.86151329340652416</v>
      </c>
      <c r="Y1686" s="30">
        <f ca="1">IF(Riskregister!$E$6="",0,COUNTIF(BG$4:BG$53,"&lt;"&amp;W1686)*IF(X1686&lt;0.5,Riskregister!$K$6+(Riskregister!$L$6-Riskregister!$K$6)*SQRT(X1686/2),Riskregister!$L$6-(Riskregister!$L$6-Riskregister!$K$6)*SQRT((1-X1686)/2)))</f>
        <v>3052691.254803523</v>
      </c>
      <c r="Z1686" s="30">
        <f t="shared" ca="1" si="1037"/>
        <v>0.85774384161161754</v>
      </c>
      <c r="AA1686" s="30">
        <f t="shared" ca="1" si="1037"/>
        <v>0.91973443212899852</v>
      </c>
      <c r="AB1686" s="30">
        <f ca="1">IF(Riskregister!$E$7="",0,COUNTIF(BH$4:BH$53,"&lt;"&amp;Z1686)*IF(AA1686&lt;0.5,Riskregister!$K$7+(Riskregister!$L$7-Riskregister!$K$7)*SQRT(AA1686/2),Riskregister!$L$7-(Riskregister!$L$7-Riskregister!$K$7)*SQRT((1-AA1686)/2)))</f>
        <v>2968955.1928745424</v>
      </c>
      <c r="AC1686" s="30">
        <f t="shared" ca="1" si="1038"/>
        <v>0.9375790694484637</v>
      </c>
      <c r="AD1686" s="30">
        <f t="shared" ca="1" si="1038"/>
        <v>0.8642299144596759</v>
      </c>
      <c r="AE1686" s="30">
        <f ca="1">IF(Riskregister!$E$8="",0,COUNTIF(BI$4:BI$53,"&lt;"&amp;AC1686)*IF(AD1686&lt;0.5,Riskregister!$K$8+(Riskregister!$L$8-Riskregister!$K$8)*SQRT(AD1686/2),Riskregister!$L$8-(Riskregister!$L$8-Riskregister!$K$8)*SQRT((1-AD1686)/2)))</f>
        <v>22652558.172224589</v>
      </c>
      <c r="AF1686" s="30">
        <f t="shared" ca="1" si="1039"/>
        <v>0.37862856221959817</v>
      </c>
      <c r="AG1686" s="30">
        <f t="shared" ca="1" si="1039"/>
        <v>0.36518844086562785</v>
      </c>
      <c r="AH1686" s="30">
        <f>IF(Riskregister!$E$9="",0,COUNTIF(BJ$4:BJ$53,"&lt;"&amp;AF1686)*IF(AG1686&lt;0.5,Riskregister!$K$9+(Riskregister!$L$9-Riskregister!$K$9)*SQRT(AG1686/2),Riskregister!$L$9-(Riskregister!$L$9-Riskregister!$K$9)*SQRT((1-AG1686)/2)))</f>
        <v>0</v>
      </c>
      <c r="AI1686" s="30">
        <f t="shared" ca="1" si="1040"/>
        <v>0.34605788074301624</v>
      </c>
      <c r="AJ1686" s="30">
        <f t="shared" ca="1" si="1040"/>
        <v>0.96052028035393067</v>
      </c>
      <c r="AK1686" s="30">
        <f>IF(Riskregister!$E$10="",0,COUNTIF(BK$4:BK$53,"&lt;"&amp;AI1686)*IF(AJ1686&lt;0.5,Riskregister!$K$10+(Riskregister!$L$10-Riskregister!$K$10)*SQRT(AJ1686/2),Riskregister!$L$10-(Riskregister!$L$10-Riskregister!$K$10)*SQRT((1-AJ1686)/2)))</f>
        <v>0</v>
      </c>
      <c r="AL1686" s="30">
        <f t="shared" ca="1" si="1041"/>
        <v>0.32613619037055963</v>
      </c>
      <c r="AM1686" s="30">
        <f t="shared" ca="1" si="1041"/>
        <v>0.4144087993200003</v>
      </c>
      <c r="AN1686" s="30">
        <f>IF(Riskregister!$E$11="",0,COUNTIF(BL$4:BL$53,"&lt;"&amp;AL1686)*IF(AM1686&lt;0.5,Riskregister!$K$11+(Riskregister!$L$11-Riskregister!$K$11)*SQRT(AM1686/2),Riskregister!$L$11-(Riskregister!$L$11-Riskregister!$K$11)*SQRT((1-AM1686)/2)))</f>
        <v>0</v>
      </c>
      <c r="AO1686" s="30">
        <f t="shared" ca="1" si="1042"/>
        <v>0.43663108276054263</v>
      </c>
      <c r="AP1686" s="30">
        <f t="shared" ca="1" si="1042"/>
        <v>9.7069223034069729E-2</v>
      </c>
      <c r="AQ1686" s="30">
        <f>IF(Riskregister!$E$12="",0,COUNTIF(BM$4:BM$53,"&lt;"&amp;AO1686)*IF(AP1686&lt;0.5,Riskregister!$K$12+(Riskregister!$L$12-Riskregister!$K$12)*SQRT(AP1686/2),Riskregister!$L$12-(Riskregister!$L$12-Riskregister!$K$12)*SQRT((1-AP1686)/2)))</f>
        <v>0</v>
      </c>
      <c r="AR1686" s="30">
        <f t="shared" ca="1" si="1043"/>
        <v>0.94062524480415532</v>
      </c>
      <c r="AS1686" s="30">
        <f t="shared" ca="1" si="1043"/>
        <v>0.89462701598110195</v>
      </c>
      <c r="AT1686" s="30">
        <f>IF(Riskregister!$E$13="",0,COUNTIF(BN$4:BN$53,"&lt;"&amp;AR1686)*IF(AS1686&lt;0.5,Riskregister!$K$13+(Riskregister!$L$13-Riskregister!$K$13)*SQRT(AS1686/2),Riskregister!$L$13-(Riskregister!$L$13-Riskregister!$K$13)*SQRT((1-AS1686)/2)))</f>
        <v>0</v>
      </c>
      <c r="AU1686" s="30">
        <f t="shared" ca="1" si="1044"/>
        <v>0.51467191712874549</v>
      </c>
      <c r="AV1686" s="30">
        <f t="shared" ca="1" si="1044"/>
        <v>0.98364007072785709</v>
      </c>
      <c r="AW1686" s="30">
        <f>IF(Riskregister!$E$14="",0,COUNTIF(BO$4:BO$53,"&lt;"&amp;AU1686)*IF(AV1686&lt;0.5,Riskregister!$K$14+(Riskregister!$L$14-Riskregister!$K$14)*SQRT(AV1686/2),Riskregister!$L$14-(Riskregister!$L$14-Riskregister!$K$14)*SQRT((1-AV1686)/2)))</f>
        <v>0</v>
      </c>
      <c r="AX1686" s="30">
        <f t="shared" ca="1" si="1045"/>
        <v>3.6093810936856707E-2</v>
      </c>
      <c r="AY1686" s="30">
        <f t="shared" ca="1" si="1045"/>
        <v>0.42365703527054521</v>
      </c>
      <c r="AZ1686" s="30">
        <f>IF(Riskregister!$E$15="",0,COUNTIF(BP$4:BP$53,"&lt;"&amp;AX1686)*IF(AY1686&lt;0.5,Riskregister!$K$15+(Riskregister!$L$15-Riskregister!$K$15)*SQRT(AY1686/2),Riskregister!$L$15-(Riskregister!$L$15-Riskregister!$K$15)*SQRT((1-AY1686)/2)))</f>
        <v>0</v>
      </c>
      <c r="BA1686" s="30">
        <f t="shared" ca="1" si="1046"/>
        <v>0.78965604277092072</v>
      </c>
      <c r="BB1686" s="30">
        <f t="shared" ca="1" si="1046"/>
        <v>0.29417873679281847</v>
      </c>
      <c r="BC1686" s="30">
        <f>IF(Riskregister!$E$16="",0,COUNTIF(BQ$4:BQ$53,"&lt;"&amp;BA1686)*IF(BB1686&lt;0.5,Riskregister!$K$16+(Riskregister!$L$16-Riskregister!$K$16)*SQRT(BB1686/2),Riskregister!$L$16-(Riskregister!$L$16-Riskregister!$K$16)*SQRT((1-BB1686)/2)))</f>
        <v>0</v>
      </c>
      <c r="BD1686" s="30">
        <f t="shared" ca="1" si="1034"/>
        <v>30173971.072508745</v>
      </c>
    </row>
    <row r="1687" spans="20:56" x14ac:dyDescent="0.35">
      <c r="T1687" s="30">
        <f t="shared" ca="1" si="1035"/>
        <v>9.8729244720054177E-2</v>
      </c>
      <c r="U1687" s="30">
        <f t="shared" ca="1" si="1035"/>
        <v>0.55995090746873077</v>
      </c>
      <c r="V1687" s="30">
        <f ca="1">IF(Riskregister!$E$5="",0,COUNTIF(BF$4:BF$53,"&lt;"&amp;T1687)*IF(U1687&lt;0.5,Riskregister!$K$5+(Riskregister!$L$5-Riskregister!$K$5)*SQRT(U1687/2),Riskregister!$L$5-(Riskregister!$L$5-Riskregister!$K$5)*SQRT((1-U1687)/2)))</f>
        <v>388919.51625318127</v>
      </c>
      <c r="W1687" s="30">
        <f t="shared" ca="1" si="1036"/>
        <v>0.65399721035095759</v>
      </c>
      <c r="X1687" s="30">
        <f t="shared" ca="1" si="1036"/>
        <v>0.71575407146213699</v>
      </c>
      <c r="Y1687" s="30">
        <f ca="1">IF(Riskregister!$E$6="",0,COUNTIF(BG$4:BG$53,"&lt;"&amp;W1687)*IF(X1687&lt;0.5,Riskregister!$K$6+(Riskregister!$L$6-Riskregister!$K$6)*SQRT(X1687/2),Riskregister!$L$6-(Riskregister!$L$6-Riskregister!$K$6)*SQRT((1-X1687)/2)))</f>
        <v>2642828.8181200754</v>
      </c>
      <c r="Z1687" s="30">
        <f t="shared" ca="1" si="1037"/>
        <v>7.7091378266371691E-2</v>
      </c>
      <c r="AA1687" s="30">
        <f t="shared" ca="1" si="1037"/>
        <v>0.78855777022047047</v>
      </c>
      <c r="AB1687" s="30">
        <f ca="1">IF(Riskregister!$E$7="",0,COUNTIF(BH$4:BH$53,"&lt;"&amp;Z1687)*IF(AA1687&lt;0.5,Riskregister!$K$7+(Riskregister!$L$7-Riskregister!$K$7)*SQRT(AA1687/2),Riskregister!$L$7-(Riskregister!$L$7-Riskregister!$K$7)*SQRT((1-AA1687)/2)))</f>
        <v>858594.77279050683</v>
      </c>
      <c r="AC1687" s="30">
        <f t="shared" ca="1" si="1038"/>
        <v>0.15519724974636151</v>
      </c>
      <c r="AD1687" s="30">
        <f t="shared" ca="1" si="1038"/>
        <v>0.84652740387183956</v>
      </c>
      <c r="AE1687" s="30">
        <f ca="1">IF(Riskregister!$E$8="",0,COUNTIF(BI$4:BI$53,"&lt;"&amp;AC1687)*IF(AD1687&lt;0.5,Riskregister!$K$8+(Riskregister!$L$8-Riskregister!$K$8)*SQRT(AD1687/2),Riskregister!$L$8-(Riskregister!$L$8-Riskregister!$K$8)*SQRT((1-AD1687)/2)))</f>
        <v>3698038.0864881137</v>
      </c>
      <c r="AF1687" s="30">
        <f t="shared" ca="1" si="1039"/>
        <v>0.79575145377878886</v>
      </c>
      <c r="AG1687" s="30">
        <f t="shared" ca="1" si="1039"/>
        <v>5.9384978358304585E-2</v>
      </c>
      <c r="AH1687" s="30">
        <f>IF(Riskregister!$E$9="",0,COUNTIF(BJ$4:BJ$53,"&lt;"&amp;AF1687)*IF(AG1687&lt;0.5,Riskregister!$K$9+(Riskregister!$L$9-Riskregister!$K$9)*SQRT(AG1687/2),Riskregister!$L$9-(Riskregister!$L$9-Riskregister!$K$9)*SQRT((1-AG1687)/2)))</f>
        <v>0</v>
      </c>
      <c r="AI1687" s="30">
        <f t="shared" ca="1" si="1040"/>
        <v>0.24356417554444598</v>
      </c>
      <c r="AJ1687" s="30">
        <f t="shared" ca="1" si="1040"/>
        <v>3.2332897493004831E-2</v>
      </c>
      <c r="AK1687" s="30">
        <f>IF(Riskregister!$E$10="",0,COUNTIF(BK$4:BK$53,"&lt;"&amp;AI1687)*IF(AJ1687&lt;0.5,Riskregister!$K$10+(Riskregister!$L$10-Riskregister!$K$10)*SQRT(AJ1687/2),Riskregister!$L$10-(Riskregister!$L$10-Riskregister!$K$10)*SQRT((1-AJ1687)/2)))</f>
        <v>0</v>
      </c>
      <c r="AL1687" s="30">
        <f t="shared" ca="1" si="1041"/>
        <v>0.72647080416601795</v>
      </c>
      <c r="AM1687" s="30">
        <f t="shared" ca="1" si="1041"/>
        <v>0.10498035155513741</v>
      </c>
      <c r="AN1687" s="30">
        <f>IF(Riskregister!$E$11="",0,COUNTIF(BL$4:BL$53,"&lt;"&amp;AL1687)*IF(AM1687&lt;0.5,Riskregister!$K$11+(Riskregister!$L$11-Riskregister!$K$11)*SQRT(AM1687/2),Riskregister!$L$11-(Riskregister!$L$11-Riskregister!$K$11)*SQRT((1-AM1687)/2)))</f>
        <v>0</v>
      </c>
      <c r="AO1687" s="30">
        <f t="shared" ca="1" si="1042"/>
        <v>0.14165876381483267</v>
      </c>
      <c r="AP1687" s="30">
        <f t="shared" ca="1" si="1042"/>
        <v>0.10742509839924774</v>
      </c>
      <c r="AQ1687" s="30">
        <f>IF(Riskregister!$E$12="",0,COUNTIF(BM$4:BM$53,"&lt;"&amp;AO1687)*IF(AP1687&lt;0.5,Riskregister!$K$12+(Riskregister!$L$12-Riskregister!$K$12)*SQRT(AP1687/2),Riskregister!$L$12-(Riskregister!$L$12-Riskregister!$K$12)*SQRT((1-AP1687)/2)))</f>
        <v>0</v>
      </c>
      <c r="AR1687" s="30">
        <f t="shared" ca="1" si="1043"/>
        <v>0.67662932870975734</v>
      </c>
      <c r="AS1687" s="30">
        <f t="shared" ca="1" si="1043"/>
        <v>0.80516455593873071</v>
      </c>
      <c r="AT1687" s="30">
        <f>IF(Riskregister!$E$13="",0,COUNTIF(BN$4:BN$53,"&lt;"&amp;AR1687)*IF(AS1687&lt;0.5,Riskregister!$K$13+(Riskregister!$L$13-Riskregister!$K$13)*SQRT(AS1687/2),Riskregister!$L$13-(Riskregister!$L$13-Riskregister!$K$13)*SQRT((1-AS1687)/2)))</f>
        <v>0</v>
      </c>
      <c r="AU1687" s="30">
        <f t="shared" ca="1" si="1044"/>
        <v>0.74891235624043651</v>
      </c>
      <c r="AV1687" s="30">
        <f t="shared" ca="1" si="1044"/>
        <v>0.502916278228555</v>
      </c>
      <c r="AW1687" s="30">
        <f>IF(Riskregister!$E$14="",0,COUNTIF(BO$4:BO$53,"&lt;"&amp;AU1687)*IF(AV1687&lt;0.5,Riskregister!$K$14+(Riskregister!$L$14-Riskregister!$K$14)*SQRT(AV1687/2),Riskregister!$L$14-(Riskregister!$L$14-Riskregister!$K$14)*SQRT((1-AV1687)/2)))</f>
        <v>0</v>
      </c>
      <c r="AX1687" s="30">
        <f t="shared" ca="1" si="1045"/>
        <v>0.5576083147551858</v>
      </c>
      <c r="AY1687" s="30">
        <f t="shared" ca="1" si="1045"/>
        <v>0.14727598876801651</v>
      </c>
      <c r="AZ1687" s="30">
        <f>IF(Riskregister!$E$15="",0,COUNTIF(BP$4:BP$53,"&lt;"&amp;AX1687)*IF(AY1687&lt;0.5,Riskregister!$K$15+(Riskregister!$L$15-Riskregister!$K$15)*SQRT(AY1687/2),Riskregister!$L$15-(Riskregister!$L$15-Riskregister!$K$15)*SQRT((1-AY1687)/2)))</f>
        <v>0</v>
      </c>
      <c r="BA1687" s="30">
        <f t="shared" ca="1" si="1046"/>
        <v>7.4838764430577909E-2</v>
      </c>
      <c r="BB1687" s="30">
        <f t="shared" ca="1" si="1046"/>
        <v>2.1725249609982789E-2</v>
      </c>
      <c r="BC1687" s="30">
        <f>IF(Riskregister!$E$16="",0,COUNTIF(BQ$4:BQ$53,"&lt;"&amp;BA1687)*IF(BB1687&lt;0.5,Riskregister!$K$16+(Riskregister!$L$16-Riskregister!$K$16)*SQRT(BB1687/2),Riskregister!$L$16-(Riskregister!$L$16-Riskregister!$K$16)*SQRT((1-BB1687)/2)))</f>
        <v>0</v>
      </c>
      <c r="BD1687" s="30">
        <f t="shared" ca="1" si="1034"/>
        <v>7588381.1936518773</v>
      </c>
    </row>
    <row r="1688" spans="20:56" x14ac:dyDescent="0.35">
      <c r="T1688" s="30">
        <f t="shared" ca="1" si="1035"/>
        <v>0.65573858203093649</v>
      </c>
      <c r="U1688" s="30">
        <f t="shared" ca="1" si="1035"/>
        <v>2.1862571977202538E-3</v>
      </c>
      <c r="V1688" s="30">
        <f ca="1">IF(Riskregister!$E$5="",0,COUNTIF(BF$4:BF$53,"&lt;"&amp;T1688)*IF(U1688&lt;0.5,Riskregister!$K$5+(Riskregister!$L$5-Riskregister!$K$5)*SQRT(U1688/2),Riskregister!$L$5-(Riskregister!$L$5-Riskregister!$K$5)*SQRT((1-U1688)/2)))</f>
        <v>659512.49163248681</v>
      </c>
      <c r="W1688" s="30">
        <f t="shared" ca="1" si="1036"/>
        <v>0.6517538584020105</v>
      </c>
      <c r="X1688" s="30">
        <f t="shared" ca="1" si="1036"/>
        <v>0.75293563050482382</v>
      </c>
      <c r="Y1688" s="30">
        <f ca="1">IF(Riskregister!$E$6="",0,COUNTIF(BG$4:BG$53,"&lt;"&amp;W1688)*IF(X1688&lt;0.5,Riskregister!$K$6+(Riskregister!$L$6-Riskregister!$K$6)*SQRT(X1688/2),Riskregister!$L$6-(Riskregister!$L$6-Riskregister!$K$6)*SQRT((1-X1688)/2)))</f>
        <v>2734702.7565315962</v>
      </c>
      <c r="Z1688" s="30">
        <f t="shared" ca="1" si="1037"/>
        <v>0.68019169366115595</v>
      </c>
      <c r="AA1688" s="30">
        <f t="shared" ca="1" si="1037"/>
        <v>0.69645489566850005</v>
      </c>
      <c r="AB1688" s="30">
        <f ca="1">IF(Riskregister!$E$7="",0,COUNTIF(BH$4:BH$53,"&lt;"&amp;Z1688)*IF(AA1688&lt;0.5,Riskregister!$K$7+(Riskregister!$L$7-Riskregister!$K$7)*SQRT(AA1688/2),Riskregister!$L$7-(Riskregister!$L$7-Riskregister!$K$7)*SQRT((1-AA1688)/2)))</f>
        <v>1845529.0762024678</v>
      </c>
      <c r="AC1688" s="30">
        <f t="shared" ca="1" si="1038"/>
        <v>0.12688749064362126</v>
      </c>
      <c r="AD1688" s="30">
        <f t="shared" ca="1" si="1038"/>
        <v>0.21324185136015839</v>
      </c>
      <c r="AE1688" s="30">
        <f ca="1">IF(Riskregister!$E$8="",0,COUNTIF(BI$4:BI$53,"&lt;"&amp;AC1688)*IF(AD1688&lt;0.5,Riskregister!$K$8+(Riskregister!$L$8-Riskregister!$K$8)*SQRT(AD1688/2),Riskregister!$L$8-(Riskregister!$L$8-Riskregister!$K$8)*SQRT((1-AD1688)/2)))</f>
        <v>1834684.4132501476</v>
      </c>
      <c r="AF1688" s="30">
        <f t="shared" ca="1" si="1039"/>
        <v>0.56065804477169079</v>
      </c>
      <c r="AG1688" s="30">
        <f t="shared" ca="1" si="1039"/>
        <v>0.10795654300949997</v>
      </c>
      <c r="AH1688" s="30">
        <f>IF(Riskregister!$E$9="",0,COUNTIF(BJ$4:BJ$53,"&lt;"&amp;AF1688)*IF(AG1688&lt;0.5,Riskregister!$K$9+(Riskregister!$L$9-Riskregister!$K$9)*SQRT(AG1688/2),Riskregister!$L$9-(Riskregister!$L$9-Riskregister!$K$9)*SQRT((1-AG1688)/2)))</f>
        <v>0</v>
      </c>
      <c r="AI1688" s="30">
        <f t="shared" ca="1" si="1040"/>
        <v>0.1249636280171369</v>
      </c>
      <c r="AJ1688" s="30">
        <f t="shared" ca="1" si="1040"/>
        <v>0.97707487707751695</v>
      </c>
      <c r="AK1688" s="30">
        <f>IF(Riskregister!$E$10="",0,COUNTIF(BK$4:BK$53,"&lt;"&amp;AI1688)*IF(AJ1688&lt;0.5,Riskregister!$K$10+(Riskregister!$L$10-Riskregister!$K$10)*SQRT(AJ1688/2),Riskregister!$L$10-(Riskregister!$L$10-Riskregister!$K$10)*SQRT((1-AJ1688)/2)))</f>
        <v>0</v>
      </c>
      <c r="AL1688" s="30">
        <f t="shared" ca="1" si="1041"/>
        <v>7.7116366289199378E-3</v>
      </c>
      <c r="AM1688" s="30">
        <f t="shared" ca="1" si="1041"/>
        <v>8.214302602931578E-2</v>
      </c>
      <c r="AN1688" s="30">
        <f>IF(Riskregister!$E$11="",0,COUNTIF(BL$4:BL$53,"&lt;"&amp;AL1688)*IF(AM1688&lt;0.5,Riskregister!$K$11+(Riskregister!$L$11-Riskregister!$K$11)*SQRT(AM1688/2),Riskregister!$L$11-(Riskregister!$L$11-Riskregister!$K$11)*SQRT((1-AM1688)/2)))</f>
        <v>0</v>
      </c>
      <c r="AO1688" s="30">
        <f t="shared" ca="1" si="1042"/>
        <v>0.85192346633655558</v>
      </c>
      <c r="AP1688" s="30">
        <f t="shared" ca="1" si="1042"/>
        <v>0.38887166125918382</v>
      </c>
      <c r="AQ1688" s="30">
        <f>IF(Riskregister!$E$12="",0,COUNTIF(BM$4:BM$53,"&lt;"&amp;AO1688)*IF(AP1688&lt;0.5,Riskregister!$K$12+(Riskregister!$L$12-Riskregister!$K$12)*SQRT(AP1688/2),Riskregister!$L$12-(Riskregister!$L$12-Riskregister!$K$12)*SQRT((1-AP1688)/2)))</f>
        <v>0</v>
      </c>
      <c r="AR1688" s="30">
        <f t="shared" ca="1" si="1043"/>
        <v>0.81472276275892719</v>
      </c>
      <c r="AS1688" s="30">
        <f t="shared" ca="1" si="1043"/>
        <v>0.14722564522522374</v>
      </c>
      <c r="AT1688" s="30">
        <f>IF(Riskregister!$E$13="",0,COUNTIF(BN$4:BN$53,"&lt;"&amp;AR1688)*IF(AS1688&lt;0.5,Riskregister!$K$13+(Riskregister!$L$13-Riskregister!$K$13)*SQRT(AS1688/2),Riskregister!$L$13-(Riskregister!$L$13-Riskregister!$K$13)*SQRT((1-AS1688)/2)))</f>
        <v>0</v>
      </c>
      <c r="AU1688" s="30">
        <f t="shared" ca="1" si="1044"/>
        <v>0.69057532811851008</v>
      </c>
      <c r="AV1688" s="30">
        <f t="shared" ca="1" si="1044"/>
        <v>0.56959976996013684</v>
      </c>
      <c r="AW1688" s="30">
        <f>IF(Riskregister!$E$14="",0,COUNTIF(BO$4:BO$53,"&lt;"&amp;AU1688)*IF(AV1688&lt;0.5,Riskregister!$K$14+(Riskregister!$L$14-Riskregister!$K$14)*SQRT(AV1688/2),Riskregister!$L$14-(Riskregister!$L$14-Riskregister!$K$14)*SQRT((1-AV1688)/2)))</f>
        <v>0</v>
      </c>
      <c r="AX1688" s="30">
        <f t="shared" ca="1" si="1045"/>
        <v>0.39864950895646822</v>
      </c>
      <c r="AY1688" s="30">
        <f t="shared" ca="1" si="1045"/>
        <v>0.64328093142714604</v>
      </c>
      <c r="AZ1688" s="30">
        <f>IF(Riskregister!$E$15="",0,COUNTIF(BP$4:BP$53,"&lt;"&amp;AX1688)*IF(AY1688&lt;0.5,Riskregister!$K$15+(Riskregister!$L$15-Riskregister!$K$15)*SQRT(AY1688/2),Riskregister!$L$15-(Riskregister!$L$15-Riskregister!$K$15)*SQRT((1-AY1688)/2)))</f>
        <v>0</v>
      </c>
      <c r="BA1688" s="30">
        <f t="shared" ca="1" si="1046"/>
        <v>0.82562574107387277</v>
      </c>
      <c r="BB1688" s="30">
        <f t="shared" ca="1" si="1046"/>
        <v>0.7059265708733905</v>
      </c>
      <c r="BC1688" s="30">
        <f>IF(Riskregister!$E$16="",0,COUNTIF(BQ$4:BQ$53,"&lt;"&amp;BA1688)*IF(BB1688&lt;0.5,Riskregister!$K$16+(Riskregister!$L$16-Riskregister!$K$16)*SQRT(BB1688/2),Riskregister!$L$16-(Riskregister!$L$16-Riskregister!$K$16)*SQRT((1-BB1688)/2)))</f>
        <v>0</v>
      </c>
      <c r="BD1688" s="30">
        <f t="shared" ca="1" si="1034"/>
        <v>7074428.7376166983</v>
      </c>
    </row>
    <row r="1689" spans="20:56" x14ac:dyDescent="0.35">
      <c r="T1689" s="30">
        <f t="shared" ca="1" si="1035"/>
        <v>0.41769558601332035</v>
      </c>
      <c r="U1689" s="30">
        <f t="shared" ca="1" si="1035"/>
        <v>0.77990875349469169</v>
      </c>
      <c r="V1689" s="30">
        <f ca="1">IF(Riskregister!$E$5="",0,COUNTIF(BF$4:BF$53,"&lt;"&amp;T1689)*IF(U1689&lt;0.5,Riskregister!$K$5+(Riskregister!$L$5-Riskregister!$K$5)*SQRT(U1689/2),Riskregister!$L$5-(Riskregister!$L$5-Riskregister!$K$5)*SQRT((1-U1689)/2)))</f>
        <v>1352162.8104121296</v>
      </c>
      <c r="W1689" s="30">
        <f t="shared" ca="1" si="1036"/>
        <v>9.9525414861774131E-2</v>
      </c>
      <c r="X1689" s="30">
        <f t="shared" ca="1" si="1036"/>
        <v>6.370121512142235E-2</v>
      </c>
      <c r="Y1689" s="30">
        <f ca="1">IF(Riskregister!$E$6="",0,COUNTIF(BG$4:BG$53,"&lt;"&amp;W1689)*IF(X1689&lt;0.5,Riskregister!$K$6+(Riskregister!$L$6-Riskregister!$K$6)*SQRT(X1689/2),Riskregister!$L$6-(Riskregister!$L$6-Riskregister!$K$6)*SQRT((1-X1689)/2)))</f>
        <v>0</v>
      </c>
      <c r="Z1689" s="30">
        <f t="shared" ca="1" si="1037"/>
        <v>0.81087742050813338</v>
      </c>
      <c r="AA1689" s="30">
        <f t="shared" ca="1" si="1037"/>
        <v>0.27841054890135686</v>
      </c>
      <c r="AB1689" s="30">
        <f ca="1">IF(Riskregister!$E$7="",0,COUNTIF(BH$4:BH$53,"&lt;"&amp;Z1689)*IF(AA1689&lt;0.5,Riskregister!$K$7+(Riskregister!$L$7-Riskregister!$K$7)*SQRT(AA1689/2),Riskregister!$L$7-(Riskregister!$L$7-Riskregister!$K$7)*SQRT((1-AA1689)/2)))</f>
        <v>1444686.2455748706</v>
      </c>
      <c r="AC1689" s="30">
        <f t="shared" ca="1" si="1038"/>
        <v>0.49378729467024896</v>
      </c>
      <c r="AD1689" s="30">
        <f t="shared" ca="1" si="1038"/>
        <v>0.36281670338655669</v>
      </c>
      <c r="AE1689" s="30">
        <f ca="1">IF(Riskregister!$E$8="",0,COUNTIF(BI$4:BI$53,"&lt;"&amp;AC1689)*IF(AD1689&lt;0.5,Riskregister!$K$8+(Riskregister!$L$8-Riskregister!$K$8)*SQRT(AD1689/2),Riskregister!$L$8-(Riskregister!$L$8-Riskregister!$K$8)*SQRT((1-AD1689)/2)))</f>
        <v>6905480.3638127614</v>
      </c>
      <c r="AF1689" s="30">
        <f t="shared" ca="1" si="1039"/>
        <v>0.22115746089283428</v>
      </c>
      <c r="AG1689" s="30">
        <f t="shared" ca="1" si="1039"/>
        <v>0.97412954646858363</v>
      </c>
      <c r="AH1689" s="30">
        <f>IF(Riskregister!$E$9="",0,COUNTIF(BJ$4:BJ$53,"&lt;"&amp;AF1689)*IF(AG1689&lt;0.5,Riskregister!$K$9+(Riskregister!$L$9-Riskregister!$K$9)*SQRT(AG1689/2),Riskregister!$L$9-(Riskregister!$L$9-Riskregister!$K$9)*SQRT((1-AG1689)/2)))</f>
        <v>0</v>
      </c>
      <c r="AI1689" s="30">
        <f t="shared" ca="1" si="1040"/>
        <v>0.53354738525571777</v>
      </c>
      <c r="AJ1689" s="30">
        <f t="shared" ca="1" si="1040"/>
        <v>0.53685619766010506</v>
      </c>
      <c r="AK1689" s="30">
        <f>IF(Riskregister!$E$10="",0,COUNTIF(BK$4:BK$53,"&lt;"&amp;AI1689)*IF(AJ1689&lt;0.5,Riskregister!$K$10+(Riskregister!$L$10-Riskregister!$K$10)*SQRT(AJ1689/2),Riskregister!$L$10-(Riskregister!$L$10-Riskregister!$K$10)*SQRT((1-AJ1689)/2)))</f>
        <v>0</v>
      </c>
      <c r="AL1689" s="30">
        <f t="shared" ca="1" si="1041"/>
        <v>0.56964918815153198</v>
      </c>
      <c r="AM1689" s="30">
        <f t="shared" ca="1" si="1041"/>
        <v>0.22566480175901849</v>
      </c>
      <c r="AN1689" s="30">
        <f>IF(Riskregister!$E$11="",0,COUNTIF(BL$4:BL$53,"&lt;"&amp;AL1689)*IF(AM1689&lt;0.5,Riskregister!$K$11+(Riskregister!$L$11-Riskregister!$K$11)*SQRT(AM1689/2),Riskregister!$L$11-(Riskregister!$L$11-Riskregister!$K$11)*SQRT((1-AM1689)/2)))</f>
        <v>0</v>
      </c>
      <c r="AO1689" s="30">
        <f t="shared" ca="1" si="1042"/>
        <v>0.89293671629520988</v>
      </c>
      <c r="AP1689" s="30">
        <f t="shared" ca="1" si="1042"/>
        <v>0.9975070664791762</v>
      </c>
      <c r="AQ1689" s="30">
        <f>IF(Riskregister!$E$12="",0,COUNTIF(BM$4:BM$53,"&lt;"&amp;AO1689)*IF(AP1689&lt;0.5,Riskregister!$K$12+(Riskregister!$L$12-Riskregister!$K$12)*SQRT(AP1689/2),Riskregister!$L$12-(Riskregister!$L$12-Riskregister!$K$12)*SQRT((1-AP1689)/2)))</f>
        <v>0</v>
      </c>
      <c r="AR1689" s="30">
        <f t="shared" ca="1" si="1043"/>
        <v>0.1275424266060371</v>
      </c>
      <c r="AS1689" s="30">
        <f t="shared" ca="1" si="1043"/>
        <v>5.5790342147692629E-2</v>
      </c>
      <c r="AT1689" s="30">
        <f>IF(Riskregister!$E$13="",0,COUNTIF(BN$4:BN$53,"&lt;"&amp;AR1689)*IF(AS1689&lt;0.5,Riskregister!$K$13+(Riskregister!$L$13-Riskregister!$K$13)*SQRT(AS1689/2),Riskregister!$L$13-(Riskregister!$L$13-Riskregister!$K$13)*SQRT((1-AS1689)/2)))</f>
        <v>0</v>
      </c>
      <c r="AU1689" s="30">
        <f t="shared" ca="1" si="1044"/>
        <v>0.10823303973810916</v>
      </c>
      <c r="AV1689" s="30">
        <f t="shared" ca="1" si="1044"/>
        <v>0.49691680764183255</v>
      </c>
      <c r="AW1689" s="30">
        <f>IF(Riskregister!$E$14="",0,COUNTIF(BO$4:BO$53,"&lt;"&amp;AU1689)*IF(AV1689&lt;0.5,Riskregister!$K$14+(Riskregister!$L$14-Riskregister!$K$14)*SQRT(AV1689/2),Riskregister!$L$14-(Riskregister!$L$14-Riskregister!$K$14)*SQRT((1-AV1689)/2)))</f>
        <v>0</v>
      </c>
      <c r="AX1689" s="30">
        <f t="shared" ca="1" si="1045"/>
        <v>8.6489651200423956E-2</v>
      </c>
      <c r="AY1689" s="30">
        <f t="shared" ca="1" si="1045"/>
        <v>0.80776619343783163</v>
      </c>
      <c r="AZ1689" s="30">
        <f>IF(Riskregister!$E$15="",0,COUNTIF(BP$4:BP$53,"&lt;"&amp;AX1689)*IF(AY1689&lt;0.5,Riskregister!$K$15+(Riskregister!$L$15-Riskregister!$K$15)*SQRT(AY1689/2),Riskregister!$L$15-(Riskregister!$L$15-Riskregister!$K$15)*SQRT((1-AY1689)/2)))</f>
        <v>0</v>
      </c>
      <c r="BA1689" s="30">
        <f t="shared" ca="1" si="1046"/>
        <v>2.2229516384576042E-2</v>
      </c>
      <c r="BB1689" s="30">
        <f t="shared" ca="1" si="1046"/>
        <v>0.15805393382834432</v>
      </c>
      <c r="BC1689" s="30">
        <f>IF(Riskregister!$E$16="",0,COUNTIF(BQ$4:BQ$53,"&lt;"&amp;BA1689)*IF(BB1689&lt;0.5,Riskregister!$K$16+(Riskregister!$L$16-Riskregister!$K$16)*SQRT(BB1689/2),Riskregister!$L$16-(Riskregister!$L$16-Riskregister!$K$16)*SQRT((1-BB1689)/2)))</f>
        <v>0</v>
      </c>
      <c r="BD1689" s="30">
        <f t="shared" ca="1" si="1034"/>
        <v>9702329.4197997618</v>
      </c>
    </row>
    <row r="1690" spans="20:56" x14ac:dyDescent="0.35">
      <c r="T1690" s="30">
        <f t="shared" ca="1" si="1035"/>
        <v>0.95118947515605068</v>
      </c>
      <c r="U1690" s="30">
        <f t="shared" ca="1" si="1035"/>
        <v>0.30254351871980467</v>
      </c>
      <c r="V1690" s="30">
        <f ca="1">IF(Riskregister!$E$5="",0,COUNTIF(BF$4:BF$53,"&lt;"&amp;T1690)*IF(U1690&lt;0.5,Riskregister!$K$5+(Riskregister!$L$5-Riskregister!$K$5)*SQRT(U1690/2),Riskregister!$L$5-(Riskregister!$L$5-Riskregister!$K$5)*SQRT((1-U1690)/2)))</f>
        <v>2275150.6161483293</v>
      </c>
      <c r="W1690" s="30">
        <f t="shared" ca="1" si="1036"/>
        <v>0.36165778922619363</v>
      </c>
      <c r="X1690" s="30">
        <f t="shared" ca="1" si="1036"/>
        <v>0.59784515315990394</v>
      </c>
      <c r="Y1690" s="30">
        <f ca="1">IF(Riskregister!$E$6="",0,COUNTIF(BG$4:BG$53,"&lt;"&amp;W1690)*IF(X1690&lt;0.5,Riskregister!$K$6+(Riskregister!$L$6-Riskregister!$K$6)*SQRT(X1690/2),Riskregister!$L$6-(Riskregister!$L$6-Riskregister!$K$6)*SQRT((1-X1690)/2)))</f>
        <v>1192850.1676386497</v>
      </c>
      <c r="Z1690" s="30">
        <f t="shared" ca="1" si="1037"/>
        <v>0.47437436749633433</v>
      </c>
      <c r="AA1690" s="30">
        <f t="shared" ca="1" si="1037"/>
        <v>0.3680270298698094</v>
      </c>
      <c r="AB1690" s="30">
        <f ca="1">IF(Riskregister!$E$7="",0,COUNTIF(BH$4:BH$53,"&lt;"&amp;Z1690)*IF(AA1690&lt;0.5,Riskregister!$K$7+(Riskregister!$L$7-Riskregister!$K$7)*SQRT(AA1690/2),Riskregister!$L$7-(Riskregister!$L$7-Riskregister!$K$7)*SQRT((1-AA1690)/2)))</f>
        <v>1200832.7263498644</v>
      </c>
      <c r="AC1690" s="30">
        <f t="shared" ca="1" si="1038"/>
        <v>0.99909310603609325</v>
      </c>
      <c r="AD1690" s="30">
        <f t="shared" ca="1" si="1038"/>
        <v>0.94475427276235113</v>
      </c>
      <c r="AE1690" s="30">
        <f ca="1">IF(Riskregister!$E$8="",0,COUNTIF(BI$4:BI$53,"&lt;"&amp;AC1690)*IF(AD1690&lt;0.5,Riskregister!$K$8+(Riskregister!$L$8-Riskregister!$K$8)*SQRT(AD1690/2),Riskregister!$L$8-(Riskregister!$L$8-Riskregister!$K$8)*SQRT((1-AD1690)/2)))</f>
        <v>37969686.092034981</v>
      </c>
      <c r="AF1690" s="30">
        <f t="shared" ca="1" si="1039"/>
        <v>0.46130752450515122</v>
      </c>
      <c r="AG1690" s="30">
        <f t="shared" ca="1" si="1039"/>
        <v>0.83508157803456629</v>
      </c>
      <c r="AH1690" s="30">
        <f>IF(Riskregister!$E$9="",0,COUNTIF(BJ$4:BJ$53,"&lt;"&amp;AF1690)*IF(AG1690&lt;0.5,Riskregister!$K$9+(Riskregister!$L$9-Riskregister!$K$9)*SQRT(AG1690/2),Riskregister!$L$9-(Riskregister!$L$9-Riskregister!$K$9)*SQRT((1-AG1690)/2)))</f>
        <v>0</v>
      </c>
      <c r="AI1690" s="30">
        <f t="shared" ca="1" si="1040"/>
        <v>0.323077932713976</v>
      </c>
      <c r="AJ1690" s="30">
        <f t="shared" ca="1" si="1040"/>
        <v>0.14147667583350909</v>
      </c>
      <c r="AK1690" s="30">
        <f>IF(Riskregister!$E$10="",0,COUNTIF(BK$4:BK$53,"&lt;"&amp;AI1690)*IF(AJ1690&lt;0.5,Riskregister!$K$10+(Riskregister!$L$10-Riskregister!$K$10)*SQRT(AJ1690/2),Riskregister!$L$10-(Riskregister!$L$10-Riskregister!$K$10)*SQRT((1-AJ1690)/2)))</f>
        <v>0</v>
      </c>
      <c r="AL1690" s="30">
        <f t="shared" ca="1" si="1041"/>
        <v>0.84603909184870074</v>
      </c>
      <c r="AM1690" s="30">
        <f t="shared" ca="1" si="1041"/>
        <v>0.77531500615105453</v>
      </c>
      <c r="AN1690" s="30">
        <f>IF(Riskregister!$E$11="",0,COUNTIF(BL$4:BL$53,"&lt;"&amp;AL1690)*IF(AM1690&lt;0.5,Riskregister!$K$11+(Riskregister!$L$11-Riskregister!$K$11)*SQRT(AM1690/2),Riskregister!$L$11-(Riskregister!$L$11-Riskregister!$K$11)*SQRT((1-AM1690)/2)))</f>
        <v>0</v>
      </c>
      <c r="AO1690" s="30">
        <f t="shared" ca="1" si="1042"/>
        <v>0.61392837368738662</v>
      </c>
      <c r="AP1690" s="30">
        <f t="shared" ca="1" si="1042"/>
        <v>0.37400765069065511</v>
      </c>
      <c r="AQ1690" s="30">
        <f>IF(Riskregister!$E$12="",0,COUNTIF(BM$4:BM$53,"&lt;"&amp;AO1690)*IF(AP1690&lt;0.5,Riskregister!$K$12+(Riskregister!$L$12-Riskregister!$K$12)*SQRT(AP1690/2),Riskregister!$L$12-(Riskregister!$L$12-Riskregister!$K$12)*SQRT((1-AP1690)/2)))</f>
        <v>0</v>
      </c>
      <c r="AR1690" s="30">
        <f t="shared" ca="1" si="1043"/>
        <v>0.47516196180533543</v>
      </c>
      <c r="AS1690" s="30">
        <f t="shared" ca="1" si="1043"/>
        <v>0.30720027359640778</v>
      </c>
      <c r="AT1690" s="30">
        <f>IF(Riskregister!$E$13="",0,COUNTIF(BN$4:BN$53,"&lt;"&amp;AR1690)*IF(AS1690&lt;0.5,Riskregister!$K$13+(Riskregister!$L$13-Riskregister!$K$13)*SQRT(AS1690/2),Riskregister!$L$13-(Riskregister!$L$13-Riskregister!$K$13)*SQRT((1-AS1690)/2)))</f>
        <v>0</v>
      </c>
      <c r="AU1690" s="30">
        <f t="shared" ca="1" si="1044"/>
        <v>0.19870254442053148</v>
      </c>
      <c r="AV1690" s="30">
        <f t="shared" ca="1" si="1044"/>
        <v>0.69531821388149706</v>
      </c>
      <c r="AW1690" s="30">
        <f>IF(Riskregister!$E$14="",0,COUNTIF(BO$4:BO$53,"&lt;"&amp;AU1690)*IF(AV1690&lt;0.5,Riskregister!$K$14+(Riskregister!$L$14-Riskregister!$K$14)*SQRT(AV1690/2),Riskregister!$L$14-(Riskregister!$L$14-Riskregister!$K$14)*SQRT((1-AV1690)/2)))</f>
        <v>0</v>
      </c>
      <c r="AX1690" s="30">
        <f t="shared" ca="1" si="1045"/>
        <v>0.74951952523029297</v>
      </c>
      <c r="AY1690" s="30">
        <f t="shared" ca="1" si="1045"/>
        <v>0.17933278792083696</v>
      </c>
      <c r="AZ1690" s="30">
        <f>IF(Riskregister!$E$15="",0,COUNTIF(BP$4:BP$53,"&lt;"&amp;AX1690)*IF(AY1690&lt;0.5,Riskregister!$K$15+(Riskregister!$L$15-Riskregister!$K$15)*SQRT(AY1690/2),Riskregister!$L$15-(Riskregister!$L$15-Riskregister!$K$15)*SQRT((1-AY1690)/2)))</f>
        <v>0</v>
      </c>
      <c r="BA1690" s="30">
        <f t="shared" ca="1" si="1046"/>
        <v>0.83670438328120311</v>
      </c>
      <c r="BB1690" s="30">
        <f t="shared" ca="1" si="1046"/>
        <v>0.97705014813003244</v>
      </c>
      <c r="BC1690" s="30">
        <f>IF(Riskregister!$E$16="",0,COUNTIF(BQ$4:BQ$53,"&lt;"&amp;BA1690)*IF(BB1690&lt;0.5,Riskregister!$K$16+(Riskregister!$L$16-Riskregister!$K$16)*SQRT(BB1690/2),Riskregister!$L$16-(Riskregister!$L$16-Riskregister!$K$16)*SQRT((1-BB1690)/2)))</f>
        <v>0</v>
      </c>
      <c r="BD1690" s="30">
        <f t="shared" ca="1" si="1034"/>
        <v>42638519.602171823</v>
      </c>
    </row>
    <row r="1691" spans="20:56" x14ac:dyDescent="0.35">
      <c r="T1691" s="30">
        <f t="shared" ca="1" si="1035"/>
        <v>0.94086927489293715</v>
      </c>
      <c r="U1691" s="30">
        <f t="shared" ca="1" si="1035"/>
        <v>0.1302950845858164</v>
      </c>
      <c r="V1691" s="30">
        <f ca="1">IF(Riskregister!$E$5="",0,COUNTIF(BF$4:BF$53,"&lt;"&amp;T1691)*IF(U1691&lt;0.5,Riskregister!$K$5+(Riskregister!$L$5-Riskregister!$K$5)*SQRT(U1691/2),Riskregister!$L$5-(Riskregister!$L$5-Riskregister!$K$5)*SQRT((1-U1691)/2)))</f>
        <v>1854006.5226112171</v>
      </c>
      <c r="W1691" s="30">
        <f t="shared" ca="1" si="1036"/>
        <v>0.41359290990573605</v>
      </c>
      <c r="X1691" s="30">
        <f t="shared" ca="1" si="1036"/>
        <v>0.95996558398246412</v>
      </c>
      <c r="Y1691" s="30">
        <f ca="1">IF(Riskregister!$E$6="",0,COUNTIF(BG$4:BG$53,"&lt;"&amp;W1691)*IF(X1691&lt;0.5,Riskregister!$K$6+(Riskregister!$L$6-Riskregister!$K$6)*SQRT(X1691/2),Riskregister!$L$6-(Riskregister!$L$6-Riskregister!$K$6)*SQRT((1-X1691)/2)))</f>
        <v>1745332.0712213488</v>
      </c>
      <c r="Z1691" s="30">
        <f t="shared" ca="1" si="1037"/>
        <v>0.92420590327846619</v>
      </c>
      <c r="AA1691" s="30">
        <f t="shared" ca="1" si="1037"/>
        <v>0.73736367115153645</v>
      </c>
      <c r="AB1691" s="30">
        <f ca="1">IF(Riskregister!$E$7="",0,COUNTIF(BH$4:BH$53,"&lt;"&amp;Z1691)*IF(AA1691&lt;0.5,Riskregister!$K$7+(Riskregister!$L$7-Riskregister!$K$7)*SQRT(AA1691/2),Riskregister!$L$7-(Riskregister!$L$7-Riskregister!$K$7)*SQRT((1-AA1691)/2)))</f>
        <v>2731675.3119974211</v>
      </c>
      <c r="AC1691" s="30">
        <f t="shared" ca="1" si="1038"/>
        <v>6.2573863856451029E-3</v>
      </c>
      <c r="AD1691" s="30">
        <f t="shared" ca="1" si="1038"/>
        <v>0.22940145596762296</v>
      </c>
      <c r="AE1691" s="30">
        <f ca="1">IF(Riskregister!$E$8="",0,COUNTIF(BI$4:BI$53,"&lt;"&amp;AC1691)*IF(AD1691&lt;0.5,Riskregister!$K$8+(Riskregister!$L$8-Riskregister!$K$8)*SQRT(AD1691/2),Riskregister!$L$8-(Riskregister!$L$8-Riskregister!$K$8)*SQRT((1-AD1691)/2)))</f>
        <v>0</v>
      </c>
      <c r="AF1691" s="30">
        <f t="shared" ca="1" si="1039"/>
        <v>0.70959052282236379</v>
      </c>
      <c r="AG1691" s="30">
        <f t="shared" ca="1" si="1039"/>
        <v>0.7002299381805408</v>
      </c>
      <c r="AH1691" s="30">
        <f>IF(Riskregister!$E$9="",0,COUNTIF(BJ$4:BJ$53,"&lt;"&amp;AF1691)*IF(AG1691&lt;0.5,Riskregister!$K$9+(Riskregister!$L$9-Riskregister!$K$9)*SQRT(AG1691/2),Riskregister!$L$9-(Riskregister!$L$9-Riskregister!$K$9)*SQRT((1-AG1691)/2)))</f>
        <v>0</v>
      </c>
      <c r="AI1691" s="30">
        <f t="shared" ca="1" si="1040"/>
        <v>0.50478647083837813</v>
      </c>
      <c r="AJ1691" s="30">
        <f t="shared" ca="1" si="1040"/>
        <v>0.923726475562341</v>
      </c>
      <c r="AK1691" s="30">
        <f>IF(Riskregister!$E$10="",0,COUNTIF(BK$4:BK$53,"&lt;"&amp;AI1691)*IF(AJ1691&lt;0.5,Riskregister!$K$10+(Riskregister!$L$10-Riskregister!$K$10)*SQRT(AJ1691/2),Riskregister!$L$10-(Riskregister!$L$10-Riskregister!$K$10)*SQRT((1-AJ1691)/2)))</f>
        <v>0</v>
      </c>
      <c r="AL1691" s="30">
        <f t="shared" ca="1" si="1041"/>
        <v>0.66723306202751531</v>
      </c>
      <c r="AM1691" s="30">
        <f t="shared" ca="1" si="1041"/>
        <v>0.99643435484391296</v>
      </c>
      <c r="AN1691" s="30">
        <f>IF(Riskregister!$E$11="",0,COUNTIF(BL$4:BL$53,"&lt;"&amp;AL1691)*IF(AM1691&lt;0.5,Riskregister!$K$11+(Riskregister!$L$11-Riskregister!$K$11)*SQRT(AM1691/2),Riskregister!$L$11-(Riskregister!$L$11-Riskregister!$K$11)*SQRT((1-AM1691)/2)))</f>
        <v>0</v>
      </c>
      <c r="AO1691" s="30">
        <f t="shared" ca="1" si="1042"/>
        <v>0.70901496564946687</v>
      </c>
      <c r="AP1691" s="30">
        <f t="shared" ca="1" si="1042"/>
        <v>6.5802537374261894E-2</v>
      </c>
      <c r="AQ1691" s="30">
        <f>IF(Riskregister!$E$12="",0,COUNTIF(BM$4:BM$53,"&lt;"&amp;AO1691)*IF(AP1691&lt;0.5,Riskregister!$K$12+(Riskregister!$L$12-Riskregister!$K$12)*SQRT(AP1691/2),Riskregister!$L$12-(Riskregister!$L$12-Riskregister!$K$12)*SQRT((1-AP1691)/2)))</f>
        <v>0</v>
      </c>
      <c r="AR1691" s="30">
        <f t="shared" ca="1" si="1043"/>
        <v>0.51686305588587789</v>
      </c>
      <c r="AS1691" s="30">
        <f t="shared" ca="1" si="1043"/>
        <v>7.9386709256176968E-2</v>
      </c>
      <c r="AT1691" s="30">
        <f>IF(Riskregister!$E$13="",0,COUNTIF(BN$4:BN$53,"&lt;"&amp;AR1691)*IF(AS1691&lt;0.5,Riskregister!$K$13+(Riskregister!$L$13-Riskregister!$K$13)*SQRT(AS1691/2),Riskregister!$L$13-(Riskregister!$L$13-Riskregister!$K$13)*SQRT((1-AS1691)/2)))</f>
        <v>0</v>
      </c>
      <c r="AU1691" s="30">
        <f t="shared" ca="1" si="1044"/>
        <v>0.8955593870816464</v>
      </c>
      <c r="AV1691" s="30">
        <f t="shared" ca="1" si="1044"/>
        <v>0.44155793404774635</v>
      </c>
      <c r="AW1691" s="30">
        <f>IF(Riskregister!$E$14="",0,COUNTIF(BO$4:BO$53,"&lt;"&amp;AU1691)*IF(AV1691&lt;0.5,Riskregister!$K$14+(Riskregister!$L$14-Riskregister!$K$14)*SQRT(AV1691/2),Riskregister!$L$14-(Riskregister!$L$14-Riskregister!$K$14)*SQRT((1-AV1691)/2)))</f>
        <v>0</v>
      </c>
      <c r="AX1691" s="30">
        <f t="shared" ca="1" si="1045"/>
        <v>0.73400254440907298</v>
      </c>
      <c r="AY1691" s="30">
        <f t="shared" ca="1" si="1045"/>
        <v>0.25203437936768958</v>
      </c>
      <c r="AZ1691" s="30">
        <f>IF(Riskregister!$E$15="",0,COUNTIF(BP$4:BP$53,"&lt;"&amp;AX1691)*IF(AY1691&lt;0.5,Riskregister!$K$15+(Riskregister!$L$15-Riskregister!$K$15)*SQRT(AY1691/2),Riskregister!$L$15-(Riskregister!$L$15-Riskregister!$K$15)*SQRT((1-AY1691)/2)))</f>
        <v>0</v>
      </c>
      <c r="BA1691" s="30">
        <f t="shared" ca="1" si="1046"/>
        <v>0.89220413943771648</v>
      </c>
      <c r="BB1691" s="30">
        <f t="shared" ca="1" si="1046"/>
        <v>0.9452083900254884</v>
      </c>
      <c r="BC1691" s="30">
        <f>IF(Riskregister!$E$16="",0,COUNTIF(BQ$4:BQ$53,"&lt;"&amp;BA1691)*IF(BB1691&lt;0.5,Riskregister!$K$16+(Riskregister!$L$16-Riskregister!$K$16)*SQRT(BB1691/2),Riskregister!$L$16-(Riskregister!$L$16-Riskregister!$K$16)*SQRT((1-BB1691)/2)))</f>
        <v>0</v>
      </c>
      <c r="BD1691" s="30">
        <f t="shared" ca="1" si="1034"/>
        <v>6331013.9058299866</v>
      </c>
    </row>
    <row r="1692" spans="20:56" x14ac:dyDescent="0.35">
      <c r="T1692" s="30">
        <f t="shared" ca="1" si="1035"/>
        <v>0.46186043046466108</v>
      </c>
      <c r="U1692" s="30">
        <f t="shared" ca="1" si="1035"/>
        <v>5.7032748590350568E-2</v>
      </c>
      <c r="V1692" s="30">
        <f ca="1">IF(Riskregister!$E$5="",0,COUNTIF(BF$4:BF$53,"&lt;"&amp;T1692)*IF(U1692&lt;0.5,Riskregister!$K$5+(Riskregister!$L$5-Riskregister!$K$5)*SQRT(U1692/2),Riskregister!$L$5-(Riskregister!$L$5-Riskregister!$K$5)*SQRT((1-U1692)/2)))</f>
        <v>677971.69156050263</v>
      </c>
      <c r="W1692" s="30">
        <f t="shared" ca="1" si="1036"/>
        <v>0.33007731289365982</v>
      </c>
      <c r="X1692" s="30">
        <f t="shared" ca="1" si="1036"/>
        <v>0.31195978039757055</v>
      </c>
      <c r="Y1692" s="30">
        <f ca="1">IF(Riskregister!$E$6="",0,COUNTIF(BG$4:BG$53,"&lt;"&amp;W1692)*IF(X1692&lt;0.5,Riskregister!$K$6+(Riskregister!$L$6-Riskregister!$K$6)*SQRT(X1692/2),Riskregister!$L$6-(Riskregister!$L$6-Riskregister!$K$6)*SQRT((1-X1692)/2)))</f>
        <v>910897.21074432717</v>
      </c>
      <c r="Z1692" s="30">
        <f t="shared" ca="1" si="1037"/>
        <v>0.64301773629042847</v>
      </c>
      <c r="AA1692" s="30">
        <f t="shared" ca="1" si="1037"/>
        <v>0.41255597292687685</v>
      </c>
      <c r="AB1692" s="30">
        <f ca="1">IF(Riskregister!$E$7="",0,COUNTIF(BH$4:BH$53,"&lt;"&amp;Z1692)*IF(AA1692&lt;0.5,Riskregister!$K$7+(Riskregister!$L$7-Riskregister!$K$7)*SQRT(AA1692/2),Riskregister!$L$7-(Riskregister!$L$7-Riskregister!$K$7)*SQRT((1-AA1692)/2)))</f>
        <v>1462736.9921714605</v>
      </c>
      <c r="AC1692" s="30">
        <f t="shared" ca="1" si="1038"/>
        <v>0.14799330972262492</v>
      </c>
      <c r="AD1692" s="30">
        <f t="shared" ca="1" si="1038"/>
        <v>0.65715279191132814</v>
      </c>
      <c r="AE1692" s="30">
        <f ca="1">IF(Riskregister!$E$8="",0,COUNTIF(BI$4:BI$53,"&lt;"&amp;AC1692)*IF(AD1692&lt;0.5,Riskregister!$K$8+(Riskregister!$L$8-Riskregister!$K$8)*SQRT(AD1692/2),Riskregister!$L$8-(Riskregister!$L$8-Riskregister!$K$8)*SQRT((1-AD1692)/2)))</f>
        <v>3054043.3166847262</v>
      </c>
      <c r="AF1692" s="30">
        <f t="shared" ca="1" si="1039"/>
        <v>5.6071505336301231E-2</v>
      </c>
      <c r="AG1692" s="30">
        <f t="shared" ca="1" si="1039"/>
        <v>0.27333269442274111</v>
      </c>
      <c r="AH1692" s="30">
        <f>IF(Riskregister!$E$9="",0,COUNTIF(BJ$4:BJ$53,"&lt;"&amp;AF1692)*IF(AG1692&lt;0.5,Riskregister!$K$9+(Riskregister!$L$9-Riskregister!$K$9)*SQRT(AG1692/2),Riskregister!$L$9-(Riskregister!$L$9-Riskregister!$K$9)*SQRT((1-AG1692)/2)))</f>
        <v>0</v>
      </c>
      <c r="AI1692" s="30">
        <f t="shared" ca="1" si="1040"/>
        <v>0.57556376521275332</v>
      </c>
      <c r="AJ1692" s="30">
        <f t="shared" ca="1" si="1040"/>
        <v>8.7750395220497435E-2</v>
      </c>
      <c r="AK1692" s="30">
        <f>IF(Riskregister!$E$10="",0,COUNTIF(BK$4:BK$53,"&lt;"&amp;AI1692)*IF(AJ1692&lt;0.5,Riskregister!$K$10+(Riskregister!$L$10-Riskregister!$K$10)*SQRT(AJ1692/2),Riskregister!$L$10-(Riskregister!$L$10-Riskregister!$K$10)*SQRT((1-AJ1692)/2)))</f>
        <v>0</v>
      </c>
      <c r="AL1692" s="30">
        <f t="shared" ca="1" si="1041"/>
        <v>0.56823665669262713</v>
      </c>
      <c r="AM1692" s="30">
        <f t="shared" ca="1" si="1041"/>
        <v>0.855581316740334</v>
      </c>
      <c r="AN1692" s="30">
        <f>IF(Riskregister!$E$11="",0,COUNTIF(BL$4:BL$53,"&lt;"&amp;AL1692)*IF(AM1692&lt;0.5,Riskregister!$K$11+(Riskregister!$L$11-Riskregister!$K$11)*SQRT(AM1692/2),Riskregister!$L$11-(Riskregister!$L$11-Riskregister!$K$11)*SQRT((1-AM1692)/2)))</f>
        <v>0</v>
      </c>
      <c r="AO1692" s="30">
        <f t="shared" ca="1" si="1042"/>
        <v>0.53756382261578539</v>
      </c>
      <c r="AP1692" s="30">
        <f t="shared" ca="1" si="1042"/>
        <v>0.94966667293337403</v>
      </c>
      <c r="AQ1692" s="30">
        <f>IF(Riskregister!$E$12="",0,COUNTIF(BM$4:BM$53,"&lt;"&amp;AO1692)*IF(AP1692&lt;0.5,Riskregister!$K$12+(Riskregister!$L$12-Riskregister!$K$12)*SQRT(AP1692/2),Riskregister!$L$12-(Riskregister!$L$12-Riskregister!$K$12)*SQRT((1-AP1692)/2)))</f>
        <v>0</v>
      </c>
      <c r="AR1692" s="30">
        <f t="shared" ca="1" si="1043"/>
        <v>0.17792944721653581</v>
      </c>
      <c r="AS1692" s="30">
        <f t="shared" ca="1" si="1043"/>
        <v>0.67814637054963478</v>
      </c>
      <c r="AT1692" s="30">
        <f>IF(Riskregister!$E$13="",0,COUNTIF(BN$4:BN$53,"&lt;"&amp;AR1692)*IF(AS1692&lt;0.5,Riskregister!$K$13+(Riskregister!$L$13-Riskregister!$K$13)*SQRT(AS1692/2),Riskregister!$L$13-(Riskregister!$L$13-Riskregister!$K$13)*SQRT((1-AS1692)/2)))</f>
        <v>0</v>
      </c>
      <c r="AU1692" s="30">
        <f t="shared" ca="1" si="1044"/>
        <v>0.78904601455756973</v>
      </c>
      <c r="AV1692" s="30">
        <f t="shared" ca="1" si="1044"/>
        <v>0.42606496505941771</v>
      </c>
      <c r="AW1692" s="30">
        <f>IF(Riskregister!$E$14="",0,COUNTIF(BO$4:BO$53,"&lt;"&amp;AU1692)*IF(AV1692&lt;0.5,Riskregister!$K$14+(Riskregister!$L$14-Riskregister!$K$14)*SQRT(AV1692/2),Riskregister!$L$14-(Riskregister!$L$14-Riskregister!$K$14)*SQRT((1-AV1692)/2)))</f>
        <v>0</v>
      </c>
      <c r="AX1692" s="30">
        <f t="shared" ca="1" si="1045"/>
        <v>0.97258808284740872</v>
      </c>
      <c r="AY1692" s="30">
        <f t="shared" ca="1" si="1045"/>
        <v>0.87648656750485976</v>
      </c>
      <c r="AZ1692" s="30">
        <f>IF(Riskregister!$E$15="",0,COUNTIF(BP$4:BP$53,"&lt;"&amp;AX1692)*IF(AY1692&lt;0.5,Riskregister!$K$15+(Riskregister!$L$15-Riskregister!$K$15)*SQRT(AY1692/2),Riskregister!$L$15-(Riskregister!$L$15-Riskregister!$K$15)*SQRT((1-AY1692)/2)))</f>
        <v>0</v>
      </c>
      <c r="BA1692" s="30">
        <f t="shared" ca="1" si="1046"/>
        <v>0.46862267116506917</v>
      </c>
      <c r="BB1692" s="30">
        <f t="shared" ca="1" si="1046"/>
        <v>0.47430842568470244</v>
      </c>
      <c r="BC1692" s="30">
        <f>IF(Riskregister!$E$16="",0,COUNTIF(BQ$4:BQ$53,"&lt;"&amp;BA1692)*IF(BB1692&lt;0.5,Riskregister!$K$16+(Riskregister!$L$16-Riskregister!$K$16)*SQRT(BB1692/2),Riskregister!$L$16-(Riskregister!$L$16-Riskregister!$K$16)*SQRT((1-BB1692)/2)))</f>
        <v>0</v>
      </c>
      <c r="BD1692" s="30">
        <f t="shared" ca="1" si="1034"/>
        <v>6105649.2111610165</v>
      </c>
    </row>
    <row r="1693" spans="20:56" x14ac:dyDescent="0.35">
      <c r="T1693" s="30">
        <f t="shared" ca="1" si="1035"/>
        <v>0.84197572797545517</v>
      </c>
      <c r="U1693" s="30">
        <f t="shared" ca="1" si="1035"/>
        <v>0.88995451857365071</v>
      </c>
      <c r="V1693" s="30">
        <f ca="1">IF(Riskregister!$E$5="",0,COUNTIF(BF$4:BF$53,"&lt;"&amp;T1693)*IF(U1693&lt;0.5,Riskregister!$K$5+(Riskregister!$L$5-Riskregister!$K$5)*SQRT(U1693/2),Riskregister!$L$5-(Riskregister!$L$5-Riskregister!$K$5)*SQRT((1-U1693)/2)))</f>
        <v>2472219.1507259412</v>
      </c>
      <c r="W1693" s="30">
        <f t="shared" ca="1" si="1036"/>
        <v>0.64920781659707494</v>
      </c>
      <c r="X1693" s="30">
        <f t="shared" ca="1" si="1036"/>
        <v>0.24300946052900219</v>
      </c>
      <c r="Y1693" s="30">
        <f ca="1">IF(Riskregister!$E$6="",0,COUNTIF(BG$4:BG$53,"&lt;"&amp;W1693)*IF(X1693&lt;0.5,Riskregister!$K$6+(Riskregister!$L$6-Riskregister!$K$6)*SQRT(X1693/2),Riskregister!$L$6-(Riskregister!$L$6-Riskregister!$K$6)*SQRT((1-X1693)/2)))</f>
        <v>1654871.0309143064</v>
      </c>
      <c r="Z1693" s="30">
        <f t="shared" ca="1" si="1037"/>
        <v>0.62595591553794105</v>
      </c>
      <c r="AA1693" s="30">
        <f t="shared" ca="1" si="1037"/>
        <v>0.62409700112200517</v>
      </c>
      <c r="AB1693" s="30">
        <f ca="1">IF(Riskregister!$E$7="",0,COUNTIF(BH$4:BH$53,"&lt;"&amp;Z1693)*IF(AA1693&lt;0.5,Riskregister!$K$7+(Riskregister!$L$7-Riskregister!$K$7)*SQRT(AA1693/2),Riskregister!$L$7-(Riskregister!$L$7-Riskregister!$K$7)*SQRT((1-AA1693)/2)))</f>
        <v>1737842.3490919149</v>
      </c>
      <c r="AC1693" s="30">
        <f t="shared" ca="1" si="1038"/>
        <v>0.87551898763337099</v>
      </c>
      <c r="AD1693" s="30">
        <f t="shared" ca="1" si="1038"/>
        <v>5.015019059664394E-2</v>
      </c>
      <c r="AE1693" s="30">
        <f ca="1">IF(Riskregister!$E$8="",0,COUNTIF(BI$4:BI$53,"&lt;"&amp;AC1693)*IF(AD1693&lt;0.5,Riskregister!$K$8+(Riskregister!$L$8-Riskregister!$K$8)*SQRT(AD1693/2),Riskregister!$L$8-(Riskregister!$L$8-Riskregister!$K$8)*SQRT((1-AD1693)/2)))</f>
        <v>5221252.6625450067</v>
      </c>
      <c r="AF1693" s="30">
        <f t="shared" ca="1" si="1039"/>
        <v>0.65668594298954819</v>
      </c>
      <c r="AG1693" s="30">
        <f t="shared" ca="1" si="1039"/>
        <v>0.23588306533757886</v>
      </c>
      <c r="AH1693" s="30">
        <f>IF(Riskregister!$E$9="",0,COUNTIF(BJ$4:BJ$53,"&lt;"&amp;AF1693)*IF(AG1693&lt;0.5,Riskregister!$K$9+(Riskregister!$L$9-Riskregister!$K$9)*SQRT(AG1693/2),Riskregister!$L$9-(Riskregister!$L$9-Riskregister!$K$9)*SQRT((1-AG1693)/2)))</f>
        <v>0</v>
      </c>
      <c r="AI1693" s="30">
        <f t="shared" ca="1" si="1040"/>
        <v>0.44651116683176351</v>
      </c>
      <c r="AJ1693" s="30">
        <f t="shared" ca="1" si="1040"/>
        <v>0.48105041925778613</v>
      </c>
      <c r="AK1693" s="30">
        <f>IF(Riskregister!$E$10="",0,COUNTIF(BK$4:BK$53,"&lt;"&amp;AI1693)*IF(AJ1693&lt;0.5,Riskregister!$K$10+(Riskregister!$L$10-Riskregister!$K$10)*SQRT(AJ1693/2),Riskregister!$L$10-(Riskregister!$L$10-Riskregister!$K$10)*SQRT((1-AJ1693)/2)))</f>
        <v>0</v>
      </c>
      <c r="AL1693" s="30">
        <f t="shared" ca="1" si="1041"/>
        <v>0.88239616548433075</v>
      </c>
      <c r="AM1693" s="30">
        <f t="shared" ca="1" si="1041"/>
        <v>0.43749065447745095</v>
      </c>
      <c r="AN1693" s="30">
        <f>IF(Riskregister!$E$11="",0,COUNTIF(BL$4:BL$53,"&lt;"&amp;AL1693)*IF(AM1693&lt;0.5,Riskregister!$K$11+(Riskregister!$L$11-Riskregister!$K$11)*SQRT(AM1693/2),Riskregister!$L$11-(Riskregister!$L$11-Riskregister!$K$11)*SQRT((1-AM1693)/2)))</f>
        <v>0</v>
      </c>
      <c r="AO1693" s="30">
        <f t="shared" ca="1" si="1042"/>
        <v>0.24801473351053716</v>
      </c>
      <c r="AP1693" s="30">
        <f t="shared" ca="1" si="1042"/>
        <v>1.4319581164378481E-2</v>
      </c>
      <c r="AQ1693" s="30">
        <f>IF(Riskregister!$E$12="",0,COUNTIF(BM$4:BM$53,"&lt;"&amp;AO1693)*IF(AP1693&lt;0.5,Riskregister!$K$12+(Riskregister!$L$12-Riskregister!$K$12)*SQRT(AP1693/2),Riskregister!$L$12-(Riskregister!$L$12-Riskregister!$K$12)*SQRT((1-AP1693)/2)))</f>
        <v>0</v>
      </c>
      <c r="AR1693" s="30">
        <f t="shared" ca="1" si="1043"/>
        <v>0.22800908973459688</v>
      </c>
      <c r="AS1693" s="30">
        <f t="shared" ca="1" si="1043"/>
        <v>0.41773198710781267</v>
      </c>
      <c r="AT1693" s="30">
        <f>IF(Riskregister!$E$13="",0,COUNTIF(BN$4:BN$53,"&lt;"&amp;AR1693)*IF(AS1693&lt;0.5,Riskregister!$K$13+(Riskregister!$L$13-Riskregister!$K$13)*SQRT(AS1693/2),Riskregister!$L$13-(Riskregister!$L$13-Riskregister!$K$13)*SQRT((1-AS1693)/2)))</f>
        <v>0</v>
      </c>
      <c r="AU1693" s="30">
        <f t="shared" ca="1" si="1044"/>
        <v>0.24854956188145694</v>
      </c>
      <c r="AV1693" s="30">
        <f t="shared" ca="1" si="1044"/>
        <v>0.99116323943308116</v>
      </c>
      <c r="AW1693" s="30">
        <f>IF(Riskregister!$E$14="",0,COUNTIF(BO$4:BO$53,"&lt;"&amp;AU1693)*IF(AV1693&lt;0.5,Riskregister!$K$14+(Riskregister!$L$14-Riskregister!$K$14)*SQRT(AV1693/2),Riskregister!$L$14-(Riskregister!$L$14-Riskregister!$K$14)*SQRT((1-AV1693)/2)))</f>
        <v>0</v>
      </c>
      <c r="AX1693" s="30">
        <f t="shared" ca="1" si="1045"/>
        <v>0.37197597831051787</v>
      </c>
      <c r="AY1693" s="30">
        <f t="shared" ca="1" si="1045"/>
        <v>0.84131694221372455</v>
      </c>
      <c r="AZ1693" s="30">
        <f>IF(Riskregister!$E$15="",0,COUNTIF(BP$4:BP$53,"&lt;"&amp;AX1693)*IF(AY1693&lt;0.5,Riskregister!$K$15+(Riskregister!$L$15-Riskregister!$K$15)*SQRT(AY1693/2),Riskregister!$L$15-(Riskregister!$L$15-Riskregister!$K$15)*SQRT((1-AY1693)/2)))</f>
        <v>0</v>
      </c>
      <c r="BA1693" s="30">
        <f t="shared" ca="1" si="1046"/>
        <v>0.80062062462351524</v>
      </c>
      <c r="BB1693" s="30">
        <f t="shared" ca="1" si="1046"/>
        <v>0.94525955875278556</v>
      </c>
      <c r="BC1693" s="30">
        <f>IF(Riskregister!$E$16="",0,COUNTIF(BQ$4:BQ$53,"&lt;"&amp;BA1693)*IF(BB1693&lt;0.5,Riskregister!$K$16+(Riskregister!$L$16-Riskregister!$K$16)*SQRT(BB1693/2),Riskregister!$L$16-(Riskregister!$L$16-Riskregister!$K$16)*SQRT((1-BB1693)/2)))</f>
        <v>0</v>
      </c>
      <c r="BD1693" s="30">
        <f t="shared" ca="1" si="1034"/>
        <v>11086185.193277169</v>
      </c>
    </row>
    <row r="1694" spans="20:56" x14ac:dyDescent="0.35">
      <c r="T1694" s="30">
        <f t="shared" ca="1" si="1035"/>
        <v>0.12515421239818803</v>
      </c>
      <c r="U1694" s="30">
        <f t="shared" ca="1" si="1035"/>
        <v>0.15084747776737506</v>
      </c>
      <c r="V1694" s="30">
        <f ca="1">IF(Riskregister!$E$5="",0,COUNTIF(BF$4:BF$53,"&lt;"&amp;T1694)*IF(U1694&lt;0.5,Riskregister!$K$5+(Riskregister!$L$5-Riskregister!$K$5)*SQRT(U1694/2),Riskregister!$L$5-(Riskregister!$L$5-Riskregister!$K$5)*SQRT((1-U1694)/2)))</f>
        <v>273585.22210987331</v>
      </c>
      <c r="W1694" s="30">
        <f t="shared" ca="1" si="1036"/>
        <v>0.22121277658903726</v>
      </c>
      <c r="X1694" s="30">
        <f t="shared" ca="1" si="1036"/>
        <v>0.66676156629930206</v>
      </c>
      <c r="Y1694" s="30">
        <f ca="1">IF(Riskregister!$E$6="",0,COUNTIF(BG$4:BG$53,"&lt;"&amp;W1694)*IF(X1694&lt;0.5,Riskregister!$K$6+(Riskregister!$L$6-Riskregister!$K$6)*SQRT(X1694/2),Riskregister!$L$6-(Riskregister!$L$6-Riskregister!$K$6)*SQRT((1-X1694)/2)))</f>
        <v>1265257.6896658731</v>
      </c>
      <c r="Z1694" s="30">
        <f t="shared" ca="1" si="1037"/>
        <v>0.77801530429481969</v>
      </c>
      <c r="AA1694" s="30">
        <f t="shared" ca="1" si="1037"/>
        <v>4.6347589255804955E-2</v>
      </c>
      <c r="AB1694" s="30">
        <f ca="1">IF(Riskregister!$E$7="",0,COUNTIF(BH$4:BH$53,"&lt;"&amp;Z1694)*IF(AA1694&lt;0.5,Riskregister!$K$7+(Riskregister!$L$7-Riskregister!$K$7)*SQRT(AA1694/2),Riskregister!$L$7-(Riskregister!$L$7-Riskregister!$K$7)*SQRT((1-AA1694)/2)))</f>
        <v>826242.36049782229</v>
      </c>
      <c r="AC1694" s="30">
        <f t="shared" ca="1" si="1038"/>
        <v>0.75525179652343144</v>
      </c>
      <c r="AD1694" s="30">
        <f t="shared" ca="1" si="1038"/>
        <v>0.55133450495448744</v>
      </c>
      <c r="AE1694" s="30">
        <f ca="1">IF(Riskregister!$E$8="",0,COUNTIF(BI$4:BI$53,"&lt;"&amp;AC1694)*IF(AD1694&lt;0.5,Riskregister!$K$8+(Riskregister!$L$8-Riskregister!$K$8)*SQRT(AD1694/2),Riskregister!$L$8-(Riskregister!$L$8-Riskregister!$K$8)*SQRT((1-AD1694)/2)))</f>
        <v>11095609.718546532</v>
      </c>
      <c r="AF1694" s="30">
        <f t="shared" ca="1" si="1039"/>
        <v>0.11573675929165084</v>
      </c>
      <c r="AG1694" s="30">
        <f t="shared" ca="1" si="1039"/>
        <v>0.15783027074293665</v>
      </c>
      <c r="AH1694" s="30">
        <f>IF(Riskregister!$E$9="",0,COUNTIF(BJ$4:BJ$53,"&lt;"&amp;AF1694)*IF(AG1694&lt;0.5,Riskregister!$K$9+(Riskregister!$L$9-Riskregister!$K$9)*SQRT(AG1694/2),Riskregister!$L$9-(Riskregister!$L$9-Riskregister!$K$9)*SQRT((1-AG1694)/2)))</f>
        <v>0</v>
      </c>
      <c r="AI1694" s="30">
        <f t="shared" ca="1" si="1040"/>
        <v>0.15387782939919636</v>
      </c>
      <c r="AJ1694" s="30">
        <f t="shared" ca="1" si="1040"/>
        <v>0.54901516711435616</v>
      </c>
      <c r="AK1694" s="30">
        <f>IF(Riskregister!$E$10="",0,COUNTIF(BK$4:BK$53,"&lt;"&amp;AI1694)*IF(AJ1694&lt;0.5,Riskregister!$K$10+(Riskregister!$L$10-Riskregister!$K$10)*SQRT(AJ1694/2),Riskregister!$L$10-(Riskregister!$L$10-Riskregister!$K$10)*SQRT((1-AJ1694)/2)))</f>
        <v>0</v>
      </c>
      <c r="AL1694" s="30">
        <f t="shared" ca="1" si="1041"/>
        <v>0.366420771504684</v>
      </c>
      <c r="AM1694" s="30">
        <f t="shared" ca="1" si="1041"/>
        <v>0.1002417230654844</v>
      </c>
      <c r="AN1694" s="30">
        <f>IF(Riskregister!$E$11="",0,COUNTIF(BL$4:BL$53,"&lt;"&amp;AL1694)*IF(AM1694&lt;0.5,Riskregister!$K$11+(Riskregister!$L$11-Riskregister!$K$11)*SQRT(AM1694/2),Riskregister!$L$11-(Riskregister!$L$11-Riskregister!$K$11)*SQRT((1-AM1694)/2)))</f>
        <v>0</v>
      </c>
      <c r="AO1694" s="30">
        <f t="shared" ca="1" si="1042"/>
        <v>0.14580682450494609</v>
      </c>
      <c r="AP1694" s="30">
        <f t="shared" ca="1" si="1042"/>
        <v>0.48007685070609851</v>
      </c>
      <c r="AQ1694" s="30">
        <f>IF(Riskregister!$E$12="",0,COUNTIF(BM$4:BM$53,"&lt;"&amp;AO1694)*IF(AP1694&lt;0.5,Riskregister!$K$12+(Riskregister!$L$12-Riskregister!$K$12)*SQRT(AP1694/2),Riskregister!$L$12-(Riskregister!$L$12-Riskregister!$K$12)*SQRT((1-AP1694)/2)))</f>
        <v>0</v>
      </c>
      <c r="AR1694" s="30">
        <f t="shared" ca="1" si="1043"/>
        <v>0.97106979320923548</v>
      </c>
      <c r="AS1694" s="30">
        <f t="shared" ca="1" si="1043"/>
        <v>0.69446044395634288</v>
      </c>
      <c r="AT1694" s="30">
        <f>IF(Riskregister!$E$13="",0,COUNTIF(BN$4:BN$53,"&lt;"&amp;AR1694)*IF(AS1694&lt;0.5,Riskregister!$K$13+(Riskregister!$L$13-Riskregister!$K$13)*SQRT(AS1694/2),Riskregister!$L$13-(Riskregister!$L$13-Riskregister!$K$13)*SQRT((1-AS1694)/2)))</f>
        <v>0</v>
      </c>
      <c r="AU1694" s="30">
        <f t="shared" ca="1" si="1044"/>
        <v>0.74695464797984645</v>
      </c>
      <c r="AV1694" s="30">
        <f t="shared" ca="1" si="1044"/>
        <v>0.59253217371716416</v>
      </c>
      <c r="AW1694" s="30">
        <f>IF(Riskregister!$E$14="",0,COUNTIF(BO$4:BO$53,"&lt;"&amp;AU1694)*IF(AV1694&lt;0.5,Riskregister!$K$14+(Riskregister!$L$14-Riskregister!$K$14)*SQRT(AV1694/2),Riskregister!$L$14-(Riskregister!$L$14-Riskregister!$K$14)*SQRT((1-AV1694)/2)))</f>
        <v>0</v>
      </c>
      <c r="AX1694" s="30">
        <f t="shared" ca="1" si="1045"/>
        <v>0.27853893695997112</v>
      </c>
      <c r="AY1694" s="30">
        <f t="shared" ca="1" si="1045"/>
        <v>0.5016337991955131</v>
      </c>
      <c r="AZ1694" s="30">
        <f>IF(Riskregister!$E$15="",0,COUNTIF(BP$4:BP$53,"&lt;"&amp;AX1694)*IF(AY1694&lt;0.5,Riskregister!$K$15+(Riskregister!$L$15-Riskregister!$K$15)*SQRT(AY1694/2),Riskregister!$L$15-(Riskregister!$L$15-Riskregister!$K$15)*SQRT((1-AY1694)/2)))</f>
        <v>0</v>
      </c>
      <c r="BA1694" s="30">
        <f t="shared" ca="1" si="1046"/>
        <v>0.20267318766610731</v>
      </c>
      <c r="BB1694" s="30">
        <f t="shared" ca="1" si="1046"/>
        <v>0.39315000875034445</v>
      </c>
      <c r="BC1694" s="30">
        <f>IF(Riskregister!$E$16="",0,COUNTIF(BQ$4:BQ$53,"&lt;"&amp;BA1694)*IF(BB1694&lt;0.5,Riskregister!$K$16+(Riskregister!$L$16-Riskregister!$K$16)*SQRT(BB1694/2),Riskregister!$L$16-(Riskregister!$L$16-Riskregister!$K$16)*SQRT((1-BB1694)/2)))</f>
        <v>0</v>
      </c>
      <c r="BD1694" s="30">
        <f t="shared" ca="1" si="1034"/>
        <v>13460694.990820101</v>
      </c>
    </row>
    <row r="1695" spans="20:56" x14ac:dyDescent="0.35">
      <c r="T1695" s="30">
        <f t="shared" ca="1" si="1035"/>
        <v>0.26457891357983965</v>
      </c>
      <c r="U1695" s="30">
        <f t="shared" ca="1" si="1035"/>
        <v>0.80531178668783399</v>
      </c>
      <c r="V1695" s="30">
        <f ca="1">IF(Riskregister!$E$5="",0,COUNTIF(BF$4:BF$53,"&lt;"&amp;T1695)*IF(U1695&lt;0.5,Riskregister!$K$5+(Riskregister!$L$5-Riskregister!$K$5)*SQRT(U1695/2),Riskregister!$L$5-(Riskregister!$L$5-Riskregister!$K$5)*SQRT((1-U1695)/2)))</f>
        <v>919199.84616915323</v>
      </c>
      <c r="W1695" s="30">
        <f t="shared" ca="1" si="1036"/>
        <v>0.61948551728513079</v>
      </c>
      <c r="X1695" s="30">
        <f t="shared" ca="1" si="1036"/>
        <v>0.17487984021749226</v>
      </c>
      <c r="Y1695" s="30">
        <f ca="1">IF(Riskregister!$E$6="",0,COUNTIF(BG$4:BG$53,"&lt;"&amp;W1695)*IF(X1695&lt;0.5,Riskregister!$K$6+(Riskregister!$L$6-Riskregister!$K$6)*SQRT(X1695/2),Riskregister!$L$6-(Riskregister!$L$6-Riskregister!$K$6)*SQRT((1-X1695)/2)))</f>
        <v>1464528.705394716</v>
      </c>
      <c r="Z1695" s="30">
        <f t="shared" ca="1" si="1037"/>
        <v>0.31068318917059257</v>
      </c>
      <c r="AA1695" s="30">
        <f t="shared" ca="1" si="1037"/>
        <v>0.82462763536497719</v>
      </c>
      <c r="AB1695" s="30">
        <f ca="1">IF(Riskregister!$E$7="",0,COUNTIF(BH$4:BH$53,"&lt;"&amp;Z1695)*IF(AA1695&lt;0.5,Riskregister!$K$7+(Riskregister!$L$7-Riskregister!$K$7)*SQRT(AA1695/2),Riskregister!$L$7-(Riskregister!$L$7-Riskregister!$K$7)*SQRT((1-AA1695)/2)))</f>
        <v>1481792.5769082629</v>
      </c>
      <c r="AC1695" s="30">
        <f t="shared" ca="1" si="1038"/>
        <v>0.4918034735433271</v>
      </c>
      <c r="AD1695" s="30">
        <f t="shared" ca="1" si="1038"/>
        <v>0.6191457331444753</v>
      </c>
      <c r="AE1695" s="30">
        <f ca="1">IF(Riskregister!$E$8="",0,COUNTIF(BI$4:BI$53,"&lt;"&amp;AC1695)*IF(AD1695&lt;0.5,Riskregister!$K$8+(Riskregister!$L$8-Riskregister!$K$8)*SQRT(AD1695/2),Riskregister!$L$8-(Riskregister!$L$8-Riskregister!$K$8)*SQRT((1-AD1695)/2)))</f>
        <v>8847047.9932983853</v>
      </c>
      <c r="AF1695" s="30">
        <f t="shared" ca="1" si="1039"/>
        <v>0.71203545934377355</v>
      </c>
      <c r="AG1695" s="30">
        <f t="shared" ca="1" si="1039"/>
        <v>0.19846795248738347</v>
      </c>
      <c r="AH1695" s="30">
        <f>IF(Riskregister!$E$9="",0,COUNTIF(BJ$4:BJ$53,"&lt;"&amp;AF1695)*IF(AG1695&lt;0.5,Riskregister!$K$9+(Riskregister!$L$9-Riskregister!$K$9)*SQRT(AG1695/2),Riskregister!$L$9-(Riskregister!$L$9-Riskregister!$K$9)*SQRT((1-AG1695)/2)))</f>
        <v>0</v>
      </c>
      <c r="AI1695" s="30">
        <f t="shared" ca="1" si="1040"/>
        <v>0.98533157206408928</v>
      </c>
      <c r="AJ1695" s="30">
        <f t="shared" ca="1" si="1040"/>
        <v>0.6542120969668912</v>
      </c>
      <c r="AK1695" s="30">
        <f>IF(Riskregister!$E$10="",0,COUNTIF(BK$4:BK$53,"&lt;"&amp;AI1695)*IF(AJ1695&lt;0.5,Riskregister!$K$10+(Riskregister!$L$10-Riskregister!$K$10)*SQRT(AJ1695/2),Riskregister!$L$10-(Riskregister!$L$10-Riskregister!$K$10)*SQRT((1-AJ1695)/2)))</f>
        <v>0</v>
      </c>
      <c r="AL1695" s="30">
        <f t="shared" ca="1" si="1041"/>
        <v>0.35973597138236246</v>
      </c>
      <c r="AM1695" s="30">
        <f t="shared" ca="1" si="1041"/>
        <v>0.14686114180524368</v>
      </c>
      <c r="AN1695" s="30">
        <f>IF(Riskregister!$E$11="",0,COUNTIF(BL$4:BL$53,"&lt;"&amp;AL1695)*IF(AM1695&lt;0.5,Riskregister!$K$11+(Riskregister!$L$11-Riskregister!$K$11)*SQRT(AM1695/2),Riskregister!$L$11-(Riskregister!$L$11-Riskregister!$K$11)*SQRT((1-AM1695)/2)))</f>
        <v>0</v>
      </c>
      <c r="AO1695" s="30">
        <f t="shared" ca="1" si="1042"/>
        <v>0.40614287311160224</v>
      </c>
      <c r="AP1695" s="30">
        <f t="shared" ca="1" si="1042"/>
        <v>0.61221901794488354</v>
      </c>
      <c r="AQ1695" s="30">
        <f>IF(Riskregister!$E$12="",0,COUNTIF(BM$4:BM$53,"&lt;"&amp;AO1695)*IF(AP1695&lt;0.5,Riskregister!$K$12+(Riskregister!$L$12-Riskregister!$K$12)*SQRT(AP1695/2),Riskregister!$L$12-(Riskregister!$L$12-Riskregister!$K$12)*SQRT((1-AP1695)/2)))</f>
        <v>0</v>
      </c>
      <c r="AR1695" s="30">
        <f t="shared" ca="1" si="1043"/>
        <v>0.73739648650978373</v>
      </c>
      <c r="AS1695" s="30">
        <f t="shared" ca="1" si="1043"/>
        <v>0.58520448636902378</v>
      </c>
      <c r="AT1695" s="30">
        <f>IF(Riskregister!$E$13="",0,COUNTIF(BN$4:BN$53,"&lt;"&amp;AR1695)*IF(AS1695&lt;0.5,Riskregister!$K$13+(Riskregister!$L$13-Riskregister!$K$13)*SQRT(AS1695/2),Riskregister!$L$13-(Riskregister!$L$13-Riskregister!$K$13)*SQRT((1-AS1695)/2)))</f>
        <v>0</v>
      </c>
      <c r="AU1695" s="30">
        <f t="shared" ca="1" si="1044"/>
        <v>0.9328084123934024</v>
      </c>
      <c r="AV1695" s="30">
        <f t="shared" ca="1" si="1044"/>
        <v>0.51968401406688469</v>
      </c>
      <c r="AW1695" s="30">
        <f>IF(Riskregister!$E$14="",0,COUNTIF(BO$4:BO$53,"&lt;"&amp;AU1695)*IF(AV1695&lt;0.5,Riskregister!$K$14+(Riskregister!$L$14-Riskregister!$K$14)*SQRT(AV1695/2),Riskregister!$L$14-(Riskregister!$L$14-Riskregister!$K$14)*SQRT((1-AV1695)/2)))</f>
        <v>0</v>
      </c>
      <c r="AX1695" s="30">
        <f t="shared" ca="1" si="1045"/>
        <v>0.88857154536160254</v>
      </c>
      <c r="AY1695" s="30">
        <f t="shared" ca="1" si="1045"/>
        <v>0.61061376788015631</v>
      </c>
      <c r="AZ1695" s="30">
        <f>IF(Riskregister!$E$15="",0,COUNTIF(BP$4:BP$53,"&lt;"&amp;AX1695)*IF(AY1695&lt;0.5,Riskregister!$K$15+(Riskregister!$L$15-Riskregister!$K$15)*SQRT(AY1695/2),Riskregister!$L$15-(Riskregister!$L$15-Riskregister!$K$15)*SQRT((1-AY1695)/2)))</f>
        <v>0</v>
      </c>
      <c r="BA1695" s="30">
        <f t="shared" ca="1" si="1046"/>
        <v>0.32372930151521317</v>
      </c>
      <c r="BB1695" s="30">
        <f t="shared" ca="1" si="1046"/>
        <v>0.31890181024671982</v>
      </c>
      <c r="BC1695" s="30">
        <f>IF(Riskregister!$E$16="",0,COUNTIF(BQ$4:BQ$53,"&lt;"&amp;BA1695)*IF(BB1695&lt;0.5,Riskregister!$K$16+(Riskregister!$L$16-Riskregister!$K$16)*SQRT(BB1695/2),Riskregister!$L$16-(Riskregister!$L$16-Riskregister!$K$16)*SQRT((1-BB1695)/2)))</f>
        <v>0</v>
      </c>
      <c r="BD1695" s="30">
        <f t="shared" ca="1" si="1034"/>
        <v>12712569.121770518</v>
      </c>
    </row>
    <row r="1696" spans="20:56" x14ac:dyDescent="0.35">
      <c r="T1696" s="30">
        <f t="shared" ca="1" si="1035"/>
        <v>6.1597488230187847E-2</v>
      </c>
      <c r="U1696" s="30">
        <f t="shared" ca="1" si="1035"/>
        <v>0.79696272424312598</v>
      </c>
      <c r="V1696" s="30">
        <f ca="1">IF(Riskregister!$E$5="",0,COUNTIF(BF$4:BF$53,"&lt;"&amp;T1696)*IF(U1696&lt;0.5,Riskregister!$K$5+(Riskregister!$L$5-Riskregister!$K$5)*SQRT(U1696/2),Riskregister!$L$5-(Riskregister!$L$5-Riskregister!$K$5)*SQRT((1-U1696)/2)))</f>
        <v>456621.04697556375</v>
      </c>
      <c r="W1696" s="30">
        <f t="shared" ca="1" si="1036"/>
        <v>0.98617573436536987</v>
      </c>
      <c r="X1696" s="30">
        <f t="shared" ca="1" si="1036"/>
        <v>3.8672500603815774E-3</v>
      </c>
      <c r="Y1696" s="30">
        <f ca="1">IF(Riskregister!$E$6="",0,COUNTIF(BG$4:BG$53,"&lt;"&amp;W1696)*IF(X1696&lt;0.5,Riskregister!$K$6+(Riskregister!$L$6-Riskregister!$K$6)*SQRT(X1696/2),Riskregister!$L$6-(Riskregister!$L$6-Riskregister!$K$6)*SQRT((1-X1696)/2)))</f>
        <v>1674908.4369870191</v>
      </c>
      <c r="Z1696" s="30">
        <f t="shared" ca="1" si="1037"/>
        <v>0.50566216385657203</v>
      </c>
      <c r="AA1696" s="30">
        <f t="shared" ca="1" si="1037"/>
        <v>0.34436758680222224</v>
      </c>
      <c r="AB1696" s="30">
        <f ca="1">IF(Riskregister!$E$7="",0,COUNTIF(BH$4:BH$53,"&lt;"&amp;Z1696)*IF(AA1696&lt;0.5,Riskregister!$K$7+(Riskregister!$L$7-Riskregister!$K$7)*SQRT(AA1696/2),Riskregister!$L$7-(Riskregister!$L$7-Riskregister!$K$7)*SQRT((1-AA1696)/2)))</f>
        <v>1171395.7361032357</v>
      </c>
      <c r="AC1696" s="30">
        <f t="shared" ca="1" si="1038"/>
        <v>0.14374416392895439</v>
      </c>
      <c r="AD1696" s="30">
        <f t="shared" ca="1" si="1038"/>
        <v>8.9831357927385502E-2</v>
      </c>
      <c r="AE1696" s="30">
        <f ca="1">IF(Riskregister!$E$8="",0,COUNTIF(BI$4:BI$53,"&lt;"&amp;AC1696)*IF(AD1696&lt;0.5,Riskregister!$K$8+(Riskregister!$L$8-Riskregister!$K$8)*SQRT(AD1696/2),Riskregister!$L$8-(Riskregister!$L$8-Riskregister!$K$8)*SQRT((1-AD1696)/2)))</f>
        <v>1296086.0145127894</v>
      </c>
      <c r="AF1696" s="30">
        <f t="shared" ca="1" si="1039"/>
        <v>0.77449073471492025</v>
      </c>
      <c r="AG1696" s="30">
        <f t="shared" ca="1" si="1039"/>
        <v>0.91761379147123112</v>
      </c>
      <c r="AH1696" s="30">
        <f>IF(Riskregister!$E$9="",0,COUNTIF(BJ$4:BJ$53,"&lt;"&amp;AF1696)*IF(AG1696&lt;0.5,Riskregister!$K$9+(Riskregister!$L$9-Riskregister!$K$9)*SQRT(AG1696/2),Riskregister!$L$9-(Riskregister!$L$9-Riskregister!$K$9)*SQRT((1-AG1696)/2)))</f>
        <v>0</v>
      </c>
      <c r="AI1696" s="30">
        <f t="shared" ca="1" si="1040"/>
        <v>0.92595771386192172</v>
      </c>
      <c r="AJ1696" s="30">
        <f t="shared" ca="1" si="1040"/>
        <v>0.99025587124959502</v>
      </c>
      <c r="AK1696" s="30">
        <f>IF(Riskregister!$E$10="",0,COUNTIF(BK$4:BK$53,"&lt;"&amp;AI1696)*IF(AJ1696&lt;0.5,Riskregister!$K$10+(Riskregister!$L$10-Riskregister!$K$10)*SQRT(AJ1696/2),Riskregister!$L$10-(Riskregister!$L$10-Riskregister!$K$10)*SQRT((1-AJ1696)/2)))</f>
        <v>0</v>
      </c>
      <c r="AL1696" s="30">
        <f t="shared" ca="1" si="1041"/>
        <v>0.62130528722028322</v>
      </c>
      <c r="AM1696" s="30">
        <f t="shared" ca="1" si="1041"/>
        <v>0.15048900804764809</v>
      </c>
      <c r="AN1696" s="30">
        <f>IF(Riskregister!$E$11="",0,COUNTIF(BL$4:BL$53,"&lt;"&amp;AL1696)*IF(AM1696&lt;0.5,Riskregister!$K$11+(Riskregister!$L$11-Riskregister!$K$11)*SQRT(AM1696/2),Riskregister!$L$11-(Riskregister!$L$11-Riskregister!$K$11)*SQRT((1-AM1696)/2)))</f>
        <v>0</v>
      </c>
      <c r="AO1696" s="30">
        <f t="shared" ca="1" si="1042"/>
        <v>0.50418626299587377</v>
      </c>
      <c r="AP1696" s="30">
        <f t="shared" ca="1" si="1042"/>
        <v>0.39579453928923436</v>
      </c>
      <c r="AQ1696" s="30">
        <f>IF(Riskregister!$E$12="",0,COUNTIF(BM$4:BM$53,"&lt;"&amp;AO1696)*IF(AP1696&lt;0.5,Riskregister!$K$12+(Riskregister!$L$12-Riskregister!$K$12)*SQRT(AP1696/2),Riskregister!$L$12-(Riskregister!$L$12-Riskregister!$K$12)*SQRT((1-AP1696)/2)))</f>
        <v>0</v>
      </c>
      <c r="AR1696" s="30">
        <f t="shared" ca="1" si="1043"/>
        <v>0.17626312867057825</v>
      </c>
      <c r="AS1696" s="30">
        <f t="shared" ca="1" si="1043"/>
        <v>0.47411553777570525</v>
      </c>
      <c r="AT1696" s="30">
        <f>IF(Riskregister!$E$13="",0,COUNTIF(BN$4:BN$53,"&lt;"&amp;AR1696)*IF(AS1696&lt;0.5,Riskregister!$K$13+(Riskregister!$L$13-Riskregister!$K$13)*SQRT(AS1696/2),Riskregister!$L$13-(Riskregister!$L$13-Riskregister!$K$13)*SQRT((1-AS1696)/2)))</f>
        <v>0</v>
      </c>
      <c r="AU1696" s="30">
        <f t="shared" ca="1" si="1044"/>
        <v>0.62730310722216087</v>
      </c>
      <c r="AV1696" s="30">
        <f t="shared" ca="1" si="1044"/>
        <v>0.94342839978051718</v>
      </c>
      <c r="AW1696" s="30">
        <f>IF(Riskregister!$E$14="",0,COUNTIF(BO$4:BO$53,"&lt;"&amp;AU1696)*IF(AV1696&lt;0.5,Riskregister!$K$14+(Riskregister!$L$14-Riskregister!$K$14)*SQRT(AV1696/2),Riskregister!$L$14-(Riskregister!$L$14-Riskregister!$K$14)*SQRT((1-AV1696)/2)))</f>
        <v>0</v>
      </c>
      <c r="AX1696" s="30">
        <f t="shared" ca="1" si="1045"/>
        <v>0.81013434703647857</v>
      </c>
      <c r="AY1696" s="30">
        <f t="shared" ca="1" si="1045"/>
        <v>0.17154262180073865</v>
      </c>
      <c r="AZ1696" s="30">
        <f>IF(Riskregister!$E$15="",0,COUNTIF(BP$4:BP$53,"&lt;"&amp;AX1696)*IF(AY1696&lt;0.5,Riskregister!$K$15+(Riskregister!$L$15-Riskregister!$K$15)*SQRT(AY1696/2),Riskregister!$L$15-(Riskregister!$L$15-Riskregister!$K$15)*SQRT((1-AY1696)/2)))</f>
        <v>0</v>
      </c>
      <c r="BA1696" s="30">
        <f t="shared" ca="1" si="1046"/>
        <v>0.88911805810553723</v>
      </c>
      <c r="BB1696" s="30">
        <f t="shared" ca="1" si="1046"/>
        <v>0.3083969188616188</v>
      </c>
      <c r="BC1696" s="30">
        <f>IF(Riskregister!$E$16="",0,COUNTIF(BQ$4:BQ$53,"&lt;"&amp;BA1696)*IF(BB1696&lt;0.5,Riskregister!$K$16+(Riskregister!$L$16-Riskregister!$K$16)*SQRT(BB1696/2),Riskregister!$L$16-(Riskregister!$L$16-Riskregister!$K$16)*SQRT((1-BB1696)/2)))</f>
        <v>0</v>
      </c>
      <c r="BD1696" s="30">
        <f t="shared" ca="1" si="1034"/>
        <v>4599011.2345786076</v>
      </c>
    </row>
    <row r="1697" spans="20:56" x14ac:dyDescent="0.35">
      <c r="T1697" s="30">
        <f t="shared" ca="1" si="1035"/>
        <v>0.89759705498475095</v>
      </c>
      <c r="U1697" s="30">
        <f t="shared" ca="1" si="1035"/>
        <v>0.5940284948278497</v>
      </c>
      <c r="V1697" s="30">
        <f ca="1">IF(Riskregister!$E$5="",0,COUNTIF(BF$4:BF$53,"&lt;"&amp;T1697)*IF(U1697&lt;0.5,Riskregister!$K$5+(Riskregister!$L$5-Riskregister!$K$5)*SQRT(U1697/2),Riskregister!$L$5-(Riskregister!$L$5-Riskregister!$K$5)*SQRT((1-U1697)/2)))</f>
        <v>2383543.6151047223</v>
      </c>
      <c r="W1697" s="30">
        <f t="shared" ca="1" si="1036"/>
        <v>0.43874062382001611</v>
      </c>
      <c r="X1697" s="30">
        <f t="shared" ca="1" si="1036"/>
        <v>0.55673757251487033</v>
      </c>
      <c r="Y1697" s="30">
        <f ca="1">IF(Riskregister!$E$6="",0,COUNTIF(BG$4:BG$53,"&lt;"&amp;W1697)*IF(X1697&lt;0.5,Riskregister!$K$6+(Riskregister!$L$6-Riskregister!$K$6)*SQRT(X1697/2),Riskregister!$L$6-(Riskregister!$L$6-Riskregister!$K$6)*SQRT((1-X1697)/2)))</f>
        <v>2305201.9205511119</v>
      </c>
      <c r="Z1697" s="30">
        <f t="shared" ca="1" si="1037"/>
        <v>0.83835364176409766</v>
      </c>
      <c r="AA1697" s="30">
        <f t="shared" ca="1" si="1037"/>
        <v>0.2255830677712467</v>
      </c>
      <c r="AB1697" s="30">
        <f ca="1">IF(Riskregister!$E$7="",0,COUNTIF(BH$4:BH$53,"&lt;"&amp;Z1697)*IF(AA1697&lt;0.5,Riskregister!$K$7+(Riskregister!$L$7-Riskregister!$K$7)*SQRT(AA1697/2),Riskregister!$L$7-(Riskregister!$L$7-Riskregister!$K$7)*SQRT((1-AA1697)/2)))</f>
        <v>1507910.20175632</v>
      </c>
      <c r="AC1697" s="30">
        <f t="shared" ca="1" si="1038"/>
        <v>0.82394603621200146</v>
      </c>
      <c r="AD1697" s="30">
        <f t="shared" ca="1" si="1038"/>
        <v>0.2530285730573768</v>
      </c>
      <c r="AE1697" s="30">
        <f ca="1">IF(Riskregister!$E$8="",0,COUNTIF(BI$4:BI$53,"&lt;"&amp;AC1697)*IF(AD1697&lt;0.5,Riskregister!$K$8+(Riskregister!$L$8-Riskregister!$K$8)*SQRT(AD1697/2),Riskregister!$L$8-(Riskregister!$L$8-Riskregister!$K$8)*SQRT((1-AD1697)/2)))</f>
        <v>7886943.2052844316</v>
      </c>
      <c r="AF1697" s="30">
        <f t="shared" ca="1" si="1039"/>
        <v>0.30419319824049451</v>
      </c>
      <c r="AG1697" s="30">
        <f t="shared" ca="1" si="1039"/>
        <v>0.46253202117750813</v>
      </c>
      <c r="AH1697" s="30">
        <f>IF(Riskregister!$E$9="",0,COUNTIF(BJ$4:BJ$53,"&lt;"&amp;AF1697)*IF(AG1697&lt;0.5,Riskregister!$K$9+(Riskregister!$L$9-Riskregister!$K$9)*SQRT(AG1697/2),Riskregister!$L$9-(Riskregister!$L$9-Riskregister!$K$9)*SQRT((1-AG1697)/2)))</f>
        <v>0</v>
      </c>
      <c r="AI1697" s="30">
        <f t="shared" ca="1" si="1040"/>
        <v>0.41199478157442071</v>
      </c>
      <c r="AJ1697" s="30">
        <f t="shared" ca="1" si="1040"/>
        <v>0.10408260872666819</v>
      </c>
      <c r="AK1697" s="30">
        <f>IF(Riskregister!$E$10="",0,COUNTIF(BK$4:BK$53,"&lt;"&amp;AI1697)*IF(AJ1697&lt;0.5,Riskregister!$K$10+(Riskregister!$L$10-Riskregister!$K$10)*SQRT(AJ1697/2),Riskregister!$L$10-(Riskregister!$L$10-Riskregister!$K$10)*SQRT((1-AJ1697)/2)))</f>
        <v>0</v>
      </c>
      <c r="AL1697" s="30">
        <f t="shared" ca="1" si="1041"/>
        <v>0.66106267497261284</v>
      </c>
      <c r="AM1697" s="30">
        <f t="shared" ca="1" si="1041"/>
        <v>6.1472882315898314E-3</v>
      </c>
      <c r="AN1697" s="30">
        <f>IF(Riskregister!$E$11="",0,COUNTIF(BL$4:BL$53,"&lt;"&amp;AL1697)*IF(AM1697&lt;0.5,Riskregister!$K$11+(Riskregister!$L$11-Riskregister!$K$11)*SQRT(AM1697/2),Riskregister!$L$11-(Riskregister!$L$11-Riskregister!$K$11)*SQRT((1-AM1697)/2)))</f>
        <v>0</v>
      </c>
      <c r="AO1697" s="30">
        <f t="shared" ca="1" si="1042"/>
        <v>0.94354222294999202</v>
      </c>
      <c r="AP1697" s="30">
        <f t="shared" ca="1" si="1042"/>
        <v>0.40099883036554496</v>
      </c>
      <c r="AQ1697" s="30">
        <f>IF(Riskregister!$E$12="",0,COUNTIF(BM$4:BM$53,"&lt;"&amp;AO1697)*IF(AP1697&lt;0.5,Riskregister!$K$12+(Riskregister!$L$12-Riskregister!$K$12)*SQRT(AP1697/2),Riskregister!$L$12-(Riskregister!$L$12-Riskregister!$K$12)*SQRT((1-AP1697)/2)))</f>
        <v>0</v>
      </c>
      <c r="AR1697" s="30">
        <f t="shared" ca="1" si="1043"/>
        <v>0.4172622231187485</v>
      </c>
      <c r="AS1697" s="30">
        <f t="shared" ca="1" si="1043"/>
        <v>0.99534893065849506</v>
      </c>
      <c r="AT1697" s="30">
        <f>IF(Riskregister!$E$13="",0,COUNTIF(BN$4:BN$53,"&lt;"&amp;AR1697)*IF(AS1697&lt;0.5,Riskregister!$K$13+(Riskregister!$L$13-Riskregister!$K$13)*SQRT(AS1697/2),Riskregister!$L$13-(Riskregister!$L$13-Riskregister!$K$13)*SQRT((1-AS1697)/2)))</f>
        <v>0</v>
      </c>
      <c r="AU1697" s="30">
        <f t="shared" ca="1" si="1044"/>
        <v>0.75738799921020683</v>
      </c>
      <c r="AV1697" s="30">
        <f t="shared" ca="1" si="1044"/>
        <v>0.37659559685744159</v>
      </c>
      <c r="AW1697" s="30">
        <f>IF(Riskregister!$E$14="",0,COUNTIF(BO$4:BO$53,"&lt;"&amp;AU1697)*IF(AV1697&lt;0.5,Riskregister!$K$14+(Riskregister!$L$14-Riskregister!$K$14)*SQRT(AV1697/2),Riskregister!$L$14-(Riskregister!$L$14-Riskregister!$K$14)*SQRT((1-AV1697)/2)))</f>
        <v>0</v>
      </c>
      <c r="AX1697" s="30">
        <f t="shared" ca="1" si="1045"/>
        <v>0.4531093183347501</v>
      </c>
      <c r="AY1697" s="30">
        <f t="shared" ca="1" si="1045"/>
        <v>0.386808658812133</v>
      </c>
      <c r="AZ1697" s="30">
        <f>IF(Riskregister!$E$15="",0,COUNTIF(BP$4:BP$53,"&lt;"&amp;AX1697)*IF(AY1697&lt;0.5,Riskregister!$K$15+(Riskregister!$L$15-Riskregister!$K$15)*SQRT(AY1697/2),Riskregister!$L$15-(Riskregister!$L$15-Riskregister!$K$15)*SQRT((1-AY1697)/2)))</f>
        <v>0</v>
      </c>
      <c r="BA1697" s="30">
        <f t="shared" ca="1" si="1046"/>
        <v>0.50650423421196655</v>
      </c>
      <c r="BB1697" s="30">
        <f t="shared" ca="1" si="1046"/>
        <v>0.33756420021635125</v>
      </c>
      <c r="BC1697" s="30">
        <f>IF(Riskregister!$E$16="",0,COUNTIF(BQ$4:BQ$53,"&lt;"&amp;BA1697)*IF(BB1697&lt;0.5,Riskregister!$K$16+(Riskregister!$L$16-Riskregister!$K$16)*SQRT(BB1697/2),Riskregister!$L$16-(Riskregister!$L$16-Riskregister!$K$16)*SQRT((1-BB1697)/2)))</f>
        <v>0</v>
      </c>
      <c r="BD1697" s="30">
        <f t="shared" ca="1" si="1034"/>
        <v>14083598.942696586</v>
      </c>
    </row>
    <row r="1698" spans="20:56" x14ac:dyDescent="0.35">
      <c r="T1698" s="30">
        <f t="shared" ca="1" si="1035"/>
        <v>0.43840360724072824</v>
      </c>
      <c r="U1698" s="30">
        <f t="shared" ca="1" si="1035"/>
        <v>0.16215501663895282</v>
      </c>
      <c r="V1698" s="30">
        <f ca="1">IF(Riskregister!$E$5="",0,COUNTIF(BF$4:BF$53,"&lt;"&amp;T1698)*IF(U1698&lt;0.5,Riskregister!$K$5+(Riskregister!$L$5-Riskregister!$K$5)*SQRT(U1698/2),Riskregister!$L$5-(Riskregister!$L$5-Riskregister!$K$5)*SQRT((1-U1698)/2)))</f>
        <v>834400.51887614001</v>
      </c>
      <c r="W1698" s="30">
        <f t="shared" ca="1" si="1036"/>
        <v>0.87694351177825947</v>
      </c>
      <c r="X1698" s="30">
        <f t="shared" ca="1" si="1036"/>
        <v>2.7341835895073552E-2</v>
      </c>
      <c r="Y1698" s="30">
        <f ca="1">IF(Riskregister!$E$6="",0,COUNTIF(BG$4:BG$53,"&lt;"&amp;W1698)*IF(X1698&lt;0.5,Riskregister!$K$6+(Riskregister!$L$6-Riskregister!$K$6)*SQRT(X1698/2),Riskregister!$L$6-(Riskregister!$L$6-Riskregister!$K$6)*SQRT((1-X1698)/2)))</f>
        <v>1641843.4453034047</v>
      </c>
      <c r="Z1698" s="30">
        <f t="shared" ca="1" si="1037"/>
        <v>0.61944186537013057</v>
      </c>
      <c r="AA1698" s="30">
        <f t="shared" ca="1" si="1037"/>
        <v>0.24380232042418193</v>
      </c>
      <c r="AB1698" s="30">
        <f ca="1">IF(Riskregister!$E$7="",0,COUNTIF(BH$4:BH$53,"&lt;"&amp;Z1698)*IF(AA1698&lt;0.5,Riskregister!$K$7+(Riskregister!$L$7-Riskregister!$K$7)*SQRT(AA1698/2),Riskregister!$L$7-(Riskregister!$L$7-Riskregister!$K$7)*SQRT((1-AA1698)/2)))</f>
        <v>1205401.4929686973</v>
      </c>
      <c r="AC1698" s="30">
        <f t="shared" ca="1" si="1038"/>
        <v>0.69514402863171698</v>
      </c>
      <c r="AD1698" s="30">
        <f t="shared" ca="1" si="1038"/>
        <v>0.53871012491838188</v>
      </c>
      <c r="AE1698" s="30">
        <f ca="1">IF(Riskregister!$E$8="",0,COUNTIF(BI$4:BI$53,"&lt;"&amp;AC1698)*IF(AD1698&lt;0.5,Riskregister!$K$8+(Riskregister!$L$8-Riskregister!$K$8)*SQRT(AD1698/2),Riskregister!$L$8-(Riskregister!$L$8-Riskregister!$K$8)*SQRT((1-AD1698)/2)))</f>
        <v>10971204.58065288</v>
      </c>
      <c r="AF1698" s="30">
        <f t="shared" ca="1" si="1039"/>
        <v>0.41514260968716155</v>
      </c>
      <c r="AG1698" s="30">
        <f t="shared" ca="1" si="1039"/>
        <v>0.82987701618379839</v>
      </c>
      <c r="AH1698" s="30">
        <f>IF(Riskregister!$E$9="",0,COUNTIF(BJ$4:BJ$53,"&lt;"&amp;AF1698)*IF(AG1698&lt;0.5,Riskregister!$K$9+(Riskregister!$L$9-Riskregister!$K$9)*SQRT(AG1698/2),Riskregister!$L$9-(Riskregister!$L$9-Riskregister!$K$9)*SQRT((1-AG1698)/2)))</f>
        <v>0</v>
      </c>
      <c r="AI1698" s="30">
        <f t="shared" ca="1" si="1040"/>
        <v>0.69322749318317767</v>
      </c>
      <c r="AJ1698" s="30">
        <f t="shared" ca="1" si="1040"/>
        <v>0.60301987782305633</v>
      </c>
      <c r="AK1698" s="30">
        <f>IF(Riskregister!$E$10="",0,COUNTIF(BK$4:BK$53,"&lt;"&amp;AI1698)*IF(AJ1698&lt;0.5,Riskregister!$K$10+(Riskregister!$L$10-Riskregister!$K$10)*SQRT(AJ1698/2),Riskregister!$L$10-(Riskregister!$L$10-Riskregister!$K$10)*SQRT((1-AJ1698)/2)))</f>
        <v>0</v>
      </c>
      <c r="AL1698" s="30">
        <f t="shared" ca="1" si="1041"/>
        <v>0.84715231681674363</v>
      </c>
      <c r="AM1698" s="30">
        <f t="shared" ca="1" si="1041"/>
        <v>0.17579826002563625</v>
      </c>
      <c r="AN1698" s="30">
        <f>IF(Riskregister!$E$11="",0,COUNTIF(BL$4:BL$53,"&lt;"&amp;AL1698)*IF(AM1698&lt;0.5,Riskregister!$K$11+(Riskregister!$L$11-Riskregister!$K$11)*SQRT(AM1698/2),Riskregister!$L$11-(Riskregister!$L$11-Riskregister!$K$11)*SQRT((1-AM1698)/2)))</f>
        <v>0</v>
      </c>
      <c r="AO1698" s="30">
        <f t="shared" ca="1" si="1042"/>
        <v>0.29032006290610102</v>
      </c>
      <c r="AP1698" s="30">
        <f t="shared" ca="1" si="1042"/>
        <v>0.98159059720528918</v>
      </c>
      <c r="AQ1698" s="30">
        <f>IF(Riskregister!$E$12="",0,COUNTIF(BM$4:BM$53,"&lt;"&amp;AO1698)*IF(AP1698&lt;0.5,Riskregister!$K$12+(Riskregister!$L$12-Riskregister!$K$12)*SQRT(AP1698/2),Riskregister!$L$12-(Riskregister!$L$12-Riskregister!$K$12)*SQRT((1-AP1698)/2)))</f>
        <v>0</v>
      </c>
      <c r="AR1698" s="30">
        <f t="shared" ca="1" si="1043"/>
        <v>0.49827340229868111</v>
      </c>
      <c r="AS1698" s="30">
        <f t="shared" ca="1" si="1043"/>
        <v>0.12083340662967135</v>
      </c>
      <c r="AT1698" s="30">
        <f>IF(Riskregister!$E$13="",0,COUNTIF(BN$4:BN$53,"&lt;"&amp;AR1698)*IF(AS1698&lt;0.5,Riskregister!$K$13+(Riskregister!$L$13-Riskregister!$K$13)*SQRT(AS1698/2),Riskregister!$L$13-(Riskregister!$L$13-Riskregister!$K$13)*SQRT((1-AS1698)/2)))</f>
        <v>0</v>
      </c>
      <c r="AU1698" s="30">
        <f t="shared" ca="1" si="1044"/>
        <v>0.91126839147824257</v>
      </c>
      <c r="AV1698" s="30">
        <f t="shared" ca="1" si="1044"/>
        <v>0.86270589836668632</v>
      </c>
      <c r="AW1698" s="30">
        <f>IF(Riskregister!$E$14="",0,COUNTIF(BO$4:BO$53,"&lt;"&amp;AU1698)*IF(AV1698&lt;0.5,Riskregister!$K$14+(Riskregister!$L$14-Riskregister!$K$14)*SQRT(AV1698/2),Riskregister!$L$14-(Riskregister!$L$14-Riskregister!$K$14)*SQRT((1-AV1698)/2)))</f>
        <v>0</v>
      </c>
      <c r="AX1698" s="30">
        <f t="shared" ca="1" si="1045"/>
        <v>0.73470079347039485</v>
      </c>
      <c r="AY1698" s="30">
        <f t="shared" ca="1" si="1045"/>
        <v>0.60061892696442098</v>
      </c>
      <c r="AZ1698" s="30">
        <f>IF(Riskregister!$E$15="",0,COUNTIF(BP$4:BP$53,"&lt;"&amp;AX1698)*IF(AY1698&lt;0.5,Riskregister!$K$15+(Riskregister!$L$15-Riskregister!$K$15)*SQRT(AY1698/2),Riskregister!$L$15-(Riskregister!$L$15-Riskregister!$K$15)*SQRT((1-AY1698)/2)))</f>
        <v>0</v>
      </c>
      <c r="BA1698" s="30">
        <f t="shared" ca="1" si="1046"/>
        <v>9.1668901287400906E-2</v>
      </c>
      <c r="BB1698" s="30">
        <f t="shared" ca="1" si="1046"/>
        <v>0.76965817753204258</v>
      </c>
      <c r="BC1698" s="30">
        <f>IF(Riskregister!$E$16="",0,COUNTIF(BQ$4:BQ$53,"&lt;"&amp;BA1698)*IF(BB1698&lt;0.5,Riskregister!$K$16+(Riskregister!$L$16-Riskregister!$K$16)*SQRT(BB1698/2),Riskregister!$L$16-(Riskregister!$L$16-Riskregister!$K$16)*SQRT((1-BB1698)/2)))</f>
        <v>0</v>
      </c>
      <c r="BD1698" s="30">
        <f t="shared" ca="1" si="1034"/>
        <v>14652850.03780112</v>
      </c>
    </row>
    <row r="1699" spans="20:56" x14ac:dyDescent="0.35">
      <c r="T1699" s="30">
        <f t="shared" ca="1" si="1035"/>
        <v>0.99208541841474962</v>
      </c>
      <c r="U1699" s="30">
        <f t="shared" ca="1" si="1035"/>
        <v>0.93771804289918403</v>
      </c>
      <c r="V1699" s="30">
        <f ca="1">IF(Riskregister!$E$5="",0,COUNTIF(BF$4:BF$53,"&lt;"&amp;T1699)*IF(U1699&lt;0.5,Riskregister!$K$5+(Riskregister!$L$5-Riskregister!$K$5)*SQRT(U1699/2),Riskregister!$L$5-(Riskregister!$L$5-Riskregister!$K$5)*SQRT((1-U1699)/2)))</f>
        <v>4685304.3300305596</v>
      </c>
      <c r="W1699" s="30">
        <f t="shared" ca="1" si="1036"/>
        <v>0.5745520782089466</v>
      </c>
      <c r="X1699" s="30">
        <f t="shared" ca="1" si="1036"/>
        <v>0.34866617351594842</v>
      </c>
      <c r="Y1699" s="30">
        <f ca="1">IF(Riskregister!$E$6="",0,COUNTIF(BG$4:BG$53,"&lt;"&amp;W1699)*IF(X1699&lt;0.5,Riskregister!$K$6+(Riskregister!$L$6-Riskregister!$K$6)*SQRT(X1699/2),Riskregister!$L$6-(Riskregister!$L$6-Riskregister!$K$6)*SQRT((1-X1699)/2)))</f>
        <v>1903115.6989344985</v>
      </c>
      <c r="Z1699" s="30">
        <f t="shared" ca="1" si="1037"/>
        <v>0.30531231032801842</v>
      </c>
      <c r="AA1699" s="30">
        <f t="shared" ca="1" si="1037"/>
        <v>0.16139104224039391</v>
      </c>
      <c r="AB1699" s="30">
        <f ca="1">IF(Riskregister!$E$7="",0,COUNTIF(BH$4:BH$53,"&lt;"&amp;Z1699)*IF(AA1699&lt;0.5,Riskregister!$K$7+(Riskregister!$L$7-Riskregister!$K$7)*SQRT(AA1699/2),Riskregister!$L$7-(Riskregister!$L$7-Riskregister!$K$7)*SQRT((1-AA1699)/2)))</f>
        <v>747121.74910237337</v>
      </c>
      <c r="AC1699" s="30">
        <f t="shared" ca="1" si="1038"/>
        <v>0.46876618396536163</v>
      </c>
      <c r="AD1699" s="30">
        <f t="shared" ca="1" si="1038"/>
        <v>0.61295599885361585</v>
      </c>
      <c r="AE1699" s="30">
        <f ca="1">IF(Riskregister!$E$8="",0,COUNTIF(BI$4:BI$53,"&lt;"&amp;AC1699)*IF(AD1699&lt;0.5,Riskregister!$K$8+(Riskregister!$L$8-Riskregister!$K$8)*SQRT(AD1699/2),Riskregister!$L$8-(Riskregister!$L$8-Riskregister!$K$8)*SQRT((1-AD1699)/2)))</f>
        <v>5864833.2596318135</v>
      </c>
      <c r="AF1699" s="30">
        <f t="shared" ca="1" si="1039"/>
        <v>0.32972325646884548</v>
      </c>
      <c r="AG1699" s="30">
        <f t="shared" ca="1" si="1039"/>
        <v>0.33628521943435763</v>
      </c>
      <c r="AH1699" s="30">
        <f>IF(Riskregister!$E$9="",0,COUNTIF(BJ$4:BJ$53,"&lt;"&amp;AF1699)*IF(AG1699&lt;0.5,Riskregister!$K$9+(Riskregister!$L$9-Riskregister!$K$9)*SQRT(AG1699/2),Riskregister!$L$9-(Riskregister!$L$9-Riskregister!$K$9)*SQRT((1-AG1699)/2)))</f>
        <v>0</v>
      </c>
      <c r="AI1699" s="30">
        <f t="shared" ca="1" si="1040"/>
        <v>0.96680647500083527</v>
      </c>
      <c r="AJ1699" s="30">
        <f t="shared" ca="1" si="1040"/>
        <v>0.26248673898648889</v>
      </c>
      <c r="AK1699" s="30">
        <f>IF(Riskregister!$E$10="",0,COUNTIF(BK$4:BK$53,"&lt;"&amp;AI1699)*IF(AJ1699&lt;0.5,Riskregister!$K$10+(Riskregister!$L$10-Riskregister!$K$10)*SQRT(AJ1699/2),Riskregister!$L$10-(Riskregister!$L$10-Riskregister!$K$10)*SQRT((1-AJ1699)/2)))</f>
        <v>0</v>
      </c>
      <c r="AL1699" s="30">
        <f t="shared" ca="1" si="1041"/>
        <v>6.8201662997464663E-3</v>
      </c>
      <c r="AM1699" s="30">
        <f t="shared" ca="1" si="1041"/>
        <v>0.92649531693376141</v>
      </c>
      <c r="AN1699" s="30">
        <f>IF(Riskregister!$E$11="",0,COUNTIF(BL$4:BL$53,"&lt;"&amp;AL1699)*IF(AM1699&lt;0.5,Riskregister!$K$11+(Riskregister!$L$11-Riskregister!$K$11)*SQRT(AM1699/2),Riskregister!$L$11-(Riskregister!$L$11-Riskregister!$K$11)*SQRT((1-AM1699)/2)))</f>
        <v>0</v>
      </c>
      <c r="AO1699" s="30">
        <f t="shared" ca="1" si="1042"/>
        <v>0.63587411274978811</v>
      </c>
      <c r="AP1699" s="30">
        <f t="shared" ca="1" si="1042"/>
        <v>0.68125808134425236</v>
      </c>
      <c r="AQ1699" s="30">
        <f>IF(Riskregister!$E$12="",0,COUNTIF(BM$4:BM$53,"&lt;"&amp;AO1699)*IF(AP1699&lt;0.5,Riskregister!$K$12+(Riskregister!$L$12-Riskregister!$K$12)*SQRT(AP1699/2),Riskregister!$L$12-(Riskregister!$L$12-Riskregister!$K$12)*SQRT((1-AP1699)/2)))</f>
        <v>0</v>
      </c>
      <c r="AR1699" s="30">
        <f t="shared" ca="1" si="1043"/>
        <v>0.96051306682710758</v>
      </c>
      <c r="AS1699" s="30">
        <f t="shared" ca="1" si="1043"/>
        <v>0.45219080572834824</v>
      </c>
      <c r="AT1699" s="30">
        <f>IF(Riskregister!$E$13="",0,COUNTIF(BN$4:BN$53,"&lt;"&amp;AR1699)*IF(AS1699&lt;0.5,Riskregister!$K$13+(Riskregister!$L$13-Riskregister!$K$13)*SQRT(AS1699/2),Riskregister!$L$13-(Riskregister!$L$13-Riskregister!$K$13)*SQRT((1-AS1699)/2)))</f>
        <v>0</v>
      </c>
      <c r="AU1699" s="30">
        <f t="shared" ca="1" si="1044"/>
        <v>0.72403762003386174</v>
      </c>
      <c r="AV1699" s="30">
        <f t="shared" ca="1" si="1044"/>
        <v>0.43280648413320177</v>
      </c>
      <c r="AW1699" s="30">
        <f>IF(Riskregister!$E$14="",0,COUNTIF(BO$4:BO$53,"&lt;"&amp;AU1699)*IF(AV1699&lt;0.5,Riskregister!$K$14+(Riskregister!$L$14-Riskregister!$K$14)*SQRT(AV1699/2),Riskregister!$L$14-(Riskregister!$L$14-Riskregister!$K$14)*SQRT((1-AV1699)/2)))</f>
        <v>0</v>
      </c>
      <c r="AX1699" s="30">
        <f t="shared" ca="1" si="1045"/>
        <v>0.3481866541192864</v>
      </c>
      <c r="AY1699" s="30">
        <f t="shared" ca="1" si="1045"/>
        <v>0.98120206445834424</v>
      </c>
      <c r="AZ1699" s="30">
        <f>IF(Riskregister!$E$15="",0,COUNTIF(BP$4:BP$53,"&lt;"&amp;AX1699)*IF(AY1699&lt;0.5,Riskregister!$K$15+(Riskregister!$L$15-Riskregister!$K$15)*SQRT(AY1699/2),Riskregister!$L$15-(Riskregister!$L$15-Riskregister!$K$15)*SQRT((1-AY1699)/2)))</f>
        <v>0</v>
      </c>
      <c r="BA1699" s="30">
        <f t="shared" ca="1" si="1046"/>
        <v>0.41027215459606314</v>
      </c>
      <c r="BB1699" s="30">
        <f t="shared" ca="1" si="1046"/>
        <v>0.84344835492195813</v>
      </c>
      <c r="BC1699" s="30">
        <f>IF(Riskregister!$E$16="",0,COUNTIF(BQ$4:BQ$53,"&lt;"&amp;BA1699)*IF(BB1699&lt;0.5,Riskregister!$K$16+(Riskregister!$L$16-Riskregister!$K$16)*SQRT(BB1699/2),Riskregister!$L$16-(Riskregister!$L$16-Riskregister!$K$16)*SQRT((1-BB1699)/2)))</f>
        <v>0</v>
      </c>
      <c r="BD1699" s="30">
        <f t="shared" ca="1" si="1034"/>
        <v>13200375.037699245</v>
      </c>
    </row>
    <row r="1700" spans="20:56" x14ac:dyDescent="0.35">
      <c r="T1700" s="30">
        <f t="shared" ca="1" si="1035"/>
        <v>0.27521622504984866</v>
      </c>
      <c r="U1700" s="30">
        <f t="shared" ca="1" si="1035"/>
        <v>0.69588426567682382</v>
      </c>
      <c r="V1700" s="30">
        <f ca="1">IF(Riskregister!$E$5="",0,COUNTIF(BF$4:BF$53,"&lt;"&amp;T1700)*IF(U1700&lt;0.5,Riskregister!$K$5+(Riskregister!$L$5-Riskregister!$K$5)*SQRT(U1700/2),Riskregister!$L$5-(Riskregister!$L$5-Riskregister!$K$5)*SQRT((1-U1700)/2)))</f>
        <v>849048.61818068544</v>
      </c>
      <c r="W1700" s="30">
        <f t="shared" ca="1" si="1036"/>
        <v>0.23080300136395349</v>
      </c>
      <c r="X1700" s="30">
        <f t="shared" ca="1" si="1036"/>
        <v>0.83107022544117526</v>
      </c>
      <c r="Y1700" s="30">
        <f ca="1">IF(Riskregister!$E$6="",0,COUNTIF(BG$4:BG$53,"&lt;"&amp;W1700)*IF(X1700&lt;0.5,Riskregister!$K$6+(Riskregister!$L$6-Riskregister!$K$6)*SQRT(X1700/2),Riskregister!$L$6-(Riskregister!$L$6-Riskregister!$K$6)*SQRT((1-X1700)/2)))</f>
        <v>1476868.8168486836</v>
      </c>
      <c r="Z1700" s="30">
        <f t="shared" ca="1" si="1037"/>
        <v>0.97465639155504658</v>
      </c>
      <c r="AA1700" s="30">
        <f t="shared" ca="1" si="1037"/>
        <v>2.2318819873577866E-2</v>
      </c>
      <c r="AB1700" s="30">
        <f ca="1">IF(Riskregister!$E$7="",0,COUNTIF(BH$4:BH$53,"&lt;"&amp;Z1700)*IF(AA1700&lt;0.5,Riskregister!$K$7+(Riskregister!$L$7-Riskregister!$K$7)*SQRT(AA1700/2),Riskregister!$L$7-(Riskregister!$L$7-Riskregister!$K$7)*SQRT((1-AA1700)/2)))</f>
        <v>1043680.0550903283</v>
      </c>
      <c r="AC1700" s="30">
        <f t="shared" ca="1" si="1038"/>
        <v>0.61857941159733765</v>
      </c>
      <c r="AD1700" s="30">
        <f t="shared" ca="1" si="1038"/>
        <v>0.97532169598177754</v>
      </c>
      <c r="AE1700" s="30">
        <f ca="1">IF(Riskregister!$E$8="",0,COUNTIF(BI$4:BI$53,"&lt;"&amp;AC1700)*IF(AD1700&lt;0.5,Riskregister!$K$8+(Riskregister!$L$8-Riskregister!$K$8)*SQRT(AD1700/2),Riskregister!$L$8-(Riskregister!$L$8-Riskregister!$K$8)*SQRT((1-AD1700)/2)))</f>
        <v>13433747.526440453</v>
      </c>
      <c r="AF1700" s="30">
        <f t="shared" ca="1" si="1039"/>
        <v>0.61211488828202798</v>
      </c>
      <c r="AG1700" s="30">
        <f t="shared" ca="1" si="1039"/>
        <v>0.60500704206230371</v>
      </c>
      <c r="AH1700" s="30">
        <f>IF(Riskregister!$E$9="",0,COUNTIF(BJ$4:BJ$53,"&lt;"&amp;AF1700)*IF(AG1700&lt;0.5,Riskregister!$K$9+(Riskregister!$L$9-Riskregister!$K$9)*SQRT(AG1700/2),Riskregister!$L$9-(Riskregister!$L$9-Riskregister!$K$9)*SQRT((1-AG1700)/2)))</f>
        <v>0</v>
      </c>
      <c r="AI1700" s="30">
        <f t="shared" ca="1" si="1040"/>
        <v>0.2007074964642841</v>
      </c>
      <c r="AJ1700" s="30">
        <f t="shared" ca="1" si="1040"/>
        <v>0.87724786011646227</v>
      </c>
      <c r="AK1700" s="30">
        <f>IF(Riskregister!$E$10="",0,COUNTIF(BK$4:BK$53,"&lt;"&amp;AI1700)*IF(AJ1700&lt;0.5,Riskregister!$K$10+(Riskregister!$L$10-Riskregister!$K$10)*SQRT(AJ1700/2),Riskregister!$L$10-(Riskregister!$L$10-Riskregister!$K$10)*SQRT((1-AJ1700)/2)))</f>
        <v>0</v>
      </c>
      <c r="AL1700" s="30">
        <f t="shared" ca="1" si="1041"/>
        <v>0.50711379204466756</v>
      </c>
      <c r="AM1700" s="30">
        <f t="shared" ca="1" si="1041"/>
        <v>0.78435164888410691</v>
      </c>
      <c r="AN1700" s="30">
        <f>IF(Riskregister!$E$11="",0,COUNTIF(BL$4:BL$53,"&lt;"&amp;AL1700)*IF(AM1700&lt;0.5,Riskregister!$K$11+(Riskregister!$L$11-Riskregister!$K$11)*SQRT(AM1700/2),Riskregister!$L$11-(Riskregister!$L$11-Riskregister!$K$11)*SQRT((1-AM1700)/2)))</f>
        <v>0</v>
      </c>
      <c r="AO1700" s="30">
        <f t="shared" ca="1" si="1042"/>
        <v>0.83228348641454619</v>
      </c>
      <c r="AP1700" s="30">
        <f t="shared" ca="1" si="1042"/>
        <v>0.14819130580108753</v>
      </c>
      <c r="AQ1700" s="30">
        <f>IF(Riskregister!$E$12="",0,COUNTIF(BM$4:BM$53,"&lt;"&amp;AO1700)*IF(AP1700&lt;0.5,Riskregister!$K$12+(Riskregister!$L$12-Riskregister!$K$12)*SQRT(AP1700/2),Riskregister!$L$12-(Riskregister!$L$12-Riskregister!$K$12)*SQRT((1-AP1700)/2)))</f>
        <v>0</v>
      </c>
      <c r="AR1700" s="30">
        <f t="shared" ca="1" si="1043"/>
        <v>0.2258998930876589</v>
      </c>
      <c r="AS1700" s="30">
        <f t="shared" ca="1" si="1043"/>
        <v>0.61723966676789077</v>
      </c>
      <c r="AT1700" s="30">
        <f>IF(Riskregister!$E$13="",0,COUNTIF(BN$4:BN$53,"&lt;"&amp;AR1700)*IF(AS1700&lt;0.5,Riskregister!$K$13+(Riskregister!$L$13-Riskregister!$K$13)*SQRT(AS1700/2),Riskregister!$L$13-(Riskregister!$L$13-Riskregister!$K$13)*SQRT((1-AS1700)/2)))</f>
        <v>0</v>
      </c>
      <c r="AU1700" s="30">
        <f t="shared" ca="1" si="1044"/>
        <v>0.39689554801300897</v>
      </c>
      <c r="AV1700" s="30">
        <f t="shared" ca="1" si="1044"/>
        <v>0.61192345064650688</v>
      </c>
      <c r="AW1700" s="30">
        <f>IF(Riskregister!$E$14="",0,COUNTIF(BO$4:BO$53,"&lt;"&amp;AU1700)*IF(AV1700&lt;0.5,Riskregister!$K$14+(Riskregister!$L$14-Riskregister!$K$14)*SQRT(AV1700/2),Riskregister!$L$14-(Riskregister!$L$14-Riskregister!$K$14)*SQRT((1-AV1700)/2)))</f>
        <v>0</v>
      </c>
      <c r="AX1700" s="30">
        <f t="shared" ca="1" si="1045"/>
        <v>7.7971236303161384E-2</v>
      </c>
      <c r="AY1700" s="30">
        <f t="shared" ca="1" si="1045"/>
        <v>0.42380620470808439</v>
      </c>
      <c r="AZ1700" s="30">
        <f>IF(Riskregister!$E$15="",0,COUNTIF(BP$4:BP$53,"&lt;"&amp;AX1700)*IF(AY1700&lt;0.5,Riskregister!$K$15+(Riskregister!$L$15-Riskregister!$K$15)*SQRT(AY1700/2),Riskregister!$L$15-(Riskregister!$L$15-Riskregister!$K$15)*SQRT((1-AY1700)/2)))</f>
        <v>0</v>
      </c>
      <c r="BA1700" s="30">
        <f t="shared" ca="1" si="1046"/>
        <v>0.32259722976644034</v>
      </c>
      <c r="BB1700" s="30">
        <f t="shared" ca="1" si="1046"/>
        <v>0.81300576071309594</v>
      </c>
      <c r="BC1700" s="30">
        <f>IF(Riskregister!$E$16="",0,COUNTIF(BQ$4:BQ$53,"&lt;"&amp;BA1700)*IF(BB1700&lt;0.5,Riskregister!$K$16+(Riskregister!$L$16-Riskregister!$K$16)*SQRT(BB1700/2),Riskregister!$L$16-(Riskregister!$L$16-Riskregister!$K$16)*SQRT((1-BB1700)/2)))</f>
        <v>0</v>
      </c>
      <c r="BD1700" s="30">
        <f t="shared" ca="1" si="1034"/>
        <v>16803345.016560148</v>
      </c>
    </row>
    <row r="1701" spans="20:56" x14ac:dyDescent="0.35">
      <c r="T1701" s="30">
        <f t="shared" ca="1" si="1035"/>
        <v>0.57645126249817258</v>
      </c>
      <c r="U1701" s="30">
        <f t="shared" ca="1" si="1035"/>
        <v>0.21057417443903936</v>
      </c>
      <c r="V1701" s="30">
        <f ca="1">IF(Riskregister!$E$5="",0,COUNTIF(BF$4:BF$53,"&lt;"&amp;T1701)*IF(U1701&lt;0.5,Riskregister!$K$5+(Riskregister!$L$5-Riskregister!$K$5)*SQRT(U1701/2),Riskregister!$L$5-(Riskregister!$L$5-Riskregister!$K$5)*SQRT((1-U1701)/2)))</f>
        <v>1184063.4919178253</v>
      </c>
      <c r="W1701" s="30">
        <f t="shared" ca="1" si="1036"/>
        <v>3.6750179611063305E-2</v>
      </c>
      <c r="X1701" s="30">
        <f t="shared" ca="1" si="1036"/>
        <v>0.85022297858338203</v>
      </c>
      <c r="Y1701" s="30">
        <f ca="1">IF(Riskregister!$E$6="",0,COUNTIF(BG$4:BG$53,"&lt;"&amp;W1701)*IF(X1701&lt;0.5,Riskregister!$K$6+(Riskregister!$L$6-Riskregister!$K$6)*SQRT(X1701/2),Riskregister!$L$6-(Riskregister!$L$6-Riskregister!$K$6)*SQRT((1-X1701)/2)))</f>
        <v>0</v>
      </c>
      <c r="Z1701" s="30">
        <f t="shared" ca="1" si="1037"/>
        <v>0.25343066941750236</v>
      </c>
      <c r="AA1701" s="30">
        <f t="shared" ca="1" si="1037"/>
        <v>0.17163410159384773</v>
      </c>
      <c r="AB1701" s="30">
        <f ca="1">IF(Riskregister!$E$7="",0,COUNTIF(BH$4:BH$53,"&lt;"&amp;Z1701)*IF(AA1701&lt;0.5,Riskregister!$K$7+(Riskregister!$L$7-Riskregister!$K$7)*SQRT(AA1701/2),Riskregister!$L$7-(Riskregister!$L$7-Riskregister!$K$7)*SQRT((1-AA1701)/2)))</f>
        <v>762654.57967873407</v>
      </c>
      <c r="AC1701" s="30">
        <f t="shared" ca="1" si="1038"/>
        <v>0.50475547814133015</v>
      </c>
      <c r="AD1701" s="30">
        <f t="shared" ca="1" si="1038"/>
        <v>0.7871757688160026</v>
      </c>
      <c r="AE1701" s="30">
        <f ca="1">IF(Riskregister!$E$8="",0,COUNTIF(BI$4:BI$53,"&lt;"&amp;AC1701)*IF(AD1701&lt;0.5,Riskregister!$K$8+(Riskregister!$L$8-Riskregister!$K$8)*SQRT(AD1701/2),Riskregister!$L$8-(Riskregister!$L$8-Riskregister!$K$8)*SQRT((1-AD1701)/2)))</f>
        <v>10400457.337860072</v>
      </c>
      <c r="AF1701" s="30">
        <f t="shared" ca="1" si="1039"/>
        <v>0.97879042796246984</v>
      </c>
      <c r="AG1701" s="30">
        <f t="shared" ca="1" si="1039"/>
        <v>0.31795414075048178</v>
      </c>
      <c r="AH1701" s="30">
        <f>IF(Riskregister!$E$9="",0,COUNTIF(BJ$4:BJ$53,"&lt;"&amp;AF1701)*IF(AG1701&lt;0.5,Riskregister!$K$9+(Riskregister!$L$9-Riskregister!$K$9)*SQRT(AG1701/2),Riskregister!$L$9-(Riskregister!$L$9-Riskregister!$K$9)*SQRT((1-AG1701)/2)))</f>
        <v>0</v>
      </c>
      <c r="AI1701" s="30">
        <f t="shared" ca="1" si="1040"/>
        <v>0.60365749054924822</v>
      </c>
      <c r="AJ1701" s="30">
        <f t="shared" ca="1" si="1040"/>
        <v>9.1965901375098524E-2</v>
      </c>
      <c r="AK1701" s="30">
        <f>IF(Riskregister!$E$10="",0,COUNTIF(BK$4:BK$53,"&lt;"&amp;AI1701)*IF(AJ1701&lt;0.5,Riskregister!$K$10+(Riskregister!$L$10-Riskregister!$K$10)*SQRT(AJ1701/2),Riskregister!$L$10-(Riskregister!$L$10-Riskregister!$K$10)*SQRT((1-AJ1701)/2)))</f>
        <v>0</v>
      </c>
      <c r="AL1701" s="30">
        <f t="shared" ca="1" si="1041"/>
        <v>0.7664799528855617</v>
      </c>
      <c r="AM1701" s="30">
        <f t="shared" ca="1" si="1041"/>
        <v>3.9966463727719947E-2</v>
      </c>
      <c r="AN1701" s="30">
        <f>IF(Riskregister!$E$11="",0,COUNTIF(BL$4:BL$53,"&lt;"&amp;AL1701)*IF(AM1701&lt;0.5,Riskregister!$K$11+(Riskregister!$L$11-Riskregister!$K$11)*SQRT(AM1701/2),Riskregister!$L$11-(Riskregister!$L$11-Riskregister!$K$11)*SQRT((1-AM1701)/2)))</f>
        <v>0</v>
      </c>
      <c r="AO1701" s="30">
        <f t="shared" ca="1" si="1042"/>
        <v>0.43007229004230685</v>
      </c>
      <c r="AP1701" s="30">
        <f t="shared" ca="1" si="1042"/>
        <v>0.27495036350095747</v>
      </c>
      <c r="AQ1701" s="30">
        <f>IF(Riskregister!$E$12="",0,COUNTIF(BM$4:BM$53,"&lt;"&amp;AO1701)*IF(AP1701&lt;0.5,Riskregister!$K$12+(Riskregister!$L$12-Riskregister!$K$12)*SQRT(AP1701/2),Riskregister!$L$12-(Riskregister!$L$12-Riskregister!$K$12)*SQRT((1-AP1701)/2)))</f>
        <v>0</v>
      </c>
      <c r="AR1701" s="30">
        <f t="shared" ca="1" si="1043"/>
        <v>0.34970072332913571</v>
      </c>
      <c r="AS1701" s="30">
        <f t="shared" ca="1" si="1043"/>
        <v>0.16406400170664515</v>
      </c>
      <c r="AT1701" s="30">
        <f>IF(Riskregister!$E$13="",0,COUNTIF(BN$4:BN$53,"&lt;"&amp;AR1701)*IF(AS1701&lt;0.5,Riskregister!$K$13+(Riskregister!$L$13-Riskregister!$K$13)*SQRT(AS1701/2),Riskregister!$L$13-(Riskregister!$L$13-Riskregister!$K$13)*SQRT((1-AS1701)/2)))</f>
        <v>0</v>
      </c>
      <c r="AU1701" s="30">
        <f t="shared" ca="1" si="1044"/>
        <v>0.41321247150063933</v>
      </c>
      <c r="AV1701" s="30">
        <f t="shared" ca="1" si="1044"/>
        <v>0.10598750874297114</v>
      </c>
      <c r="AW1701" s="30">
        <f>IF(Riskregister!$E$14="",0,COUNTIF(BO$4:BO$53,"&lt;"&amp;AU1701)*IF(AV1701&lt;0.5,Riskregister!$K$14+(Riskregister!$L$14-Riskregister!$K$14)*SQRT(AV1701/2),Riskregister!$L$14-(Riskregister!$L$14-Riskregister!$K$14)*SQRT((1-AV1701)/2)))</f>
        <v>0</v>
      </c>
      <c r="AX1701" s="30">
        <f t="shared" ca="1" si="1045"/>
        <v>0.41000596306577308</v>
      </c>
      <c r="AY1701" s="30">
        <f t="shared" ca="1" si="1045"/>
        <v>0.26189241640414329</v>
      </c>
      <c r="AZ1701" s="30">
        <f>IF(Riskregister!$E$15="",0,COUNTIF(BP$4:BP$53,"&lt;"&amp;AX1701)*IF(AY1701&lt;0.5,Riskregister!$K$15+(Riskregister!$L$15-Riskregister!$K$15)*SQRT(AY1701/2),Riskregister!$L$15-(Riskregister!$L$15-Riskregister!$K$15)*SQRT((1-AY1701)/2)))</f>
        <v>0</v>
      </c>
      <c r="BA1701" s="30">
        <f t="shared" ca="1" si="1046"/>
        <v>0.25336909846009248</v>
      </c>
      <c r="BB1701" s="30">
        <f t="shared" ca="1" si="1046"/>
        <v>4.562349462280535E-2</v>
      </c>
      <c r="BC1701" s="30">
        <f>IF(Riskregister!$E$16="",0,COUNTIF(BQ$4:BQ$53,"&lt;"&amp;BA1701)*IF(BB1701&lt;0.5,Riskregister!$K$16+(Riskregister!$L$16-Riskregister!$K$16)*SQRT(BB1701/2),Riskregister!$L$16-(Riskregister!$L$16-Riskregister!$K$16)*SQRT((1-BB1701)/2)))</f>
        <v>0</v>
      </c>
      <c r="BD1701" s="30">
        <f t="shared" ca="1" si="1034"/>
        <v>12347175.409456631</v>
      </c>
    </row>
    <row r="1702" spans="20:56" x14ac:dyDescent="0.35">
      <c r="T1702" s="30">
        <f t="shared" ca="1" si="1035"/>
        <v>0.94564021252004782</v>
      </c>
      <c r="U1702" s="30">
        <f t="shared" ca="1" si="1035"/>
        <v>0.29621138617591725</v>
      </c>
      <c r="V1702" s="30">
        <f ca="1">IF(Riskregister!$E$5="",0,COUNTIF(BF$4:BF$53,"&lt;"&amp;T1702)*IF(U1702&lt;0.5,Riskregister!$K$5+(Riskregister!$L$5-Riskregister!$K$5)*SQRT(U1702/2),Riskregister!$L$5-(Riskregister!$L$5-Riskregister!$K$5)*SQRT((1-U1702)/2)))</f>
        <v>2262261.8280162369</v>
      </c>
      <c r="W1702" s="30">
        <f t="shared" ca="1" si="1036"/>
        <v>0.58558195585201089</v>
      </c>
      <c r="X1702" s="30">
        <f t="shared" ca="1" si="1036"/>
        <v>0.1917989023771145</v>
      </c>
      <c r="Y1702" s="30">
        <f ca="1">IF(Riskregister!$E$6="",0,COUNTIF(BG$4:BG$53,"&lt;"&amp;W1702)*IF(X1702&lt;0.5,Riskregister!$K$6+(Riskregister!$L$6-Riskregister!$K$6)*SQRT(X1702/2),Riskregister!$L$6-(Riskregister!$L$6-Riskregister!$K$6)*SQRT((1-X1702)/2)))</f>
        <v>1514834.9148657401</v>
      </c>
      <c r="Z1702" s="30">
        <f t="shared" ca="1" si="1037"/>
        <v>0.66467140750092624</v>
      </c>
      <c r="AA1702" s="30">
        <f t="shared" ca="1" si="1037"/>
        <v>0.4970094050429511</v>
      </c>
      <c r="AB1702" s="30">
        <f ca="1">IF(Riskregister!$E$7="",0,COUNTIF(BH$4:BH$53,"&lt;"&amp;Z1702)*IF(AA1702&lt;0.5,Riskregister!$K$7+(Riskregister!$L$7-Riskregister!$K$7)*SQRT(AA1702/2),Riskregister!$L$7-(Riskregister!$L$7-Riskregister!$K$7)*SQRT((1-AA1702)/2)))</f>
        <v>1571331.026743019</v>
      </c>
      <c r="AC1702" s="30">
        <f t="shared" ca="1" si="1038"/>
        <v>0.22493615721760141</v>
      </c>
      <c r="AD1702" s="30">
        <f t="shared" ca="1" si="1038"/>
        <v>0.48559475636818283</v>
      </c>
      <c r="AE1702" s="30">
        <f ca="1">IF(Riskregister!$E$8="",0,COUNTIF(BI$4:BI$53,"&lt;"&amp;AC1702)*IF(AD1702&lt;0.5,Riskregister!$K$8+(Riskregister!$L$8-Riskregister!$K$8)*SQRT(AD1702/2),Riskregister!$L$8-(Riskregister!$L$8-Riskregister!$K$8)*SQRT((1-AD1702)/2)))</f>
        <v>2615900.2750737304</v>
      </c>
      <c r="AF1702" s="30">
        <f t="shared" ca="1" si="1039"/>
        <v>0.77615075434945502</v>
      </c>
      <c r="AG1702" s="30">
        <f t="shared" ca="1" si="1039"/>
        <v>0.57623409928997626</v>
      </c>
      <c r="AH1702" s="30">
        <f>IF(Riskregister!$E$9="",0,COUNTIF(BJ$4:BJ$53,"&lt;"&amp;AF1702)*IF(AG1702&lt;0.5,Riskregister!$K$9+(Riskregister!$L$9-Riskregister!$K$9)*SQRT(AG1702/2),Riskregister!$L$9-(Riskregister!$L$9-Riskregister!$K$9)*SQRT((1-AG1702)/2)))</f>
        <v>0</v>
      </c>
      <c r="AI1702" s="30">
        <f t="shared" ca="1" si="1040"/>
        <v>0.95881101625839094</v>
      </c>
      <c r="AJ1702" s="30">
        <f t="shared" ca="1" si="1040"/>
        <v>0.7136796178237369</v>
      </c>
      <c r="AK1702" s="30">
        <f>IF(Riskregister!$E$10="",0,COUNTIF(BK$4:BK$53,"&lt;"&amp;AI1702)*IF(AJ1702&lt;0.5,Riskregister!$K$10+(Riskregister!$L$10-Riskregister!$K$10)*SQRT(AJ1702/2),Riskregister!$L$10-(Riskregister!$L$10-Riskregister!$K$10)*SQRT((1-AJ1702)/2)))</f>
        <v>0</v>
      </c>
      <c r="AL1702" s="30">
        <f t="shared" ca="1" si="1041"/>
        <v>0.45478837985119092</v>
      </c>
      <c r="AM1702" s="30">
        <f t="shared" ca="1" si="1041"/>
        <v>0.51187074160295798</v>
      </c>
      <c r="AN1702" s="30">
        <f>IF(Riskregister!$E$11="",0,COUNTIF(BL$4:BL$53,"&lt;"&amp;AL1702)*IF(AM1702&lt;0.5,Riskregister!$K$11+(Riskregister!$L$11-Riskregister!$K$11)*SQRT(AM1702/2),Riskregister!$L$11-(Riskregister!$L$11-Riskregister!$K$11)*SQRT((1-AM1702)/2)))</f>
        <v>0</v>
      </c>
      <c r="AO1702" s="30">
        <f t="shared" ca="1" si="1042"/>
        <v>0.92839672950866303</v>
      </c>
      <c r="AP1702" s="30">
        <f t="shared" ca="1" si="1042"/>
        <v>0.10408746750595577</v>
      </c>
      <c r="AQ1702" s="30">
        <f>IF(Riskregister!$E$12="",0,COUNTIF(BM$4:BM$53,"&lt;"&amp;AO1702)*IF(AP1702&lt;0.5,Riskregister!$K$12+(Riskregister!$L$12-Riskregister!$K$12)*SQRT(AP1702/2),Riskregister!$L$12-(Riskregister!$L$12-Riskregister!$K$12)*SQRT((1-AP1702)/2)))</f>
        <v>0</v>
      </c>
      <c r="AR1702" s="30">
        <f t="shared" ca="1" si="1043"/>
        <v>0.33453051750601659</v>
      </c>
      <c r="AS1702" s="30">
        <f t="shared" ca="1" si="1043"/>
        <v>0.22547319180487002</v>
      </c>
      <c r="AT1702" s="30">
        <f>IF(Riskregister!$E$13="",0,COUNTIF(BN$4:BN$53,"&lt;"&amp;AR1702)*IF(AS1702&lt;0.5,Riskregister!$K$13+(Riskregister!$L$13-Riskregister!$K$13)*SQRT(AS1702/2),Riskregister!$L$13-(Riskregister!$L$13-Riskregister!$K$13)*SQRT((1-AS1702)/2)))</f>
        <v>0</v>
      </c>
      <c r="AU1702" s="30">
        <f t="shared" ca="1" si="1044"/>
        <v>0.70888418119527064</v>
      </c>
      <c r="AV1702" s="30">
        <f t="shared" ca="1" si="1044"/>
        <v>0.7440818037127318</v>
      </c>
      <c r="AW1702" s="30">
        <f>IF(Riskregister!$E$14="",0,COUNTIF(BO$4:BO$53,"&lt;"&amp;AU1702)*IF(AV1702&lt;0.5,Riskregister!$K$14+(Riskregister!$L$14-Riskregister!$K$14)*SQRT(AV1702/2),Riskregister!$L$14-(Riskregister!$L$14-Riskregister!$K$14)*SQRT((1-AV1702)/2)))</f>
        <v>0</v>
      </c>
      <c r="AX1702" s="30">
        <f t="shared" ca="1" si="1045"/>
        <v>0.87112706039549104</v>
      </c>
      <c r="AY1702" s="30">
        <f t="shared" ca="1" si="1045"/>
        <v>0.96349379636814569</v>
      </c>
      <c r="AZ1702" s="30">
        <f>IF(Riskregister!$E$15="",0,COUNTIF(BP$4:BP$53,"&lt;"&amp;AX1702)*IF(AY1702&lt;0.5,Riskregister!$K$15+(Riskregister!$L$15-Riskregister!$K$15)*SQRT(AY1702/2),Riskregister!$L$15-(Riskregister!$L$15-Riskregister!$K$15)*SQRT((1-AY1702)/2)))</f>
        <v>0</v>
      </c>
      <c r="BA1702" s="30">
        <f t="shared" ca="1" si="1046"/>
        <v>0.20923371797096169</v>
      </c>
      <c r="BB1702" s="30">
        <f t="shared" ca="1" si="1046"/>
        <v>0.3500909747595915</v>
      </c>
      <c r="BC1702" s="30">
        <f>IF(Riskregister!$E$16="",0,COUNTIF(BQ$4:BQ$53,"&lt;"&amp;BA1702)*IF(BB1702&lt;0.5,Riskregister!$K$16+(Riskregister!$L$16-Riskregister!$K$16)*SQRT(BB1702/2),Riskregister!$L$16-(Riskregister!$L$16-Riskregister!$K$16)*SQRT((1-BB1702)/2)))</f>
        <v>0</v>
      </c>
      <c r="BD1702" s="30">
        <f t="shared" ca="1" si="1034"/>
        <v>7964328.0446987264</v>
      </c>
    </row>
    <row r="1703" spans="20:56" x14ac:dyDescent="0.35">
      <c r="T1703" s="30">
        <f t="shared" ca="1" si="1035"/>
        <v>0.26628960832717652</v>
      </c>
      <c r="U1703" s="30">
        <f t="shared" ca="1" si="1035"/>
        <v>0.51610994094586649</v>
      </c>
      <c r="V1703" s="30">
        <f ca="1">IF(Riskregister!$E$5="",0,COUNTIF(BF$4:BF$53,"&lt;"&amp;T1703)*IF(U1703&lt;0.5,Riskregister!$K$5+(Riskregister!$L$5-Riskregister!$K$5)*SQRT(U1703/2),Riskregister!$L$5-(Riskregister!$L$5-Riskregister!$K$5)*SQRT((1-U1703)/2)))</f>
        <v>757308.82783036656</v>
      </c>
      <c r="W1703" s="30">
        <f t="shared" ca="1" si="1036"/>
        <v>0.81353354893035379</v>
      </c>
      <c r="X1703" s="30">
        <f t="shared" ca="1" si="1036"/>
        <v>0.98654101338528455</v>
      </c>
      <c r="Y1703" s="30">
        <f ca="1">IF(Riskregister!$E$6="",0,COUNTIF(BG$4:BG$53,"&lt;"&amp;W1703)*IF(X1703&lt;0.5,Riskregister!$K$6+(Riskregister!$L$6-Riskregister!$K$6)*SQRT(X1703/2),Riskregister!$L$6-(Riskregister!$L$6-Riskregister!$K$6)*SQRT((1-X1703)/2)))</f>
        <v>5557019.1597342482</v>
      </c>
      <c r="Z1703" s="30">
        <f t="shared" ca="1" si="1037"/>
        <v>0.12734913190984398</v>
      </c>
      <c r="AA1703" s="30">
        <f t="shared" ca="1" si="1037"/>
        <v>0.94937892480627351</v>
      </c>
      <c r="AB1703" s="30">
        <f ca="1">IF(Riskregister!$E$7="",0,COUNTIF(BH$4:BH$53,"&lt;"&amp;Z1703)*IF(AA1703&lt;0.5,Riskregister!$K$7+(Riskregister!$L$7-Riskregister!$K$7)*SQRT(AA1703/2),Riskregister!$L$7-(Riskregister!$L$7-Riskregister!$K$7)*SQRT((1-AA1703)/2)))</f>
        <v>1377269.9982268848</v>
      </c>
      <c r="AC1703" s="30">
        <f t="shared" ca="1" si="1038"/>
        <v>0.5072792530417104</v>
      </c>
      <c r="AD1703" s="30">
        <f t="shared" ca="1" si="1038"/>
        <v>0.65411910652697725</v>
      </c>
      <c r="AE1703" s="30">
        <f ca="1">IF(Riskregister!$E$8="",0,COUNTIF(BI$4:BI$53,"&lt;"&amp;AC1703)*IF(AD1703&lt;0.5,Riskregister!$K$8+(Riskregister!$L$8-Riskregister!$K$8)*SQRT(AD1703/2),Riskregister!$L$8-(Riskregister!$L$8-Riskregister!$K$8)*SQRT((1-AD1703)/2)))</f>
        <v>9136358.6214975752</v>
      </c>
      <c r="AF1703" s="30">
        <f t="shared" ca="1" si="1039"/>
        <v>0.8122607073171616</v>
      </c>
      <c r="AG1703" s="30">
        <f t="shared" ca="1" si="1039"/>
        <v>0.84717221217956606</v>
      </c>
      <c r="AH1703" s="30">
        <f>IF(Riskregister!$E$9="",0,COUNTIF(BJ$4:BJ$53,"&lt;"&amp;AF1703)*IF(AG1703&lt;0.5,Riskregister!$K$9+(Riskregister!$L$9-Riskregister!$K$9)*SQRT(AG1703/2),Riskregister!$L$9-(Riskregister!$L$9-Riskregister!$K$9)*SQRT((1-AG1703)/2)))</f>
        <v>0</v>
      </c>
      <c r="AI1703" s="30">
        <f t="shared" ca="1" si="1040"/>
        <v>0.26883166461638042</v>
      </c>
      <c r="AJ1703" s="30">
        <f t="shared" ca="1" si="1040"/>
        <v>9.1638205708729381E-2</v>
      </c>
      <c r="AK1703" s="30">
        <f>IF(Riskregister!$E$10="",0,COUNTIF(BK$4:BK$53,"&lt;"&amp;AI1703)*IF(AJ1703&lt;0.5,Riskregister!$K$10+(Riskregister!$L$10-Riskregister!$K$10)*SQRT(AJ1703/2),Riskregister!$L$10-(Riskregister!$L$10-Riskregister!$K$10)*SQRT((1-AJ1703)/2)))</f>
        <v>0</v>
      </c>
      <c r="AL1703" s="30">
        <f t="shared" ca="1" si="1041"/>
        <v>0.56091759752725556</v>
      </c>
      <c r="AM1703" s="30">
        <f t="shared" ca="1" si="1041"/>
        <v>0.66815058821915607</v>
      </c>
      <c r="AN1703" s="30">
        <f>IF(Riskregister!$E$11="",0,COUNTIF(BL$4:BL$53,"&lt;"&amp;AL1703)*IF(AM1703&lt;0.5,Riskregister!$K$11+(Riskregister!$L$11-Riskregister!$K$11)*SQRT(AM1703/2),Riskregister!$L$11-(Riskregister!$L$11-Riskregister!$K$11)*SQRT((1-AM1703)/2)))</f>
        <v>0</v>
      </c>
      <c r="AO1703" s="30">
        <f t="shared" ca="1" si="1042"/>
        <v>0.23510596832618791</v>
      </c>
      <c r="AP1703" s="30">
        <f t="shared" ca="1" si="1042"/>
        <v>3.8369671557997642E-2</v>
      </c>
      <c r="AQ1703" s="30">
        <f>IF(Riskregister!$E$12="",0,COUNTIF(BM$4:BM$53,"&lt;"&amp;AO1703)*IF(AP1703&lt;0.5,Riskregister!$K$12+(Riskregister!$L$12-Riskregister!$K$12)*SQRT(AP1703/2),Riskregister!$L$12-(Riskregister!$L$12-Riskregister!$K$12)*SQRT((1-AP1703)/2)))</f>
        <v>0</v>
      </c>
      <c r="AR1703" s="30">
        <f t="shared" ca="1" si="1043"/>
        <v>0.58498108293239781</v>
      </c>
      <c r="AS1703" s="30">
        <f t="shared" ca="1" si="1043"/>
        <v>0.6606231774561474</v>
      </c>
      <c r="AT1703" s="30">
        <f>IF(Riskregister!$E$13="",0,COUNTIF(BN$4:BN$53,"&lt;"&amp;AR1703)*IF(AS1703&lt;0.5,Riskregister!$K$13+(Riskregister!$L$13-Riskregister!$K$13)*SQRT(AS1703/2),Riskregister!$L$13-(Riskregister!$L$13-Riskregister!$K$13)*SQRT((1-AS1703)/2)))</f>
        <v>0</v>
      </c>
      <c r="AU1703" s="30">
        <f t="shared" ca="1" si="1044"/>
        <v>0.69864215845142674</v>
      </c>
      <c r="AV1703" s="30">
        <f t="shared" ca="1" si="1044"/>
        <v>0.7276912949905715</v>
      </c>
      <c r="AW1703" s="30">
        <f>IF(Riskregister!$E$14="",0,COUNTIF(BO$4:BO$53,"&lt;"&amp;AU1703)*IF(AV1703&lt;0.5,Riskregister!$K$14+(Riskregister!$L$14-Riskregister!$K$14)*SQRT(AV1703/2),Riskregister!$L$14-(Riskregister!$L$14-Riskregister!$K$14)*SQRT((1-AV1703)/2)))</f>
        <v>0</v>
      </c>
      <c r="AX1703" s="30">
        <f t="shared" ca="1" si="1045"/>
        <v>5.222660904517451E-2</v>
      </c>
      <c r="AY1703" s="30">
        <f t="shared" ca="1" si="1045"/>
        <v>0.20401219725068098</v>
      </c>
      <c r="AZ1703" s="30">
        <f>IF(Riskregister!$E$15="",0,COUNTIF(BP$4:BP$53,"&lt;"&amp;AX1703)*IF(AY1703&lt;0.5,Riskregister!$K$15+(Riskregister!$L$15-Riskregister!$K$15)*SQRT(AY1703/2),Riskregister!$L$15-(Riskregister!$L$15-Riskregister!$K$15)*SQRT((1-AY1703)/2)))</f>
        <v>0</v>
      </c>
      <c r="BA1703" s="30">
        <f t="shared" ca="1" si="1046"/>
        <v>0.83642632517654369</v>
      </c>
      <c r="BB1703" s="30">
        <f t="shared" ca="1" si="1046"/>
        <v>0.76441849584982313</v>
      </c>
      <c r="BC1703" s="30">
        <f>IF(Riskregister!$E$16="",0,COUNTIF(BQ$4:BQ$53,"&lt;"&amp;BA1703)*IF(BB1703&lt;0.5,Riskregister!$K$16+(Riskregister!$L$16-Riskregister!$K$16)*SQRT(BB1703/2),Riskregister!$L$16-(Riskregister!$L$16-Riskregister!$K$16)*SQRT((1-BB1703)/2)))</f>
        <v>0</v>
      </c>
      <c r="BD1703" s="30">
        <f t="shared" ca="1" si="1034"/>
        <v>16827956.607289076</v>
      </c>
    </row>
    <row r="1704" spans="20:56" x14ac:dyDescent="0.35">
      <c r="T1704" s="30">
        <f t="shared" ref="T1704:U1723" ca="1" si="1047">RAND()</f>
        <v>0.60499306991546886</v>
      </c>
      <c r="U1704" s="30">
        <f t="shared" ca="1" si="1047"/>
        <v>0.70563885825928141</v>
      </c>
      <c r="V1704" s="30">
        <f ca="1">IF(Riskregister!$E$5="",0,COUNTIF(BF$4:BF$53,"&lt;"&amp;T1704)*IF(U1704&lt;0.5,Riskregister!$K$5+(Riskregister!$L$5-Riskregister!$K$5)*SQRT(U1704/2),Riskregister!$L$5-(Riskregister!$L$5-Riskregister!$K$5)*SQRT((1-U1704)/2)))</f>
        <v>1709445.8387498022</v>
      </c>
      <c r="W1704" s="30">
        <f t="shared" ref="W1704:X1723" ca="1" si="1048">RAND()</f>
        <v>0.29420008206749815</v>
      </c>
      <c r="X1704" s="30">
        <f t="shared" ca="1" si="1048"/>
        <v>0.51259178943695305</v>
      </c>
      <c r="Y1704" s="30">
        <f ca="1">IF(Riskregister!$E$6="",0,COUNTIF(BG$4:BG$53,"&lt;"&amp;W1704)*IF(X1704&lt;0.5,Riskregister!$K$6+(Riskregister!$L$6-Riskregister!$K$6)*SQRT(X1704/2),Riskregister!$L$6-(Riskregister!$L$6-Riskregister!$K$6)*SQRT((1-X1704)/2)))</f>
        <v>1111404.8722212482</v>
      </c>
      <c r="Z1704" s="30">
        <f t="shared" ref="Z1704:AA1723" ca="1" si="1049">RAND()</f>
        <v>0.79185618238399047</v>
      </c>
      <c r="AA1704" s="30">
        <f t="shared" ca="1" si="1049"/>
        <v>0.18222026590103968</v>
      </c>
      <c r="AB1704" s="30">
        <f ca="1">IF(Riskregister!$E$7="",0,COUNTIF(BH$4:BH$53,"&lt;"&amp;Z1704)*IF(AA1704&lt;0.5,Riskregister!$K$7+(Riskregister!$L$7-Riskregister!$K$7)*SQRT(AA1704/2),Riskregister!$L$7-(Riskregister!$L$7-Riskregister!$K$7)*SQRT((1-AA1704)/2)))</f>
        <v>1245164.7427171082</v>
      </c>
      <c r="AC1704" s="30">
        <f t="shared" ref="AC1704:AD1723" ca="1" si="1050">RAND()</f>
        <v>6.5665139337129919E-2</v>
      </c>
      <c r="AD1704" s="30">
        <f t="shared" ca="1" si="1050"/>
        <v>0.342336768908166</v>
      </c>
      <c r="AE1704" s="30">
        <f ca="1">IF(Riskregister!$E$8="",0,COUNTIF(BI$4:BI$53,"&lt;"&amp;AC1704)*IF(AD1704&lt;0.5,Riskregister!$K$8+(Riskregister!$L$8-Riskregister!$K$8)*SQRT(AD1704/2),Riskregister!$L$8-(Riskregister!$L$8-Riskregister!$K$8)*SQRT((1-AD1704)/2)))</f>
        <v>2244507.5501500871</v>
      </c>
      <c r="AF1704" s="30">
        <f t="shared" ref="AF1704:AG1723" ca="1" si="1051">RAND()</f>
        <v>0.50032564976687621</v>
      </c>
      <c r="AG1704" s="30">
        <f t="shared" ca="1" si="1051"/>
        <v>0.72385748512827552</v>
      </c>
      <c r="AH1704" s="30">
        <f>IF(Riskregister!$E$9="",0,COUNTIF(BJ$4:BJ$53,"&lt;"&amp;AF1704)*IF(AG1704&lt;0.5,Riskregister!$K$9+(Riskregister!$L$9-Riskregister!$K$9)*SQRT(AG1704/2),Riskregister!$L$9-(Riskregister!$L$9-Riskregister!$K$9)*SQRT((1-AG1704)/2)))</f>
        <v>0</v>
      </c>
      <c r="AI1704" s="30">
        <f t="shared" ref="AI1704:AJ1723" ca="1" si="1052">RAND()</f>
        <v>0.34990805763212529</v>
      </c>
      <c r="AJ1704" s="30">
        <f t="shared" ca="1" si="1052"/>
        <v>0.55736638688182882</v>
      </c>
      <c r="AK1704" s="30">
        <f>IF(Riskregister!$E$10="",0,COUNTIF(BK$4:BK$53,"&lt;"&amp;AI1704)*IF(AJ1704&lt;0.5,Riskregister!$K$10+(Riskregister!$L$10-Riskregister!$K$10)*SQRT(AJ1704/2),Riskregister!$L$10-(Riskregister!$L$10-Riskregister!$K$10)*SQRT((1-AJ1704)/2)))</f>
        <v>0</v>
      </c>
      <c r="AL1704" s="30">
        <f t="shared" ref="AL1704:AM1723" ca="1" si="1053">RAND()</f>
        <v>0.84168498169081996</v>
      </c>
      <c r="AM1704" s="30">
        <f t="shared" ca="1" si="1053"/>
        <v>0.91922872294975588</v>
      </c>
      <c r="AN1704" s="30">
        <f>IF(Riskregister!$E$11="",0,COUNTIF(BL$4:BL$53,"&lt;"&amp;AL1704)*IF(AM1704&lt;0.5,Riskregister!$K$11+(Riskregister!$L$11-Riskregister!$K$11)*SQRT(AM1704/2),Riskregister!$L$11-(Riskregister!$L$11-Riskregister!$K$11)*SQRT((1-AM1704)/2)))</f>
        <v>0</v>
      </c>
      <c r="AO1704" s="30">
        <f t="shared" ref="AO1704:AP1723" ca="1" si="1054">RAND()</f>
        <v>0.53864605717081027</v>
      </c>
      <c r="AP1704" s="30">
        <f t="shared" ca="1" si="1054"/>
        <v>0.10919029540369607</v>
      </c>
      <c r="AQ1704" s="30">
        <f>IF(Riskregister!$E$12="",0,COUNTIF(BM$4:BM$53,"&lt;"&amp;AO1704)*IF(AP1704&lt;0.5,Riskregister!$K$12+(Riskregister!$L$12-Riskregister!$K$12)*SQRT(AP1704/2),Riskregister!$L$12-(Riskregister!$L$12-Riskregister!$K$12)*SQRT((1-AP1704)/2)))</f>
        <v>0</v>
      </c>
      <c r="AR1704" s="30">
        <f t="shared" ref="AR1704:AS1723" ca="1" si="1055">RAND()</f>
        <v>0.37851063327784373</v>
      </c>
      <c r="AS1704" s="30">
        <f t="shared" ca="1" si="1055"/>
        <v>0.86327637393790146</v>
      </c>
      <c r="AT1704" s="30">
        <f>IF(Riskregister!$E$13="",0,COUNTIF(BN$4:BN$53,"&lt;"&amp;AR1704)*IF(AS1704&lt;0.5,Riskregister!$K$13+(Riskregister!$L$13-Riskregister!$K$13)*SQRT(AS1704/2),Riskregister!$L$13-(Riskregister!$L$13-Riskregister!$K$13)*SQRT((1-AS1704)/2)))</f>
        <v>0</v>
      </c>
      <c r="AU1704" s="30">
        <f t="shared" ref="AU1704:AV1723" ca="1" si="1056">RAND()</f>
        <v>0.68841248574252401</v>
      </c>
      <c r="AV1704" s="30">
        <f t="shared" ca="1" si="1056"/>
        <v>0.72229188946126976</v>
      </c>
      <c r="AW1704" s="30">
        <f>IF(Riskregister!$E$14="",0,COUNTIF(BO$4:BO$53,"&lt;"&amp;AU1704)*IF(AV1704&lt;0.5,Riskregister!$K$14+(Riskregister!$L$14-Riskregister!$K$14)*SQRT(AV1704/2),Riskregister!$L$14-(Riskregister!$L$14-Riskregister!$K$14)*SQRT((1-AV1704)/2)))</f>
        <v>0</v>
      </c>
      <c r="AX1704" s="30">
        <f t="shared" ref="AX1704:AY1723" ca="1" si="1057">RAND()</f>
        <v>0.3822643938852488</v>
      </c>
      <c r="AY1704" s="30">
        <f t="shared" ca="1" si="1057"/>
        <v>0.99654725056514404</v>
      </c>
      <c r="AZ1704" s="30">
        <f>IF(Riskregister!$E$15="",0,COUNTIF(BP$4:BP$53,"&lt;"&amp;AX1704)*IF(AY1704&lt;0.5,Riskregister!$K$15+(Riskregister!$L$15-Riskregister!$K$15)*SQRT(AY1704/2),Riskregister!$L$15-(Riskregister!$L$15-Riskregister!$K$15)*SQRT((1-AY1704)/2)))</f>
        <v>0</v>
      </c>
      <c r="BA1704" s="30">
        <f t="shared" ref="BA1704:BB1723" ca="1" si="1058">RAND()</f>
        <v>0.11817451416129976</v>
      </c>
      <c r="BB1704" s="30">
        <f t="shared" ca="1" si="1058"/>
        <v>0.32615335907714149</v>
      </c>
      <c r="BC1704" s="30">
        <f>IF(Riskregister!$E$16="",0,COUNTIF(BQ$4:BQ$53,"&lt;"&amp;BA1704)*IF(BB1704&lt;0.5,Riskregister!$K$16+(Riskregister!$L$16-Riskregister!$K$16)*SQRT(BB1704/2),Riskregister!$L$16-(Riskregister!$L$16-Riskregister!$K$16)*SQRT((1-BB1704)/2)))</f>
        <v>0</v>
      </c>
      <c r="BD1704" s="30">
        <f t="shared" ca="1" si="1034"/>
        <v>6310523.0038382458</v>
      </c>
    </row>
    <row r="1705" spans="20:56" x14ac:dyDescent="0.35">
      <c r="T1705" s="30">
        <f t="shared" ca="1" si="1047"/>
        <v>0.52233037548762185</v>
      </c>
      <c r="U1705" s="30">
        <f t="shared" ca="1" si="1047"/>
        <v>0.7663656883761707</v>
      </c>
      <c r="V1705" s="30">
        <f ca="1">IF(Riskregister!$E$5="",0,COUNTIF(BF$4:BF$53,"&lt;"&amp;T1705)*IF(U1705&lt;0.5,Riskregister!$K$5+(Riskregister!$L$5-Riskregister!$K$5)*SQRT(U1705/2),Riskregister!$L$5-(Riskregister!$L$5-Riskregister!$K$5)*SQRT((1-U1705)/2)))</f>
        <v>1784786.5534380744</v>
      </c>
      <c r="W1705" s="30">
        <f t="shared" ca="1" si="1048"/>
        <v>0.59784757009820266</v>
      </c>
      <c r="X1705" s="30">
        <f t="shared" ca="1" si="1048"/>
        <v>0.59956157725578008</v>
      </c>
      <c r="Y1705" s="30">
        <f ca="1">IF(Riskregister!$E$6="",0,COUNTIF(BG$4:BG$53,"&lt;"&amp;W1705)*IF(X1705&lt;0.5,Riskregister!$K$6+(Riskregister!$L$6-Riskregister!$K$6)*SQRT(X1705/2),Riskregister!$L$6-(Riskregister!$L$6-Riskregister!$K$6)*SQRT((1-X1705)/2)))</f>
        <v>2389148.9890798265</v>
      </c>
      <c r="Z1705" s="30">
        <f t="shared" ca="1" si="1049"/>
        <v>0.18938206728702023</v>
      </c>
      <c r="AA1705" s="30">
        <f t="shared" ca="1" si="1049"/>
        <v>0.8493405211633932</v>
      </c>
      <c r="AB1705" s="30">
        <f ca="1">IF(Riskregister!$E$7="",0,COUNTIF(BH$4:BH$53,"&lt;"&amp;Z1705)*IF(AA1705&lt;0.5,Riskregister!$K$7+(Riskregister!$L$7-Riskregister!$K$7)*SQRT(AA1705/2),Riskregister!$L$7-(Riskregister!$L$7-Riskregister!$K$7)*SQRT((1-AA1705)/2)))</f>
        <v>1215752.3074111249</v>
      </c>
      <c r="AC1705" s="30">
        <f t="shared" ca="1" si="1050"/>
        <v>0.72168257888701226</v>
      </c>
      <c r="AD1705" s="30">
        <f t="shared" ca="1" si="1050"/>
        <v>0.82909216727655155</v>
      </c>
      <c r="AE1705" s="30">
        <f ca="1">IF(Riskregister!$E$8="",0,COUNTIF(BI$4:BI$53,"&lt;"&amp;AC1705)*IF(AD1705&lt;0.5,Riskregister!$K$8+(Riskregister!$L$8-Riskregister!$K$8)*SQRT(AD1705/2),Riskregister!$L$8-(Riskregister!$L$8-Riskregister!$K$8)*SQRT((1-AD1705)/2)))</f>
        <v>14504289.654750006</v>
      </c>
      <c r="AF1705" s="30">
        <f t="shared" ca="1" si="1051"/>
        <v>0.49554985634234483</v>
      </c>
      <c r="AG1705" s="30">
        <f t="shared" ca="1" si="1051"/>
        <v>0.5374888953134056</v>
      </c>
      <c r="AH1705" s="30">
        <f>IF(Riskregister!$E$9="",0,COUNTIF(BJ$4:BJ$53,"&lt;"&amp;AF1705)*IF(AG1705&lt;0.5,Riskregister!$K$9+(Riskregister!$L$9-Riskregister!$K$9)*SQRT(AG1705/2),Riskregister!$L$9-(Riskregister!$L$9-Riskregister!$K$9)*SQRT((1-AG1705)/2)))</f>
        <v>0</v>
      </c>
      <c r="AI1705" s="30">
        <f t="shared" ca="1" si="1052"/>
        <v>1.2466593755523836E-2</v>
      </c>
      <c r="AJ1705" s="30">
        <f t="shared" ca="1" si="1052"/>
        <v>0.15408328896601287</v>
      </c>
      <c r="AK1705" s="30">
        <f>IF(Riskregister!$E$10="",0,COUNTIF(BK$4:BK$53,"&lt;"&amp;AI1705)*IF(AJ1705&lt;0.5,Riskregister!$K$10+(Riskregister!$L$10-Riskregister!$K$10)*SQRT(AJ1705/2),Riskregister!$L$10-(Riskregister!$L$10-Riskregister!$K$10)*SQRT((1-AJ1705)/2)))</f>
        <v>0</v>
      </c>
      <c r="AL1705" s="30">
        <f t="shared" ca="1" si="1053"/>
        <v>0.55400698703412932</v>
      </c>
      <c r="AM1705" s="30">
        <f t="shared" ca="1" si="1053"/>
        <v>0.70454492226832943</v>
      </c>
      <c r="AN1705" s="30">
        <f>IF(Riskregister!$E$11="",0,COUNTIF(BL$4:BL$53,"&lt;"&amp;AL1705)*IF(AM1705&lt;0.5,Riskregister!$K$11+(Riskregister!$L$11-Riskregister!$K$11)*SQRT(AM1705/2),Riskregister!$L$11-(Riskregister!$L$11-Riskregister!$K$11)*SQRT((1-AM1705)/2)))</f>
        <v>0</v>
      </c>
      <c r="AO1705" s="30">
        <f t="shared" ca="1" si="1054"/>
        <v>0.10546180492153534</v>
      </c>
      <c r="AP1705" s="30">
        <f t="shared" ca="1" si="1054"/>
        <v>0.20464187779265752</v>
      </c>
      <c r="AQ1705" s="30">
        <f>IF(Riskregister!$E$12="",0,COUNTIF(BM$4:BM$53,"&lt;"&amp;AO1705)*IF(AP1705&lt;0.5,Riskregister!$K$12+(Riskregister!$L$12-Riskregister!$K$12)*SQRT(AP1705/2),Riskregister!$L$12-(Riskregister!$L$12-Riskregister!$K$12)*SQRT((1-AP1705)/2)))</f>
        <v>0</v>
      </c>
      <c r="AR1705" s="30">
        <f t="shared" ca="1" si="1055"/>
        <v>0.63567020788554696</v>
      </c>
      <c r="AS1705" s="30">
        <f t="shared" ca="1" si="1055"/>
        <v>0.68869470664022947</v>
      </c>
      <c r="AT1705" s="30">
        <f>IF(Riskregister!$E$13="",0,COUNTIF(BN$4:BN$53,"&lt;"&amp;AR1705)*IF(AS1705&lt;0.5,Riskregister!$K$13+(Riskregister!$L$13-Riskregister!$K$13)*SQRT(AS1705/2),Riskregister!$L$13-(Riskregister!$L$13-Riskregister!$K$13)*SQRT((1-AS1705)/2)))</f>
        <v>0</v>
      </c>
      <c r="AU1705" s="30">
        <f t="shared" ca="1" si="1056"/>
        <v>0.37427624269938675</v>
      </c>
      <c r="AV1705" s="30">
        <f t="shared" ca="1" si="1056"/>
        <v>0.95249786950715709</v>
      </c>
      <c r="AW1705" s="30">
        <f>IF(Riskregister!$E$14="",0,COUNTIF(BO$4:BO$53,"&lt;"&amp;AU1705)*IF(AV1705&lt;0.5,Riskregister!$K$14+(Riskregister!$L$14-Riskregister!$K$14)*SQRT(AV1705/2),Riskregister!$L$14-(Riskregister!$L$14-Riskregister!$K$14)*SQRT((1-AV1705)/2)))</f>
        <v>0</v>
      </c>
      <c r="AX1705" s="30">
        <f t="shared" ca="1" si="1057"/>
        <v>0.69073985024150619</v>
      </c>
      <c r="AY1705" s="30">
        <f t="shared" ca="1" si="1057"/>
        <v>0.74226468475955032</v>
      </c>
      <c r="AZ1705" s="30">
        <f>IF(Riskregister!$E$15="",0,COUNTIF(BP$4:BP$53,"&lt;"&amp;AX1705)*IF(AY1705&lt;0.5,Riskregister!$K$15+(Riskregister!$L$15-Riskregister!$K$15)*SQRT(AY1705/2),Riskregister!$L$15-(Riskregister!$L$15-Riskregister!$K$15)*SQRT((1-AY1705)/2)))</f>
        <v>0</v>
      </c>
      <c r="BA1705" s="30">
        <f t="shared" ca="1" si="1058"/>
        <v>0.37855622323995364</v>
      </c>
      <c r="BB1705" s="30">
        <f t="shared" ca="1" si="1058"/>
        <v>0.24322262047726972</v>
      </c>
      <c r="BC1705" s="30">
        <f>IF(Riskregister!$E$16="",0,COUNTIF(BQ$4:BQ$53,"&lt;"&amp;BA1705)*IF(BB1705&lt;0.5,Riskregister!$K$16+(Riskregister!$L$16-Riskregister!$K$16)*SQRT(BB1705/2),Riskregister!$L$16-(Riskregister!$L$16-Riskregister!$K$16)*SQRT((1-BB1705)/2)))</f>
        <v>0</v>
      </c>
      <c r="BD1705" s="30">
        <f t="shared" ca="1" si="1034"/>
        <v>19893977.504679032</v>
      </c>
    </row>
    <row r="1706" spans="20:56" x14ac:dyDescent="0.35">
      <c r="T1706" s="30">
        <f t="shared" ca="1" si="1047"/>
        <v>0.35242431719852685</v>
      </c>
      <c r="U1706" s="30">
        <f t="shared" ca="1" si="1047"/>
        <v>0.3063218253744705</v>
      </c>
      <c r="V1706" s="30">
        <f ca="1">IF(Riskregister!$E$5="",0,COUNTIF(BF$4:BF$53,"&lt;"&amp;T1706)*IF(U1706&lt;0.5,Riskregister!$K$5+(Riskregister!$L$5-Riskregister!$K$5)*SQRT(U1706/2),Riskregister!$L$5-(Riskregister!$L$5-Riskregister!$K$5)*SQRT((1-U1706)/2)))</f>
        <v>978333.00424304965</v>
      </c>
      <c r="W1706" s="30">
        <f t="shared" ca="1" si="1048"/>
        <v>0.87617682161284582</v>
      </c>
      <c r="X1706" s="30">
        <f t="shared" ca="1" si="1048"/>
        <v>0.67486819748065763</v>
      </c>
      <c r="Y1706" s="30">
        <f ca="1">IF(Riskregister!$E$6="",0,COUNTIF(BG$4:BG$53,"&lt;"&amp;W1706)*IF(X1706&lt;0.5,Riskregister!$K$6+(Riskregister!$L$6-Riskregister!$K$6)*SQRT(X1706/2),Riskregister!$L$6-(Riskregister!$L$6-Riskregister!$K$6)*SQRT((1-X1706)/2)))</f>
        <v>5096998.7390114088</v>
      </c>
      <c r="Z1706" s="30">
        <f t="shared" ca="1" si="1049"/>
        <v>3.2145944336915755E-2</v>
      </c>
      <c r="AA1706" s="30">
        <f t="shared" ca="1" si="1049"/>
        <v>0.94574424959085945</v>
      </c>
      <c r="AB1706" s="30">
        <f ca="1">IF(Riskregister!$E$7="",0,COUNTIF(BH$4:BH$53,"&lt;"&amp;Z1706)*IF(AA1706&lt;0.5,Riskregister!$K$7+(Riskregister!$L$7-Riskregister!$K$7)*SQRT(AA1706/2),Riskregister!$L$7-(Riskregister!$L$7-Riskregister!$K$7)*SQRT((1-AA1706)/2)))</f>
        <v>684706.20636721409</v>
      </c>
      <c r="AC1706" s="30">
        <f t="shared" ca="1" si="1050"/>
        <v>0.32094510659880027</v>
      </c>
      <c r="AD1706" s="30">
        <f t="shared" ca="1" si="1050"/>
        <v>0.25516146959089514</v>
      </c>
      <c r="AE1706" s="30">
        <f ca="1">IF(Riskregister!$E$8="",0,COUNTIF(BI$4:BI$53,"&lt;"&amp;AC1706)*IF(AD1706&lt;0.5,Riskregister!$K$8+(Riskregister!$L$8-Riskregister!$K$8)*SQRT(AD1706/2),Riskregister!$L$8-(Riskregister!$L$8-Riskregister!$K$8)*SQRT((1-AD1706)/2)))</f>
        <v>3957533.8757078457</v>
      </c>
      <c r="AF1706" s="30">
        <f t="shared" ca="1" si="1051"/>
        <v>0.29412330033619327</v>
      </c>
      <c r="AG1706" s="30">
        <f t="shared" ca="1" si="1051"/>
        <v>0.80614460405775168</v>
      </c>
      <c r="AH1706" s="30">
        <f>IF(Riskregister!$E$9="",0,COUNTIF(BJ$4:BJ$53,"&lt;"&amp;AF1706)*IF(AG1706&lt;0.5,Riskregister!$K$9+(Riskregister!$L$9-Riskregister!$K$9)*SQRT(AG1706/2),Riskregister!$L$9-(Riskregister!$L$9-Riskregister!$K$9)*SQRT((1-AG1706)/2)))</f>
        <v>0</v>
      </c>
      <c r="AI1706" s="30">
        <f t="shared" ca="1" si="1052"/>
        <v>0.34367716212270327</v>
      </c>
      <c r="AJ1706" s="30">
        <f t="shared" ca="1" si="1052"/>
        <v>0.4098917063527594</v>
      </c>
      <c r="AK1706" s="30">
        <f>IF(Riskregister!$E$10="",0,COUNTIF(BK$4:BK$53,"&lt;"&amp;AI1706)*IF(AJ1706&lt;0.5,Riskregister!$K$10+(Riskregister!$L$10-Riskregister!$K$10)*SQRT(AJ1706/2),Riskregister!$L$10-(Riskregister!$L$10-Riskregister!$K$10)*SQRT((1-AJ1706)/2)))</f>
        <v>0</v>
      </c>
      <c r="AL1706" s="30">
        <f t="shared" ca="1" si="1053"/>
        <v>0.68043162724696848</v>
      </c>
      <c r="AM1706" s="30">
        <f t="shared" ca="1" si="1053"/>
        <v>0.52739748666683706</v>
      </c>
      <c r="AN1706" s="30">
        <f>IF(Riskregister!$E$11="",0,COUNTIF(BL$4:BL$53,"&lt;"&amp;AL1706)*IF(AM1706&lt;0.5,Riskregister!$K$11+(Riskregister!$L$11-Riskregister!$K$11)*SQRT(AM1706/2),Riskregister!$L$11-(Riskregister!$L$11-Riskregister!$K$11)*SQRT((1-AM1706)/2)))</f>
        <v>0</v>
      </c>
      <c r="AO1706" s="30">
        <f t="shared" ca="1" si="1054"/>
        <v>0.47808929062625949</v>
      </c>
      <c r="AP1706" s="30">
        <f t="shared" ca="1" si="1054"/>
        <v>0.56029595032315649</v>
      </c>
      <c r="AQ1706" s="30">
        <f>IF(Riskregister!$E$12="",0,COUNTIF(BM$4:BM$53,"&lt;"&amp;AO1706)*IF(AP1706&lt;0.5,Riskregister!$K$12+(Riskregister!$L$12-Riskregister!$K$12)*SQRT(AP1706/2),Riskregister!$L$12-(Riskregister!$L$12-Riskregister!$K$12)*SQRT((1-AP1706)/2)))</f>
        <v>0</v>
      </c>
      <c r="AR1706" s="30">
        <f t="shared" ca="1" si="1055"/>
        <v>5.3906092951434448E-2</v>
      </c>
      <c r="AS1706" s="30">
        <f t="shared" ca="1" si="1055"/>
        <v>0.9282782227424079</v>
      </c>
      <c r="AT1706" s="30">
        <f>IF(Riskregister!$E$13="",0,COUNTIF(BN$4:BN$53,"&lt;"&amp;AR1706)*IF(AS1706&lt;0.5,Riskregister!$K$13+(Riskregister!$L$13-Riskregister!$K$13)*SQRT(AS1706/2),Riskregister!$L$13-(Riskregister!$L$13-Riskregister!$K$13)*SQRT((1-AS1706)/2)))</f>
        <v>0</v>
      </c>
      <c r="AU1706" s="30">
        <f t="shared" ca="1" si="1056"/>
        <v>0.18395500370475082</v>
      </c>
      <c r="AV1706" s="30">
        <f t="shared" ca="1" si="1056"/>
        <v>0.73057340898053191</v>
      </c>
      <c r="AW1706" s="30">
        <f>IF(Riskregister!$E$14="",0,COUNTIF(BO$4:BO$53,"&lt;"&amp;AU1706)*IF(AV1706&lt;0.5,Riskregister!$K$14+(Riskregister!$L$14-Riskregister!$K$14)*SQRT(AV1706/2),Riskregister!$L$14-(Riskregister!$L$14-Riskregister!$K$14)*SQRT((1-AV1706)/2)))</f>
        <v>0</v>
      </c>
      <c r="AX1706" s="30">
        <f t="shared" ca="1" si="1057"/>
        <v>0.525135832582036</v>
      </c>
      <c r="AY1706" s="30">
        <f t="shared" ca="1" si="1057"/>
        <v>0.74020975753043594</v>
      </c>
      <c r="AZ1706" s="30">
        <f>IF(Riskregister!$E$15="",0,COUNTIF(BP$4:BP$53,"&lt;"&amp;AX1706)*IF(AY1706&lt;0.5,Riskregister!$K$15+(Riskregister!$L$15-Riskregister!$K$15)*SQRT(AY1706/2),Riskregister!$L$15-(Riskregister!$L$15-Riskregister!$K$15)*SQRT((1-AY1706)/2)))</f>
        <v>0</v>
      </c>
      <c r="BA1706" s="30">
        <f t="shared" ca="1" si="1058"/>
        <v>0.24451758850622785</v>
      </c>
      <c r="BB1706" s="30">
        <f t="shared" ca="1" si="1058"/>
        <v>1.0475264682496821E-3</v>
      </c>
      <c r="BC1706" s="30">
        <f>IF(Riskregister!$E$16="",0,COUNTIF(BQ$4:BQ$53,"&lt;"&amp;BA1706)*IF(BB1706&lt;0.5,Riskregister!$K$16+(Riskregister!$L$16-Riskregister!$K$16)*SQRT(BB1706/2),Riskregister!$L$16-(Riskregister!$L$16-Riskregister!$K$16)*SQRT((1-BB1706)/2)))</f>
        <v>0</v>
      </c>
      <c r="BD1706" s="30">
        <f t="shared" ca="1" si="1034"/>
        <v>10717571.825329518</v>
      </c>
    </row>
    <row r="1707" spans="20:56" x14ac:dyDescent="0.35">
      <c r="T1707" s="30">
        <f t="shared" ca="1" si="1047"/>
        <v>0.5726627149447574</v>
      </c>
      <c r="U1707" s="30">
        <f t="shared" ca="1" si="1047"/>
        <v>0.18008433048286976</v>
      </c>
      <c r="V1707" s="30">
        <f ca="1">IF(Riskregister!$E$5="",0,COUNTIF(BF$4:BF$53,"&lt;"&amp;T1707)*IF(U1707&lt;0.5,Riskregister!$K$5+(Riskregister!$L$5-Riskregister!$K$5)*SQRT(U1707/2),Riskregister!$L$5-(Riskregister!$L$5-Riskregister!$K$5)*SQRT((1-U1707)/2)))</f>
        <v>1140126.4809118777</v>
      </c>
      <c r="W1707" s="30">
        <f t="shared" ca="1" si="1048"/>
        <v>0.98270249415472088</v>
      </c>
      <c r="X1707" s="30">
        <f t="shared" ca="1" si="1048"/>
        <v>0.23123988243088067</v>
      </c>
      <c r="Y1707" s="30">
        <f ca="1">IF(Riskregister!$E$6="",0,COUNTIF(BG$4:BG$53,"&lt;"&amp;W1707)*IF(X1707&lt;0.5,Riskregister!$K$6+(Riskregister!$L$6-Riskregister!$K$6)*SQRT(X1707/2),Riskregister!$L$6-(Riskregister!$L$6-Riskregister!$K$6)*SQRT((1-X1707)/2)))</f>
        <v>4060263.9164703861</v>
      </c>
      <c r="Z1707" s="30">
        <f t="shared" ca="1" si="1049"/>
        <v>0.56478447518880404</v>
      </c>
      <c r="AA1707" s="30">
        <f t="shared" ca="1" si="1049"/>
        <v>0.46653715921005123</v>
      </c>
      <c r="AB1707" s="30">
        <f ca="1">IF(Riskregister!$E$7="",0,COUNTIF(BH$4:BH$53,"&lt;"&amp;Z1707)*IF(AA1707&lt;0.5,Riskregister!$K$7+(Riskregister!$L$7-Riskregister!$K$7)*SQRT(AA1707/2),Riskregister!$L$7-(Riskregister!$L$7-Riskregister!$K$7)*SQRT((1-AA1707)/2)))</f>
        <v>1533298.2080097841</v>
      </c>
      <c r="AC1707" s="30">
        <f t="shared" ca="1" si="1050"/>
        <v>5.7591502616362034E-2</v>
      </c>
      <c r="AD1707" s="30">
        <f t="shared" ca="1" si="1050"/>
        <v>0.53378487986087941</v>
      </c>
      <c r="AE1707" s="30">
        <f ca="1">IF(Riskregister!$E$8="",0,COUNTIF(BI$4:BI$53,"&lt;"&amp;AC1707)*IF(AD1707&lt;0.5,Riskregister!$K$8+(Riskregister!$L$8-Riskregister!$K$8)*SQRT(AD1707/2),Riskregister!$L$8-(Riskregister!$L$8-Riskregister!$K$8)*SQRT((1-AD1707)/2)))</f>
        <v>0</v>
      </c>
      <c r="AF1707" s="30">
        <f t="shared" ca="1" si="1051"/>
        <v>0.3743305424136586</v>
      </c>
      <c r="AG1707" s="30">
        <f t="shared" ca="1" si="1051"/>
        <v>0.84479251122438737</v>
      </c>
      <c r="AH1707" s="30">
        <f>IF(Riskregister!$E$9="",0,COUNTIF(BJ$4:BJ$53,"&lt;"&amp;AF1707)*IF(AG1707&lt;0.5,Riskregister!$K$9+(Riskregister!$L$9-Riskregister!$K$9)*SQRT(AG1707/2),Riskregister!$L$9-(Riskregister!$L$9-Riskregister!$K$9)*SQRT((1-AG1707)/2)))</f>
        <v>0</v>
      </c>
      <c r="AI1707" s="30">
        <f t="shared" ca="1" si="1052"/>
        <v>0.43606458467881271</v>
      </c>
      <c r="AJ1707" s="30">
        <f t="shared" ca="1" si="1052"/>
        <v>2.4013165725612629E-2</v>
      </c>
      <c r="AK1707" s="30">
        <f>IF(Riskregister!$E$10="",0,COUNTIF(BK$4:BK$53,"&lt;"&amp;AI1707)*IF(AJ1707&lt;0.5,Riskregister!$K$10+(Riskregister!$L$10-Riskregister!$K$10)*SQRT(AJ1707/2),Riskregister!$L$10-(Riskregister!$L$10-Riskregister!$K$10)*SQRT((1-AJ1707)/2)))</f>
        <v>0</v>
      </c>
      <c r="AL1707" s="30">
        <f t="shared" ca="1" si="1053"/>
        <v>0.98093090551144235</v>
      </c>
      <c r="AM1707" s="30">
        <f t="shared" ca="1" si="1053"/>
        <v>0.2735317413774071</v>
      </c>
      <c r="AN1707" s="30">
        <f>IF(Riskregister!$E$11="",0,COUNTIF(BL$4:BL$53,"&lt;"&amp;AL1707)*IF(AM1707&lt;0.5,Riskregister!$K$11+(Riskregister!$L$11-Riskregister!$K$11)*SQRT(AM1707/2),Riskregister!$L$11-(Riskregister!$L$11-Riskregister!$K$11)*SQRT((1-AM1707)/2)))</f>
        <v>0</v>
      </c>
      <c r="AO1707" s="30">
        <f t="shared" ca="1" si="1054"/>
        <v>0.34137816270476373</v>
      </c>
      <c r="AP1707" s="30">
        <f t="shared" ca="1" si="1054"/>
        <v>0.88676081926027495</v>
      </c>
      <c r="AQ1707" s="30">
        <f>IF(Riskregister!$E$12="",0,COUNTIF(BM$4:BM$53,"&lt;"&amp;AO1707)*IF(AP1707&lt;0.5,Riskregister!$K$12+(Riskregister!$L$12-Riskregister!$K$12)*SQRT(AP1707/2),Riskregister!$L$12-(Riskregister!$L$12-Riskregister!$K$12)*SQRT((1-AP1707)/2)))</f>
        <v>0</v>
      </c>
      <c r="AR1707" s="30">
        <f t="shared" ca="1" si="1055"/>
        <v>0.23780516610752622</v>
      </c>
      <c r="AS1707" s="30">
        <f t="shared" ca="1" si="1055"/>
        <v>0.41638671365386837</v>
      </c>
      <c r="AT1707" s="30">
        <f>IF(Riskregister!$E$13="",0,COUNTIF(BN$4:BN$53,"&lt;"&amp;AR1707)*IF(AS1707&lt;0.5,Riskregister!$K$13+(Riskregister!$L$13-Riskregister!$K$13)*SQRT(AS1707/2),Riskregister!$L$13-(Riskregister!$L$13-Riskregister!$K$13)*SQRT((1-AS1707)/2)))</f>
        <v>0</v>
      </c>
      <c r="AU1707" s="30">
        <f t="shared" ca="1" si="1056"/>
        <v>0.57566280358517852</v>
      </c>
      <c r="AV1707" s="30">
        <f t="shared" ca="1" si="1056"/>
        <v>0.8338461665839183</v>
      </c>
      <c r="AW1707" s="30">
        <f>IF(Riskregister!$E$14="",0,COUNTIF(BO$4:BO$53,"&lt;"&amp;AU1707)*IF(AV1707&lt;0.5,Riskregister!$K$14+(Riskregister!$L$14-Riskregister!$K$14)*SQRT(AV1707/2),Riskregister!$L$14-(Riskregister!$L$14-Riskregister!$K$14)*SQRT((1-AV1707)/2)))</f>
        <v>0</v>
      </c>
      <c r="AX1707" s="30">
        <f t="shared" ca="1" si="1057"/>
        <v>0.93803243538533287</v>
      </c>
      <c r="AY1707" s="30">
        <f t="shared" ca="1" si="1057"/>
        <v>3.3020108265825243E-2</v>
      </c>
      <c r="AZ1707" s="30">
        <f>IF(Riskregister!$E$15="",0,COUNTIF(BP$4:BP$53,"&lt;"&amp;AX1707)*IF(AY1707&lt;0.5,Riskregister!$K$15+(Riskregister!$L$15-Riskregister!$K$15)*SQRT(AY1707/2),Riskregister!$L$15-(Riskregister!$L$15-Riskregister!$K$15)*SQRT((1-AY1707)/2)))</f>
        <v>0</v>
      </c>
      <c r="BA1707" s="30">
        <f t="shared" ca="1" si="1058"/>
        <v>0.68405539106432756</v>
      </c>
      <c r="BB1707" s="30">
        <f t="shared" ca="1" si="1058"/>
        <v>0.83233625766919306</v>
      </c>
      <c r="BC1707" s="30">
        <f>IF(Riskregister!$E$16="",0,COUNTIF(BQ$4:BQ$53,"&lt;"&amp;BA1707)*IF(BB1707&lt;0.5,Riskregister!$K$16+(Riskregister!$L$16-Riskregister!$K$16)*SQRT(BB1707/2),Riskregister!$L$16-(Riskregister!$L$16-Riskregister!$K$16)*SQRT((1-BB1707)/2)))</f>
        <v>0</v>
      </c>
      <c r="BD1707" s="30">
        <f t="shared" ca="1" si="1034"/>
        <v>6733688.6053920481</v>
      </c>
    </row>
    <row r="1708" spans="20:56" x14ac:dyDescent="0.35">
      <c r="T1708" s="30">
        <f t="shared" ca="1" si="1047"/>
        <v>0.98774495372922744</v>
      </c>
      <c r="U1708" s="30">
        <f t="shared" ca="1" si="1047"/>
        <v>0.73146054015662387</v>
      </c>
      <c r="V1708" s="30">
        <f ca="1">IF(Riskregister!$E$5="",0,COUNTIF(BF$4:BF$53,"&lt;"&amp;T1708)*IF(U1708&lt;0.5,Riskregister!$K$5+(Riskregister!$L$5-Riskregister!$K$5)*SQRT(U1708/2),Riskregister!$L$5-(Riskregister!$L$5-Riskregister!$K$5)*SQRT((1-U1708)/2)))</f>
        <v>3480857.9683047477</v>
      </c>
      <c r="W1708" s="30">
        <f t="shared" ca="1" si="1048"/>
        <v>0.66299374039477121</v>
      </c>
      <c r="X1708" s="30">
        <f t="shared" ca="1" si="1048"/>
        <v>0.22761468727654377</v>
      </c>
      <c r="Y1708" s="30">
        <f ca="1">IF(Riskregister!$E$6="",0,COUNTIF(BG$4:BG$53,"&lt;"&amp;W1708)*IF(X1708&lt;0.5,Riskregister!$K$6+(Riskregister!$L$6-Riskregister!$K$6)*SQRT(X1708/2),Riskregister!$L$6-(Riskregister!$L$6-Riskregister!$K$6)*SQRT((1-X1708)/2)))</f>
        <v>1614472.3848453714</v>
      </c>
      <c r="Z1708" s="30">
        <f t="shared" ca="1" si="1049"/>
        <v>0.60006090418700231</v>
      </c>
      <c r="AA1708" s="30">
        <f t="shared" ca="1" si="1049"/>
        <v>0.82367860732205667</v>
      </c>
      <c r="AB1708" s="30">
        <f ca="1">IF(Riskregister!$E$7="",0,COUNTIF(BH$4:BH$53,"&lt;"&amp;Z1708)*IF(AA1708&lt;0.5,Riskregister!$K$7+(Riskregister!$L$7-Riskregister!$K$7)*SQRT(AA1708/2),Riskregister!$L$7-(Riskregister!$L$7-Riskregister!$K$7)*SQRT((1-AA1708)/2)))</f>
        <v>2072549.2595545198</v>
      </c>
      <c r="AC1708" s="30">
        <f t="shared" ca="1" si="1050"/>
        <v>0.99880055441196103</v>
      </c>
      <c r="AD1708" s="30">
        <f t="shared" ca="1" si="1050"/>
        <v>0.18560824606716075</v>
      </c>
      <c r="AE1708" s="30">
        <f ca="1">IF(Riskregister!$E$8="",0,COUNTIF(BI$4:BI$53,"&lt;"&amp;AC1708)*IF(AD1708&lt;0.5,Riskregister!$K$8+(Riskregister!$L$8-Riskregister!$K$8)*SQRT(AD1708/2),Riskregister!$L$8-(Riskregister!$L$8-Riskregister!$K$8)*SQRT((1-AD1708)/2)))</f>
        <v>15586174.347057201</v>
      </c>
      <c r="AF1708" s="30">
        <f t="shared" ca="1" si="1051"/>
        <v>0.10736440711474193</v>
      </c>
      <c r="AG1708" s="30">
        <f t="shared" ca="1" si="1051"/>
        <v>0.63663034620760206</v>
      </c>
      <c r="AH1708" s="30">
        <f>IF(Riskregister!$E$9="",0,COUNTIF(BJ$4:BJ$53,"&lt;"&amp;AF1708)*IF(AG1708&lt;0.5,Riskregister!$K$9+(Riskregister!$L$9-Riskregister!$K$9)*SQRT(AG1708/2),Riskregister!$L$9-(Riskregister!$L$9-Riskregister!$K$9)*SQRT((1-AG1708)/2)))</f>
        <v>0</v>
      </c>
      <c r="AI1708" s="30">
        <f t="shared" ca="1" si="1052"/>
        <v>8.8273078557309481E-2</v>
      </c>
      <c r="AJ1708" s="30">
        <f t="shared" ca="1" si="1052"/>
        <v>0.48211813630273403</v>
      </c>
      <c r="AK1708" s="30">
        <f>IF(Riskregister!$E$10="",0,COUNTIF(BK$4:BK$53,"&lt;"&amp;AI1708)*IF(AJ1708&lt;0.5,Riskregister!$K$10+(Riskregister!$L$10-Riskregister!$K$10)*SQRT(AJ1708/2),Riskregister!$L$10-(Riskregister!$L$10-Riskregister!$K$10)*SQRT((1-AJ1708)/2)))</f>
        <v>0</v>
      </c>
      <c r="AL1708" s="30">
        <f t="shared" ca="1" si="1053"/>
        <v>0.36235604490554651</v>
      </c>
      <c r="AM1708" s="30">
        <f t="shared" ca="1" si="1053"/>
        <v>0.19495965158000317</v>
      </c>
      <c r="AN1708" s="30">
        <f>IF(Riskregister!$E$11="",0,COUNTIF(BL$4:BL$53,"&lt;"&amp;AL1708)*IF(AM1708&lt;0.5,Riskregister!$K$11+(Riskregister!$L$11-Riskregister!$K$11)*SQRT(AM1708/2),Riskregister!$L$11-(Riskregister!$L$11-Riskregister!$K$11)*SQRT((1-AM1708)/2)))</f>
        <v>0</v>
      </c>
      <c r="AO1708" s="30">
        <f t="shared" ca="1" si="1054"/>
        <v>6.1416170066233566E-2</v>
      </c>
      <c r="AP1708" s="30">
        <f t="shared" ca="1" si="1054"/>
        <v>0.82257721094052039</v>
      </c>
      <c r="AQ1708" s="30">
        <f>IF(Riskregister!$E$12="",0,COUNTIF(BM$4:BM$53,"&lt;"&amp;AO1708)*IF(AP1708&lt;0.5,Riskregister!$K$12+(Riskregister!$L$12-Riskregister!$K$12)*SQRT(AP1708/2),Riskregister!$L$12-(Riskregister!$L$12-Riskregister!$K$12)*SQRT((1-AP1708)/2)))</f>
        <v>0</v>
      </c>
      <c r="AR1708" s="30">
        <f t="shared" ca="1" si="1055"/>
        <v>0.3919868196683256</v>
      </c>
      <c r="AS1708" s="30">
        <f t="shared" ca="1" si="1055"/>
        <v>0.8981350300222648</v>
      </c>
      <c r="AT1708" s="30">
        <f>IF(Riskregister!$E$13="",0,COUNTIF(BN$4:BN$53,"&lt;"&amp;AR1708)*IF(AS1708&lt;0.5,Riskregister!$K$13+(Riskregister!$L$13-Riskregister!$K$13)*SQRT(AS1708/2),Riskregister!$L$13-(Riskregister!$L$13-Riskregister!$K$13)*SQRT((1-AS1708)/2)))</f>
        <v>0</v>
      </c>
      <c r="AU1708" s="30">
        <f t="shared" ca="1" si="1056"/>
        <v>0.69142832046843128</v>
      </c>
      <c r="AV1708" s="30">
        <f t="shared" ca="1" si="1056"/>
        <v>0.82254484270996175</v>
      </c>
      <c r="AW1708" s="30">
        <f>IF(Riskregister!$E$14="",0,COUNTIF(BO$4:BO$53,"&lt;"&amp;AU1708)*IF(AV1708&lt;0.5,Riskregister!$K$14+(Riskregister!$L$14-Riskregister!$K$14)*SQRT(AV1708/2),Riskregister!$L$14-(Riskregister!$L$14-Riskregister!$K$14)*SQRT((1-AV1708)/2)))</f>
        <v>0</v>
      </c>
      <c r="AX1708" s="30">
        <f t="shared" ca="1" si="1057"/>
        <v>2.1638929859637446E-2</v>
      </c>
      <c r="AY1708" s="30">
        <f t="shared" ca="1" si="1057"/>
        <v>4.2528334152089231E-2</v>
      </c>
      <c r="AZ1708" s="30">
        <f>IF(Riskregister!$E$15="",0,COUNTIF(BP$4:BP$53,"&lt;"&amp;AX1708)*IF(AY1708&lt;0.5,Riskregister!$K$15+(Riskregister!$L$15-Riskregister!$K$15)*SQRT(AY1708/2),Riskregister!$L$15-(Riskregister!$L$15-Riskregister!$K$15)*SQRT((1-AY1708)/2)))</f>
        <v>0</v>
      </c>
      <c r="BA1708" s="30">
        <f t="shared" ca="1" si="1058"/>
        <v>0.43485190508262261</v>
      </c>
      <c r="BB1708" s="30">
        <f t="shared" ca="1" si="1058"/>
        <v>0.50330573166599912</v>
      </c>
      <c r="BC1708" s="30">
        <f>IF(Riskregister!$E$16="",0,COUNTIF(BQ$4:BQ$53,"&lt;"&amp;BA1708)*IF(BB1708&lt;0.5,Riskregister!$K$16+(Riskregister!$L$16-Riskregister!$K$16)*SQRT(BB1708/2),Riskregister!$L$16-(Riskregister!$L$16-Riskregister!$K$16)*SQRT((1-BB1708)/2)))</f>
        <v>0</v>
      </c>
      <c r="BD1708" s="30">
        <f t="shared" ca="1" si="1034"/>
        <v>22754053.959761839</v>
      </c>
    </row>
    <row r="1709" spans="20:56" x14ac:dyDescent="0.35">
      <c r="T1709" s="30">
        <f t="shared" ca="1" si="1047"/>
        <v>0.44757815809282542</v>
      </c>
      <c r="U1709" s="30">
        <f t="shared" ca="1" si="1047"/>
        <v>2.6545406557209494E-2</v>
      </c>
      <c r="V1709" s="30">
        <f ca="1">IF(Riskregister!$E$5="",0,COUNTIF(BF$4:BF$53,"&lt;"&amp;T1709)*IF(U1709&lt;0.5,Riskregister!$K$5+(Riskregister!$L$5-Riskregister!$K$5)*SQRT(U1709/2),Riskregister!$L$5-(Riskregister!$L$5-Riskregister!$K$5)*SQRT((1-U1709)/2)))</f>
        <v>605529.7454677308</v>
      </c>
      <c r="W1709" s="30">
        <f t="shared" ca="1" si="1048"/>
        <v>0.98407066520620545</v>
      </c>
      <c r="X1709" s="30">
        <f t="shared" ca="1" si="1048"/>
        <v>0.65895648871847523</v>
      </c>
      <c r="Y1709" s="30">
        <f ca="1">IF(Riskregister!$E$6="",0,COUNTIF(BG$4:BG$53,"&lt;"&amp;W1709)*IF(X1709&lt;0.5,Riskregister!$K$6+(Riskregister!$L$6-Riskregister!$K$6)*SQRT(X1709/2),Riskregister!$L$6-(Riskregister!$L$6-Riskregister!$K$6)*SQRT((1-X1709)/2)))</f>
        <v>6283514.8046976225</v>
      </c>
      <c r="Z1709" s="30">
        <f t="shared" ca="1" si="1049"/>
        <v>4.7358730412153216E-2</v>
      </c>
      <c r="AA1709" s="30">
        <f t="shared" ca="1" si="1049"/>
        <v>0.46728890295411962</v>
      </c>
      <c r="AB1709" s="30">
        <f ca="1">IF(Riskregister!$E$7="",0,COUNTIF(BH$4:BH$53,"&lt;"&amp;Z1709)*IF(AA1709&lt;0.5,Riskregister!$K$7+(Riskregister!$L$7-Riskregister!$K$7)*SQRT(AA1709/2),Riskregister!$L$7-(Riskregister!$L$7-Riskregister!$K$7)*SQRT((1-AA1709)/2)))</f>
        <v>438357.47549560555</v>
      </c>
      <c r="AC1709" s="30">
        <f t="shared" ca="1" si="1050"/>
        <v>0.70112362021989705</v>
      </c>
      <c r="AD1709" s="30">
        <f t="shared" ca="1" si="1050"/>
        <v>0.53040870019534603</v>
      </c>
      <c r="AE1709" s="30">
        <f ca="1">IF(Riskregister!$E$8="",0,COUNTIF(BI$4:BI$53,"&lt;"&amp;AC1709)*IF(AD1709&lt;0.5,Riskregister!$K$8+(Riskregister!$L$8-Riskregister!$K$8)*SQRT(AD1709/2),Riskregister!$L$8-(Riskregister!$L$8-Riskregister!$K$8)*SQRT((1-AD1709)/2)))</f>
        <v>10890325.225263063</v>
      </c>
      <c r="AF1709" s="30">
        <f t="shared" ca="1" si="1051"/>
        <v>0.48538678340179098</v>
      </c>
      <c r="AG1709" s="30">
        <f t="shared" ca="1" si="1051"/>
        <v>8.3245298542862778E-2</v>
      </c>
      <c r="AH1709" s="30">
        <f>IF(Riskregister!$E$9="",0,COUNTIF(BJ$4:BJ$53,"&lt;"&amp;AF1709)*IF(AG1709&lt;0.5,Riskregister!$K$9+(Riskregister!$L$9-Riskregister!$K$9)*SQRT(AG1709/2),Riskregister!$L$9-(Riskregister!$L$9-Riskregister!$K$9)*SQRT((1-AG1709)/2)))</f>
        <v>0</v>
      </c>
      <c r="AI1709" s="30">
        <f t="shared" ca="1" si="1052"/>
        <v>0.29760523983727916</v>
      </c>
      <c r="AJ1709" s="30">
        <f t="shared" ca="1" si="1052"/>
        <v>0.28374466469907311</v>
      </c>
      <c r="AK1709" s="30">
        <f>IF(Riskregister!$E$10="",0,COUNTIF(BK$4:BK$53,"&lt;"&amp;AI1709)*IF(AJ1709&lt;0.5,Riskregister!$K$10+(Riskregister!$L$10-Riskregister!$K$10)*SQRT(AJ1709/2),Riskregister!$L$10-(Riskregister!$L$10-Riskregister!$K$10)*SQRT((1-AJ1709)/2)))</f>
        <v>0</v>
      </c>
      <c r="AL1709" s="30">
        <f t="shared" ca="1" si="1053"/>
        <v>0.50687489221322801</v>
      </c>
      <c r="AM1709" s="30">
        <f t="shared" ca="1" si="1053"/>
        <v>0.57648128510963947</v>
      </c>
      <c r="AN1709" s="30">
        <f>IF(Riskregister!$E$11="",0,COUNTIF(BL$4:BL$53,"&lt;"&amp;AL1709)*IF(AM1709&lt;0.5,Riskregister!$K$11+(Riskregister!$L$11-Riskregister!$K$11)*SQRT(AM1709/2),Riskregister!$L$11-(Riskregister!$L$11-Riskregister!$K$11)*SQRT((1-AM1709)/2)))</f>
        <v>0</v>
      </c>
      <c r="AO1709" s="30">
        <f t="shared" ca="1" si="1054"/>
        <v>0.7512891872618066</v>
      </c>
      <c r="AP1709" s="30">
        <f t="shared" ca="1" si="1054"/>
        <v>0.87320841348880096</v>
      </c>
      <c r="AQ1709" s="30">
        <f>IF(Riskregister!$E$12="",0,COUNTIF(BM$4:BM$53,"&lt;"&amp;AO1709)*IF(AP1709&lt;0.5,Riskregister!$K$12+(Riskregister!$L$12-Riskregister!$K$12)*SQRT(AP1709/2),Riskregister!$L$12-(Riskregister!$L$12-Riskregister!$K$12)*SQRT((1-AP1709)/2)))</f>
        <v>0</v>
      </c>
      <c r="AR1709" s="30">
        <f t="shared" ca="1" si="1055"/>
        <v>0.36033990127577575</v>
      </c>
      <c r="AS1709" s="30">
        <f t="shared" ca="1" si="1055"/>
        <v>0.99603510475519619</v>
      </c>
      <c r="AT1709" s="30">
        <f>IF(Riskregister!$E$13="",0,COUNTIF(BN$4:BN$53,"&lt;"&amp;AR1709)*IF(AS1709&lt;0.5,Riskregister!$K$13+(Riskregister!$L$13-Riskregister!$K$13)*SQRT(AS1709/2),Riskregister!$L$13-(Riskregister!$L$13-Riskregister!$K$13)*SQRT((1-AS1709)/2)))</f>
        <v>0</v>
      </c>
      <c r="AU1709" s="30">
        <f t="shared" ca="1" si="1056"/>
        <v>0.37435024364259351</v>
      </c>
      <c r="AV1709" s="30">
        <f t="shared" ca="1" si="1056"/>
        <v>0.94892997982877825</v>
      </c>
      <c r="AW1709" s="30">
        <f>IF(Riskregister!$E$14="",0,COUNTIF(BO$4:BO$53,"&lt;"&amp;AU1709)*IF(AV1709&lt;0.5,Riskregister!$K$14+(Riskregister!$L$14-Riskregister!$K$14)*SQRT(AV1709/2),Riskregister!$L$14-(Riskregister!$L$14-Riskregister!$K$14)*SQRT((1-AV1709)/2)))</f>
        <v>0</v>
      </c>
      <c r="AX1709" s="30">
        <f t="shared" ca="1" si="1057"/>
        <v>0.46167021951087595</v>
      </c>
      <c r="AY1709" s="30">
        <f t="shared" ca="1" si="1057"/>
        <v>5.1719896030484658E-2</v>
      </c>
      <c r="AZ1709" s="30">
        <f>IF(Riskregister!$E$15="",0,COUNTIF(BP$4:BP$53,"&lt;"&amp;AX1709)*IF(AY1709&lt;0.5,Riskregister!$K$15+(Riskregister!$L$15-Riskregister!$K$15)*SQRT(AY1709/2),Riskregister!$L$15-(Riskregister!$L$15-Riskregister!$K$15)*SQRT((1-AY1709)/2)))</f>
        <v>0</v>
      </c>
      <c r="BA1709" s="30">
        <f t="shared" ca="1" si="1058"/>
        <v>7.8759469589660069E-2</v>
      </c>
      <c r="BB1709" s="30">
        <f t="shared" ca="1" si="1058"/>
        <v>0.21374950403078341</v>
      </c>
      <c r="BC1709" s="30">
        <f>IF(Riskregister!$E$16="",0,COUNTIF(BQ$4:BQ$53,"&lt;"&amp;BA1709)*IF(BB1709&lt;0.5,Riskregister!$K$16+(Riskregister!$L$16-Riskregister!$K$16)*SQRT(BB1709/2),Riskregister!$L$16-(Riskregister!$L$16-Riskregister!$K$16)*SQRT((1-BB1709)/2)))</f>
        <v>0</v>
      </c>
      <c r="BD1709" s="30">
        <f t="shared" ca="1" si="1034"/>
        <v>18217727.250924021</v>
      </c>
    </row>
    <row r="1710" spans="20:56" x14ac:dyDescent="0.35">
      <c r="T1710" s="30">
        <f t="shared" ca="1" si="1047"/>
        <v>0.10297579304660953</v>
      </c>
      <c r="U1710" s="30">
        <f t="shared" ca="1" si="1047"/>
        <v>0.80095469352224391</v>
      </c>
      <c r="V1710" s="30">
        <f ca="1">IF(Riskregister!$E$5="",0,COUNTIF(BF$4:BF$53,"&lt;"&amp;T1710)*IF(U1710&lt;0.5,Riskregister!$K$5+(Riskregister!$L$5-Riskregister!$K$5)*SQRT(U1710/2),Riskregister!$L$5-(Riskregister!$L$5-Riskregister!$K$5)*SQRT((1-U1710)/2)))</f>
        <v>458037.5497503907</v>
      </c>
      <c r="W1710" s="30">
        <f t="shared" ca="1" si="1048"/>
        <v>0.11060204101647508</v>
      </c>
      <c r="X1710" s="30">
        <f t="shared" ca="1" si="1048"/>
        <v>0.27365283822756015</v>
      </c>
      <c r="Y1710" s="30">
        <f ca="1">IF(Riskregister!$E$6="",0,COUNTIF(BG$4:BG$53,"&lt;"&amp;W1710)*IF(X1710&lt;0.5,Riskregister!$K$6+(Riskregister!$L$6-Riskregister!$K$6)*SQRT(X1710/2),Riskregister!$L$6-(Riskregister!$L$6-Riskregister!$K$6)*SQRT((1-X1710)/2)))</f>
        <v>0</v>
      </c>
      <c r="Z1710" s="30">
        <f t="shared" ca="1" si="1049"/>
        <v>0.80196798663380209</v>
      </c>
      <c r="AA1710" s="30">
        <f t="shared" ca="1" si="1049"/>
        <v>0.32394723705471351</v>
      </c>
      <c r="AB1710" s="30">
        <f ca="1">IF(Riskregister!$E$7="",0,COUNTIF(BH$4:BH$53,"&lt;"&amp;Z1710)*IF(AA1710&lt;0.5,Riskregister!$K$7+(Riskregister!$L$7-Riskregister!$K$7)*SQRT(AA1710/2),Riskregister!$L$7-(Riskregister!$L$7-Riskregister!$K$7)*SQRT((1-AA1710)/2)))</f>
        <v>1526886.4935096512</v>
      </c>
      <c r="AC1710" s="30">
        <f t="shared" ca="1" si="1050"/>
        <v>9.6834242768162326E-2</v>
      </c>
      <c r="AD1710" s="30">
        <f t="shared" ca="1" si="1050"/>
        <v>0.77971368130471452</v>
      </c>
      <c r="AE1710" s="30">
        <f ca="1">IF(Riskregister!$E$8="",0,COUNTIF(BI$4:BI$53,"&lt;"&amp;AC1710)*IF(AD1710&lt;0.5,Riskregister!$K$8+(Riskregister!$L$8-Riskregister!$K$8)*SQRT(AD1710/2),Riskregister!$L$8-(Riskregister!$L$8-Riskregister!$K$8)*SQRT((1-AD1710)/2)))</f>
        <v>3440172.3204182368</v>
      </c>
      <c r="AF1710" s="30">
        <f t="shared" ca="1" si="1051"/>
        <v>0.30109841617226674</v>
      </c>
      <c r="AG1710" s="30">
        <f t="shared" ca="1" si="1051"/>
        <v>0.95892030130477379</v>
      </c>
      <c r="AH1710" s="30">
        <f>IF(Riskregister!$E$9="",0,COUNTIF(BJ$4:BJ$53,"&lt;"&amp;AF1710)*IF(AG1710&lt;0.5,Riskregister!$K$9+(Riskregister!$L$9-Riskregister!$K$9)*SQRT(AG1710/2),Riskregister!$L$9-(Riskregister!$L$9-Riskregister!$K$9)*SQRT((1-AG1710)/2)))</f>
        <v>0</v>
      </c>
      <c r="AI1710" s="30">
        <f t="shared" ca="1" si="1052"/>
        <v>0.86753201971928617</v>
      </c>
      <c r="AJ1710" s="30">
        <f t="shared" ca="1" si="1052"/>
        <v>0.43860882186548866</v>
      </c>
      <c r="AK1710" s="30">
        <f>IF(Riskregister!$E$10="",0,COUNTIF(BK$4:BK$53,"&lt;"&amp;AI1710)*IF(AJ1710&lt;0.5,Riskregister!$K$10+(Riskregister!$L$10-Riskregister!$K$10)*SQRT(AJ1710/2),Riskregister!$L$10-(Riskregister!$L$10-Riskregister!$K$10)*SQRT((1-AJ1710)/2)))</f>
        <v>0</v>
      </c>
      <c r="AL1710" s="30">
        <f t="shared" ca="1" si="1053"/>
        <v>6.1672242504628549E-2</v>
      </c>
      <c r="AM1710" s="30">
        <f t="shared" ca="1" si="1053"/>
        <v>0.18419334358132777</v>
      </c>
      <c r="AN1710" s="30">
        <f>IF(Riskregister!$E$11="",0,COUNTIF(BL$4:BL$53,"&lt;"&amp;AL1710)*IF(AM1710&lt;0.5,Riskregister!$K$11+(Riskregister!$L$11-Riskregister!$K$11)*SQRT(AM1710/2),Riskregister!$L$11-(Riskregister!$L$11-Riskregister!$K$11)*SQRT((1-AM1710)/2)))</f>
        <v>0</v>
      </c>
      <c r="AO1710" s="30">
        <f t="shared" ca="1" si="1054"/>
        <v>0.55826696347652938</v>
      </c>
      <c r="AP1710" s="30">
        <f t="shared" ca="1" si="1054"/>
        <v>0.44018179890826337</v>
      </c>
      <c r="AQ1710" s="30">
        <f>IF(Riskregister!$E$12="",0,COUNTIF(BM$4:BM$53,"&lt;"&amp;AO1710)*IF(AP1710&lt;0.5,Riskregister!$K$12+(Riskregister!$L$12-Riskregister!$K$12)*SQRT(AP1710/2),Riskregister!$L$12-(Riskregister!$L$12-Riskregister!$K$12)*SQRT((1-AP1710)/2)))</f>
        <v>0</v>
      </c>
      <c r="AR1710" s="30">
        <f t="shared" ca="1" si="1055"/>
        <v>0.52115888700329294</v>
      </c>
      <c r="AS1710" s="30">
        <f t="shared" ca="1" si="1055"/>
        <v>0.1100830136599571</v>
      </c>
      <c r="AT1710" s="30">
        <f>IF(Riskregister!$E$13="",0,COUNTIF(BN$4:BN$53,"&lt;"&amp;AR1710)*IF(AS1710&lt;0.5,Riskregister!$K$13+(Riskregister!$L$13-Riskregister!$K$13)*SQRT(AS1710/2),Riskregister!$L$13-(Riskregister!$L$13-Riskregister!$K$13)*SQRT((1-AS1710)/2)))</f>
        <v>0</v>
      </c>
      <c r="AU1710" s="30">
        <f t="shared" ca="1" si="1056"/>
        <v>0.11575903232601914</v>
      </c>
      <c r="AV1710" s="30">
        <f t="shared" ca="1" si="1056"/>
        <v>0.5304427629107058</v>
      </c>
      <c r="AW1710" s="30">
        <f>IF(Riskregister!$E$14="",0,COUNTIF(BO$4:BO$53,"&lt;"&amp;AU1710)*IF(AV1710&lt;0.5,Riskregister!$K$14+(Riskregister!$L$14-Riskregister!$K$14)*SQRT(AV1710/2),Riskregister!$L$14-(Riskregister!$L$14-Riskregister!$K$14)*SQRT((1-AV1710)/2)))</f>
        <v>0</v>
      </c>
      <c r="AX1710" s="30">
        <f t="shared" ca="1" si="1057"/>
        <v>0.61072630014332807</v>
      </c>
      <c r="AY1710" s="30">
        <f t="shared" ca="1" si="1057"/>
        <v>0.64140421629427291</v>
      </c>
      <c r="AZ1710" s="30">
        <f>IF(Riskregister!$E$15="",0,COUNTIF(BP$4:BP$53,"&lt;"&amp;AX1710)*IF(AY1710&lt;0.5,Riskregister!$K$15+(Riskregister!$L$15-Riskregister!$K$15)*SQRT(AY1710/2),Riskregister!$L$15-(Riskregister!$L$15-Riskregister!$K$15)*SQRT((1-AY1710)/2)))</f>
        <v>0</v>
      </c>
      <c r="BA1710" s="30">
        <f t="shared" ca="1" si="1058"/>
        <v>2.1331329176245029E-2</v>
      </c>
      <c r="BB1710" s="30">
        <f t="shared" ca="1" si="1058"/>
        <v>0.16048102360031413</v>
      </c>
      <c r="BC1710" s="30">
        <f>IF(Riskregister!$E$16="",0,COUNTIF(BQ$4:BQ$53,"&lt;"&amp;BA1710)*IF(BB1710&lt;0.5,Riskregister!$K$16+(Riskregister!$L$16-Riskregister!$K$16)*SQRT(BB1710/2),Riskregister!$L$16-(Riskregister!$L$16-Riskregister!$K$16)*SQRT((1-BB1710)/2)))</f>
        <v>0</v>
      </c>
      <c r="BD1710" s="30">
        <f t="shared" ca="1" si="1034"/>
        <v>5425096.3636782784</v>
      </c>
    </row>
    <row r="1711" spans="20:56" x14ac:dyDescent="0.35">
      <c r="T1711" s="30">
        <f t="shared" ca="1" si="1047"/>
        <v>0.98658603583328375</v>
      </c>
      <c r="U1711" s="30">
        <f t="shared" ca="1" si="1047"/>
        <v>0.9419455455343817</v>
      </c>
      <c r="V1711" s="30">
        <f ca="1">IF(Riskregister!$E$5="",0,COUNTIF(BF$4:BF$53,"&lt;"&amp;T1711)*IF(U1711&lt;0.5,Riskregister!$K$5+(Riskregister!$L$5-Riskregister!$K$5)*SQRT(U1711/2),Riskregister!$L$5-(Riskregister!$L$5-Riskregister!$K$5)*SQRT((1-U1711)/2)))</f>
        <v>4186654.367475233</v>
      </c>
      <c r="W1711" s="30">
        <f t="shared" ca="1" si="1048"/>
        <v>0.65307080537551976</v>
      </c>
      <c r="X1711" s="30">
        <f t="shared" ca="1" si="1048"/>
        <v>0.65321663211748793</v>
      </c>
      <c r="Y1711" s="30">
        <f ca="1">IF(Riskregister!$E$6="",0,COUNTIF(BG$4:BG$53,"&lt;"&amp;W1711)*IF(X1711&lt;0.5,Riskregister!$K$6+(Riskregister!$L$6-Riskregister!$K$6)*SQRT(X1711/2),Riskregister!$L$6-(Riskregister!$L$6-Riskregister!$K$6)*SQRT((1-X1711)/2)))</f>
        <v>2500948.225084044</v>
      </c>
      <c r="Z1711" s="30">
        <f t="shared" ca="1" si="1049"/>
        <v>0.51946012657912122</v>
      </c>
      <c r="AA1711" s="30">
        <f t="shared" ca="1" si="1049"/>
        <v>0.31927891057549418</v>
      </c>
      <c r="AB1711" s="30">
        <f ca="1">IF(Riskregister!$E$7="",0,COUNTIF(BH$4:BH$53,"&lt;"&amp;Z1711)*IF(AA1711&lt;0.5,Riskregister!$K$7+(Riskregister!$L$7-Riskregister!$K$7)*SQRT(AA1711/2),Riskregister!$L$7-(Riskregister!$L$7-Riskregister!$K$7)*SQRT((1-AA1711)/2)))</f>
        <v>1139053.0363564419</v>
      </c>
      <c r="AC1711" s="30">
        <f t="shared" ca="1" si="1050"/>
        <v>0.8018373301111591</v>
      </c>
      <c r="AD1711" s="30">
        <f t="shared" ca="1" si="1050"/>
        <v>0.59563883220847014</v>
      </c>
      <c r="AE1711" s="30">
        <f ca="1">IF(Riskregister!$E$8="",0,COUNTIF(BI$4:BI$53,"&lt;"&amp;AC1711)*IF(AD1711&lt;0.5,Riskregister!$K$8+(Riskregister!$L$8-Riskregister!$K$8)*SQRT(AD1711/2),Riskregister!$L$8-(Riskregister!$L$8-Riskregister!$K$8)*SQRT((1-AD1711)/2)))</f>
        <v>11546674.880727753</v>
      </c>
      <c r="AF1711" s="30">
        <f t="shared" ca="1" si="1051"/>
        <v>0.95782790534668938</v>
      </c>
      <c r="AG1711" s="30">
        <f t="shared" ca="1" si="1051"/>
        <v>0.14428758985880485</v>
      </c>
      <c r="AH1711" s="30">
        <f>IF(Riskregister!$E$9="",0,COUNTIF(BJ$4:BJ$53,"&lt;"&amp;AF1711)*IF(AG1711&lt;0.5,Riskregister!$K$9+(Riskregister!$L$9-Riskregister!$K$9)*SQRT(AG1711/2),Riskregister!$L$9-(Riskregister!$L$9-Riskregister!$K$9)*SQRT((1-AG1711)/2)))</f>
        <v>0</v>
      </c>
      <c r="AI1711" s="30">
        <f t="shared" ca="1" si="1052"/>
        <v>0.13571462149299118</v>
      </c>
      <c r="AJ1711" s="30">
        <f t="shared" ca="1" si="1052"/>
        <v>0.5833190865018214</v>
      </c>
      <c r="AK1711" s="30">
        <f>IF(Riskregister!$E$10="",0,COUNTIF(BK$4:BK$53,"&lt;"&amp;AI1711)*IF(AJ1711&lt;0.5,Riskregister!$K$10+(Riskregister!$L$10-Riskregister!$K$10)*SQRT(AJ1711/2),Riskregister!$L$10-(Riskregister!$L$10-Riskregister!$K$10)*SQRT((1-AJ1711)/2)))</f>
        <v>0</v>
      </c>
      <c r="AL1711" s="30">
        <f t="shared" ca="1" si="1053"/>
        <v>0.65205225579881809</v>
      </c>
      <c r="AM1711" s="30">
        <f t="shared" ca="1" si="1053"/>
        <v>0.12462756610255876</v>
      </c>
      <c r="AN1711" s="30">
        <f>IF(Riskregister!$E$11="",0,COUNTIF(BL$4:BL$53,"&lt;"&amp;AL1711)*IF(AM1711&lt;0.5,Riskregister!$K$11+(Riskregister!$L$11-Riskregister!$K$11)*SQRT(AM1711/2),Riskregister!$L$11-(Riskregister!$L$11-Riskregister!$K$11)*SQRT((1-AM1711)/2)))</f>
        <v>0</v>
      </c>
      <c r="AO1711" s="30">
        <f t="shared" ca="1" si="1054"/>
        <v>0.89908272856081461</v>
      </c>
      <c r="AP1711" s="30">
        <f t="shared" ca="1" si="1054"/>
        <v>6.1763539981690596E-2</v>
      </c>
      <c r="AQ1711" s="30">
        <f>IF(Riskregister!$E$12="",0,COUNTIF(BM$4:BM$53,"&lt;"&amp;AO1711)*IF(AP1711&lt;0.5,Riskregister!$K$12+(Riskregister!$L$12-Riskregister!$K$12)*SQRT(AP1711/2),Riskregister!$L$12-(Riskregister!$L$12-Riskregister!$K$12)*SQRT((1-AP1711)/2)))</f>
        <v>0</v>
      </c>
      <c r="AR1711" s="30">
        <f t="shared" ca="1" si="1055"/>
        <v>0.79072200053461517</v>
      </c>
      <c r="AS1711" s="30">
        <f t="shared" ca="1" si="1055"/>
        <v>0.25714590688994443</v>
      </c>
      <c r="AT1711" s="30">
        <f>IF(Riskregister!$E$13="",0,COUNTIF(BN$4:BN$53,"&lt;"&amp;AR1711)*IF(AS1711&lt;0.5,Riskregister!$K$13+(Riskregister!$L$13-Riskregister!$K$13)*SQRT(AS1711/2),Riskregister!$L$13-(Riskregister!$L$13-Riskregister!$K$13)*SQRT((1-AS1711)/2)))</f>
        <v>0</v>
      </c>
      <c r="AU1711" s="30">
        <f t="shared" ca="1" si="1056"/>
        <v>0.23004872216462113</v>
      </c>
      <c r="AV1711" s="30">
        <f t="shared" ca="1" si="1056"/>
        <v>0.56065218189803756</v>
      </c>
      <c r="AW1711" s="30">
        <f>IF(Riskregister!$E$14="",0,COUNTIF(BO$4:BO$53,"&lt;"&amp;AU1711)*IF(AV1711&lt;0.5,Riskregister!$K$14+(Riskregister!$L$14-Riskregister!$K$14)*SQRT(AV1711/2),Riskregister!$L$14-(Riskregister!$L$14-Riskregister!$K$14)*SQRT((1-AV1711)/2)))</f>
        <v>0</v>
      </c>
      <c r="AX1711" s="30">
        <f t="shared" ca="1" si="1057"/>
        <v>0.80369431407675973</v>
      </c>
      <c r="AY1711" s="30">
        <f t="shared" ca="1" si="1057"/>
        <v>0.32916679655700276</v>
      </c>
      <c r="AZ1711" s="30">
        <f>IF(Riskregister!$E$15="",0,COUNTIF(BP$4:BP$53,"&lt;"&amp;AX1711)*IF(AY1711&lt;0.5,Riskregister!$K$15+(Riskregister!$L$15-Riskregister!$K$15)*SQRT(AY1711/2),Riskregister!$L$15-(Riskregister!$L$15-Riskregister!$K$15)*SQRT((1-AY1711)/2)))</f>
        <v>0</v>
      </c>
      <c r="BA1711" s="30">
        <f t="shared" ca="1" si="1058"/>
        <v>0.71856812865907638</v>
      </c>
      <c r="BB1711" s="30">
        <f t="shared" ca="1" si="1058"/>
        <v>0.16095796259194084</v>
      </c>
      <c r="BC1711" s="30">
        <f>IF(Riskregister!$E$16="",0,COUNTIF(BQ$4:BQ$53,"&lt;"&amp;BA1711)*IF(BB1711&lt;0.5,Riskregister!$K$16+(Riskregister!$L$16-Riskregister!$K$16)*SQRT(BB1711/2),Riskregister!$L$16-(Riskregister!$L$16-Riskregister!$K$16)*SQRT((1-BB1711)/2)))</f>
        <v>0</v>
      </c>
      <c r="BD1711" s="30">
        <f t="shared" ca="1" si="1034"/>
        <v>19373330.509643473</v>
      </c>
    </row>
    <row r="1712" spans="20:56" x14ac:dyDescent="0.35">
      <c r="T1712" s="30">
        <f t="shared" ca="1" si="1047"/>
        <v>0.38604366734222428</v>
      </c>
      <c r="U1712" s="30">
        <f t="shared" ca="1" si="1047"/>
        <v>0.62913683770830231</v>
      </c>
      <c r="V1712" s="30">
        <f ca="1">IF(Riskregister!$E$5="",0,COUNTIF(BF$4:BF$53,"&lt;"&amp;T1712)*IF(U1712&lt;0.5,Riskregister!$K$5+(Riskregister!$L$5-Riskregister!$K$5)*SQRT(U1712/2),Riskregister!$L$5-(Riskregister!$L$5-Riskregister!$K$5)*SQRT((1-U1712)/2)))</f>
        <v>1218666.1401240164</v>
      </c>
      <c r="W1712" s="30">
        <f t="shared" ca="1" si="1048"/>
        <v>0.70200067984724956</v>
      </c>
      <c r="X1712" s="30">
        <f t="shared" ca="1" si="1048"/>
        <v>3.7039998487848891E-3</v>
      </c>
      <c r="Y1712" s="30">
        <f ca="1">IF(Riskregister!$E$6="",0,COUNTIF(BG$4:BG$53,"&lt;"&amp;W1712)*IF(X1712&lt;0.5,Riskregister!$K$6+(Riskregister!$L$6-Riskregister!$K$6)*SQRT(X1712/2),Riskregister!$L$6-(Riskregister!$L$6-Riskregister!$K$6)*SQRT((1-X1712)/2)))</f>
        <v>832388.29100297566</v>
      </c>
      <c r="Z1712" s="30">
        <f t="shared" ca="1" si="1049"/>
        <v>0.81803156187471382</v>
      </c>
      <c r="AA1712" s="30">
        <f t="shared" ca="1" si="1049"/>
        <v>0.49875122422681883</v>
      </c>
      <c r="AB1712" s="30">
        <f ca="1">IF(Riskregister!$E$7="",0,COUNTIF(BH$4:BH$53,"&lt;"&amp;Z1712)*IF(AA1712&lt;0.5,Riskregister!$K$7+(Riskregister!$L$7-Riskregister!$K$7)*SQRT(AA1712/2),Riskregister!$L$7-(Riskregister!$L$7-Riskregister!$K$7)*SQRT((1-AA1712)/2)))</f>
        <v>2023031.9485615366</v>
      </c>
      <c r="AC1712" s="30">
        <f t="shared" ca="1" si="1050"/>
        <v>0.97260409705039652</v>
      </c>
      <c r="AD1712" s="30">
        <f t="shared" ca="1" si="1050"/>
        <v>0.10653326340598535</v>
      </c>
      <c r="AE1712" s="30">
        <f ca="1">IF(Riskregister!$E$8="",0,COUNTIF(BI$4:BI$53,"&lt;"&amp;AC1712)*IF(AD1712&lt;0.5,Riskregister!$K$8+(Riskregister!$L$8-Riskregister!$K$8)*SQRT(AD1712/2),Riskregister!$L$8-(Riskregister!$L$8-Riskregister!$K$8)*SQRT((1-AD1712)/2)))</f>
        <v>8308437.308255177</v>
      </c>
      <c r="AF1712" s="30">
        <f t="shared" ca="1" si="1051"/>
        <v>0.74691151049422688</v>
      </c>
      <c r="AG1712" s="30">
        <f t="shared" ca="1" si="1051"/>
        <v>0.23274087104636754</v>
      </c>
      <c r="AH1712" s="30">
        <f>IF(Riskregister!$E$9="",0,COUNTIF(BJ$4:BJ$53,"&lt;"&amp;AF1712)*IF(AG1712&lt;0.5,Riskregister!$K$9+(Riskregister!$L$9-Riskregister!$K$9)*SQRT(AG1712/2),Riskregister!$L$9-(Riskregister!$L$9-Riskregister!$K$9)*SQRT((1-AG1712)/2)))</f>
        <v>0</v>
      </c>
      <c r="AI1712" s="30">
        <f t="shared" ca="1" si="1052"/>
        <v>0.83932896635797571</v>
      </c>
      <c r="AJ1712" s="30">
        <f t="shared" ca="1" si="1052"/>
        <v>0.33374285852148355</v>
      </c>
      <c r="AK1712" s="30">
        <f>IF(Riskregister!$E$10="",0,COUNTIF(BK$4:BK$53,"&lt;"&amp;AI1712)*IF(AJ1712&lt;0.5,Riskregister!$K$10+(Riskregister!$L$10-Riskregister!$K$10)*SQRT(AJ1712/2),Riskregister!$L$10-(Riskregister!$L$10-Riskregister!$K$10)*SQRT((1-AJ1712)/2)))</f>
        <v>0</v>
      </c>
      <c r="AL1712" s="30">
        <f t="shared" ca="1" si="1053"/>
        <v>0.16465990504792161</v>
      </c>
      <c r="AM1712" s="30">
        <f t="shared" ca="1" si="1053"/>
        <v>0.8017038605277651</v>
      </c>
      <c r="AN1712" s="30">
        <f>IF(Riskregister!$E$11="",0,COUNTIF(BL$4:BL$53,"&lt;"&amp;AL1712)*IF(AM1712&lt;0.5,Riskregister!$K$11+(Riskregister!$L$11-Riskregister!$K$11)*SQRT(AM1712/2),Riskregister!$L$11-(Riskregister!$L$11-Riskregister!$K$11)*SQRT((1-AM1712)/2)))</f>
        <v>0</v>
      </c>
      <c r="AO1712" s="30">
        <f t="shared" ca="1" si="1054"/>
        <v>0.22021665844276883</v>
      </c>
      <c r="AP1712" s="30">
        <f t="shared" ca="1" si="1054"/>
        <v>0.3500849470198788</v>
      </c>
      <c r="AQ1712" s="30">
        <f>IF(Riskregister!$E$12="",0,COUNTIF(BM$4:BM$53,"&lt;"&amp;AO1712)*IF(AP1712&lt;0.5,Riskregister!$K$12+(Riskregister!$L$12-Riskregister!$K$12)*SQRT(AP1712/2),Riskregister!$L$12-(Riskregister!$L$12-Riskregister!$K$12)*SQRT((1-AP1712)/2)))</f>
        <v>0</v>
      </c>
      <c r="AR1712" s="30">
        <f t="shared" ca="1" si="1055"/>
        <v>0.21343126868428974</v>
      </c>
      <c r="AS1712" s="30">
        <f t="shared" ca="1" si="1055"/>
        <v>0.96603973079132166</v>
      </c>
      <c r="AT1712" s="30">
        <f>IF(Riskregister!$E$13="",0,COUNTIF(BN$4:BN$53,"&lt;"&amp;AR1712)*IF(AS1712&lt;0.5,Riskregister!$K$13+(Riskregister!$L$13-Riskregister!$K$13)*SQRT(AS1712/2),Riskregister!$L$13-(Riskregister!$L$13-Riskregister!$K$13)*SQRT((1-AS1712)/2)))</f>
        <v>0</v>
      </c>
      <c r="AU1712" s="30">
        <f t="shared" ca="1" si="1056"/>
        <v>3.5760776087864321E-2</v>
      </c>
      <c r="AV1712" s="30">
        <f t="shared" ca="1" si="1056"/>
        <v>0.53665837294771068</v>
      </c>
      <c r="AW1712" s="30">
        <f>IF(Riskregister!$E$14="",0,COUNTIF(BO$4:BO$53,"&lt;"&amp;AU1712)*IF(AV1712&lt;0.5,Riskregister!$K$14+(Riskregister!$L$14-Riskregister!$K$14)*SQRT(AV1712/2),Riskregister!$L$14-(Riskregister!$L$14-Riskregister!$K$14)*SQRT((1-AV1712)/2)))</f>
        <v>0</v>
      </c>
      <c r="AX1712" s="30">
        <f t="shared" ca="1" si="1057"/>
        <v>0.24029438949871607</v>
      </c>
      <c r="AY1712" s="30">
        <f t="shared" ca="1" si="1057"/>
        <v>0.94465333619074043</v>
      </c>
      <c r="AZ1712" s="30">
        <f>IF(Riskregister!$E$15="",0,COUNTIF(BP$4:BP$53,"&lt;"&amp;AX1712)*IF(AY1712&lt;0.5,Riskregister!$K$15+(Riskregister!$L$15-Riskregister!$K$15)*SQRT(AY1712/2),Riskregister!$L$15-(Riskregister!$L$15-Riskregister!$K$15)*SQRT((1-AY1712)/2)))</f>
        <v>0</v>
      </c>
      <c r="BA1712" s="30">
        <f t="shared" ca="1" si="1058"/>
        <v>0.13296840659210185</v>
      </c>
      <c r="BB1712" s="30">
        <f t="shared" ca="1" si="1058"/>
        <v>0.48911524361678937</v>
      </c>
      <c r="BC1712" s="30">
        <f>IF(Riskregister!$E$16="",0,COUNTIF(BQ$4:BQ$53,"&lt;"&amp;BA1712)*IF(BB1712&lt;0.5,Riskregister!$K$16+(Riskregister!$L$16-Riskregister!$K$16)*SQRT(BB1712/2),Riskregister!$L$16-(Riskregister!$L$16-Riskregister!$K$16)*SQRT((1-BB1712)/2)))</f>
        <v>0</v>
      </c>
      <c r="BD1712" s="30">
        <f t="shared" ca="1" si="1034"/>
        <v>12382523.687943706</v>
      </c>
    </row>
    <row r="1713" spans="20:56" x14ac:dyDescent="0.35">
      <c r="T1713" s="30">
        <f t="shared" ca="1" si="1047"/>
        <v>0.95436606722592654</v>
      </c>
      <c r="U1713" s="30">
        <f t="shared" ca="1" si="1047"/>
        <v>0.23611942308674849</v>
      </c>
      <c r="V1713" s="30">
        <f ca="1">IF(Riskregister!$E$5="",0,COUNTIF(BF$4:BF$53,"&lt;"&amp;T1713)*IF(U1713&lt;0.5,Riskregister!$K$5+(Riskregister!$L$5-Riskregister!$K$5)*SQRT(U1713/2),Riskregister!$L$5-(Riskregister!$L$5-Riskregister!$K$5)*SQRT((1-U1713)/2)))</f>
        <v>2132334.2772864266</v>
      </c>
      <c r="W1713" s="30">
        <f t="shared" ca="1" si="1048"/>
        <v>0.26152683173032099</v>
      </c>
      <c r="X1713" s="30">
        <f t="shared" ca="1" si="1048"/>
        <v>0.91115409716495721</v>
      </c>
      <c r="Y1713" s="30">
        <f ca="1">IF(Riskregister!$E$6="",0,COUNTIF(BG$4:BG$53,"&lt;"&amp;W1713)*IF(X1713&lt;0.5,Riskregister!$K$6+(Riskregister!$L$6-Riskregister!$K$6)*SQRT(X1713/2),Riskregister!$L$6-(Riskregister!$L$6-Riskregister!$K$6)*SQRT((1-X1713)/2)))</f>
        <v>1620618.4472160391</v>
      </c>
      <c r="Z1713" s="30">
        <f t="shared" ca="1" si="1049"/>
        <v>0.23826476311927414</v>
      </c>
      <c r="AA1713" s="30">
        <f t="shared" ca="1" si="1049"/>
        <v>0.44179796335593324</v>
      </c>
      <c r="AB1713" s="30">
        <f ca="1">IF(Riskregister!$E$7="",0,COUNTIF(BH$4:BH$53,"&lt;"&amp;Z1713)*IF(AA1713&lt;0.5,Riskregister!$K$7+(Riskregister!$L$7-Riskregister!$K$7)*SQRT(AA1713/2),Riskregister!$L$7-(Riskregister!$L$7-Riskregister!$K$7)*SQRT((1-AA1713)/2)))</f>
        <v>857998.48334841512</v>
      </c>
      <c r="AC1713" s="30">
        <f t="shared" ca="1" si="1050"/>
        <v>0.38071549587725695</v>
      </c>
      <c r="AD1713" s="30">
        <f t="shared" ca="1" si="1050"/>
        <v>0.15100716176546036</v>
      </c>
      <c r="AE1713" s="30">
        <f ca="1">IF(Riskregister!$E$8="",0,COUNTIF(BI$4:BI$53,"&lt;"&amp;AC1713)*IF(AD1713&lt;0.5,Riskregister!$K$8+(Riskregister!$L$8-Riskregister!$K$8)*SQRT(AD1713/2),Riskregister!$L$8-(Riskregister!$L$8-Riskregister!$K$8)*SQRT((1-AD1713)/2)))</f>
        <v>3182924.0032951105</v>
      </c>
      <c r="AF1713" s="30">
        <f t="shared" ca="1" si="1051"/>
        <v>0.2503406303279857</v>
      </c>
      <c r="AG1713" s="30">
        <f t="shared" ca="1" si="1051"/>
        <v>0.31783154279363379</v>
      </c>
      <c r="AH1713" s="30">
        <f>IF(Riskregister!$E$9="",0,COUNTIF(BJ$4:BJ$53,"&lt;"&amp;AF1713)*IF(AG1713&lt;0.5,Riskregister!$K$9+(Riskregister!$L$9-Riskregister!$K$9)*SQRT(AG1713/2),Riskregister!$L$9-(Riskregister!$L$9-Riskregister!$K$9)*SQRT((1-AG1713)/2)))</f>
        <v>0</v>
      </c>
      <c r="AI1713" s="30">
        <f t="shared" ca="1" si="1052"/>
        <v>0.75200592210828299</v>
      </c>
      <c r="AJ1713" s="30">
        <f t="shared" ca="1" si="1052"/>
        <v>0.68827416878892911</v>
      </c>
      <c r="AK1713" s="30">
        <f>IF(Riskregister!$E$10="",0,COUNTIF(BK$4:BK$53,"&lt;"&amp;AI1713)*IF(AJ1713&lt;0.5,Riskregister!$K$10+(Riskregister!$L$10-Riskregister!$K$10)*SQRT(AJ1713/2),Riskregister!$L$10-(Riskregister!$L$10-Riskregister!$K$10)*SQRT((1-AJ1713)/2)))</f>
        <v>0</v>
      </c>
      <c r="AL1713" s="30">
        <f t="shared" ca="1" si="1053"/>
        <v>0.61102780931085254</v>
      </c>
      <c r="AM1713" s="30">
        <f t="shared" ca="1" si="1053"/>
        <v>6.5774157491724217E-2</v>
      </c>
      <c r="AN1713" s="30">
        <f>IF(Riskregister!$E$11="",0,COUNTIF(BL$4:BL$53,"&lt;"&amp;AL1713)*IF(AM1713&lt;0.5,Riskregister!$K$11+(Riskregister!$L$11-Riskregister!$K$11)*SQRT(AM1713/2),Riskregister!$L$11-(Riskregister!$L$11-Riskregister!$K$11)*SQRT((1-AM1713)/2)))</f>
        <v>0</v>
      </c>
      <c r="AO1713" s="30">
        <f t="shared" ca="1" si="1054"/>
        <v>0.78277577626541228</v>
      </c>
      <c r="AP1713" s="30">
        <f t="shared" ca="1" si="1054"/>
        <v>0.40407760406098558</v>
      </c>
      <c r="AQ1713" s="30">
        <f>IF(Riskregister!$E$12="",0,COUNTIF(BM$4:BM$53,"&lt;"&amp;AO1713)*IF(AP1713&lt;0.5,Riskregister!$K$12+(Riskregister!$L$12-Riskregister!$K$12)*SQRT(AP1713/2),Riskregister!$L$12-(Riskregister!$L$12-Riskregister!$K$12)*SQRT((1-AP1713)/2)))</f>
        <v>0</v>
      </c>
      <c r="AR1713" s="30">
        <f t="shared" ca="1" si="1055"/>
        <v>0.36868897854629679</v>
      </c>
      <c r="AS1713" s="30">
        <f t="shared" ca="1" si="1055"/>
        <v>0.44095033320438248</v>
      </c>
      <c r="AT1713" s="30">
        <f>IF(Riskregister!$E$13="",0,COUNTIF(BN$4:BN$53,"&lt;"&amp;AR1713)*IF(AS1713&lt;0.5,Riskregister!$K$13+(Riskregister!$L$13-Riskregister!$K$13)*SQRT(AS1713/2),Riskregister!$L$13-(Riskregister!$L$13-Riskregister!$K$13)*SQRT((1-AS1713)/2)))</f>
        <v>0</v>
      </c>
      <c r="AU1713" s="30">
        <f t="shared" ca="1" si="1056"/>
        <v>0.13553278244837541</v>
      </c>
      <c r="AV1713" s="30">
        <f t="shared" ca="1" si="1056"/>
        <v>0.91469831047208461</v>
      </c>
      <c r="AW1713" s="30">
        <f>IF(Riskregister!$E$14="",0,COUNTIF(BO$4:BO$53,"&lt;"&amp;AU1713)*IF(AV1713&lt;0.5,Riskregister!$K$14+(Riskregister!$L$14-Riskregister!$K$14)*SQRT(AV1713/2),Riskregister!$L$14-(Riskregister!$L$14-Riskregister!$K$14)*SQRT((1-AV1713)/2)))</f>
        <v>0</v>
      </c>
      <c r="AX1713" s="30">
        <f t="shared" ca="1" si="1057"/>
        <v>0.4027113238945178</v>
      </c>
      <c r="AY1713" s="30">
        <f t="shared" ca="1" si="1057"/>
        <v>0.79431041471619879</v>
      </c>
      <c r="AZ1713" s="30">
        <f>IF(Riskregister!$E$15="",0,COUNTIF(BP$4:BP$53,"&lt;"&amp;AX1713)*IF(AY1713&lt;0.5,Riskregister!$K$15+(Riskregister!$L$15-Riskregister!$K$15)*SQRT(AY1713/2),Riskregister!$L$15-(Riskregister!$L$15-Riskregister!$K$15)*SQRT((1-AY1713)/2)))</f>
        <v>0</v>
      </c>
      <c r="BA1713" s="30">
        <f t="shared" ca="1" si="1058"/>
        <v>0.91551249068743745</v>
      </c>
      <c r="BB1713" s="30">
        <f t="shared" ca="1" si="1058"/>
        <v>0.3201898682788924</v>
      </c>
      <c r="BC1713" s="30">
        <f>IF(Riskregister!$E$16="",0,COUNTIF(BQ$4:BQ$53,"&lt;"&amp;BA1713)*IF(BB1713&lt;0.5,Riskregister!$K$16+(Riskregister!$L$16-Riskregister!$K$16)*SQRT(BB1713/2),Riskregister!$L$16-(Riskregister!$L$16-Riskregister!$K$16)*SQRT((1-BB1713)/2)))</f>
        <v>0</v>
      </c>
      <c r="BD1713" s="30">
        <f t="shared" ca="1" si="1034"/>
        <v>7793875.2111459915</v>
      </c>
    </row>
    <row r="1714" spans="20:56" x14ac:dyDescent="0.35">
      <c r="T1714" s="30">
        <f t="shared" ca="1" si="1047"/>
        <v>0.20503497512225111</v>
      </c>
      <c r="U1714" s="30">
        <f t="shared" ca="1" si="1047"/>
        <v>0.89350899353129409</v>
      </c>
      <c r="V1714" s="30">
        <f ca="1">IF(Riskregister!$E$5="",0,COUNTIF(BF$4:BF$53,"&lt;"&amp;T1714)*IF(U1714&lt;0.5,Riskregister!$K$5+(Riskregister!$L$5-Riskregister!$K$5)*SQRT(U1714/2),Riskregister!$L$5-(Riskregister!$L$5-Riskregister!$K$5)*SQRT((1-U1714)/2)))</f>
        <v>992325.1155776754</v>
      </c>
      <c r="W1714" s="30">
        <f t="shared" ca="1" si="1048"/>
        <v>0.51361914046470269</v>
      </c>
      <c r="X1714" s="30">
        <f t="shared" ca="1" si="1048"/>
        <v>0.86309210211564957</v>
      </c>
      <c r="Y1714" s="30">
        <f ca="1">IF(Riskregister!$E$6="",0,COUNTIF(BG$4:BG$53,"&lt;"&amp;W1714)*IF(X1714&lt;0.5,Riskregister!$K$6+(Riskregister!$L$6-Riskregister!$K$6)*SQRT(X1714/2),Riskregister!$L$6-(Riskregister!$L$6-Riskregister!$K$6)*SQRT((1-X1714)/2)))</f>
        <v>3058106.5992955514</v>
      </c>
      <c r="Z1714" s="30">
        <f t="shared" ca="1" si="1049"/>
        <v>0.70669574715452488</v>
      </c>
      <c r="AA1714" s="30">
        <f t="shared" ca="1" si="1049"/>
        <v>0.45119148453069691</v>
      </c>
      <c r="AB1714" s="30">
        <f ca="1">IF(Riskregister!$E$7="",0,COUNTIF(BH$4:BH$53,"&lt;"&amp;Z1714)*IF(AA1714&lt;0.5,Riskregister!$K$7+(Riskregister!$L$7-Riskregister!$K$7)*SQRT(AA1714/2),Riskregister!$L$7-(Riskregister!$L$7-Riskregister!$K$7)*SQRT((1-AA1714)/2)))</f>
        <v>1729913.7638810766</v>
      </c>
      <c r="AC1714" s="30">
        <f t="shared" ca="1" si="1050"/>
        <v>0.8359457347471394</v>
      </c>
      <c r="AD1714" s="30">
        <f t="shared" ca="1" si="1050"/>
        <v>0.15263527620683093</v>
      </c>
      <c r="AE1714" s="30">
        <f ca="1">IF(Riskregister!$E$8="",0,COUNTIF(BI$4:BI$53,"&lt;"&amp;AC1714)*IF(AD1714&lt;0.5,Riskregister!$K$8+(Riskregister!$L$8-Riskregister!$K$8)*SQRT(AD1714/2),Riskregister!$L$8-(Riskregister!$L$8-Riskregister!$K$8)*SQRT((1-AD1714)/2)))</f>
        <v>6393621.666166218</v>
      </c>
      <c r="AF1714" s="30">
        <f t="shared" ca="1" si="1051"/>
        <v>0.38333576124368285</v>
      </c>
      <c r="AG1714" s="30">
        <f t="shared" ca="1" si="1051"/>
        <v>1.5175149601964977E-2</v>
      </c>
      <c r="AH1714" s="30">
        <f>IF(Riskregister!$E$9="",0,COUNTIF(BJ$4:BJ$53,"&lt;"&amp;AF1714)*IF(AG1714&lt;0.5,Riskregister!$K$9+(Riskregister!$L$9-Riskregister!$K$9)*SQRT(AG1714/2),Riskregister!$L$9-(Riskregister!$L$9-Riskregister!$K$9)*SQRT((1-AG1714)/2)))</f>
        <v>0</v>
      </c>
      <c r="AI1714" s="30">
        <f t="shared" ca="1" si="1052"/>
        <v>0.65817113288790441</v>
      </c>
      <c r="AJ1714" s="30">
        <f t="shared" ca="1" si="1052"/>
        <v>0.13859932643493722</v>
      </c>
      <c r="AK1714" s="30">
        <f>IF(Riskregister!$E$10="",0,COUNTIF(BK$4:BK$53,"&lt;"&amp;AI1714)*IF(AJ1714&lt;0.5,Riskregister!$K$10+(Riskregister!$L$10-Riskregister!$K$10)*SQRT(AJ1714/2),Riskregister!$L$10-(Riskregister!$L$10-Riskregister!$K$10)*SQRT((1-AJ1714)/2)))</f>
        <v>0</v>
      </c>
      <c r="AL1714" s="30">
        <f t="shared" ca="1" si="1053"/>
        <v>4.0059553243152801E-2</v>
      </c>
      <c r="AM1714" s="30">
        <f t="shared" ca="1" si="1053"/>
        <v>0.58691433509010194</v>
      </c>
      <c r="AN1714" s="30">
        <f>IF(Riskregister!$E$11="",0,COUNTIF(BL$4:BL$53,"&lt;"&amp;AL1714)*IF(AM1714&lt;0.5,Riskregister!$K$11+(Riskregister!$L$11-Riskregister!$K$11)*SQRT(AM1714/2),Riskregister!$L$11-(Riskregister!$L$11-Riskregister!$K$11)*SQRT((1-AM1714)/2)))</f>
        <v>0</v>
      </c>
      <c r="AO1714" s="30">
        <f t="shared" ca="1" si="1054"/>
        <v>0.14743414209497185</v>
      </c>
      <c r="AP1714" s="30">
        <f t="shared" ca="1" si="1054"/>
        <v>0.4863004258601914</v>
      </c>
      <c r="AQ1714" s="30">
        <f>IF(Riskregister!$E$12="",0,COUNTIF(BM$4:BM$53,"&lt;"&amp;AO1714)*IF(AP1714&lt;0.5,Riskregister!$K$12+(Riskregister!$L$12-Riskregister!$K$12)*SQRT(AP1714/2),Riskregister!$L$12-(Riskregister!$L$12-Riskregister!$K$12)*SQRT((1-AP1714)/2)))</f>
        <v>0</v>
      </c>
      <c r="AR1714" s="30">
        <f t="shared" ca="1" si="1055"/>
        <v>0.55288313775188824</v>
      </c>
      <c r="AS1714" s="30">
        <f t="shared" ca="1" si="1055"/>
        <v>0.10045560393581698</v>
      </c>
      <c r="AT1714" s="30">
        <f>IF(Riskregister!$E$13="",0,COUNTIF(BN$4:BN$53,"&lt;"&amp;AR1714)*IF(AS1714&lt;0.5,Riskregister!$K$13+(Riskregister!$L$13-Riskregister!$K$13)*SQRT(AS1714/2),Riskregister!$L$13-(Riskregister!$L$13-Riskregister!$K$13)*SQRT((1-AS1714)/2)))</f>
        <v>0</v>
      </c>
      <c r="AU1714" s="30">
        <f t="shared" ca="1" si="1056"/>
        <v>0.1443802283644311</v>
      </c>
      <c r="AV1714" s="30">
        <f t="shared" ca="1" si="1056"/>
        <v>0.78956153793442374</v>
      </c>
      <c r="AW1714" s="30">
        <f>IF(Riskregister!$E$14="",0,COUNTIF(BO$4:BO$53,"&lt;"&amp;AU1714)*IF(AV1714&lt;0.5,Riskregister!$K$14+(Riskregister!$L$14-Riskregister!$K$14)*SQRT(AV1714/2),Riskregister!$L$14-(Riskregister!$L$14-Riskregister!$K$14)*SQRT((1-AV1714)/2)))</f>
        <v>0</v>
      </c>
      <c r="AX1714" s="30">
        <f t="shared" ca="1" si="1057"/>
        <v>0.80506993443692765</v>
      </c>
      <c r="AY1714" s="30">
        <f t="shared" ca="1" si="1057"/>
        <v>0.46234341835425685</v>
      </c>
      <c r="AZ1714" s="30">
        <f>IF(Riskregister!$E$15="",0,COUNTIF(BP$4:BP$53,"&lt;"&amp;AX1714)*IF(AY1714&lt;0.5,Riskregister!$K$15+(Riskregister!$L$15-Riskregister!$K$15)*SQRT(AY1714/2),Riskregister!$L$15-(Riskregister!$L$15-Riskregister!$K$15)*SQRT((1-AY1714)/2)))</f>
        <v>0</v>
      </c>
      <c r="BA1714" s="30">
        <f t="shared" ca="1" si="1058"/>
        <v>0.24319928482543895</v>
      </c>
      <c r="BB1714" s="30">
        <f t="shared" ca="1" si="1058"/>
        <v>0.68961778150322517</v>
      </c>
      <c r="BC1714" s="30">
        <f>IF(Riskregister!$E$16="",0,COUNTIF(BQ$4:BQ$53,"&lt;"&amp;BA1714)*IF(BB1714&lt;0.5,Riskregister!$K$16+(Riskregister!$L$16-Riskregister!$K$16)*SQRT(BB1714/2),Riskregister!$L$16-(Riskregister!$L$16-Riskregister!$K$16)*SQRT((1-BB1714)/2)))</f>
        <v>0</v>
      </c>
      <c r="BD1714" s="30">
        <f t="shared" ca="1" si="1034"/>
        <v>12173967.14492052</v>
      </c>
    </row>
    <row r="1715" spans="20:56" x14ac:dyDescent="0.35">
      <c r="T1715" s="30">
        <f t="shared" ca="1" si="1047"/>
        <v>0.66115762760086805</v>
      </c>
      <c r="U1715" s="30">
        <f t="shared" ca="1" si="1047"/>
        <v>0.49748678456724438</v>
      </c>
      <c r="V1715" s="30">
        <f ca="1">IF(Riskregister!$E$5="",0,COUNTIF(BF$4:BF$53,"&lt;"&amp;T1715)*IF(U1715&lt;0.5,Riskregister!$K$5+(Riskregister!$L$5-Riskregister!$K$5)*SQRT(U1715/2),Riskregister!$L$5-(Riskregister!$L$5-Riskregister!$K$5)*SQRT((1-U1715)/2)))</f>
        <v>1497735.256631339</v>
      </c>
      <c r="W1715" s="30">
        <f t="shared" ca="1" si="1048"/>
        <v>0.92029051806490725</v>
      </c>
      <c r="X1715" s="30">
        <f t="shared" ca="1" si="1048"/>
        <v>3.4074287248283097E-2</v>
      </c>
      <c r="Y1715" s="30">
        <f ca="1">IF(Riskregister!$E$6="",0,COUNTIF(BG$4:BG$53,"&lt;"&amp;W1715)*IF(X1715&lt;0.5,Riskregister!$K$6+(Riskregister!$L$6-Riskregister!$K$6)*SQRT(X1715/2),Riskregister!$L$6-(Riskregister!$L$6-Riskregister!$K$6)*SQRT((1-X1715)/2)))</f>
        <v>1739790.1497012503</v>
      </c>
      <c r="Z1715" s="30">
        <f t="shared" ca="1" si="1049"/>
        <v>0.72327671235258129</v>
      </c>
      <c r="AA1715" s="30">
        <f t="shared" ca="1" si="1049"/>
        <v>0.44684143850697111</v>
      </c>
      <c r="AB1715" s="30">
        <f ca="1">IF(Riskregister!$E$7="",0,COUNTIF(BH$4:BH$53,"&lt;"&amp;Z1715)*IF(AA1715&lt;0.5,Riskregister!$K$7+(Riskregister!$L$7-Riskregister!$K$7)*SQRT(AA1715/2),Riskregister!$L$7-(Riskregister!$L$7-Riskregister!$K$7)*SQRT((1-AA1715)/2)))</f>
        <v>1723487.2265901652</v>
      </c>
      <c r="AC1715" s="30">
        <f t="shared" ca="1" si="1050"/>
        <v>3.6544168754667927E-2</v>
      </c>
      <c r="AD1715" s="30">
        <f t="shared" ca="1" si="1050"/>
        <v>0.38065806020356752</v>
      </c>
      <c r="AE1715" s="30">
        <f ca="1">IF(Riskregister!$E$8="",0,COUNTIF(BI$4:BI$53,"&lt;"&amp;AC1715)*IF(AD1715&lt;0.5,Riskregister!$K$8+(Riskregister!$L$8-Riskregister!$K$8)*SQRT(AD1715/2),Riskregister!$L$8-(Riskregister!$L$8-Riskregister!$K$8)*SQRT((1-AD1715)/2)))</f>
        <v>0</v>
      </c>
      <c r="AF1715" s="30">
        <f t="shared" ca="1" si="1051"/>
        <v>0.20436448119081074</v>
      </c>
      <c r="AG1715" s="30">
        <f t="shared" ca="1" si="1051"/>
        <v>0.55449272734060351</v>
      </c>
      <c r="AH1715" s="30">
        <f>IF(Riskregister!$E$9="",0,COUNTIF(BJ$4:BJ$53,"&lt;"&amp;AF1715)*IF(AG1715&lt;0.5,Riskregister!$K$9+(Riskregister!$L$9-Riskregister!$K$9)*SQRT(AG1715/2),Riskregister!$L$9-(Riskregister!$L$9-Riskregister!$K$9)*SQRT((1-AG1715)/2)))</f>
        <v>0</v>
      </c>
      <c r="AI1715" s="30">
        <f t="shared" ca="1" si="1052"/>
        <v>0.43912649371905221</v>
      </c>
      <c r="AJ1715" s="30">
        <f t="shared" ca="1" si="1052"/>
        <v>0.56393471685339702</v>
      </c>
      <c r="AK1715" s="30">
        <f>IF(Riskregister!$E$10="",0,COUNTIF(BK$4:BK$53,"&lt;"&amp;AI1715)*IF(AJ1715&lt;0.5,Riskregister!$K$10+(Riskregister!$L$10-Riskregister!$K$10)*SQRT(AJ1715/2),Riskregister!$L$10-(Riskregister!$L$10-Riskregister!$K$10)*SQRT((1-AJ1715)/2)))</f>
        <v>0</v>
      </c>
      <c r="AL1715" s="30">
        <f t="shared" ca="1" si="1053"/>
        <v>9.9509002429932214E-2</v>
      </c>
      <c r="AM1715" s="30">
        <f t="shared" ca="1" si="1053"/>
        <v>0.89161792419352492</v>
      </c>
      <c r="AN1715" s="30">
        <f>IF(Riskregister!$E$11="",0,COUNTIF(BL$4:BL$53,"&lt;"&amp;AL1715)*IF(AM1715&lt;0.5,Riskregister!$K$11+(Riskregister!$L$11-Riskregister!$K$11)*SQRT(AM1715/2),Riskregister!$L$11-(Riskregister!$L$11-Riskregister!$K$11)*SQRT((1-AM1715)/2)))</f>
        <v>0</v>
      </c>
      <c r="AO1715" s="30">
        <f t="shared" ca="1" si="1054"/>
        <v>0.17442433632354493</v>
      </c>
      <c r="AP1715" s="30">
        <f t="shared" ca="1" si="1054"/>
        <v>0.73421909408126207</v>
      </c>
      <c r="AQ1715" s="30">
        <f>IF(Riskregister!$E$12="",0,COUNTIF(BM$4:BM$53,"&lt;"&amp;AO1715)*IF(AP1715&lt;0.5,Riskregister!$K$12+(Riskregister!$L$12-Riskregister!$K$12)*SQRT(AP1715/2),Riskregister!$L$12-(Riskregister!$L$12-Riskregister!$K$12)*SQRT((1-AP1715)/2)))</f>
        <v>0</v>
      </c>
      <c r="AR1715" s="30">
        <f t="shared" ca="1" si="1055"/>
        <v>0.58914446595753267</v>
      </c>
      <c r="AS1715" s="30">
        <f t="shared" ca="1" si="1055"/>
        <v>6.2150728599013605E-2</v>
      </c>
      <c r="AT1715" s="30">
        <f>IF(Riskregister!$E$13="",0,COUNTIF(BN$4:BN$53,"&lt;"&amp;AR1715)*IF(AS1715&lt;0.5,Riskregister!$K$13+(Riskregister!$L$13-Riskregister!$K$13)*SQRT(AS1715/2),Riskregister!$L$13-(Riskregister!$L$13-Riskregister!$K$13)*SQRT((1-AS1715)/2)))</f>
        <v>0</v>
      </c>
      <c r="AU1715" s="30">
        <f t="shared" ca="1" si="1056"/>
        <v>0.58150340718001203</v>
      </c>
      <c r="AV1715" s="30">
        <f t="shared" ca="1" si="1056"/>
        <v>0.9959956269869471</v>
      </c>
      <c r="AW1715" s="30">
        <f>IF(Riskregister!$E$14="",0,COUNTIF(BO$4:BO$53,"&lt;"&amp;AU1715)*IF(AV1715&lt;0.5,Riskregister!$K$14+(Riskregister!$L$14-Riskregister!$K$14)*SQRT(AV1715/2),Riskregister!$L$14-(Riskregister!$L$14-Riskregister!$K$14)*SQRT((1-AV1715)/2)))</f>
        <v>0</v>
      </c>
      <c r="AX1715" s="30">
        <f t="shared" ca="1" si="1057"/>
        <v>0.86214738238293154</v>
      </c>
      <c r="AY1715" s="30">
        <f t="shared" ca="1" si="1057"/>
        <v>0.13250638274208293</v>
      </c>
      <c r="AZ1715" s="30">
        <f>IF(Riskregister!$E$15="",0,COUNTIF(BP$4:BP$53,"&lt;"&amp;AX1715)*IF(AY1715&lt;0.5,Riskregister!$K$15+(Riskregister!$L$15-Riskregister!$K$15)*SQRT(AY1715/2),Riskregister!$L$15-(Riskregister!$L$15-Riskregister!$K$15)*SQRT((1-AY1715)/2)))</f>
        <v>0</v>
      </c>
      <c r="BA1715" s="30">
        <f t="shared" ca="1" si="1058"/>
        <v>0.29900059942592716</v>
      </c>
      <c r="BB1715" s="30">
        <f t="shared" ca="1" si="1058"/>
        <v>4.8811080823877306E-2</v>
      </c>
      <c r="BC1715" s="30">
        <f>IF(Riskregister!$E$16="",0,COUNTIF(BQ$4:BQ$53,"&lt;"&amp;BA1715)*IF(BB1715&lt;0.5,Riskregister!$K$16+(Riskregister!$L$16-Riskregister!$K$16)*SQRT(BB1715/2),Riskregister!$L$16-(Riskregister!$L$16-Riskregister!$K$16)*SQRT((1-BB1715)/2)))</f>
        <v>0</v>
      </c>
      <c r="BD1715" s="30">
        <f t="shared" ca="1" si="1034"/>
        <v>4961012.6329227546</v>
      </c>
    </row>
    <row r="1716" spans="20:56" x14ac:dyDescent="0.35">
      <c r="T1716" s="30">
        <f t="shared" ca="1" si="1047"/>
        <v>0.28698772464545563</v>
      </c>
      <c r="U1716" s="30">
        <f t="shared" ca="1" si="1047"/>
        <v>0.17487887279279901</v>
      </c>
      <c r="V1716" s="30">
        <f ca="1">IF(Riskregister!$E$5="",0,COUNTIF(BF$4:BF$53,"&lt;"&amp;T1716)*IF(U1716&lt;0.5,Riskregister!$K$5+(Riskregister!$L$5-Riskregister!$K$5)*SQRT(U1716/2),Riskregister!$L$5-(Riskregister!$L$5-Riskregister!$K$5)*SQRT((1-U1716)/2)))</f>
        <v>566131.44023411372</v>
      </c>
      <c r="W1716" s="30">
        <f t="shared" ca="1" si="1048"/>
        <v>0.14628827496290564</v>
      </c>
      <c r="X1716" s="30">
        <f t="shared" ca="1" si="1048"/>
        <v>0.38811807665763631</v>
      </c>
      <c r="Y1716" s="30">
        <f ca="1">IF(Riskregister!$E$6="",0,COUNTIF(BG$4:BG$53,"&lt;"&amp;W1716)*IF(X1716&lt;0.5,Riskregister!$K$6+(Riskregister!$L$6-Riskregister!$K$6)*SQRT(X1716/2),Riskregister!$L$6-(Riskregister!$L$6-Riskregister!$K$6)*SQRT((1-X1716)/2)))</f>
        <v>0</v>
      </c>
      <c r="Z1716" s="30">
        <f t="shared" ca="1" si="1049"/>
        <v>0.21616299462781863</v>
      </c>
      <c r="AA1716" s="30">
        <f t="shared" ca="1" si="1049"/>
        <v>0.55680857578972331</v>
      </c>
      <c r="AB1716" s="30">
        <f ca="1">IF(Riskregister!$E$7="",0,COUNTIF(BH$4:BH$53,"&lt;"&amp;Z1716)*IF(AA1716&lt;0.5,Riskregister!$K$7+(Riskregister!$L$7-Riskregister!$K$7)*SQRT(AA1716/2),Riskregister!$L$7-(Riskregister!$L$7-Riskregister!$K$7)*SQRT((1-AA1716)/2)))</f>
        <v>940964.64759007713</v>
      </c>
      <c r="AC1716" s="30">
        <f t="shared" ca="1" si="1050"/>
        <v>0.8015214342957917</v>
      </c>
      <c r="AD1716" s="30">
        <f t="shared" ca="1" si="1050"/>
        <v>0.37514080321877152</v>
      </c>
      <c r="AE1716" s="30">
        <f ca="1">IF(Riskregister!$E$8="",0,COUNTIF(BI$4:BI$53,"&lt;"&amp;AC1716)*IF(AD1716&lt;0.5,Riskregister!$K$8+(Riskregister!$L$8-Riskregister!$K$8)*SQRT(AD1716/2),Riskregister!$L$8-(Riskregister!$L$8-Riskregister!$K$8)*SQRT((1-AD1716)/2)))</f>
        <v>9342166.9563342482</v>
      </c>
      <c r="AF1716" s="30">
        <f t="shared" ca="1" si="1051"/>
        <v>0.1034015066617554</v>
      </c>
      <c r="AG1716" s="30">
        <f t="shared" ca="1" si="1051"/>
        <v>0.71907990090438223</v>
      </c>
      <c r="AH1716" s="30">
        <f>IF(Riskregister!$E$9="",0,COUNTIF(BJ$4:BJ$53,"&lt;"&amp;AF1716)*IF(AG1716&lt;0.5,Riskregister!$K$9+(Riskregister!$L$9-Riskregister!$K$9)*SQRT(AG1716/2),Riskregister!$L$9-(Riskregister!$L$9-Riskregister!$K$9)*SQRT((1-AG1716)/2)))</f>
        <v>0</v>
      </c>
      <c r="AI1716" s="30">
        <f t="shared" ca="1" si="1052"/>
        <v>0.63140759711541206</v>
      </c>
      <c r="AJ1716" s="30">
        <f t="shared" ca="1" si="1052"/>
        <v>0.71528599155148764</v>
      </c>
      <c r="AK1716" s="30">
        <f>IF(Riskregister!$E$10="",0,COUNTIF(BK$4:BK$53,"&lt;"&amp;AI1716)*IF(AJ1716&lt;0.5,Riskregister!$K$10+(Riskregister!$L$10-Riskregister!$K$10)*SQRT(AJ1716/2),Riskregister!$L$10-(Riskregister!$L$10-Riskregister!$K$10)*SQRT((1-AJ1716)/2)))</f>
        <v>0</v>
      </c>
      <c r="AL1716" s="30">
        <f t="shared" ca="1" si="1053"/>
        <v>0.93280218066967613</v>
      </c>
      <c r="AM1716" s="30">
        <f t="shared" ca="1" si="1053"/>
        <v>0.59095092800133286</v>
      </c>
      <c r="AN1716" s="30">
        <f>IF(Riskregister!$E$11="",0,COUNTIF(BL$4:BL$53,"&lt;"&amp;AL1716)*IF(AM1716&lt;0.5,Riskregister!$K$11+(Riskregister!$L$11-Riskregister!$K$11)*SQRT(AM1716/2),Riskregister!$L$11-(Riskregister!$L$11-Riskregister!$K$11)*SQRT((1-AM1716)/2)))</f>
        <v>0</v>
      </c>
      <c r="AO1716" s="30">
        <f t="shared" ca="1" si="1054"/>
        <v>0.78472736121362097</v>
      </c>
      <c r="AP1716" s="30">
        <f t="shared" ca="1" si="1054"/>
        <v>0.31410792238131668</v>
      </c>
      <c r="AQ1716" s="30">
        <f>IF(Riskregister!$E$12="",0,COUNTIF(BM$4:BM$53,"&lt;"&amp;AO1716)*IF(AP1716&lt;0.5,Riskregister!$K$12+(Riskregister!$L$12-Riskregister!$K$12)*SQRT(AP1716/2),Riskregister!$L$12-(Riskregister!$L$12-Riskregister!$K$12)*SQRT((1-AP1716)/2)))</f>
        <v>0</v>
      </c>
      <c r="AR1716" s="30">
        <f t="shared" ca="1" si="1055"/>
        <v>0.44561217167567291</v>
      </c>
      <c r="AS1716" s="30">
        <f t="shared" ca="1" si="1055"/>
        <v>0.35771452770397816</v>
      </c>
      <c r="AT1716" s="30">
        <f>IF(Riskregister!$E$13="",0,COUNTIF(BN$4:BN$53,"&lt;"&amp;AR1716)*IF(AS1716&lt;0.5,Riskregister!$K$13+(Riskregister!$L$13-Riskregister!$K$13)*SQRT(AS1716/2),Riskregister!$L$13-(Riskregister!$L$13-Riskregister!$K$13)*SQRT((1-AS1716)/2)))</f>
        <v>0</v>
      </c>
      <c r="AU1716" s="30">
        <f t="shared" ca="1" si="1056"/>
        <v>7.3186666004289802E-2</v>
      </c>
      <c r="AV1716" s="30">
        <f t="shared" ca="1" si="1056"/>
        <v>0.34990775096573012</v>
      </c>
      <c r="AW1716" s="30">
        <f>IF(Riskregister!$E$14="",0,COUNTIF(BO$4:BO$53,"&lt;"&amp;AU1716)*IF(AV1716&lt;0.5,Riskregister!$K$14+(Riskregister!$L$14-Riskregister!$K$14)*SQRT(AV1716/2),Riskregister!$L$14-(Riskregister!$L$14-Riskregister!$K$14)*SQRT((1-AV1716)/2)))</f>
        <v>0</v>
      </c>
      <c r="AX1716" s="30">
        <f t="shared" ca="1" si="1057"/>
        <v>0.19278190158955211</v>
      </c>
      <c r="AY1716" s="30">
        <f t="shared" ca="1" si="1057"/>
        <v>0.10648255754611402</v>
      </c>
      <c r="AZ1716" s="30">
        <f>IF(Riskregister!$E$15="",0,COUNTIF(BP$4:BP$53,"&lt;"&amp;AX1716)*IF(AY1716&lt;0.5,Riskregister!$K$15+(Riskregister!$L$15-Riskregister!$K$15)*SQRT(AY1716/2),Riskregister!$L$15-(Riskregister!$L$15-Riskregister!$K$15)*SQRT((1-AY1716)/2)))</f>
        <v>0</v>
      </c>
      <c r="BA1716" s="30">
        <f t="shared" ca="1" si="1058"/>
        <v>0.27359868350553851</v>
      </c>
      <c r="BB1716" s="30">
        <f t="shared" ca="1" si="1058"/>
        <v>0.8509220613101115</v>
      </c>
      <c r="BC1716" s="30">
        <f>IF(Riskregister!$E$16="",0,COUNTIF(BQ$4:BQ$53,"&lt;"&amp;BA1716)*IF(BB1716&lt;0.5,Riskregister!$K$16+(Riskregister!$L$16-Riskregister!$K$16)*SQRT(BB1716/2),Riskregister!$L$16-(Riskregister!$L$16-Riskregister!$K$16)*SQRT((1-BB1716)/2)))</f>
        <v>0</v>
      </c>
      <c r="BD1716" s="30">
        <f t="shared" ca="1" si="1034"/>
        <v>10849263.04415844</v>
      </c>
    </row>
    <row r="1717" spans="20:56" x14ac:dyDescent="0.35">
      <c r="T1717" s="30">
        <f t="shared" ca="1" si="1047"/>
        <v>0.82127210996468403</v>
      </c>
      <c r="U1717" s="30">
        <f t="shared" ca="1" si="1047"/>
        <v>0.19051379479429054</v>
      </c>
      <c r="V1717" s="30">
        <f ca="1">IF(Riskregister!$E$5="",0,COUNTIF(BF$4:BF$53,"&lt;"&amp;T1717)*IF(U1717&lt;0.5,Riskregister!$K$5+(Riskregister!$L$5-Riskregister!$K$5)*SQRT(U1717/2),Riskregister!$L$5-(Riskregister!$L$5-Riskregister!$K$5)*SQRT((1-U1717)/2)))</f>
        <v>1444433.6131503484</v>
      </c>
      <c r="W1717" s="30">
        <f t="shared" ca="1" si="1048"/>
        <v>0.49387166473303945</v>
      </c>
      <c r="X1717" s="30">
        <f t="shared" ca="1" si="1048"/>
        <v>0.33358365685854396</v>
      </c>
      <c r="Y1717" s="30">
        <f ca="1">IF(Riskregister!$E$6="",0,COUNTIF(BG$4:BG$53,"&lt;"&amp;W1717)*IF(X1717&lt;0.5,Riskregister!$K$6+(Riskregister!$L$6-Riskregister!$K$6)*SQRT(X1717/2),Riskregister!$L$6-(Riskregister!$L$6-Riskregister!$K$6)*SQRT((1-X1717)/2)))</f>
        <v>1870245.5905199528</v>
      </c>
      <c r="Z1717" s="30">
        <f t="shared" ca="1" si="1049"/>
        <v>0.6127143884887245</v>
      </c>
      <c r="AA1717" s="30">
        <f t="shared" ca="1" si="1049"/>
        <v>0.9626184355788856</v>
      </c>
      <c r="AB1717" s="30">
        <f ca="1">IF(Riskregister!$E$7="",0,COUNTIF(BH$4:BH$53,"&lt;"&amp;Z1717)*IF(AA1717&lt;0.5,Riskregister!$K$7+(Riskregister!$L$7-Riskregister!$K$7)*SQRT(AA1717/2),Riskregister!$L$7-(Riskregister!$L$7-Riskregister!$K$7)*SQRT((1-AA1717)/2)))</f>
        <v>2465050.1228260119</v>
      </c>
      <c r="AC1717" s="30">
        <f t="shared" ca="1" si="1050"/>
        <v>2.2134243077837845E-2</v>
      </c>
      <c r="AD1717" s="30">
        <f t="shared" ca="1" si="1050"/>
        <v>0.22860483757658867</v>
      </c>
      <c r="AE1717" s="30">
        <f ca="1">IF(Riskregister!$E$8="",0,COUNTIF(BI$4:BI$53,"&lt;"&amp;AC1717)*IF(AD1717&lt;0.5,Riskregister!$K$8+(Riskregister!$L$8-Riskregister!$K$8)*SQRT(AD1717/2),Riskregister!$L$8-(Riskregister!$L$8-Riskregister!$K$8)*SQRT((1-AD1717)/2)))</f>
        <v>0</v>
      </c>
      <c r="AF1717" s="30">
        <f t="shared" ca="1" si="1051"/>
        <v>0.16604795357592894</v>
      </c>
      <c r="AG1717" s="30">
        <f t="shared" ca="1" si="1051"/>
        <v>0.83058946786768872</v>
      </c>
      <c r="AH1717" s="30">
        <f>IF(Riskregister!$E$9="",0,COUNTIF(BJ$4:BJ$53,"&lt;"&amp;AF1717)*IF(AG1717&lt;0.5,Riskregister!$K$9+(Riskregister!$L$9-Riskregister!$K$9)*SQRT(AG1717/2),Riskregister!$L$9-(Riskregister!$L$9-Riskregister!$K$9)*SQRT((1-AG1717)/2)))</f>
        <v>0</v>
      </c>
      <c r="AI1717" s="30">
        <f t="shared" ca="1" si="1052"/>
        <v>0.70979410302579393</v>
      </c>
      <c r="AJ1717" s="30">
        <f t="shared" ca="1" si="1052"/>
        <v>0.82182492479430946</v>
      </c>
      <c r="AK1717" s="30">
        <f>IF(Riskregister!$E$10="",0,COUNTIF(BK$4:BK$53,"&lt;"&amp;AI1717)*IF(AJ1717&lt;0.5,Riskregister!$K$10+(Riskregister!$L$10-Riskregister!$K$10)*SQRT(AJ1717/2),Riskregister!$L$10-(Riskregister!$L$10-Riskregister!$K$10)*SQRT((1-AJ1717)/2)))</f>
        <v>0</v>
      </c>
      <c r="AL1717" s="30">
        <f t="shared" ca="1" si="1053"/>
        <v>0.38419640475809969</v>
      </c>
      <c r="AM1717" s="30">
        <f t="shared" ca="1" si="1053"/>
        <v>0.71234347769223527</v>
      </c>
      <c r="AN1717" s="30">
        <f>IF(Riskregister!$E$11="",0,COUNTIF(BL$4:BL$53,"&lt;"&amp;AL1717)*IF(AM1717&lt;0.5,Riskregister!$K$11+(Riskregister!$L$11-Riskregister!$K$11)*SQRT(AM1717/2),Riskregister!$L$11-(Riskregister!$L$11-Riskregister!$K$11)*SQRT((1-AM1717)/2)))</f>
        <v>0</v>
      </c>
      <c r="AO1717" s="30">
        <f t="shared" ca="1" si="1054"/>
        <v>0.224603710919558</v>
      </c>
      <c r="AP1717" s="30">
        <f t="shared" ca="1" si="1054"/>
        <v>0.330247260532468</v>
      </c>
      <c r="AQ1717" s="30">
        <f>IF(Riskregister!$E$12="",0,COUNTIF(BM$4:BM$53,"&lt;"&amp;AO1717)*IF(AP1717&lt;0.5,Riskregister!$K$12+(Riskregister!$L$12-Riskregister!$K$12)*SQRT(AP1717/2),Riskregister!$L$12-(Riskregister!$L$12-Riskregister!$K$12)*SQRT((1-AP1717)/2)))</f>
        <v>0</v>
      </c>
      <c r="AR1717" s="30">
        <f t="shared" ca="1" si="1055"/>
        <v>0.8873245265236489</v>
      </c>
      <c r="AS1717" s="30">
        <f t="shared" ca="1" si="1055"/>
        <v>0.95963727632922879</v>
      </c>
      <c r="AT1717" s="30">
        <f>IF(Riskregister!$E$13="",0,COUNTIF(BN$4:BN$53,"&lt;"&amp;AR1717)*IF(AS1717&lt;0.5,Riskregister!$K$13+(Riskregister!$L$13-Riskregister!$K$13)*SQRT(AS1717/2),Riskregister!$L$13-(Riskregister!$L$13-Riskregister!$K$13)*SQRT((1-AS1717)/2)))</f>
        <v>0</v>
      </c>
      <c r="AU1717" s="30">
        <f t="shared" ca="1" si="1056"/>
        <v>0.33075282314472065</v>
      </c>
      <c r="AV1717" s="30">
        <f t="shared" ca="1" si="1056"/>
        <v>0.46608975145175868</v>
      </c>
      <c r="AW1717" s="30">
        <f>IF(Riskregister!$E$14="",0,COUNTIF(BO$4:BO$53,"&lt;"&amp;AU1717)*IF(AV1717&lt;0.5,Riskregister!$K$14+(Riskregister!$L$14-Riskregister!$K$14)*SQRT(AV1717/2),Riskregister!$L$14-(Riskregister!$L$14-Riskregister!$K$14)*SQRT((1-AV1717)/2)))</f>
        <v>0</v>
      </c>
      <c r="AX1717" s="30">
        <f t="shared" ca="1" si="1057"/>
        <v>2.6556824708593885E-2</v>
      </c>
      <c r="AY1717" s="30">
        <f t="shared" ca="1" si="1057"/>
        <v>0.329049021396287</v>
      </c>
      <c r="AZ1717" s="30">
        <f>IF(Riskregister!$E$15="",0,COUNTIF(BP$4:BP$53,"&lt;"&amp;AX1717)*IF(AY1717&lt;0.5,Riskregister!$K$15+(Riskregister!$L$15-Riskregister!$K$15)*SQRT(AY1717/2),Riskregister!$L$15-(Riskregister!$L$15-Riskregister!$K$15)*SQRT((1-AY1717)/2)))</f>
        <v>0</v>
      </c>
      <c r="BA1717" s="30">
        <f t="shared" ca="1" si="1058"/>
        <v>0.32756751006715801</v>
      </c>
      <c r="BB1717" s="30">
        <f t="shared" ca="1" si="1058"/>
        <v>6.6411196874226697E-2</v>
      </c>
      <c r="BC1717" s="30">
        <f>IF(Riskregister!$E$16="",0,COUNTIF(BQ$4:BQ$53,"&lt;"&amp;BA1717)*IF(BB1717&lt;0.5,Riskregister!$K$16+(Riskregister!$L$16-Riskregister!$K$16)*SQRT(BB1717/2),Riskregister!$L$16-(Riskregister!$L$16-Riskregister!$K$16)*SQRT((1-BB1717)/2)))</f>
        <v>0</v>
      </c>
      <c r="BD1717" s="30">
        <f t="shared" ca="1" si="1034"/>
        <v>5779729.3264963133</v>
      </c>
    </row>
    <row r="1718" spans="20:56" x14ac:dyDescent="0.35">
      <c r="T1718" s="30">
        <f t="shared" ca="1" si="1047"/>
        <v>0.45196177102709512</v>
      </c>
      <c r="U1718" s="30">
        <f t="shared" ca="1" si="1047"/>
        <v>0.14870296867475974</v>
      </c>
      <c r="V1718" s="30">
        <f ca="1">IF(Riskregister!$E$5="",0,COUNTIF(BF$4:BF$53,"&lt;"&amp;T1718)*IF(U1718&lt;0.5,Riskregister!$K$5+(Riskregister!$L$5-Riskregister!$K$5)*SQRT(U1718/2),Riskregister!$L$5-(Riskregister!$L$5-Riskregister!$K$5)*SQRT((1-U1718)/2)))</f>
        <v>818110.82598162582</v>
      </c>
      <c r="W1718" s="30">
        <f t="shared" ca="1" si="1048"/>
        <v>6.3441304481359762E-2</v>
      </c>
      <c r="X1718" s="30">
        <f t="shared" ca="1" si="1048"/>
        <v>0.41377236006879947</v>
      </c>
      <c r="Y1718" s="30">
        <f ca="1">IF(Riskregister!$E$6="",0,COUNTIF(BG$4:BG$53,"&lt;"&amp;W1718)*IF(X1718&lt;0.5,Riskregister!$K$6+(Riskregister!$L$6-Riskregister!$K$6)*SQRT(X1718/2),Riskregister!$L$6-(Riskregister!$L$6-Riskregister!$K$6)*SQRT((1-X1718)/2)))</f>
        <v>0</v>
      </c>
      <c r="Z1718" s="30">
        <f t="shared" ca="1" si="1049"/>
        <v>5.8867625179866989E-2</v>
      </c>
      <c r="AA1718" s="30">
        <f t="shared" ca="1" si="1049"/>
        <v>0.71064075400136928</v>
      </c>
      <c r="AB1718" s="30">
        <f ca="1">IF(Riskregister!$E$7="",0,COUNTIF(BH$4:BH$53,"&lt;"&amp;Z1718)*IF(AA1718&lt;0.5,Riskregister!$K$7+(Riskregister!$L$7-Riskregister!$K$7)*SQRT(AA1718/2),Riskregister!$L$7-(Riskregister!$L$7-Riskregister!$K$7)*SQRT((1-AA1718)/2)))</f>
        <v>800613.86559277587</v>
      </c>
      <c r="AC1718" s="30">
        <f t="shared" ca="1" si="1050"/>
        <v>0.33738105943461172</v>
      </c>
      <c r="AD1718" s="30">
        <f t="shared" ca="1" si="1050"/>
        <v>0.30480720329733435</v>
      </c>
      <c r="AE1718" s="30">
        <f ca="1">IF(Riskregister!$E$8="",0,COUNTIF(BI$4:BI$53,"&lt;"&amp;AC1718)*IF(AD1718&lt;0.5,Riskregister!$K$8+(Riskregister!$L$8-Riskregister!$K$8)*SQRT(AD1718/2),Riskregister!$L$8-(Riskregister!$L$8-Riskregister!$K$8)*SQRT((1-AD1718)/2)))</f>
        <v>4269656.9651230657</v>
      </c>
      <c r="AF1718" s="30">
        <f t="shared" ca="1" si="1051"/>
        <v>0.74783590943231659</v>
      </c>
      <c r="AG1718" s="30">
        <f t="shared" ca="1" si="1051"/>
        <v>0.80054288356495962</v>
      </c>
      <c r="AH1718" s="30">
        <f>IF(Riskregister!$E$9="",0,COUNTIF(BJ$4:BJ$53,"&lt;"&amp;AF1718)*IF(AG1718&lt;0.5,Riskregister!$K$9+(Riskregister!$L$9-Riskregister!$K$9)*SQRT(AG1718/2),Riskregister!$L$9-(Riskregister!$L$9-Riskregister!$K$9)*SQRT((1-AG1718)/2)))</f>
        <v>0</v>
      </c>
      <c r="AI1718" s="30">
        <f t="shared" ca="1" si="1052"/>
        <v>0.36767225358271749</v>
      </c>
      <c r="AJ1718" s="30">
        <f t="shared" ca="1" si="1052"/>
        <v>0.63667533739519167</v>
      </c>
      <c r="AK1718" s="30">
        <f>IF(Riskregister!$E$10="",0,COUNTIF(BK$4:BK$53,"&lt;"&amp;AI1718)*IF(AJ1718&lt;0.5,Riskregister!$K$10+(Riskregister!$L$10-Riskregister!$K$10)*SQRT(AJ1718/2),Riskregister!$L$10-(Riskregister!$L$10-Riskregister!$K$10)*SQRT((1-AJ1718)/2)))</f>
        <v>0</v>
      </c>
      <c r="AL1718" s="30">
        <f t="shared" ca="1" si="1053"/>
        <v>0.37373324579000378</v>
      </c>
      <c r="AM1718" s="30">
        <f t="shared" ca="1" si="1053"/>
        <v>0.88478020103937405</v>
      </c>
      <c r="AN1718" s="30">
        <f>IF(Riskregister!$E$11="",0,COUNTIF(BL$4:BL$53,"&lt;"&amp;AL1718)*IF(AM1718&lt;0.5,Riskregister!$K$11+(Riskregister!$L$11-Riskregister!$K$11)*SQRT(AM1718/2),Riskregister!$L$11-(Riskregister!$L$11-Riskregister!$K$11)*SQRT((1-AM1718)/2)))</f>
        <v>0</v>
      </c>
      <c r="AO1718" s="30">
        <f t="shared" ca="1" si="1054"/>
        <v>0.94749817185637786</v>
      </c>
      <c r="AP1718" s="30">
        <f t="shared" ca="1" si="1054"/>
        <v>0.90357486664496489</v>
      </c>
      <c r="AQ1718" s="30">
        <f>IF(Riskregister!$E$12="",0,COUNTIF(BM$4:BM$53,"&lt;"&amp;AO1718)*IF(AP1718&lt;0.5,Riskregister!$K$12+(Riskregister!$L$12-Riskregister!$K$12)*SQRT(AP1718/2),Riskregister!$L$12-(Riskregister!$L$12-Riskregister!$K$12)*SQRT((1-AP1718)/2)))</f>
        <v>0</v>
      </c>
      <c r="AR1718" s="30">
        <f t="shared" ca="1" si="1055"/>
        <v>0.99135490905311618</v>
      </c>
      <c r="AS1718" s="30">
        <f t="shared" ca="1" si="1055"/>
        <v>3.2031424534220476E-2</v>
      </c>
      <c r="AT1718" s="30">
        <f>IF(Riskregister!$E$13="",0,COUNTIF(BN$4:BN$53,"&lt;"&amp;AR1718)*IF(AS1718&lt;0.5,Riskregister!$K$13+(Riskregister!$L$13-Riskregister!$K$13)*SQRT(AS1718/2),Riskregister!$L$13-(Riskregister!$L$13-Riskregister!$K$13)*SQRT((1-AS1718)/2)))</f>
        <v>0</v>
      </c>
      <c r="AU1718" s="30">
        <f t="shared" ca="1" si="1056"/>
        <v>0.22064720396750592</v>
      </c>
      <c r="AV1718" s="30">
        <f t="shared" ca="1" si="1056"/>
        <v>0.97978748095425428</v>
      </c>
      <c r="AW1718" s="30">
        <f>IF(Riskregister!$E$14="",0,COUNTIF(BO$4:BO$53,"&lt;"&amp;AU1718)*IF(AV1718&lt;0.5,Riskregister!$K$14+(Riskregister!$L$14-Riskregister!$K$14)*SQRT(AV1718/2),Riskregister!$L$14-(Riskregister!$L$14-Riskregister!$K$14)*SQRT((1-AV1718)/2)))</f>
        <v>0</v>
      </c>
      <c r="AX1718" s="30">
        <f t="shared" ca="1" si="1057"/>
        <v>0.84946353420787035</v>
      </c>
      <c r="AY1718" s="30">
        <f t="shared" ca="1" si="1057"/>
        <v>0.50618152193628119</v>
      </c>
      <c r="AZ1718" s="30">
        <f>IF(Riskregister!$E$15="",0,COUNTIF(BP$4:BP$53,"&lt;"&amp;AX1718)*IF(AY1718&lt;0.5,Riskregister!$K$15+(Riskregister!$L$15-Riskregister!$K$15)*SQRT(AY1718/2),Riskregister!$L$15-(Riskregister!$L$15-Riskregister!$K$15)*SQRT((1-AY1718)/2)))</f>
        <v>0</v>
      </c>
      <c r="BA1718" s="30">
        <f t="shared" ca="1" si="1058"/>
        <v>0.52858862151808927</v>
      </c>
      <c r="BB1718" s="30">
        <f t="shared" ca="1" si="1058"/>
        <v>0.36112846655823183</v>
      </c>
      <c r="BC1718" s="30">
        <f>IF(Riskregister!$E$16="",0,COUNTIF(BQ$4:BQ$53,"&lt;"&amp;BA1718)*IF(BB1718&lt;0.5,Riskregister!$K$16+(Riskregister!$L$16-Riskregister!$K$16)*SQRT(BB1718/2),Riskregister!$L$16-(Riskregister!$L$16-Riskregister!$K$16)*SQRT((1-BB1718)/2)))</f>
        <v>0</v>
      </c>
      <c r="BD1718" s="30">
        <f t="shared" ca="1" si="1034"/>
        <v>5888381.656697467</v>
      </c>
    </row>
    <row r="1719" spans="20:56" x14ac:dyDescent="0.35">
      <c r="T1719" s="30">
        <f t="shared" ca="1" si="1047"/>
        <v>0.7728411476174295</v>
      </c>
      <c r="U1719" s="30">
        <f t="shared" ca="1" si="1047"/>
        <v>0.52503870493523541</v>
      </c>
      <c r="V1719" s="30">
        <f ca="1">IF(Riskregister!$E$5="",0,COUNTIF(BF$4:BF$53,"&lt;"&amp;T1719)*IF(U1719&lt;0.5,Riskregister!$K$5+(Riskregister!$L$5-Riskregister!$K$5)*SQRT(U1719/2),Riskregister!$L$5-(Riskregister!$L$5-Riskregister!$K$5)*SQRT((1-U1719)/2)))</f>
        <v>1903530.3113479675</v>
      </c>
      <c r="W1719" s="30">
        <f t="shared" ca="1" si="1048"/>
        <v>0.59875078775914692</v>
      </c>
      <c r="X1719" s="30">
        <f t="shared" ca="1" si="1048"/>
        <v>0.17492531187906446</v>
      </c>
      <c r="Y1719" s="30">
        <f ca="1">IF(Riskregister!$E$6="",0,COUNTIF(BG$4:BG$53,"&lt;"&amp;W1719)*IF(X1719&lt;0.5,Riskregister!$K$6+(Riskregister!$L$6-Riskregister!$K$6)*SQRT(X1719/2),Riskregister!$L$6-(Riskregister!$L$6-Riskregister!$K$6)*SQRT((1-X1719)/2)))</f>
        <v>1464667.0939670943</v>
      </c>
      <c r="Z1719" s="30">
        <f t="shared" ca="1" si="1049"/>
        <v>0.92395118291720346</v>
      </c>
      <c r="AA1719" s="30">
        <f t="shared" ca="1" si="1049"/>
        <v>0.43124024693916596</v>
      </c>
      <c r="AB1719" s="30">
        <f ca="1">IF(Riskregister!$E$7="",0,COUNTIF(BH$4:BH$53,"&lt;"&amp;Z1719)*IF(AA1719&lt;0.5,Riskregister!$K$7+(Riskregister!$L$7-Riskregister!$K$7)*SQRT(AA1719/2),Riskregister!$L$7-(Riskregister!$L$7-Riskregister!$K$7)*SQRT((1-AA1719)/2)))</f>
        <v>2125221.988684128</v>
      </c>
      <c r="AC1719" s="30">
        <f t="shared" ca="1" si="1050"/>
        <v>6.9280411146336651E-2</v>
      </c>
      <c r="AD1719" s="30">
        <f t="shared" ca="1" si="1050"/>
        <v>0.76825446709661982</v>
      </c>
      <c r="AE1719" s="30">
        <f ca="1">IF(Riskregister!$E$8="",0,COUNTIF(BI$4:BI$53,"&lt;"&amp;AC1719)*IF(AD1719&lt;0.5,Riskregister!$K$8+(Riskregister!$L$8-Riskregister!$K$8)*SQRT(AD1719/2),Riskregister!$L$8-(Riskregister!$L$8-Riskregister!$K$8)*SQRT((1-AD1719)/2)))</f>
        <v>3400115.8132796506</v>
      </c>
      <c r="AF1719" s="30">
        <f t="shared" ca="1" si="1051"/>
        <v>0.55304000277998</v>
      </c>
      <c r="AG1719" s="30">
        <f t="shared" ca="1" si="1051"/>
        <v>0.65705058505885905</v>
      </c>
      <c r="AH1719" s="30">
        <f>IF(Riskregister!$E$9="",0,COUNTIF(BJ$4:BJ$53,"&lt;"&amp;AF1719)*IF(AG1719&lt;0.5,Riskregister!$K$9+(Riskregister!$L$9-Riskregister!$K$9)*SQRT(AG1719/2),Riskregister!$L$9-(Riskregister!$L$9-Riskregister!$K$9)*SQRT((1-AG1719)/2)))</f>
        <v>0</v>
      </c>
      <c r="AI1719" s="30">
        <f t="shared" ca="1" si="1052"/>
        <v>0.86609647375567378</v>
      </c>
      <c r="AJ1719" s="30">
        <f t="shared" ca="1" si="1052"/>
        <v>0.40225166081742159</v>
      </c>
      <c r="AK1719" s="30">
        <f>IF(Riskregister!$E$10="",0,COUNTIF(BK$4:BK$53,"&lt;"&amp;AI1719)*IF(AJ1719&lt;0.5,Riskregister!$K$10+(Riskregister!$L$10-Riskregister!$K$10)*SQRT(AJ1719/2),Riskregister!$L$10-(Riskregister!$L$10-Riskregister!$K$10)*SQRT((1-AJ1719)/2)))</f>
        <v>0</v>
      </c>
      <c r="AL1719" s="30">
        <f t="shared" ca="1" si="1053"/>
        <v>0.39528019612791954</v>
      </c>
      <c r="AM1719" s="30">
        <f t="shared" ca="1" si="1053"/>
        <v>0.65431114066255625</v>
      </c>
      <c r="AN1719" s="30">
        <f>IF(Riskregister!$E$11="",0,COUNTIF(BL$4:BL$53,"&lt;"&amp;AL1719)*IF(AM1719&lt;0.5,Riskregister!$K$11+(Riskregister!$L$11-Riskregister!$K$11)*SQRT(AM1719/2),Riskregister!$L$11-(Riskregister!$L$11-Riskregister!$K$11)*SQRT((1-AM1719)/2)))</f>
        <v>0</v>
      </c>
      <c r="AO1719" s="30">
        <f t="shared" ca="1" si="1054"/>
        <v>0.13303581343828419</v>
      </c>
      <c r="AP1719" s="30">
        <f t="shared" ca="1" si="1054"/>
        <v>0.63419732333911993</v>
      </c>
      <c r="AQ1719" s="30">
        <f>IF(Riskregister!$E$12="",0,COUNTIF(BM$4:BM$53,"&lt;"&amp;AO1719)*IF(AP1719&lt;0.5,Riskregister!$K$12+(Riskregister!$L$12-Riskregister!$K$12)*SQRT(AP1719/2),Riskregister!$L$12-(Riskregister!$L$12-Riskregister!$K$12)*SQRT((1-AP1719)/2)))</f>
        <v>0</v>
      </c>
      <c r="AR1719" s="30">
        <f t="shared" ca="1" si="1055"/>
        <v>2.1521480310576435E-2</v>
      </c>
      <c r="AS1719" s="30">
        <f t="shared" ca="1" si="1055"/>
        <v>0.81515093125281879</v>
      </c>
      <c r="AT1719" s="30">
        <f>IF(Riskregister!$E$13="",0,COUNTIF(BN$4:BN$53,"&lt;"&amp;AR1719)*IF(AS1719&lt;0.5,Riskregister!$K$13+(Riskregister!$L$13-Riskregister!$K$13)*SQRT(AS1719/2),Riskregister!$L$13-(Riskregister!$L$13-Riskregister!$K$13)*SQRT((1-AS1719)/2)))</f>
        <v>0</v>
      </c>
      <c r="AU1719" s="30">
        <f t="shared" ca="1" si="1056"/>
        <v>0.99794943360975397</v>
      </c>
      <c r="AV1719" s="30">
        <f t="shared" ca="1" si="1056"/>
        <v>0.82211440367901922</v>
      </c>
      <c r="AW1719" s="30">
        <f>IF(Riskregister!$E$14="",0,COUNTIF(BO$4:BO$53,"&lt;"&amp;AU1719)*IF(AV1719&lt;0.5,Riskregister!$K$14+(Riskregister!$L$14-Riskregister!$K$14)*SQRT(AV1719/2),Riskregister!$L$14-(Riskregister!$L$14-Riskregister!$K$14)*SQRT((1-AV1719)/2)))</f>
        <v>0</v>
      </c>
      <c r="AX1719" s="30">
        <f t="shared" ca="1" si="1057"/>
        <v>0.31643740652951202</v>
      </c>
      <c r="AY1719" s="30">
        <f t="shared" ca="1" si="1057"/>
        <v>0.84114646223996503</v>
      </c>
      <c r="AZ1719" s="30">
        <f>IF(Riskregister!$E$15="",0,COUNTIF(BP$4:BP$53,"&lt;"&amp;AX1719)*IF(AY1719&lt;0.5,Riskregister!$K$15+(Riskregister!$L$15-Riskregister!$K$15)*SQRT(AY1719/2),Riskregister!$L$15-(Riskregister!$L$15-Riskregister!$K$15)*SQRT((1-AY1719)/2)))</f>
        <v>0</v>
      </c>
      <c r="BA1719" s="30">
        <f t="shared" ca="1" si="1058"/>
        <v>0.22388895576668988</v>
      </c>
      <c r="BB1719" s="30">
        <f t="shared" ca="1" si="1058"/>
        <v>0.34790103766558444</v>
      </c>
      <c r="BC1719" s="30">
        <f>IF(Riskregister!$E$16="",0,COUNTIF(BQ$4:BQ$53,"&lt;"&amp;BA1719)*IF(BB1719&lt;0.5,Riskregister!$K$16+(Riskregister!$L$16-Riskregister!$K$16)*SQRT(BB1719/2),Riskregister!$L$16-(Riskregister!$L$16-Riskregister!$K$16)*SQRT((1-BB1719)/2)))</f>
        <v>0</v>
      </c>
      <c r="BD1719" s="30">
        <f t="shared" ca="1" si="1034"/>
        <v>8893535.2072788402</v>
      </c>
    </row>
    <row r="1720" spans="20:56" x14ac:dyDescent="0.35">
      <c r="T1720" s="30">
        <f t="shared" ca="1" si="1047"/>
        <v>0.30185864206037083</v>
      </c>
      <c r="U1720" s="30">
        <f t="shared" ca="1" si="1047"/>
        <v>0.21411998082188954</v>
      </c>
      <c r="V1720" s="30">
        <f ca="1">IF(Riskregister!$E$5="",0,COUNTIF(BF$4:BF$53,"&lt;"&amp;T1720)*IF(U1720&lt;0.5,Riskregister!$K$5+(Riskregister!$L$5-Riskregister!$K$5)*SQRT(U1720/2),Riskregister!$L$5-(Riskregister!$L$5-Riskregister!$K$5)*SQRT((1-U1720)/2)))</f>
        <v>594480.20686094556</v>
      </c>
      <c r="W1720" s="30">
        <f t="shared" ca="1" si="1048"/>
        <v>0.43660865597820553</v>
      </c>
      <c r="X1720" s="30">
        <f t="shared" ca="1" si="1048"/>
        <v>0.66166415151512425</v>
      </c>
      <c r="Y1720" s="30">
        <f ca="1">IF(Riskregister!$E$6="",0,COUNTIF(BG$4:BG$53,"&lt;"&amp;W1720)*IF(X1720&lt;0.5,Riskregister!$K$6+(Riskregister!$L$6-Riskregister!$K$6)*SQRT(X1720/2),Riskregister!$L$6-(Riskregister!$L$6-Riskregister!$K$6)*SQRT((1-X1720)/2)))</f>
        <v>2519318.9748693355</v>
      </c>
      <c r="Z1720" s="30">
        <f t="shared" ca="1" si="1049"/>
        <v>0.81543571167807394</v>
      </c>
      <c r="AA1720" s="30">
        <f t="shared" ca="1" si="1049"/>
        <v>0.67937022067642772</v>
      </c>
      <c r="AB1720" s="30">
        <f ca="1">IF(Riskregister!$E$7="",0,COUNTIF(BH$4:BH$53,"&lt;"&amp;Z1720)*IF(AA1720&lt;0.5,Riskregister!$K$7+(Riskregister!$L$7-Riskregister!$K$7)*SQRT(AA1720/2),Riskregister!$L$7-(Riskregister!$L$7-Riskregister!$K$7)*SQRT((1-AA1720)/2)))</f>
        <v>2338760.7313958732</v>
      </c>
      <c r="AC1720" s="30">
        <f t="shared" ca="1" si="1050"/>
        <v>0.47129615796613589</v>
      </c>
      <c r="AD1720" s="30">
        <f t="shared" ca="1" si="1050"/>
        <v>0.37134178713344723</v>
      </c>
      <c r="AE1720" s="30">
        <f ca="1">IF(Riskregister!$E$8="",0,COUNTIF(BI$4:BI$53,"&lt;"&amp;AC1720)*IF(AD1720&lt;0.5,Riskregister!$K$8+(Riskregister!$L$8-Riskregister!$K$8)*SQRT(AD1720/2),Riskregister!$L$8-(Riskregister!$L$8-Riskregister!$K$8)*SQRT((1-AD1720)/2)))</f>
        <v>6975625.9224873539</v>
      </c>
      <c r="AF1720" s="30">
        <f t="shared" ca="1" si="1051"/>
        <v>0.77712545819143397</v>
      </c>
      <c r="AG1720" s="30">
        <f t="shared" ca="1" si="1051"/>
        <v>0.24933190525154492</v>
      </c>
      <c r="AH1720" s="30">
        <f>IF(Riskregister!$E$9="",0,COUNTIF(BJ$4:BJ$53,"&lt;"&amp;AF1720)*IF(AG1720&lt;0.5,Riskregister!$K$9+(Riskregister!$L$9-Riskregister!$K$9)*SQRT(AG1720/2),Riskregister!$L$9-(Riskregister!$L$9-Riskregister!$K$9)*SQRT((1-AG1720)/2)))</f>
        <v>0</v>
      </c>
      <c r="AI1720" s="30">
        <f t="shared" ca="1" si="1052"/>
        <v>0.8108704024773612</v>
      </c>
      <c r="AJ1720" s="30">
        <f t="shared" ca="1" si="1052"/>
        <v>8.37333044421118E-3</v>
      </c>
      <c r="AK1720" s="30">
        <f>IF(Riskregister!$E$10="",0,COUNTIF(BK$4:BK$53,"&lt;"&amp;AI1720)*IF(AJ1720&lt;0.5,Riskregister!$K$10+(Riskregister!$L$10-Riskregister!$K$10)*SQRT(AJ1720/2),Riskregister!$L$10-(Riskregister!$L$10-Riskregister!$K$10)*SQRT((1-AJ1720)/2)))</f>
        <v>0</v>
      </c>
      <c r="AL1720" s="30">
        <f t="shared" ca="1" si="1053"/>
        <v>0.19265192163848688</v>
      </c>
      <c r="AM1720" s="30">
        <f t="shared" ca="1" si="1053"/>
        <v>0.94581858412699826</v>
      </c>
      <c r="AN1720" s="30">
        <f>IF(Riskregister!$E$11="",0,COUNTIF(BL$4:BL$53,"&lt;"&amp;AL1720)*IF(AM1720&lt;0.5,Riskregister!$K$11+(Riskregister!$L$11-Riskregister!$K$11)*SQRT(AM1720/2),Riskregister!$L$11-(Riskregister!$L$11-Riskregister!$K$11)*SQRT((1-AM1720)/2)))</f>
        <v>0</v>
      </c>
      <c r="AO1720" s="30">
        <f t="shared" ca="1" si="1054"/>
        <v>0.15953425768147789</v>
      </c>
      <c r="AP1720" s="30">
        <f t="shared" ca="1" si="1054"/>
        <v>0.61095996240949757</v>
      </c>
      <c r="AQ1720" s="30">
        <f>IF(Riskregister!$E$12="",0,COUNTIF(BM$4:BM$53,"&lt;"&amp;AO1720)*IF(AP1720&lt;0.5,Riskregister!$K$12+(Riskregister!$L$12-Riskregister!$K$12)*SQRT(AP1720/2),Riskregister!$L$12-(Riskregister!$L$12-Riskregister!$K$12)*SQRT((1-AP1720)/2)))</f>
        <v>0</v>
      </c>
      <c r="AR1720" s="30">
        <f t="shared" ca="1" si="1055"/>
        <v>0.79200177884027678</v>
      </c>
      <c r="AS1720" s="30">
        <f t="shared" ca="1" si="1055"/>
        <v>0.41188639699348273</v>
      </c>
      <c r="AT1720" s="30">
        <f>IF(Riskregister!$E$13="",0,COUNTIF(BN$4:BN$53,"&lt;"&amp;AR1720)*IF(AS1720&lt;0.5,Riskregister!$K$13+(Riskregister!$L$13-Riskregister!$K$13)*SQRT(AS1720/2),Riskregister!$L$13-(Riskregister!$L$13-Riskregister!$K$13)*SQRT((1-AS1720)/2)))</f>
        <v>0</v>
      </c>
      <c r="AU1720" s="30">
        <f t="shared" ca="1" si="1056"/>
        <v>0.14160001462824778</v>
      </c>
      <c r="AV1720" s="30">
        <f t="shared" ca="1" si="1056"/>
        <v>0.46847800331542444</v>
      </c>
      <c r="AW1720" s="30">
        <f>IF(Riskregister!$E$14="",0,COUNTIF(BO$4:BO$53,"&lt;"&amp;AU1720)*IF(AV1720&lt;0.5,Riskregister!$K$14+(Riskregister!$L$14-Riskregister!$K$14)*SQRT(AV1720/2),Riskregister!$L$14-(Riskregister!$L$14-Riskregister!$K$14)*SQRT((1-AV1720)/2)))</f>
        <v>0</v>
      </c>
      <c r="AX1720" s="30">
        <f t="shared" ca="1" si="1057"/>
        <v>0.95870498715111596</v>
      </c>
      <c r="AY1720" s="30">
        <f t="shared" ca="1" si="1057"/>
        <v>0.60663636380231745</v>
      </c>
      <c r="AZ1720" s="30">
        <f>IF(Riskregister!$E$15="",0,COUNTIF(BP$4:BP$53,"&lt;"&amp;AX1720)*IF(AY1720&lt;0.5,Riskregister!$K$15+(Riskregister!$L$15-Riskregister!$K$15)*SQRT(AY1720/2),Riskregister!$L$15-(Riskregister!$L$15-Riskregister!$K$15)*SQRT((1-AY1720)/2)))</f>
        <v>0</v>
      </c>
      <c r="BA1720" s="30">
        <f t="shared" ca="1" si="1058"/>
        <v>0.34521562199757161</v>
      </c>
      <c r="BB1720" s="30">
        <f t="shared" ca="1" si="1058"/>
        <v>4.0125540500026036E-2</v>
      </c>
      <c r="BC1720" s="30">
        <f>IF(Riskregister!$E$16="",0,COUNTIF(BQ$4:BQ$53,"&lt;"&amp;BA1720)*IF(BB1720&lt;0.5,Riskregister!$K$16+(Riskregister!$L$16-Riskregister!$K$16)*SQRT(BB1720/2),Riskregister!$L$16-(Riskregister!$L$16-Riskregister!$K$16)*SQRT((1-BB1720)/2)))</f>
        <v>0</v>
      </c>
      <c r="BD1720" s="30">
        <f t="shared" ca="1" si="1034"/>
        <v>12428185.835613508</v>
      </c>
    </row>
    <row r="1721" spans="20:56" x14ac:dyDescent="0.35">
      <c r="T1721" s="30">
        <f t="shared" ca="1" si="1047"/>
        <v>0.63402356192485765</v>
      </c>
      <c r="U1721" s="30">
        <f t="shared" ca="1" si="1047"/>
        <v>3.5827093431799462E-2</v>
      </c>
      <c r="V1721" s="30">
        <f ca="1">IF(Riskregister!$E$5="",0,COUNTIF(BF$4:BF$53,"&lt;"&amp;T1721)*IF(U1721&lt;0.5,Riskregister!$K$5+(Riskregister!$L$5-Riskregister!$K$5)*SQRT(U1721/2),Riskregister!$L$5-(Riskregister!$L$5-Riskregister!$K$5)*SQRT((1-U1721)/2)))</f>
        <v>840914.69726754969</v>
      </c>
      <c r="W1721" s="30">
        <f t="shared" ca="1" si="1048"/>
        <v>0.75379289077763356</v>
      </c>
      <c r="X1721" s="30">
        <f t="shared" ca="1" si="1048"/>
        <v>0.59459797206359044</v>
      </c>
      <c r="Y1721" s="30">
        <f ca="1">IF(Riskregister!$E$6="",0,COUNTIF(BG$4:BG$53,"&lt;"&amp;W1721)*IF(X1721&lt;0.5,Riskregister!$K$6+(Riskregister!$L$6-Riskregister!$K$6)*SQRT(X1721/2),Riskregister!$L$6-(Riskregister!$L$6-Riskregister!$K$6)*SQRT((1-X1721)/2)))</f>
        <v>3568794.2153505702</v>
      </c>
      <c r="Z1721" s="30">
        <f t="shared" ca="1" si="1049"/>
        <v>0.98163880047946561</v>
      </c>
      <c r="AA1721" s="30">
        <f t="shared" ca="1" si="1049"/>
        <v>0.34577245175314764</v>
      </c>
      <c r="AB1721" s="30">
        <f ca="1">IF(Riskregister!$E$7="",0,COUNTIF(BH$4:BH$53,"&lt;"&amp;Z1721)*IF(AA1721&lt;0.5,Riskregister!$K$7+(Riskregister!$L$7-Riskregister!$K$7)*SQRT(AA1721/2),Riskregister!$L$7-(Riskregister!$L$7-Riskregister!$K$7)*SQRT((1-AA1721)/2)))</f>
        <v>2346342.7568672663</v>
      </c>
      <c r="AC1721" s="30">
        <f t="shared" ca="1" si="1050"/>
        <v>0.35072654992164121</v>
      </c>
      <c r="AD1721" s="30">
        <f t="shared" ca="1" si="1050"/>
        <v>0.60907930970245139</v>
      </c>
      <c r="AE1721" s="30">
        <f ca="1">IF(Riskregister!$E$8="",0,COUNTIF(BI$4:BI$53,"&lt;"&amp;AC1721)*IF(AD1721&lt;0.5,Riskregister!$K$8+(Riskregister!$L$8-Riskregister!$K$8)*SQRT(AD1721/2),Riskregister!$L$8-(Riskregister!$L$8-Riskregister!$K$8)*SQRT((1-AD1721)/2)))</f>
        <v>5844175.6416631732</v>
      </c>
      <c r="AF1721" s="30">
        <f t="shared" ca="1" si="1051"/>
        <v>0.41553273993876516</v>
      </c>
      <c r="AG1721" s="30">
        <f t="shared" ca="1" si="1051"/>
        <v>0.91963705211596114</v>
      </c>
      <c r="AH1721" s="30">
        <f>IF(Riskregister!$E$9="",0,COUNTIF(BJ$4:BJ$53,"&lt;"&amp;AF1721)*IF(AG1721&lt;0.5,Riskregister!$K$9+(Riskregister!$L$9-Riskregister!$K$9)*SQRT(AG1721/2),Riskregister!$L$9-(Riskregister!$L$9-Riskregister!$K$9)*SQRT((1-AG1721)/2)))</f>
        <v>0</v>
      </c>
      <c r="AI1721" s="30">
        <f t="shared" ca="1" si="1052"/>
        <v>0.59544680750171786</v>
      </c>
      <c r="AJ1721" s="30">
        <f t="shared" ca="1" si="1052"/>
        <v>0.34083002681111563</v>
      </c>
      <c r="AK1721" s="30">
        <f>IF(Riskregister!$E$10="",0,COUNTIF(BK$4:BK$53,"&lt;"&amp;AI1721)*IF(AJ1721&lt;0.5,Riskregister!$K$10+(Riskregister!$L$10-Riskregister!$K$10)*SQRT(AJ1721/2),Riskregister!$L$10-(Riskregister!$L$10-Riskregister!$K$10)*SQRT((1-AJ1721)/2)))</f>
        <v>0</v>
      </c>
      <c r="AL1721" s="30">
        <f t="shared" ca="1" si="1053"/>
        <v>0.99417871200236696</v>
      </c>
      <c r="AM1721" s="30">
        <f t="shared" ca="1" si="1053"/>
        <v>0.29065305710359002</v>
      </c>
      <c r="AN1721" s="30">
        <f>IF(Riskregister!$E$11="",0,COUNTIF(BL$4:BL$53,"&lt;"&amp;AL1721)*IF(AM1721&lt;0.5,Riskregister!$K$11+(Riskregister!$L$11-Riskregister!$K$11)*SQRT(AM1721/2),Riskregister!$L$11-(Riskregister!$L$11-Riskregister!$K$11)*SQRT((1-AM1721)/2)))</f>
        <v>0</v>
      </c>
      <c r="AO1721" s="30">
        <f t="shared" ca="1" si="1054"/>
        <v>0.83915424217367685</v>
      </c>
      <c r="AP1721" s="30">
        <f t="shared" ca="1" si="1054"/>
        <v>0.97810931359290232</v>
      </c>
      <c r="AQ1721" s="30">
        <f>IF(Riskregister!$E$12="",0,COUNTIF(BM$4:BM$53,"&lt;"&amp;AO1721)*IF(AP1721&lt;0.5,Riskregister!$K$12+(Riskregister!$L$12-Riskregister!$K$12)*SQRT(AP1721/2),Riskregister!$L$12-(Riskregister!$L$12-Riskregister!$K$12)*SQRT((1-AP1721)/2)))</f>
        <v>0</v>
      </c>
      <c r="AR1721" s="30">
        <f t="shared" ca="1" si="1055"/>
        <v>0.92426750501581389</v>
      </c>
      <c r="AS1721" s="30">
        <f t="shared" ca="1" si="1055"/>
        <v>0.23396486039735831</v>
      </c>
      <c r="AT1721" s="30">
        <f>IF(Riskregister!$E$13="",0,COUNTIF(BN$4:BN$53,"&lt;"&amp;AR1721)*IF(AS1721&lt;0.5,Riskregister!$K$13+(Riskregister!$L$13-Riskregister!$K$13)*SQRT(AS1721/2),Riskregister!$L$13-(Riskregister!$L$13-Riskregister!$K$13)*SQRT((1-AS1721)/2)))</f>
        <v>0</v>
      </c>
      <c r="AU1721" s="30">
        <f t="shared" ca="1" si="1056"/>
        <v>3.6340885133830936E-3</v>
      </c>
      <c r="AV1721" s="30">
        <f t="shared" ca="1" si="1056"/>
        <v>0.3075464394490105</v>
      </c>
      <c r="AW1721" s="30">
        <f>IF(Riskregister!$E$14="",0,COUNTIF(BO$4:BO$53,"&lt;"&amp;AU1721)*IF(AV1721&lt;0.5,Riskregister!$K$14+(Riskregister!$L$14-Riskregister!$K$14)*SQRT(AV1721/2),Riskregister!$L$14-(Riskregister!$L$14-Riskregister!$K$14)*SQRT((1-AV1721)/2)))</f>
        <v>0</v>
      </c>
      <c r="AX1721" s="30">
        <f t="shared" ca="1" si="1057"/>
        <v>2.4284673153195158E-2</v>
      </c>
      <c r="AY1721" s="30">
        <f t="shared" ca="1" si="1057"/>
        <v>0.64815000725064131</v>
      </c>
      <c r="AZ1721" s="30">
        <f>IF(Riskregister!$E$15="",0,COUNTIF(BP$4:BP$53,"&lt;"&amp;AX1721)*IF(AY1721&lt;0.5,Riskregister!$K$15+(Riskregister!$L$15-Riskregister!$K$15)*SQRT(AY1721/2),Riskregister!$L$15-(Riskregister!$L$15-Riskregister!$K$15)*SQRT((1-AY1721)/2)))</f>
        <v>0</v>
      </c>
      <c r="BA1721" s="30">
        <f t="shared" ca="1" si="1058"/>
        <v>0.21118986798639805</v>
      </c>
      <c r="BB1721" s="30">
        <f t="shared" ca="1" si="1058"/>
        <v>0.21128291321195125</v>
      </c>
      <c r="BC1721" s="30">
        <f>IF(Riskregister!$E$16="",0,COUNTIF(BQ$4:BQ$53,"&lt;"&amp;BA1721)*IF(BB1721&lt;0.5,Riskregister!$K$16+(Riskregister!$L$16-Riskregister!$K$16)*SQRT(BB1721/2),Riskregister!$L$16-(Riskregister!$L$16-Riskregister!$K$16)*SQRT((1-BB1721)/2)))</f>
        <v>0</v>
      </c>
      <c r="BD1721" s="30">
        <f t="shared" ca="1" si="1034"/>
        <v>12600227.31114856</v>
      </c>
    </row>
    <row r="1722" spans="20:56" x14ac:dyDescent="0.35">
      <c r="T1722" s="30">
        <f t="shared" ca="1" si="1047"/>
        <v>0.76425128513167795</v>
      </c>
      <c r="U1722" s="30">
        <f t="shared" ca="1" si="1047"/>
        <v>0.18272357123104177</v>
      </c>
      <c r="V1722" s="30">
        <f ca="1">IF(Riskregister!$E$5="",0,COUNTIF(BF$4:BF$53,"&lt;"&amp;T1722)*IF(U1722&lt;0.5,Riskregister!$K$5+(Riskregister!$L$5-Riskregister!$K$5)*SQRT(U1722/2),Riskregister!$L$5-(Riskregister!$L$5-Riskregister!$K$5)*SQRT((1-U1722)/2)))</f>
        <v>1430087.5235427967</v>
      </c>
      <c r="W1722" s="30">
        <f t="shared" ca="1" si="1048"/>
        <v>0.35054408996845554</v>
      </c>
      <c r="X1722" s="30">
        <f t="shared" ca="1" si="1048"/>
        <v>0.73461326976157115</v>
      </c>
      <c r="Y1722" s="30">
        <f ca="1">IF(Riskregister!$E$6="",0,COUNTIF(BG$4:BG$53,"&lt;"&amp;W1722)*IF(X1722&lt;0.5,Riskregister!$K$6+(Riskregister!$L$6-Riskregister!$K$6)*SQRT(X1722/2),Riskregister!$L$6-(Riskregister!$L$6-Riskregister!$K$6)*SQRT((1-X1722)/2)))</f>
        <v>1344312.1909122798</v>
      </c>
      <c r="Z1722" s="30">
        <f t="shared" ca="1" si="1049"/>
        <v>0.6301502313101095</v>
      </c>
      <c r="AA1722" s="30">
        <f t="shared" ca="1" si="1049"/>
        <v>0.55153373181908216</v>
      </c>
      <c r="AB1722" s="30">
        <f ca="1">IF(Riskregister!$E$7="",0,COUNTIF(BH$4:BH$53,"&lt;"&amp;Z1722)*IF(AA1722&lt;0.5,Riskregister!$K$7+(Riskregister!$L$7-Riskregister!$K$7)*SQRT(AA1722/2),Riskregister!$L$7-(Riskregister!$L$7-Riskregister!$K$7)*SQRT((1-AA1722)/2)))</f>
        <v>1639845.1019894027</v>
      </c>
      <c r="AC1722" s="30">
        <f t="shared" ca="1" si="1050"/>
        <v>0.65025472471956414</v>
      </c>
      <c r="AD1722" s="30">
        <f t="shared" ca="1" si="1050"/>
        <v>5.7243480711739125E-2</v>
      </c>
      <c r="AE1722" s="30">
        <f ca="1">IF(Riskregister!$E$8="",0,COUNTIF(BI$4:BI$53,"&lt;"&amp;AC1722)*IF(AD1722&lt;0.5,Riskregister!$K$8+(Riskregister!$L$8-Riskregister!$K$8)*SQRT(AD1722/2),Riskregister!$L$8-(Riskregister!$L$8-Riskregister!$K$8)*SQRT((1-AD1722)/2)))</f>
        <v>3285432.4975044727</v>
      </c>
      <c r="AF1722" s="30">
        <f t="shared" ca="1" si="1051"/>
        <v>0.41969025220889145</v>
      </c>
      <c r="AG1722" s="30">
        <f t="shared" ca="1" si="1051"/>
        <v>0.92656400868423472</v>
      </c>
      <c r="AH1722" s="30">
        <f>IF(Riskregister!$E$9="",0,COUNTIF(BJ$4:BJ$53,"&lt;"&amp;AF1722)*IF(AG1722&lt;0.5,Riskregister!$K$9+(Riskregister!$L$9-Riskregister!$K$9)*SQRT(AG1722/2),Riskregister!$L$9-(Riskregister!$L$9-Riskregister!$K$9)*SQRT((1-AG1722)/2)))</f>
        <v>0</v>
      </c>
      <c r="AI1722" s="30">
        <f t="shared" ca="1" si="1052"/>
        <v>0.11423561629256396</v>
      </c>
      <c r="AJ1722" s="30">
        <f t="shared" ca="1" si="1052"/>
        <v>0.95962637569013376</v>
      </c>
      <c r="AK1722" s="30">
        <f>IF(Riskregister!$E$10="",0,COUNTIF(BK$4:BK$53,"&lt;"&amp;AI1722)*IF(AJ1722&lt;0.5,Riskregister!$K$10+(Riskregister!$L$10-Riskregister!$K$10)*SQRT(AJ1722/2),Riskregister!$L$10-(Riskregister!$L$10-Riskregister!$K$10)*SQRT((1-AJ1722)/2)))</f>
        <v>0</v>
      </c>
      <c r="AL1722" s="30">
        <f t="shared" ca="1" si="1053"/>
        <v>0.27476905566014542</v>
      </c>
      <c r="AM1722" s="30">
        <f t="shared" ca="1" si="1053"/>
        <v>0.18824138884890351</v>
      </c>
      <c r="AN1722" s="30">
        <f>IF(Riskregister!$E$11="",0,COUNTIF(BL$4:BL$53,"&lt;"&amp;AL1722)*IF(AM1722&lt;0.5,Riskregister!$K$11+(Riskregister!$L$11-Riskregister!$K$11)*SQRT(AM1722/2),Riskregister!$L$11-(Riskregister!$L$11-Riskregister!$K$11)*SQRT((1-AM1722)/2)))</f>
        <v>0</v>
      </c>
      <c r="AO1722" s="30">
        <f t="shared" ca="1" si="1054"/>
        <v>0.56360226726211082</v>
      </c>
      <c r="AP1722" s="30">
        <f t="shared" ca="1" si="1054"/>
        <v>0.75374186404759336</v>
      </c>
      <c r="AQ1722" s="30">
        <f>IF(Riskregister!$E$12="",0,COUNTIF(BM$4:BM$53,"&lt;"&amp;AO1722)*IF(AP1722&lt;0.5,Riskregister!$K$12+(Riskregister!$L$12-Riskregister!$K$12)*SQRT(AP1722/2),Riskregister!$L$12-(Riskregister!$L$12-Riskregister!$K$12)*SQRT((1-AP1722)/2)))</f>
        <v>0</v>
      </c>
      <c r="AR1722" s="30">
        <f t="shared" ca="1" si="1055"/>
        <v>0.16548858264279198</v>
      </c>
      <c r="AS1722" s="30">
        <f t="shared" ca="1" si="1055"/>
        <v>0.13932551494010437</v>
      </c>
      <c r="AT1722" s="30">
        <f>IF(Riskregister!$E$13="",0,COUNTIF(BN$4:BN$53,"&lt;"&amp;AR1722)*IF(AS1722&lt;0.5,Riskregister!$K$13+(Riskregister!$L$13-Riskregister!$K$13)*SQRT(AS1722/2),Riskregister!$L$13-(Riskregister!$L$13-Riskregister!$K$13)*SQRT((1-AS1722)/2)))</f>
        <v>0</v>
      </c>
      <c r="AU1722" s="30">
        <f t="shared" ca="1" si="1056"/>
        <v>0.40240934135965911</v>
      </c>
      <c r="AV1722" s="30">
        <f t="shared" ca="1" si="1056"/>
        <v>0.29935825933110916</v>
      </c>
      <c r="AW1722" s="30">
        <f>IF(Riskregister!$E$14="",0,COUNTIF(BO$4:BO$53,"&lt;"&amp;AU1722)*IF(AV1722&lt;0.5,Riskregister!$K$14+(Riskregister!$L$14-Riskregister!$K$14)*SQRT(AV1722/2),Riskregister!$L$14-(Riskregister!$L$14-Riskregister!$K$14)*SQRT((1-AV1722)/2)))</f>
        <v>0</v>
      </c>
      <c r="AX1722" s="30">
        <f t="shared" ca="1" si="1057"/>
        <v>0.27471524699212813</v>
      </c>
      <c r="AY1722" s="30">
        <f t="shared" ca="1" si="1057"/>
        <v>0.33203347140448125</v>
      </c>
      <c r="AZ1722" s="30">
        <f>IF(Riskregister!$E$15="",0,COUNTIF(BP$4:BP$53,"&lt;"&amp;AX1722)*IF(AY1722&lt;0.5,Riskregister!$K$15+(Riskregister!$L$15-Riskregister!$K$15)*SQRT(AY1722/2),Riskregister!$L$15-(Riskregister!$L$15-Riskregister!$K$15)*SQRT((1-AY1722)/2)))</f>
        <v>0</v>
      </c>
      <c r="BA1722" s="30">
        <f t="shared" ca="1" si="1058"/>
        <v>0.45621013830295631</v>
      </c>
      <c r="BB1722" s="30">
        <f t="shared" ca="1" si="1058"/>
        <v>0.86244172489586934</v>
      </c>
      <c r="BC1722" s="30">
        <f>IF(Riskregister!$E$16="",0,COUNTIF(BQ$4:BQ$53,"&lt;"&amp;BA1722)*IF(BB1722&lt;0.5,Riskregister!$K$16+(Riskregister!$L$16-Riskregister!$K$16)*SQRT(BB1722/2),Riskregister!$L$16-(Riskregister!$L$16-Riskregister!$K$16)*SQRT((1-BB1722)/2)))</f>
        <v>0</v>
      </c>
      <c r="BD1722" s="30">
        <f t="shared" ca="1" si="1034"/>
        <v>7699677.3139489517</v>
      </c>
    </row>
    <row r="1723" spans="20:56" x14ac:dyDescent="0.35">
      <c r="T1723" s="30">
        <f t="shared" ca="1" si="1047"/>
        <v>0.70903615793826469</v>
      </c>
      <c r="U1723" s="30">
        <f t="shared" ca="1" si="1047"/>
        <v>0.26171069728362928</v>
      </c>
      <c r="V1723" s="30">
        <f ca="1">IF(Riskregister!$E$5="",0,COUNTIF(BF$4:BF$53,"&lt;"&amp;T1723)*IF(U1723&lt;0.5,Riskregister!$K$5+(Riskregister!$L$5-Riskregister!$K$5)*SQRT(U1723/2),Riskregister!$L$5-(Riskregister!$L$5-Riskregister!$K$5)*SQRT((1-U1723)/2)))</f>
        <v>1563913.5104537744</v>
      </c>
      <c r="W1723" s="30">
        <f t="shared" ca="1" si="1048"/>
        <v>0.74845573710071445</v>
      </c>
      <c r="X1723" s="30">
        <f t="shared" ca="1" si="1048"/>
        <v>6.9931650230181219E-2</v>
      </c>
      <c r="Y1723" s="30">
        <f ca="1">IF(Riskregister!$E$6="",0,COUNTIF(BG$4:BG$53,"&lt;"&amp;W1723)*IF(X1723&lt;0.5,Riskregister!$K$6+(Riskregister!$L$6-Riskregister!$K$6)*SQRT(X1723/2),Riskregister!$L$6-(Riskregister!$L$6-Riskregister!$K$6)*SQRT((1-X1723)/2)))</f>
        <v>1609754.1583752169</v>
      </c>
      <c r="Z1723" s="30">
        <f t="shared" ca="1" si="1049"/>
        <v>6.423951472173961E-2</v>
      </c>
      <c r="AA1723" s="30">
        <f t="shared" ca="1" si="1049"/>
        <v>0.40679228333450279</v>
      </c>
      <c r="AB1723" s="30">
        <f ca="1">IF(Riskregister!$E$7="",0,COUNTIF(BH$4:BH$53,"&lt;"&amp;Z1723)*IF(AA1723&lt;0.5,Riskregister!$K$7+(Riskregister!$L$7-Riskregister!$K$7)*SQRT(AA1723/2),Riskregister!$L$7-(Riskregister!$L$7-Riskregister!$K$7)*SQRT((1-AA1723)/2)))</f>
        <v>623544.34447910427</v>
      </c>
      <c r="AC1723" s="30">
        <f t="shared" ca="1" si="1050"/>
        <v>0.46332189017595848</v>
      </c>
      <c r="AD1723" s="30">
        <f t="shared" ca="1" si="1050"/>
        <v>0.22250212640791533</v>
      </c>
      <c r="AE1723" s="30">
        <f ca="1">IF(Riskregister!$E$8="",0,COUNTIF(BI$4:BI$53,"&lt;"&amp;AC1723)*IF(AD1723&lt;0.5,Riskregister!$K$8+(Riskregister!$L$8-Riskregister!$K$8)*SQRT(AD1723/2),Riskregister!$L$8-(Riskregister!$L$8-Riskregister!$K$8)*SQRT((1-AD1723)/2)))</f>
        <v>3735306.0368489865</v>
      </c>
      <c r="AF1723" s="30">
        <f t="shared" ca="1" si="1051"/>
        <v>0.40411817114599957</v>
      </c>
      <c r="AG1723" s="30">
        <f t="shared" ca="1" si="1051"/>
        <v>0.95124423364037525</v>
      </c>
      <c r="AH1723" s="30">
        <f>IF(Riskregister!$E$9="",0,COUNTIF(BJ$4:BJ$53,"&lt;"&amp;AF1723)*IF(AG1723&lt;0.5,Riskregister!$K$9+(Riskregister!$L$9-Riskregister!$K$9)*SQRT(AG1723/2),Riskregister!$L$9-(Riskregister!$L$9-Riskregister!$K$9)*SQRT((1-AG1723)/2)))</f>
        <v>0</v>
      </c>
      <c r="AI1723" s="30">
        <f t="shared" ca="1" si="1052"/>
        <v>0.48179468049050189</v>
      </c>
      <c r="AJ1723" s="30">
        <f t="shared" ca="1" si="1052"/>
        <v>0.22661378321211612</v>
      </c>
      <c r="AK1723" s="30">
        <f>IF(Riskregister!$E$10="",0,COUNTIF(BK$4:BK$53,"&lt;"&amp;AI1723)*IF(AJ1723&lt;0.5,Riskregister!$K$10+(Riskregister!$L$10-Riskregister!$K$10)*SQRT(AJ1723/2),Riskregister!$L$10-(Riskregister!$L$10-Riskregister!$K$10)*SQRT((1-AJ1723)/2)))</f>
        <v>0</v>
      </c>
      <c r="AL1723" s="30">
        <f t="shared" ca="1" si="1053"/>
        <v>0.83745962979257837</v>
      </c>
      <c r="AM1723" s="30">
        <f t="shared" ca="1" si="1053"/>
        <v>2.9608084066871987E-2</v>
      </c>
      <c r="AN1723" s="30">
        <f>IF(Riskregister!$E$11="",0,COUNTIF(BL$4:BL$53,"&lt;"&amp;AL1723)*IF(AM1723&lt;0.5,Riskregister!$K$11+(Riskregister!$L$11-Riskregister!$K$11)*SQRT(AM1723/2),Riskregister!$L$11-(Riskregister!$L$11-Riskregister!$K$11)*SQRT((1-AM1723)/2)))</f>
        <v>0</v>
      </c>
      <c r="AO1723" s="30">
        <f t="shared" ca="1" si="1054"/>
        <v>0.67610205857790306</v>
      </c>
      <c r="AP1723" s="30">
        <f t="shared" ca="1" si="1054"/>
        <v>0.42953342063610467</v>
      </c>
      <c r="AQ1723" s="30">
        <f>IF(Riskregister!$E$12="",0,COUNTIF(BM$4:BM$53,"&lt;"&amp;AO1723)*IF(AP1723&lt;0.5,Riskregister!$K$12+(Riskregister!$L$12-Riskregister!$K$12)*SQRT(AP1723/2),Riskregister!$L$12-(Riskregister!$L$12-Riskregister!$K$12)*SQRT((1-AP1723)/2)))</f>
        <v>0</v>
      </c>
      <c r="AR1723" s="30">
        <f t="shared" ca="1" si="1055"/>
        <v>0.90665545015897919</v>
      </c>
      <c r="AS1723" s="30">
        <f t="shared" ca="1" si="1055"/>
        <v>2.9290283554635921E-2</v>
      </c>
      <c r="AT1723" s="30">
        <f>IF(Riskregister!$E$13="",0,COUNTIF(BN$4:BN$53,"&lt;"&amp;AR1723)*IF(AS1723&lt;0.5,Riskregister!$K$13+(Riskregister!$L$13-Riskregister!$K$13)*SQRT(AS1723/2),Riskregister!$L$13-(Riskregister!$L$13-Riskregister!$K$13)*SQRT((1-AS1723)/2)))</f>
        <v>0</v>
      </c>
      <c r="AU1723" s="30">
        <f t="shared" ca="1" si="1056"/>
        <v>4.6328326066778058E-2</v>
      </c>
      <c r="AV1723" s="30">
        <f t="shared" ca="1" si="1056"/>
        <v>0.46634934482933332</v>
      </c>
      <c r="AW1723" s="30">
        <f>IF(Riskregister!$E$14="",0,COUNTIF(BO$4:BO$53,"&lt;"&amp;AU1723)*IF(AV1723&lt;0.5,Riskregister!$K$14+(Riskregister!$L$14-Riskregister!$K$14)*SQRT(AV1723/2),Riskregister!$L$14-(Riskregister!$L$14-Riskregister!$K$14)*SQRT((1-AV1723)/2)))</f>
        <v>0</v>
      </c>
      <c r="AX1723" s="30">
        <f t="shared" ca="1" si="1057"/>
        <v>0.11735131710549185</v>
      </c>
      <c r="AY1723" s="30">
        <f t="shared" ca="1" si="1057"/>
        <v>0.64450089189865667</v>
      </c>
      <c r="AZ1723" s="30">
        <f>IF(Riskregister!$E$15="",0,COUNTIF(BP$4:BP$53,"&lt;"&amp;AX1723)*IF(AY1723&lt;0.5,Riskregister!$K$15+(Riskregister!$L$15-Riskregister!$K$15)*SQRT(AY1723/2),Riskregister!$L$15-(Riskregister!$L$15-Riskregister!$K$15)*SQRT((1-AY1723)/2)))</f>
        <v>0</v>
      </c>
      <c r="BA1723" s="30">
        <f t="shared" ca="1" si="1058"/>
        <v>0.39288841752254122</v>
      </c>
      <c r="BB1723" s="30">
        <f t="shared" ca="1" si="1058"/>
        <v>0.20918424999285801</v>
      </c>
      <c r="BC1723" s="30">
        <f>IF(Riskregister!$E$16="",0,COUNTIF(BQ$4:BQ$53,"&lt;"&amp;BA1723)*IF(BB1723&lt;0.5,Riskregister!$K$16+(Riskregister!$L$16-Riskregister!$K$16)*SQRT(BB1723/2),Riskregister!$L$16-(Riskregister!$L$16-Riskregister!$K$16)*SQRT((1-BB1723)/2)))</f>
        <v>0</v>
      </c>
      <c r="BD1723" s="30">
        <f t="shared" ca="1" si="1034"/>
        <v>7532518.0501570823</v>
      </c>
    </row>
    <row r="1724" spans="20:56" x14ac:dyDescent="0.35">
      <c r="T1724" s="30">
        <f t="shared" ref="T1724:U1743" ca="1" si="1059">RAND()</f>
        <v>0.12977372882536931</v>
      </c>
      <c r="U1724" s="30">
        <f t="shared" ca="1" si="1059"/>
        <v>0.11015683231135598</v>
      </c>
      <c r="V1724" s="30">
        <f ca="1">IF(Riskregister!$E$5="",0,COUNTIF(BF$4:BF$53,"&lt;"&amp;T1724)*IF(U1724&lt;0.5,Riskregister!$K$5+(Riskregister!$L$5-Riskregister!$K$5)*SQRT(U1724/2),Riskregister!$L$5-(Riskregister!$L$5-Riskregister!$K$5)*SQRT((1-U1724)/2)))</f>
        <v>511219.12102387694</v>
      </c>
      <c r="W1724" s="30">
        <f t="shared" ref="W1724:X1743" ca="1" si="1060">RAND()</f>
        <v>0.40299851884011262</v>
      </c>
      <c r="X1724" s="30">
        <f t="shared" ca="1" si="1060"/>
        <v>0.42165518196331075</v>
      </c>
      <c r="Y1724" s="30">
        <f ca="1">IF(Riskregister!$E$6="",0,COUNTIF(BG$4:BG$53,"&lt;"&amp;W1724)*IF(X1724&lt;0.5,Riskregister!$K$6+(Riskregister!$L$6-Riskregister!$K$6)*SQRT(X1724/2),Riskregister!$L$6-(Riskregister!$L$6-Riskregister!$K$6)*SQRT((1-X1724)/2)))</f>
        <v>1026487.3833160211</v>
      </c>
      <c r="Z1724" s="30">
        <f t="shared" ref="Z1724:AA1743" ca="1" si="1061">RAND()</f>
        <v>0.38569985764889625</v>
      </c>
      <c r="AA1724" s="30">
        <f t="shared" ca="1" si="1061"/>
        <v>0.5826937917261068</v>
      </c>
      <c r="AB1724" s="30">
        <f ca="1">IF(Riskregister!$E$7="",0,COUNTIF(BH$4:BH$53,"&lt;"&amp;Z1724)*IF(AA1724&lt;0.5,Riskregister!$K$7+(Riskregister!$L$7-Riskregister!$K$7)*SQRT(AA1724/2),Riskregister!$L$7-(Riskregister!$L$7-Riskregister!$K$7)*SQRT((1-AA1724)/2)))</f>
        <v>1200625.1621301812</v>
      </c>
      <c r="AC1724" s="30">
        <f t="shared" ref="AC1724:AD1743" ca="1" si="1062">RAND()</f>
        <v>0.4232850664167408</v>
      </c>
      <c r="AD1724" s="30">
        <f t="shared" ca="1" si="1062"/>
        <v>0.49714838572132791</v>
      </c>
      <c r="AE1724" s="30">
        <f ca="1">IF(Riskregister!$E$8="",0,COUNTIF(BI$4:BI$53,"&lt;"&amp;AC1724)*IF(AD1724&lt;0.5,Riskregister!$K$8+(Riskregister!$L$8-Riskregister!$K$8)*SQRT(AD1724/2),Riskregister!$L$8-(Riskregister!$L$8-Riskregister!$K$8)*SQRT((1-AD1724)/2)))</f>
        <v>5286578.2486978993</v>
      </c>
      <c r="AF1724" s="30">
        <f t="shared" ref="AF1724:AG1743" ca="1" si="1063">RAND()</f>
        <v>0.97639107476750631</v>
      </c>
      <c r="AG1724" s="30">
        <f t="shared" ca="1" si="1063"/>
        <v>0.12948451230543923</v>
      </c>
      <c r="AH1724" s="30">
        <f>IF(Riskregister!$E$9="",0,COUNTIF(BJ$4:BJ$53,"&lt;"&amp;AF1724)*IF(AG1724&lt;0.5,Riskregister!$K$9+(Riskregister!$L$9-Riskregister!$K$9)*SQRT(AG1724/2),Riskregister!$L$9-(Riskregister!$L$9-Riskregister!$K$9)*SQRT((1-AG1724)/2)))</f>
        <v>0</v>
      </c>
      <c r="AI1724" s="30">
        <f t="shared" ref="AI1724:AJ1743" ca="1" si="1064">RAND()</f>
        <v>0.81934479022235451</v>
      </c>
      <c r="AJ1724" s="30">
        <f t="shared" ca="1" si="1064"/>
        <v>6.6120250972443118E-2</v>
      </c>
      <c r="AK1724" s="30">
        <f>IF(Riskregister!$E$10="",0,COUNTIF(BK$4:BK$53,"&lt;"&amp;AI1724)*IF(AJ1724&lt;0.5,Riskregister!$K$10+(Riskregister!$L$10-Riskregister!$K$10)*SQRT(AJ1724/2),Riskregister!$L$10-(Riskregister!$L$10-Riskregister!$K$10)*SQRT((1-AJ1724)/2)))</f>
        <v>0</v>
      </c>
      <c r="AL1724" s="30">
        <f t="shared" ref="AL1724:AM1743" ca="1" si="1065">RAND()</f>
        <v>0.73565626385085225</v>
      </c>
      <c r="AM1724" s="30">
        <f t="shared" ca="1" si="1065"/>
        <v>9.0613512447274003E-2</v>
      </c>
      <c r="AN1724" s="30">
        <f>IF(Riskregister!$E$11="",0,COUNTIF(BL$4:BL$53,"&lt;"&amp;AL1724)*IF(AM1724&lt;0.5,Riskregister!$K$11+(Riskregister!$L$11-Riskregister!$K$11)*SQRT(AM1724/2),Riskregister!$L$11-(Riskregister!$L$11-Riskregister!$K$11)*SQRT((1-AM1724)/2)))</f>
        <v>0</v>
      </c>
      <c r="AO1724" s="30">
        <f t="shared" ref="AO1724:AP1743" ca="1" si="1066">RAND()</f>
        <v>0.89579982957298698</v>
      </c>
      <c r="AP1724" s="30">
        <f t="shared" ca="1" si="1066"/>
        <v>0.57836821663848148</v>
      </c>
      <c r="AQ1724" s="30">
        <f>IF(Riskregister!$E$12="",0,COUNTIF(BM$4:BM$53,"&lt;"&amp;AO1724)*IF(AP1724&lt;0.5,Riskregister!$K$12+(Riskregister!$L$12-Riskregister!$K$12)*SQRT(AP1724/2),Riskregister!$L$12-(Riskregister!$L$12-Riskregister!$K$12)*SQRT((1-AP1724)/2)))</f>
        <v>0</v>
      </c>
      <c r="AR1724" s="30">
        <f t="shared" ref="AR1724:AS1743" ca="1" si="1067">RAND()</f>
        <v>0.93564350560448639</v>
      </c>
      <c r="AS1724" s="30">
        <f t="shared" ca="1" si="1067"/>
        <v>0.1855395584741435</v>
      </c>
      <c r="AT1724" s="30">
        <f>IF(Riskregister!$E$13="",0,COUNTIF(BN$4:BN$53,"&lt;"&amp;AR1724)*IF(AS1724&lt;0.5,Riskregister!$K$13+(Riskregister!$L$13-Riskregister!$K$13)*SQRT(AS1724/2),Riskregister!$L$13-(Riskregister!$L$13-Riskregister!$K$13)*SQRT((1-AS1724)/2)))</f>
        <v>0</v>
      </c>
      <c r="AU1724" s="30">
        <f t="shared" ref="AU1724:AV1743" ca="1" si="1068">RAND()</f>
        <v>0.25838496109352826</v>
      </c>
      <c r="AV1724" s="30">
        <f t="shared" ca="1" si="1068"/>
        <v>0.20641963498241456</v>
      </c>
      <c r="AW1724" s="30">
        <f>IF(Riskregister!$E$14="",0,COUNTIF(BO$4:BO$53,"&lt;"&amp;AU1724)*IF(AV1724&lt;0.5,Riskregister!$K$14+(Riskregister!$L$14-Riskregister!$K$14)*SQRT(AV1724/2),Riskregister!$L$14-(Riskregister!$L$14-Riskregister!$K$14)*SQRT((1-AV1724)/2)))</f>
        <v>0</v>
      </c>
      <c r="AX1724" s="30">
        <f t="shared" ref="AX1724:AY1743" ca="1" si="1069">RAND()</f>
        <v>0.8070330855911636</v>
      </c>
      <c r="AY1724" s="30">
        <f t="shared" ca="1" si="1069"/>
        <v>0.22161931612129171</v>
      </c>
      <c r="AZ1724" s="30">
        <f>IF(Riskregister!$E$15="",0,COUNTIF(BP$4:BP$53,"&lt;"&amp;AX1724)*IF(AY1724&lt;0.5,Riskregister!$K$15+(Riskregister!$L$15-Riskregister!$K$15)*SQRT(AY1724/2),Riskregister!$L$15-(Riskregister!$L$15-Riskregister!$K$15)*SQRT((1-AY1724)/2)))</f>
        <v>0</v>
      </c>
      <c r="BA1724" s="30">
        <f t="shared" ref="BA1724:BB1743" ca="1" si="1070">RAND()</f>
        <v>0.65460018953118004</v>
      </c>
      <c r="BB1724" s="30">
        <f t="shared" ca="1" si="1070"/>
        <v>0.44338962259765402</v>
      </c>
      <c r="BC1724" s="30">
        <f>IF(Riskregister!$E$16="",0,COUNTIF(BQ$4:BQ$53,"&lt;"&amp;BA1724)*IF(BB1724&lt;0.5,Riskregister!$K$16+(Riskregister!$L$16-Riskregister!$K$16)*SQRT(BB1724/2),Riskregister!$L$16-(Riskregister!$L$16-Riskregister!$K$16)*SQRT((1-BB1724)/2)))</f>
        <v>0</v>
      </c>
      <c r="BD1724" s="30">
        <f t="shared" ca="1" si="1034"/>
        <v>8024909.915167978</v>
      </c>
    </row>
    <row r="1725" spans="20:56" x14ac:dyDescent="0.35">
      <c r="T1725" s="30">
        <f t="shared" ca="1" si="1059"/>
        <v>0.81985078288468272</v>
      </c>
      <c r="U1725" s="30">
        <f t="shared" ca="1" si="1059"/>
        <v>0.49894096104269559</v>
      </c>
      <c r="V1725" s="30">
        <f ca="1">IF(Riskregister!$E$5="",0,COUNTIF(BF$4:BF$53,"&lt;"&amp;T1725)*IF(U1725&lt;0.5,Riskregister!$K$5+(Riskregister!$L$5-Riskregister!$K$5)*SQRT(U1725/2),Riskregister!$L$5-(Riskregister!$L$5-Riskregister!$K$5)*SQRT((1-U1725)/2)))</f>
        <v>1873807.9496245447</v>
      </c>
      <c r="W1725" s="30">
        <f t="shared" ca="1" si="1060"/>
        <v>0.95980454101200852</v>
      </c>
      <c r="X1725" s="30">
        <f t="shared" ca="1" si="1060"/>
        <v>0.4265605769364772</v>
      </c>
      <c r="Y1725" s="30">
        <f ca="1">IF(Riskregister!$E$6="",0,COUNTIF(BG$4:BG$53,"&lt;"&amp;W1725)*IF(X1725&lt;0.5,Riskregister!$K$6+(Riskregister!$L$6-Riskregister!$K$6)*SQRT(X1725/2),Riskregister!$L$6-(Riskregister!$L$6-Riskregister!$K$6)*SQRT((1-X1725)/2)))</f>
        <v>5156405.1012777044</v>
      </c>
      <c r="Z1725" s="30">
        <f t="shared" ca="1" si="1061"/>
        <v>0.517484011309018</v>
      </c>
      <c r="AA1725" s="30">
        <f t="shared" ca="1" si="1061"/>
        <v>0.5786079558945455</v>
      </c>
      <c r="AB1725" s="30">
        <f ca="1">IF(Riskregister!$E$7="",0,COUNTIF(BH$4:BH$53,"&lt;"&amp;Z1725)*IF(AA1725&lt;0.5,Riskregister!$K$7+(Riskregister!$L$7-Riskregister!$K$7)*SQRT(AA1725/2),Riskregister!$L$7-(Riskregister!$L$7-Riskregister!$K$7)*SQRT((1-AA1725)/2)))</f>
        <v>1436065.6364396345</v>
      </c>
      <c r="AC1725" s="30">
        <f t="shared" ca="1" si="1062"/>
        <v>0.37341052871577329</v>
      </c>
      <c r="AD1725" s="30">
        <f t="shared" ca="1" si="1062"/>
        <v>0.66080801145625778</v>
      </c>
      <c r="AE1725" s="30">
        <f ca="1">IF(Riskregister!$E$8="",0,COUNTIF(BI$4:BI$53,"&lt;"&amp;AC1725)*IF(AD1725&lt;0.5,Riskregister!$K$8+(Riskregister!$L$8-Riskregister!$K$8)*SQRT(AD1725/2),Riskregister!$L$8-(Riskregister!$L$8-Riskregister!$K$8)*SQRT((1-AD1725)/2)))</f>
        <v>6128888.7830672534</v>
      </c>
      <c r="AF1725" s="30">
        <f t="shared" ca="1" si="1063"/>
        <v>0.5585272798276758</v>
      </c>
      <c r="AG1725" s="30">
        <f t="shared" ca="1" si="1063"/>
        <v>3.8992370287847411E-2</v>
      </c>
      <c r="AH1725" s="30">
        <f>IF(Riskregister!$E$9="",0,COUNTIF(BJ$4:BJ$53,"&lt;"&amp;AF1725)*IF(AG1725&lt;0.5,Riskregister!$K$9+(Riskregister!$L$9-Riskregister!$K$9)*SQRT(AG1725/2),Riskregister!$L$9-(Riskregister!$L$9-Riskregister!$K$9)*SQRT((1-AG1725)/2)))</f>
        <v>0</v>
      </c>
      <c r="AI1725" s="30">
        <f t="shared" ca="1" si="1064"/>
        <v>0.99932322079928182</v>
      </c>
      <c r="AJ1725" s="30">
        <f t="shared" ca="1" si="1064"/>
        <v>4.5232352107882345E-3</v>
      </c>
      <c r="AK1725" s="30">
        <f>IF(Riskregister!$E$10="",0,COUNTIF(BK$4:BK$53,"&lt;"&amp;AI1725)*IF(AJ1725&lt;0.5,Riskregister!$K$10+(Riskregister!$L$10-Riskregister!$K$10)*SQRT(AJ1725/2),Riskregister!$L$10-(Riskregister!$L$10-Riskregister!$K$10)*SQRT((1-AJ1725)/2)))</f>
        <v>0</v>
      </c>
      <c r="AL1725" s="30">
        <f t="shared" ca="1" si="1065"/>
        <v>0.34593229892599442</v>
      </c>
      <c r="AM1725" s="30">
        <f t="shared" ca="1" si="1065"/>
        <v>4.8176924060817305E-2</v>
      </c>
      <c r="AN1725" s="30">
        <f>IF(Riskregister!$E$11="",0,COUNTIF(BL$4:BL$53,"&lt;"&amp;AL1725)*IF(AM1725&lt;0.5,Riskregister!$K$11+(Riskregister!$L$11-Riskregister!$K$11)*SQRT(AM1725/2),Riskregister!$L$11-(Riskregister!$L$11-Riskregister!$K$11)*SQRT((1-AM1725)/2)))</f>
        <v>0</v>
      </c>
      <c r="AO1725" s="30">
        <f t="shared" ca="1" si="1066"/>
        <v>0.71935845425069189</v>
      </c>
      <c r="AP1725" s="30">
        <f t="shared" ca="1" si="1066"/>
        <v>0.7727030390288484</v>
      </c>
      <c r="AQ1725" s="30">
        <f>IF(Riskregister!$E$12="",0,COUNTIF(BM$4:BM$53,"&lt;"&amp;AO1725)*IF(AP1725&lt;0.5,Riskregister!$K$12+(Riskregister!$L$12-Riskregister!$K$12)*SQRT(AP1725/2),Riskregister!$L$12-(Riskregister!$L$12-Riskregister!$K$12)*SQRT((1-AP1725)/2)))</f>
        <v>0</v>
      </c>
      <c r="AR1725" s="30">
        <f t="shared" ca="1" si="1067"/>
        <v>0.59583689831981235</v>
      </c>
      <c r="AS1725" s="30">
        <f t="shared" ca="1" si="1067"/>
        <v>0.63129827311664954</v>
      </c>
      <c r="AT1725" s="30">
        <f>IF(Riskregister!$E$13="",0,COUNTIF(BN$4:BN$53,"&lt;"&amp;AR1725)*IF(AS1725&lt;0.5,Riskregister!$K$13+(Riskregister!$L$13-Riskregister!$K$13)*SQRT(AS1725/2),Riskregister!$L$13-(Riskregister!$L$13-Riskregister!$K$13)*SQRT((1-AS1725)/2)))</f>
        <v>0</v>
      </c>
      <c r="AU1725" s="30">
        <f t="shared" ca="1" si="1068"/>
        <v>0.93847784704099879</v>
      </c>
      <c r="AV1725" s="30">
        <f t="shared" ca="1" si="1068"/>
        <v>0.32931592179723834</v>
      </c>
      <c r="AW1725" s="30">
        <f>IF(Riskregister!$E$14="",0,COUNTIF(BO$4:BO$53,"&lt;"&amp;AU1725)*IF(AV1725&lt;0.5,Riskregister!$K$14+(Riskregister!$L$14-Riskregister!$K$14)*SQRT(AV1725/2),Riskregister!$L$14-(Riskregister!$L$14-Riskregister!$K$14)*SQRT((1-AV1725)/2)))</f>
        <v>0</v>
      </c>
      <c r="AX1725" s="30">
        <f t="shared" ca="1" si="1069"/>
        <v>0.87547087417094693</v>
      </c>
      <c r="AY1725" s="30">
        <f t="shared" ca="1" si="1069"/>
        <v>0.28828880252099254</v>
      </c>
      <c r="AZ1725" s="30">
        <f>IF(Riskregister!$E$15="",0,COUNTIF(BP$4:BP$53,"&lt;"&amp;AX1725)*IF(AY1725&lt;0.5,Riskregister!$K$15+(Riskregister!$L$15-Riskregister!$K$15)*SQRT(AY1725/2),Riskregister!$L$15-(Riskregister!$L$15-Riskregister!$K$15)*SQRT((1-AY1725)/2)))</f>
        <v>0</v>
      </c>
      <c r="BA1725" s="30">
        <f t="shared" ca="1" si="1070"/>
        <v>8.1594525570620746E-3</v>
      </c>
      <c r="BB1725" s="30">
        <f t="shared" ca="1" si="1070"/>
        <v>0.63412427886986822</v>
      </c>
      <c r="BC1725" s="30">
        <f>IF(Riskregister!$E$16="",0,COUNTIF(BQ$4:BQ$53,"&lt;"&amp;BA1725)*IF(BB1725&lt;0.5,Riskregister!$K$16+(Riskregister!$L$16-Riskregister!$K$16)*SQRT(BB1725/2),Riskregister!$L$16-(Riskregister!$L$16-Riskregister!$K$16)*SQRT((1-BB1725)/2)))</f>
        <v>0</v>
      </c>
      <c r="BD1725" s="30">
        <f t="shared" ca="1" si="1034"/>
        <v>14595167.470409136</v>
      </c>
    </row>
    <row r="1726" spans="20:56" x14ac:dyDescent="0.35">
      <c r="T1726" s="30">
        <f t="shared" ca="1" si="1059"/>
        <v>0.61383851275794798</v>
      </c>
      <c r="U1726" s="30">
        <f t="shared" ca="1" si="1059"/>
        <v>7.2052916213903084E-2</v>
      </c>
      <c r="V1726" s="30">
        <f ca="1">IF(Riskregister!$E$5="",0,COUNTIF(BF$4:BF$53,"&lt;"&amp;T1726)*IF(U1726&lt;0.5,Riskregister!$K$5+(Riskregister!$L$5-Riskregister!$K$5)*SQRT(U1726/2),Riskregister!$L$5-(Riskregister!$L$5-Riskregister!$K$5)*SQRT((1-U1726)/2)))</f>
        <v>941651.46606815991</v>
      </c>
      <c r="W1726" s="30">
        <f t="shared" ca="1" si="1060"/>
        <v>8.2676177730835132E-2</v>
      </c>
      <c r="X1726" s="30">
        <f t="shared" ca="1" si="1060"/>
        <v>0.64889304757907385</v>
      </c>
      <c r="Y1726" s="30">
        <f ca="1">IF(Riskregister!$E$6="",0,COUNTIF(BG$4:BG$53,"&lt;"&amp;W1726)*IF(X1726&lt;0.5,Riskregister!$K$6+(Riskregister!$L$6-Riskregister!$K$6)*SQRT(X1726/2),Riskregister!$L$6-(Riskregister!$L$6-Riskregister!$K$6)*SQRT((1-X1726)/2)))</f>
        <v>0</v>
      </c>
      <c r="Z1726" s="30">
        <f t="shared" ca="1" si="1061"/>
        <v>0.86663512315626401</v>
      </c>
      <c r="AA1726" s="30">
        <f t="shared" ca="1" si="1061"/>
        <v>0.7044252065555322</v>
      </c>
      <c r="AB1726" s="30">
        <f ca="1">IF(Riskregister!$E$7="",0,COUNTIF(BH$4:BH$53,"&lt;"&amp;Z1726)*IF(AA1726&lt;0.5,Riskregister!$K$7+(Riskregister!$L$7-Riskregister!$K$7)*SQRT(AA1726/2),Riskregister!$L$7-(Riskregister!$L$7-Riskregister!$K$7)*SQRT((1-AA1726)/2)))</f>
        <v>2389041.5184753998</v>
      </c>
      <c r="AC1726" s="30">
        <f t="shared" ca="1" si="1062"/>
        <v>0.30791534764817807</v>
      </c>
      <c r="AD1726" s="30">
        <f t="shared" ca="1" si="1062"/>
        <v>0.84228057838927906</v>
      </c>
      <c r="AE1726" s="30">
        <f ca="1">IF(Riskregister!$E$8="",0,COUNTIF(BI$4:BI$53,"&lt;"&amp;AC1726)*IF(AD1726&lt;0.5,Riskregister!$K$8+(Riskregister!$L$8-Riskregister!$K$8)*SQRT(AD1726/2),Riskregister!$L$8-(Riskregister!$L$8-Riskregister!$K$8)*SQRT((1-AD1726)/2)))</f>
        <v>7360294.7045623343</v>
      </c>
      <c r="AF1726" s="30">
        <f t="shared" ca="1" si="1063"/>
        <v>0.93186565338359229</v>
      </c>
      <c r="AG1726" s="30">
        <f t="shared" ca="1" si="1063"/>
        <v>0.14277549075851137</v>
      </c>
      <c r="AH1726" s="30">
        <f>IF(Riskregister!$E$9="",0,COUNTIF(BJ$4:BJ$53,"&lt;"&amp;AF1726)*IF(AG1726&lt;0.5,Riskregister!$K$9+(Riskregister!$L$9-Riskregister!$K$9)*SQRT(AG1726/2),Riskregister!$L$9-(Riskregister!$L$9-Riskregister!$K$9)*SQRT((1-AG1726)/2)))</f>
        <v>0</v>
      </c>
      <c r="AI1726" s="30">
        <f t="shared" ca="1" si="1064"/>
        <v>0.88302719460293511</v>
      </c>
      <c r="AJ1726" s="30">
        <f t="shared" ca="1" si="1064"/>
        <v>0.41417965029059955</v>
      </c>
      <c r="AK1726" s="30">
        <f>IF(Riskregister!$E$10="",0,COUNTIF(BK$4:BK$53,"&lt;"&amp;AI1726)*IF(AJ1726&lt;0.5,Riskregister!$K$10+(Riskregister!$L$10-Riskregister!$K$10)*SQRT(AJ1726/2),Riskregister!$L$10-(Riskregister!$L$10-Riskregister!$K$10)*SQRT((1-AJ1726)/2)))</f>
        <v>0</v>
      </c>
      <c r="AL1726" s="30">
        <f t="shared" ca="1" si="1065"/>
        <v>0.81994518594805177</v>
      </c>
      <c r="AM1726" s="30">
        <f t="shared" ca="1" si="1065"/>
        <v>3.3744379008497694E-2</v>
      </c>
      <c r="AN1726" s="30">
        <f>IF(Riskregister!$E$11="",0,COUNTIF(BL$4:BL$53,"&lt;"&amp;AL1726)*IF(AM1726&lt;0.5,Riskregister!$K$11+(Riskregister!$L$11-Riskregister!$K$11)*SQRT(AM1726/2),Riskregister!$L$11-(Riskregister!$L$11-Riskregister!$K$11)*SQRT((1-AM1726)/2)))</f>
        <v>0</v>
      </c>
      <c r="AO1726" s="30">
        <f t="shared" ca="1" si="1066"/>
        <v>0.77082764527297021</v>
      </c>
      <c r="AP1726" s="30">
        <f t="shared" ca="1" si="1066"/>
        <v>0.55193146530254988</v>
      </c>
      <c r="AQ1726" s="30">
        <f>IF(Riskregister!$E$12="",0,COUNTIF(BM$4:BM$53,"&lt;"&amp;AO1726)*IF(AP1726&lt;0.5,Riskregister!$K$12+(Riskregister!$L$12-Riskregister!$K$12)*SQRT(AP1726/2),Riskregister!$L$12-(Riskregister!$L$12-Riskregister!$K$12)*SQRT((1-AP1726)/2)))</f>
        <v>0</v>
      </c>
      <c r="AR1726" s="30">
        <f t="shared" ca="1" si="1067"/>
        <v>0.54070171285885471</v>
      </c>
      <c r="AS1726" s="30">
        <f t="shared" ca="1" si="1067"/>
        <v>0.76114158953327493</v>
      </c>
      <c r="AT1726" s="30">
        <f>IF(Riskregister!$E$13="",0,COUNTIF(BN$4:BN$53,"&lt;"&amp;AR1726)*IF(AS1726&lt;0.5,Riskregister!$K$13+(Riskregister!$L$13-Riskregister!$K$13)*SQRT(AS1726/2),Riskregister!$L$13-(Riskregister!$L$13-Riskregister!$K$13)*SQRT((1-AS1726)/2)))</f>
        <v>0</v>
      </c>
      <c r="AU1726" s="30">
        <f t="shared" ca="1" si="1068"/>
        <v>6.5322312652904002E-2</v>
      </c>
      <c r="AV1726" s="30">
        <f t="shared" ca="1" si="1068"/>
        <v>0.16942882796449943</v>
      </c>
      <c r="AW1726" s="30">
        <f>IF(Riskregister!$E$14="",0,COUNTIF(BO$4:BO$53,"&lt;"&amp;AU1726)*IF(AV1726&lt;0.5,Riskregister!$K$14+(Riskregister!$L$14-Riskregister!$K$14)*SQRT(AV1726/2),Riskregister!$L$14-(Riskregister!$L$14-Riskregister!$K$14)*SQRT((1-AV1726)/2)))</f>
        <v>0</v>
      </c>
      <c r="AX1726" s="30">
        <f t="shared" ca="1" si="1069"/>
        <v>0.81802824568050936</v>
      </c>
      <c r="AY1726" s="30">
        <f t="shared" ca="1" si="1069"/>
        <v>0.69536036866424344</v>
      </c>
      <c r="AZ1726" s="30">
        <f>IF(Riskregister!$E$15="",0,COUNTIF(BP$4:BP$53,"&lt;"&amp;AX1726)*IF(AY1726&lt;0.5,Riskregister!$K$15+(Riskregister!$L$15-Riskregister!$K$15)*SQRT(AY1726/2),Riskregister!$L$15-(Riskregister!$L$15-Riskregister!$K$15)*SQRT((1-AY1726)/2)))</f>
        <v>0</v>
      </c>
      <c r="BA1726" s="30">
        <f t="shared" ca="1" si="1070"/>
        <v>0.24326116837651701</v>
      </c>
      <c r="BB1726" s="30">
        <f t="shared" ca="1" si="1070"/>
        <v>0.79719320037404739</v>
      </c>
      <c r="BC1726" s="30">
        <f>IF(Riskregister!$E$16="",0,COUNTIF(BQ$4:BQ$53,"&lt;"&amp;BA1726)*IF(BB1726&lt;0.5,Riskregister!$K$16+(Riskregister!$L$16-Riskregister!$K$16)*SQRT(BB1726/2),Riskregister!$L$16-(Riskregister!$L$16-Riskregister!$K$16)*SQRT((1-BB1726)/2)))</f>
        <v>0</v>
      </c>
      <c r="BD1726" s="30">
        <f t="shared" ca="1" si="1034"/>
        <v>10690987.689105894</v>
      </c>
    </row>
    <row r="1727" spans="20:56" x14ac:dyDescent="0.35">
      <c r="T1727" s="30">
        <f t="shared" ca="1" si="1059"/>
        <v>4.3248015544574692E-3</v>
      </c>
      <c r="U1727" s="30">
        <f t="shared" ca="1" si="1059"/>
        <v>0.86007942693384454</v>
      </c>
      <c r="V1727" s="30">
        <f ca="1">IF(Riskregister!$E$5="",0,COUNTIF(BF$4:BF$53,"&lt;"&amp;T1727)*IF(U1727&lt;0.5,Riskregister!$K$5+(Riskregister!$L$5-Riskregister!$K$5)*SQRT(U1727/2),Riskregister!$L$5-(Riskregister!$L$5-Riskregister!$K$5)*SQRT((1-U1727)/2)))</f>
        <v>0</v>
      </c>
      <c r="W1727" s="30">
        <f t="shared" ca="1" si="1060"/>
        <v>0.40272186868294313</v>
      </c>
      <c r="X1727" s="30">
        <f t="shared" ca="1" si="1060"/>
        <v>0.8374505407457663</v>
      </c>
      <c r="Y1727" s="30">
        <f ca="1">IF(Riskregister!$E$6="",0,COUNTIF(BG$4:BG$53,"&lt;"&amp;W1727)*IF(X1727&lt;0.5,Riskregister!$K$6+(Riskregister!$L$6-Riskregister!$K$6)*SQRT(X1727/2),Riskregister!$L$6-(Riskregister!$L$6-Riskregister!$K$6)*SQRT((1-X1727)/2)))</f>
        <v>1486842.983101801</v>
      </c>
      <c r="Z1727" s="30">
        <f t="shared" ca="1" si="1061"/>
        <v>0.22044418038019209</v>
      </c>
      <c r="AA1727" s="30">
        <f t="shared" ca="1" si="1061"/>
        <v>0.50268603374259802</v>
      </c>
      <c r="AB1727" s="30">
        <f ca="1">IF(Riskregister!$E$7="",0,COUNTIF(BH$4:BH$53,"&lt;"&amp;Z1727)*IF(AA1727&lt;0.5,Riskregister!$K$7+(Riskregister!$L$7-Riskregister!$K$7)*SQRT(AA1727/2),Riskregister!$L$7-(Riskregister!$L$7-Riskregister!$K$7)*SQRT((1-AA1727)/2)))</f>
        <v>901882.75559741829</v>
      </c>
      <c r="AC1727" s="30">
        <f t="shared" ca="1" si="1062"/>
        <v>0.50006182565173651</v>
      </c>
      <c r="AD1727" s="30">
        <f t="shared" ca="1" si="1062"/>
        <v>4.1249917751540077E-2</v>
      </c>
      <c r="AE1727" s="30">
        <f ca="1">IF(Riskregister!$E$8="",0,COUNTIF(BI$4:BI$53,"&lt;"&amp;AC1727)*IF(AD1727&lt;0.5,Riskregister!$K$8+(Riskregister!$L$8-Riskregister!$K$8)*SQRT(AD1727/2),Riskregister!$L$8-(Riskregister!$L$8-Riskregister!$K$8)*SQRT((1-AD1727)/2)))</f>
        <v>2924956.3141193544</v>
      </c>
      <c r="AF1727" s="30">
        <f t="shared" ca="1" si="1063"/>
        <v>0.43849082666196082</v>
      </c>
      <c r="AG1727" s="30">
        <f t="shared" ca="1" si="1063"/>
        <v>0.58800605354107627</v>
      </c>
      <c r="AH1727" s="30">
        <f>IF(Riskregister!$E$9="",0,COUNTIF(BJ$4:BJ$53,"&lt;"&amp;AF1727)*IF(AG1727&lt;0.5,Riskregister!$K$9+(Riskregister!$L$9-Riskregister!$K$9)*SQRT(AG1727/2),Riskregister!$L$9-(Riskregister!$L$9-Riskregister!$K$9)*SQRT((1-AG1727)/2)))</f>
        <v>0</v>
      </c>
      <c r="AI1727" s="30">
        <f t="shared" ca="1" si="1064"/>
        <v>0.8827905815545134</v>
      </c>
      <c r="AJ1727" s="30">
        <f t="shared" ca="1" si="1064"/>
        <v>5.2165244093698715E-2</v>
      </c>
      <c r="AK1727" s="30">
        <f>IF(Riskregister!$E$10="",0,COUNTIF(BK$4:BK$53,"&lt;"&amp;AI1727)*IF(AJ1727&lt;0.5,Riskregister!$K$10+(Riskregister!$L$10-Riskregister!$K$10)*SQRT(AJ1727/2),Riskregister!$L$10-(Riskregister!$L$10-Riskregister!$K$10)*SQRT((1-AJ1727)/2)))</f>
        <v>0</v>
      </c>
      <c r="AL1727" s="30">
        <f t="shared" ca="1" si="1065"/>
        <v>0.35768029542428281</v>
      </c>
      <c r="AM1727" s="30">
        <f t="shared" ca="1" si="1065"/>
        <v>0.34065487006311301</v>
      </c>
      <c r="AN1727" s="30">
        <f>IF(Riskregister!$E$11="",0,COUNTIF(BL$4:BL$53,"&lt;"&amp;AL1727)*IF(AM1727&lt;0.5,Riskregister!$K$11+(Riskregister!$L$11-Riskregister!$K$11)*SQRT(AM1727/2),Riskregister!$L$11-(Riskregister!$L$11-Riskregister!$K$11)*SQRT((1-AM1727)/2)))</f>
        <v>0</v>
      </c>
      <c r="AO1727" s="30">
        <f t="shared" ca="1" si="1066"/>
        <v>8.3850606722721044E-2</v>
      </c>
      <c r="AP1727" s="30">
        <f t="shared" ca="1" si="1066"/>
        <v>5.9925460334789737E-2</v>
      </c>
      <c r="AQ1727" s="30">
        <f>IF(Riskregister!$E$12="",0,COUNTIF(BM$4:BM$53,"&lt;"&amp;AO1727)*IF(AP1727&lt;0.5,Riskregister!$K$12+(Riskregister!$L$12-Riskregister!$K$12)*SQRT(AP1727/2),Riskregister!$L$12-(Riskregister!$L$12-Riskregister!$K$12)*SQRT((1-AP1727)/2)))</f>
        <v>0</v>
      </c>
      <c r="AR1727" s="30">
        <f t="shared" ca="1" si="1067"/>
        <v>0.49295960306959519</v>
      </c>
      <c r="AS1727" s="30">
        <f t="shared" ca="1" si="1067"/>
        <v>0.76205356248436307</v>
      </c>
      <c r="AT1727" s="30">
        <f>IF(Riskregister!$E$13="",0,COUNTIF(BN$4:BN$53,"&lt;"&amp;AR1727)*IF(AS1727&lt;0.5,Riskregister!$K$13+(Riskregister!$L$13-Riskregister!$K$13)*SQRT(AS1727/2),Riskregister!$L$13-(Riskregister!$L$13-Riskregister!$K$13)*SQRT((1-AS1727)/2)))</f>
        <v>0</v>
      </c>
      <c r="AU1727" s="30">
        <f t="shared" ca="1" si="1068"/>
        <v>0.47127227958844797</v>
      </c>
      <c r="AV1727" s="30">
        <f t="shared" ca="1" si="1068"/>
        <v>0.43185050125467961</v>
      </c>
      <c r="AW1727" s="30">
        <f>IF(Riskregister!$E$14="",0,COUNTIF(BO$4:BO$53,"&lt;"&amp;AU1727)*IF(AV1727&lt;0.5,Riskregister!$K$14+(Riskregister!$L$14-Riskregister!$K$14)*SQRT(AV1727/2),Riskregister!$L$14-(Riskregister!$L$14-Riskregister!$K$14)*SQRT((1-AV1727)/2)))</f>
        <v>0</v>
      </c>
      <c r="AX1727" s="30">
        <f t="shared" ca="1" si="1069"/>
        <v>0.548941562453378</v>
      </c>
      <c r="AY1727" s="30">
        <f t="shared" ca="1" si="1069"/>
        <v>4.6838400105735589E-2</v>
      </c>
      <c r="AZ1727" s="30">
        <f>IF(Riskregister!$E$15="",0,COUNTIF(BP$4:BP$53,"&lt;"&amp;AX1727)*IF(AY1727&lt;0.5,Riskregister!$K$15+(Riskregister!$L$15-Riskregister!$K$15)*SQRT(AY1727/2),Riskregister!$L$15-(Riskregister!$L$15-Riskregister!$K$15)*SQRT((1-AY1727)/2)))</f>
        <v>0</v>
      </c>
      <c r="BA1727" s="30">
        <f t="shared" ca="1" si="1070"/>
        <v>1.1559264128763735E-2</v>
      </c>
      <c r="BB1727" s="30">
        <f t="shared" ca="1" si="1070"/>
        <v>0.42159701397337701</v>
      </c>
      <c r="BC1727" s="30">
        <f>IF(Riskregister!$E$16="",0,COUNTIF(BQ$4:BQ$53,"&lt;"&amp;BA1727)*IF(BB1727&lt;0.5,Riskregister!$K$16+(Riskregister!$L$16-Riskregister!$K$16)*SQRT(BB1727/2),Riskregister!$L$16-(Riskregister!$L$16-Riskregister!$K$16)*SQRT((1-BB1727)/2)))</f>
        <v>0</v>
      </c>
      <c r="BD1727" s="30">
        <f t="shared" ca="1" si="1034"/>
        <v>5313682.052818574</v>
      </c>
    </row>
    <row r="1728" spans="20:56" x14ac:dyDescent="0.35">
      <c r="T1728" s="30">
        <f t="shared" ca="1" si="1059"/>
        <v>0.78657315101345804</v>
      </c>
      <c r="U1728" s="30">
        <f t="shared" ca="1" si="1059"/>
        <v>0.35822114433082064</v>
      </c>
      <c r="V1728" s="30">
        <f ca="1">IF(Riskregister!$E$5="",0,COUNTIF(BF$4:BF$53,"&lt;"&amp;T1728)*IF(U1728&lt;0.5,Riskregister!$K$5+(Riskregister!$L$5-Riskregister!$K$5)*SQRT(U1728/2),Riskregister!$L$5-(Riskregister!$L$5-Riskregister!$K$5)*SQRT((1-U1728)/2)))</f>
        <v>1702232.782247802</v>
      </c>
      <c r="W1728" s="30">
        <f t="shared" ca="1" si="1060"/>
        <v>0.96162689317440964</v>
      </c>
      <c r="X1728" s="30">
        <f t="shared" ca="1" si="1060"/>
        <v>0.91720766456092007</v>
      </c>
      <c r="Y1728" s="30">
        <f ca="1">IF(Riskregister!$E$6="",0,COUNTIF(BG$4:BG$53,"&lt;"&amp;W1728)*IF(X1728&lt;0.5,Riskregister!$K$6+(Riskregister!$L$6-Riskregister!$K$6)*SQRT(X1728/2),Riskregister!$L$6-(Riskregister!$L$6-Riskregister!$K$6)*SQRT((1-X1728)/2)))</f>
        <v>8168855.6623568032</v>
      </c>
      <c r="Z1728" s="30">
        <f t="shared" ca="1" si="1061"/>
        <v>0.9695439265600343</v>
      </c>
      <c r="AA1728" s="30">
        <f t="shared" ca="1" si="1061"/>
        <v>0.68507012294212088</v>
      </c>
      <c r="AB1728" s="30">
        <f ca="1">IF(Riskregister!$E$7="",0,COUNTIF(BH$4:BH$53,"&lt;"&amp;Z1728)*IF(AA1728&lt;0.5,Riskregister!$K$7+(Riskregister!$L$7-Riskregister!$K$7)*SQRT(AA1728/2),Riskregister!$L$7-(Riskregister!$L$7-Riskregister!$K$7)*SQRT((1-AA1728)/2)))</f>
        <v>2872248.6945365723</v>
      </c>
      <c r="AC1728" s="30">
        <f t="shared" ca="1" si="1062"/>
        <v>9.545267086250131E-2</v>
      </c>
      <c r="AD1728" s="30">
        <f t="shared" ca="1" si="1062"/>
        <v>0.99501479706064488</v>
      </c>
      <c r="AE1728" s="30">
        <f ca="1">IF(Riskregister!$E$8="",0,COUNTIF(BI$4:BI$53,"&lt;"&amp;AC1728)*IF(AD1728&lt;0.5,Riskregister!$K$8+(Riskregister!$L$8-Riskregister!$K$8)*SQRT(AD1728/2),Riskregister!$L$8-(Riskregister!$L$8-Riskregister!$K$8)*SQRT((1-AD1728)/2)))</f>
        <v>4765347.9885763237</v>
      </c>
      <c r="AF1728" s="30">
        <f t="shared" ca="1" si="1063"/>
        <v>0.90888050969870759</v>
      </c>
      <c r="AG1728" s="30">
        <f t="shared" ca="1" si="1063"/>
        <v>0.52435047426392545</v>
      </c>
      <c r="AH1728" s="30">
        <f>IF(Riskregister!$E$9="",0,COUNTIF(BJ$4:BJ$53,"&lt;"&amp;AF1728)*IF(AG1728&lt;0.5,Riskregister!$K$9+(Riskregister!$L$9-Riskregister!$K$9)*SQRT(AG1728/2),Riskregister!$L$9-(Riskregister!$L$9-Riskregister!$K$9)*SQRT((1-AG1728)/2)))</f>
        <v>0</v>
      </c>
      <c r="AI1728" s="30">
        <f t="shared" ca="1" si="1064"/>
        <v>0.36952480076240346</v>
      </c>
      <c r="AJ1728" s="30">
        <f t="shared" ca="1" si="1064"/>
        <v>4.033730197562313E-2</v>
      </c>
      <c r="AK1728" s="30">
        <f>IF(Riskregister!$E$10="",0,COUNTIF(BK$4:BK$53,"&lt;"&amp;AI1728)*IF(AJ1728&lt;0.5,Riskregister!$K$10+(Riskregister!$L$10-Riskregister!$K$10)*SQRT(AJ1728/2),Riskregister!$L$10-(Riskregister!$L$10-Riskregister!$K$10)*SQRT((1-AJ1728)/2)))</f>
        <v>0</v>
      </c>
      <c r="AL1728" s="30">
        <f t="shared" ca="1" si="1065"/>
        <v>0.70287924570797233</v>
      </c>
      <c r="AM1728" s="30">
        <f t="shared" ca="1" si="1065"/>
        <v>0.22421465647389993</v>
      </c>
      <c r="AN1728" s="30">
        <f>IF(Riskregister!$E$11="",0,COUNTIF(BL$4:BL$53,"&lt;"&amp;AL1728)*IF(AM1728&lt;0.5,Riskregister!$K$11+(Riskregister!$L$11-Riskregister!$K$11)*SQRT(AM1728/2),Riskregister!$L$11-(Riskregister!$L$11-Riskregister!$K$11)*SQRT((1-AM1728)/2)))</f>
        <v>0</v>
      </c>
      <c r="AO1728" s="30">
        <f t="shared" ca="1" si="1066"/>
        <v>0.55698806751001906</v>
      </c>
      <c r="AP1728" s="30">
        <f t="shared" ca="1" si="1066"/>
        <v>0.98722839070253221</v>
      </c>
      <c r="AQ1728" s="30">
        <f>IF(Riskregister!$E$12="",0,COUNTIF(BM$4:BM$53,"&lt;"&amp;AO1728)*IF(AP1728&lt;0.5,Riskregister!$K$12+(Riskregister!$L$12-Riskregister!$K$12)*SQRT(AP1728/2),Riskregister!$L$12-(Riskregister!$L$12-Riskregister!$K$12)*SQRT((1-AP1728)/2)))</f>
        <v>0</v>
      </c>
      <c r="AR1728" s="30">
        <f t="shared" ca="1" si="1067"/>
        <v>0.65327083351803539</v>
      </c>
      <c r="AS1728" s="30">
        <f t="shared" ca="1" si="1067"/>
        <v>9.4585947017506222E-2</v>
      </c>
      <c r="AT1728" s="30">
        <f>IF(Riskregister!$E$13="",0,COUNTIF(BN$4:BN$53,"&lt;"&amp;AR1728)*IF(AS1728&lt;0.5,Riskregister!$K$13+(Riskregister!$L$13-Riskregister!$K$13)*SQRT(AS1728/2),Riskregister!$L$13-(Riskregister!$L$13-Riskregister!$K$13)*SQRT((1-AS1728)/2)))</f>
        <v>0</v>
      </c>
      <c r="AU1728" s="30">
        <f t="shared" ca="1" si="1068"/>
        <v>0.67138860871658534</v>
      </c>
      <c r="AV1728" s="30">
        <f t="shared" ca="1" si="1068"/>
        <v>0.39597950294165651</v>
      </c>
      <c r="AW1728" s="30">
        <f>IF(Riskregister!$E$14="",0,COUNTIF(BO$4:BO$53,"&lt;"&amp;AU1728)*IF(AV1728&lt;0.5,Riskregister!$K$14+(Riskregister!$L$14-Riskregister!$K$14)*SQRT(AV1728/2),Riskregister!$L$14-(Riskregister!$L$14-Riskregister!$K$14)*SQRT((1-AV1728)/2)))</f>
        <v>0</v>
      </c>
      <c r="AX1728" s="30">
        <f t="shared" ca="1" si="1069"/>
        <v>0.3952704374747078</v>
      </c>
      <c r="AY1728" s="30">
        <f t="shared" ca="1" si="1069"/>
        <v>0.45673279502994601</v>
      </c>
      <c r="AZ1728" s="30">
        <f>IF(Riskregister!$E$15="",0,COUNTIF(BP$4:BP$53,"&lt;"&amp;AX1728)*IF(AY1728&lt;0.5,Riskregister!$K$15+(Riskregister!$L$15-Riskregister!$K$15)*SQRT(AY1728/2),Riskregister!$L$15-(Riskregister!$L$15-Riskregister!$K$15)*SQRT((1-AY1728)/2)))</f>
        <v>0</v>
      </c>
      <c r="BA1728" s="30">
        <f t="shared" ca="1" si="1070"/>
        <v>0.98163011098094377</v>
      </c>
      <c r="BB1728" s="30">
        <f t="shared" ca="1" si="1070"/>
        <v>0.67892043123043877</v>
      </c>
      <c r="BC1728" s="30">
        <f>IF(Riskregister!$E$16="",0,COUNTIF(BQ$4:BQ$53,"&lt;"&amp;BA1728)*IF(BB1728&lt;0.5,Riskregister!$K$16+(Riskregister!$L$16-Riskregister!$K$16)*SQRT(BB1728/2),Riskregister!$L$16-(Riskregister!$L$16-Riskregister!$K$16)*SQRT((1-BB1728)/2)))</f>
        <v>0</v>
      </c>
      <c r="BD1728" s="30">
        <f t="shared" ca="1" si="1034"/>
        <v>17508685.127717502</v>
      </c>
    </row>
    <row r="1729" spans="20:56" x14ac:dyDescent="0.35">
      <c r="T1729" s="30">
        <f t="shared" ca="1" si="1059"/>
        <v>1.8138627556433806E-2</v>
      </c>
      <c r="U1729" s="30">
        <f t="shared" ca="1" si="1059"/>
        <v>0.49942695148231164</v>
      </c>
      <c r="V1729" s="30">
        <f ca="1">IF(Riskregister!$E$5="",0,COUNTIF(BF$4:BF$53,"&lt;"&amp;T1729)*IF(U1729&lt;0.5,Riskregister!$K$5+(Riskregister!$L$5-Riskregister!$K$5)*SQRT(U1729/2),Riskregister!$L$5-(Riskregister!$L$5-Riskregister!$K$5)*SQRT((1-U1729)/2)))</f>
        <v>0</v>
      </c>
      <c r="W1729" s="30">
        <f t="shared" ca="1" si="1060"/>
        <v>0.68757821737992697</v>
      </c>
      <c r="X1729" s="30">
        <f t="shared" ca="1" si="1060"/>
        <v>0.4811896630066651</v>
      </c>
      <c r="Y1729" s="30">
        <f ca="1">IF(Riskregister!$E$6="",0,COUNTIF(BG$4:BG$53,"&lt;"&amp;W1729)*IF(X1729&lt;0.5,Riskregister!$K$6+(Riskregister!$L$6-Riskregister!$K$6)*SQRT(X1729/2),Riskregister!$L$6-(Riskregister!$L$6-Riskregister!$K$6)*SQRT((1-X1729)/2)))</f>
        <v>2165816.8127762261</v>
      </c>
      <c r="Z1729" s="30">
        <f t="shared" ca="1" si="1061"/>
        <v>0.56130494971908018</v>
      </c>
      <c r="AA1729" s="30">
        <f t="shared" ca="1" si="1061"/>
        <v>0.58669553322540458</v>
      </c>
      <c r="AB1729" s="30">
        <f ca="1">IF(Riskregister!$E$7="",0,COUNTIF(BH$4:BH$53,"&lt;"&amp;Z1729)*IF(AA1729&lt;0.5,Riskregister!$K$7+(Riskregister!$L$7-Riskregister!$K$7)*SQRT(AA1729/2),Riskregister!$L$7-(Riskregister!$L$7-Riskregister!$K$7)*SQRT((1-AA1729)/2)))</f>
        <v>1686254.0545944716</v>
      </c>
      <c r="AC1729" s="30">
        <f t="shared" ca="1" si="1062"/>
        <v>4.0229166262349514E-2</v>
      </c>
      <c r="AD1729" s="30">
        <f t="shared" ca="1" si="1062"/>
        <v>0.58447369588296849</v>
      </c>
      <c r="AE1729" s="30">
        <f ca="1">IF(Riskregister!$E$8="",0,COUNTIF(BI$4:BI$53,"&lt;"&amp;AC1729)*IF(AD1729&lt;0.5,Riskregister!$K$8+(Riskregister!$L$8-Riskregister!$K$8)*SQRT(AD1729/2),Riskregister!$L$8-(Riskregister!$L$8-Riskregister!$K$8)*SQRT((1-AD1729)/2)))</f>
        <v>0</v>
      </c>
      <c r="AF1729" s="30">
        <f t="shared" ca="1" si="1063"/>
        <v>0.58104389537966195</v>
      </c>
      <c r="AG1729" s="30">
        <f t="shared" ca="1" si="1063"/>
        <v>5.0767026768876788E-2</v>
      </c>
      <c r="AH1729" s="30">
        <f>IF(Riskregister!$E$9="",0,COUNTIF(BJ$4:BJ$53,"&lt;"&amp;AF1729)*IF(AG1729&lt;0.5,Riskregister!$K$9+(Riskregister!$L$9-Riskregister!$K$9)*SQRT(AG1729/2),Riskregister!$L$9-(Riskregister!$L$9-Riskregister!$K$9)*SQRT((1-AG1729)/2)))</f>
        <v>0</v>
      </c>
      <c r="AI1729" s="30">
        <f t="shared" ca="1" si="1064"/>
        <v>0.91344236250025834</v>
      </c>
      <c r="AJ1729" s="30">
        <f t="shared" ca="1" si="1064"/>
        <v>0.11855790035243374</v>
      </c>
      <c r="AK1729" s="30">
        <f>IF(Riskregister!$E$10="",0,COUNTIF(BK$4:BK$53,"&lt;"&amp;AI1729)*IF(AJ1729&lt;0.5,Riskregister!$K$10+(Riskregister!$L$10-Riskregister!$K$10)*SQRT(AJ1729/2),Riskregister!$L$10-(Riskregister!$L$10-Riskregister!$K$10)*SQRT((1-AJ1729)/2)))</f>
        <v>0</v>
      </c>
      <c r="AL1729" s="30">
        <f t="shared" ca="1" si="1065"/>
        <v>0.58914536101768578</v>
      </c>
      <c r="AM1729" s="30">
        <f t="shared" ca="1" si="1065"/>
        <v>0.55016603595409985</v>
      </c>
      <c r="AN1729" s="30">
        <f>IF(Riskregister!$E$11="",0,COUNTIF(BL$4:BL$53,"&lt;"&amp;AL1729)*IF(AM1729&lt;0.5,Riskregister!$K$11+(Riskregister!$L$11-Riskregister!$K$11)*SQRT(AM1729/2),Riskregister!$L$11-(Riskregister!$L$11-Riskregister!$K$11)*SQRT((1-AM1729)/2)))</f>
        <v>0</v>
      </c>
      <c r="AO1729" s="30">
        <f t="shared" ca="1" si="1066"/>
        <v>0.87716529312259484</v>
      </c>
      <c r="AP1729" s="30">
        <f t="shared" ca="1" si="1066"/>
        <v>0.84653554776027562</v>
      </c>
      <c r="AQ1729" s="30">
        <f>IF(Riskregister!$E$12="",0,COUNTIF(BM$4:BM$53,"&lt;"&amp;AO1729)*IF(AP1729&lt;0.5,Riskregister!$K$12+(Riskregister!$L$12-Riskregister!$K$12)*SQRT(AP1729/2),Riskregister!$L$12-(Riskregister!$L$12-Riskregister!$K$12)*SQRT((1-AP1729)/2)))</f>
        <v>0</v>
      </c>
      <c r="AR1729" s="30">
        <f t="shared" ca="1" si="1067"/>
        <v>7.8265490237431901E-2</v>
      </c>
      <c r="AS1729" s="30">
        <f t="shared" ca="1" si="1067"/>
        <v>9.9360543540541468E-2</v>
      </c>
      <c r="AT1729" s="30">
        <f>IF(Riskregister!$E$13="",0,COUNTIF(BN$4:BN$53,"&lt;"&amp;AR1729)*IF(AS1729&lt;0.5,Riskregister!$K$13+(Riskregister!$L$13-Riskregister!$K$13)*SQRT(AS1729/2),Riskregister!$L$13-(Riskregister!$L$13-Riskregister!$K$13)*SQRT((1-AS1729)/2)))</f>
        <v>0</v>
      </c>
      <c r="AU1729" s="30">
        <f t="shared" ca="1" si="1068"/>
        <v>0.3821526951190648</v>
      </c>
      <c r="AV1729" s="30">
        <f t="shared" ca="1" si="1068"/>
        <v>0.90356773438149662</v>
      </c>
      <c r="AW1729" s="30">
        <f>IF(Riskregister!$E$14="",0,COUNTIF(BO$4:BO$53,"&lt;"&amp;AU1729)*IF(AV1729&lt;0.5,Riskregister!$K$14+(Riskregister!$L$14-Riskregister!$K$14)*SQRT(AV1729/2),Riskregister!$L$14-(Riskregister!$L$14-Riskregister!$K$14)*SQRT((1-AV1729)/2)))</f>
        <v>0</v>
      </c>
      <c r="AX1729" s="30">
        <f t="shared" ca="1" si="1069"/>
        <v>0.52270370489640072</v>
      </c>
      <c r="AY1729" s="30">
        <f t="shared" ca="1" si="1069"/>
        <v>3.1057986559560713E-2</v>
      </c>
      <c r="AZ1729" s="30">
        <f>IF(Riskregister!$E$15="",0,COUNTIF(BP$4:BP$53,"&lt;"&amp;AX1729)*IF(AY1729&lt;0.5,Riskregister!$K$15+(Riskregister!$L$15-Riskregister!$K$15)*SQRT(AY1729/2),Riskregister!$L$15-(Riskregister!$L$15-Riskregister!$K$15)*SQRT((1-AY1729)/2)))</f>
        <v>0</v>
      </c>
      <c r="BA1729" s="30">
        <f t="shared" ca="1" si="1070"/>
        <v>0.31668615691599344</v>
      </c>
      <c r="BB1729" s="30">
        <f t="shared" ca="1" si="1070"/>
        <v>0.15598774299175433</v>
      </c>
      <c r="BC1729" s="30">
        <f>IF(Riskregister!$E$16="",0,COUNTIF(BQ$4:BQ$53,"&lt;"&amp;BA1729)*IF(BB1729&lt;0.5,Riskregister!$K$16+(Riskregister!$L$16-Riskregister!$K$16)*SQRT(BB1729/2),Riskregister!$L$16-(Riskregister!$L$16-Riskregister!$K$16)*SQRT((1-BB1729)/2)))</f>
        <v>0</v>
      </c>
      <c r="BD1729" s="30">
        <f t="shared" ca="1" si="1034"/>
        <v>3852070.8673706977</v>
      </c>
    </row>
    <row r="1730" spans="20:56" x14ac:dyDescent="0.35">
      <c r="T1730" s="30">
        <f t="shared" ca="1" si="1059"/>
        <v>0.94065824776435258</v>
      </c>
      <c r="U1730" s="30">
        <f t="shared" ca="1" si="1059"/>
        <v>0.22372621364460255</v>
      </c>
      <c r="V1730" s="30">
        <f ca="1">IF(Riskregister!$E$5="",0,COUNTIF(BF$4:BF$53,"&lt;"&amp;T1730)*IF(U1730&lt;0.5,Riskregister!$K$5+(Riskregister!$L$5-Riskregister!$K$5)*SQRT(U1730/2),Riskregister!$L$5-(Riskregister!$L$5-Riskregister!$K$5)*SQRT((1-U1730)/2)))</f>
        <v>2103547.1880482072</v>
      </c>
      <c r="W1730" s="30">
        <f t="shared" ca="1" si="1060"/>
        <v>0.61063044509619702</v>
      </c>
      <c r="X1730" s="30">
        <f t="shared" ca="1" si="1060"/>
        <v>0.13439280154744537</v>
      </c>
      <c r="Y1730" s="30">
        <f ca="1">IF(Riskregister!$E$6="",0,COUNTIF(BG$4:BG$53,"&lt;"&amp;W1730)*IF(X1730&lt;0.5,Riskregister!$K$6+(Riskregister!$L$6-Riskregister!$K$6)*SQRT(X1730/2),Riskregister!$L$6-(Riskregister!$L$6-Riskregister!$K$6)*SQRT((1-X1730)/2)))</f>
        <v>1333201.6684658499</v>
      </c>
      <c r="Z1730" s="30">
        <f t="shared" ca="1" si="1061"/>
        <v>0.726494177929635</v>
      </c>
      <c r="AA1730" s="30">
        <f t="shared" ca="1" si="1061"/>
        <v>0.4362524246307512</v>
      </c>
      <c r="AB1730" s="30">
        <f ca="1">IF(Riskregister!$E$7="",0,COUNTIF(BH$4:BH$53,"&lt;"&amp;Z1730)*IF(AA1730&lt;0.5,Riskregister!$K$7+(Riskregister!$L$7-Riskregister!$K$7)*SQRT(AA1730/2),Riskregister!$L$7-(Riskregister!$L$7-Riskregister!$K$7)*SQRT((1-AA1730)/2)))</f>
        <v>1707711.5525040471</v>
      </c>
      <c r="AC1730" s="30">
        <f t="shared" ca="1" si="1062"/>
        <v>0.44728113523997182</v>
      </c>
      <c r="AD1730" s="30">
        <f t="shared" ca="1" si="1062"/>
        <v>3.1720483775076413E-2</v>
      </c>
      <c r="AE1730" s="30">
        <f ca="1">IF(Riskregister!$E$8="",0,COUNTIF(BI$4:BI$53,"&lt;"&amp;AC1730)*IF(AD1730&lt;0.5,Riskregister!$K$8+(Riskregister!$L$8-Riskregister!$K$8)*SQRT(AD1730/2),Riskregister!$L$8-(Riskregister!$L$8-Riskregister!$K$8)*SQRT((1-AD1730)/2)))</f>
        <v>1783812.0514603979</v>
      </c>
      <c r="AF1730" s="30">
        <f t="shared" ca="1" si="1063"/>
        <v>0.8268028940728076</v>
      </c>
      <c r="AG1730" s="30">
        <f t="shared" ca="1" si="1063"/>
        <v>0.95498473688407892</v>
      </c>
      <c r="AH1730" s="30">
        <f>IF(Riskregister!$E$9="",0,COUNTIF(BJ$4:BJ$53,"&lt;"&amp;AF1730)*IF(AG1730&lt;0.5,Riskregister!$K$9+(Riskregister!$L$9-Riskregister!$K$9)*SQRT(AG1730/2),Riskregister!$L$9-(Riskregister!$L$9-Riskregister!$K$9)*SQRT((1-AG1730)/2)))</f>
        <v>0</v>
      </c>
      <c r="AI1730" s="30">
        <f t="shared" ca="1" si="1064"/>
        <v>0.38937610894696773</v>
      </c>
      <c r="AJ1730" s="30">
        <f t="shared" ca="1" si="1064"/>
        <v>0.72009919142740897</v>
      </c>
      <c r="AK1730" s="30">
        <f>IF(Riskregister!$E$10="",0,COUNTIF(BK$4:BK$53,"&lt;"&amp;AI1730)*IF(AJ1730&lt;0.5,Riskregister!$K$10+(Riskregister!$L$10-Riskregister!$K$10)*SQRT(AJ1730/2),Riskregister!$L$10-(Riskregister!$L$10-Riskregister!$K$10)*SQRT((1-AJ1730)/2)))</f>
        <v>0</v>
      </c>
      <c r="AL1730" s="30">
        <f t="shared" ca="1" si="1065"/>
        <v>0.73884005125305074</v>
      </c>
      <c r="AM1730" s="30">
        <f t="shared" ca="1" si="1065"/>
        <v>9.2355730827001659E-2</v>
      </c>
      <c r="AN1730" s="30">
        <f>IF(Riskregister!$E$11="",0,COUNTIF(BL$4:BL$53,"&lt;"&amp;AL1730)*IF(AM1730&lt;0.5,Riskregister!$K$11+(Riskregister!$L$11-Riskregister!$K$11)*SQRT(AM1730/2),Riskregister!$L$11-(Riskregister!$L$11-Riskregister!$K$11)*SQRT((1-AM1730)/2)))</f>
        <v>0</v>
      </c>
      <c r="AO1730" s="30">
        <f t="shared" ca="1" si="1066"/>
        <v>0.42134800158829633</v>
      </c>
      <c r="AP1730" s="30">
        <f t="shared" ca="1" si="1066"/>
        <v>0.37506328525617616</v>
      </c>
      <c r="AQ1730" s="30">
        <f>IF(Riskregister!$E$12="",0,COUNTIF(BM$4:BM$53,"&lt;"&amp;AO1730)*IF(AP1730&lt;0.5,Riskregister!$K$12+(Riskregister!$L$12-Riskregister!$K$12)*SQRT(AP1730/2),Riskregister!$L$12-(Riskregister!$L$12-Riskregister!$K$12)*SQRT((1-AP1730)/2)))</f>
        <v>0</v>
      </c>
      <c r="AR1730" s="30">
        <f t="shared" ca="1" si="1067"/>
        <v>7.3793948602845716E-2</v>
      </c>
      <c r="AS1730" s="30">
        <f t="shared" ca="1" si="1067"/>
        <v>0.63563020294871031</v>
      </c>
      <c r="AT1730" s="30">
        <f>IF(Riskregister!$E$13="",0,COUNTIF(BN$4:BN$53,"&lt;"&amp;AR1730)*IF(AS1730&lt;0.5,Riskregister!$K$13+(Riskregister!$L$13-Riskregister!$K$13)*SQRT(AS1730/2),Riskregister!$L$13-(Riskregister!$L$13-Riskregister!$K$13)*SQRT((1-AS1730)/2)))</f>
        <v>0</v>
      </c>
      <c r="AU1730" s="30">
        <f t="shared" ca="1" si="1068"/>
        <v>0.34544110302999953</v>
      </c>
      <c r="AV1730" s="30">
        <f t="shared" ca="1" si="1068"/>
        <v>2.8152720758418015E-2</v>
      </c>
      <c r="AW1730" s="30">
        <f>IF(Riskregister!$E$14="",0,COUNTIF(BO$4:BO$53,"&lt;"&amp;AU1730)*IF(AV1730&lt;0.5,Riskregister!$K$14+(Riskregister!$L$14-Riskregister!$K$14)*SQRT(AV1730/2),Riskregister!$L$14-(Riskregister!$L$14-Riskregister!$K$14)*SQRT((1-AV1730)/2)))</f>
        <v>0</v>
      </c>
      <c r="AX1730" s="30">
        <f t="shared" ca="1" si="1069"/>
        <v>0.5513328214895592</v>
      </c>
      <c r="AY1730" s="30">
        <f t="shared" ca="1" si="1069"/>
        <v>0.37967424858919752</v>
      </c>
      <c r="AZ1730" s="30">
        <f>IF(Riskregister!$E$15="",0,COUNTIF(BP$4:BP$53,"&lt;"&amp;AX1730)*IF(AY1730&lt;0.5,Riskregister!$K$15+(Riskregister!$L$15-Riskregister!$K$15)*SQRT(AY1730/2),Riskregister!$L$15-(Riskregister!$L$15-Riskregister!$K$15)*SQRT((1-AY1730)/2)))</f>
        <v>0</v>
      </c>
      <c r="BA1730" s="30">
        <f t="shared" ca="1" si="1070"/>
        <v>0.99181237908887099</v>
      </c>
      <c r="BB1730" s="30">
        <f t="shared" ca="1" si="1070"/>
        <v>0.98630364219452693</v>
      </c>
      <c r="BC1730" s="30">
        <f>IF(Riskregister!$E$16="",0,COUNTIF(BQ$4:BQ$53,"&lt;"&amp;BA1730)*IF(BB1730&lt;0.5,Riskregister!$K$16+(Riskregister!$L$16-Riskregister!$K$16)*SQRT(BB1730/2),Riskregister!$L$16-(Riskregister!$L$16-Riskregister!$K$16)*SQRT((1-BB1730)/2)))</f>
        <v>0</v>
      </c>
      <c r="BD1730" s="30">
        <f t="shared" ca="1" si="1034"/>
        <v>6928272.4604785014</v>
      </c>
    </row>
    <row r="1731" spans="20:56" x14ac:dyDescent="0.35">
      <c r="T1731" s="30">
        <f t="shared" ca="1" si="1059"/>
        <v>0.25221726634871289</v>
      </c>
      <c r="U1731" s="30">
        <f t="shared" ca="1" si="1059"/>
        <v>0.31847580454531677</v>
      </c>
      <c r="V1731" s="30">
        <f ca="1">IF(Riskregister!$E$5="",0,COUNTIF(BF$4:BF$53,"&lt;"&amp;T1731)*IF(U1731&lt;0.5,Riskregister!$K$5+(Riskregister!$L$5-Riskregister!$K$5)*SQRT(U1731/2),Riskregister!$L$5-(Riskregister!$L$5-Riskregister!$K$5)*SQRT((1-U1731)/2)))</f>
        <v>659141.6166929882</v>
      </c>
      <c r="W1731" s="30">
        <f t="shared" ca="1" si="1060"/>
        <v>0.62832814954504657</v>
      </c>
      <c r="X1731" s="30">
        <f t="shared" ca="1" si="1060"/>
        <v>0.95639809513637086</v>
      </c>
      <c r="Y1731" s="30">
        <f ca="1">IF(Riskregister!$E$6="",0,COUNTIF(BG$4:BG$53,"&lt;"&amp;W1731)*IF(X1731&lt;0.5,Riskregister!$K$6+(Riskregister!$L$6-Riskregister!$K$6)*SQRT(X1731/2),Riskregister!$L$6-(Riskregister!$L$6-Riskregister!$K$6)*SQRT((1-X1731)/2)))</f>
        <v>3468454.7587304381</v>
      </c>
      <c r="Z1731" s="30">
        <f t="shared" ca="1" si="1061"/>
        <v>0.21246983182436385</v>
      </c>
      <c r="AA1731" s="30">
        <f t="shared" ca="1" si="1061"/>
        <v>0.80489667654310149</v>
      </c>
      <c r="AB1731" s="30">
        <f ca="1">IF(Riskregister!$E$7="",0,COUNTIF(BH$4:BH$53,"&lt;"&amp;Z1731)*IF(AA1731&lt;0.5,Riskregister!$K$7+(Riskregister!$L$7-Riskregister!$K$7)*SQRT(AA1731/2),Riskregister!$L$7-(Riskregister!$L$7-Riskregister!$K$7)*SQRT((1-AA1731)/2)))</f>
        <v>1162734.3404888047</v>
      </c>
      <c r="AC1731" s="30">
        <f t="shared" ca="1" si="1062"/>
        <v>0.35695548290007151</v>
      </c>
      <c r="AD1731" s="30">
        <f t="shared" ca="1" si="1062"/>
        <v>0.34852327905796809</v>
      </c>
      <c r="AE1731" s="30">
        <f ca="1">IF(Riskregister!$E$8="",0,COUNTIF(BI$4:BI$53,"&lt;"&amp;AC1731)*IF(AD1731&lt;0.5,Riskregister!$K$8+(Riskregister!$L$8-Riskregister!$K$8)*SQRT(AD1731/2),Riskregister!$L$8-(Riskregister!$L$8-Riskregister!$K$8)*SQRT((1-AD1731)/2)))</f>
        <v>4523997.7661539298</v>
      </c>
      <c r="AF1731" s="30">
        <f t="shared" ca="1" si="1063"/>
        <v>0.1379571445406127</v>
      </c>
      <c r="AG1731" s="30">
        <f t="shared" ca="1" si="1063"/>
        <v>0.9494984973121342</v>
      </c>
      <c r="AH1731" s="30">
        <f>IF(Riskregister!$E$9="",0,COUNTIF(BJ$4:BJ$53,"&lt;"&amp;AF1731)*IF(AG1731&lt;0.5,Riskregister!$K$9+(Riskregister!$L$9-Riskregister!$K$9)*SQRT(AG1731/2),Riskregister!$L$9-(Riskregister!$L$9-Riskregister!$K$9)*SQRT((1-AG1731)/2)))</f>
        <v>0</v>
      </c>
      <c r="AI1731" s="30">
        <f t="shared" ca="1" si="1064"/>
        <v>0.33055744645332508</v>
      </c>
      <c r="AJ1731" s="30">
        <f t="shared" ca="1" si="1064"/>
        <v>0.15843516601404239</v>
      </c>
      <c r="AK1731" s="30">
        <f>IF(Riskregister!$E$10="",0,COUNTIF(BK$4:BK$53,"&lt;"&amp;AI1731)*IF(AJ1731&lt;0.5,Riskregister!$K$10+(Riskregister!$L$10-Riskregister!$K$10)*SQRT(AJ1731/2),Riskregister!$L$10-(Riskregister!$L$10-Riskregister!$K$10)*SQRT((1-AJ1731)/2)))</f>
        <v>0</v>
      </c>
      <c r="AL1731" s="30">
        <f t="shared" ca="1" si="1065"/>
        <v>0.21758866773460317</v>
      </c>
      <c r="AM1731" s="30">
        <f t="shared" ca="1" si="1065"/>
        <v>0.42807195439899615</v>
      </c>
      <c r="AN1731" s="30">
        <f>IF(Riskregister!$E$11="",0,COUNTIF(BL$4:BL$53,"&lt;"&amp;AL1731)*IF(AM1731&lt;0.5,Riskregister!$K$11+(Riskregister!$L$11-Riskregister!$K$11)*SQRT(AM1731/2),Riskregister!$L$11-(Riskregister!$L$11-Riskregister!$K$11)*SQRT((1-AM1731)/2)))</f>
        <v>0</v>
      </c>
      <c r="AO1731" s="30">
        <f t="shared" ca="1" si="1066"/>
        <v>0.49899979931985883</v>
      </c>
      <c r="AP1731" s="30">
        <f t="shared" ca="1" si="1066"/>
        <v>5.8924105025208728E-3</v>
      </c>
      <c r="AQ1731" s="30">
        <f>IF(Riskregister!$E$12="",0,COUNTIF(BM$4:BM$53,"&lt;"&amp;AO1731)*IF(AP1731&lt;0.5,Riskregister!$K$12+(Riskregister!$L$12-Riskregister!$K$12)*SQRT(AP1731/2),Riskregister!$L$12-(Riskregister!$L$12-Riskregister!$K$12)*SQRT((1-AP1731)/2)))</f>
        <v>0</v>
      </c>
      <c r="AR1731" s="30">
        <f t="shared" ca="1" si="1067"/>
        <v>0.46018533454506461</v>
      </c>
      <c r="AS1731" s="30">
        <f t="shared" ca="1" si="1067"/>
        <v>0.13025600657229364</v>
      </c>
      <c r="AT1731" s="30">
        <f>IF(Riskregister!$E$13="",0,COUNTIF(BN$4:BN$53,"&lt;"&amp;AR1731)*IF(AS1731&lt;0.5,Riskregister!$K$13+(Riskregister!$L$13-Riskregister!$K$13)*SQRT(AS1731/2),Riskregister!$L$13-(Riskregister!$L$13-Riskregister!$K$13)*SQRT((1-AS1731)/2)))</f>
        <v>0</v>
      </c>
      <c r="AU1731" s="30">
        <f t="shared" ca="1" si="1068"/>
        <v>0.41446038089518811</v>
      </c>
      <c r="AV1731" s="30">
        <f t="shared" ca="1" si="1068"/>
        <v>1.2481367847424596E-2</v>
      </c>
      <c r="AW1731" s="30">
        <f>IF(Riskregister!$E$14="",0,COUNTIF(BO$4:BO$53,"&lt;"&amp;AU1731)*IF(AV1731&lt;0.5,Riskregister!$K$14+(Riskregister!$L$14-Riskregister!$K$14)*SQRT(AV1731/2),Riskregister!$L$14-(Riskregister!$L$14-Riskregister!$K$14)*SQRT((1-AV1731)/2)))</f>
        <v>0</v>
      </c>
      <c r="AX1731" s="30">
        <f t="shared" ca="1" si="1069"/>
        <v>8.9891476146956917E-2</v>
      </c>
      <c r="AY1731" s="30">
        <f t="shared" ca="1" si="1069"/>
        <v>0.57198918243311225</v>
      </c>
      <c r="AZ1731" s="30">
        <f>IF(Riskregister!$E$15="",0,COUNTIF(BP$4:BP$53,"&lt;"&amp;AX1731)*IF(AY1731&lt;0.5,Riskregister!$K$15+(Riskregister!$L$15-Riskregister!$K$15)*SQRT(AY1731/2),Riskregister!$L$15-(Riskregister!$L$15-Riskregister!$K$15)*SQRT((1-AY1731)/2)))</f>
        <v>0</v>
      </c>
      <c r="BA1731" s="30">
        <f t="shared" ca="1" si="1070"/>
        <v>0.23258748953315989</v>
      </c>
      <c r="BB1731" s="30">
        <f t="shared" ca="1" si="1070"/>
        <v>0.70397929306035556</v>
      </c>
      <c r="BC1731" s="30">
        <f>IF(Riskregister!$E$16="",0,COUNTIF(BQ$4:BQ$53,"&lt;"&amp;BA1731)*IF(BB1731&lt;0.5,Riskregister!$K$16+(Riskregister!$L$16-Riskregister!$K$16)*SQRT(BB1731/2),Riskregister!$L$16-(Riskregister!$L$16-Riskregister!$K$16)*SQRT((1-BB1731)/2)))</f>
        <v>0</v>
      </c>
      <c r="BD1731" s="30">
        <f t="shared" ca="1" si="1034"/>
        <v>9814328.4820661619</v>
      </c>
    </row>
    <row r="1732" spans="20:56" x14ac:dyDescent="0.35">
      <c r="T1732" s="30">
        <f t="shared" ca="1" si="1059"/>
        <v>0.66168208292010733</v>
      </c>
      <c r="U1732" s="30">
        <f t="shared" ca="1" si="1059"/>
        <v>0.51392205972689664</v>
      </c>
      <c r="V1732" s="30">
        <f ca="1">IF(Riskregister!$E$5="",0,COUNTIF(BF$4:BF$53,"&lt;"&amp;T1732)*IF(U1732&lt;0.5,Riskregister!$K$5+(Riskregister!$L$5-Riskregister!$K$5)*SQRT(U1732/2),Riskregister!$L$5-(Riskregister!$L$5-Riskregister!$K$5)*SQRT((1-U1732)/2)))</f>
        <v>1512618.3102844483</v>
      </c>
      <c r="W1732" s="30">
        <f t="shared" ca="1" si="1060"/>
        <v>0.47098999114754247</v>
      </c>
      <c r="X1732" s="30">
        <f t="shared" ca="1" si="1060"/>
        <v>0.19577670998855834</v>
      </c>
      <c r="Y1732" s="30">
        <f ca="1">IF(Riskregister!$E$6="",0,COUNTIF(BG$4:BG$53,"&lt;"&amp;W1732)*IF(X1732&lt;0.5,Riskregister!$K$6+(Riskregister!$L$6-Riskregister!$K$6)*SQRT(X1732/2),Riskregister!$L$6-(Riskregister!$L$6-Riskregister!$K$6)*SQRT((1-X1732)/2)))</f>
        <v>1526336.1313239746</v>
      </c>
      <c r="Z1732" s="30">
        <f t="shared" ca="1" si="1061"/>
        <v>0.16856143132640622</v>
      </c>
      <c r="AA1732" s="30">
        <f t="shared" ca="1" si="1061"/>
        <v>0.83295402208250258</v>
      </c>
      <c r="AB1732" s="30">
        <f ca="1">IF(Riskregister!$E$7="",0,COUNTIF(BH$4:BH$53,"&lt;"&amp;Z1732)*IF(AA1732&lt;0.5,Riskregister!$K$7+(Riskregister!$L$7-Riskregister!$K$7)*SQRT(AA1732/2),Riskregister!$L$7-(Riskregister!$L$7-Riskregister!$K$7)*SQRT((1-AA1732)/2)))</f>
        <v>1195395.1824815385</v>
      </c>
      <c r="AC1732" s="30">
        <f t="shared" ca="1" si="1062"/>
        <v>0.38948808800990453</v>
      </c>
      <c r="AD1732" s="30">
        <f t="shared" ca="1" si="1062"/>
        <v>0.37958845956662501</v>
      </c>
      <c r="AE1732" s="30">
        <f ca="1">IF(Riskregister!$E$8="",0,COUNTIF(BI$4:BI$53,"&lt;"&amp;AC1732)*IF(AD1732&lt;0.5,Riskregister!$K$8+(Riskregister!$L$8-Riskregister!$K$8)*SQRT(AD1732/2),Riskregister!$L$8-(Riskregister!$L$8-Riskregister!$K$8)*SQRT((1-AD1732)/2)))</f>
        <v>4695145.6803944707</v>
      </c>
      <c r="AF1732" s="30">
        <f t="shared" ca="1" si="1063"/>
        <v>0.69893302489295039</v>
      </c>
      <c r="AG1732" s="30">
        <f t="shared" ca="1" si="1063"/>
        <v>0.27036647355866961</v>
      </c>
      <c r="AH1732" s="30">
        <f>IF(Riskregister!$E$9="",0,COUNTIF(BJ$4:BJ$53,"&lt;"&amp;AF1732)*IF(AG1732&lt;0.5,Riskregister!$K$9+(Riskregister!$L$9-Riskregister!$K$9)*SQRT(AG1732/2),Riskregister!$L$9-(Riskregister!$L$9-Riskregister!$K$9)*SQRT((1-AG1732)/2)))</f>
        <v>0</v>
      </c>
      <c r="AI1732" s="30">
        <f t="shared" ca="1" si="1064"/>
        <v>0.5988604921333589</v>
      </c>
      <c r="AJ1732" s="30">
        <f t="shared" ca="1" si="1064"/>
        <v>0.16291948171140147</v>
      </c>
      <c r="AK1732" s="30">
        <f>IF(Riskregister!$E$10="",0,COUNTIF(BK$4:BK$53,"&lt;"&amp;AI1732)*IF(AJ1732&lt;0.5,Riskregister!$K$10+(Riskregister!$L$10-Riskregister!$K$10)*SQRT(AJ1732/2),Riskregister!$L$10-(Riskregister!$L$10-Riskregister!$K$10)*SQRT((1-AJ1732)/2)))</f>
        <v>0</v>
      </c>
      <c r="AL1732" s="30">
        <f t="shared" ca="1" si="1065"/>
        <v>0.47056463644649571</v>
      </c>
      <c r="AM1732" s="30">
        <f t="shared" ca="1" si="1065"/>
        <v>0.42960718330806125</v>
      </c>
      <c r="AN1732" s="30">
        <f>IF(Riskregister!$E$11="",0,COUNTIF(BL$4:BL$53,"&lt;"&amp;AL1732)*IF(AM1732&lt;0.5,Riskregister!$K$11+(Riskregister!$L$11-Riskregister!$K$11)*SQRT(AM1732/2),Riskregister!$L$11-(Riskregister!$L$11-Riskregister!$K$11)*SQRT((1-AM1732)/2)))</f>
        <v>0</v>
      </c>
      <c r="AO1732" s="30">
        <f t="shared" ca="1" si="1066"/>
        <v>0.72032024577984755</v>
      </c>
      <c r="AP1732" s="30">
        <f t="shared" ca="1" si="1066"/>
        <v>0.28537034582721743</v>
      </c>
      <c r="AQ1732" s="30">
        <f>IF(Riskregister!$E$12="",0,COUNTIF(BM$4:BM$53,"&lt;"&amp;AO1732)*IF(AP1732&lt;0.5,Riskregister!$K$12+(Riskregister!$L$12-Riskregister!$K$12)*SQRT(AP1732/2),Riskregister!$L$12-(Riskregister!$L$12-Riskregister!$K$12)*SQRT((1-AP1732)/2)))</f>
        <v>0</v>
      </c>
      <c r="AR1732" s="30">
        <f t="shared" ca="1" si="1067"/>
        <v>0.85110930021426767</v>
      </c>
      <c r="AS1732" s="30">
        <f t="shared" ca="1" si="1067"/>
        <v>0.46156607790582815</v>
      </c>
      <c r="AT1732" s="30">
        <f>IF(Riskregister!$E$13="",0,COUNTIF(BN$4:BN$53,"&lt;"&amp;AR1732)*IF(AS1732&lt;0.5,Riskregister!$K$13+(Riskregister!$L$13-Riskregister!$K$13)*SQRT(AS1732/2),Riskregister!$L$13-(Riskregister!$L$13-Riskregister!$K$13)*SQRT((1-AS1732)/2)))</f>
        <v>0</v>
      </c>
      <c r="AU1732" s="30">
        <f t="shared" ca="1" si="1068"/>
        <v>0.22667160476340997</v>
      </c>
      <c r="AV1732" s="30">
        <f t="shared" ca="1" si="1068"/>
        <v>0.95330642494268658</v>
      </c>
      <c r="AW1732" s="30">
        <f>IF(Riskregister!$E$14="",0,COUNTIF(BO$4:BO$53,"&lt;"&amp;AU1732)*IF(AV1732&lt;0.5,Riskregister!$K$14+(Riskregister!$L$14-Riskregister!$K$14)*SQRT(AV1732/2),Riskregister!$L$14-(Riskregister!$L$14-Riskregister!$K$14)*SQRT((1-AV1732)/2)))</f>
        <v>0</v>
      </c>
      <c r="AX1732" s="30">
        <f t="shared" ca="1" si="1069"/>
        <v>0.69153619450784021</v>
      </c>
      <c r="AY1732" s="30">
        <f t="shared" ca="1" si="1069"/>
        <v>0.93881614009182657</v>
      </c>
      <c r="AZ1732" s="30">
        <f>IF(Riskregister!$E$15="",0,COUNTIF(BP$4:BP$53,"&lt;"&amp;AX1732)*IF(AY1732&lt;0.5,Riskregister!$K$15+(Riskregister!$L$15-Riskregister!$K$15)*SQRT(AY1732/2),Riskregister!$L$15-(Riskregister!$L$15-Riskregister!$K$15)*SQRT((1-AY1732)/2)))</f>
        <v>0</v>
      </c>
      <c r="BA1732" s="30">
        <f t="shared" ca="1" si="1070"/>
        <v>0.11594885324010518</v>
      </c>
      <c r="BB1732" s="30">
        <f t="shared" ca="1" si="1070"/>
        <v>0.16107635315950652</v>
      </c>
      <c r="BC1732" s="30">
        <f>IF(Riskregister!$E$16="",0,COUNTIF(BQ$4:BQ$53,"&lt;"&amp;BA1732)*IF(BB1732&lt;0.5,Riskregister!$K$16+(Riskregister!$L$16-Riskregister!$K$16)*SQRT(BB1732/2),Riskregister!$L$16-(Riskregister!$L$16-Riskregister!$K$16)*SQRT((1-BB1732)/2)))</f>
        <v>0</v>
      </c>
      <c r="BD1732" s="30">
        <f t="shared" ref="BD1732:BD1795" ca="1" si="1071">V1732+Y1732+AB1732+AE1732+AH1732+AK1732+AN1732+AQ1732+AT1732+AW1732+AZ1732+BC1732</f>
        <v>8929495.3044844326</v>
      </c>
    </row>
    <row r="1733" spans="20:56" x14ac:dyDescent="0.35">
      <c r="T1733" s="30">
        <f t="shared" ca="1" si="1059"/>
        <v>0.45781663732966449</v>
      </c>
      <c r="U1733" s="30">
        <f t="shared" ca="1" si="1059"/>
        <v>0.52396076601806019</v>
      </c>
      <c r="V1733" s="30">
        <f ca="1">IF(Riskregister!$E$5="",0,COUNTIF(BF$4:BF$53,"&lt;"&amp;T1733)*IF(U1733&lt;0.5,Riskregister!$K$5+(Riskregister!$L$5-Riskregister!$K$5)*SQRT(U1733/2),Riskregister!$L$5-(Riskregister!$L$5-Riskregister!$K$5)*SQRT((1-U1733)/2)))</f>
        <v>1141372.0686411466</v>
      </c>
      <c r="W1733" s="30">
        <f t="shared" ca="1" si="1060"/>
        <v>3.8165336111053438E-3</v>
      </c>
      <c r="X1733" s="30">
        <f t="shared" ca="1" si="1060"/>
        <v>0.68831828526409411</v>
      </c>
      <c r="Y1733" s="30">
        <f ca="1">IF(Riskregister!$E$6="",0,COUNTIF(BG$4:BG$53,"&lt;"&amp;W1733)*IF(X1733&lt;0.5,Riskregister!$K$6+(Riskregister!$L$6-Riskregister!$K$6)*SQRT(X1733/2),Riskregister!$L$6-(Riskregister!$L$6-Riskregister!$K$6)*SQRT((1-X1733)/2)))</f>
        <v>0</v>
      </c>
      <c r="Z1733" s="30">
        <f t="shared" ca="1" si="1061"/>
        <v>0.58364801911265007</v>
      </c>
      <c r="AA1733" s="30">
        <f t="shared" ca="1" si="1061"/>
        <v>0.67244231441592395</v>
      </c>
      <c r="AB1733" s="30">
        <f ca="1">IF(Riskregister!$E$7="",0,COUNTIF(BH$4:BH$53,"&lt;"&amp;Z1733)*IF(AA1733&lt;0.5,Riskregister!$K$7+(Riskregister!$L$7-Riskregister!$K$7)*SQRT(AA1733/2),Riskregister!$L$7-(Riskregister!$L$7-Riskregister!$K$7)*SQRT((1-AA1733)/2)))</f>
        <v>1808494.8291313814</v>
      </c>
      <c r="AC1733" s="30">
        <f t="shared" ca="1" si="1062"/>
        <v>0.39734873619746924</v>
      </c>
      <c r="AD1733" s="30">
        <f t="shared" ca="1" si="1062"/>
        <v>0.47526423332826584</v>
      </c>
      <c r="AE1733" s="30">
        <f ca="1">IF(Riskregister!$E$8="",0,COUNTIF(BI$4:BI$53,"&lt;"&amp;AC1733)*IF(AD1733&lt;0.5,Riskregister!$K$8+(Riskregister!$L$8-Riskregister!$K$8)*SQRT(AD1733/2),Riskregister!$L$8-(Riskregister!$L$8-Riskregister!$K$8)*SQRT((1-AD1733)/2)))</f>
        <v>5182267.32398305</v>
      </c>
      <c r="AF1733" s="30">
        <f t="shared" ca="1" si="1063"/>
        <v>0.56196507474473223</v>
      </c>
      <c r="AG1733" s="30">
        <f t="shared" ca="1" si="1063"/>
        <v>0.71104914830507038</v>
      </c>
      <c r="AH1733" s="30">
        <f>IF(Riskregister!$E$9="",0,COUNTIF(BJ$4:BJ$53,"&lt;"&amp;AF1733)*IF(AG1733&lt;0.5,Riskregister!$K$9+(Riskregister!$L$9-Riskregister!$K$9)*SQRT(AG1733/2),Riskregister!$L$9-(Riskregister!$L$9-Riskregister!$K$9)*SQRT((1-AG1733)/2)))</f>
        <v>0</v>
      </c>
      <c r="AI1733" s="30">
        <f t="shared" ca="1" si="1064"/>
        <v>0.65477488922672156</v>
      </c>
      <c r="AJ1733" s="30">
        <f t="shared" ca="1" si="1064"/>
        <v>0.82489465220905356</v>
      </c>
      <c r="AK1733" s="30">
        <f>IF(Riskregister!$E$10="",0,COUNTIF(BK$4:BK$53,"&lt;"&amp;AI1733)*IF(AJ1733&lt;0.5,Riskregister!$K$10+(Riskregister!$L$10-Riskregister!$K$10)*SQRT(AJ1733/2),Riskregister!$L$10-(Riskregister!$L$10-Riskregister!$K$10)*SQRT((1-AJ1733)/2)))</f>
        <v>0</v>
      </c>
      <c r="AL1733" s="30">
        <f t="shared" ca="1" si="1065"/>
        <v>4.5715877874835442E-2</v>
      </c>
      <c r="AM1733" s="30">
        <f t="shared" ca="1" si="1065"/>
        <v>0.61139794914673395</v>
      </c>
      <c r="AN1733" s="30">
        <f>IF(Riskregister!$E$11="",0,COUNTIF(BL$4:BL$53,"&lt;"&amp;AL1733)*IF(AM1733&lt;0.5,Riskregister!$K$11+(Riskregister!$L$11-Riskregister!$K$11)*SQRT(AM1733/2),Riskregister!$L$11-(Riskregister!$L$11-Riskregister!$K$11)*SQRT((1-AM1733)/2)))</f>
        <v>0</v>
      </c>
      <c r="AO1733" s="30">
        <f t="shared" ca="1" si="1066"/>
        <v>0.58620469876460013</v>
      </c>
      <c r="AP1733" s="30">
        <f t="shared" ca="1" si="1066"/>
        <v>0.86701087979508384</v>
      </c>
      <c r="AQ1733" s="30">
        <f>IF(Riskregister!$E$12="",0,COUNTIF(BM$4:BM$53,"&lt;"&amp;AO1733)*IF(AP1733&lt;0.5,Riskregister!$K$12+(Riskregister!$L$12-Riskregister!$K$12)*SQRT(AP1733/2),Riskregister!$L$12-(Riskregister!$L$12-Riskregister!$K$12)*SQRT((1-AP1733)/2)))</f>
        <v>0</v>
      </c>
      <c r="AR1733" s="30">
        <f t="shared" ca="1" si="1067"/>
        <v>0.43937662959324508</v>
      </c>
      <c r="AS1733" s="30">
        <f t="shared" ca="1" si="1067"/>
        <v>0.28445618278229456</v>
      </c>
      <c r="AT1733" s="30">
        <f>IF(Riskregister!$E$13="",0,COUNTIF(BN$4:BN$53,"&lt;"&amp;AR1733)*IF(AS1733&lt;0.5,Riskregister!$K$13+(Riskregister!$L$13-Riskregister!$K$13)*SQRT(AS1733/2),Riskregister!$L$13-(Riskregister!$L$13-Riskregister!$K$13)*SQRT((1-AS1733)/2)))</f>
        <v>0</v>
      </c>
      <c r="AU1733" s="30">
        <f t="shared" ca="1" si="1068"/>
        <v>0.20573974655453986</v>
      </c>
      <c r="AV1733" s="30">
        <f t="shared" ca="1" si="1068"/>
        <v>0.90901962387017621</v>
      </c>
      <c r="AW1733" s="30">
        <f>IF(Riskregister!$E$14="",0,COUNTIF(BO$4:BO$53,"&lt;"&amp;AU1733)*IF(AV1733&lt;0.5,Riskregister!$K$14+(Riskregister!$L$14-Riskregister!$K$14)*SQRT(AV1733/2),Riskregister!$L$14-(Riskregister!$L$14-Riskregister!$K$14)*SQRT((1-AV1733)/2)))</f>
        <v>0</v>
      </c>
      <c r="AX1733" s="30">
        <f t="shared" ca="1" si="1069"/>
        <v>0.1596499327930534</v>
      </c>
      <c r="AY1733" s="30">
        <f t="shared" ca="1" si="1069"/>
        <v>0.70667430122517549</v>
      </c>
      <c r="AZ1733" s="30">
        <f>IF(Riskregister!$E$15="",0,COUNTIF(BP$4:BP$53,"&lt;"&amp;AX1733)*IF(AY1733&lt;0.5,Riskregister!$K$15+(Riskregister!$L$15-Riskregister!$K$15)*SQRT(AY1733/2),Riskregister!$L$15-(Riskregister!$L$15-Riskregister!$K$15)*SQRT((1-AY1733)/2)))</f>
        <v>0</v>
      </c>
      <c r="BA1733" s="30">
        <f t="shared" ca="1" si="1070"/>
        <v>0.42039132837780091</v>
      </c>
      <c r="BB1733" s="30">
        <f t="shared" ca="1" si="1070"/>
        <v>0.44502730152106418</v>
      </c>
      <c r="BC1733" s="30">
        <f>IF(Riskregister!$E$16="",0,COUNTIF(BQ$4:BQ$53,"&lt;"&amp;BA1733)*IF(BB1733&lt;0.5,Riskregister!$K$16+(Riskregister!$L$16-Riskregister!$K$16)*SQRT(BB1733/2),Riskregister!$L$16-(Riskregister!$L$16-Riskregister!$K$16)*SQRT((1-BB1733)/2)))</f>
        <v>0</v>
      </c>
      <c r="BD1733" s="30">
        <f t="shared" ca="1" si="1071"/>
        <v>8132134.2217555782</v>
      </c>
    </row>
    <row r="1734" spans="20:56" x14ac:dyDescent="0.35">
      <c r="T1734" s="30">
        <f t="shared" ca="1" si="1059"/>
        <v>0.55261085127183518</v>
      </c>
      <c r="U1734" s="30">
        <f t="shared" ca="1" si="1059"/>
        <v>0.47696177461449907</v>
      </c>
      <c r="V1734" s="30">
        <f ca="1">IF(Riskregister!$E$5="",0,COUNTIF(BF$4:BF$53,"&lt;"&amp;T1734)*IF(U1734&lt;0.5,Riskregister!$K$5+(Riskregister!$L$5-Riskregister!$K$5)*SQRT(U1734/2),Riskregister!$L$5-(Riskregister!$L$5-Riskregister!$K$5)*SQRT((1-U1734)/2)))</f>
        <v>1479021.0889822203</v>
      </c>
      <c r="W1734" s="30">
        <f t="shared" ca="1" si="1060"/>
        <v>0.89672303395889275</v>
      </c>
      <c r="X1734" s="30">
        <f t="shared" ca="1" si="1060"/>
        <v>3.1770504916845632E-2</v>
      </c>
      <c r="Y1734" s="30">
        <f ca="1">IF(Riskregister!$E$6="",0,COUNTIF(BG$4:BG$53,"&lt;"&amp;W1734)*IF(X1734&lt;0.5,Riskregister!$K$6+(Riskregister!$L$6-Riskregister!$K$6)*SQRT(X1734/2),Riskregister!$L$6-(Riskregister!$L$6-Riskregister!$K$6)*SQRT((1-X1734)/2)))</f>
        <v>1707464.3174498039</v>
      </c>
      <c r="Z1734" s="30">
        <f t="shared" ca="1" si="1061"/>
        <v>0.49626405972224219</v>
      </c>
      <c r="AA1734" s="30">
        <f t="shared" ca="1" si="1061"/>
        <v>0.99128970430359509</v>
      </c>
      <c r="AB1734" s="30">
        <f ca="1">IF(Riskregister!$E$7="",0,COUNTIF(BH$4:BH$53,"&lt;"&amp;Z1734)*IF(AA1734&lt;0.5,Riskregister!$K$7+(Riskregister!$L$7-Riskregister!$K$7)*SQRT(AA1734/2),Riskregister!$L$7-(Riskregister!$L$7-Riskregister!$K$7)*SQRT((1-AA1734)/2)))</f>
        <v>2261413.5576235075</v>
      </c>
      <c r="AC1734" s="30">
        <f t="shared" ca="1" si="1062"/>
        <v>0.59856589785367142</v>
      </c>
      <c r="AD1734" s="30">
        <f t="shared" ca="1" si="1062"/>
        <v>0.6706278312738011</v>
      </c>
      <c r="AE1734" s="30">
        <f ca="1">IF(Riskregister!$E$8="",0,COUNTIF(BI$4:BI$53,"&lt;"&amp;AC1734)*IF(AD1734&lt;0.5,Riskregister!$K$8+(Riskregister!$L$8-Riskregister!$K$8)*SQRT(AD1734/2),Riskregister!$L$8-(Riskregister!$L$8-Riskregister!$K$8)*SQRT((1-AD1734)/2)))</f>
        <v>9278003.8070418295</v>
      </c>
      <c r="AF1734" s="30">
        <f t="shared" ca="1" si="1063"/>
        <v>0.51004726394151134</v>
      </c>
      <c r="AG1734" s="30">
        <f t="shared" ca="1" si="1063"/>
        <v>0.48843421246625207</v>
      </c>
      <c r="AH1734" s="30">
        <f>IF(Riskregister!$E$9="",0,COUNTIF(BJ$4:BJ$53,"&lt;"&amp;AF1734)*IF(AG1734&lt;0.5,Riskregister!$K$9+(Riskregister!$L$9-Riskregister!$K$9)*SQRT(AG1734/2),Riskregister!$L$9-(Riskregister!$L$9-Riskregister!$K$9)*SQRT((1-AG1734)/2)))</f>
        <v>0</v>
      </c>
      <c r="AI1734" s="30">
        <f t="shared" ca="1" si="1064"/>
        <v>0.77071854486512781</v>
      </c>
      <c r="AJ1734" s="30">
        <f t="shared" ca="1" si="1064"/>
        <v>0.57092503109560344</v>
      </c>
      <c r="AK1734" s="30">
        <f>IF(Riskregister!$E$10="",0,COUNTIF(BK$4:BK$53,"&lt;"&amp;AI1734)*IF(AJ1734&lt;0.5,Riskregister!$K$10+(Riskregister!$L$10-Riskregister!$K$10)*SQRT(AJ1734/2),Riskregister!$L$10-(Riskregister!$L$10-Riskregister!$K$10)*SQRT((1-AJ1734)/2)))</f>
        <v>0</v>
      </c>
      <c r="AL1734" s="30">
        <f t="shared" ca="1" si="1065"/>
        <v>0.10338254477359443</v>
      </c>
      <c r="AM1734" s="30">
        <f t="shared" ca="1" si="1065"/>
        <v>0.58013786935668965</v>
      </c>
      <c r="AN1734" s="30">
        <f>IF(Riskregister!$E$11="",0,COUNTIF(BL$4:BL$53,"&lt;"&amp;AL1734)*IF(AM1734&lt;0.5,Riskregister!$K$11+(Riskregister!$L$11-Riskregister!$K$11)*SQRT(AM1734/2),Riskregister!$L$11-(Riskregister!$L$11-Riskregister!$K$11)*SQRT((1-AM1734)/2)))</f>
        <v>0</v>
      </c>
      <c r="AO1734" s="30">
        <f t="shared" ca="1" si="1066"/>
        <v>0.87326075196345176</v>
      </c>
      <c r="AP1734" s="30">
        <f t="shared" ca="1" si="1066"/>
        <v>0.43598797167718328</v>
      </c>
      <c r="AQ1734" s="30">
        <f>IF(Riskregister!$E$12="",0,COUNTIF(BM$4:BM$53,"&lt;"&amp;AO1734)*IF(AP1734&lt;0.5,Riskregister!$K$12+(Riskregister!$L$12-Riskregister!$K$12)*SQRT(AP1734/2),Riskregister!$L$12-(Riskregister!$L$12-Riskregister!$K$12)*SQRT((1-AP1734)/2)))</f>
        <v>0</v>
      </c>
      <c r="AR1734" s="30">
        <f t="shared" ca="1" si="1067"/>
        <v>0.60801975403772168</v>
      </c>
      <c r="AS1734" s="30">
        <f t="shared" ca="1" si="1067"/>
        <v>0.9022016915180856</v>
      </c>
      <c r="AT1734" s="30">
        <f>IF(Riskregister!$E$13="",0,COUNTIF(BN$4:BN$53,"&lt;"&amp;AR1734)*IF(AS1734&lt;0.5,Riskregister!$K$13+(Riskregister!$L$13-Riskregister!$K$13)*SQRT(AS1734/2),Riskregister!$L$13-(Riskregister!$L$13-Riskregister!$K$13)*SQRT((1-AS1734)/2)))</f>
        <v>0</v>
      </c>
      <c r="AU1734" s="30">
        <f t="shared" ca="1" si="1068"/>
        <v>0.93251639646724338</v>
      </c>
      <c r="AV1734" s="30">
        <f t="shared" ca="1" si="1068"/>
        <v>0.566591538104535</v>
      </c>
      <c r="AW1734" s="30">
        <f>IF(Riskregister!$E$14="",0,COUNTIF(BO$4:BO$53,"&lt;"&amp;AU1734)*IF(AV1734&lt;0.5,Riskregister!$K$14+(Riskregister!$L$14-Riskregister!$K$14)*SQRT(AV1734/2),Riskregister!$L$14-(Riskregister!$L$14-Riskregister!$K$14)*SQRT((1-AV1734)/2)))</f>
        <v>0</v>
      </c>
      <c r="AX1734" s="30">
        <f t="shared" ca="1" si="1069"/>
        <v>4.9707015336824423E-2</v>
      </c>
      <c r="AY1734" s="30">
        <f t="shared" ca="1" si="1069"/>
        <v>0.11235784462206144</v>
      </c>
      <c r="AZ1734" s="30">
        <f>IF(Riskregister!$E$15="",0,COUNTIF(BP$4:BP$53,"&lt;"&amp;AX1734)*IF(AY1734&lt;0.5,Riskregister!$K$15+(Riskregister!$L$15-Riskregister!$K$15)*SQRT(AY1734/2),Riskregister!$L$15-(Riskregister!$L$15-Riskregister!$K$15)*SQRT((1-AY1734)/2)))</f>
        <v>0</v>
      </c>
      <c r="BA1734" s="30">
        <f t="shared" ca="1" si="1070"/>
        <v>0.68590771895021596</v>
      </c>
      <c r="BB1734" s="30">
        <f t="shared" ca="1" si="1070"/>
        <v>0.8645387927666125</v>
      </c>
      <c r="BC1734" s="30">
        <f>IF(Riskregister!$E$16="",0,COUNTIF(BQ$4:BQ$53,"&lt;"&amp;BA1734)*IF(BB1734&lt;0.5,Riskregister!$K$16+(Riskregister!$L$16-Riskregister!$K$16)*SQRT(BB1734/2),Riskregister!$L$16-(Riskregister!$L$16-Riskregister!$K$16)*SQRT((1-BB1734)/2)))</f>
        <v>0</v>
      </c>
      <c r="BD1734" s="30">
        <f t="shared" ca="1" si="1071"/>
        <v>14725902.771097362</v>
      </c>
    </row>
    <row r="1735" spans="20:56" x14ac:dyDescent="0.35">
      <c r="T1735" s="30">
        <f t="shared" ca="1" si="1059"/>
        <v>0.98057801199725725</v>
      </c>
      <c r="U1735" s="30">
        <f t="shared" ca="1" si="1059"/>
        <v>0.12995736173580352</v>
      </c>
      <c r="V1735" s="30">
        <f ca="1">IF(Riskregister!$E$5="",0,COUNTIF(BF$4:BF$53,"&lt;"&amp;T1735)*IF(U1735&lt;0.5,Riskregister!$K$5+(Riskregister!$L$5-Riskregister!$K$5)*SQRT(U1735/2),Riskregister!$L$5-(Riskregister!$L$5-Riskregister!$K$5)*SQRT((1-U1735)/2)))</f>
        <v>2117672.9831742933</v>
      </c>
      <c r="W1735" s="30">
        <f t="shared" ca="1" si="1060"/>
        <v>6.6721287062881385E-2</v>
      </c>
      <c r="X1735" s="30">
        <f t="shared" ca="1" si="1060"/>
        <v>0.83286532040622996</v>
      </c>
      <c r="Y1735" s="30">
        <f ca="1">IF(Riskregister!$E$6="",0,COUNTIF(BG$4:BG$53,"&lt;"&amp;W1735)*IF(X1735&lt;0.5,Riskregister!$K$6+(Riskregister!$L$6-Riskregister!$K$6)*SQRT(X1735/2),Riskregister!$L$6-(Riskregister!$L$6-Riskregister!$K$6)*SQRT((1-X1735)/2)))</f>
        <v>0</v>
      </c>
      <c r="Z1735" s="30">
        <f t="shared" ca="1" si="1061"/>
        <v>0.78054126561082826</v>
      </c>
      <c r="AA1735" s="30">
        <f t="shared" ca="1" si="1061"/>
        <v>3.720934425997835E-2</v>
      </c>
      <c r="AB1735" s="30">
        <f ca="1">IF(Riskregister!$E$7="",0,COUNTIF(BH$4:BH$53,"&lt;"&amp;Z1735)*IF(AA1735&lt;0.5,Riskregister!$K$7+(Riskregister!$L$7-Riskregister!$K$7)*SQRT(AA1735/2),Riskregister!$L$7-(Riskregister!$L$7-Riskregister!$K$7)*SQRT((1-AA1735)/2)))</f>
        <v>781917.04531104024</v>
      </c>
      <c r="AC1735" s="30">
        <f t="shared" ca="1" si="1062"/>
        <v>0.79572372699933758</v>
      </c>
      <c r="AD1735" s="30">
        <f t="shared" ca="1" si="1062"/>
        <v>0.41182568662353281</v>
      </c>
      <c r="AE1735" s="30">
        <f ca="1">IF(Riskregister!$E$8="",0,COUNTIF(BI$4:BI$53,"&lt;"&amp;AC1735)*IF(AD1735&lt;0.5,Riskregister!$K$8+(Riskregister!$L$8-Riskregister!$K$8)*SQRT(AD1735/2),Riskregister!$L$8-(Riskregister!$L$8-Riskregister!$K$8)*SQRT((1-AD1735)/2)))</f>
        <v>9730992.6350988448</v>
      </c>
      <c r="AF1735" s="30">
        <f t="shared" ca="1" si="1063"/>
        <v>0.25756926382893375</v>
      </c>
      <c r="AG1735" s="30">
        <f t="shared" ca="1" si="1063"/>
        <v>0.2630446019402809</v>
      </c>
      <c r="AH1735" s="30">
        <f>IF(Riskregister!$E$9="",0,COUNTIF(BJ$4:BJ$53,"&lt;"&amp;AF1735)*IF(AG1735&lt;0.5,Riskregister!$K$9+(Riskregister!$L$9-Riskregister!$K$9)*SQRT(AG1735/2),Riskregister!$L$9-(Riskregister!$L$9-Riskregister!$K$9)*SQRT((1-AG1735)/2)))</f>
        <v>0</v>
      </c>
      <c r="AI1735" s="30">
        <f t="shared" ca="1" si="1064"/>
        <v>0.74992868907108035</v>
      </c>
      <c r="AJ1735" s="30">
        <f t="shared" ca="1" si="1064"/>
        <v>0.73555383102090033</v>
      </c>
      <c r="AK1735" s="30">
        <f>IF(Riskregister!$E$10="",0,COUNTIF(BK$4:BK$53,"&lt;"&amp;AI1735)*IF(AJ1735&lt;0.5,Riskregister!$K$10+(Riskregister!$L$10-Riskregister!$K$10)*SQRT(AJ1735/2),Riskregister!$L$10-(Riskregister!$L$10-Riskregister!$K$10)*SQRT((1-AJ1735)/2)))</f>
        <v>0</v>
      </c>
      <c r="AL1735" s="30">
        <f t="shared" ca="1" si="1065"/>
        <v>0.10253078955611272</v>
      </c>
      <c r="AM1735" s="30">
        <f t="shared" ca="1" si="1065"/>
        <v>0.38665073931393446</v>
      </c>
      <c r="AN1735" s="30">
        <f>IF(Riskregister!$E$11="",0,COUNTIF(BL$4:BL$53,"&lt;"&amp;AL1735)*IF(AM1735&lt;0.5,Riskregister!$K$11+(Riskregister!$L$11-Riskregister!$K$11)*SQRT(AM1735/2),Riskregister!$L$11-(Riskregister!$L$11-Riskregister!$K$11)*SQRT((1-AM1735)/2)))</f>
        <v>0</v>
      </c>
      <c r="AO1735" s="30">
        <f t="shared" ca="1" si="1066"/>
        <v>0.55303802911087629</v>
      </c>
      <c r="AP1735" s="30">
        <f t="shared" ca="1" si="1066"/>
        <v>9.8126639783955527E-2</v>
      </c>
      <c r="AQ1735" s="30">
        <f>IF(Riskregister!$E$12="",0,COUNTIF(BM$4:BM$53,"&lt;"&amp;AO1735)*IF(AP1735&lt;0.5,Riskregister!$K$12+(Riskregister!$L$12-Riskregister!$K$12)*SQRT(AP1735/2),Riskregister!$L$12-(Riskregister!$L$12-Riskregister!$K$12)*SQRT((1-AP1735)/2)))</f>
        <v>0</v>
      </c>
      <c r="AR1735" s="30">
        <f t="shared" ca="1" si="1067"/>
        <v>0.81623638429893519</v>
      </c>
      <c r="AS1735" s="30">
        <f t="shared" ca="1" si="1067"/>
        <v>0.48327822956201139</v>
      </c>
      <c r="AT1735" s="30">
        <f>IF(Riskregister!$E$13="",0,COUNTIF(BN$4:BN$53,"&lt;"&amp;AR1735)*IF(AS1735&lt;0.5,Riskregister!$K$13+(Riskregister!$L$13-Riskregister!$K$13)*SQRT(AS1735/2),Riskregister!$L$13-(Riskregister!$L$13-Riskregister!$K$13)*SQRT((1-AS1735)/2)))</f>
        <v>0</v>
      </c>
      <c r="AU1735" s="30">
        <f t="shared" ca="1" si="1068"/>
        <v>1.4067410686827375E-2</v>
      </c>
      <c r="AV1735" s="30">
        <f t="shared" ca="1" si="1068"/>
        <v>0.87774999926317832</v>
      </c>
      <c r="AW1735" s="30">
        <f>IF(Riskregister!$E$14="",0,COUNTIF(BO$4:BO$53,"&lt;"&amp;AU1735)*IF(AV1735&lt;0.5,Riskregister!$K$14+(Riskregister!$L$14-Riskregister!$K$14)*SQRT(AV1735/2),Riskregister!$L$14-(Riskregister!$L$14-Riskregister!$K$14)*SQRT((1-AV1735)/2)))</f>
        <v>0</v>
      </c>
      <c r="AX1735" s="30">
        <f t="shared" ca="1" si="1069"/>
        <v>0.74252424545372131</v>
      </c>
      <c r="AY1735" s="30">
        <f t="shared" ca="1" si="1069"/>
        <v>0.58601350353845039</v>
      </c>
      <c r="AZ1735" s="30">
        <f>IF(Riskregister!$E$15="",0,COUNTIF(BP$4:BP$53,"&lt;"&amp;AX1735)*IF(AY1735&lt;0.5,Riskregister!$K$15+(Riskregister!$L$15-Riskregister!$K$15)*SQRT(AY1735/2),Riskregister!$L$15-(Riskregister!$L$15-Riskregister!$K$15)*SQRT((1-AY1735)/2)))</f>
        <v>0</v>
      </c>
      <c r="BA1735" s="30">
        <f t="shared" ca="1" si="1070"/>
        <v>0.31666766579443817</v>
      </c>
      <c r="BB1735" s="30">
        <f t="shared" ca="1" si="1070"/>
        <v>0.90877690739511185</v>
      </c>
      <c r="BC1735" s="30">
        <f>IF(Riskregister!$E$16="",0,COUNTIF(BQ$4:BQ$53,"&lt;"&amp;BA1735)*IF(BB1735&lt;0.5,Riskregister!$K$16+(Riskregister!$L$16-Riskregister!$K$16)*SQRT(BB1735/2),Riskregister!$L$16-(Riskregister!$L$16-Riskregister!$K$16)*SQRT((1-BB1735)/2)))</f>
        <v>0</v>
      </c>
      <c r="BD1735" s="30">
        <f t="shared" ca="1" si="1071"/>
        <v>12630582.663584178</v>
      </c>
    </row>
    <row r="1736" spans="20:56" x14ac:dyDescent="0.35">
      <c r="T1736" s="30">
        <f t="shared" ca="1" si="1059"/>
        <v>0.85468036582986673</v>
      </c>
      <c r="U1736" s="30">
        <f t="shared" ca="1" si="1059"/>
        <v>0.95895869218603413</v>
      </c>
      <c r="V1736" s="30">
        <f ca="1">IF(Riskregister!$E$5="",0,COUNTIF(BF$4:BF$53,"&lt;"&amp;T1736)*IF(U1736&lt;0.5,Riskregister!$K$5+(Riskregister!$L$5-Riskregister!$K$5)*SQRT(U1736/2),Riskregister!$L$5-(Riskregister!$L$5-Riskregister!$K$5)*SQRT((1-U1736)/2)))</f>
        <v>3213224.1385738947</v>
      </c>
      <c r="W1736" s="30">
        <f t="shared" ca="1" si="1060"/>
        <v>0.53199883000864334</v>
      </c>
      <c r="X1736" s="30">
        <f t="shared" ca="1" si="1060"/>
        <v>0.30629289932185999</v>
      </c>
      <c r="Y1736" s="30">
        <f ca="1">IF(Riskregister!$E$6="",0,COUNTIF(BG$4:BG$53,"&lt;"&amp;W1736)*IF(X1736&lt;0.5,Riskregister!$K$6+(Riskregister!$L$6-Riskregister!$K$6)*SQRT(X1736/2),Riskregister!$L$6-(Riskregister!$L$6-Riskregister!$K$6)*SQRT((1-X1736)/2)))</f>
        <v>1808821.4889068282</v>
      </c>
      <c r="Z1736" s="30">
        <f t="shared" ca="1" si="1061"/>
        <v>0.18407932981401975</v>
      </c>
      <c r="AA1736" s="30">
        <f t="shared" ca="1" si="1061"/>
        <v>0.22155299535370199</v>
      </c>
      <c r="AB1736" s="30">
        <f ca="1">IF(Riskregister!$E$7="",0,COUNTIF(BH$4:BH$53,"&lt;"&amp;Z1736)*IF(AA1736&lt;0.5,Riskregister!$K$7+(Riskregister!$L$7-Riskregister!$K$7)*SQRT(AA1736/2),Riskregister!$L$7-(Riskregister!$L$7-Riskregister!$K$7)*SQRT((1-AA1736)/2)))</f>
        <v>665963.44861654961</v>
      </c>
      <c r="AC1736" s="30">
        <f t="shared" ca="1" si="1062"/>
        <v>0.85404571293463127</v>
      </c>
      <c r="AD1736" s="30">
        <f t="shared" ca="1" si="1062"/>
        <v>0.92517040676776674</v>
      </c>
      <c r="AE1736" s="30">
        <f ca="1">IF(Riskregister!$E$8="",0,COUNTIF(BI$4:BI$53,"&lt;"&amp;AC1736)*IF(AD1736&lt;0.5,Riskregister!$K$8+(Riskregister!$L$8-Riskregister!$K$8)*SQRT(AD1736/2),Riskregister!$L$8-(Riskregister!$L$8-Riskregister!$K$8)*SQRT((1-AD1736)/2)))</f>
        <v>20454417.371639758</v>
      </c>
      <c r="AF1736" s="30">
        <f t="shared" ca="1" si="1063"/>
        <v>0.32779490181819082</v>
      </c>
      <c r="AG1736" s="30">
        <f t="shared" ca="1" si="1063"/>
        <v>0.31778612807710094</v>
      </c>
      <c r="AH1736" s="30">
        <f>IF(Riskregister!$E$9="",0,COUNTIF(BJ$4:BJ$53,"&lt;"&amp;AF1736)*IF(AG1736&lt;0.5,Riskregister!$K$9+(Riskregister!$L$9-Riskregister!$K$9)*SQRT(AG1736/2),Riskregister!$L$9-(Riskregister!$L$9-Riskregister!$K$9)*SQRT((1-AG1736)/2)))</f>
        <v>0</v>
      </c>
      <c r="AI1736" s="30">
        <f t="shared" ca="1" si="1064"/>
        <v>0.46070901553437116</v>
      </c>
      <c r="AJ1736" s="30">
        <f t="shared" ca="1" si="1064"/>
        <v>0.60993596432531672</v>
      </c>
      <c r="AK1736" s="30">
        <f>IF(Riskregister!$E$10="",0,COUNTIF(BK$4:BK$53,"&lt;"&amp;AI1736)*IF(AJ1736&lt;0.5,Riskregister!$K$10+(Riskregister!$L$10-Riskregister!$K$10)*SQRT(AJ1736/2),Riskregister!$L$10-(Riskregister!$L$10-Riskregister!$K$10)*SQRT((1-AJ1736)/2)))</f>
        <v>0</v>
      </c>
      <c r="AL1736" s="30">
        <f t="shared" ca="1" si="1065"/>
        <v>0.59108693969804715</v>
      </c>
      <c r="AM1736" s="30">
        <f t="shared" ca="1" si="1065"/>
        <v>0.94949753694960459</v>
      </c>
      <c r="AN1736" s="30">
        <f>IF(Riskregister!$E$11="",0,COUNTIF(BL$4:BL$53,"&lt;"&amp;AL1736)*IF(AM1736&lt;0.5,Riskregister!$K$11+(Riskregister!$L$11-Riskregister!$K$11)*SQRT(AM1736/2),Riskregister!$L$11-(Riskregister!$L$11-Riskregister!$K$11)*SQRT((1-AM1736)/2)))</f>
        <v>0</v>
      </c>
      <c r="AO1736" s="30">
        <f t="shared" ca="1" si="1066"/>
        <v>0.11651369768240771</v>
      </c>
      <c r="AP1736" s="30">
        <f t="shared" ca="1" si="1066"/>
        <v>0.16163422101534586</v>
      </c>
      <c r="AQ1736" s="30">
        <f>IF(Riskregister!$E$12="",0,COUNTIF(BM$4:BM$53,"&lt;"&amp;AO1736)*IF(AP1736&lt;0.5,Riskregister!$K$12+(Riskregister!$L$12-Riskregister!$K$12)*SQRT(AP1736/2),Riskregister!$L$12-(Riskregister!$L$12-Riskregister!$K$12)*SQRT((1-AP1736)/2)))</f>
        <v>0</v>
      </c>
      <c r="AR1736" s="30">
        <f t="shared" ca="1" si="1067"/>
        <v>0.26726684100570719</v>
      </c>
      <c r="AS1736" s="30">
        <f t="shared" ca="1" si="1067"/>
        <v>0.50912303030782269</v>
      </c>
      <c r="AT1736" s="30">
        <f>IF(Riskregister!$E$13="",0,COUNTIF(BN$4:BN$53,"&lt;"&amp;AR1736)*IF(AS1736&lt;0.5,Riskregister!$K$13+(Riskregister!$L$13-Riskregister!$K$13)*SQRT(AS1736/2),Riskregister!$L$13-(Riskregister!$L$13-Riskregister!$K$13)*SQRT((1-AS1736)/2)))</f>
        <v>0</v>
      </c>
      <c r="AU1736" s="30">
        <f t="shared" ca="1" si="1068"/>
        <v>0.21551742196853185</v>
      </c>
      <c r="AV1736" s="30">
        <f t="shared" ca="1" si="1068"/>
        <v>0.53023801953447458</v>
      </c>
      <c r="AW1736" s="30">
        <f>IF(Riskregister!$E$14="",0,COUNTIF(BO$4:BO$53,"&lt;"&amp;AU1736)*IF(AV1736&lt;0.5,Riskregister!$K$14+(Riskregister!$L$14-Riskregister!$K$14)*SQRT(AV1736/2),Riskregister!$L$14-(Riskregister!$L$14-Riskregister!$K$14)*SQRT((1-AV1736)/2)))</f>
        <v>0</v>
      </c>
      <c r="AX1736" s="30">
        <f t="shared" ca="1" si="1069"/>
        <v>0.68242831300074747</v>
      </c>
      <c r="AY1736" s="30">
        <f t="shared" ca="1" si="1069"/>
        <v>0.89117347901378774</v>
      </c>
      <c r="AZ1736" s="30">
        <f>IF(Riskregister!$E$15="",0,COUNTIF(BP$4:BP$53,"&lt;"&amp;AX1736)*IF(AY1736&lt;0.5,Riskregister!$K$15+(Riskregister!$L$15-Riskregister!$K$15)*SQRT(AY1736/2),Riskregister!$L$15-(Riskregister!$L$15-Riskregister!$K$15)*SQRT((1-AY1736)/2)))</f>
        <v>0</v>
      </c>
      <c r="BA1736" s="30">
        <f t="shared" ca="1" si="1070"/>
        <v>0.58731323001336166</v>
      </c>
      <c r="BB1736" s="30">
        <f t="shared" ca="1" si="1070"/>
        <v>0.58684520300725806</v>
      </c>
      <c r="BC1736" s="30">
        <f>IF(Riskregister!$E$16="",0,COUNTIF(BQ$4:BQ$53,"&lt;"&amp;BA1736)*IF(BB1736&lt;0.5,Riskregister!$K$16+(Riskregister!$L$16-Riskregister!$K$16)*SQRT(BB1736/2),Riskregister!$L$16-(Riskregister!$L$16-Riskregister!$K$16)*SQRT((1-BB1736)/2)))</f>
        <v>0</v>
      </c>
      <c r="BD1736" s="30">
        <f t="shared" ca="1" si="1071"/>
        <v>26142426.447737031</v>
      </c>
    </row>
    <row r="1737" spans="20:56" x14ac:dyDescent="0.35">
      <c r="T1737" s="30">
        <f t="shared" ca="1" si="1059"/>
        <v>0.21506350324250223</v>
      </c>
      <c r="U1737" s="30">
        <f t="shared" ca="1" si="1059"/>
        <v>0.81772127309913356</v>
      </c>
      <c r="V1737" s="30">
        <f ca="1">IF(Riskregister!$E$5="",0,COUNTIF(BF$4:BF$53,"&lt;"&amp;T1737)*IF(U1737&lt;0.5,Riskregister!$K$5+(Riskregister!$L$5-Riskregister!$K$5)*SQRT(U1737/2),Riskregister!$L$5-(Riskregister!$L$5-Riskregister!$K$5)*SQRT((1-U1737)/2)))</f>
        <v>928296.32980975229</v>
      </c>
      <c r="W1737" s="30">
        <f t="shared" ca="1" si="1060"/>
        <v>0.42487324726938214</v>
      </c>
      <c r="X1737" s="30">
        <f t="shared" ca="1" si="1060"/>
        <v>0.87190084662916523</v>
      </c>
      <c r="Y1737" s="30">
        <f ca="1">IF(Riskregister!$E$6="",0,COUNTIF(BG$4:BG$53,"&lt;"&amp;W1737)*IF(X1737&lt;0.5,Riskregister!$K$6+(Riskregister!$L$6-Riskregister!$K$6)*SQRT(X1737/2),Riskregister!$L$6-(Riskregister!$L$6-Riskregister!$K$6)*SQRT((1-X1737)/2)))</f>
        <v>1544455.6789282162</v>
      </c>
      <c r="Z1737" s="30">
        <f t="shared" ca="1" si="1061"/>
        <v>5.1838571577587311E-2</v>
      </c>
      <c r="AA1737" s="30">
        <f t="shared" ca="1" si="1061"/>
        <v>0.75502073287610194</v>
      </c>
      <c r="AB1737" s="30">
        <f ca="1">IF(Riskregister!$E$7="",0,COUNTIF(BH$4:BH$53,"&lt;"&amp;Z1737)*IF(AA1737&lt;0.5,Riskregister!$K$7+(Riskregister!$L$7-Riskregister!$K$7)*SQRT(AA1737/2),Riskregister!$L$7-(Riskregister!$L$7-Riskregister!$K$7)*SQRT((1-AA1737)/2)))</f>
        <v>832515.54998605885</v>
      </c>
      <c r="AC1737" s="30">
        <f t="shared" ca="1" si="1062"/>
        <v>0.20128667187990545</v>
      </c>
      <c r="AD1737" s="30">
        <f t="shared" ca="1" si="1062"/>
        <v>0.34246960088291833</v>
      </c>
      <c r="AE1737" s="30">
        <f ca="1">IF(Riskregister!$E$8="",0,COUNTIF(BI$4:BI$53,"&lt;"&amp;AC1737)*IF(AD1737&lt;0.5,Riskregister!$K$8+(Riskregister!$L$8-Riskregister!$K$8)*SQRT(AD1737/2),Riskregister!$L$8-(Riskregister!$L$8-Riskregister!$K$8)*SQRT((1-AD1737)/2)))</f>
        <v>2244884.7631034167</v>
      </c>
      <c r="AF1737" s="30">
        <f t="shared" ca="1" si="1063"/>
        <v>3.2656733488241496E-2</v>
      </c>
      <c r="AG1737" s="30">
        <f t="shared" ca="1" si="1063"/>
        <v>0.78272601948827969</v>
      </c>
      <c r="AH1737" s="30">
        <f>IF(Riskregister!$E$9="",0,COUNTIF(BJ$4:BJ$53,"&lt;"&amp;AF1737)*IF(AG1737&lt;0.5,Riskregister!$K$9+(Riskregister!$L$9-Riskregister!$K$9)*SQRT(AG1737/2),Riskregister!$L$9-(Riskregister!$L$9-Riskregister!$K$9)*SQRT((1-AG1737)/2)))</f>
        <v>0</v>
      </c>
      <c r="AI1737" s="30">
        <f t="shared" ca="1" si="1064"/>
        <v>0.85639541406616526</v>
      </c>
      <c r="AJ1737" s="30">
        <f t="shared" ca="1" si="1064"/>
        <v>0.40259965320328261</v>
      </c>
      <c r="AK1737" s="30">
        <f>IF(Riskregister!$E$10="",0,COUNTIF(BK$4:BK$53,"&lt;"&amp;AI1737)*IF(AJ1737&lt;0.5,Riskregister!$K$10+(Riskregister!$L$10-Riskregister!$K$10)*SQRT(AJ1737/2),Riskregister!$L$10-(Riskregister!$L$10-Riskregister!$K$10)*SQRT((1-AJ1737)/2)))</f>
        <v>0</v>
      </c>
      <c r="AL1737" s="30">
        <f t="shared" ca="1" si="1065"/>
        <v>0.11649245355220794</v>
      </c>
      <c r="AM1737" s="30">
        <f t="shared" ca="1" si="1065"/>
        <v>0.3706496527769686</v>
      </c>
      <c r="AN1737" s="30">
        <f>IF(Riskregister!$E$11="",0,COUNTIF(BL$4:BL$53,"&lt;"&amp;AL1737)*IF(AM1737&lt;0.5,Riskregister!$K$11+(Riskregister!$L$11-Riskregister!$K$11)*SQRT(AM1737/2),Riskregister!$L$11-(Riskregister!$L$11-Riskregister!$K$11)*SQRT((1-AM1737)/2)))</f>
        <v>0</v>
      </c>
      <c r="AO1737" s="30">
        <f t="shared" ca="1" si="1066"/>
        <v>0.32388130435443974</v>
      </c>
      <c r="AP1737" s="30">
        <f t="shared" ca="1" si="1066"/>
        <v>0.48440997734701285</v>
      </c>
      <c r="AQ1737" s="30">
        <f>IF(Riskregister!$E$12="",0,COUNTIF(BM$4:BM$53,"&lt;"&amp;AO1737)*IF(AP1737&lt;0.5,Riskregister!$K$12+(Riskregister!$L$12-Riskregister!$K$12)*SQRT(AP1737/2),Riskregister!$L$12-(Riskregister!$L$12-Riskregister!$K$12)*SQRT((1-AP1737)/2)))</f>
        <v>0</v>
      </c>
      <c r="AR1737" s="30">
        <f t="shared" ca="1" si="1067"/>
        <v>0.3587400887671891</v>
      </c>
      <c r="AS1737" s="30">
        <f t="shared" ca="1" si="1067"/>
        <v>0.9299488689164116</v>
      </c>
      <c r="AT1737" s="30">
        <f>IF(Riskregister!$E$13="",0,COUNTIF(BN$4:BN$53,"&lt;"&amp;AR1737)*IF(AS1737&lt;0.5,Riskregister!$K$13+(Riskregister!$L$13-Riskregister!$K$13)*SQRT(AS1737/2),Riskregister!$L$13-(Riskregister!$L$13-Riskregister!$K$13)*SQRT((1-AS1737)/2)))</f>
        <v>0</v>
      </c>
      <c r="AU1737" s="30">
        <f t="shared" ca="1" si="1068"/>
        <v>0.9135032747645101</v>
      </c>
      <c r="AV1737" s="30">
        <f t="shared" ca="1" si="1068"/>
        <v>0.34106603943939717</v>
      </c>
      <c r="AW1737" s="30">
        <f>IF(Riskregister!$E$14="",0,COUNTIF(BO$4:BO$53,"&lt;"&amp;AU1737)*IF(AV1737&lt;0.5,Riskregister!$K$14+(Riskregister!$L$14-Riskregister!$K$14)*SQRT(AV1737/2),Riskregister!$L$14-(Riskregister!$L$14-Riskregister!$K$14)*SQRT((1-AV1737)/2)))</f>
        <v>0</v>
      </c>
      <c r="AX1737" s="30">
        <f t="shared" ca="1" si="1069"/>
        <v>0.81856292501919303</v>
      </c>
      <c r="AY1737" s="30">
        <f t="shared" ca="1" si="1069"/>
        <v>0.12003259241600339</v>
      </c>
      <c r="AZ1737" s="30">
        <f>IF(Riskregister!$E$15="",0,COUNTIF(BP$4:BP$53,"&lt;"&amp;AX1737)*IF(AY1737&lt;0.5,Riskregister!$K$15+(Riskregister!$L$15-Riskregister!$K$15)*SQRT(AY1737/2),Riskregister!$L$15-(Riskregister!$L$15-Riskregister!$K$15)*SQRT((1-AY1737)/2)))</f>
        <v>0</v>
      </c>
      <c r="BA1737" s="30">
        <f t="shared" ca="1" si="1070"/>
        <v>0.6626980519522162</v>
      </c>
      <c r="BB1737" s="30">
        <f t="shared" ca="1" si="1070"/>
        <v>0.5415718871821199</v>
      </c>
      <c r="BC1737" s="30">
        <f>IF(Riskregister!$E$16="",0,COUNTIF(BQ$4:BQ$53,"&lt;"&amp;BA1737)*IF(BB1737&lt;0.5,Riskregister!$K$16+(Riskregister!$L$16-Riskregister!$K$16)*SQRT(BB1737/2),Riskregister!$L$16-(Riskregister!$L$16-Riskregister!$K$16)*SQRT((1-BB1737)/2)))</f>
        <v>0</v>
      </c>
      <c r="BD1737" s="30">
        <f t="shared" ca="1" si="1071"/>
        <v>5550152.3218274433</v>
      </c>
    </row>
    <row r="1738" spans="20:56" x14ac:dyDescent="0.35">
      <c r="T1738" s="30">
        <f t="shared" ca="1" si="1059"/>
        <v>0.29071312182589615</v>
      </c>
      <c r="U1738" s="30">
        <f t="shared" ca="1" si="1059"/>
        <v>0.49542745646669217</v>
      </c>
      <c r="V1738" s="30">
        <f ca="1">IF(Riskregister!$E$5="",0,COUNTIF(BF$4:BF$53,"&lt;"&amp;T1738)*IF(U1738&lt;0.5,Riskregister!$K$5+(Riskregister!$L$5-Riskregister!$K$5)*SQRT(U1738/2),Riskregister!$L$5-(Riskregister!$L$5-Riskregister!$K$5)*SQRT((1-U1738)/2)))</f>
        <v>747937.62944076303</v>
      </c>
      <c r="W1738" s="30">
        <f t="shared" ca="1" si="1060"/>
        <v>0.32859407330014145</v>
      </c>
      <c r="X1738" s="30">
        <f t="shared" ca="1" si="1060"/>
        <v>0.25880962661320983</v>
      </c>
      <c r="Y1738" s="30">
        <f ca="1">IF(Riskregister!$E$6="",0,COUNTIF(BG$4:BG$53,"&lt;"&amp;W1738)*IF(X1738&lt;0.5,Riskregister!$K$6+(Riskregister!$L$6-Riskregister!$K$6)*SQRT(X1738/2),Riskregister!$L$6-(Riskregister!$L$6-Riskregister!$K$6)*SQRT((1-X1738)/2)))</f>
        <v>847511.84939999355</v>
      </c>
      <c r="Z1738" s="30">
        <f t="shared" ca="1" si="1061"/>
        <v>0.42493928002509507</v>
      </c>
      <c r="AA1738" s="30">
        <f t="shared" ca="1" si="1061"/>
        <v>0.57966934531136094</v>
      </c>
      <c r="AB1738" s="30">
        <f ca="1">IF(Riskregister!$E$7="",0,COUNTIF(BH$4:BH$53,"&lt;"&amp;Z1738)*IF(AA1738&lt;0.5,Riskregister!$K$7+(Riskregister!$L$7-Riskregister!$K$7)*SQRT(AA1738/2),Riskregister!$L$7-(Riskregister!$L$7-Riskregister!$K$7)*SQRT((1-AA1738)/2)))</f>
        <v>1437280.3660522709</v>
      </c>
      <c r="AC1738" s="30">
        <f t="shared" ca="1" si="1062"/>
        <v>0.19469519718596429</v>
      </c>
      <c r="AD1738" s="30">
        <f t="shared" ca="1" si="1062"/>
        <v>0.4285472624758776</v>
      </c>
      <c r="AE1738" s="30">
        <f ca="1">IF(Riskregister!$E$8="",0,COUNTIF(BI$4:BI$53,"&lt;"&amp;AC1738)*IF(AD1738&lt;0.5,Riskregister!$K$8+(Riskregister!$L$8-Riskregister!$K$8)*SQRT(AD1738/2),Riskregister!$L$8-(Riskregister!$L$8-Riskregister!$K$8)*SQRT((1-AD1738)/2)))</f>
        <v>2475615.8930395013</v>
      </c>
      <c r="AF1738" s="30">
        <f t="shared" ca="1" si="1063"/>
        <v>0.9399907294621046</v>
      </c>
      <c r="AG1738" s="30">
        <f t="shared" ca="1" si="1063"/>
        <v>0.69421269569374056</v>
      </c>
      <c r="AH1738" s="30">
        <f>IF(Riskregister!$E$9="",0,COUNTIF(BJ$4:BJ$53,"&lt;"&amp;AF1738)*IF(AG1738&lt;0.5,Riskregister!$K$9+(Riskregister!$L$9-Riskregister!$K$9)*SQRT(AG1738/2),Riskregister!$L$9-(Riskregister!$L$9-Riskregister!$K$9)*SQRT((1-AG1738)/2)))</f>
        <v>0</v>
      </c>
      <c r="AI1738" s="30">
        <f t="shared" ca="1" si="1064"/>
        <v>0.16446584548844057</v>
      </c>
      <c r="AJ1738" s="30">
        <f t="shared" ca="1" si="1064"/>
        <v>0.98860428092093522</v>
      </c>
      <c r="AK1738" s="30">
        <f>IF(Riskregister!$E$10="",0,COUNTIF(BK$4:BK$53,"&lt;"&amp;AI1738)*IF(AJ1738&lt;0.5,Riskregister!$K$10+(Riskregister!$L$10-Riskregister!$K$10)*SQRT(AJ1738/2),Riskregister!$L$10-(Riskregister!$L$10-Riskregister!$K$10)*SQRT((1-AJ1738)/2)))</f>
        <v>0</v>
      </c>
      <c r="AL1738" s="30">
        <f t="shared" ca="1" si="1065"/>
        <v>0.11968005032469042</v>
      </c>
      <c r="AM1738" s="30">
        <f t="shared" ca="1" si="1065"/>
        <v>0.75981723267314527</v>
      </c>
      <c r="AN1738" s="30">
        <f>IF(Riskregister!$E$11="",0,COUNTIF(BL$4:BL$53,"&lt;"&amp;AL1738)*IF(AM1738&lt;0.5,Riskregister!$K$11+(Riskregister!$L$11-Riskregister!$K$11)*SQRT(AM1738/2),Riskregister!$L$11-(Riskregister!$L$11-Riskregister!$K$11)*SQRT((1-AM1738)/2)))</f>
        <v>0</v>
      </c>
      <c r="AO1738" s="30">
        <f t="shared" ca="1" si="1066"/>
        <v>0.97778955590832917</v>
      </c>
      <c r="AP1738" s="30">
        <f t="shared" ca="1" si="1066"/>
        <v>0.81484359206118984</v>
      </c>
      <c r="AQ1738" s="30">
        <f>IF(Riskregister!$E$12="",0,COUNTIF(BM$4:BM$53,"&lt;"&amp;AO1738)*IF(AP1738&lt;0.5,Riskregister!$K$12+(Riskregister!$L$12-Riskregister!$K$12)*SQRT(AP1738/2),Riskregister!$L$12-(Riskregister!$L$12-Riskregister!$K$12)*SQRT((1-AP1738)/2)))</f>
        <v>0</v>
      </c>
      <c r="AR1738" s="30">
        <f t="shared" ca="1" si="1067"/>
        <v>0.31252796605039568</v>
      </c>
      <c r="AS1738" s="30">
        <f t="shared" ca="1" si="1067"/>
        <v>0.50993483422811003</v>
      </c>
      <c r="AT1738" s="30">
        <f>IF(Riskregister!$E$13="",0,COUNTIF(BN$4:BN$53,"&lt;"&amp;AR1738)*IF(AS1738&lt;0.5,Riskregister!$K$13+(Riskregister!$L$13-Riskregister!$K$13)*SQRT(AS1738/2),Riskregister!$L$13-(Riskregister!$L$13-Riskregister!$K$13)*SQRT((1-AS1738)/2)))</f>
        <v>0</v>
      </c>
      <c r="AU1738" s="30">
        <f t="shared" ca="1" si="1068"/>
        <v>0.93726286951030102</v>
      </c>
      <c r="AV1738" s="30">
        <f t="shared" ca="1" si="1068"/>
        <v>0.5722176874173307</v>
      </c>
      <c r="AW1738" s="30">
        <f>IF(Riskregister!$E$14="",0,COUNTIF(BO$4:BO$53,"&lt;"&amp;AU1738)*IF(AV1738&lt;0.5,Riskregister!$K$14+(Riskregister!$L$14-Riskregister!$K$14)*SQRT(AV1738/2),Riskregister!$L$14-(Riskregister!$L$14-Riskregister!$K$14)*SQRT((1-AV1738)/2)))</f>
        <v>0</v>
      </c>
      <c r="AX1738" s="30">
        <f t="shared" ca="1" si="1069"/>
        <v>8.2612823930136359E-2</v>
      </c>
      <c r="AY1738" s="30">
        <f t="shared" ca="1" si="1069"/>
        <v>4.0994691651762727E-2</v>
      </c>
      <c r="AZ1738" s="30">
        <f>IF(Riskregister!$E$15="",0,COUNTIF(BP$4:BP$53,"&lt;"&amp;AX1738)*IF(AY1738&lt;0.5,Riskregister!$K$15+(Riskregister!$L$15-Riskregister!$K$15)*SQRT(AY1738/2),Riskregister!$L$15-(Riskregister!$L$15-Riskregister!$K$15)*SQRT((1-AY1738)/2)))</f>
        <v>0</v>
      </c>
      <c r="BA1738" s="30">
        <f t="shared" ca="1" si="1070"/>
        <v>0.14948926739985846</v>
      </c>
      <c r="BB1738" s="30">
        <f t="shared" ca="1" si="1070"/>
        <v>0.37594062384313054</v>
      </c>
      <c r="BC1738" s="30">
        <f>IF(Riskregister!$E$16="",0,COUNTIF(BQ$4:BQ$53,"&lt;"&amp;BA1738)*IF(BB1738&lt;0.5,Riskregister!$K$16+(Riskregister!$L$16-Riskregister!$K$16)*SQRT(BB1738/2),Riskregister!$L$16-(Riskregister!$L$16-Riskregister!$K$16)*SQRT((1-BB1738)/2)))</f>
        <v>0</v>
      </c>
      <c r="BD1738" s="30">
        <f t="shared" ca="1" si="1071"/>
        <v>5508345.7379325293</v>
      </c>
    </row>
    <row r="1739" spans="20:56" x14ac:dyDescent="0.35">
      <c r="T1739" s="30">
        <f t="shared" ca="1" si="1059"/>
        <v>4.4822969143822555E-2</v>
      </c>
      <c r="U1739" s="30">
        <f t="shared" ca="1" si="1059"/>
        <v>0.98643869648170213</v>
      </c>
      <c r="V1739" s="30">
        <f ca="1">IF(Riskregister!$E$5="",0,COUNTIF(BF$4:BF$53,"&lt;"&amp;T1739)*IF(U1739&lt;0.5,Riskregister!$K$5+(Riskregister!$L$5-Riskregister!$K$5)*SQRT(U1739/2),Riskregister!$L$5-(Riskregister!$L$5-Riskregister!$K$5)*SQRT((1-U1739)/2)))</f>
        <v>562944.87914973614</v>
      </c>
      <c r="W1739" s="30">
        <f t="shared" ca="1" si="1060"/>
        <v>0.63197445046615885</v>
      </c>
      <c r="X1739" s="30">
        <f t="shared" ca="1" si="1060"/>
        <v>0.46720736846614064</v>
      </c>
      <c r="Y1739" s="30">
        <f ca="1">IF(Riskregister!$E$6="",0,COUNTIF(BG$4:BG$53,"&lt;"&amp;W1739)*IF(X1739&lt;0.5,Riskregister!$K$6+(Riskregister!$L$6-Riskregister!$K$6)*SQRT(X1739/2),Riskregister!$L$6-(Riskregister!$L$6-Riskregister!$K$6)*SQRT((1-X1739)/2)))</f>
        <v>2139972.3410619469</v>
      </c>
      <c r="Z1739" s="30">
        <f t="shared" ca="1" si="1061"/>
        <v>0.41522610602718335</v>
      </c>
      <c r="AA1739" s="30">
        <f t="shared" ca="1" si="1061"/>
        <v>0.59642978308351513</v>
      </c>
      <c r="AB1739" s="30">
        <f ca="1">IF(Riskregister!$E$7="",0,COUNTIF(BH$4:BH$53,"&lt;"&amp;Z1739)*IF(AA1739&lt;0.5,Riskregister!$K$7+(Riskregister!$L$7-Riskregister!$K$7)*SQRT(AA1739/2),Riskregister!$L$7-(Riskregister!$L$7-Riskregister!$K$7)*SQRT((1-AA1739)/2)))</f>
        <v>1456669.5550864218</v>
      </c>
      <c r="AC1739" s="30">
        <f t="shared" ca="1" si="1062"/>
        <v>0.65678332645816317</v>
      </c>
      <c r="AD1739" s="30">
        <f t="shared" ca="1" si="1062"/>
        <v>0.90742355220549531</v>
      </c>
      <c r="AE1739" s="30">
        <f ca="1">IF(Riskregister!$E$8="",0,COUNTIF(BI$4:BI$53,"&lt;"&amp;AC1739)*IF(AD1739&lt;0.5,Riskregister!$K$8+(Riskregister!$L$8-Riskregister!$K$8)*SQRT(AD1739/2),Riskregister!$L$8-(Riskregister!$L$8-Riskregister!$K$8)*SQRT((1-AD1739)/2)))</f>
        <v>11966427.552700821</v>
      </c>
      <c r="AF1739" s="30">
        <f t="shared" ca="1" si="1063"/>
        <v>0.21413943720274231</v>
      </c>
      <c r="AG1739" s="30">
        <f t="shared" ca="1" si="1063"/>
        <v>0.18688674007541617</v>
      </c>
      <c r="AH1739" s="30">
        <f>IF(Riskregister!$E$9="",0,COUNTIF(BJ$4:BJ$53,"&lt;"&amp;AF1739)*IF(AG1739&lt;0.5,Riskregister!$K$9+(Riskregister!$L$9-Riskregister!$K$9)*SQRT(AG1739/2),Riskregister!$L$9-(Riskregister!$L$9-Riskregister!$K$9)*SQRT((1-AG1739)/2)))</f>
        <v>0</v>
      </c>
      <c r="AI1739" s="30">
        <f t="shared" ca="1" si="1064"/>
        <v>0.11560587860154603</v>
      </c>
      <c r="AJ1739" s="30">
        <f t="shared" ca="1" si="1064"/>
        <v>0.41487740058425693</v>
      </c>
      <c r="AK1739" s="30">
        <f>IF(Riskregister!$E$10="",0,COUNTIF(BK$4:BK$53,"&lt;"&amp;AI1739)*IF(AJ1739&lt;0.5,Riskregister!$K$10+(Riskregister!$L$10-Riskregister!$K$10)*SQRT(AJ1739/2),Riskregister!$L$10-(Riskregister!$L$10-Riskregister!$K$10)*SQRT((1-AJ1739)/2)))</f>
        <v>0</v>
      </c>
      <c r="AL1739" s="30">
        <f t="shared" ca="1" si="1065"/>
        <v>5.4564354746229338E-3</v>
      </c>
      <c r="AM1739" s="30">
        <f t="shared" ca="1" si="1065"/>
        <v>0.31966553686687016</v>
      </c>
      <c r="AN1739" s="30">
        <f>IF(Riskregister!$E$11="",0,COUNTIF(BL$4:BL$53,"&lt;"&amp;AL1739)*IF(AM1739&lt;0.5,Riskregister!$K$11+(Riskregister!$L$11-Riskregister!$K$11)*SQRT(AM1739/2),Riskregister!$L$11-(Riskregister!$L$11-Riskregister!$K$11)*SQRT((1-AM1739)/2)))</f>
        <v>0</v>
      </c>
      <c r="AO1739" s="30">
        <f t="shared" ca="1" si="1066"/>
        <v>0.31403774517360827</v>
      </c>
      <c r="AP1739" s="30">
        <f t="shared" ca="1" si="1066"/>
        <v>0.2415944642245923</v>
      </c>
      <c r="AQ1739" s="30">
        <f>IF(Riskregister!$E$12="",0,COUNTIF(BM$4:BM$53,"&lt;"&amp;AO1739)*IF(AP1739&lt;0.5,Riskregister!$K$12+(Riskregister!$L$12-Riskregister!$K$12)*SQRT(AP1739/2),Riskregister!$L$12-(Riskregister!$L$12-Riskregister!$K$12)*SQRT((1-AP1739)/2)))</f>
        <v>0</v>
      </c>
      <c r="AR1739" s="30">
        <f t="shared" ca="1" si="1067"/>
        <v>0.7236793247692711</v>
      </c>
      <c r="AS1739" s="30">
        <f t="shared" ca="1" si="1067"/>
        <v>0.94485087057823991</v>
      </c>
      <c r="AT1739" s="30">
        <f>IF(Riskregister!$E$13="",0,COUNTIF(BN$4:BN$53,"&lt;"&amp;AR1739)*IF(AS1739&lt;0.5,Riskregister!$K$13+(Riskregister!$L$13-Riskregister!$K$13)*SQRT(AS1739/2),Riskregister!$L$13-(Riskregister!$L$13-Riskregister!$K$13)*SQRT((1-AS1739)/2)))</f>
        <v>0</v>
      </c>
      <c r="AU1739" s="30">
        <f t="shared" ca="1" si="1068"/>
        <v>0.37671519689749478</v>
      </c>
      <c r="AV1739" s="30">
        <f t="shared" ca="1" si="1068"/>
        <v>0.39004377879525343</v>
      </c>
      <c r="AW1739" s="30">
        <f>IF(Riskregister!$E$14="",0,COUNTIF(BO$4:BO$53,"&lt;"&amp;AU1739)*IF(AV1739&lt;0.5,Riskregister!$K$14+(Riskregister!$L$14-Riskregister!$K$14)*SQRT(AV1739/2),Riskregister!$L$14-(Riskregister!$L$14-Riskregister!$K$14)*SQRT((1-AV1739)/2)))</f>
        <v>0</v>
      </c>
      <c r="AX1739" s="30">
        <f t="shared" ca="1" si="1069"/>
        <v>8.9046930812691771E-3</v>
      </c>
      <c r="AY1739" s="30">
        <f t="shared" ca="1" si="1069"/>
        <v>0.18349873304352204</v>
      </c>
      <c r="AZ1739" s="30">
        <f>IF(Riskregister!$E$15="",0,COUNTIF(BP$4:BP$53,"&lt;"&amp;AX1739)*IF(AY1739&lt;0.5,Riskregister!$K$15+(Riskregister!$L$15-Riskregister!$K$15)*SQRT(AY1739/2),Riskregister!$L$15-(Riskregister!$L$15-Riskregister!$K$15)*SQRT((1-AY1739)/2)))</f>
        <v>0</v>
      </c>
      <c r="BA1739" s="30">
        <f t="shared" ca="1" si="1070"/>
        <v>0.99549908238699958</v>
      </c>
      <c r="BB1739" s="30">
        <f t="shared" ca="1" si="1070"/>
        <v>0.43113928959422787</v>
      </c>
      <c r="BC1739" s="30">
        <f>IF(Riskregister!$E$16="",0,COUNTIF(BQ$4:BQ$53,"&lt;"&amp;BA1739)*IF(BB1739&lt;0.5,Riskregister!$K$16+(Riskregister!$L$16-Riskregister!$K$16)*SQRT(BB1739/2),Riskregister!$L$16-(Riskregister!$L$16-Riskregister!$K$16)*SQRT((1-BB1739)/2)))</f>
        <v>0</v>
      </c>
      <c r="BD1739" s="30">
        <f t="shared" ca="1" si="1071"/>
        <v>16126014.327998925</v>
      </c>
    </row>
    <row r="1740" spans="20:56" x14ac:dyDescent="0.35">
      <c r="T1740" s="30">
        <f t="shared" ca="1" si="1059"/>
        <v>0.5355169142335291</v>
      </c>
      <c r="U1740" s="30">
        <f t="shared" ca="1" si="1059"/>
        <v>0.65722639538536709</v>
      </c>
      <c r="V1740" s="30">
        <f ca="1">IF(Riskregister!$E$5="",0,COUNTIF(BF$4:BF$53,"&lt;"&amp;T1740)*IF(U1740&lt;0.5,Riskregister!$K$5+(Riskregister!$L$5-Riskregister!$K$5)*SQRT(U1740/2),Riskregister!$L$5-(Riskregister!$L$5-Riskregister!$K$5)*SQRT((1-U1740)/2)))</f>
        <v>1654819.9952523517</v>
      </c>
      <c r="W1740" s="30">
        <f t="shared" ca="1" si="1060"/>
        <v>0.13917590445911876</v>
      </c>
      <c r="X1740" s="30">
        <f t="shared" ca="1" si="1060"/>
        <v>0.68112918908707165</v>
      </c>
      <c r="Y1740" s="30">
        <f ca="1">IF(Riskregister!$E$6="",0,COUNTIF(BG$4:BG$53,"&lt;"&amp;W1740)*IF(X1740&lt;0.5,Riskregister!$K$6+(Riskregister!$L$6-Riskregister!$K$6)*SQRT(X1740/2),Riskregister!$L$6-(Riskregister!$L$6-Riskregister!$K$6)*SQRT((1-X1740)/2)))</f>
        <v>0</v>
      </c>
      <c r="Z1740" s="30">
        <f t="shared" ca="1" si="1061"/>
        <v>0.89665672840741983</v>
      </c>
      <c r="AA1740" s="30">
        <f t="shared" ca="1" si="1061"/>
        <v>0.24171139634899097</v>
      </c>
      <c r="AB1740" s="30">
        <f ca="1">IF(Riskregister!$E$7="",0,COUNTIF(BH$4:BH$53,"&lt;"&amp;Z1740)*IF(AA1740&lt;0.5,Riskregister!$K$7+(Riskregister!$L$7-Riskregister!$K$7)*SQRT(AA1740/2),Riskregister!$L$7-(Riskregister!$L$7-Riskregister!$K$7)*SQRT((1-AA1740)/2)))</f>
        <v>1716750.7150758407</v>
      </c>
      <c r="AC1740" s="30">
        <f t="shared" ca="1" si="1062"/>
        <v>0.87298484863292647</v>
      </c>
      <c r="AD1740" s="30">
        <f t="shared" ca="1" si="1062"/>
        <v>0.68652649821869671</v>
      </c>
      <c r="AE1740" s="30">
        <f ca="1">IF(Riskregister!$E$8="",0,COUNTIF(BI$4:BI$53,"&lt;"&amp;AC1740)*IF(AD1740&lt;0.5,Riskregister!$K$8+(Riskregister!$L$8-Riskregister!$K$8)*SQRT(AD1740/2),Riskregister!$L$8-(Riskregister!$L$8-Riskregister!$K$8)*SQRT((1-AD1740)/2)))</f>
        <v>15696351.754319042</v>
      </c>
      <c r="AF1740" s="30">
        <f t="shared" ca="1" si="1063"/>
        <v>0.35546033036451674</v>
      </c>
      <c r="AG1740" s="30">
        <f t="shared" ca="1" si="1063"/>
        <v>0.33349441505719346</v>
      </c>
      <c r="AH1740" s="30">
        <f>IF(Riskregister!$E$9="",0,COUNTIF(BJ$4:BJ$53,"&lt;"&amp;AF1740)*IF(AG1740&lt;0.5,Riskregister!$K$9+(Riskregister!$L$9-Riskregister!$K$9)*SQRT(AG1740/2),Riskregister!$L$9-(Riskregister!$L$9-Riskregister!$K$9)*SQRT((1-AG1740)/2)))</f>
        <v>0</v>
      </c>
      <c r="AI1740" s="30">
        <f t="shared" ca="1" si="1064"/>
        <v>0.12605121189621715</v>
      </c>
      <c r="AJ1740" s="30">
        <f t="shared" ca="1" si="1064"/>
        <v>0.17612056963483291</v>
      </c>
      <c r="AK1740" s="30">
        <f>IF(Riskregister!$E$10="",0,COUNTIF(BK$4:BK$53,"&lt;"&amp;AI1740)*IF(AJ1740&lt;0.5,Riskregister!$K$10+(Riskregister!$L$10-Riskregister!$K$10)*SQRT(AJ1740/2),Riskregister!$L$10-(Riskregister!$L$10-Riskregister!$K$10)*SQRT((1-AJ1740)/2)))</f>
        <v>0</v>
      </c>
      <c r="AL1740" s="30">
        <f t="shared" ca="1" si="1065"/>
        <v>6.2705748062299116E-2</v>
      </c>
      <c r="AM1740" s="30">
        <f t="shared" ca="1" si="1065"/>
        <v>0.72012008226030155</v>
      </c>
      <c r="AN1740" s="30">
        <f>IF(Riskregister!$E$11="",0,COUNTIF(BL$4:BL$53,"&lt;"&amp;AL1740)*IF(AM1740&lt;0.5,Riskregister!$K$11+(Riskregister!$L$11-Riskregister!$K$11)*SQRT(AM1740/2),Riskregister!$L$11-(Riskregister!$L$11-Riskregister!$K$11)*SQRT((1-AM1740)/2)))</f>
        <v>0</v>
      </c>
      <c r="AO1740" s="30">
        <f t="shared" ca="1" si="1066"/>
        <v>0.9245222209907652</v>
      </c>
      <c r="AP1740" s="30">
        <f t="shared" ca="1" si="1066"/>
        <v>0.95765664412286178</v>
      </c>
      <c r="AQ1740" s="30">
        <f>IF(Riskregister!$E$12="",0,COUNTIF(BM$4:BM$53,"&lt;"&amp;AO1740)*IF(AP1740&lt;0.5,Riskregister!$K$12+(Riskregister!$L$12-Riskregister!$K$12)*SQRT(AP1740/2),Riskregister!$L$12-(Riskregister!$L$12-Riskregister!$K$12)*SQRT((1-AP1740)/2)))</f>
        <v>0</v>
      </c>
      <c r="AR1740" s="30">
        <f t="shared" ca="1" si="1067"/>
        <v>0.51186168468608806</v>
      </c>
      <c r="AS1740" s="30">
        <f t="shared" ca="1" si="1067"/>
        <v>0.70317231124351387</v>
      </c>
      <c r="AT1740" s="30">
        <f>IF(Riskregister!$E$13="",0,COUNTIF(BN$4:BN$53,"&lt;"&amp;AR1740)*IF(AS1740&lt;0.5,Riskregister!$K$13+(Riskregister!$L$13-Riskregister!$K$13)*SQRT(AS1740/2),Riskregister!$L$13-(Riskregister!$L$13-Riskregister!$K$13)*SQRT((1-AS1740)/2)))</f>
        <v>0</v>
      </c>
      <c r="AU1740" s="30">
        <f t="shared" ca="1" si="1068"/>
        <v>0.33173565501112057</v>
      </c>
      <c r="AV1740" s="30">
        <f t="shared" ca="1" si="1068"/>
        <v>0.43457410382838657</v>
      </c>
      <c r="AW1740" s="30">
        <f>IF(Riskregister!$E$14="",0,COUNTIF(BO$4:BO$53,"&lt;"&amp;AU1740)*IF(AV1740&lt;0.5,Riskregister!$K$14+(Riskregister!$L$14-Riskregister!$K$14)*SQRT(AV1740/2),Riskregister!$L$14-(Riskregister!$L$14-Riskregister!$K$14)*SQRT((1-AV1740)/2)))</f>
        <v>0</v>
      </c>
      <c r="AX1740" s="30">
        <f t="shared" ca="1" si="1069"/>
        <v>0.6060315936438031</v>
      </c>
      <c r="AY1740" s="30">
        <f t="shared" ca="1" si="1069"/>
        <v>0.10342587071509646</v>
      </c>
      <c r="AZ1740" s="30">
        <f>IF(Riskregister!$E$15="",0,COUNTIF(BP$4:BP$53,"&lt;"&amp;AX1740)*IF(AY1740&lt;0.5,Riskregister!$K$15+(Riskregister!$L$15-Riskregister!$K$15)*SQRT(AY1740/2),Riskregister!$L$15-(Riskregister!$L$15-Riskregister!$K$15)*SQRT((1-AY1740)/2)))</f>
        <v>0</v>
      </c>
      <c r="BA1740" s="30">
        <f t="shared" ca="1" si="1070"/>
        <v>0.77712177284185679</v>
      </c>
      <c r="BB1740" s="30">
        <f t="shared" ca="1" si="1070"/>
        <v>0.15179903145699314</v>
      </c>
      <c r="BC1740" s="30">
        <f>IF(Riskregister!$E$16="",0,COUNTIF(BQ$4:BQ$53,"&lt;"&amp;BA1740)*IF(BB1740&lt;0.5,Riskregister!$K$16+(Riskregister!$L$16-Riskregister!$K$16)*SQRT(BB1740/2),Riskregister!$L$16-(Riskregister!$L$16-Riskregister!$K$16)*SQRT((1-BB1740)/2)))</f>
        <v>0</v>
      </c>
      <c r="BD1740" s="30">
        <f t="shared" ca="1" si="1071"/>
        <v>19067922.464647233</v>
      </c>
    </row>
    <row r="1741" spans="20:56" x14ac:dyDescent="0.35">
      <c r="T1741" s="30">
        <f t="shared" ca="1" si="1059"/>
        <v>5.6205730559056977E-2</v>
      </c>
      <c r="U1741" s="30">
        <f t="shared" ca="1" si="1059"/>
        <v>0.41751456443308699</v>
      </c>
      <c r="V1741" s="30">
        <f ca="1">IF(Riskregister!$E$5="",0,COUNTIF(BF$4:BF$53,"&lt;"&amp;T1741)*IF(U1741&lt;0.5,Riskregister!$K$5+(Riskregister!$L$5-Riskregister!$K$5)*SQRT(U1741/2),Riskregister!$L$5-(Riskregister!$L$5-Riskregister!$K$5)*SQRT((1-U1741)/2)))</f>
        <v>355604.83858326403</v>
      </c>
      <c r="W1741" s="30">
        <f t="shared" ca="1" si="1060"/>
        <v>0.72978366678197237</v>
      </c>
      <c r="X1741" s="30">
        <f t="shared" ca="1" si="1060"/>
        <v>0.33380807261607848</v>
      </c>
      <c r="Y1741" s="30">
        <f ca="1">IF(Riskregister!$E$6="",0,COUNTIF(BG$4:BG$53,"&lt;"&amp;W1741)*IF(X1741&lt;0.5,Riskregister!$K$6+(Riskregister!$L$6-Riskregister!$K$6)*SQRT(X1741/2),Riskregister!$L$6-(Riskregister!$L$6-Riskregister!$K$6)*SQRT((1-X1741)/2)))</f>
        <v>2806110.0830970388</v>
      </c>
      <c r="Z1741" s="30">
        <f t="shared" ca="1" si="1061"/>
        <v>0.63169938846948781</v>
      </c>
      <c r="AA1741" s="30">
        <f t="shared" ca="1" si="1061"/>
        <v>0.40825266918659864</v>
      </c>
      <c r="AB1741" s="30">
        <f ca="1">IF(Riskregister!$E$7="",0,COUNTIF(BH$4:BH$53,"&lt;"&amp;Z1741)*IF(AA1741&lt;0.5,Riskregister!$K$7+(Riskregister!$L$7-Riskregister!$K$7)*SQRT(AA1741/2),Riskregister!$L$7-(Riskregister!$L$7-Riskregister!$K$7)*SQRT((1-AA1741)/2)))</f>
        <v>1456918.3905764143</v>
      </c>
      <c r="AC1741" s="30">
        <f t="shared" ca="1" si="1062"/>
        <v>0.54203925426237531</v>
      </c>
      <c r="AD1741" s="30">
        <f t="shared" ca="1" si="1062"/>
        <v>0.78629290338411018</v>
      </c>
      <c r="AE1741" s="30">
        <f ca="1">IF(Riskregister!$E$8="",0,COUNTIF(BI$4:BI$53,"&lt;"&amp;AC1741)*IF(AD1741&lt;0.5,Riskregister!$K$8+(Riskregister!$L$8-Riskregister!$K$8)*SQRT(AD1741/2),Riskregister!$L$8-(Riskregister!$L$8-Riskregister!$K$8)*SQRT((1-AD1741)/2)))</f>
        <v>10390926.997854935</v>
      </c>
      <c r="AF1741" s="30">
        <f t="shared" ca="1" si="1063"/>
        <v>0.82933123478992377</v>
      </c>
      <c r="AG1741" s="30">
        <f t="shared" ca="1" si="1063"/>
        <v>0.96752251138207868</v>
      </c>
      <c r="AH1741" s="30">
        <f>IF(Riskregister!$E$9="",0,COUNTIF(BJ$4:BJ$53,"&lt;"&amp;AF1741)*IF(AG1741&lt;0.5,Riskregister!$K$9+(Riskregister!$L$9-Riskregister!$K$9)*SQRT(AG1741/2),Riskregister!$L$9-(Riskregister!$L$9-Riskregister!$K$9)*SQRT((1-AG1741)/2)))</f>
        <v>0</v>
      </c>
      <c r="AI1741" s="30">
        <f t="shared" ca="1" si="1064"/>
        <v>0.84188068968743246</v>
      </c>
      <c r="AJ1741" s="30">
        <f t="shared" ca="1" si="1064"/>
        <v>0.2156502131093182</v>
      </c>
      <c r="AK1741" s="30">
        <f>IF(Riskregister!$E$10="",0,COUNTIF(BK$4:BK$53,"&lt;"&amp;AI1741)*IF(AJ1741&lt;0.5,Riskregister!$K$10+(Riskregister!$L$10-Riskregister!$K$10)*SQRT(AJ1741/2),Riskregister!$L$10-(Riskregister!$L$10-Riskregister!$K$10)*SQRT((1-AJ1741)/2)))</f>
        <v>0</v>
      </c>
      <c r="AL1741" s="30">
        <f t="shared" ca="1" si="1065"/>
        <v>0.88344638348156901</v>
      </c>
      <c r="AM1741" s="30">
        <f t="shared" ca="1" si="1065"/>
        <v>0.13565808681675073</v>
      </c>
      <c r="AN1741" s="30">
        <f>IF(Riskregister!$E$11="",0,COUNTIF(BL$4:BL$53,"&lt;"&amp;AL1741)*IF(AM1741&lt;0.5,Riskregister!$K$11+(Riskregister!$L$11-Riskregister!$K$11)*SQRT(AM1741/2),Riskregister!$L$11-(Riskregister!$L$11-Riskregister!$K$11)*SQRT((1-AM1741)/2)))</f>
        <v>0</v>
      </c>
      <c r="AO1741" s="30">
        <f t="shared" ca="1" si="1066"/>
        <v>0.61183875098429286</v>
      </c>
      <c r="AP1741" s="30">
        <f t="shared" ca="1" si="1066"/>
        <v>0.83036134403948014</v>
      </c>
      <c r="AQ1741" s="30">
        <f>IF(Riskregister!$E$12="",0,COUNTIF(BM$4:BM$53,"&lt;"&amp;AO1741)*IF(AP1741&lt;0.5,Riskregister!$K$12+(Riskregister!$L$12-Riskregister!$K$12)*SQRT(AP1741/2),Riskregister!$L$12-(Riskregister!$L$12-Riskregister!$K$12)*SQRT((1-AP1741)/2)))</f>
        <v>0</v>
      </c>
      <c r="AR1741" s="30">
        <f t="shared" ca="1" si="1067"/>
        <v>0.2424799547940133</v>
      </c>
      <c r="AS1741" s="30">
        <f t="shared" ca="1" si="1067"/>
        <v>0.80563129513654808</v>
      </c>
      <c r="AT1741" s="30">
        <f>IF(Riskregister!$E$13="",0,COUNTIF(BN$4:BN$53,"&lt;"&amp;AR1741)*IF(AS1741&lt;0.5,Riskregister!$K$13+(Riskregister!$L$13-Riskregister!$K$13)*SQRT(AS1741/2),Riskregister!$L$13-(Riskregister!$L$13-Riskregister!$K$13)*SQRT((1-AS1741)/2)))</f>
        <v>0</v>
      </c>
      <c r="AU1741" s="30">
        <f t="shared" ca="1" si="1068"/>
        <v>0.12760411885665957</v>
      </c>
      <c r="AV1741" s="30">
        <f t="shared" ca="1" si="1068"/>
        <v>0.13652700984838018</v>
      </c>
      <c r="AW1741" s="30">
        <f>IF(Riskregister!$E$14="",0,COUNTIF(BO$4:BO$53,"&lt;"&amp;AU1741)*IF(AV1741&lt;0.5,Riskregister!$K$14+(Riskregister!$L$14-Riskregister!$K$14)*SQRT(AV1741/2),Riskregister!$L$14-(Riskregister!$L$14-Riskregister!$K$14)*SQRT((1-AV1741)/2)))</f>
        <v>0</v>
      </c>
      <c r="AX1741" s="30">
        <f t="shared" ca="1" si="1069"/>
        <v>0.26457843412755488</v>
      </c>
      <c r="AY1741" s="30">
        <f t="shared" ca="1" si="1069"/>
        <v>0.24583945620874359</v>
      </c>
      <c r="AZ1741" s="30">
        <f>IF(Riskregister!$E$15="",0,COUNTIF(BP$4:BP$53,"&lt;"&amp;AX1741)*IF(AY1741&lt;0.5,Riskregister!$K$15+(Riskregister!$L$15-Riskregister!$K$15)*SQRT(AY1741/2),Riskregister!$L$15-(Riskregister!$L$15-Riskregister!$K$15)*SQRT((1-AY1741)/2)))</f>
        <v>0</v>
      </c>
      <c r="BA1741" s="30">
        <f t="shared" ca="1" si="1070"/>
        <v>0.19299046596672564</v>
      </c>
      <c r="BB1741" s="30">
        <f t="shared" ca="1" si="1070"/>
        <v>0.9991483926469269</v>
      </c>
      <c r="BC1741" s="30">
        <f>IF(Riskregister!$E$16="",0,COUNTIF(BQ$4:BQ$53,"&lt;"&amp;BA1741)*IF(BB1741&lt;0.5,Riskregister!$K$16+(Riskregister!$L$16-Riskregister!$K$16)*SQRT(BB1741/2),Riskregister!$L$16-(Riskregister!$L$16-Riskregister!$K$16)*SQRT((1-BB1741)/2)))</f>
        <v>0</v>
      </c>
      <c r="BD1741" s="30">
        <f t="shared" ca="1" si="1071"/>
        <v>15009560.310111653</v>
      </c>
    </row>
    <row r="1742" spans="20:56" x14ac:dyDescent="0.35">
      <c r="T1742" s="30">
        <f t="shared" ca="1" si="1059"/>
        <v>0.55851952149949868</v>
      </c>
      <c r="U1742" s="30">
        <f t="shared" ca="1" si="1059"/>
        <v>0.13985439159685176</v>
      </c>
      <c r="V1742" s="30">
        <f ca="1">IF(Riskregister!$E$5="",0,COUNTIF(BF$4:BF$53,"&lt;"&amp;T1742)*IF(U1742&lt;0.5,Riskregister!$K$5+(Riskregister!$L$5-Riskregister!$K$5)*SQRT(U1742/2),Riskregister!$L$5-(Riskregister!$L$5-Riskregister!$K$5)*SQRT((1-U1742)/2)))</f>
        <v>1075987.5149485539</v>
      </c>
      <c r="W1742" s="30">
        <f t="shared" ca="1" si="1060"/>
        <v>0.5657494136537049</v>
      </c>
      <c r="X1742" s="30">
        <f t="shared" ca="1" si="1060"/>
        <v>0.84348154471150871</v>
      </c>
      <c r="Y1742" s="30">
        <f ca="1">IF(Riskregister!$E$6="",0,COUNTIF(BG$4:BG$53,"&lt;"&amp;W1742)*IF(X1742&lt;0.5,Riskregister!$K$6+(Riskregister!$L$6-Riskregister!$K$6)*SQRT(X1742/2),Riskregister!$L$6-(Riskregister!$L$6-Riskregister!$K$6)*SQRT((1-X1742)/2)))</f>
        <v>2992905.3717403598</v>
      </c>
      <c r="Z1742" s="30">
        <f t="shared" ca="1" si="1061"/>
        <v>0.68484947446886502</v>
      </c>
      <c r="AA1742" s="30">
        <f t="shared" ca="1" si="1061"/>
        <v>0.97068068429317156</v>
      </c>
      <c r="AB1742" s="30">
        <f ca="1">IF(Riskregister!$E$7="",0,COUNTIF(BH$4:BH$53,"&lt;"&amp;Z1742)*IF(AA1742&lt;0.5,Riskregister!$K$7+(Riskregister!$L$7-Riskregister!$K$7)*SQRT(AA1742/2),Riskregister!$L$7-(Riskregister!$L$7-Riskregister!$K$7)*SQRT((1-AA1742)/2)))</f>
        <v>2503361.1686492832</v>
      </c>
      <c r="AC1742" s="30">
        <f t="shared" ca="1" si="1062"/>
        <v>0.238614840948012</v>
      </c>
      <c r="AD1742" s="30">
        <f t="shared" ca="1" si="1062"/>
        <v>0.40584258186031985</v>
      </c>
      <c r="AE1742" s="30">
        <f ca="1">IF(Riskregister!$E$8="",0,COUNTIF(BI$4:BI$53,"&lt;"&amp;AC1742)*IF(AD1742&lt;0.5,Riskregister!$K$8+(Riskregister!$L$8-Riskregister!$K$8)*SQRT(AD1742/2),Riskregister!$L$8-(Riskregister!$L$8-Riskregister!$K$8)*SQRT((1-AD1742)/2)))</f>
        <v>4834397.8635207312</v>
      </c>
      <c r="AF1742" s="30">
        <f t="shared" ca="1" si="1063"/>
        <v>6.0180160081709011E-2</v>
      </c>
      <c r="AG1742" s="30">
        <f t="shared" ca="1" si="1063"/>
        <v>9.0881309563061841E-2</v>
      </c>
      <c r="AH1742" s="30">
        <f>IF(Riskregister!$E$9="",0,COUNTIF(BJ$4:BJ$53,"&lt;"&amp;AF1742)*IF(AG1742&lt;0.5,Riskregister!$K$9+(Riskregister!$L$9-Riskregister!$K$9)*SQRT(AG1742/2),Riskregister!$L$9-(Riskregister!$L$9-Riskregister!$K$9)*SQRT((1-AG1742)/2)))</f>
        <v>0</v>
      </c>
      <c r="AI1742" s="30">
        <f t="shared" ca="1" si="1064"/>
        <v>0.40771080313208552</v>
      </c>
      <c r="AJ1742" s="30">
        <f t="shared" ca="1" si="1064"/>
        <v>0.62600078254502944</v>
      </c>
      <c r="AK1742" s="30">
        <f>IF(Riskregister!$E$10="",0,COUNTIF(BK$4:BK$53,"&lt;"&amp;AI1742)*IF(AJ1742&lt;0.5,Riskregister!$K$10+(Riskregister!$L$10-Riskregister!$K$10)*SQRT(AJ1742/2),Riskregister!$L$10-(Riskregister!$L$10-Riskregister!$K$10)*SQRT((1-AJ1742)/2)))</f>
        <v>0</v>
      </c>
      <c r="AL1742" s="30">
        <f t="shared" ca="1" si="1065"/>
        <v>0.20579072103082519</v>
      </c>
      <c r="AM1742" s="30">
        <f t="shared" ca="1" si="1065"/>
        <v>0.23857401143473422</v>
      </c>
      <c r="AN1742" s="30">
        <f>IF(Riskregister!$E$11="",0,COUNTIF(BL$4:BL$53,"&lt;"&amp;AL1742)*IF(AM1742&lt;0.5,Riskregister!$K$11+(Riskregister!$L$11-Riskregister!$K$11)*SQRT(AM1742/2),Riskregister!$L$11-(Riskregister!$L$11-Riskregister!$K$11)*SQRT((1-AM1742)/2)))</f>
        <v>0</v>
      </c>
      <c r="AO1742" s="30">
        <f t="shared" ca="1" si="1066"/>
        <v>0.6234733524934406</v>
      </c>
      <c r="AP1742" s="30">
        <f t="shared" ca="1" si="1066"/>
        <v>0.60063535599377826</v>
      </c>
      <c r="AQ1742" s="30">
        <f>IF(Riskregister!$E$12="",0,COUNTIF(BM$4:BM$53,"&lt;"&amp;AO1742)*IF(AP1742&lt;0.5,Riskregister!$K$12+(Riskregister!$L$12-Riskregister!$K$12)*SQRT(AP1742/2),Riskregister!$L$12-(Riskregister!$L$12-Riskregister!$K$12)*SQRT((1-AP1742)/2)))</f>
        <v>0</v>
      </c>
      <c r="AR1742" s="30">
        <f t="shared" ca="1" si="1067"/>
        <v>0.13510231752355617</v>
      </c>
      <c r="AS1742" s="30">
        <f t="shared" ca="1" si="1067"/>
        <v>0.49016701936281726</v>
      </c>
      <c r="AT1742" s="30">
        <f>IF(Riskregister!$E$13="",0,COUNTIF(BN$4:BN$53,"&lt;"&amp;AR1742)*IF(AS1742&lt;0.5,Riskregister!$K$13+(Riskregister!$L$13-Riskregister!$K$13)*SQRT(AS1742/2),Riskregister!$L$13-(Riskregister!$L$13-Riskregister!$K$13)*SQRT((1-AS1742)/2)))</f>
        <v>0</v>
      </c>
      <c r="AU1742" s="30">
        <f t="shared" ca="1" si="1068"/>
        <v>0.77721538955314762</v>
      </c>
      <c r="AV1742" s="30">
        <f t="shared" ca="1" si="1068"/>
        <v>0.51452146180249692</v>
      </c>
      <c r="AW1742" s="30">
        <f>IF(Riskregister!$E$14="",0,COUNTIF(BO$4:BO$53,"&lt;"&amp;AU1742)*IF(AV1742&lt;0.5,Riskregister!$K$14+(Riskregister!$L$14-Riskregister!$K$14)*SQRT(AV1742/2),Riskregister!$L$14-(Riskregister!$L$14-Riskregister!$K$14)*SQRT((1-AV1742)/2)))</f>
        <v>0</v>
      </c>
      <c r="AX1742" s="30">
        <f t="shared" ca="1" si="1069"/>
        <v>0.55774424491884822</v>
      </c>
      <c r="AY1742" s="30">
        <f t="shared" ca="1" si="1069"/>
        <v>0.86086591266144896</v>
      </c>
      <c r="AZ1742" s="30">
        <f>IF(Riskregister!$E$15="",0,COUNTIF(BP$4:BP$53,"&lt;"&amp;AX1742)*IF(AY1742&lt;0.5,Riskregister!$K$15+(Riskregister!$L$15-Riskregister!$K$15)*SQRT(AY1742/2),Riskregister!$L$15-(Riskregister!$L$15-Riskregister!$K$15)*SQRT((1-AY1742)/2)))</f>
        <v>0</v>
      </c>
      <c r="BA1742" s="30">
        <f t="shared" ca="1" si="1070"/>
        <v>0.37493323112019861</v>
      </c>
      <c r="BB1742" s="30">
        <f t="shared" ca="1" si="1070"/>
        <v>0.84354887844092685</v>
      </c>
      <c r="BC1742" s="30">
        <f>IF(Riskregister!$E$16="",0,COUNTIF(BQ$4:BQ$53,"&lt;"&amp;BA1742)*IF(BB1742&lt;0.5,Riskregister!$K$16+(Riskregister!$L$16-Riskregister!$K$16)*SQRT(BB1742/2),Riskregister!$L$16-(Riskregister!$L$16-Riskregister!$K$16)*SQRT((1-BB1742)/2)))</f>
        <v>0</v>
      </c>
      <c r="BD1742" s="30">
        <f t="shared" ca="1" si="1071"/>
        <v>11406651.918858927</v>
      </c>
    </row>
    <row r="1743" spans="20:56" x14ac:dyDescent="0.35">
      <c r="T1743" s="30">
        <f t="shared" ca="1" si="1059"/>
        <v>0.93114383707621939</v>
      </c>
      <c r="U1743" s="30">
        <f t="shared" ca="1" si="1059"/>
        <v>0.46927919041023047</v>
      </c>
      <c r="V1743" s="30">
        <f ca="1">IF(Riskregister!$E$5="",0,COUNTIF(BF$4:BF$53,"&lt;"&amp;T1743)*IF(U1743&lt;0.5,Riskregister!$K$5+(Riskregister!$L$5-Riskregister!$K$5)*SQRT(U1743/2),Riskregister!$L$5-(Riskregister!$L$5-Riskregister!$K$5)*SQRT((1-U1743)/2)))</f>
        <v>2575847.7589270677</v>
      </c>
      <c r="W1743" s="30">
        <f t="shared" ca="1" si="1060"/>
        <v>0.90572642348777344</v>
      </c>
      <c r="X1743" s="30">
        <f t="shared" ca="1" si="1060"/>
        <v>0.25342863316093545</v>
      </c>
      <c r="Y1743" s="30">
        <f ca="1">IF(Riskregister!$E$6="",0,COUNTIF(BG$4:BG$53,"&lt;"&amp;W1743)*IF(X1743&lt;0.5,Riskregister!$K$6+(Riskregister!$L$6-Riskregister!$K$6)*SQRT(X1743/2),Riskregister!$L$6-(Riskregister!$L$6-Riskregister!$K$6)*SQRT((1-X1743)/2)))</f>
        <v>3362980.7200857848</v>
      </c>
      <c r="Z1743" s="30">
        <f t="shared" ca="1" si="1061"/>
        <v>0.6742055519608654</v>
      </c>
      <c r="AA1743" s="30">
        <f t="shared" ca="1" si="1061"/>
        <v>0.43298063233087547</v>
      </c>
      <c r="AB1743" s="30">
        <f ca="1">IF(Riskregister!$E$7="",0,COUNTIF(BH$4:BH$53,"&lt;"&amp;Z1743)*IF(AA1743&lt;0.5,Riskregister!$K$7+(Riskregister!$L$7-Riskregister!$K$7)*SQRT(AA1743/2),Riskregister!$L$7-(Riskregister!$L$7-Riskregister!$K$7)*SQRT((1-AA1743)/2)))</f>
        <v>1489948.7369101471</v>
      </c>
      <c r="AC1743" s="30">
        <f t="shared" ca="1" si="1062"/>
        <v>0.43293249552854052</v>
      </c>
      <c r="AD1743" s="30">
        <f t="shared" ca="1" si="1062"/>
        <v>0.72897591970619779</v>
      </c>
      <c r="AE1743" s="30">
        <f ca="1">IF(Riskregister!$E$8="",0,COUNTIF(BI$4:BI$53,"&lt;"&amp;AC1743)*IF(AD1743&lt;0.5,Riskregister!$K$8+(Riskregister!$L$8-Riskregister!$K$8)*SQRT(AD1743/2),Riskregister!$L$8-(Riskregister!$L$8-Riskregister!$K$8)*SQRT((1-AD1743)/2)))</f>
        <v>6539675.7569007808</v>
      </c>
      <c r="AF1743" s="30">
        <f t="shared" ca="1" si="1063"/>
        <v>0.41089298092856774</v>
      </c>
      <c r="AG1743" s="30">
        <f t="shared" ca="1" si="1063"/>
        <v>0.91490953574579614</v>
      </c>
      <c r="AH1743" s="30">
        <f>IF(Riskregister!$E$9="",0,COUNTIF(BJ$4:BJ$53,"&lt;"&amp;AF1743)*IF(AG1743&lt;0.5,Riskregister!$K$9+(Riskregister!$L$9-Riskregister!$K$9)*SQRT(AG1743/2),Riskregister!$L$9-(Riskregister!$L$9-Riskregister!$K$9)*SQRT((1-AG1743)/2)))</f>
        <v>0</v>
      </c>
      <c r="AI1743" s="30">
        <f t="shared" ca="1" si="1064"/>
        <v>7.8597938569469283E-2</v>
      </c>
      <c r="AJ1743" s="30">
        <f t="shared" ca="1" si="1064"/>
        <v>0.43852106719712425</v>
      </c>
      <c r="AK1743" s="30">
        <f>IF(Riskregister!$E$10="",0,COUNTIF(BK$4:BK$53,"&lt;"&amp;AI1743)*IF(AJ1743&lt;0.5,Riskregister!$K$10+(Riskregister!$L$10-Riskregister!$K$10)*SQRT(AJ1743/2),Riskregister!$L$10-(Riskregister!$L$10-Riskregister!$K$10)*SQRT((1-AJ1743)/2)))</f>
        <v>0</v>
      </c>
      <c r="AL1743" s="30">
        <f t="shared" ca="1" si="1065"/>
        <v>0.77028637185974347</v>
      </c>
      <c r="AM1743" s="30">
        <f t="shared" ca="1" si="1065"/>
        <v>0.88395590667637902</v>
      </c>
      <c r="AN1743" s="30">
        <f>IF(Riskregister!$E$11="",0,COUNTIF(BL$4:BL$53,"&lt;"&amp;AL1743)*IF(AM1743&lt;0.5,Riskregister!$K$11+(Riskregister!$L$11-Riskregister!$K$11)*SQRT(AM1743/2),Riskregister!$L$11-(Riskregister!$L$11-Riskregister!$K$11)*SQRT((1-AM1743)/2)))</f>
        <v>0</v>
      </c>
      <c r="AO1743" s="30">
        <f t="shared" ca="1" si="1066"/>
        <v>0.32383861971459238</v>
      </c>
      <c r="AP1743" s="30">
        <f t="shared" ca="1" si="1066"/>
        <v>0.5640150019468434</v>
      </c>
      <c r="AQ1743" s="30">
        <f>IF(Riskregister!$E$12="",0,COUNTIF(BM$4:BM$53,"&lt;"&amp;AO1743)*IF(AP1743&lt;0.5,Riskregister!$K$12+(Riskregister!$L$12-Riskregister!$K$12)*SQRT(AP1743/2),Riskregister!$L$12-(Riskregister!$L$12-Riskregister!$K$12)*SQRT((1-AP1743)/2)))</f>
        <v>0</v>
      </c>
      <c r="AR1743" s="30">
        <f t="shared" ca="1" si="1067"/>
        <v>0.6173268080305192</v>
      </c>
      <c r="AS1743" s="30">
        <f t="shared" ca="1" si="1067"/>
        <v>0.85585809023701287</v>
      </c>
      <c r="AT1743" s="30">
        <f>IF(Riskregister!$E$13="",0,COUNTIF(BN$4:BN$53,"&lt;"&amp;AR1743)*IF(AS1743&lt;0.5,Riskregister!$K$13+(Riskregister!$L$13-Riskregister!$K$13)*SQRT(AS1743/2),Riskregister!$L$13-(Riskregister!$L$13-Riskregister!$K$13)*SQRT((1-AS1743)/2)))</f>
        <v>0</v>
      </c>
      <c r="AU1743" s="30">
        <f t="shared" ca="1" si="1068"/>
        <v>0.24387981127920133</v>
      </c>
      <c r="AV1743" s="30">
        <f t="shared" ca="1" si="1068"/>
        <v>0.41524004308815188</v>
      </c>
      <c r="AW1743" s="30">
        <f>IF(Riskregister!$E$14="",0,COUNTIF(BO$4:BO$53,"&lt;"&amp;AU1743)*IF(AV1743&lt;0.5,Riskregister!$K$14+(Riskregister!$L$14-Riskregister!$K$14)*SQRT(AV1743/2),Riskregister!$L$14-(Riskregister!$L$14-Riskregister!$K$14)*SQRT((1-AV1743)/2)))</f>
        <v>0</v>
      </c>
      <c r="AX1743" s="30">
        <f t="shared" ca="1" si="1069"/>
        <v>0.29056841198937722</v>
      </c>
      <c r="AY1743" s="30">
        <f t="shared" ca="1" si="1069"/>
        <v>0.80399282075546197</v>
      </c>
      <c r="AZ1743" s="30">
        <f>IF(Riskregister!$E$15="",0,COUNTIF(BP$4:BP$53,"&lt;"&amp;AX1743)*IF(AY1743&lt;0.5,Riskregister!$K$15+(Riskregister!$L$15-Riskregister!$K$15)*SQRT(AY1743/2),Riskregister!$L$15-(Riskregister!$L$15-Riskregister!$K$15)*SQRT((1-AY1743)/2)))</f>
        <v>0</v>
      </c>
      <c r="BA1743" s="30">
        <f t="shared" ca="1" si="1070"/>
        <v>0.75021199706254937</v>
      </c>
      <c r="BB1743" s="30">
        <f t="shared" ca="1" si="1070"/>
        <v>0.95558826911219952</v>
      </c>
      <c r="BC1743" s="30">
        <f>IF(Riskregister!$E$16="",0,COUNTIF(BQ$4:BQ$53,"&lt;"&amp;BA1743)*IF(BB1743&lt;0.5,Riskregister!$K$16+(Riskregister!$L$16-Riskregister!$K$16)*SQRT(BB1743/2),Riskregister!$L$16-(Riskregister!$L$16-Riskregister!$K$16)*SQRT((1-BB1743)/2)))</f>
        <v>0</v>
      </c>
      <c r="BD1743" s="30">
        <f t="shared" ca="1" si="1071"/>
        <v>13968452.97282378</v>
      </c>
    </row>
    <row r="1744" spans="20:56" x14ac:dyDescent="0.35">
      <c r="T1744" s="30">
        <f t="shared" ref="T1744:U1763" ca="1" si="1072">RAND()</f>
        <v>0.47535941180078389</v>
      </c>
      <c r="U1744" s="30">
        <f t="shared" ca="1" si="1072"/>
        <v>0.47110306294364757</v>
      </c>
      <c r="V1744" s="30">
        <f ca="1">IF(Riskregister!$E$5="",0,COUNTIF(BF$4:BF$53,"&lt;"&amp;T1744)*IF(U1744&lt;0.5,Riskregister!$K$5+(Riskregister!$L$5-Riskregister!$K$5)*SQRT(U1744/2),Riskregister!$L$5-(Riskregister!$L$5-Riskregister!$K$5)*SQRT((1-U1744)/2)))</f>
        <v>1105204.2934134351</v>
      </c>
      <c r="W1744" s="30">
        <f t="shared" ref="W1744:X1763" ca="1" si="1073">RAND()</f>
        <v>0.72804596313866343</v>
      </c>
      <c r="X1744" s="30">
        <f t="shared" ca="1" si="1073"/>
        <v>0.59006714214858458</v>
      </c>
      <c r="Y1744" s="30">
        <f ca="1">IF(Riskregister!$E$6="",0,COUNTIF(BG$4:BG$53,"&lt;"&amp;W1744)*IF(X1744&lt;0.5,Riskregister!$K$6+(Riskregister!$L$6-Riskregister!$K$6)*SQRT(X1744/2),Riskregister!$L$6-(Riskregister!$L$6-Riskregister!$K$6)*SQRT((1-X1744)/2)))</f>
        <v>3555246.2153677647</v>
      </c>
      <c r="Z1744" s="30">
        <f t="shared" ref="Z1744:AA1763" ca="1" si="1074">RAND()</f>
        <v>8.0490099611865706E-2</v>
      </c>
      <c r="AA1744" s="30">
        <f t="shared" ca="1" si="1074"/>
        <v>4.249283747678323E-2</v>
      </c>
      <c r="AB1744" s="30">
        <f ca="1">IF(Riskregister!$E$7="",0,COUNTIF(BH$4:BH$53,"&lt;"&amp;Z1744)*IF(AA1744&lt;0.5,Riskregister!$K$7+(Riskregister!$L$7-Riskregister!$K$7)*SQRT(AA1744/2),Riskregister!$L$7-(Riskregister!$L$7-Riskregister!$K$7)*SQRT((1-AA1744)/2)))</f>
        <v>303049.58888895047</v>
      </c>
      <c r="AC1744" s="30">
        <f t="shared" ref="AC1744:AD1763" ca="1" si="1075">RAND()</f>
        <v>0.67935796079602362</v>
      </c>
      <c r="AD1744" s="30">
        <f t="shared" ca="1" si="1075"/>
        <v>2.2113464874431443E-3</v>
      </c>
      <c r="AE1744" s="30">
        <f ca="1">IF(Riskregister!$E$8="",0,COUNTIF(BI$4:BI$53,"&lt;"&amp;AC1744)*IF(AD1744&lt;0.5,Riskregister!$K$8+(Riskregister!$L$8-Riskregister!$K$8)*SQRT(AD1744/2),Riskregister!$L$8-(Riskregister!$L$8-Riskregister!$K$8)*SQRT((1-AD1744)/2)))</f>
        <v>1368848.4804116206</v>
      </c>
      <c r="AF1744" s="30">
        <f t="shared" ref="AF1744:AG1763" ca="1" si="1076">RAND()</f>
        <v>0.73291607806155934</v>
      </c>
      <c r="AG1744" s="30">
        <f t="shared" ca="1" si="1076"/>
        <v>0.22949400149992982</v>
      </c>
      <c r="AH1744" s="30">
        <f>IF(Riskregister!$E$9="",0,COUNTIF(BJ$4:BJ$53,"&lt;"&amp;AF1744)*IF(AG1744&lt;0.5,Riskregister!$K$9+(Riskregister!$L$9-Riskregister!$K$9)*SQRT(AG1744/2),Riskregister!$L$9-(Riskregister!$L$9-Riskregister!$K$9)*SQRT((1-AG1744)/2)))</f>
        <v>0</v>
      </c>
      <c r="AI1744" s="30">
        <f t="shared" ref="AI1744:AJ1763" ca="1" si="1077">RAND()</f>
        <v>0.43304199689951839</v>
      </c>
      <c r="AJ1744" s="30">
        <f t="shared" ca="1" si="1077"/>
        <v>0.70771491152067323</v>
      </c>
      <c r="AK1744" s="30">
        <f>IF(Riskregister!$E$10="",0,COUNTIF(BK$4:BK$53,"&lt;"&amp;AI1744)*IF(AJ1744&lt;0.5,Riskregister!$K$10+(Riskregister!$L$10-Riskregister!$K$10)*SQRT(AJ1744/2),Riskregister!$L$10-(Riskregister!$L$10-Riskregister!$K$10)*SQRT((1-AJ1744)/2)))</f>
        <v>0</v>
      </c>
      <c r="AL1744" s="30">
        <f t="shared" ref="AL1744:AM1763" ca="1" si="1078">RAND()</f>
        <v>0.39078117697816106</v>
      </c>
      <c r="AM1744" s="30">
        <f t="shared" ca="1" si="1078"/>
        <v>0.21354821427760862</v>
      </c>
      <c r="AN1744" s="30">
        <f>IF(Riskregister!$E$11="",0,COUNTIF(BL$4:BL$53,"&lt;"&amp;AL1744)*IF(AM1744&lt;0.5,Riskregister!$K$11+(Riskregister!$L$11-Riskregister!$K$11)*SQRT(AM1744/2),Riskregister!$L$11-(Riskregister!$L$11-Riskregister!$K$11)*SQRT((1-AM1744)/2)))</f>
        <v>0</v>
      </c>
      <c r="AO1744" s="30">
        <f t="shared" ref="AO1744:AP1763" ca="1" si="1079">RAND()</f>
        <v>0.33295800629008743</v>
      </c>
      <c r="AP1744" s="30">
        <f t="shared" ca="1" si="1079"/>
        <v>0.29063289970579087</v>
      </c>
      <c r="AQ1744" s="30">
        <f>IF(Riskregister!$E$12="",0,COUNTIF(BM$4:BM$53,"&lt;"&amp;AO1744)*IF(AP1744&lt;0.5,Riskregister!$K$12+(Riskregister!$L$12-Riskregister!$K$12)*SQRT(AP1744/2),Riskregister!$L$12-(Riskregister!$L$12-Riskregister!$K$12)*SQRT((1-AP1744)/2)))</f>
        <v>0</v>
      </c>
      <c r="AR1744" s="30">
        <f t="shared" ref="AR1744:AS1763" ca="1" si="1080">RAND()</f>
        <v>0.68414714662452158</v>
      </c>
      <c r="AS1744" s="30">
        <f t="shared" ca="1" si="1080"/>
        <v>0.43283853516747506</v>
      </c>
      <c r="AT1744" s="30">
        <f>IF(Riskregister!$E$13="",0,COUNTIF(BN$4:BN$53,"&lt;"&amp;AR1744)*IF(AS1744&lt;0.5,Riskregister!$K$13+(Riskregister!$L$13-Riskregister!$K$13)*SQRT(AS1744/2),Riskregister!$L$13-(Riskregister!$L$13-Riskregister!$K$13)*SQRT((1-AS1744)/2)))</f>
        <v>0</v>
      </c>
      <c r="AU1744" s="30">
        <f t="shared" ref="AU1744:AV1763" ca="1" si="1081">RAND()</f>
        <v>0.38830650291880098</v>
      </c>
      <c r="AV1744" s="30">
        <f t="shared" ca="1" si="1081"/>
        <v>0.17650502077087915</v>
      </c>
      <c r="AW1744" s="30">
        <f>IF(Riskregister!$E$14="",0,COUNTIF(BO$4:BO$53,"&lt;"&amp;AU1744)*IF(AV1744&lt;0.5,Riskregister!$K$14+(Riskregister!$L$14-Riskregister!$K$14)*SQRT(AV1744/2),Riskregister!$L$14-(Riskregister!$L$14-Riskregister!$K$14)*SQRT((1-AV1744)/2)))</f>
        <v>0</v>
      </c>
      <c r="AX1744" s="30">
        <f t="shared" ref="AX1744:AY1763" ca="1" si="1082">RAND()</f>
        <v>0.88389687972598052</v>
      </c>
      <c r="AY1744" s="30">
        <f t="shared" ca="1" si="1082"/>
        <v>0.98498827279825374</v>
      </c>
      <c r="AZ1744" s="30">
        <f>IF(Riskregister!$E$15="",0,COUNTIF(BP$4:BP$53,"&lt;"&amp;AX1744)*IF(AY1744&lt;0.5,Riskregister!$K$15+(Riskregister!$L$15-Riskregister!$K$15)*SQRT(AY1744/2),Riskregister!$L$15-(Riskregister!$L$15-Riskregister!$K$15)*SQRT((1-AY1744)/2)))</f>
        <v>0</v>
      </c>
      <c r="BA1744" s="30">
        <f t="shared" ref="BA1744:BB1763" ca="1" si="1083">RAND()</f>
        <v>0.3724190000419324</v>
      </c>
      <c r="BB1744" s="30">
        <f t="shared" ca="1" si="1083"/>
        <v>0.20991170287717287</v>
      </c>
      <c r="BC1744" s="30">
        <f>IF(Riskregister!$E$16="",0,COUNTIF(BQ$4:BQ$53,"&lt;"&amp;BA1744)*IF(BB1744&lt;0.5,Riskregister!$K$16+(Riskregister!$L$16-Riskregister!$K$16)*SQRT(BB1744/2),Riskregister!$L$16-(Riskregister!$L$16-Riskregister!$K$16)*SQRT((1-BB1744)/2)))</f>
        <v>0</v>
      </c>
      <c r="BD1744" s="30">
        <f t="shared" ca="1" si="1071"/>
        <v>6332348.5780817717</v>
      </c>
    </row>
    <row r="1745" spans="20:56" x14ac:dyDescent="0.35">
      <c r="T1745" s="30">
        <f t="shared" ca="1" si="1072"/>
        <v>0.28358900246314778</v>
      </c>
      <c r="U1745" s="30">
        <f t="shared" ca="1" si="1072"/>
        <v>0.64608279072561547</v>
      </c>
      <c r="V1745" s="30">
        <f ca="1">IF(Riskregister!$E$5="",0,COUNTIF(BF$4:BF$53,"&lt;"&amp;T1745)*IF(U1745&lt;0.5,Riskregister!$K$5+(Riskregister!$L$5-Riskregister!$K$5)*SQRT(U1745/2),Riskregister!$L$5-(Riskregister!$L$5-Riskregister!$K$5)*SQRT((1-U1745)/2)))</f>
        <v>821401.96810320613</v>
      </c>
      <c r="W1745" s="30">
        <f t="shared" ca="1" si="1073"/>
        <v>0.59551403676088355</v>
      </c>
      <c r="X1745" s="30">
        <f t="shared" ca="1" si="1073"/>
        <v>0.32869628017043362</v>
      </c>
      <c r="Y1745" s="30">
        <f ca="1">IF(Riskregister!$E$6="",0,COUNTIF(BG$4:BG$53,"&lt;"&amp;W1745)*IF(X1745&lt;0.5,Riskregister!$K$6+(Riskregister!$L$6-Riskregister!$K$6)*SQRT(X1745/2),Riskregister!$L$6-(Riskregister!$L$6-Riskregister!$K$6)*SQRT((1-X1745)/2)))</f>
        <v>1859435.4715109572</v>
      </c>
      <c r="Z1745" s="30">
        <f t="shared" ca="1" si="1074"/>
        <v>5.4533014031382332E-2</v>
      </c>
      <c r="AA1745" s="30">
        <f t="shared" ca="1" si="1074"/>
        <v>0.4140708928295016</v>
      </c>
      <c r="AB1745" s="30">
        <f ca="1">IF(Riskregister!$E$7="",0,COUNTIF(BH$4:BH$53,"&lt;"&amp;Z1745)*IF(AA1745&lt;0.5,Riskregister!$K$7+(Riskregister!$L$7-Riskregister!$K$7)*SQRT(AA1745/2),Riskregister!$L$7-(Riskregister!$L$7-Riskregister!$K$7)*SQRT((1-AA1745)/2)))</f>
        <v>627762.05340343085</v>
      </c>
      <c r="AC1745" s="30">
        <f t="shared" ca="1" si="1075"/>
        <v>0.10380943085408001</v>
      </c>
      <c r="AD1745" s="30">
        <f t="shared" ca="1" si="1075"/>
        <v>0.21760889655291871</v>
      </c>
      <c r="AE1745" s="30">
        <f ca="1">IF(Riskregister!$E$8="",0,COUNTIF(BI$4:BI$53,"&lt;"&amp;AC1745)*IF(AD1745&lt;0.5,Riskregister!$K$8+(Riskregister!$L$8-Riskregister!$K$8)*SQRT(AD1745/2),Riskregister!$L$8-(Riskregister!$L$8-Riskregister!$K$8)*SQRT((1-AD1745)/2)))</f>
        <v>1850319.4065827169</v>
      </c>
      <c r="AF1745" s="30">
        <f t="shared" ca="1" si="1076"/>
        <v>0.93950707894865526</v>
      </c>
      <c r="AG1745" s="30">
        <f t="shared" ca="1" si="1076"/>
        <v>0.18267156626547643</v>
      </c>
      <c r="AH1745" s="30">
        <f>IF(Riskregister!$E$9="",0,COUNTIF(BJ$4:BJ$53,"&lt;"&amp;AF1745)*IF(AG1745&lt;0.5,Riskregister!$K$9+(Riskregister!$L$9-Riskregister!$K$9)*SQRT(AG1745/2),Riskregister!$L$9-(Riskregister!$L$9-Riskregister!$K$9)*SQRT((1-AG1745)/2)))</f>
        <v>0</v>
      </c>
      <c r="AI1745" s="30">
        <f t="shared" ca="1" si="1077"/>
        <v>8.8840492667314752E-2</v>
      </c>
      <c r="AJ1745" s="30">
        <f t="shared" ca="1" si="1077"/>
        <v>0.74589341086709082</v>
      </c>
      <c r="AK1745" s="30">
        <f>IF(Riskregister!$E$10="",0,COUNTIF(BK$4:BK$53,"&lt;"&amp;AI1745)*IF(AJ1745&lt;0.5,Riskregister!$K$10+(Riskregister!$L$10-Riskregister!$K$10)*SQRT(AJ1745/2),Riskregister!$L$10-(Riskregister!$L$10-Riskregister!$K$10)*SQRT((1-AJ1745)/2)))</f>
        <v>0</v>
      </c>
      <c r="AL1745" s="30">
        <f t="shared" ca="1" si="1078"/>
        <v>0.11124015654409802</v>
      </c>
      <c r="AM1745" s="30">
        <f t="shared" ca="1" si="1078"/>
        <v>0.47546356531349587</v>
      </c>
      <c r="AN1745" s="30">
        <f>IF(Riskregister!$E$11="",0,COUNTIF(BL$4:BL$53,"&lt;"&amp;AL1745)*IF(AM1745&lt;0.5,Riskregister!$K$11+(Riskregister!$L$11-Riskregister!$K$11)*SQRT(AM1745/2),Riskregister!$L$11-(Riskregister!$L$11-Riskregister!$K$11)*SQRT((1-AM1745)/2)))</f>
        <v>0</v>
      </c>
      <c r="AO1745" s="30">
        <f t="shared" ca="1" si="1079"/>
        <v>0.19358864347921556</v>
      </c>
      <c r="AP1745" s="30">
        <f t="shared" ca="1" si="1079"/>
        <v>0.9717781461340661</v>
      </c>
      <c r="AQ1745" s="30">
        <f>IF(Riskregister!$E$12="",0,COUNTIF(BM$4:BM$53,"&lt;"&amp;AO1745)*IF(AP1745&lt;0.5,Riskregister!$K$12+(Riskregister!$L$12-Riskregister!$K$12)*SQRT(AP1745/2),Riskregister!$L$12-(Riskregister!$L$12-Riskregister!$K$12)*SQRT((1-AP1745)/2)))</f>
        <v>0</v>
      </c>
      <c r="AR1745" s="30">
        <f t="shared" ca="1" si="1080"/>
        <v>0.5706882206815117</v>
      </c>
      <c r="AS1745" s="30">
        <f t="shared" ca="1" si="1080"/>
        <v>0.84023943135488643</v>
      </c>
      <c r="AT1745" s="30">
        <f>IF(Riskregister!$E$13="",0,COUNTIF(BN$4:BN$53,"&lt;"&amp;AR1745)*IF(AS1745&lt;0.5,Riskregister!$K$13+(Riskregister!$L$13-Riskregister!$K$13)*SQRT(AS1745/2),Riskregister!$L$13-(Riskregister!$L$13-Riskregister!$K$13)*SQRT((1-AS1745)/2)))</f>
        <v>0</v>
      </c>
      <c r="AU1745" s="30">
        <f t="shared" ca="1" si="1081"/>
        <v>0.65570364973415951</v>
      </c>
      <c r="AV1745" s="30">
        <f t="shared" ca="1" si="1081"/>
        <v>0.11598096747558184</v>
      </c>
      <c r="AW1745" s="30">
        <f>IF(Riskregister!$E$14="",0,COUNTIF(BO$4:BO$53,"&lt;"&amp;AU1745)*IF(AV1745&lt;0.5,Riskregister!$K$14+(Riskregister!$L$14-Riskregister!$K$14)*SQRT(AV1745/2),Riskregister!$L$14-(Riskregister!$L$14-Riskregister!$K$14)*SQRT((1-AV1745)/2)))</f>
        <v>0</v>
      </c>
      <c r="AX1745" s="30">
        <f t="shared" ca="1" si="1082"/>
        <v>0.39422165234910522</v>
      </c>
      <c r="AY1745" s="30">
        <f t="shared" ca="1" si="1082"/>
        <v>0.96574054279549126</v>
      </c>
      <c r="AZ1745" s="30">
        <f>IF(Riskregister!$E$15="",0,COUNTIF(BP$4:BP$53,"&lt;"&amp;AX1745)*IF(AY1745&lt;0.5,Riskregister!$K$15+(Riskregister!$L$15-Riskregister!$K$15)*SQRT(AY1745/2),Riskregister!$L$15-(Riskregister!$L$15-Riskregister!$K$15)*SQRT((1-AY1745)/2)))</f>
        <v>0</v>
      </c>
      <c r="BA1745" s="30">
        <f t="shared" ca="1" si="1083"/>
        <v>0.59306140243656136</v>
      </c>
      <c r="BB1745" s="30">
        <f t="shared" ca="1" si="1083"/>
        <v>0.83250722602330862</v>
      </c>
      <c r="BC1745" s="30">
        <f>IF(Riskregister!$E$16="",0,COUNTIF(BQ$4:BQ$53,"&lt;"&amp;BA1745)*IF(BB1745&lt;0.5,Riskregister!$K$16+(Riskregister!$L$16-Riskregister!$K$16)*SQRT(BB1745/2),Riskregister!$L$16-(Riskregister!$L$16-Riskregister!$K$16)*SQRT((1-BB1745)/2)))</f>
        <v>0</v>
      </c>
      <c r="BD1745" s="30">
        <f t="shared" ca="1" si="1071"/>
        <v>5158918.8996003112</v>
      </c>
    </row>
    <row r="1746" spans="20:56" x14ac:dyDescent="0.35">
      <c r="T1746" s="30">
        <f t="shared" ca="1" si="1072"/>
        <v>0.80732624857200441</v>
      </c>
      <c r="U1746" s="30">
        <f t="shared" ca="1" si="1072"/>
        <v>1.4904912387932123E-2</v>
      </c>
      <c r="V1746" s="30">
        <f ca="1">IF(Riskregister!$E$5="",0,COUNTIF(BF$4:BF$53,"&lt;"&amp;T1746)*IF(U1746&lt;0.5,Riskregister!$K$5+(Riskregister!$L$5-Riskregister!$K$5)*SQRT(U1746/2),Riskregister!$L$5-(Riskregister!$L$5-Riskregister!$K$5)*SQRT((1-U1746)/2)))</f>
        <v>944237.1217917758</v>
      </c>
      <c r="W1746" s="30">
        <f t="shared" ca="1" si="1073"/>
        <v>0.86693655549500137</v>
      </c>
      <c r="X1746" s="30">
        <f t="shared" ca="1" si="1073"/>
        <v>0.96791124481658897</v>
      </c>
      <c r="Y1746" s="30">
        <f ca="1">IF(Riskregister!$E$6="",0,COUNTIF(BG$4:BG$53,"&lt;"&amp;W1746)*IF(X1746&lt;0.5,Riskregister!$K$6+(Riskregister!$L$6-Riskregister!$K$6)*SQRT(X1746/2),Riskregister!$L$6-(Riskregister!$L$6-Riskregister!$K$6)*SQRT((1-X1746)/2)))</f>
        <v>5316001.425020393</v>
      </c>
      <c r="Z1746" s="30">
        <f t="shared" ca="1" si="1074"/>
        <v>0.64577601440148813</v>
      </c>
      <c r="AA1746" s="30">
        <f t="shared" ca="1" si="1074"/>
        <v>0.48063969832223274</v>
      </c>
      <c r="AB1746" s="30">
        <f ca="1">IF(Riskregister!$E$7="",0,COUNTIF(BH$4:BH$53,"&lt;"&amp;Z1746)*IF(AA1746&lt;0.5,Riskregister!$K$7+(Riskregister!$L$7-Riskregister!$K$7)*SQRT(AA1746/2),Riskregister!$L$7-(Riskregister!$L$7-Riskregister!$K$7)*SQRT((1-AA1746)/2)))</f>
        <v>1551049.4971438942</v>
      </c>
      <c r="AC1746" s="30">
        <f t="shared" ca="1" si="1075"/>
        <v>0.99563107188351618</v>
      </c>
      <c r="AD1746" s="30">
        <f t="shared" ca="1" si="1075"/>
        <v>0.60160478384538885</v>
      </c>
      <c r="AE1746" s="30">
        <f ca="1">IF(Riskregister!$E$8="",0,COUNTIF(BI$4:BI$53,"&lt;"&amp;AC1746)*IF(AD1746&lt;0.5,Riskregister!$K$8+(Riskregister!$L$8-Riskregister!$K$8)*SQRT(AD1746/2),Riskregister!$L$8-(Riskregister!$L$8-Riskregister!$K$8)*SQRT((1-AD1746)/2)))</f>
        <v>23218533.7233193</v>
      </c>
      <c r="AF1746" s="30">
        <f t="shared" ca="1" si="1076"/>
        <v>0.13702597379649983</v>
      </c>
      <c r="AG1746" s="30">
        <f t="shared" ca="1" si="1076"/>
        <v>0.58625211490077467</v>
      </c>
      <c r="AH1746" s="30">
        <f>IF(Riskregister!$E$9="",0,COUNTIF(BJ$4:BJ$53,"&lt;"&amp;AF1746)*IF(AG1746&lt;0.5,Riskregister!$K$9+(Riskregister!$L$9-Riskregister!$K$9)*SQRT(AG1746/2),Riskregister!$L$9-(Riskregister!$L$9-Riskregister!$K$9)*SQRT((1-AG1746)/2)))</f>
        <v>0</v>
      </c>
      <c r="AI1746" s="30">
        <f t="shared" ca="1" si="1077"/>
        <v>6.0384974610274922E-2</v>
      </c>
      <c r="AJ1746" s="30">
        <f t="shared" ca="1" si="1077"/>
        <v>0.16814179721387756</v>
      </c>
      <c r="AK1746" s="30">
        <f>IF(Riskregister!$E$10="",0,COUNTIF(BK$4:BK$53,"&lt;"&amp;AI1746)*IF(AJ1746&lt;0.5,Riskregister!$K$10+(Riskregister!$L$10-Riskregister!$K$10)*SQRT(AJ1746/2),Riskregister!$L$10-(Riskregister!$L$10-Riskregister!$K$10)*SQRT((1-AJ1746)/2)))</f>
        <v>0</v>
      </c>
      <c r="AL1746" s="30">
        <f t="shared" ca="1" si="1078"/>
        <v>0.29622931746086101</v>
      </c>
      <c r="AM1746" s="30">
        <f t="shared" ca="1" si="1078"/>
        <v>5.8567797572312008E-3</v>
      </c>
      <c r="AN1746" s="30">
        <f>IF(Riskregister!$E$11="",0,COUNTIF(BL$4:BL$53,"&lt;"&amp;AL1746)*IF(AM1746&lt;0.5,Riskregister!$K$11+(Riskregister!$L$11-Riskregister!$K$11)*SQRT(AM1746/2),Riskregister!$L$11-(Riskregister!$L$11-Riskregister!$K$11)*SQRT((1-AM1746)/2)))</f>
        <v>0</v>
      </c>
      <c r="AO1746" s="30">
        <f t="shared" ca="1" si="1079"/>
        <v>0.87648029349191525</v>
      </c>
      <c r="AP1746" s="30">
        <f t="shared" ca="1" si="1079"/>
        <v>0.57903682357864228</v>
      </c>
      <c r="AQ1746" s="30">
        <f>IF(Riskregister!$E$12="",0,COUNTIF(BM$4:BM$53,"&lt;"&amp;AO1746)*IF(AP1746&lt;0.5,Riskregister!$K$12+(Riskregister!$L$12-Riskregister!$K$12)*SQRT(AP1746/2),Riskregister!$L$12-(Riskregister!$L$12-Riskregister!$K$12)*SQRT((1-AP1746)/2)))</f>
        <v>0</v>
      </c>
      <c r="AR1746" s="30">
        <f t="shared" ca="1" si="1080"/>
        <v>0.92364857412313972</v>
      </c>
      <c r="AS1746" s="30">
        <f t="shared" ca="1" si="1080"/>
        <v>0.13411005117060382</v>
      </c>
      <c r="AT1746" s="30">
        <f>IF(Riskregister!$E$13="",0,COUNTIF(BN$4:BN$53,"&lt;"&amp;AR1746)*IF(AS1746&lt;0.5,Riskregister!$K$13+(Riskregister!$L$13-Riskregister!$K$13)*SQRT(AS1746/2),Riskregister!$L$13-(Riskregister!$L$13-Riskregister!$K$13)*SQRT((1-AS1746)/2)))</f>
        <v>0</v>
      </c>
      <c r="AU1746" s="30">
        <f t="shared" ca="1" si="1081"/>
        <v>0.71204610351835551</v>
      </c>
      <c r="AV1746" s="30">
        <f t="shared" ca="1" si="1081"/>
        <v>3.5666279189927264E-2</v>
      </c>
      <c r="AW1746" s="30">
        <f>IF(Riskregister!$E$14="",0,COUNTIF(BO$4:BO$53,"&lt;"&amp;AU1746)*IF(AV1746&lt;0.5,Riskregister!$K$14+(Riskregister!$L$14-Riskregister!$K$14)*SQRT(AV1746/2),Riskregister!$L$14-(Riskregister!$L$14-Riskregister!$K$14)*SQRT((1-AV1746)/2)))</f>
        <v>0</v>
      </c>
      <c r="AX1746" s="30">
        <f t="shared" ca="1" si="1082"/>
        <v>0.7947355280369619</v>
      </c>
      <c r="AY1746" s="30">
        <f t="shared" ca="1" si="1082"/>
        <v>0.99424690150424333</v>
      </c>
      <c r="AZ1746" s="30">
        <f>IF(Riskregister!$E$15="",0,COUNTIF(BP$4:BP$53,"&lt;"&amp;AX1746)*IF(AY1746&lt;0.5,Riskregister!$K$15+(Riskregister!$L$15-Riskregister!$K$15)*SQRT(AY1746/2),Riskregister!$L$15-(Riskregister!$L$15-Riskregister!$K$15)*SQRT((1-AY1746)/2)))</f>
        <v>0</v>
      </c>
      <c r="BA1746" s="30">
        <f t="shared" ca="1" si="1083"/>
        <v>0.83204891976365447</v>
      </c>
      <c r="BB1746" s="30">
        <f t="shared" ca="1" si="1083"/>
        <v>0.48738978239138342</v>
      </c>
      <c r="BC1746" s="30">
        <f>IF(Riskregister!$E$16="",0,COUNTIF(BQ$4:BQ$53,"&lt;"&amp;BA1746)*IF(BB1746&lt;0.5,Riskregister!$K$16+(Riskregister!$L$16-Riskregister!$K$16)*SQRT(BB1746/2),Riskregister!$L$16-(Riskregister!$L$16-Riskregister!$K$16)*SQRT((1-BB1746)/2)))</f>
        <v>0</v>
      </c>
      <c r="BD1746" s="30">
        <f t="shared" ca="1" si="1071"/>
        <v>31029821.767275363</v>
      </c>
    </row>
    <row r="1747" spans="20:56" x14ac:dyDescent="0.35">
      <c r="T1747" s="30">
        <f t="shared" ca="1" si="1072"/>
        <v>0.44847982349020254</v>
      </c>
      <c r="U1747" s="30">
        <f t="shared" ca="1" si="1072"/>
        <v>0.86887621022697548</v>
      </c>
      <c r="V1747" s="30">
        <f ca="1">IF(Riskregister!$E$5="",0,COUNTIF(BF$4:BF$53,"&lt;"&amp;T1747)*IF(U1747&lt;0.5,Riskregister!$K$5+(Riskregister!$L$5-Riskregister!$K$5)*SQRT(U1747/2),Riskregister!$L$5-(Riskregister!$L$5-Riskregister!$K$5)*SQRT((1-U1747)/2)))</f>
        <v>1454331.7292104054</v>
      </c>
      <c r="W1747" s="30">
        <f t="shared" ca="1" si="1073"/>
        <v>0.28936671825764537</v>
      </c>
      <c r="X1747" s="30">
        <f t="shared" ca="1" si="1073"/>
        <v>0.85984794062711856</v>
      </c>
      <c r="Y1747" s="30">
        <f ca="1">IF(Riskregister!$E$6="",0,COUNTIF(BG$4:BG$53,"&lt;"&amp;W1747)*IF(X1747&lt;0.5,Riskregister!$K$6+(Riskregister!$L$6-Riskregister!$K$6)*SQRT(X1747/2),Riskregister!$L$6-(Riskregister!$L$6-Riskregister!$K$6)*SQRT((1-X1747)/2)))</f>
        <v>1523506.2055135786</v>
      </c>
      <c r="Z1747" s="30">
        <f t="shared" ca="1" si="1074"/>
        <v>0.22010485577280048</v>
      </c>
      <c r="AA1747" s="30">
        <f t="shared" ca="1" si="1074"/>
        <v>0.29199899767266269</v>
      </c>
      <c r="AB1747" s="30">
        <f ca="1">IF(Riskregister!$E$7="",0,COUNTIF(BH$4:BH$53,"&lt;"&amp;Z1747)*IF(AA1747&lt;0.5,Riskregister!$K$7+(Riskregister!$L$7-Riskregister!$K$7)*SQRT(AA1747/2),Riskregister!$L$7-(Riskregister!$L$7-Riskregister!$K$7)*SQRT((1-AA1747)/2)))</f>
        <v>734938.33076272393</v>
      </c>
      <c r="AC1747" s="30">
        <f t="shared" ca="1" si="1075"/>
        <v>0.64427181877672091</v>
      </c>
      <c r="AD1747" s="30">
        <f t="shared" ca="1" si="1075"/>
        <v>0.62520360653598428</v>
      </c>
      <c r="AE1747" s="30">
        <f ca="1">IF(Riskregister!$E$8="",0,COUNTIF(BI$4:BI$53,"&lt;"&amp;AC1747)*IF(AD1747&lt;0.5,Riskregister!$K$8+(Riskregister!$L$8-Riskregister!$K$8)*SQRT(AD1747/2),Riskregister!$L$8-(Riskregister!$L$8-Riskregister!$K$8)*SQRT((1-AD1747)/2)))</f>
        <v>8896178.6156301666</v>
      </c>
      <c r="AF1747" s="30">
        <f t="shared" ca="1" si="1076"/>
        <v>0.35349243607945813</v>
      </c>
      <c r="AG1747" s="30">
        <f t="shared" ca="1" si="1076"/>
        <v>0.54915153223312407</v>
      </c>
      <c r="AH1747" s="30">
        <f>IF(Riskregister!$E$9="",0,COUNTIF(BJ$4:BJ$53,"&lt;"&amp;AF1747)*IF(AG1747&lt;0.5,Riskregister!$K$9+(Riskregister!$L$9-Riskregister!$K$9)*SQRT(AG1747/2),Riskregister!$L$9-(Riskregister!$L$9-Riskregister!$K$9)*SQRT((1-AG1747)/2)))</f>
        <v>0</v>
      </c>
      <c r="AI1747" s="30">
        <f t="shared" ca="1" si="1077"/>
        <v>0.8270109629521577</v>
      </c>
      <c r="AJ1747" s="30">
        <f t="shared" ca="1" si="1077"/>
        <v>0.29546308654804543</v>
      </c>
      <c r="AK1747" s="30">
        <f>IF(Riskregister!$E$10="",0,COUNTIF(BK$4:BK$53,"&lt;"&amp;AI1747)*IF(AJ1747&lt;0.5,Riskregister!$K$10+(Riskregister!$L$10-Riskregister!$K$10)*SQRT(AJ1747/2),Riskregister!$L$10-(Riskregister!$L$10-Riskregister!$K$10)*SQRT((1-AJ1747)/2)))</f>
        <v>0</v>
      </c>
      <c r="AL1747" s="30">
        <f t="shared" ca="1" si="1078"/>
        <v>1.5022235569661646E-2</v>
      </c>
      <c r="AM1747" s="30">
        <f t="shared" ca="1" si="1078"/>
        <v>0.87025560273955849</v>
      </c>
      <c r="AN1747" s="30">
        <f>IF(Riskregister!$E$11="",0,COUNTIF(BL$4:BL$53,"&lt;"&amp;AL1747)*IF(AM1747&lt;0.5,Riskregister!$K$11+(Riskregister!$L$11-Riskregister!$K$11)*SQRT(AM1747/2),Riskregister!$L$11-(Riskregister!$L$11-Riskregister!$K$11)*SQRT((1-AM1747)/2)))</f>
        <v>0</v>
      </c>
      <c r="AO1747" s="30">
        <f t="shared" ca="1" si="1079"/>
        <v>0.50801398702913947</v>
      </c>
      <c r="AP1747" s="30">
        <f t="shared" ca="1" si="1079"/>
        <v>0.26962427897106789</v>
      </c>
      <c r="AQ1747" s="30">
        <f>IF(Riskregister!$E$12="",0,COUNTIF(BM$4:BM$53,"&lt;"&amp;AO1747)*IF(AP1747&lt;0.5,Riskregister!$K$12+(Riskregister!$L$12-Riskregister!$K$12)*SQRT(AP1747/2),Riskregister!$L$12-(Riskregister!$L$12-Riskregister!$K$12)*SQRT((1-AP1747)/2)))</f>
        <v>0</v>
      </c>
      <c r="AR1747" s="30">
        <f t="shared" ca="1" si="1080"/>
        <v>0.30052133230814104</v>
      </c>
      <c r="AS1747" s="30">
        <f t="shared" ca="1" si="1080"/>
        <v>0.22458018030426097</v>
      </c>
      <c r="AT1747" s="30">
        <f>IF(Riskregister!$E$13="",0,COUNTIF(BN$4:BN$53,"&lt;"&amp;AR1747)*IF(AS1747&lt;0.5,Riskregister!$K$13+(Riskregister!$L$13-Riskregister!$K$13)*SQRT(AS1747/2),Riskregister!$L$13-(Riskregister!$L$13-Riskregister!$K$13)*SQRT((1-AS1747)/2)))</f>
        <v>0</v>
      </c>
      <c r="AU1747" s="30">
        <f t="shared" ca="1" si="1081"/>
        <v>0.43287860921382915</v>
      </c>
      <c r="AV1747" s="30">
        <f t="shared" ca="1" si="1081"/>
        <v>0.99970432059244607</v>
      </c>
      <c r="AW1747" s="30">
        <f>IF(Riskregister!$E$14="",0,COUNTIF(BO$4:BO$53,"&lt;"&amp;AU1747)*IF(AV1747&lt;0.5,Riskregister!$K$14+(Riskregister!$L$14-Riskregister!$K$14)*SQRT(AV1747/2),Riskregister!$L$14-(Riskregister!$L$14-Riskregister!$K$14)*SQRT((1-AV1747)/2)))</f>
        <v>0</v>
      </c>
      <c r="AX1747" s="30">
        <f t="shared" ca="1" si="1082"/>
        <v>0.60072890439354942</v>
      </c>
      <c r="AY1747" s="30">
        <f t="shared" ca="1" si="1082"/>
        <v>0.81839654230509229</v>
      </c>
      <c r="AZ1747" s="30">
        <f>IF(Riskregister!$E$15="",0,COUNTIF(BP$4:BP$53,"&lt;"&amp;AX1747)*IF(AY1747&lt;0.5,Riskregister!$K$15+(Riskregister!$L$15-Riskregister!$K$15)*SQRT(AY1747/2),Riskregister!$L$15-(Riskregister!$L$15-Riskregister!$K$15)*SQRT((1-AY1747)/2)))</f>
        <v>0</v>
      </c>
      <c r="BA1747" s="30">
        <f t="shared" ca="1" si="1083"/>
        <v>0.48118224125118469</v>
      </c>
      <c r="BB1747" s="30">
        <f t="shared" ca="1" si="1083"/>
        <v>0.22018075990703512</v>
      </c>
      <c r="BC1747" s="30">
        <f>IF(Riskregister!$E$16="",0,COUNTIF(BQ$4:BQ$53,"&lt;"&amp;BA1747)*IF(BB1747&lt;0.5,Riskregister!$K$16+(Riskregister!$L$16-Riskregister!$K$16)*SQRT(BB1747/2),Riskregister!$L$16-(Riskregister!$L$16-Riskregister!$K$16)*SQRT((1-BB1747)/2)))</f>
        <v>0</v>
      </c>
      <c r="BD1747" s="30">
        <f t="shared" ca="1" si="1071"/>
        <v>12608954.881116875</v>
      </c>
    </row>
    <row r="1748" spans="20:56" x14ac:dyDescent="0.35">
      <c r="T1748" s="30">
        <f t="shared" ca="1" si="1072"/>
        <v>0.61003167827389315</v>
      </c>
      <c r="U1748" s="30">
        <f t="shared" ca="1" si="1072"/>
        <v>0.3020758579591275</v>
      </c>
      <c r="V1748" s="30">
        <f ca="1">IF(Riskregister!$E$5="",0,COUNTIF(BF$4:BF$53,"&lt;"&amp;T1748)*IF(U1748&lt;0.5,Riskregister!$K$5+(Riskregister!$L$5-Riskregister!$K$5)*SQRT(U1748/2),Riskregister!$L$5-(Riskregister!$L$5-Riskregister!$K$5)*SQRT((1-U1748)/2)))</f>
        <v>1299544.7733303327</v>
      </c>
      <c r="W1748" s="30">
        <f t="shared" ca="1" si="1073"/>
        <v>0.8206136010554399</v>
      </c>
      <c r="X1748" s="30">
        <f t="shared" ca="1" si="1073"/>
        <v>0.57441367397574949</v>
      </c>
      <c r="Y1748" s="30">
        <f ca="1">IF(Riskregister!$E$6="",0,COUNTIF(BG$4:BG$53,"&lt;"&amp;W1748)*IF(X1748&lt;0.5,Riskregister!$K$6+(Riskregister!$L$6-Riskregister!$K$6)*SQRT(X1748/2),Riskregister!$L$6-(Riskregister!$L$6-Riskregister!$K$6)*SQRT((1-X1748)/2)))</f>
        <v>3509006.4967098827</v>
      </c>
      <c r="Z1748" s="30">
        <f t="shared" ca="1" si="1074"/>
        <v>0.68438934811684937</v>
      </c>
      <c r="AA1748" s="30">
        <f t="shared" ca="1" si="1074"/>
        <v>0.4288682860112859</v>
      </c>
      <c r="AB1748" s="30">
        <f ca="1">IF(Riskregister!$E$7="",0,COUNTIF(BH$4:BH$53,"&lt;"&amp;Z1748)*IF(AA1748&lt;0.5,Riskregister!$K$7+(Riskregister!$L$7-Riskregister!$K$7)*SQRT(AA1748/2),Riskregister!$L$7-(Riskregister!$L$7-Riskregister!$K$7)*SQRT((1-AA1748)/2)))</f>
        <v>1484522.3415126614</v>
      </c>
      <c r="AC1748" s="30">
        <f t="shared" ca="1" si="1075"/>
        <v>0.59102020410212175</v>
      </c>
      <c r="AD1748" s="30">
        <f t="shared" ca="1" si="1075"/>
        <v>0.25429686518109462</v>
      </c>
      <c r="AE1748" s="30">
        <f ca="1">IF(Riskregister!$E$8="",0,COUNTIF(BI$4:BI$53,"&lt;"&amp;AC1748)*IF(AD1748&lt;0.5,Riskregister!$K$8+(Riskregister!$L$8-Riskregister!$K$8)*SQRT(AD1748/2),Riskregister!$L$8-(Riskregister!$L$8-Riskregister!$K$8)*SQRT((1-AD1748)/2)))</f>
        <v>5927760.9214566592</v>
      </c>
      <c r="AF1748" s="30">
        <f t="shared" ca="1" si="1076"/>
        <v>6.2388496701563212E-2</v>
      </c>
      <c r="AG1748" s="30">
        <f t="shared" ca="1" si="1076"/>
        <v>7.8909087979589843E-2</v>
      </c>
      <c r="AH1748" s="30">
        <f>IF(Riskregister!$E$9="",0,COUNTIF(BJ$4:BJ$53,"&lt;"&amp;AF1748)*IF(AG1748&lt;0.5,Riskregister!$K$9+(Riskregister!$L$9-Riskregister!$K$9)*SQRT(AG1748/2),Riskregister!$L$9-(Riskregister!$L$9-Riskregister!$K$9)*SQRT((1-AG1748)/2)))</f>
        <v>0</v>
      </c>
      <c r="AI1748" s="30">
        <f t="shared" ca="1" si="1077"/>
        <v>0.93173058937326703</v>
      </c>
      <c r="AJ1748" s="30">
        <f t="shared" ca="1" si="1077"/>
        <v>0.33795321429616321</v>
      </c>
      <c r="AK1748" s="30">
        <f>IF(Riskregister!$E$10="",0,COUNTIF(BK$4:BK$53,"&lt;"&amp;AI1748)*IF(AJ1748&lt;0.5,Riskregister!$K$10+(Riskregister!$L$10-Riskregister!$K$10)*SQRT(AJ1748/2),Riskregister!$L$10-(Riskregister!$L$10-Riskregister!$K$10)*SQRT((1-AJ1748)/2)))</f>
        <v>0</v>
      </c>
      <c r="AL1748" s="30">
        <f t="shared" ca="1" si="1078"/>
        <v>0.85167851592423582</v>
      </c>
      <c r="AM1748" s="30">
        <f t="shared" ca="1" si="1078"/>
        <v>4.2272322409787733E-2</v>
      </c>
      <c r="AN1748" s="30">
        <f>IF(Riskregister!$E$11="",0,COUNTIF(BL$4:BL$53,"&lt;"&amp;AL1748)*IF(AM1748&lt;0.5,Riskregister!$K$11+(Riskregister!$L$11-Riskregister!$K$11)*SQRT(AM1748/2),Riskregister!$L$11-(Riskregister!$L$11-Riskregister!$K$11)*SQRT((1-AM1748)/2)))</f>
        <v>0</v>
      </c>
      <c r="AO1748" s="30">
        <f t="shared" ca="1" si="1079"/>
        <v>0.15954512222009098</v>
      </c>
      <c r="AP1748" s="30">
        <f t="shared" ca="1" si="1079"/>
        <v>6.7535177302833538E-2</v>
      </c>
      <c r="AQ1748" s="30">
        <f>IF(Riskregister!$E$12="",0,COUNTIF(BM$4:BM$53,"&lt;"&amp;AO1748)*IF(AP1748&lt;0.5,Riskregister!$K$12+(Riskregister!$L$12-Riskregister!$K$12)*SQRT(AP1748/2),Riskregister!$L$12-(Riskregister!$L$12-Riskregister!$K$12)*SQRT((1-AP1748)/2)))</f>
        <v>0</v>
      </c>
      <c r="AR1748" s="30">
        <f t="shared" ca="1" si="1080"/>
        <v>9.2714644273593549E-2</v>
      </c>
      <c r="AS1748" s="30">
        <f t="shared" ca="1" si="1080"/>
        <v>0.73353104302955974</v>
      </c>
      <c r="AT1748" s="30">
        <f>IF(Riskregister!$E$13="",0,COUNTIF(BN$4:BN$53,"&lt;"&amp;AR1748)*IF(AS1748&lt;0.5,Riskregister!$K$13+(Riskregister!$L$13-Riskregister!$K$13)*SQRT(AS1748/2),Riskregister!$L$13-(Riskregister!$L$13-Riskregister!$K$13)*SQRT((1-AS1748)/2)))</f>
        <v>0</v>
      </c>
      <c r="AU1748" s="30">
        <f t="shared" ca="1" si="1081"/>
        <v>0.86562923416274429</v>
      </c>
      <c r="AV1748" s="30">
        <f t="shared" ca="1" si="1081"/>
        <v>0.85565231827683919</v>
      </c>
      <c r="AW1748" s="30">
        <f>IF(Riskregister!$E$14="",0,COUNTIF(BO$4:BO$53,"&lt;"&amp;AU1748)*IF(AV1748&lt;0.5,Riskregister!$K$14+(Riskregister!$L$14-Riskregister!$K$14)*SQRT(AV1748/2),Riskregister!$L$14-(Riskregister!$L$14-Riskregister!$K$14)*SQRT((1-AV1748)/2)))</f>
        <v>0</v>
      </c>
      <c r="AX1748" s="30">
        <f t="shared" ca="1" si="1082"/>
        <v>0.72919295550844554</v>
      </c>
      <c r="AY1748" s="30">
        <f t="shared" ca="1" si="1082"/>
        <v>0.12630897236022309</v>
      </c>
      <c r="AZ1748" s="30">
        <f>IF(Riskregister!$E$15="",0,COUNTIF(BP$4:BP$53,"&lt;"&amp;AX1748)*IF(AY1748&lt;0.5,Riskregister!$K$15+(Riskregister!$L$15-Riskregister!$K$15)*SQRT(AY1748/2),Riskregister!$L$15-(Riskregister!$L$15-Riskregister!$K$15)*SQRT((1-AY1748)/2)))</f>
        <v>0</v>
      </c>
      <c r="BA1748" s="30">
        <f t="shared" ca="1" si="1083"/>
        <v>0.90233241244127937</v>
      </c>
      <c r="BB1748" s="30">
        <f t="shared" ca="1" si="1083"/>
        <v>0.47366971088679455</v>
      </c>
      <c r="BC1748" s="30">
        <f>IF(Riskregister!$E$16="",0,COUNTIF(BQ$4:BQ$53,"&lt;"&amp;BA1748)*IF(BB1748&lt;0.5,Riskregister!$K$16+(Riskregister!$L$16-Riskregister!$K$16)*SQRT(BB1748/2),Riskregister!$L$16-(Riskregister!$L$16-Riskregister!$K$16)*SQRT((1-BB1748)/2)))</f>
        <v>0</v>
      </c>
      <c r="BD1748" s="30">
        <f t="shared" ca="1" si="1071"/>
        <v>12220834.533009537</v>
      </c>
    </row>
    <row r="1749" spans="20:56" x14ac:dyDescent="0.35">
      <c r="T1749" s="30">
        <f t="shared" ca="1" si="1072"/>
        <v>1.8165139008212372E-2</v>
      </c>
      <c r="U1749" s="30">
        <f t="shared" ca="1" si="1072"/>
        <v>0.27090230119317704</v>
      </c>
      <c r="V1749" s="30">
        <f ca="1">IF(Riskregister!$E$5="",0,COUNTIF(BF$4:BF$53,"&lt;"&amp;T1749)*IF(U1749&lt;0.5,Riskregister!$K$5+(Riskregister!$L$5-Riskregister!$K$5)*SQRT(U1749/2),Riskregister!$L$5-(Riskregister!$L$5-Riskregister!$K$5)*SQRT((1-U1749)/2)))</f>
        <v>0</v>
      </c>
      <c r="W1749" s="30">
        <f t="shared" ca="1" si="1073"/>
        <v>0.81438874758332713</v>
      </c>
      <c r="X1749" s="30">
        <f t="shared" ca="1" si="1073"/>
        <v>0.6688386643401939</v>
      </c>
      <c r="Y1749" s="30">
        <f ca="1">IF(Riskregister!$E$6="",0,COUNTIF(BG$4:BG$53,"&lt;"&amp;W1749)*IF(X1749&lt;0.5,Riskregister!$K$6+(Riskregister!$L$6-Riskregister!$K$6)*SQRT(X1749/2),Riskregister!$L$6-(Riskregister!$L$6-Riskregister!$K$6)*SQRT((1-X1749)/2)))</f>
        <v>3802653.3559950138</v>
      </c>
      <c r="Z1749" s="30">
        <f t="shared" ca="1" si="1074"/>
        <v>0.1710742049999141</v>
      </c>
      <c r="AA1749" s="30">
        <f t="shared" ca="1" si="1074"/>
        <v>0.73764514354260369</v>
      </c>
      <c r="AB1749" s="30">
        <f ca="1">IF(Riskregister!$E$7="",0,COUNTIF(BH$4:BH$53,"&lt;"&amp;Z1749)*IF(AA1749&lt;0.5,Riskregister!$K$7+(Riskregister!$L$7-Riskregister!$K$7)*SQRT(AA1749/2),Riskregister!$L$7-(Riskregister!$L$7-Riskregister!$K$7)*SQRT((1-AA1749)/2)))</f>
        <v>1092942.0552557644</v>
      </c>
      <c r="AC1749" s="30">
        <f t="shared" ca="1" si="1075"/>
        <v>0.42574223190368099</v>
      </c>
      <c r="AD1749" s="30">
        <f t="shared" ca="1" si="1075"/>
        <v>0.96713392026367162</v>
      </c>
      <c r="AE1749" s="30">
        <f ca="1">IF(Riskregister!$E$8="",0,COUNTIF(BI$4:BI$53,"&lt;"&amp;AC1749)*IF(AD1749&lt;0.5,Riskregister!$K$8+(Riskregister!$L$8-Riskregister!$K$8)*SQRT(AD1749/2),Riskregister!$L$8-(Riskregister!$L$8-Riskregister!$K$8)*SQRT((1-AD1749)/2)))</f>
        <v>8795000.6627591085</v>
      </c>
      <c r="AF1749" s="30">
        <f t="shared" ca="1" si="1076"/>
        <v>0.33983988542283305</v>
      </c>
      <c r="AG1749" s="30">
        <f t="shared" ca="1" si="1076"/>
        <v>0.97662487150834665</v>
      </c>
      <c r="AH1749" s="30">
        <f>IF(Riskregister!$E$9="",0,COUNTIF(BJ$4:BJ$53,"&lt;"&amp;AF1749)*IF(AG1749&lt;0.5,Riskregister!$K$9+(Riskregister!$L$9-Riskregister!$K$9)*SQRT(AG1749/2),Riskregister!$L$9-(Riskregister!$L$9-Riskregister!$K$9)*SQRT((1-AG1749)/2)))</f>
        <v>0</v>
      </c>
      <c r="AI1749" s="30">
        <f t="shared" ca="1" si="1077"/>
        <v>0.79939459172054517</v>
      </c>
      <c r="AJ1749" s="30">
        <f t="shared" ca="1" si="1077"/>
        <v>0.20719316318088055</v>
      </c>
      <c r="AK1749" s="30">
        <f>IF(Riskregister!$E$10="",0,COUNTIF(BK$4:BK$53,"&lt;"&amp;AI1749)*IF(AJ1749&lt;0.5,Riskregister!$K$10+(Riskregister!$L$10-Riskregister!$K$10)*SQRT(AJ1749/2),Riskregister!$L$10-(Riskregister!$L$10-Riskregister!$K$10)*SQRT((1-AJ1749)/2)))</f>
        <v>0</v>
      </c>
      <c r="AL1749" s="30">
        <f t="shared" ca="1" si="1078"/>
        <v>2.5046856223442937E-2</v>
      </c>
      <c r="AM1749" s="30">
        <f t="shared" ca="1" si="1078"/>
        <v>0.83609146314818117</v>
      </c>
      <c r="AN1749" s="30">
        <f>IF(Riskregister!$E$11="",0,COUNTIF(BL$4:BL$53,"&lt;"&amp;AL1749)*IF(AM1749&lt;0.5,Riskregister!$K$11+(Riskregister!$L$11-Riskregister!$K$11)*SQRT(AM1749/2),Riskregister!$L$11-(Riskregister!$L$11-Riskregister!$K$11)*SQRT((1-AM1749)/2)))</f>
        <v>0</v>
      </c>
      <c r="AO1749" s="30">
        <f t="shared" ca="1" si="1079"/>
        <v>0.87604211105776775</v>
      </c>
      <c r="AP1749" s="30">
        <f t="shared" ca="1" si="1079"/>
        <v>0.45041246273752522</v>
      </c>
      <c r="AQ1749" s="30">
        <f>IF(Riskregister!$E$12="",0,COUNTIF(BM$4:BM$53,"&lt;"&amp;AO1749)*IF(AP1749&lt;0.5,Riskregister!$K$12+(Riskregister!$L$12-Riskregister!$K$12)*SQRT(AP1749/2),Riskregister!$L$12-(Riskregister!$L$12-Riskregister!$K$12)*SQRT((1-AP1749)/2)))</f>
        <v>0</v>
      </c>
      <c r="AR1749" s="30">
        <f t="shared" ca="1" si="1080"/>
        <v>0.32970300006666697</v>
      </c>
      <c r="AS1749" s="30">
        <f t="shared" ca="1" si="1080"/>
        <v>0.93808866986644535</v>
      </c>
      <c r="AT1749" s="30">
        <f>IF(Riskregister!$E$13="",0,COUNTIF(BN$4:BN$53,"&lt;"&amp;AR1749)*IF(AS1749&lt;0.5,Riskregister!$K$13+(Riskregister!$L$13-Riskregister!$K$13)*SQRT(AS1749/2),Riskregister!$L$13-(Riskregister!$L$13-Riskregister!$K$13)*SQRT((1-AS1749)/2)))</f>
        <v>0</v>
      </c>
      <c r="AU1749" s="30">
        <f t="shared" ca="1" si="1081"/>
        <v>0.76119800951605276</v>
      </c>
      <c r="AV1749" s="30">
        <f t="shared" ca="1" si="1081"/>
        <v>0.86850808725574136</v>
      </c>
      <c r="AW1749" s="30">
        <f>IF(Riskregister!$E$14="",0,COUNTIF(BO$4:BO$53,"&lt;"&amp;AU1749)*IF(AV1749&lt;0.5,Riskregister!$K$14+(Riskregister!$L$14-Riskregister!$K$14)*SQRT(AV1749/2),Riskregister!$L$14-(Riskregister!$L$14-Riskregister!$K$14)*SQRT((1-AV1749)/2)))</f>
        <v>0</v>
      </c>
      <c r="AX1749" s="30">
        <f t="shared" ca="1" si="1082"/>
        <v>0.34173289561655074</v>
      </c>
      <c r="AY1749" s="30">
        <f t="shared" ca="1" si="1082"/>
        <v>0.69587670998701268</v>
      </c>
      <c r="AZ1749" s="30">
        <f>IF(Riskregister!$E$15="",0,COUNTIF(BP$4:BP$53,"&lt;"&amp;AX1749)*IF(AY1749&lt;0.5,Riskregister!$K$15+(Riskregister!$L$15-Riskregister!$K$15)*SQRT(AY1749/2),Riskregister!$L$15-(Riskregister!$L$15-Riskregister!$K$15)*SQRT((1-AY1749)/2)))</f>
        <v>0</v>
      </c>
      <c r="BA1749" s="30">
        <f t="shared" ca="1" si="1083"/>
        <v>0.66619725697075616</v>
      </c>
      <c r="BB1749" s="30">
        <f t="shared" ca="1" si="1083"/>
        <v>0.9778918419246041</v>
      </c>
      <c r="BC1749" s="30">
        <f>IF(Riskregister!$E$16="",0,COUNTIF(BQ$4:BQ$53,"&lt;"&amp;BA1749)*IF(BB1749&lt;0.5,Riskregister!$K$16+(Riskregister!$L$16-Riskregister!$K$16)*SQRT(BB1749/2),Riskregister!$L$16-(Riskregister!$L$16-Riskregister!$K$16)*SQRT((1-BB1749)/2)))</f>
        <v>0</v>
      </c>
      <c r="BD1749" s="30">
        <f t="shared" ca="1" si="1071"/>
        <v>13690596.074009888</v>
      </c>
    </row>
    <row r="1750" spans="20:56" x14ac:dyDescent="0.35">
      <c r="T1750" s="30">
        <f t="shared" ca="1" si="1072"/>
        <v>0.13426214044636409</v>
      </c>
      <c r="U1750" s="30">
        <f t="shared" ca="1" si="1072"/>
        <v>0.16386507698893416</v>
      </c>
      <c r="V1750" s="30">
        <f ca="1">IF(Riskregister!$E$5="",0,COUNTIF(BF$4:BF$53,"&lt;"&amp;T1750)*IF(U1750&lt;0.5,Riskregister!$K$5+(Riskregister!$L$5-Riskregister!$K$5)*SQRT(U1750/2),Riskregister!$L$5-(Riskregister!$L$5-Riskregister!$K$5)*SQRT((1-U1750)/2)))</f>
        <v>557614.74371727707</v>
      </c>
      <c r="W1750" s="30">
        <f t="shared" ca="1" si="1073"/>
        <v>0.62615685263873533</v>
      </c>
      <c r="X1750" s="30">
        <f t="shared" ca="1" si="1073"/>
        <v>0.11149881763051617</v>
      </c>
      <c r="Y1750" s="30">
        <f ca="1">IF(Riskregister!$E$6="",0,COUNTIF(BG$4:BG$53,"&lt;"&amp;W1750)*IF(X1750&lt;0.5,Riskregister!$K$6+(Riskregister!$L$6-Riskregister!$K$6)*SQRT(X1750/2),Riskregister!$L$6-(Riskregister!$L$6-Riskregister!$K$6)*SQRT((1-X1750)/2)))</f>
        <v>1250007.2577606293</v>
      </c>
      <c r="Z1750" s="30">
        <f t="shared" ca="1" si="1074"/>
        <v>0.48332453607289216</v>
      </c>
      <c r="AA1750" s="30">
        <f t="shared" ca="1" si="1074"/>
        <v>0.95610824211934653</v>
      </c>
      <c r="AB1750" s="30">
        <f ca="1">IF(Riskregister!$E$7="",0,COUNTIF(BH$4:BH$53,"&lt;"&amp;Z1750)*IF(AA1750&lt;0.5,Riskregister!$K$7+(Riskregister!$L$7-Riskregister!$K$7)*SQRT(AA1750/2),Riskregister!$L$7-(Riskregister!$L$7-Riskregister!$K$7)*SQRT((1-AA1750)/2)))</f>
        <v>2088903.0277761596</v>
      </c>
      <c r="AC1750" s="30">
        <f t="shared" ca="1" si="1075"/>
        <v>0.60275239707843764</v>
      </c>
      <c r="AD1750" s="30">
        <f t="shared" ca="1" si="1075"/>
        <v>0.54490866980155028</v>
      </c>
      <c r="AE1750" s="30">
        <f ca="1">IF(Riskregister!$E$8="",0,COUNTIF(BI$4:BI$53,"&lt;"&amp;AC1750)*IF(AD1750&lt;0.5,Riskregister!$K$8+(Riskregister!$L$8-Riskregister!$K$8)*SQRT(AD1750/2),Riskregister!$L$8-(Riskregister!$L$8-Riskregister!$K$8)*SQRT((1-AD1750)/2)))</f>
        <v>8274053.6964396676</v>
      </c>
      <c r="AF1750" s="30">
        <f t="shared" ca="1" si="1076"/>
        <v>0.75558971238115413</v>
      </c>
      <c r="AG1750" s="30">
        <f t="shared" ca="1" si="1076"/>
        <v>0.98662232442439557</v>
      </c>
      <c r="AH1750" s="30">
        <f>IF(Riskregister!$E$9="",0,COUNTIF(BJ$4:BJ$53,"&lt;"&amp;AF1750)*IF(AG1750&lt;0.5,Riskregister!$K$9+(Riskregister!$L$9-Riskregister!$K$9)*SQRT(AG1750/2),Riskregister!$L$9-(Riskregister!$L$9-Riskregister!$K$9)*SQRT((1-AG1750)/2)))</f>
        <v>0</v>
      </c>
      <c r="AI1750" s="30">
        <f t="shared" ca="1" si="1077"/>
        <v>0.27593422938848788</v>
      </c>
      <c r="AJ1750" s="30">
        <f t="shared" ca="1" si="1077"/>
        <v>0.73595560618711853</v>
      </c>
      <c r="AK1750" s="30">
        <f>IF(Riskregister!$E$10="",0,COUNTIF(BK$4:BK$53,"&lt;"&amp;AI1750)*IF(AJ1750&lt;0.5,Riskregister!$K$10+(Riskregister!$L$10-Riskregister!$K$10)*SQRT(AJ1750/2),Riskregister!$L$10-(Riskregister!$L$10-Riskregister!$K$10)*SQRT((1-AJ1750)/2)))</f>
        <v>0</v>
      </c>
      <c r="AL1750" s="30">
        <f t="shared" ca="1" si="1078"/>
        <v>4.723912963168253E-2</v>
      </c>
      <c r="AM1750" s="30">
        <f t="shared" ca="1" si="1078"/>
        <v>0.4732774532242261</v>
      </c>
      <c r="AN1750" s="30">
        <f>IF(Riskregister!$E$11="",0,COUNTIF(BL$4:BL$53,"&lt;"&amp;AL1750)*IF(AM1750&lt;0.5,Riskregister!$K$11+(Riskregister!$L$11-Riskregister!$K$11)*SQRT(AM1750/2),Riskregister!$L$11-(Riskregister!$L$11-Riskregister!$K$11)*SQRT((1-AM1750)/2)))</f>
        <v>0</v>
      </c>
      <c r="AO1750" s="30">
        <f t="shared" ca="1" si="1079"/>
        <v>0.29329950610103162</v>
      </c>
      <c r="AP1750" s="30">
        <f t="shared" ca="1" si="1079"/>
        <v>0.28517819100494346</v>
      </c>
      <c r="AQ1750" s="30">
        <f>IF(Riskregister!$E$12="",0,COUNTIF(BM$4:BM$53,"&lt;"&amp;AO1750)*IF(AP1750&lt;0.5,Riskregister!$K$12+(Riskregister!$L$12-Riskregister!$K$12)*SQRT(AP1750/2),Riskregister!$L$12-(Riskregister!$L$12-Riskregister!$K$12)*SQRT((1-AP1750)/2)))</f>
        <v>0</v>
      </c>
      <c r="AR1750" s="30">
        <f t="shared" ca="1" si="1080"/>
        <v>0.34095117194797242</v>
      </c>
      <c r="AS1750" s="30">
        <f t="shared" ca="1" si="1080"/>
        <v>0.1944306195647193</v>
      </c>
      <c r="AT1750" s="30">
        <f>IF(Riskregister!$E$13="",0,COUNTIF(BN$4:BN$53,"&lt;"&amp;AR1750)*IF(AS1750&lt;0.5,Riskregister!$K$13+(Riskregister!$L$13-Riskregister!$K$13)*SQRT(AS1750/2),Riskregister!$L$13-(Riskregister!$L$13-Riskregister!$K$13)*SQRT((1-AS1750)/2)))</f>
        <v>0</v>
      </c>
      <c r="AU1750" s="30">
        <f t="shared" ca="1" si="1081"/>
        <v>0.14717772941935314</v>
      </c>
      <c r="AV1750" s="30">
        <f t="shared" ca="1" si="1081"/>
        <v>0.39086292048615068</v>
      </c>
      <c r="AW1750" s="30">
        <f>IF(Riskregister!$E$14="",0,COUNTIF(BO$4:BO$53,"&lt;"&amp;AU1750)*IF(AV1750&lt;0.5,Riskregister!$K$14+(Riskregister!$L$14-Riskregister!$K$14)*SQRT(AV1750/2),Riskregister!$L$14-(Riskregister!$L$14-Riskregister!$K$14)*SQRT((1-AV1750)/2)))</f>
        <v>0</v>
      </c>
      <c r="AX1750" s="30">
        <f t="shared" ca="1" si="1082"/>
        <v>0.22018124762870983</v>
      </c>
      <c r="AY1750" s="30">
        <f t="shared" ca="1" si="1082"/>
        <v>0.48932900532808676</v>
      </c>
      <c r="AZ1750" s="30">
        <f>IF(Riskregister!$E$15="",0,COUNTIF(BP$4:BP$53,"&lt;"&amp;AX1750)*IF(AY1750&lt;0.5,Riskregister!$K$15+(Riskregister!$L$15-Riskregister!$K$15)*SQRT(AY1750/2),Riskregister!$L$15-(Riskregister!$L$15-Riskregister!$K$15)*SQRT((1-AY1750)/2)))</f>
        <v>0</v>
      </c>
      <c r="BA1750" s="30">
        <f t="shared" ca="1" si="1083"/>
        <v>0.17720736631588285</v>
      </c>
      <c r="BB1750" s="30">
        <f t="shared" ca="1" si="1083"/>
        <v>2.6169110723519795E-2</v>
      </c>
      <c r="BC1750" s="30">
        <f>IF(Riskregister!$E$16="",0,COUNTIF(BQ$4:BQ$53,"&lt;"&amp;BA1750)*IF(BB1750&lt;0.5,Riskregister!$K$16+(Riskregister!$L$16-Riskregister!$K$16)*SQRT(BB1750/2),Riskregister!$L$16-(Riskregister!$L$16-Riskregister!$K$16)*SQRT((1-BB1750)/2)))</f>
        <v>0</v>
      </c>
      <c r="BD1750" s="30">
        <f t="shared" ca="1" si="1071"/>
        <v>12170578.725693733</v>
      </c>
    </row>
    <row r="1751" spans="20:56" x14ac:dyDescent="0.35">
      <c r="T1751" s="30">
        <f t="shared" ca="1" si="1072"/>
        <v>0.46646048526414119</v>
      </c>
      <c r="U1751" s="30">
        <f t="shared" ca="1" si="1072"/>
        <v>0.53682182625109309</v>
      </c>
      <c r="V1751" s="30">
        <f ca="1">IF(Riskregister!$E$5="",0,COUNTIF(BF$4:BF$53,"&lt;"&amp;T1751)*IF(U1751&lt;0.5,Riskregister!$K$5+(Riskregister!$L$5-Riskregister!$K$5)*SQRT(U1751/2),Riskregister!$L$5-(Riskregister!$L$5-Riskregister!$K$5)*SQRT((1-U1751)/2)))</f>
        <v>1150329.9985156376</v>
      </c>
      <c r="W1751" s="30">
        <f t="shared" ca="1" si="1073"/>
        <v>0.4692550798170152</v>
      </c>
      <c r="X1751" s="30">
        <f t="shared" ca="1" si="1073"/>
        <v>0.53564455613000084</v>
      </c>
      <c r="Y1751" s="30">
        <f ca="1">IF(Riskregister!$E$6="",0,COUNTIF(BG$4:BG$53,"&lt;"&amp;W1751)*IF(X1751&lt;0.5,Riskregister!$K$6+(Riskregister!$L$6-Riskregister!$K$6)*SQRT(X1751/2),Riskregister!$L$6-(Riskregister!$L$6-Riskregister!$K$6)*SQRT((1-X1751)/2)))</f>
        <v>2265346.3526462712</v>
      </c>
      <c r="Z1751" s="30">
        <f t="shared" ca="1" si="1074"/>
        <v>0.28146816778685335</v>
      </c>
      <c r="AA1751" s="30">
        <f t="shared" ca="1" si="1074"/>
        <v>0.19854537236371639</v>
      </c>
      <c r="AB1751" s="30">
        <f ca="1">IF(Riskregister!$E$7="",0,COUNTIF(BH$4:BH$53,"&lt;"&amp;Z1751)*IF(AA1751&lt;0.5,Riskregister!$K$7+(Riskregister!$L$7-Riskregister!$K$7)*SQRT(AA1751/2),Riskregister!$L$7-(Riskregister!$L$7-Riskregister!$K$7)*SQRT((1-AA1751)/2)))</f>
        <v>801382.44570528413</v>
      </c>
      <c r="AC1751" s="30">
        <f t="shared" ca="1" si="1075"/>
        <v>0.55397107971048665</v>
      </c>
      <c r="AD1751" s="30">
        <f t="shared" ca="1" si="1075"/>
        <v>0.99094784344333164</v>
      </c>
      <c r="AE1751" s="30">
        <f ca="1">IF(Riskregister!$E$8="",0,COUNTIF(BI$4:BI$53,"&lt;"&amp;AC1751)*IF(AD1751&lt;0.5,Riskregister!$K$8+(Riskregister!$L$8-Riskregister!$K$8)*SQRT(AD1751/2),Riskregister!$L$8-(Riskregister!$L$8-Riskregister!$K$8)*SQRT((1-AD1751)/2)))</f>
        <v>14051406.503018487</v>
      </c>
      <c r="AF1751" s="30">
        <f t="shared" ca="1" si="1076"/>
        <v>0.21829421646394143</v>
      </c>
      <c r="AG1751" s="30">
        <f t="shared" ca="1" si="1076"/>
        <v>0.16077629949036853</v>
      </c>
      <c r="AH1751" s="30">
        <f>IF(Riskregister!$E$9="",0,COUNTIF(BJ$4:BJ$53,"&lt;"&amp;AF1751)*IF(AG1751&lt;0.5,Riskregister!$K$9+(Riskregister!$L$9-Riskregister!$K$9)*SQRT(AG1751/2),Riskregister!$L$9-(Riskregister!$L$9-Riskregister!$K$9)*SQRT((1-AG1751)/2)))</f>
        <v>0</v>
      </c>
      <c r="AI1751" s="30">
        <f t="shared" ca="1" si="1077"/>
        <v>2.9354920476613811E-2</v>
      </c>
      <c r="AJ1751" s="30">
        <f t="shared" ca="1" si="1077"/>
        <v>0.70042071705858155</v>
      </c>
      <c r="AK1751" s="30">
        <f>IF(Riskregister!$E$10="",0,COUNTIF(BK$4:BK$53,"&lt;"&amp;AI1751)*IF(AJ1751&lt;0.5,Riskregister!$K$10+(Riskregister!$L$10-Riskregister!$K$10)*SQRT(AJ1751/2),Riskregister!$L$10-(Riskregister!$L$10-Riskregister!$K$10)*SQRT((1-AJ1751)/2)))</f>
        <v>0</v>
      </c>
      <c r="AL1751" s="30">
        <f t="shared" ca="1" si="1078"/>
        <v>5.9502881474680192E-2</v>
      </c>
      <c r="AM1751" s="30">
        <f t="shared" ca="1" si="1078"/>
        <v>0.98592736470743036</v>
      </c>
      <c r="AN1751" s="30">
        <f>IF(Riskregister!$E$11="",0,COUNTIF(BL$4:BL$53,"&lt;"&amp;AL1751)*IF(AM1751&lt;0.5,Riskregister!$K$11+(Riskregister!$L$11-Riskregister!$K$11)*SQRT(AM1751/2),Riskregister!$L$11-(Riskregister!$L$11-Riskregister!$K$11)*SQRT((1-AM1751)/2)))</f>
        <v>0</v>
      </c>
      <c r="AO1751" s="30">
        <f t="shared" ca="1" si="1079"/>
        <v>0.64809673278686819</v>
      </c>
      <c r="AP1751" s="30">
        <f t="shared" ca="1" si="1079"/>
        <v>0.70138068845836909</v>
      </c>
      <c r="AQ1751" s="30">
        <f>IF(Riskregister!$E$12="",0,COUNTIF(BM$4:BM$53,"&lt;"&amp;AO1751)*IF(AP1751&lt;0.5,Riskregister!$K$12+(Riskregister!$L$12-Riskregister!$K$12)*SQRT(AP1751/2),Riskregister!$L$12-(Riskregister!$L$12-Riskregister!$K$12)*SQRT((1-AP1751)/2)))</f>
        <v>0</v>
      </c>
      <c r="AR1751" s="30">
        <f t="shared" ca="1" si="1080"/>
        <v>0.39453282473752682</v>
      </c>
      <c r="AS1751" s="30">
        <f t="shared" ca="1" si="1080"/>
        <v>2.3207662162262999E-2</v>
      </c>
      <c r="AT1751" s="30">
        <f>IF(Riskregister!$E$13="",0,COUNTIF(BN$4:BN$53,"&lt;"&amp;AR1751)*IF(AS1751&lt;0.5,Riskregister!$K$13+(Riskregister!$L$13-Riskregister!$K$13)*SQRT(AS1751/2),Riskregister!$L$13-(Riskregister!$L$13-Riskregister!$K$13)*SQRT((1-AS1751)/2)))</f>
        <v>0</v>
      </c>
      <c r="AU1751" s="30">
        <f t="shared" ca="1" si="1081"/>
        <v>0.6116546653155237</v>
      </c>
      <c r="AV1751" s="30">
        <f t="shared" ca="1" si="1081"/>
        <v>0.58629776804203326</v>
      </c>
      <c r="AW1751" s="30">
        <f>IF(Riskregister!$E$14="",0,COUNTIF(BO$4:BO$53,"&lt;"&amp;AU1751)*IF(AV1751&lt;0.5,Riskregister!$K$14+(Riskregister!$L$14-Riskregister!$K$14)*SQRT(AV1751/2),Riskregister!$L$14-(Riskregister!$L$14-Riskregister!$K$14)*SQRT((1-AV1751)/2)))</f>
        <v>0</v>
      </c>
      <c r="AX1751" s="30">
        <f t="shared" ca="1" si="1082"/>
        <v>0.80443606105364784</v>
      </c>
      <c r="AY1751" s="30">
        <f t="shared" ca="1" si="1082"/>
        <v>7.431909457128727E-2</v>
      </c>
      <c r="AZ1751" s="30">
        <f>IF(Riskregister!$E$15="",0,COUNTIF(BP$4:BP$53,"&lt;"&amp;AX1751)*IF(AY1751&lt;0.5,Riskregister!$K$15+(Riskregister!$L$15-Riskregister!$K$15)*SQRT(AY1751/2),Riskregister!$L$15-(Riskregister!$L$15-Riskregister!$K$15)*SQRT((1-AY1751)/2)))</f>
        <v>0</v>
      </c>
      <c r="BA1751" s="30">
        <f t="shared" ca="1" si="1083"/>
        <v>0.52420011151130186</v>
      </c>
      <c r="BB1751" s="30">
        <f t="shared" ca="1" si="1083"/>
        <v>0.86738197060591204</v>
      </c>
      <c r="BC1751" s="30">
        <f>IF(Riskregister!$E$16="",0,COUNTIF(BQ$4:BQ$53,"&lt;"&amp;BA1751)*IF(BB1751&lt;0.5,Riskregister!$K$16+(Riskregister!$L$16-Riskregister!$K$16)*SQRT(BB1751/2),Riskregister!$L$16-(Riskregister!$L$16-Riskregister!$K$16)*SQRT((1-BB1751)/2)))</f>
        <v>0</v>
      </c>
      <c r="BD1751" s="30">
        <f t="shared" ca="1" si="1071"/>
        <v>18268465.299885679</v>
      </c>
    </row>
    <row r="1752" spans="20:56" x14ac:dyDescent="0.35">
      <c r="T1752" s="30">
        <f t="shared" ca="1" si="1072"/>
        <v>0.3821914823800554</v>
      </c>
      <c r="U1752" s="30">
        <f t="shared" ca="1" si="1072"/>
        <v>0.70716542786511238</v>
      </c>
      <c r="V1752" s="30">
        <f ca="1">IF(Riskregister!$E$5="",0,COUNTIF(BF$4:BF$53,"&lt;"&amp;T1752)*IF(U1752&lt;0.5,Riskregister!$K$5+(Riskregister!$L$5-Riskregister!$K$5)*SQRT(U1752/2),Riskregister!$L$5-(Riskregister!$L$5-Riskregister!$K$5)*SQRT((1-U1752)/2)))</f>
        <v>1283429.0911618073</v>
      </c>
      <c r="W1752" s="30">
        <f t="shared" ca="1" si="1073"/>
        <v>0.32470960424468098</v>
      </c>
      <c r="X1752" s="30">
        <f t="shared" ca="1" si="1073"/>
        <v>8.3993463190250583E-2</v>
      </c>
      <c r="Y1752" s="30">
        <f ca="1">IF(Riskregister!$E$6="",0,COUNTIF(BG$4:BG$53,"&lt;"&amp;W1752)*IF(X1752&lt;0.5,Riskregister!$K$6+(Riskregister!$L$6-Riskregister!$K$6)*SQRT(X1752/2),Riskregister!$L$6-(Riskregister!$L$6-Riskregister!$K$6)*SQRT((1-X1752)/2)))</f>
        <v>568875.87393079256</v>
      </c>
      <c r="Z1752" s="30">
        <f t="shared" ca="1" si="1074"/>
        <v>0.92982974250342398</v>
      </c>
      <c r="AA1752" s="30">
        <f t="shared" ca="1" si="1074"/>
        <v>0.35346326035637343</v>
      </c>
      <c r="AB1752" s="30">
        <f ca="1">IF(Riskregister!$E$7="",0,COUNTIF(BH$4:BH$53,"&lt;"&amp;Z1752)*IF(AA1752&lt;0.5,Riskregister!$K$7+(Riskregister!$L$7-Riskregister!$K$7)*SQRT(AA1752/2),Riskregister!$L$7-(Riskregister!$L$7-Riskregister!$K$7)*SQRT((1-AA1752)/2)))</f>
        <v>1971381.1435799997</v>
      </c>
      <c r="AC1752" s="30">
        <f t="shared" ca="1" si="1075"/>
        <v>0.84448677765882274</v>
      </c>
      <c r="AD1752" s="30">
        <f t="shared" ca="1" si="1075"/>
        <v>0.19240601028230309</v>
      </c>
      <c r="AE1752" s="30">
        <f ca="1">IF(Riskregister!$E$8="",0,COUNTIF(BI$4:BI$53,"&lt;"&amp;AC1752)*IF(AD1752&lt;0.5,Riskregister!$K$8+(Riskregister!$L$8-Riskregister!$K$8)*SQRT(AD1752/2),Riskregister!$L$8-(Riskregister!$L$8-Riskregister!$K$8)*SQRT((1-AD1752)/2)))</f>
        <v>7031122.5451956159</v>
      </c>
      <c r="AF1752" s="30">
        <f t="shared" ca="1" si="1076"/>
        <v>0.88488585582691703</v>
      </c>
      <c r="AG1752" s="30">
        <f t="shared" ca="1" si="1076"/>
        <v>0.26498032174851383</v>
      </c>
      <c r="AH1752" s="30">
        <f>IF(Riskregister!$E$9="",0,COUNTIF(BJ$4:BJ$53,"&lt;"&amp;AF1752)*IF(AG1752&lt;0.5,Riskregister!$K$9+(Riskregister!$L$9-Riskregister!$K$9)*SQRT(AG1752/2),Riskregister!$L$9-(Riskregister!$L$9-Riskregister!$K$9)*SQRT((1-AG1752)/2)))</f>
        <v>0</v>
      </c>
      <c r="AI1752" s="30">
        <f t="shared" ca="1" si="1077"/>
        <v>0.87300141871014447</v>
      </c>
      <c r="AJ1752" s="30">
        <f t="shared" ca="1" si="1077"/>
        <v>0.49788109776411826</v>
      </c>
      <c r="AK1752" s="30">
        <f>IF(Riskregister!$E$10="",0,COUNTIF(BK$4:BK$53,"&lt;"&amp;AI1752)*IF(AJ1752&lt;0.5,Riskregister!$K$10+(Riskregister!$L$10-Riskregister!$K$10)*SQRT(AJ1752/2),Riskregister!$L$10-(Riskregister!$L$10-Riskregister!$K$10)*SQRT((1-AJ1752)/2)))</f>
        <v>0</v>
      </c>
      <c r="AL1752" s="30">
        <f t="shared" ca="1" si="1078"/>
        <v>0.56316190467587701</v>
      </c>
      <c r="AM1752" s="30">
        <f t="shared" ca="1" si="1078"/>
        <v>0.50906142235466778</v>
      </c>
      <c r="AN1752" s="30">
        <f>IF(Riskregister!$E$11="",0,COUNTIF(BL$4:BL$53,"&lt;"&amp;AL1752)*IF(AM1752&lt;0.5,Riskregister!$K$11+(Riskregister!$L$11-Riskregister!$K$11)*SQRT(AM1752/2),Riskregister!$L$11-(Riskregister!$L$11-Riskregister!$K$11)*SQRT((1-AM1752)/2)))</f>
        <v>0</v>
      </c>
      <c r="AO1752" s="30">
        <f t="shared" ca="1" si="1079"/>
        <v>0.95673564150076928</v>
      </c>
      <c r="AP1752" s="30">
        <f t="shared" ca="1" si="1079"/>
        <v>0.53827173376002879</v>
      </c>
      <c r="AQ1752" s="30">
        <f>IF(Riskregister!$E$12="",0,COUNTIF(BM$4:BM$53,"&lt;"&amp;AO1752)*IF(AP1752&lt;0.5,Riskregister!$K$12+(Riskregister!$L$12-Riskregister!$K$12)*SQRT(AP1752/2),Riskregister!$L$12-(Riskregister!$L$12-Riskregister!$K$12)*SQRT((1-AP1752)/2)))</f>
        <v>0</v>
      </c>
      <c r="AR1752" s="30">
        <f t="shared" ca="1" si="1080"/>
        <v>0.77090324835170387</v>
      </c>
      <c r="AS1752" s="30">
        <f t="shared" ca="1" si="1080"/>
        <v>0.44560116544253514</v>
      </c>
      <c r="AT1752" s="30">
        <f>IF(Riskregister!$E$13="",0,COUNTIF(BN$4:BN$53,"&lt;"&amp;AR1752)*IF(AS1752&lt;0.5,Riskregister!$K$13+(Riskregister!$L$13-Riskregister!$K$13)*SQRT(AS1752/2),Riskregister!$L$13-(Riskregister!$L$13-Riskregister!$K$13)*SQRT((1-AS1752)/2)))</f>
        <v>0</v>
      </c>
      <c r="AU1752" s="30">
        <f t="shared" ca="1" si="1081"/>
        <v>0.36045437297254024</v>
      </c>
      <c r="AV1752" s="30">
        <f t="shared" ca="1" si="1081"/>
        <v>0.62377499862777663</v>
      </c>
      <c r="AW1752" s="30">
        <f>IF(Riskregister!$E$14="",0,COUNTIF(BO$4:BO$53,"&lt;"&amp;AU1752)*IF(AV1752&lt;0.5,Riskregister!$K$14+(Riskregister!$L$14-Riskregister!$K$14)*SQRT(AV1752/2),Riskregister!$L$14-(Riskregister!$L$14-Riskregister!$K$14)*SQRT((1-AV1752)/2)))</f>
        <v>0</v>
      </c>
      <c r="AX1752" s="30">
        <f t="shared" ca="1" si="1082"/>
        <v>0.12707485291466136</v>
      </c>
      <c r="AY1752" s="30">
        <f t="shared" ca="1" si="1082"/>
        <v>4.8046796124821878E-2</v>
      </c>
      <c r="AZ1752" s="30">
        <f>IF(Riskregister!$E$15="",0,COUNTIF(BP$4:BP$53,"&lt;"&amp;AX1752)*IF(AY1752&lt;0.5,Riskregister!$K$15+(Riskregister!$L$15-Riskregister!$K$15)*SQRT(AY1752/2),Riskregister!$L$15-(Riskregister!$L$15-Riskregister!$K$15)*SQRT((1-AY1752)/2)))</f>
        <v>0</v>
      </c>
      <c r="BA1752" s="30">
        <f t="shared" ca="1" si="1083"/>
        <v>0.31407539278744379</v>
      </c>
      <c r="BB1752" s="30">
        <f t="shared" ca="1" si="1083"/>
        <v>0.80148793565882082</v>
      </c>
      <c r="BC1752" s="30">
        <f>IF(Riskregister!$E$16="",0,COUNTIF(BQ$4:BQ$53,"&lt;"&amp;BA1752)*IF(BB1752&lt;0.5,Riskregister!$K$16+(Riskregister!$L$16-Riskregister!$K$16)*SQRT(BB1752/2),Riskregister!$L$16-(Riskregister!$L$16-Riskregister!$K$16)*SQRT((1-BB1752)/2)))</f>
        <v>0</v>
      </c>
      <c r="BD1752" s="30">
        <f t="shared" ca="1" si="1071"/>
        <v>10854808.653868215</v>
      </c>
    </row>
    <row r="1753" spans="20:56" x14ac:dyDescent="0.35">
      <c r="T1753" s="30">
        <f t="shared" ca="1" si="1072"/>
        <v>0.97035348627878648</v>
      </c>
      <c r="U1753" s="30">
        <f t="shared" ca="1" si="1072"/>
        <v>0.11400152764688953</v>
      </c>
      <c r="V1753" s="30">
        <f ca="1">IF(Riskregister!$E$5="",0,COUNTIF(BF$4:BF$53,"&lt;"&amp;T1753)*IF(U1753&lt;0.5,Riskregister!$K$5+(Riskregister!$L$5-Riskregister!$K$5)*SQRT(U1753/2),Riskregister!$L$5-(Riskregister!$L$5-Riskregister!$K$5)*SQRT((1-U1753)/2)))</f>
        <v>2059493.9785430986</v>
      </c>
      <c r="W1753" s="30">
        <f t="shared" ca="1" si="1073"/>
        <v>0.25711561655435722</v>
      </c>
      <c r="X1753" s="30">
        <f t="shared" ca="1" si="1073"/>
        <v>0.20748073107222675</v>
      </c>
      <c r="Y1753" s="30">
        <f ca="1">IF(Riskregister!$E$6="",0,COUNTIF(BG$4:BG$53,"&lt;"&amp;W1753)*IF(X1753&lt;0.5,Riskregister!$K$6+(Riskregister!$L$6-Riskregister!$K$6)*SQRT(X1753/2),Riskregister!$L$6-(Riskregister!$L$6-Riskregister!$K$6)*SQRT((1-X1753)/2)))</f>
        <v>779757.52201847918</v>
      </c>
      <c r="Z1753" s="30">
        <f t="shared" ca="1" si="1074"/>
        <v>0.16764002411245915</v>
      </c>
      <c r="AA1753" s="30">
        <f t="shared" ca="1" si="1074"/>
        <v>0.22301663185134435</v>
      </c>
      <c r="AB1753" s="30">
        <f ca="1">IF(Riskregister!$E$7="",0,COUNTIF(BH$4:BH$53,"&lt;"&amp;Z1753)*IF(AA1753&lt;0.5,Riskregister!$K$7+(Riskregister!$L$7-Riskregister!$K$7)*SQRT(AA1753/2),Riskregister!$L$7-(Riskregister!$L$7-Riskregister!$K$7)*SQRT((1-AA1753)/2)))</f>
        <v>667500.05263563059</v>
      </c>
      <c r="AC1753" s="30">
        <f t="shared" ca="1" si="1075"/>
        <v>0.11134852091449432</v>
      </c>
      <c r="AD1753" s="30">
        <f t="shared" ca="1" si="1075"/>
        <v>0.32598111072231806</v>
      </c>
      <c r="AE1753" s="30">
        <f ca="1">IF(Riskregister!$E$8="",0,COUNTIF(BI$4:BI$53,"&lt;"&amp;AC1753)*IF(AD1753&lt;0.5,Riskregister!$K$8+(Riskregister!$L$8-Riskregister!$K$8)*SQRT(AD1753/2),Riskregister!$L$8-(Riskregister!$L$8-Riskregister!$K$8)*SQRT((1-AD1753)/2)))</f>
        <v>2197488.1733302064</v>
      </c>
      <c r="AF1753" s="30">
        <f t="shared" ca="1" si="1076"/>
        <v>0.87230192546463559</v>
      </c>
      <c r="AG1753" s="30">
        <f t="shared" ca="1" si="1076"/>
        <v>0.96889628469780742</v>
      </c>
      <c r="AH1753" s="30">
        <f>IF(Riskregister!$E$9="",0,COUNTIF(BJ$4:BJ$53,"&lt;"&amp;AF1753)*IF(AG1753&lt;0.5,Riskregister!$K$9+(Riskregister!$L$9-Riskregister!$K$9)*SQRT(AG1753/2),Riskregister!$L$9-(Riskregister!$L$9-Riskregister!$K$9)*SQRT((1-AG1753)/2)))</f>
        <v>0</v>
      </c>
      <c r="AI1753" s="30">
        <f t="shared" ca="1" si="1077"/>
        <v>0.52307708800155461</v>
      </c>
      <c r="AJ1753" s="30">
        <f t="shared" ca="1" si="1077"/>
        <v>0.6920417987113705</v>
      </c>
      <c r="AK1753" s="30">
        <f>IF(Riskregister!$E$10="",0,COUNTIF(BK$4:BK$53,"&lt;"&amp;AI1753)*IF(AJ1753&lt;0.5,Riskregister!$K$10+(Riskregister!$L$10-Riskregister!$K$10)*SQRT(AJ1753/2),Riskregister!$L$10-(Riskregister!$L$10-Riskregister!$K$10)*SQRT((1-AJ1753)/2)))</f>
        <v>0</v>
      </c>
      <c r="AL1753" s="30">
        <f t="shared" ca="1" si="1078"/>
        <v>0.1881974993610197</v>
      </c>
      <c r="AM1753" s="30">
        <f t="shared" ca="1" si="1078"/>
        <v>1.2266122592256679E-2</v>
      </c>
      <c r="AN1753" s="30">
        <f>IF(Riskregister!$E$11="",0,COUNTIF(BL$4:BL$53,"&lt;"&amp;AL1753)*IF(AM1753&lt;0.5,Riskregister!$K$11+(Riskregister!$L$11-Riskregister!$K$11)*SQRT(AM1753/2),Riskregister!$L$11-(Riskregister!$L$11-Riskregister!$K$11)*SQRT((1-AM1753)/2)))</f>
        <v>0</v>
      </c>
      <c r="AO1753" s="30">
        <f t="shared" ca="1" si="1079"/>
        <v>0.20527048790825453</v>
      </c>
      <c r="AP1753" s="30">
        <f t="shared" ca="1" si="1079"/>
        <v>0.37926398788090754</v>
      </c>
      <c r="AQ1753" s="30">
        <f>IF(Riskregister!$E$12="",0,COUNTIF(BM$4:BM$53,"&lt;"&amp;AO1753)*IF(AP1753&lt;0.5,Riskregister!$K$12+(Riskregister!$L$12-Riskregister!$K$12)*SQRT(AP1753/2),Riskregister!$L$12-(Riskregister!$L$12-Riskregister!$K$12)*SQRT((1-AP1753)/2)))</f>
        <v>0</v>
      </c>
      <c r="AR1753" s="30">
        <f t="shared" ca="1" si="1080"/>
        <v>0.87810768743987277</v>
      </c>
      <c r="AS1753" s="30">
        <f t="shared" ca="1" si="1080"/>
        <v>0.14383092018574839</v>
      </c>
      <c r="AT1753" s="30">
        <f>IF(Riskregister!$E$13="",0,COUNTIF(BN$4:BN$53,"&lt;"&amp;AR1753)*IF(AS1753&lt;0.5,Riskregister!$K$13+(Riskregister!$L$13-Riskregister!$K$13)*SQRT(AS1753/2),Riskregister!$L$13-(Riskregister!$L$13-Riskregister!$K$13)*SQRT((1-AS1753)/2)))</f>
        <v>0</v>
      </c>
      <c r="AU1753" s="30">
        <f t="shared" ca="1" si="1081"/>
        <v>0.82657486683170067</v>
      </c>
      <c r="AV1753" s="30">
        <f t="shared" ca="1" si="1081"/>
        <v>0.57620691176414562</v>
      </c>
      <c r="AW1753" s="30">
        <f>IF(Riskregister!$E$14="",0,COUNTIF(BO$4:BO$53,"&lt;"&amp;AU1753)*IF(AV1753&lt;0.5,Riskregister!$K$14+(Riskregister!$L$14-Riskregister!$K$14)*SQRT(AV1753/2),Riskregister!$L$14-(Riskregister!$L$14-Riskregister!$K$14)*SQRT((1-AV1753)/2)))</f>
        <v>0</v>
      </c>
      <c r="AX1753" s="30">
        <f t="shared" ca="1" si="1082"/>
        <v>0.19828004047050229</v>
      </c>
      <c r="AY1753" s="30">
        <f t="shared" ca="1" si="1082"/>
        <v>0.31616460341663311</v>
      </c>
      <c r="AZ1753" s="30">
        <f>IF(Riskregister!$E$15="",0,COUNTIF(BP$4:BP$53,"&lt;"&amp;AX1753)*IF(AY1753&lt;0.5,Riskregister!$K$15+(Riskregister!$L$15-Riskregister!$K$15)*SQRT(AY1753/2),Riskregister!$L$15-(Riskregister!$L$15-Riskregister!$K$15)*SQRT((1-AY1753)/2)))</f>
        <v>0</v>
      </c>
      <c r="BA1753" s="30">
        <f t="shared" ca="1" si="1083"/>
        <v>0.42216248711752558</v>
      </c>
      <c r="BB1753" s="30">
        <f t="shared" ca="1" si="1083"/>
        <v>0.54977086351486959</v>
      </c>
      <c r="BC1753" s="30">
        <f>IF(Riskregister!$E$16="",0,COUNTIF(BQ$4:BQ$53,"&lt;"&amp;BA1753)*IF(BB1753&lt;0.5,Riskregister!$K$16+(Riskregister!$L$16-Riskregister!$K$16)*SQRT(BB1753/2),Riskregister!$L$16-(Riskregister!$L$16-Riskregister!$K$16)*SQRT((1-BB1753)/2)))</f>
        <v>0</v>
      </c>
      <c r="BD1753" s="30">
        <f t="shared" ca="1" si="1071"/>
        <v>5704239.7265274152</v>
      </c>
    </row>
    <row r="1754" spans="20:56" x14ac:dyDescent="0.35">
      <c r="T1754" s="30">
        <f t="shared" ca="1" si="1072"/>
        <v>0.85431054789249317</v>
      </c>
      <c r="U1754" s="30">
        <f t="shared" ca="1" si="1072"/>
        <v>0.78158377085317587</v>
      </c>
      <c r="V1754" s="30">
        <f ca="1">IF(Riskregister!$E$5="",0,COUNTIF(BF$4:BF$53,"&lt;"&amp;T1754)*IF(U1754&lt;0.5,Riskregister!$K$5+(Riskregister!$L$5-Riskregister!$K$5)*SQRT(U1754/2),Riskregister!$L$5-(Riskregister!$L$5-Riskregister!$K$5)*SQRT((1-U1754)/2)))</f>
        <v>2707740.4216035707</v>
      </c>
      <c r="W1754" s="30">
        <f t="shared" ca="1" si="1073"/>
        <v>0.60207388052237909</v>
      </c>
      <c r="X1754" s="30">
        <f t="shared" ca="1" si="1073"/>
        <v>0.78396486737381521</v>
      </c>
      <c r="Y1754" s="30">
        <f ca="1">IF(Riskregister!$E$6="",0,COUNTIF(BG$4:BG$53,"&lt;"&amp;W1754)*IF(X1754&lt;0.5,Riskregister!$K$6+(Riskregister!$L$6-Riskregister!$K$6)*SQRT(X1754/2),Riskregister!$L$6-(Riskregister!$L$6-Riskregister!$K$6)*SQRT((1-X1754)/2)))</f>
        <v>2816823.0650415476</v>
      </c>
      <c r="Z1754" s="30">
        <f t="shared" ca="1" si="1074"/>
        <v>8.8687781441203484E-3</v>
      </c>
      <c r="AA1754" s="30">
        <f t="shared" ca="1" si="1074"/>
        <v>0.62253280293839641</v>
      </c>
      <c r="AB1754" s="30">
        <f ca="1">IF(Riskregister!$E$7="",0,COUNTIF(BH$4:BH$53,"&lt;"&amp;Z1754)*IF(AA1754&lt;0.5,Riskregister!$K$7+(Riskregister!$L$7-Riskregister!$K$7)*SQRT(AA1754/2),Riskregister!$L$7-(Riskregister!$L$7-Riskregister!$K$7)*SQRT((1-AA1754)/2)))</f>
        <v>247947.81875940345</v>
      </c>
      <c r="AC1754" s="30">
        <f t="shared" ca="1" si="1075"/>
        <v>0.65677007060317771</v>
      </c>
      <c r="AD1754" s="30">
        <f t="shared" ca="1" si="1075"/>
        <v>0.12240013699099694</v>
      </c>
      <c r="AE1754" s="30">
        <f ca="1">IF(Riskregister!$E$8="",0,COUNTIF(BI$4:BI$53,"&lt;"&amp;AC1754)*IF(AD1754&lt;0.5,Riskregister!$K$8+(Riskregister!$L$8-Riskregister!$K$8)*SQRT(AD1754/2),Riskregister!$L$8-(Riskregister!$L$8-Riskregister!$K$8)*SQRT((1-AD1754)/2)))</f>
        <v>4388149.311252322</v>
      </c>
      <c r="AF1754" s="30">
        <f t="shared" ca="1" si="1076"/>
        <v>0.81766931245426666</v>
      </c>
      <c r="AG1754" s="30">
        <f t="shared" ca="1" si="1076"/>
        <v>0.83927700444303122</v>
      </c>
      <c r="AH1754" s="30">
        <f>IF(Riskregister!$E$9="",0,COUNTIF(BJ$4:BJ$53,"&lt;"&amp;AF1754)*IF(AG1754&lt;0.5,Riskregister!$K$9+(Riskregister!$L$9-Riskregister!$K$9)*SQRT(AG1754/2),Riskregister!$L$9-(Riskregister!$L$9-Riskregister!$K$9)*SQRT((1-AG1754)/2)))</f>
        <v>0</v>
      </c>
      <c r="AI1754" s="30">
        <f t="shared" ca="1" si="1077"/>
        <v>0.9252822325069503</v>
      </c>
      <c r="AJ1754" s="30">
        <f t="shared" ca="1" si="1077"/>
        <v>0.10986557029328059</v>
      </c>
      <c r="AK1754" s="30">
        <f>IF(Riskregister!$E$10="",0,COUNTIF(BK$4:BK$53,"&lt;"&amp;AI1754)*IF(AJ1754&lt;0.5,Riskregister!$K$10+(Riskregister!$L$10-Riskregister!$K$10)*SQRT(AJ1754/2),Riskregister!$L$10-(Riskregister!$L$10-Riskregister!$K$10)*SQRT((1-AJ1754)/2)))</f>
        <v>0</v>
      </c>
      <c r="AL1754" s="30">
        <f t="shared" ca="1" si="1078"/>
        <v>1.6938842001090193E-2</v>
      </c>
      <c r="AM1754" s="30">
        <f t="shared" ca="1" si="1078"/>
        <v>0.10965210687712657</v>
      </c>
      <c r="AN1754" s="30">
        <f>IF(Riskregister!$E$11="",0,COUNTIF(BL$4:BL$53,"&lt;"&amp;AL1754)*IF(AM1754&lt;0.5,Riskregister!$K$11+(Riskregister!$L$11-Riskregister!$K$11)*SQRT(AM1754/2),Riskregister!$L$11-(Riskregister!$L$11-Riskregister!$K$11)*SQRT((1-AM1754)/2)))</f>
        <v>0</v>
      </c>
      <c r="AO1754" s="30">
        <f t="shared" ca="1" si="1079"/>
        <v>0.26220937435456126</v>
      </c>
      <c r="AP1754" s="30">
        <f t="shared" ca="1" si="1079"/>
        <v>0.13653623867652454</v>
      </c>
      <c r="AQ1754" s="30">
        <f>IF(Riskregister!$E$12="",0,COUNTIF(BM$4:BM$53,"&lt;"&amp;AO1754)*IF(AP1754&lt;0.5,Riskregister!$K$12+(Riskregister!$L$12-Riskregister!$K$12)*SQRT(AP1754/2),Riskregister!$L$12-(Riskregister!$L$12-Riskregister!$K$12)*SQRT((1-AP1754)/2)))</f>
        <v>0</v>
      </c>
      <c r="AR1754" s="30">
        <f t="shared" ca="1" si="1080"/>
        <v>0.48255351065124874</v>
      </c>
      <c r="AS1754" s="30">
        <f t="shared" ca="1" si="1080"/>
        <v>0.8143203215460465</v>
      </c>
      <c r="AT1754" s="30">
        <f>IF(Riskregister!$E$13="",0,COUNTIF(BN$4:BN$53,"&lt;"&amp;AR1754)*IF(AS1754&lt;0.5,Riskregister!$K$13+(Riskregister!$L$13-Riskregister!$K$13)*SQRT(AS1754/2),Riskregister!$L$13-(Riskregister!$L$13-Riskregister!$K$13)*SQRT((1-AS1754)/2)))</f>
        <v>0</v>
      </c>
      <c r="AU1754" s="30">
        <f t="shared" ca="1" si="1081"/>
        <v>0.49929846763214514</v>
      </c>
      <c r="AV1754" s="30">
        <f t="shared" ca="1" si="1081"/>
        <v>0.76784056253899935</v>
      </c>
      <c r="AW1754" s="30">
        <f>IF(Riskregister!$E$14="",0,COUNTIF(BO$4:BO$53,"&lt;"&amp;AU1754)*IF(AV1754&lt;0.5,Riskregister!$K$14+(Riskregister!$L$14-Riskregister!$K$14)*SQRT(AV1754/2),Riskregister!$L$14-(Riskregister!$L$14-Riskregister!$K$14)*SQRT((1-AV1754)/2)))</f>
        <v>0</v>
      </c>
      <c r="AX1754" s="30">
        <f t="shared" ca="1" si="1082"/>
        <v>0.95052650545786221</v>
      </c>
      <c r="AY1754" s="30">
        <f t="shared" ca="1" si="1082"/>
        <v>0.85640239886786373</v>
      </c>
      <c r="AZ1754" s="30">
        <f>IF(Riskregister!$E$15="",0,COUNTIF(BP$4:BP$53,"&lt;"&amp;AX1754)*IF(AY1754&lt;0.5,Riskregister!$K$15+(Riskregister!$L$15-Riskregister!$K$15)*SQRT(AY1754/2),Riskregister!$L$15-(Riskregister!$L$15-Riskregister!$K$15)*SQRT((1-AY1754)/2)))</f>
        <v>0</v>
      </c>
      <c r="BA1754" s="30">
        <f t="shared" ca="1" si="1083"/>
        <v>0.87561408471923485</v>
      </c>
      <c r="BB1754" s="30">
        <f t="shared" ca="1" si="1083"/>
        <v>0.16903079818768196</v>
      </c>
      <c r="BC1754" s="30">
        <f>IF(Riskregister!$E$16="",0,COUNTIF(BQ$4:BQ$53,"&lt;"&amp;BA1754)*IF(BB1754&lt;0.5,Riskregister!$K$16+(Riskregister!$L$16-Riskregister!$K$16)*SQRT(BB1754/2),Riskregister!$L$16-(Riskregister!$L$16-Riskregister!$K$16)*SQRT((1-BB1754)/2)))</f>
        <v>0</v>
      </c>
      <c r="BD1754" s="30">
        <f t="shared" ca="1" si="1071"/>
        <v>10160660.616656844</v>
      </c>
    </row>
    <row r="1755" spans="20:56" x14ac:dyDescent="0.35">
      <c r="T1755" s="30">
        <f t="shared" ca="1" si="1072"/>
        <v>0.69311760746327267</v>
      </c>
      <c r="U1755" s="30">
        <f t="shared" ca="1" si="1072"/>
        <v>0.71143368360741488</v>
      </c>
      <c r="V1755" s="30">
        <f ca="1">IF(Riskregister!$E$5="",0,COUNTIF(BF$4:BF$53,"&lt;"&amp;T1755)*IF(U1755&lt;0.5,Riskregister!$K$5+(Riskregister!$L$5-Riskregister!$K$5)*SQRT(U1755/2),Riskregister!$L$5-(Riskregister!$L$5-Riskregister!$K$5)*SQRT((1-U1755)/2)))</f>
        <v>1716276.7865897869</v>
      </c>
      <c r="W1755" s="30">
        <f t="shared" ca="1" si="1073"/>
        <v>0.93411565426518472</v>
      </c>
      <c r="X1755" s="30">
        <f t="shared" ca="1" si="1073"/>
        <v>0.9215881327383022</v>
      </c>
      <c r="Y1755" s="30">
        <f ca="1">IF(Riskregister!$E$6="",0,COUNTIF(BG$4:BG$53,"&lt;"&amp;W1755)*IF(X1755&lt;0.5,Riskregister!$K$6+(Riskregister!$L$6-Riskregister!$K$6)*SQRT(X1755/2),Riskregister!$L$6-(Riskregister!$L$6-Riskregister!$K$6)*SQRT((1-X1755)/2)))</f>
        <v>6574364.8435089691</v>
      </c>
      <c r="Z1755" s="30">
        <f t="shared" ca="1" si="1074"/>
        <v>0.80070119189475553</v>
      </c>
      <c r="AA1755" s="30">
        <f t="shared" ca="1" si="1074"/>
        <v>0.44456645291436636</v>
      </c>
      <c r="AB1755" s="30">
        <f ca="1">IF(Riskregister!$E$7="",0,COUNTIF(BH$4:BH$53,"&lt;"&amp;Z1755)*IF(AA1755&lt;0.5,Riskregister!$K$7+(Riskregister!$L$7-Riskregister!$K$7)*SQRT(AA1755/2),Riskregister!$L$7-(Riskregister!$L$7-Riskregister!$K$7)*SQRT((1-AA1755)/2)))</f>
        <v>1720113.8191172441</v>
      </c>
      <c r="AC1755" s="30">
        <f t="shared" ca="1" si="1075"/>
        <v>0.42886325446379547</v>
      </c>
      <c r="AD1755" s="30">
        <f t="shared" ca="1" si="1075"/>
        <v>0.92403043388572248</v>
      </c>
      <c r="AE1755" s="30">
        <f ca="1">IF(Riskregister!$E$8="",0,COUNTIF(BI$4:BI$53,"&lt;"&amp;AC1755)*IF(AD1755&lt;0.5,Riskregister!$K$8+(Riskregister!$L$8-Riskregister!$K$8)*SQRT(AD1755/2),Riskregister!$L$8-(Riskregister!$L$8-Riskregister!$K$8)*SQRT((1-AD1755)/2)))</f>
        <v>8167969.5878810361</v>
      </c>
      <c r="AF1755" s="30">
        <f t="shared" ca="1" si="1076"/>
        <v>0.85630814171795444</v>
      </c>
      <c r="AG1755" s="30">
        <f t="shared" ca="1" si="1076"/>
        <v>0.66686597762142952</v>
      </c>
      <c r="AH1755" s="30">
        <f>IF(Riskregister!$E$9="",0,COUNTIF(BJ$4:BJ$53,"&lt;"&amp;AF1755)*IF(AG1755&lt;0.5,Riskregister!$K$9+(Riskregister!$L$9-Riskregister!$K$9)*SQRT(AG1755/2),Riskregister!$L$9-(Riskregister!$L$9-Riskregister!$K$9)*SQRT((1-AG1755)/2)))</f>
        <v>0</v>
      </c>
      <c r="AI1755" s="30">
        <f t="shared" ca="1" si="1077"/>
        <v>0.16840671424436904</v>
      </c>
      <c r="AJ1755" s="30">
        <f t="shared" ca="1" si="1077"/>
        <v>0.81010337192707138</v>
      </c>
      <c r="AK1755" s="30">
        <f>IF(Riskregister!$E$10="",0,COUNTIF(BK$4:BK$53,"&lt;"&amp;AI1755)*IF(AJ1755&lt;0.5,Riskregister!$K$10+(Riskregister!$L$10-Riskregister!$K$10)*SQRT(AJ1755/2),Riskregister!$L$10-(Riskregister!$L$10-Riskregister!$K$10)*SQRT((1-AJ1755)/2)))</f>
        <v>0</v>
      </c>
      <c r="AL1755" s="30">
        <f t="shared" ca="1" si="1078"/>
        <v>0.21111512724765447</v>
      </c>
      <c r="AM1755" s="30">
        <f t="shared" ca="1" si="1078"/>
        <v>0.64657428312388077</v>
      </c>
      <c r="AN1755" s="30">
        <f>IF(Riskregister!$E$11="",0,COUNTIF(BL$4:BL$53,"&lt;"&amp;AL1755)*IF(AM1755&lt;0.5,Riskregister!$K$11+(Riskregister!$L$11-Riskregister!$K$11)*SQRT(AM1755/2),Riskregister!$L$11-(Riskregister!$L$11-Riskregister!$K$11)*SQRT((1-AM1755)/2)))</f>
        <v>0</v>
      </c>
      <c r="AO1755" s="30">
        <f t="shared" ca="1" si="1079"/>
        <v>0.10107580370317437</v>
      </c>
      <c r="AP1755" s="30">
        <f t="shared" ca="1" si="1079"/>
        <v>0.7237725093553623</v>
      </c>
      <c r="AQ1755" s="30">
        <f>IF(Riskregister!$E$12="",0,COUNTIF(BM$4:BM$53,"&lt;"&amp;AO1755)*IF(AP1755&lt;0.5,Riskregister!$K$12+(Riskregister!$L$12-Riskregister!$K$12)*SQRT(AP1755/2),Riskregister!$L$12-(Riskregister!$L$12-Riskregister!$K$12)*SQRT((1-AP1755)/2)))</f>
        <v>0</v>
      </c>
      <c r="AR1755" s="30">
        <f t="shared" ca="1" si="1080"/>
        <v>0.56551960478430452</v>
      </c>
      <c r="AS1755" s="30">
        <f t="shared" ca="1" si="1080"/>
        <v>0.97309806746010452</v>
      </c>
      <c r="AT1755" s="30">
        <f>IF(Riskregister!$E$13="",0,COUNTIF(BN$4:BN$53,"&lt;"&amp;AR1755)*IF(AS1755&lt;0.5,Riskregister!$K$13+(Riskregister!$L$13-Riskregister!$K$13)*SQRT(AS1755/2),Riskregister!$L$13-(Riskregister!$L$13-Riskregister!$K$13)*SQRT((1-AS1755)/2)))</f>
        <v>0</v>
      </c>
      <c r="AU1755" s="30">
        <f t="shared" ca="1" si="1081"/>
        <v>0.56897213872830665</v>
      </c>
      <c r="AV1755" s="30">
        <f t="shared" ca="1" si="1081"/>
        <v>0.99046133943276904</v>
      </c>
      <c r="AW1755" s="30">
        <f>IF(Riskregister!$E$14="",0,COUNTIF(BO$4:BO$53,"&lt;"&amp;AU1755)*IF(AV1755&lt;0.5,Riskregister!$K$14+(Riskregister!$L$14-Riskregister!$K$14)*SQRT(AV1755/2),Riskregister!$L$14-(Riskregister!$L$14-Riskregister!$K$14)*SQRT((1-AV1755)/2)))</f>
        <v>0</v>
      </c>
      <c r="AX1755" s="30">
        <f t="shared" ca="1" si="1082"/>
        <v>0.10620019535274572</v>
      </c>
      <c r="AY1755" s="30">
        <f t="shared" ca="1" si="1082"/>
        <v>0.7223424634236093</v>
      </c>
      <c r="AZ1755" s="30">
        <f>IF(Riskregister!$E$15="",0,COUNTIF(BP$4:BP$53,"&lt;"&amp;AX1755)*IF(AY1755&lt;0.5,Riskregister!$K$15+(Riskregister!$L$15-Riskregister!$K$15)*SQRT(AY1755/2),Riskregister!$L$15-(Riskregister!$L$15-Riskregister!$K$15)*SQRT((1-AY1755)/2)))</f>
        <v>0</v>
      </c>
      <c r="BA1755" s="30">
        <f t="shared" ca="1" si="1083"/>
        <v>0.18953608335835381</v>
      </c>
      <c r="BB1755" s="30">
        <f t="shared" ca="1" si="1083"/>
        <v>0.28539144360444602</v>
      </c>
      <c r="BC1755" s="30">
        <f>IF(Riskregister!$E$16="",0,COUNTIF(BQ$4:BQ$53,"&lt;"&amp;BA1755)*IF(BB1755&lt;0.5,Riskregister!$K$16+(Riskregister!$L$16-Riskregister!$K$16)*SQRT(BB1755/2),Riskregister!$L$16-(Riskregister!$L$16-Riskregister!$K$16)*SQRT((1-BB1755)/2)))</f>
        <v>0</v>
      </c>
      <c r="BD1755" s="30">
        <f t="shared" ca="1" si="1071"/>
        <v>18178725.037097037</v>
      </c>
    </row>
    <row r="1756" spans="20:56" x14ac:dyDescent="0.35">
      <c r="T1756" s="30">
        <f t="shared" ca="1" si="1072"/>
        <v>0.77822012953787267</v>
      </c>
      <c r="U1756" s="30">
        <f t="shared" ca="1" si="1072"/>
        <v>0.92822700723517171</v>
      </c>
      <c r="V1756" s="30">
        <f ca="1">IF(Riskregister!$E$5="",0,COUNTIF(BF$4:BF$53,"&lt;"&amp;T1756)*IF(U1756&lt;0.5,Riskregister!$K$5+(Riskregister!$L$5-Riskregister!$K$5)*SQRT(U1756/2),Riskregister!$L$5-(Riskregister!$L$5-Riskregister!$K$5)*SQRT((1-U1756)/2)))</f>
        <v>2573766.0408461429</v>
      </c>
      <c r="W1756" s="30">
        <f t="shared" ca="1" si="1073"/>
        <v>0.23664062873300917</v>
      </c>
      <c r="X1756" s="30">
        <f t="shared" ca="1" si="1073"/>
        <v>0.61702921386170251</v>
      </c>
      <c r="Y1756" s="30">
        <f ca="1">IF(Riskregister!$E$6="",0,COUNTIF(BG$4:BG$53,"&lt;"&amp;W1756)*IF(X1756&lt;0.5,Riskregister!$K$6+(Riskregister!$L$6-Riskregister!$K$6)*SQRT(X1756/2),Riskregister!$L$6-(Riskregister!$L$6-Riskregister!$K$6)*SQRT((1-X1756)/2)))</f>
        <v>1212337.2082267427</v>
      </c>
      <c r="Z1756" s="30">
        <f t="shared" ca="1" si="1074"/>
        <v>0.19544655458491977</v>
      </c>
      <c r="AA1756" s="30">
        <f t="shared" ca="1" si="1074"/>
        <v>0.70840753949482593</v>
      </c>
      <c r="AB1756" s="30">
        <f ca="1">IF(Riskregister!$E$7="",0,COUNTIF(BH$4:BH$53,"&lt;"&amp;Z1756)*IF(AA1756&lt;0.5,Riskregister!$K$7+(Riskregister!$L$7-Riskregister!$K$7)*SQRT(AA1756/2),Riskregister!$L$7-(Riskregister!$L$7-Riskregister!$K$7)*SQRT((1-AA1756)/2)))</f>
        <v>1065434.1843186468</v>
      </c>
      <c r="AC1756" s="30">
        <f t="shared" ca="1" si="1075"/>
        <v>0.34208911366176464</v>
      </c>
      <c r="AD1756" s="30">
        <f t="shared" ca="1" si="1075"/>
        <v>0.63423648334093419</v>
      </c>
      <c r="AE1756" s="30">
        <f ca="1">IF(Riskregister!$E$8="",0,COUNTIF(BI$4:BI$53,"&lt;"&amp;AC1756)*IF(AD1756&lt;0.5,Riskregister!$K$8+(Riskregister!$L$8-Riskregister!$K$8)*SQRT(AD1756/2),Riskregister!$L$8-(Riskregister!$L$8-Riskregister!$K$8)*SQRT((1-AD1756)/2)))</f>
        <v>5980120.3791658729</v>
      </c>
      <c r="AF1756" s="30">
        <f t="shared" ca="1" si="1076"/>
        <v>0.81977247568216227</v>
      </c>
      <c r="AG1756" s="30">
        <f t="shared" ca="1" si="1076"/>
        <v>0.98799722174531224</v>
      </c>
      <c r="AH1756" s="30">
        <f>IF(Riskregister!$E$9="",0,COUNTIF(BJ$4:BJ$53,"&lt;"&amp;AF1756)*IF(AG1756&lt;0.5,Riskregister!$K$9+(Riskregister!$L$9-Riskregister!$K$9)*SQRT(AG1756/2),Riskregister!$L$9-(Riskregister!$L$9-Riskregister!$K$9)*SQRT((1-AG1756)/2)))</f>
        <v>0</v>
      </c>
      <c r="AI1756" s="30">
        <f t="shared" ca="1" si="1077"/>
        <v>0.79447511120871372</v>
      </c>
      <c r="AJ1756" s="30">
        <f t="shared" ca="1" si="1077"/>
        <v>0.86573432777942516</v>
      </c>
      <c r="AK1756" s="30">
        <f>IF(Riskregister!$E$10="",0,COUNTIF(BK$4:BK$53,"&lt;"&amp;AI1756)*IF(AJ1756&lt;0.5,Riskregister!$K$10+(Riskregister!$L$10-Riskregister!$K$10)*SQRT(AJ1756/2),Riskregister!$L$10-(Riskregister!$L$10-Riskregister!$K$10)*SQRT((1-AJ1756)/2)))</f>
        <v>0</v>
      </c>
      <c r="AL1756" s="30">
        <f t="shared" ca="1" si="1078"/>
        <v>0.89216180272295775</v>
      </c>
      <c r="AM1756" s="30">
        <f t="shared" ca="1" si="1078"/>
        <v>0.26935924994782057</v>
      </c>
      <c r="AN1756" s="30">
        <f>IF(Riskregister!$E$11="",0,COUNTIF(BL$4:BL$53,"&lt;"&amp;AL1756)*IF(AM1756&lt;0.5,Riskregister!$K$11+(Riskregister!$L$11-Riskregister!$K$11)*SQRT(AM1756/2),Riskregister!$L$11-(Riskregister!$L$11-Riskregister!$K$11)*SQRT((1-AM1756)/2)))</f>
        <v>0</v>
      </c>
      <c r="AO1756" s="30">
        <f t="shared" ca="1" si="1079"/>
        <v>0.38548601298321705</v>
      </c>
      <c r="AP1756" s="30">
        <f t="shared" ca="1" si="1079"/>
        <v>0.68397729235346627</v>
      </c>
      <c r="AQ1756" s="30">
        <f>IF(Riskregister!$E$12="",0,COUNTIF(BM$4:BM$53,"&lt;"&amp;AO1756)*IF(AP1756&lt;0.5,Riskregister!$K$12+(Riskregister!$L$12-Riskregister!$K$12)*SQRT(AP1756/2),Riskregister!$L$12-(Riskregister!$L$12-Riskregister!$K$12)*SQRT((1-AP1756)/2)))</f>
        <v>0</v>
      </c>
      <c r="AR1756" s="30">
        <f t="shared" ca="1" si="1080"/>
        <v>0.45980615826629734</v>
      </c>
      <c r="AS1756" s="30">
        <f t="shared" ca="1" si="1080"/>
        <v>0.90807712039716004</v>
      </c>
      <c r="AT1756" s="30">
        <f>IF(Riskregister!$E$13="",0,COUNTIF(BN$4:BN$53,"&lt;"&amp;AR1756)*IF(AS1756&lt;0.5,Riskregister!$K$13+(Riskregister!$L$13-Riskregister!$K$13)*SQRT(AS1756/2),Riskregister!$L$13-(Riskregister!$L$13-Riskregister!$K$13)*SQRT((1-AS1756)/2)))</f>
        <v>0</v>
      </c>
      <c r="AU1756" s="30">
        <f t="shared" ca="1" si="1081"/>
        <v>0.69721686804126815</v>
      </c>
      <c r="AV1756" s="30">
        <f t="shared" ca="1" si="1081"/>
        <v>0.71696886565944884</v>
      </c>
      <c r="AW1756" s="30">
        <f>IF(Riskregister!$E$14="",0,COUNTIF(BO$4:BO$53,"&lt;"&amp;AU1756)*IF(AV1756&lt;0.5,Riskregister!$K$14+(Riskregister!$L$14-Riskregister!$K$14)*SQRT(AV1756/2),Riskregister!$L$14-(Riskregister!$L$14-Riskregister!$K$14)*SQRT((1-AV1756)/2)))</f>
        <v>0</v>
      </c>
      <c r="AX1756" s="30">
        <f t="shared" ca="1" si="1082"/>
        <v>0.94825605068818652</v>
      </c>
      <c r="AY1756" s="30">
        <f t="shared" ca="1" si="1082"/>
        <v>0.80703091262937765</v>
      </c>
      <c r="AZ1756" s="30">
        <f>IF(Riskregister!$E$15="",0,COUNTIF(BP$4:BP$53,"&lt;"&amp;AX1756)*IF(AY1756&lt;0.5,Riskregister!$K$15+(Riskregister!$L$15-Riskregister!$K$15)*SQRT(AY1756/2),Riskregister!$L$15-(Riskregister!$L$15-Riskregister!$K$15)*SQRT((1-AY1756)/2)))</f>
        <v>0</v>
      </c>
      <c r="BA1756" s="30">
        <f t="shared" ca="1" si="1083"/>
        <v>0.29308657343300926</v>
      </c>
      <c r="BB1756" s="30">
        <f t="shared" ca="1" si="1083"/>
        <v>0.42122220244194308</v>
      </c>
      <c r="BC1756" s="30">
        <f>IF(Riskregister!$E$16="",0,COUNTIF(BQ$4:BQ$53,"&lt;"&amp;BA1756)*IF(BB1756&lt;0.5,Riskregister!$K$16+(Riskregister!$L$16-Riskregister!$K$16)*SQRT(BB1756/2),Riskregister!$L$16-(Riskregister!$L$16-Riskregister!$K$16)*SQRT((1-BB1756)/2)))</f>
        <v>0</v>
      </c>
      <c r="BD1756" s="30">
        <f t="shared" ca="1" si="1071"/>
        <v>10831657.812557405</v>
      </c>
    </row>
    <row r="1757" spans="20:56" x14ac:dyDescent="0.35">
      <c r="T1757" s="30">
        <f t="shared" ca="1" si="1072"/>
        <v>0.48784677249988229</v>
      </c>
      <c r="U1757" s="30">
        <f t="shared" ca="1" si="1072"/>
        <v>8.1009522319372751E-2</v>
      </c>
      <c r="V1757" s="30">
        <f ca="1">IF(Riskregister!$E$5="",0,COUNTIF(BF$4:BF$53,"&lt;"&amp;T1757)*IF(U1757&lt;0.5,Riskregister!$K$5+(Riskregister!$L$5-Riskregister!$K$5)*SQRT(U1757/2),Riskregister!$L$5-(Riskregister!$L$5-Riskregister!$K$5)*SQRT((1-U1757)/2)))</f>
        <v>721698.22821197857</v>
      </c>
      <c r="W1757" s="30">
        <f t="shared" ca="1" si="1073"/>
        <v>5.88088014213346E-2</v>
      </c>
      <c r="X1757" s="30">
        <f t="shared" ca="1" si="1073"/>
        <v>0.88810781546256501</v>
      </c>
      <c r="Y1757" s="30">
        <f ca="1">IF(Riskregister!$E$6="",0,COUNTIF(BG$4:BG$53,"&lt;"&amp;W1757)*IF(X1757&lt;0.5,Riskregister!$K$6+(Riskregister!$L$6-Riskregister!$K$6)*SQRT(X1757/2),Riskregister!$L$6-(Riskregister!$L$6-Riskregister!$K$6)*SQRT((1-X1757)/2)))</f>
        <v>0</v>
      </c>
      <c r="Z1757" s="30">
        <f t="shared" ca="1" si="1074"/>
        <v>0.66709158914255906</v>
      </c>
      <c r="AA1757" s="30">
        <f t="shared" ca="1" si="1074"/>
        <v>0.94747649827859692</v>
      </c>
      <c r="AB1757" s="30">
        <f ca="1">IF(Riskregister!$E$7="",0,COUNTIF(BH$4:BH$53,"&lt;"&amp;Z1757)*IF(AA1757&lt;0.5,Riskregister!$K$7+(Riskregister!$L$7-Riskregister!$K$7)*SQRT(AA1757/2),Riskregister!$L$7-(Riskregister!$L$7-Riskregister!$K$7)*SQRT((1-AA1757)/2)))</f>
        <v>2402965.7955019982</v>
      </c>
      <c r="AC1757" s="30">
        <f t="shared" ca="1" si="1075"/>
        <v>8.4387319990883447E-2</v>
      </c>
      <c r="AD1757" s="30">
        <f t="shared" ca="1" si="1075"/>
        <v>0.4376725506254644</v>
      </c>
      <c r="AE1757" s="30">
        <f ca="1">IF(Riskregister!$E$8="",0,COUNTIF(BI$4:BI$53,"&lt;"&amp;AC1757)*IF(AD1757&lt;0.5,Riskregister!$K$8+(Riskregister!$L$8-Riskregister!$K$8)*SQRT(AD1757/2),Riskregister!$L$8-(Riskregister!$L$8-Riskregister!$K$8)*SQRT((1-AD1757)/2)))</f>
        <v>2498657.1632835926</v>
      </c>
      <c r="AF1757" s="30">
        <f t="shared" ca="1" si="1076"/>
        <v>0.75774807979311876</v>
      </c>
      <c r="AG1757" s="30">
        <f t="shared" ca="1" si="1076"/>
        <v>0.19141933718442417</v>
      </c>
      <c r="AH1757" s="30">
        <f>IF(Riskregister!$E$9="",0,COUNTIF(BJ$4:BJ$53,"&lt;"&amp;AF1757)*IF(AG1757&lt;0.5,Riskregister!$K$9+(Riskregister!$L$9-Riskregister!$K$9)*SQRT(AG1757/2),Riskregister!$L$9-(Riskregister!$L$9-Riskregister!$K$9)*SQRT((1-AG1757)/2)))</f>
        <v>0</v>
      </c>
      <c r="AI1757" s="30">
        <f t="shared" ca="1" si="1077"/>
        <v>0.65584764296814646</v>
      </c>
      <c r="AJ1757" s="30">
        <f t="shared" ca="1" si="1077"/>
        <v>0.33825108096938972</v>
      </c>
      <c r="AK1757" s="30">
        <f>IF(Riskregister!$E$10="",0,COUNTIF(BK$4:BK$53,"&lt;"&amp;AI1757)*IF(AJ1757&lt;0.5,Riskregister!$K$10+(Riskregister!$L$10-Riskregister!$K$10)*SQRT(AJ1757/2),Riskregister!$L$10-(Riskregister!$L$10-Riskregister!$K$10)*SQRT((1-AJ1757)/2)))</f>
        <v>0</v>
      </c>
      <c r="AL1757" s="30">
        <f t="shared" ca="1" si="1078"/>
        <v>4.4259198240379272E-2</v>
      </c>
      <c r="AM1757" s="30">
        <f t="shared" ca="1" si="1078"/>
        <v>0.73183540269920733</v>
      </c>
      <c r="AN1757" s="30">
        <f>IF(Riskregister!$E$11="",0,COUNTIF(BL$4:BL$53,"&lt;"&amp;AL1757)*IF(AM1757&lt;0.5,Riskregister!$K$11+(Riskregister!$L$11-Riskregister!$K$11)*SQRT(AM1757/2),Riskregister!$L$11-(Riskregister!$L$11-Riskregister!$K$11)*SQRT((1-AM1757)/2)))</f>
        <v>0</v>
      </c>
      <c r="AO1757" s="30">
        <f t="shared" ca="1" si="1079"/>
        <v>0.80019912210033983</v>
      </c>
      <c r="AP1757" s="30">
        <f t="shared" ca="1" si="1079"/>
        <v>0.6613825889223709</v>
      </c>
      <c r="AQ1757" s="30">
        <f>IF(Riskregister!$E$12="",0,COUNTIF(BM$4:BM$53,"&lt;"&amp;AO1757)*IF(AP1757&lt;0.5,Riskregister!$K$12+(Riskregister!$L$12-Riskregister!$K$12)*SQRT(AP1757/2),Riskregister!$L$12-(Riskregister!$L$12-Riskregister!$K$12)*SQRT((1-AP1757)/2)))</f>
        <v>0</v>
      </c>
      <c r="AR1757" s="30">
        <f t="shared" ca="1" si="1080"/>
        <v>0.70962522291772978</v>
      </c>
      <c r="AS1757" s="30">
        <f t="shared" ca="1" si="1080"/>
        <v>0.94021043786389291</v>
      </c>
      <c r="AT1757" s="30">
        <f>IF(Riskregister!$E$13="",0,COUNTIF(BN$4:BN$53,"&lt;"&amp;AR1757)*IF(AS1757&lt;0.5,Riskregister!$K$13+(Riskregister!$L$13-Riskregister!$K$13)*SQRT(AS1757/2),Riskregister!$L$13-(Riskregister!$L$13-Riskregister!$K$13)*SQRT((1-AS1757)/2)))</f>
        <v>0</v>
      </c>
      <c r="AU1757" s="30">
        <f t="shared" ca="1" si="1081"/>
        <v>0.96276130685321537</v>
      </c>
      <c r="AV1757" s="30">
        <f t="shared" ca="1" si="1081"/>
        <v>4.137097918703625E-2</v>
      </c>
      <c r="AW1757" s="30">
        <f>IF(Riskregister!$E$14="",0,COUNTIF(BO$4:BO$53,"&lt;"&amp;AU1757)*IF(AV1757&lt;0.5,Riskregister!$K$14+(Riskregister!$L$14-Riskregister!$K$14)*SQRT(AV1757/2),Riskregister!$L$14-(Riskregister!$L$14-Riskregister!$K$14)*SQRT((1-AV1757)/2)))</f>
        <v>0</v>
      </c>
      <c r="AX1757" s="30">
        <f t="shared" ca="1" si="1082"/>
        <v>0.90399765141038269</v>
      </c>
      <c r="AY1757" s="30">
        <f t="shared" ca="1" si="1082"/>
        <v>0.82598373981585449</v>
      </c>
      <c r="AZ1757" s="30">
        <f>IF(Riskregister!$E$15="",0,COUNTIF(BP$4:BP$53,"&lt;"&amp;AX1757)*IF(AY1757&lt;0.5,Riskregister!$K$15+(Riskregister!$L$15-Riskregister!$K$15)*SQRT(AY1757/2),Riskregister!$L$15-(Riskregister!$L$15-Riskregister!$K$15)*SQRT((1-AY1757)/2)))</f>
        <v>0</v>
      </c>
      <c r="BA1757" s="30">
        <f t="shared" ca="1" si="1083"/>
        <v>0.75585935265125381</v>
      </c>
      <c r="BB1757" s="30">
        <f t="shared" ca="1" si="1083"/>
        <v>0.95208455903919142</v>
      </c>
      <c r="BC1757" s="30">
        <f>IF(Riskregister!$E$16="",0,COUNTIF(BQ$4:BQ$53,"&lt;"&amp;BA1757)*IF(BB1757&lt;0.5,Riskregister!$K$16+(Riskregister!$L$16-Riskregister!$K$16)*SQRT(BB1757/2),Riskregister!$L$16-(Riskregister!$L$16-Riskregister!$K$16)*SQRT((1-BB1757)/2)))</f>
        <v>0</v>
      </c>
      <c r="BD1757" s="30">
        <f t="shared" ca="1" si="1071"/>
        <v>5623321.1869975692</v>
      </c>
    </row>
    <row r="1758" spans="20:56" x14ac:dyDescent="0.35">
      <c r="T1758" s="30">
        <f t="shared" ca="1" si="1072"/>
        <v>7.6062806304613262E-2</v>
      </c>
      <c r="U1758" s="30">
        <f t="shared" ca="1" si="1072"/>
        <v>0.15472572566733944</v>
      </c>
      <c r="V1758" s="30">
        <f ca="1">IF(Riskregister!$E$5="",0,COUNTIF(BF$4:BF$53,"&lt;"&amp;T1758)*IF(U1758&lt;0.5,Riskregister!$K$5+(Riskregister!$L$5-Riskregister!$K$5)*SQRT(U1758/2),Riskregister!$L$5-(Riskregister!$L$5-Riskregister!$K$5)*SQRT((1-U1758)/2)))</f>
        <v>275163.81155836588</v>
      </c>
      <c r="W1758" s="30">
        <f t="shared" ca="1" si="1073"/>
        <v>0.4347244600066722</v>
      </c>
      <c r="X1758" s="30">
        <f t="shared" ca="1" si="1073"/>
        <v>0.46067668711449217</v>
      </c>
      <c r="Y1758" s="30">
        <f ca="1">IF(Riskregister!$E$6="",0,COUNTIF(BG$4:BG$53,"&lt;"&amp;W1758)*IF(X1758&lt;0.5,Riskregister!$K$6+(Riskregister!$L$6-Riskregister!$K$6)*SQRT(X1758/2),Riskregister!$L$6-(Riskregister!$L$6-Riskregister!$K$6)*SQRT((1-X1758)/2)))</f>
        <v>2127768.7728691907</v>
      </c>
      <c r="Z1758" s="30">
        <f t="shared" ca="1" si="1074"/>
        <v>0.21372567257409114</v>
      </c>
      <c r="AA1758" s="30">
        <f t="shared" ca="1" si="1074"/>
        <v>0.5956842279084773</v>
      </c>
      <c r="AB1758" s="30">
        <f ca="1">IF(Riskregister!$E$7="",0,COUNTIF(BH$4:BH$53,"&lt;"&amp;Z1758)*IF(AA1758&lt;0.5,Riskregister!$K$7+(Riskregister!$L$7-Riskregister!$K$7)*SQRT(AA1758/2),Riskregister!$L$7-(Riskregister!$L$7-Riskregister!$K$7)*SQRT((1-AA1758)/2)))</f>
        <v>970532.40222415561</v>
      </c>
      <c r="AC1758" s="30">
        <f t="shared" ca="1" si="1075"/>
        <v>0.7772045736596237</v>
      </c>
      <c r="AD1758" s="30">
        <f t="shared" ca="1" si="1075"/>
        <v>0.36879984616033035</v>
      </c>
      <c r="AE1758" s="30">
        <f ca="1">IF(Riskregister!$E$8="",0,COUNTIF(BI$4:BI$53,"&lt;"&amp;AC1758)*IF(AD1758&lt;0.5,Riskregister!$K$8+(Riskregister!$L$8-Riskregister!$K$8)*SQRT(AD1758/2),Riskregister!$L$8-(Riskregister!$L$8-Riskregister!$K$8)*SQRT((1-AD1758)/2)))</f>
        <v>9273060.6843658481</v>
      </c>
      <c r="AF1758" s="30">
        <f t="shared" ca="1" si="1076"/>
        <v>0.73009637264839122</v>
      </c>
      <c r="AG1758" s="30">
        <f t="shared" ca="1" si="1076"/>
        <v>0.41517350809624198</v>
      </c>
      <c r="AH1758" s="30">
        <f>IF(Riskregister!$E$9="",0,COUNTIF(BJ$4:BJ$53,"&lt;"&amp;AF1758)*IF(AG1758&lt;0.5,Riskregister!$K$9+(Riskregister!$L$9-Riskregister!$K$9)*SQRT(AG1758/2),Riskregister!$L$9-(Riskregister!$L$9-Riskregister!$K$9)*SQRT((1-AG1758)/2)))</f>
        <v>0</v>
      </c>
      <c r="AI1758" s="30">
        <f t="shared" ca="1" si="1077"/>
        <v>0.40208966321793016</v>
      </c>
      <c r="AJ1758" s="30">
        <f t="shared" ca="1" si="1077"/>
        <v>0.38796000978581024</v>
      </c>
      <c r="AK1758" s="30">
        <f>IF(Riskregister!$E$10="",0,COUNTIF(BK$4:BK$53,"&lt;"&amp;AI1758)*IF(AJ1758&lt;0.5,Riskregister!$K$10+(Riskregister!$L$10-Riskregister!$K$10)*SQRT(AJ1758/2),Riskregister!$L$10-(Riskregister!$L$10-Riskregister!$K$10)*SQRT((1-AJ1758)/2)))</f>
        <v>0</v>
      </c>
      <c r="AL1758" s="30">
        <f t="shared" ca="1" si="1078"/>
        <v>0.35570644462141354</v>
      </c>
      <c r="AM1758" s="30">
        <f t="shared" ca="1" si="1078"/>
        <v>0.34819547016495556</v>
      </c>
      <c r="AN1758" s="30">
        <f>IF(Riskregister!$E$11="",0,COUNTIF(BL$4:BL$53,"&lt;"&amp;AL1758)*IF(AM1758&lt;0.5,Riskregister!$K$11+(Riskregister!$L$11-Riskregister!$K$11)*SQRT(AM1758/2),Riskregister!$L$11-(Riskregister!$L$11-Riskregister!$K$11)*SQRT((1-AM1758)/2)))</f>
        <v>0</v>
      </c>
      <c r="AO1758" s="30">
        <f t="shared" ca="1" si="1079"/>
        <v>0.48764673127744451</v>
      </c>
      <c r="AP1758" s="30">
        <f t="shared" ca="1" si="1079"/>
        <v>0.12462152803721804</v>
      </c>
      <c r="AQ1758" s="30">
        <f>IF(Riskregister!$E$12="",0,COUNTIF(BM$4:BM$53,"&lt;"&amp;AO1758)*IF(AP1758&lt;0.5,Riskregister!$K$12+(Riskregister!$L$12-Riskregister!$K$12)*SQRT(AP1758/2),Riskregister!$L$12-(Riskregister!$L$12-Riskregister!$K$12)*SQRT((1-AP1758)/2)))</f>
        <v>0</v>
      </c>
      <c r="AR1758" s="30">
        <f t="shared" ca="1" si="1080"/>
        <v>0.99000132142536268</v>
      </c>
      <c r="AS1758" s="30">
        <f t="shared" ca="1" si="1080"/>
        <v>0.95084310538033145</v>
      </c>
      <c r="AT1758" s="30">
        <f>IF(Riskregister!$E$13="",0,COUNTIF(BN$4:BN$53,"&lt;"&amp;AR1758)*IF(AS1758&lt;0.5,Riskregister!$K$13+(Riskregister!$L$13-Riskregister!$K$13)*SQRT(AS1758/2),Riskregister!$L$13-(Riskregister!$L$13-Riskregister!$K$13)*SQRT((1-AS1758)/2)))</f>
        <v>0</v>
      </c>
      <c r="AU1758" s="30">
        <f t="shared" ca="1" si="1081"/>
        <v>0.66904375373000191</v>
      </c>
      <c r="AV1758" s="30">
        <f t="shared" ca="1" si="1081"/>
        <v>0.64560844701394338</v>
      </c>
      <c r="AW1758" s="30">
        <f>IF(Riskregister!$E$14="",0,COUNTIF(BO$4:BO$53,"&lt;"&amp;AU1758)*IF(AV1758&lt;0.5,Riskregister!$K$14+(Riskregister!$L$14-Riskregister!$K$14)*SQRT(AV1758/2),Riskregister!$L$14-(Riskregister!$L$14-Riskregister!$K$14)*SQRT((1-AV1758)/2)))</f>
        <v>0</v>
      </c>
      <c r="AX1758" s="30">
        <f t="shared" ca="1" si="1082"/>
        <v>0.82853184357394183</v>
      </c>
      <c r="AY1758" s="30">
        <f t="shared" ca="1" si="1082"/>
        <v>0.18269049187920616</v>
      </c>
      <c r="AZ1758" s="30">
        <f>IF(Riskregister!$E$15="",0,COUNTIF(BP$4:BP$53,"&lt;"&amp;AX1758)*IF(AY1758&lt;0.5,Riskregister!$K$15+(Riskregister!$L$15-Riskregister!$K$15)*SQRT(AY1758/2),Riskregister!$L$15-(Riskregister!$L$15-Riskregister!$K$15)*SQRT((1-AY1758)/2)))</f>
        <v>0</v>
      </c>
      <c r="BA1758" s="30">
        <f t="shared" ca="1" si="1083"/>
        <v>0.45120770170191915</v>
      </c>
      <c r="BB1758" s="30">
        <f t="shared" ca="1" si="1083"/>
        <v>0.81759930324771424</v>
      </c>
      <c r="BC1758" s="30">
        <f>IF(Riskregister!$E$16="",0,COUNTIF(BQ$4:BQ$53,"&lt;"&amp;BA1758)*IF(BB1758&lt;0.5,Riskregister!$K$16+(Riskregister!$L$16-Riskregister!$K$16)*SQRT(BB1758/2),Riskregister!$L$16-(Riskregister!$L$16-Riskregister!$K$16)*SQRT((1-BB1758)/2)))</f>
        <v>0</v>
      </c>
      <c r="BD1758" s="30">
        <f t="shared" ca="1" si="1071"/>
        <v>12646525.671017561</v>
      </c>
    </row>
    <row r="1759" spans="20:56" x14ac:dyDescent="0.35">
      <c r="T1759" s="30">
        <f t="shared" ca="1" si="1072"/>
        <v>0.66422565642874654</v>
      </c>
      <c r="U1759" s="30">
        <f t="shared" ca="1" si="1072"/>
        <v>0.40869822087097207</v>
      </c>
      <c r="V1759" s="30">
        <f ca="1">IF(Riskregister!$E$5="",0,COUNTIF(BF$4:BF$53,"&lt;"&amp;T1759)*IF(U1759&lt;0.5,Riskregister!$K$5+(Riskregister!$L$5-Riskregister!$K$5)*SQRT(U1759/2),Riskregister!$L$5-(Riskregister!$L$5-Riskregister!$K$5)*SQRT((1-U1759)/2)))</f>
        <v>1413689.8167059575</v>
      </c>
      <c r="W1759" s="30">
        <f t="shared" ca="1" si="1073"/>
        <v>0.5362862669299614</v>
      </c>
      <c r="X1759" s="30">
        <f t="shared" ca="1" si="1073"/>
        <v>0.41525148869788697</v>
      </c>
      <c r="Y1759" s="30">
        <f ca="1">IF(Riskregister!$E$6="",0,COUNTIF(BG$4:BG$53,"&lt;"&amp;W1759)*IF(X1759&lt;0.5,Riskregister!$K$6+(Riskregister!$L$6-Riskregister!$K$6)*SQRT(X1759/2),Riskregister!$L$6-(Riskregister!$L$6-Riskregister!$K$6)*SQRT((1-X1759)/2)))</f>
        <v>2040374.8494665197</v>
      </c>
      <c r="Z1759" s="30">
        <f t="shared" ca="1" si="1074"/>
        <v>0.51954659131688008</v>
      </c>
      <c r="AA1759" s="30">
        <f t="shared" ca="1" si="1074"/>
        <v>0.40977128754466696</v>
      </c>
      <c r="AB1759" s="30">
        <f ca="1">IF(Riskregister!$E$7="",0,COUNTIF(BH$4:BH$53,"&lt;"&amp;Z1759)*IF(AA1759&lt;0.5,Riskregister!$K$7+(Riskregister!$L$7-Riskregister!$K$7)*SQRT(AA1759/2),Riskregister!$L$7-(Riskregister!$L$7-Riskregister!$K$7)*SQRT((1-AA1759)/2)))</f>
        <v>1250550.2033222604</v>
      </c>
      <c r="AC1759" s="30">
        <f t="shared" ca="1" si="1075"/>
        <v>0.98655240079356166</v>
      </c>
      <c r="AD1759" s="30">
        <f t="shared" ca="1" si="1075"/>
        <v>0.53737631819261611</v>
      </c>
      <c r="AE1759" s="30">
        <f ca="1">IF(Riskregister!$E$8="",0,COUNTIF(BI$4:BI$53,"&lt;"&amp;AC1759)*IF(AD1759&lt;0.5,Riskregister!$K$8+(Riskregister!$L$8-Riskregister!$K$8)*SQRT(AD1759/2),Riskregister!$L$8-(Riskregister!$L$8-Riskregister!$K$8)*SQRT((1-AD1759)/2)))</f>
        <v>19176781.309968404</v>
      </c>
      <c r="AF1759" s="30">
        <f t="shared" ca="1" si="1076"/>
        <v>0.44052799838649592</v>
      </c>
      <c r="AG1759" s="30">
        <f t="shared" ca="1" si="1076"/>
        <v>0.75471533063432827</v>
      </c>
      <c r="AH1759" s="30">
        <f>IF(Riskregister!$E$9="",0,COUNTIF(BJ$4:BJ$53,"&lt;"&amp;AF1759)*IF(AG1759&lt;0.5,Riskregister!$K$9+(Riskregister!$L$9-Riskregister!$K$9)*SQRT(AG1759/2),Riskregister!$L$9-(Riskregister!$L$9-Riskregister!$K$9)*SQRT((1-AG1759)/2)))</f>
        <v>0</v>
      </c>
      <c r="AI1759" s="30">
        <f t="shared" ca="1" si="1077"/>
        <v>7.9538330419755332E-2</v>
      </c>
      <c r="AJ1759" s="30">
        <f t="shared" ca="1" si="1077"/>
        <v>0.18724256575504872</v>
      </c>
      <c r="AK1759" s="30">
        <f>IF(Riskregister!$E$10="",0,COUNTIF(BK$4:BK$53,"&lt;"&amp;AI1759)*IF(AJ1759&lt;0.5,Riskregister!$K$10+(Riskregister!$L$10-Riskregister!$K$10)*SQRT(AJ1759/2),Riskregister!$L$10-(Riskregister!$L$10-Riskregister!$K$10)*SQRT((1-AJ1759)/2)))</f>
        <v>0</v>
      </c>
      <c r="AL1759" s="30">
        <f t="shared" ca="1" si="1078"/>
        <v>0.15244832761149452</v>
      </c>
      <c r="AM1759" s="30">
        <f t="shared" ca="1" si="1078"/>
        <v>0.30391224293334418</v>
      </c>
      <c r="AN1759" s="30">
        <f>IF(Riskregister!$E$11="",0,COUNTIF(BL$4:BL$53,"&lt;"&amp;AL1759)*IF(AM1759&lt;0.5,Riskregister!$K$11+(Riskregister!$L$11-Riskregister!$K$11)*SQRT(AM1759/2),Riskregister!$L$11-(Riskregister!$L$11-Riskregister!$K$11)*SQRT((1-AM1759)/2)))</f>
        <v>0</v>
      </c>
      <c r="AO1759" s="30">
        <f t="shared" ca="1" si="1079"/>
        <v>0.58289377882847215</v>
      </c>
      <c r="AP1759" s="30">
        <f t="shared" ca="1" si="1079"/>
        <v>7.4440745910345107E-2</v>
      </c>
      <c r="AQ1759" s="30">
        <f>IF(Riskregister!$E$12="",0,COUNTIF(BM$4:BM$53,"&lt;"&amp;AO1759)*IF(AP1759&lt;0.5,Riskregister!$K$12+(Riskregister!$L$12-Riskregister!$K$12)*SQRT(AP1759/2),Riskregister!$L$12-(Riskregister!$L$12-Riskregister!$K$12)*SQRT((1-AP1759)/2)))</f>
        <v>0</v>
      </c>
      <c r="AR1759" s="30">
        <f t="shared" ca="1" si="1080"/>
        <v>0.79060099719486909</v>
      </c>
      <c r="AS1759" s="30">
        <f t="shared" ca="1" si="1080"/>
        <v>0.94334110663320137</v>
      </c>
      <c r="AT1759" s="30">
        <f>IF(Riskregister!$E$13="",0,COUNTIF(BN$4:BN$53,"&lt;"&amp;AR1759)*IF(AS1759&lt;0.5,Riskregister!$K$13+(Riskregister!$L$13-Riskregister!$K$13)*SQRT(AS1759/2),Riskregister!$L$13-(Riskregister!$L$13-Riskregister!$K$13)*SQRT((1-AS1759)/2)))</f>
        <v>0</v>
      </c>
      <c r="AU1759" s="30">
        <f t="shared" ca="1" si="1081"/>
        <v>0.84880946718400596</v>
      </c>
      <c r="AV1759" s="30">
        <f t="shared" ca="1" si="1081"/>
        <v>0.5288333838100574</v>
      </c>
      <c r="AW1759" s="30">
        <f>IF(Riskregister!$E$14="",0,COUNTIF(BO$4:BO$53,"&lt;"&amp;AU1759)*IF(AV1759&lt;0.5,Riskregister!$K$14+(Riskregister!$L$14-Riskregister!$K$14)*SQRT(AV1759/2),Riskregister!$L$14-(Riskregister!$L$14-Riskregister!$K$14)*SQRT((1-AV1759)/2)))</f>
        <v>0</v>
      </c>
      <c r="AX1759" s="30">
        <f t="shared" ca="1" si="1082"/>
        <v>0.45092346894387381</v>
      </c>
      <c r="AY1759" s="30">
        <f t="shared" ca="1" si="1082"/>
        <v>2.5537669337526991E-2</v>
      </c>
      <c r="AZ1759" s="30">
        <f>IF(Riskregister!$E$15="",0,COUNTIF(BP$4:BP$53,"&lt;"&amp;AX1759)*IF(AY1759&lt;0.5,Riskregister!$K$15+(Riskregister!$L$15-Riskregister!$K$15)*SQRT(AY1759/2),Riskregister!$L$15-(Riskregister!$L$15-Riskregister!$K$15)*SQRT((1-AY1759)/2)))</f>
        <v>0</v>
      </c>
      <c r="BA1759" s="30">
        <f t="shared" ca="1" si="1083"/>
        <v>0.63839952160304381</v>
      </c>
      <c r="BB1759" s="30">
        <f t="shared" ca="1" si="1083"/>
        <v>0.62070305177616336</v>
      </c>
      <c r="BC1759" s="30">
        <f>IF(Riskregister!$E$16="",0,COUNTIF(BQ$4:BQ$53,"&lt;"&amp;BA1759)*IF(BB1759&lt;0.5,Riskregister!$K$16+(Riskregister!$L$16-Riskregister!$K$16)*SQRT(BB1759/2),Riskregister!$L$16-(Riskregister!$L$16-Riskregister!$K$16)*SQRT((1-BB1759)/2)))</f>
        <v>0</v>
      </c>
      <c r="BD1759" s="30">
        <f t="shared" ca="1" si="1071"/>
        <v>23881396.179463141</v>
      </c>
    </row>
    <row r="1760" spans="20:56" x14ac:dyDescent="0.35">
      <c r="T1760" s="30">
        <f t="shared" ca="1" si="1072"/>
        <v>0.48949109375393396</v>
      </c>
      <c r="U1760" s="30">
        <f t="shared" ca="1" si="1072"/>
        <v>8.0855501611115765E-2</v>
      </c>
      <c r="V1760" s="30">
        <f ca="1">IF(Riskregister!$E$5="",0,COUNTIF(BF$4:BF$53,"&lt;"&amp;T1760)*IF(U1760&lt;0.5,Riskregister!$K$5+(Riskregister!$L$5-Riskregister!$K$5)*SQRT(U1760/2),Riskregister!$L$5-(Riskregister!$L$5-Riskregister!$K$5)*SQRT((1-U1760)/2)))</f>
        <v>721439.81992907613</v>
      </c>
      <c r="W1760" s="30">
        <f t="shared" ca="1" si="1073"/>
        <v>0.23845780225202029</v>
      </c>
      <c r="X1760" s="30">
        <f t="shared" ca="1" si="1073"/>
        <v>0.51159914571515797</v>
      </c>
      <c r="Y1760" s="30">
        <f ca="1">IF(Riskregister!$E$6="",0,COUNTIF(BG$4:BG$53,"&lt;"&amp;W1760)*IF(X1760&lt;0.5,Riskregister!$K$6+(Riskregister!$L$6-Riskregister!$K$6)*SQRT(X1760/2),Riskregister!$L$6-(Riskregister!$L$6-Riskregister!$K$6)*SQRT((1-X1760)/2)))</f>
        <v>1110500.48682338</v>
      </c>
      <c r="Z1760" s="30">
        <f t="shared" ca="1" si="1074"/>
        <v>0.52923528167588652</v>
      </c>
      <c r="AA1760" s="30">
        <f t="shared" ca="1" si="1074"/>
        <v>0.85168703052920092</v>
      </c>
      <c r="AB1760" s="30">
        <f ca="1">IF(Riskregister!$E$7="",0,COUNTIF(BH$4:BH$53,"&lt;"&amp;Z1760)*IF(AA1760&lt;0.5,Riskregister!$K$7+(Riskregister!$L$7-Riskregister!$K$7)*SQRT(AA1760/2),Riskregister!$L$7-(Riskregister!$L$7-Riskregister!$K$7)*SQRT((1-AA1760)/2)))</f>
        <v>1828134.5458212113</v>
      </c>
      <c r="AC1760" s="30">
        <f t="shared" ca="1" si="1075"/>
        <v>0.24389232667604022</v>
      </c>
      <c r="AD1760" s="30">
        <f t="shared" ca="1" si="1075"/>
        <v>0.17046403479604544</v>
      </c>
      <c r="AE1760" s="30">
        <f ca="1">IF(Riskregister!$E$8="",0,COUNTIF(BI$4:BI$53,"&lt;"&amp;AC1760)*IF(AD1760&lt;0.5,Riskregister!$K$8+(Riskregister!$L$8-Riskregister!$K$8)*SQRT(AD1760/2),Riskregister!$L$8-(Riskregister!$L$8-Riskregister!$K$8)*SQRT((1-AD1760)/2)))</f>
        <v>3344285.163260059</v>
      </c>
      <c r="AF1760" s="30">
        <f t="shared" ca="1" si="1076"/>
        <v>0.17504843991962526</v>
      </c>
      <c r="AG1760" s="30">
        <f t="shared" ca="1" si="1076"/>
        <v>0.99364576878768796</v>
      </c>
      <c r="AH1760" s="30">
        <f>IF(Riskregister!$E$9="",0,COUNTIF(BJ$4:BJ$53,"&lt;"&amp;AF1760)*IF(AG1760&lt;0.5,Riskregister!$K$9+(Riskregister!$L$9-Riskregister!$K$9)*SQRT(AG1760/2),Riskregister!$L$9-(Riskregister!$L$9-Riskregister!$K$9)*SQRT((1-AG1760)/2)))</f>
        <v>0</v>
      </c>
      <c r="AI1760" s="30">
        <f t="shared" ca="1" si="1077"/>
        <v>0.25689838677464882</v>
      </c>
      <c r="AJ1760" s="30">
        <f t="shared" ca="1" si="1077"/>
        <v>0.57251713934772419</v>
      </c>
      <c r="AK1760" s="30">
        <f>IF(Riskregister!$E$10="",0,COUNTIF(BK$4:BK$53,"&lt;"&amp;AI1760)*IF(AJ1760&lt;0.5,Riskregister!$K$10+(Riskregister!$L$10-Riskregister!$K$10)*SQRT(AJ1760/2),Riskregister!$L$10-(Riskregister!$L$10-Riskregister!$K$10)*SQRT((1-AJ1760)/2)))</f>
        <v>0</v>
      </c>
      <c r="AL1760" s="30">
        <f t="shared" ca="1" si="1078"/>
        <v>0.88511935703331213</v>
      </c>
      <c r="AM1760" s="30">
        <f t="shared" ca="1" si="1078"/>
        <v>0.93112966535633523</v>
      </c>
      <c r="AN1760" s="30">
        <f>IF(Riskregister!$E$11="",0,COUNTIF(BL$4:BL$53,"&lt;"&amp;AL1760)*IF(AM1760&lt;0.5,Riskregister!$K$11+(Riskregister!$L$11-Riskregister!$K$11)*SQRT(AM1760/2),Riskregister!$L$11-(Riskregister!$L$11-Riskregister!$K$11)*SQRT((1-AM1760)/2)))</f>
        <v>0</v>
      </c>
      <c r="AO1760" s="30">
        <f t="shared" ca="1" si="1079"/>
        <v>3.7365746367307051E-2</v>
      </c>
      <c r="AP1760" s="30">
        <f t="shared" ca="1" si="1079"/>
        <v>0.60123425541287234</v>
      </c>
      <c r="AQ1760" s="30">
        <f>IF(Riskregister!$E$12="",0,COUNTIF(BM$4:BM$53,"&lt;"&amp;AO1760)*IF(AP1760&lt;0.5,Riskregister!$K$12+(Riskregister!$L$12-Riskregister!$K$12)*SQRT(AP1760/2),Riskregister!$L$12-(Riskregister!$L$12-Riskregister!$K$12)*SQRT((1-AP1760)/2)))</f>
        <v>0</v>
      </c>
      <c r="AR1760" s="30">
        <f t="shared" ca="1" si="1080"/>
        <v>0.12166396154319237</v>
      </c>
      <c r="AS1760" s="30">
        <f t="shared" ca="1" si="1080"/>
        <v>0.51605997058675013</v>
      </c>
      <c r="AT1760" s="30">
        <f>IF(Riskregister!$E$13="",0,COUNTIF(BN$4:BN$53,"&lt;"&amp;AR1760)*IF(AS1760&lt;0.5,Riskregister!$K$13+(Riskregister!$L$13-Riskregister!$K$13)*SQRT(AS1760/2),Riskregister!$L$13-(Riskregister!$L$13-Riskregister!$K$13)*SQRT((1-AS1760)/2)))</f>
        <v>0</v>
      </c>
      <c r="AU1760" s="30">
        <f t="shared" ca="1" si="1081"/>
        <v>0.87163953968793773</v>
      </c>
      <c r="AV1760" s="30">
        <f t="shared" ca="1" si="1081"/>
        <v>0.46761855734257973</v>
      </c>
      <c r="AW1760" s="30">
        <f>IF(Riskregister!$E$14="",0,COUNTIF(BO$4:BO$53,"&lt;"&amp;AU1760)*IF(AV1760&lt;0.5,Riskregister!$K$14+(Riskregister!$L$14-Riskregister!$K$14)*SQRT(AV1760/2),Riskregister!$L$14-(Riskregister!$L$14-Riskregister!$K$14)*SQRT((1-AV1760)/2)))</f>
        <v>0</v>
      </c>
      <c r="AX1760" s="30">
        <f t="shared" ca="1" si="1082"/>
        <v>0.72767857345273723</v>
      </c>
      <c r="AY1760" s="30">
        <f t="shared" ca="1" si="1082"/>
        <v>0.62198833985472246</v>
      </c>
      <c r="AZ1760" s="30">
        <f>IF(Riskregister!$E$15="",0,COUNTIF(BP$4:BP$53,"&lt;"&amp;AX1760)*IF(AY1760&lt;0.5,Riskregister!$K$15+(Riskregister!$L$15-Riskregister!$K$15)*SQRT(AY1760/2),Riskregister!$L$15-(Riskregister!$L$15-Riskregister!$K$15)*SQRT((1-AY1760)/2)))</f>
        <v>0</v>
      </c>
      <c r="BA1760" s="30">
        <f t="shared" ca="1" si="1083"/>
        <v>0.53063296275208816</v>
      </c>
      <c r="BB1760" s="30">
        <f t="shared" ca="1" si="1083"/>
        <v>0.61536967153498945</v>
      </c>
      <c r="BC1760" s="30">
        <f>IF(Riskregister!$E$16="",0,COUNTIF(BQ$4:BQ$53,"&lt;"&amp;BA1760)*IF(BB1760&lt;0.5,Riskregister!$K$16+(Riskregister!$L$16-Riskregister!$K$16)*SQRT(BB1760/2),Riskregister!$L$16-(Riskregister!$L$16-Riskregister!$K$16)*SQRT((1-BB1760)/2)))</f>
        <v>0</v>
      </c>
      <c r="BD1760" s="30">
        <f t="shared" ca="1" si="1071"/>
        <v>7004360.0158337262</v>
      </c>
    </row>
    <row r="1761" spans="20:56" x14ac:dyDescent="0.35">
      <c r="T1761" s="30">
        <f t="shared" ca="1" si="1072"/>
        <v>0.21235913836042997</v>
      </c>
      <c r="U1761" s="30">
        <f t="shared" ca="1" si="1072"/>
        <v>6.4009326410217171E-2</v>
      </c>
      <c r="V1761" s="30">
        <f ca="1">IF(Riskregister!$E$5="",0,COUNTIF(BF$4:BF$53,"&lt;"&amp;T1761)*IF(U1761&lt;0.5,Riskregister!$K$5+(Riskregister!$L$5-Riskregister!$K$5)*SQRT(U1761/2),Riskregister!$L$5-(Riskregister!$L$5-Riskregister!$K$5)*SQRT((1-U1761)/2)))</f>
        <v>461008.62460172112</v>
      </c>
      <c r="W1761" s="30">
        <f t="shared" ca="1" si="1073"/>
        <v>0.78980107172013847</v>
      </c>
      <c r="X1761" s="30">
        <f t="shared" ca="1" si="1073"/>
        <v>0.78926013398820516</v>
      </c>
      <c r="Y1761" s="30">
        <f ca="1">IF(Riskregister!$E$6="",0,COUNTIF(BG$4:BG$53,"&lt;"&amp;W1761)*IF(X1761&lt;0.5,Riskregister!$K$6+(Riskregister!$L$6-Riskregister!$K$6)*SQRT(X1761/2),Riskregister!$L$6-(Riskregister!$L$6-Riskregister!$K$6)*SQRT((1-X1761)/2)))</f>
        <v>4247120.2989218086</v>
      </c>
      <c r="Z1761" s="30">
        <f t="shared" ca="1" si="1074"/>
        <v>0.95038156263890028</v>
      </c>
      <c r="AA1761" s="30">
        <f t="shared" ca="1" si="1074"/>
        <v>8.6681169239263278E-3</v>
      </c>
      <c r="AB1761" s="30">
        <f ca="1">IF(Riskregister!$E$7="",0,COUNTIF(BH$4:BH$53,"&lt;"&amp;Z1761)*IF(AA1761&lt;0.5,Riskregister!$K$7+(Riskregister!$L$7-Riskregister!$K$7)*SQRT(AA1761/2),Riskregister!$L$7-(Riskregister!$L$7-Riskregister!$K$7)*SQRT((1-AA1761)/2)))</f>
        <v>803459.23055286228</v>
      </c>
      <c r="AC1761" s="30">
        <f t="shared" ca="1" si="1075"/>
        <v>0.98633211090140782</v>
      </c>
      <c r="AD1761" s="30">
        <f t="shared" ca="1" si="1075"/>
        <v>0.4710970535529162</v>
      </c>
      <c r="AE1761" s="30">
        <f ca="1">IF(Riskregister!$E$8="",0,COUNTIF(BI$4:BI$53,"&lt;"&amp;AC1761)*IF(AD1761&lt;0.5,Riskregister!$K$8+(Riskregister!$L$8-Riskregister!$K$8)*SQRT(AD1761/2),Riskregister!$L$8-(Riskregister!$L$8-Riskregister!$K$8)*SQRT((1-AD1761)/2)))</f>
        <v>18067469.457246691</v>
      </c>
      <c r="AF1761" s="30">
        <f t="shared" ca="1" si="1076"/>
        <v>4.7095213245323397E-2</v>
      </c>
      <c r="AG1761" s="30">
        <f t="shared" ca="1" si="1076"/>
        <v>0.77589369406986075</v>
      </c>
      <c r="AH1761" s="30">
        <f>IF(Riskregister!$E$9="",0,COUNTIF(BJ$4:BJ$53,"&lt;"&amp;AF1761)*IF(AG1761&lt;0.5,Riskregister!$K$9+(Riskregister!$L$9-Riskregister!$K$9)*SQRT(AG1761/2),Riskregister!$L$9-(Riskregister!$L$9-Riskregister!$K$9)*SQRT((1-AG1761)/2)))</f>
        <v>0</v>
      </c>
      <c r="AI1761" s="30">
        <f t="shared" ca="1" si="1077"/>
        <v>0.80481590269625214</v>
      </c>
      <c r="AJ1761" s="30">
        <f t="shared" ca="1" si="1077"/>
        <v>0.27330145005599682</v>
      </c>
      <c r="AK1761" s="30">
        <f>IF(Riskregister!$E$10="",0,COUNTIF(BK$4:BK$53,"&lt;"&amp;AI1761)*IF(AJ1761&lt;0.5,Riskregister!$K$10+(Riskregister!$L$10-Riskregister!$K$10)*SQRT(AJ1761/2),Riskregister!$L$10-(Riskregister!$L$10-Riskregister!$K$10)*SQRT((1-AJ1761)/2)))</f>
        <v>0</v>
      </c>
      <c r="AL1761" s="30">
        <f t="shared" ca="1" si="1078"/>
        <v>0.1838008621248215</v>
      </c>
      <c r="AM1761" s="30">
        <f t="shared" ca="1" si="1078"/>
        <v>0.55500298637409207</v>
      </c>
      <c r="AN1761" s="30">
        <f>IF(Riskregister!$E$11="",0,COUNTIF(BL$4:BL$53,"&lt;"&amp;AL1761)*IF(AM1761&lt;0.5,Riskregister!$K$11+(Riskregister!$L$11-Riskregister!$K$11)*SQRT(AM1761/2),Riskregister!$L$11-(Riskregister!$L$11-Riskregister!$K$11)*SQRT((1-AM1761)/2)))</f>
        <v>0</v>
      </c>
      <c r="AO1761" s="30">
        <f t="shared" ca="1" si="1079"/>
        <v>0.2944195153681578</v>
      </c>
      <c r="AP1761" s="30">
        <f t="shared" ca="1" si="1079"/>
        <v>0.48049833022158073</v>
      </c>
      <c r="AQ1761" s="30">
        <f>IF(Riskregister!$E$12="",0,COUNTIF(BM$4:BM$53,"&lt;"&amp;AO1761)*IF(AP1761&lt;0.5,Riskregister!$K$12+(Riskregister!$L$12-Riskregister!$K$12)*SQRT(AP1761/2),Riskregister!$L$12-(Riskregister!$L$12-Riskregister!$K$12)*SQRT((1-AP1761)/2)))</f>
        <v>0</v>
      </c>
      <c r="AR1761" s="30">
        <f t="shared" ca="1" si="1080"/>
        <v>0.19362484016701798</v>
      </c>
      <c r="AS1761" s="30">
        <f t="shared" ca="1" si="1080"/>
        <v>0.31534623679769791</v>
      </c>
      <c r="AT1761" s="30">
        <f>IF(Riskregister!$E$13="",0,COUNTIF(BN$4:BN$53,"&lt;"&amp;AR1761)*IF(AS1761&lt;0.5,Riskregister!$K$13+(Riskregister!$L$13-Riskregister!$K$13)*SQRT(AS1761/2),Riskregister!$L$13-(Riskregister!$L$13-Riskregister!$K$13)*SQRT((1-AS1761)/2)))</f>
        <v>0</v>
      </c>
      <c r="AU1761" s="30">
        <f t="shared" ca="1" si="1081"/>
        <v>0.47950347261432347</v>
      </c>
      <c r="AV1761" s="30">
        <f t="shared" ca="1" si="1081"/>
        <v>0.18823718101612008</v>
      </c>
      <c r="AW1761" s="30">
        <f>IF(Riskregister!$E$14="",0,COUNTIF(BO$4:BO$53,"&lt;"&amp;AU1761)*IF(AV1761&lt;0.5,Riskregister!$K$14+(Riskregister!$L$14-Riskregister!$K$14)*SQRT(AV1761/2),Riskregister!$L$14-(Riskregister!$L$14-Riskregister!$K$14)*SQRT((1-AV1761)/2)))</f>
        <v>0</v>
      </c>
      <c r="AX1761" s="30">
        <f t="shared" ca="1" si="1082"/>
        <v>0.21685459236466864</v>
      </c>
      <c r="AY1761" s="30">
        <f t="shared" ca="1" si="1082"/>
        <v>0.43056527444383508</v>
      </c>
      <c r="AZ1761" s="30">
        <f>IF(Riskregister!$E$15="",0,COUNTIF(BP$4:BP$53,"&lt;"&amp;AX1761)*IF(AY1761&lt;0.5,Riskregister!$K$15+(Riskregister!$L$15-Riskregister!$K$15)*SQRT(AY1761/2),Riskregister!$L$15-(Riskregister!$L$15-Riskregister!$K$15)*SQRT((1-AY1761)/2)))</f>
        <v>0</v>
      </c>
      <c r="BA1761" s="30">
        <f t="shared" ca="1" si="1083"/>
        <v>0.41707304908455844</v>
      </c>
      <c r="BB1761" s="30">
        <f t="shared" ca="1" si="1083"/>
        <v>0.47791423906276309</v>
      </c>
      <c r="BC1761" s="30">
        <f>IF(Riskregister!$E$16="",0,COUNTIF(BQ$4:BQ$53,"&lt;"&amp;BA1761)*IF(BB1761&lt;0.5,Riskregister!$K$16+(Riskregister!$L$16-Riskregister!$K$16)*SQRT(BB1761/2),Riskregister!$L$16-(Riskregister!$L$16-Riskregister!$K$16)*SQRT((1-BB1761)/2)))</f>
        <v>0</v>
      </c>
      <c r="BD1761" s="30">
        <f t="shared" ca="1" si="1071"/>
        <v>23579057.611323081</v>
      </c>
    </row>
    <row r="1762" spans="20:56" x14ac:dyDescent="0.35">
      <c r="T1762" s="30">
        <f t="shared" ca="1" si="1072"/>
        <v>1.7676394648641236E-2</v>
      </c>
      <c r="U1762" s="30">
        <f t="shared" ca="1" si="1072"/>
        <v>0.61303580375022881</v>
      </c>
      <c r="V1762" s="30">
        <f ca="1">IF(Riskregister!$E$5="",0,COUNTIF(BF$4:BF$53,"&lt;"&amp;T1762)*IF(U1762&lt;0.5,Riskregister!$K$5+(Riskregister!$L$5-Riskregister!$K$5)*SQRT(U1762/2),Riskregister!$L$5-(Riskregister!$L$5-Riskregister!$K$5)*SQRT((1-U1762)/2)))</f>
        <v>0</v>
      </c>
      <c r="W1762" s="30">
        <f t="shared" ca="1" si="1073"/>
        <v>0.88025770372385959</v>
      </c>
      <c r="X1762" s="30">
        <f t="shared" ca="1" si="1073"/>
        <v>2.608308820117633E-2</v>
      </c>
      <c r="Y1762" s="30">
        <f ca="1">IF(Riskregister!$E$6="",0,COUNTIF(BG$4:BG$53,"&lt;"&amp;W1762)*IF(X1762&lt;0.5,Riskregister!$K$6+(Riskregister!$L$6-Riskregister!$K$6)*SQRT(X1762/2),Riskregister!$L$6-(Riskregister!$L$6-Riskregister!$K$6)*SQRT((1-X1762)/2)))</f>
        <v>1622236.9768956457</v>
      </c>
      <c r="Z1762" s="30">
        <f t="shared" ca="1" si="1074"/>
        <v>0.92481148108837452</v>
      </c>
      <c r="AA1762" s="30">
        <f t="shared" ca="1" si="1074"/>
        <v>0.76906823650369394</v>
      </c>
      <c r="AB1762" s="30">
        <f ca="1">IF(Riskregister!$E$7="",0,COUNTIF(BH$4:BH$53,"&lt;"&amp;Z1762)*IF(AA1762&lt;0.5,Riskregister!$K$7+(Riskregister!$L$7-Riskregister!$K$7)*SQRT(AA1762/2),Riskregister!$L$7-(Riskregister!$L$7-Riskregister!$K$7)*SQRT((1-AA1762)/2)))</f>
        <v>2810690.5148722325</v>
      </c>
      <c r="AC1762" s="30">
        <f t="shared" ca="1" si="1075"/>
        <v>0.97884008261001954</v>
      </c>
      <c r="AD1762" s="30">
        <f t="shared" ca="1" si="1075"/>
        <v>0.24691636365027403</v>
      </c>
      <c r="AE1762" s="30">
        <f ca="1">IF(Riskregister!$E$8="",0,COUNTIF(BI$4:BI$53,"&lt;"&amp;AC1762)*IF(AD1762&lt;0.5,Riskregister!$K$8+(Riskregister!$L$8-Riskregister!$K$8)*SQRT(AD1762/2),Riskregister!$L$8-(Riskregister!$L$8-Riskregister!$K$8)*SQRT((1-AD1762)/2)))</f>
        <v>13659946.824676426</v>
      </c>
      <c r="AF1762" s="30">
        <f t="shared" ca="1" si="1076"/>
        <v>0.17717685295809205</v>
      </c>
      <c r="AG1762" s="30">
        <f t="shared" ca="1" si="1076"/>
        <v>4.0016488918284465E-2</v>
      </c>
      <c r="AH1762" s="30">
        <f>IF(Riskregister!$E$9="",0,COUNTIF(BJ$4:BJ$53,"&lt;"&amp;AF1762)*IF(AG1762&lt;0.5,Riskregister!$K$9+(Riskregister!$L$9-Riskregister!$K$9)*SQRT(AG1762/2),Riskregister!$L$9-(Riskregister!$L$9-Riskregister!$K$9)*SQRT((1-AG1762)/2)))</f>
        <v>0</v>
      </c>
      <c r="AI1762" s="30">
        <f t="shared" ca="1" si="1077"/>
        <v>0.6713894015408518</v>
      </c>
      <c r="AJ1762" s="30">
        <f t="shared" ca="1" si="1077"/>
        <v>0.87812901275063904</v>
      </c>
      <c r="AK1762" s="30">
        <f>IF(Riskregister!$E$10="",0,COUNTIF(BK$4:BK$53,"&lt;"&amp;AI1762)*IF(AJ1762&lt;0.5,Riskregister!$K$10+(Riskregister!$L$10-Riskregister!$K$10)*SQRT(AJ1762/2),Riskregister!$L$10-(Riskregister!$L$10-Riskregister!$K$10)*SQRT((1-AJ1762)/2)))</f>
        <v>0</v>
      </c>
      <c r="AL1762" s="30">
        <f t="shared" ca="1" si="1078"/>
        <v>0.77669693720055955</v>
      </c>
      <c r="AM1762" s="30">
        <f t="shared" ca="1" si="1078"/>
        <v>5.3571954857818405E-2</v>
      </c>
      <c r="AN1762" s="30">
        <f>IF(Riskregister!$E$11="",0,COUNTIF(BL$4:BL$53,"&lt;"&amp;AL1762)*IF(AM1762&lt;0.5,Riskregister!$K$11+(Riskregister!$L$11-Riskregister!$K$11)*SQRT(AM1762/2),Riskregister!$L$11-(Riskregister!$L$11-Riskregister!$K$11)*SQRT((1-AM1762)/2)))</f>
        <v>0</v>
      </c>
      <c r="AO1762" s="30">
        <f t="shared" ca="1" si="1079"/>
        <v>0.31964520221215653</v>
      </c>
      <c r="AP1762" s="30">
        <f t="shared" ca="1" si="1079"/>
        <v>0.18932821729570737</v>
      </c>
      <c r="AQ1762" s="30">
        <f>IF(Riskregister!$E$12="",0,COUNTIF(BM$4:BM$53,"&lt;"&amp;AO1762)*IF(AP1762&lt;0.5,Riskregister!$K$12+(Riskregister!$L$12-Riskregister!$K$12)*SQRT(AP1762/2),Riskregister!$L$12-(Riskregister!$L$12-Riskregister!$K$12)*SQRT((1-AP1762)/2)))</f>
        <v>0</v>
      </c>
      <c r="AR1762" s="30">
        <f t="shared" ca="1" si="1080"/>
        <v>0.51367301017105604</v>
      </c>
      <c r="AS1762" s="30">
        <f t="shared" ca="1" si="1080"/>
        <v>0.44454146386294158</v>
      </c>
      <c r="AT1762" s="30">
        <f>IF(Riskregister!$E$13="",0,COUNTIF(BN$4:BN$53,"&lt;"&amp;AR1762)*IF(AS1762&lt;0.5,Riskregister!$K$13+(Riskregister!$L$13-Riskregister!$K$13)*SQRT(AS1762/2),Riskregister!$L$13-(Riskregister!$L$13-Riskregister!$K$13)*SQRT((1-AS1762)/2)))</f>
        <v>0</v>
      </c>
      <c r="AU1762" s="30">
        <f t="shared" ca="1" si="1081"/>
        <v>2.143252475974966E-2</v>
      </c>
      <c r="AV1762" s="30">
        <f t="shared" ca="1" si="1081"/>
        <v>0.38785612492448029</v>
      </c>
      <c r="AW1762" s="30">
        <f>IF(Riskregister!$E$14="",0,COUNTIF(BO$4:BO$53,"&lt;"&amp;AU1762)*IF(AV1762&lt;0.5,Riskregister!$K$14+(Riskregister!$L$14-Riskregister!$K$14)*SQRT(AV1762/2),Riskregister!$L$14-(Riskregister!$L$14-Riskregister!$K$14)*SQRT((1-AV1762)/2)))</f>
        <v>0</v>
      </c>
      <c r="AX1762" s="30">
        <f t="shared" ca="1" si="1082"/>
        <v>0.33815555267674946</v>
      </c>
      <c r="AY1762" s="30">
        <f t="shared" ca="1" si="1082"/>
        <v>0.32785151490585684</v>
      </c>
      <c r="AZ1762" s="30">
        <f>IF(Riskregister!$E$15="",0,COUNTIF(BP$4:BP$53,"&lt;"&amp;AX1762)*IF(AY1762&lt;0.5,Riskregister!$K$15+(Riskregister!$L$15-Riskregister!$K$15)*SQRT(AY1762/2),Riskregister!$L$15-(Riskregister!$L$15-Riskregister!$K$15)*SQRT((1-AY1762)/2)))</f>
        <v>0</v>
      </c>
      <c r="BA1762" s="30">
        <f t="shared" ca="1" si="1083"/>
        <v>0.50795967334994541</v>
      </c>
      <c r="BB1762" s="30">
        <f t="shared" ca="1" si="1083"/>
        <v>0.25230536364863121</v>
      </c>
      <c r="BC1762" s="30">
        <f>IF(Riskregister!$E$16="",0,COUNTIF(BQ$4:BQ$53,"&lt;"&amp;BA1762)*IF(BB1762&lt;0.5,Riskregister!$K$16+(Riskregister!$L$16-Riskregister!$K$16)*SQRT(BB1762/2),Riskregister!$L$16-(Riskregister!$L$16-Riskregister!$K$16)*SQRT((1-BB1762)/2)))</f>
        <v>0</v>
      </c>
      <c r="BD1762" s="30">
        <f t="shared" ca="1" si="1071"/>
        <v>18092874.316444304</v>
      </c>
    </row>
    <row r="1763" spans="20:56" x14ac:dyDescent="0.35">
      <c r="T1763" s="30">
        <f t="shared" ca="1" si="1072"/>
        <v>0.50888634218285322</v>
      </c>
      <c r="U1763" s="30">
        <f t="shared" ca="1" si="1072"/>
        <v>0.2151233755633063</v>
      </c>
      <c r="V1763" s="30">
        <f ca="1">IF(Riskregister!$E$5="",0,COUNTIF(BF$4:BF$53,"&lt;"&amp;T1763)*IF(U1763&lt;0.5,Riskregister!$K$5+(Riskregister!$L$5-Riskregister!$K$5)*SQRT(U1763/2),Riskregister!$L$5-(Riskregister!$L$5-Riskregister!$K$5)*SQRT((1-U1763)/2)))</f>
        <v>892754.08070627972</v>
      </c>
      <c r="W1763" s="30">
        <f t="shared" ca="1" si="1073"/>
        <v>3.264600542302809E-2</v>
      </c>
      <c r="X1763" s="30">
        <f t="shared" ca="1" si="1073"/>
        <v>0.87941475828106108</v>
      </c>
      <c r="Y1763" s="30">
        <f ca="1">IF(Riskregister!$E$6="",0,COUNTIF(BG$4:BG$53,"&lt;"&amp;W1763)*IF(X1763&lt;0.5,Riskregister!$K$6+(Riskregister!$L$6-Riskregister!$K$6)*SQRT(X1763/2),Riskregister!$L$6-(Riskregister!$L$6-Riskregister!$K$6)*SQRT((1-X1763)/2)))</f>
        <v>0</v>
      </c>
      <c r="Z1763" s="30">
        <f t="shared" ca="1" si="1074"/>
        <v>0.74041016198059673</v>
      </c>
      <c r="AA1763" s="30">
        <f t="shared" ca="1" si="1074"/>
        <v>0.16260654170512967</v>
      </c>
      <c r="AB1763" s="30">
        <f ca="1">IF(Riskregister!$E$7="",0,COUNTIF(BH$4:BH$53,"&lt;"&amp;Z1763)*IF(AA1763&lt;0.5,Riskregister!$K$7+(Riskregister!$L$7-Riskregister!$K$7)*SQRT(AA1763/2),Riskregister!$L$7-(Riskregister!$L$7-Riskregister!$K$7)*SQRT((1-AA1763)/2)))</f>
        <v>1198384.39581702</v>
      </c>
      <c r="AC1763" s="30">
        <f t="shared" ca="1" si="1075"/>
        <v>0.60926384624374774</v>
      </c>
      <c r="AD1763" s="30">
        <f t="shared" ca="1" si="1075"/>
        <v>0.55505710117529494</v>
      </c>
      <c r="AE1763" s="30">
        <f ca="1">IF(Riskregister!$E$8="",0,COUNTIF(BI$4:BI$53,"&lt;"&amp;AC1763)*IF(AD1763&lt;0.5,Riskregister!$K$8+(Riskregister!$L$8-Riskregister!$K$8)*SQRT(AD1763/2),Riskregister!$L$8-(Riskregister!$L$8-Riskregister!$K$8)*SQRT((1-AD1763)/2)))</f>
        <v>8349470.031819284</v>
      </c>
      <c r="AF1763" s="30">
        <f t="shared" ca="1" si="1076"/>
        <v>0.62509948706587093</v>
      </c>
      <c r="AG1763" s="30">
        <f t="shared" ca="1" si="1076"/>
        <v>0.45432051825612418</v>
      </c>
      <c r="AH1763" s="30">
        <f>IF(Riskregister!$E$9="",0,COUNTIF(BJ$4:BJ$53,"&lt;"&amp;AF1763)*IF(AG1763&lt;0.5,Riskregister!$K$9+(Riskregister!$L$9-Riskregister!$K$9)*SQRT(AG1763/2),Riskregister!$L$9-(Riskregister!$L$9-Riskregister!$K$9)*SQRT((1-AG1763)/2)))</f>
        <v>0</v>
      </c>
      <c r="AI1763" s="30">
        <f t="shared" ca="1" si="1077"/>
        <v>0.14947229803474316</v>
      </c>
      <c r="AJ1763" s="30">
        <f t="shared" ca="1" si="1077"/>
        <v>0.29660469558806624</v>
      </c>
      <c r="AK1763" s="30">
        <f>IF(Riskregister!$E$10="",0,COUNTIF(BK$4:BK$53,"&lt;"&amp;AI1763)*IF(AJ1763&lt;0.5,Riskregister!$K$10+(Riskregister!$L$10-Riskregister!$K$10)*SQRT(AJ1763/2),Riskregister!$L$10-(Riskregister!$L$10-Riskregister!$K$10)*SQRT((1-AJ1763)/2)))</f>
        <v>0</v>
      </c>
      <c r="AL1763" s="30">
        <f t="shared" ca="1" si="1078"/>
        <v>0.19030349299778226</v>
      </c>
      <c r="AM1763" s="30">
        <f t="shared" ca="1" si="1078"/>
        <v>0.21797969932501371</v>
      </c>
      <c r="AN1763" s="30">
        <f>IF(Riskregister!$E$11="",0,COUNTIF(BL$4:BL$53,"&lt;"&amp;AL1763)*IF(AM1763&lt;0.5,Riskregister!$K$11+(Riskregister!$L$11-Riskregister!$K$11)*SQRT(AM1763/2),Riskregister!$L$11-(Riskregister!$L$11-Riskregister!$K$11)*SQRT((1-AM1763)/2)))</f>
        <v>0</v>
      </c>
      <c r="AO1763" s="30">
        <f t="shared" ca="1" si="1079"/>
        <v>0.34881583873491351</v>
      </c>
      <c r="AP1763" s="30">
        <f t="shared" ca="1" si="1079"/>
        <v>0.70170965704039778</v>
      </c>
      <c r="AQ1763" s="30">
        <f>IF(Riskregister!$E$12="",0,COUNTIF(BM$4:BM$53,"&lt;"&amp;AO1763)*IF(AP1763&lt;0.5,Riskregister!$K$12+(Riskregister!$L$12-Riskregister!$K$12)*SQRT(AP1763/2),Riskregister!$L$12-(Riskregister!$L$12-Riskregister!$K$12)*SQRT((1-AP1763)/2)))</f>
        <v>0</v>
      </c>
      <c r="AR1763" s="30">
        <f t="shared" ca="1" si="1080"/>
        <v>0.41148974966624996</v>
      </c>
      <c r="AS1763" s="30">
        <f t="shared" ca="1" si="1080"/>
        <v>5.6568289614296496E-2</v>
      </c>
      <c r="AT1763" s="30">
        <f>IF(Riskregister!$E$13="",0,COUNTIF(BN$4:BN$53,"&lt;"&amp;AR1763)*IF(AS1763&lt;0.5,Riskregister!$K$13+(Riskregister!$L$13-Riskregister!$K$13)*SQRT(AS1763/2),Riskregister!$L$13-(Riskregister!$L$13-Riskregister!$K$13)*SQRT((1-AS1763)/2)))</f>
        <v>0</v>
      </c>
      <c r="AU1763" s="30">
        <f t="shared" ca="1" si="1081"/>
        <v>0.19267636577166602</v>
      </c>
      <c r="AV1763" s="30">
        <f t="shared" ca="1" si="1081"/>
        <v>0.62163696134278534</v>
      </c>
      <c r="AW1763" s="30">
        <f>IF(Riskregister!$E$14="",0,COUNTIF(BO$4:BO$53,"&lt;"&amp;AU1763)*IF(AV1763&lt;0.5,Riskregister!$K$14+(Riskregister!$L$14-Riskregister!$K$14)*SQRT(AV1763/2),Riskregister!$L$14-(Riskregister!$L$14-Riskregister!$K$14)*SQRT((1-AV1763)/2)))</f>
        <v>0</v>
      </c>
      <c r="AX1763" s="30">
        <f t="shared" ca="1" si="1082"/>
        <v>0.61029548652551457</v>
      </c>
      <c r="AY1763" s="30">
        <f t="shared" ca="1" si="1082"/>
        <v>0.91603977337245557</v>
      </c>
      <c r="AZ1763" s="30">
        <f>IF(Riskregister!$E$15="",0,COUNTIF(BP$4:BP$53,"&lt;"&amp;AX1763)*IF(AY1763&lt;0.5,Riskregister!$K$15+(Riskregister!$L$15-Riskregister!$K$15)*SQRT(AY1763/2),Riskregister!$L$15-(Riskregister!$L$15-Riskregister!$K$15)*SQRT((1-AY1763)/2)))</f>
        <v>0</v>
      </c>
      <c r="BA1763" s="30">
        <f t="shared" ca="1" si="1083"/>
        <v>0.78921546386867414</v>
      </c>
      <c r="BB1763" s="30">
        <f t="shared" ca="1" si="1083"/>
        <v>0.37329266885743306</v>
      </c>
      <c r="BC1763" s="30">
        <f>IF(Riskregister!$E$16="",0,COUNTIF(BQ$4:BQ$53,"&lt;"&amp;BA1763)*IF(BB1763&lt;0.5,Riskregister!$K$16+(Riskregister!$L$16-Riskregister!$K$16)*SQRT(BB1763/2),Riskregister!$L$16-(Riskregister!$L$16-Riskregister!$K$16)*SQRT((1-BB1763)/2)))</f>
        <v>0</v>
      </c>
      <c r="BD1763" s="30">
        <f t="shared" ca="1" si="1071"/>
        <v>10440608.508342583</v>
      </c>
    </row>
    <row r="1764" spans="20:56" x14ac:dyDescent="0.35">
      <c r="T1764" s="30">
        <f t="shared" ref="T1764:U1783" ca="1" si="1084">RAND()</f>
        <v>0.55051093195619205</v>
      </c>
      <c r="U1764" s="30">
        <f t="shared" ca="1" si="1084"/>
        <v>0.13495066624031116</v>
      </c>
      <c r="V1764" s="30">
        <f ca="1">IF(Riskregister!$E$5="",0,COUNTIF(BF$4:BF$53,"&lt;"&amp;T1764)*IF(U1764&lt;0.5,Riskregister!$K$5+(Riskregister!$L$5-Riskregister!$K$5)*SQRT(U1764/2),Riskregister!$L$5-(Riskregister!$L$5-Riskregister!$K$5)*SQRT((1-U1764)/2)))</f>
        <v>1067568.26165738</v>
      </c>
      <c r="W1764" s="30">
        <f t="shared" ref="W1764:X1783" ca="1" si="1085">RAND()</f>
        <v>0.31679895929847313</v>
      </c>
      <c r="X1764" s="30">
        <f t="shared" ca="1" si="1085"/>
        <v>0.98821135770961888</v>
      </c>
      <c r="Y1764" s="30">
        <f ca="1">IF(Riskregister!$E$6="",0,COUNTIF(BG$4:BG$53,"&lt;"&amp;W1764)*IF(X1764&lt;0.5,Riskregister!$K$6+(Riskregister!$L$6-Riskregister!$K$6)*SQRT(X1764/2),Riskregister!$L$6-(Riskregister!$L$6-Riskregister!$K$6)*SQRT((1-X1764)/2)))</f>
        <v>1861805.9317104477</v>
      </c>
      <c r="Z1764" s="30">
        <f t="shared" ref="Z1764:AA1783" ca="1" si="1086">RAND()</f>
        <v>7.4857959599336166E-2</v>
      </c>
      <c r="AA1764" s="30">
        <f t="shared" ca="1" si="1086"/>
        <v>0.60120890697236462</v>
      </c>
      <c r="AB1764" s="30">
        <f ca="1">IF(Riskregister!$E$7="",0,COUNTIF(BH$4:BH$53,"&lt;"&amp;Z1764)*IF(AA1764&lt;0.5,Riskregister!$K$7+(Riskregister!$L$7-Riskregister!$K$7)*SQRT(AA1764/2),Riskregister!$L$7-(Riskregister!$L$7-Riskregister!$K$7)*SQRT((1-AA1764)/2)))</f>
        <v>731135.85119836254</v>
      </c>
      <c r="AC1764" s="30">
        <f t="shared" ref="AC1764:AD1783" ca="1" si="1087">RAND()</f>
        <v>0.63825131678211833</v>
      </c>
      <c r="AD1764" s="30">
        <f t="shared" ca="1" si="1087"/>
        <v>0.53784804950917908</v>
      </c>
      <c r="AE1764" s="30">
        <f ca="1">IF(Riskregister!$E$8="",0,COUNTIF(BI$4:BI$53,"&lt;"&amp;AC1764)*IF(AD1764&lt;0.5,Riskregister!$K$8+(Riskregister!$L$8-Riskregister!$K$8)*SQRT(AD1764/2),Riskregister!$L$8-(Riskregister!$L$8-Riskregister!$K$8)*SQRT((1-AD1764)/2)))</f>
        <v>8222078.8851934802</v>
      </c>
      <c r="AF1764" s="30">
        <f t="shared" ref="AF1764:AG1783" ca="1" si="1088">RAND()</f>
        <v>0.72443719689197039</v>
      </c>
      <c r="AG1764" s="30">
        <f t="shared" ca="1" si="1088"/>
        <v>0.28511797858985444</v>
      </c>
      <c r="AH1764" s="30">
        <f>IF(Riskregister!$E$9="",0,COUNTIF(BJ$4:BJ$53,"&lt;"&amp;AF1764)*IF(AG1764&lt;0.5,Riskregister!$K$9+(Riskregister!$L$9-Riskregister!$K$9)*SQRT(AG1764/2),Riskregister!$L$9-(Riskregister!$L$9-Riskregister!$K$9)*SQRT((1-AG1764)/2)))</f>
        <v>0</v>
      </c>
      <c r="AI1764" s="30">
        <f t="shared" ref="AI1764:AJ1783" ca="1" si="1089">RAND()</f>
        <v>0.39881131454903485</v>
      </c>
      <c r="AJ1764" s="30">
        <f t="shared" ca="1" si="1089"/>
        <v>3.5606464800956639E-2</v>
      </c>
      <c r="AK1764" s="30">
        <f>IF(Riskregister!$E$10="",0,COUNTIF(BK$4:BK$53,"&lt;"&amp;AI1764)*IF(AJ1764&lt;0.5,Riskregister!$K$10+(Riskregister!$L$10-Riskregister!$K$10)*SQRT(AJ1764/2),Riskregister!$L$10-(Riskregister!$L$10-Riskregister!$K$10)*SQRT((1-AJ1764)/2)))</f>
        <v>0</v>
      </c>
      <c r="AL1764" s="30">
        <f t="shared" ref="AL1764:AM1783" ca="1" si="1090">RAND()</f>
        <v>0.45176391030203567</v>
      </c>
      <c r="AM1764" s="30">
        <f t="shared" ca="1" si="1090"/>
        <v>7.6623052506366918E-2</v>
      </c>
      <c r="AN1764" s="30">
        <f>IF(Riskregister!$E$11="",0,COUNTIF(BL$4:BL$53,"&lt;"&amp;AL1764)*IF(AM1764&lt;0.5,Riskregister!$K$11+(Riskregister!$L$11-Riskregister!$K$11)*SQRT(AM1764/2),Riskregister!$L$11-(Riskregister!$L$11-Riskregister!$K$11)*SQRT((1-AM1764)/2)))</f>
        <v>0</v>
      </c>
      <c r="AO1764" s="30">
        <f t="shared" ref="AO1764:AP1783" ca="1" si="1091">RAND()</f>
        <v>0.68161248071318581</v>
      </c>
      <c r="AP1764" s="30">
        <f t="shared" ca="1" si="1091"/>
        <v>0.39837092548750108</v>
      </c>
      <c r="AQ1764" s="30">
        <f>IF(Riskregister!$E$12="",0,COUNTIF(BM$4:BM$53,"&lt;"&amp;AO1764)*IF(AP1764&lt;0.5,Riskregister!$K$12+(Riskregister!$L$12-Riskregister!$K$12)*SQRT(AP1764/2),Riskregister!$L$12-(Riskregister!$L$12-Riskregister!$K$12)*SQRT((1-AP1764)/2)))</f>
        <v>0</v>
      </c>
      <c r="AR1764" s="30">
        <f t="shared" ref="AR1764:AS1783" ca="1" si="1092">RAND()</f>
        <v>0.96034973381833411</v>
      </c>
      <c r="AS1764" s="30">
        <f t="shared" ca="1" si="1092"/>
        <v>0.13478988569905348</v>
      </c>
      <c r="AT1764" s="30">
        <f>IF(Riskregister!$E$13="",0,COUNTIF(BN$4:BN$53,"&lt;"&amp;AR1764)*IF(AS1764&lt;0.5,Riskregister!$K$13+(Riskregister!$L$13-Riskregister!$K$13)*SQRT(AS1764/2),Riskregister!$L$13-(Riskregister!$L$13-Riskregister!$K$13)*SQRT((1-AS1764)/2)))</f>
        <v>0</v>
      </c>
      <c r="AU1764" s="30">
        <f t="shared" ref="AU1764:AV1783" ca="1" si="1093">RAND()</f>
        <v>0.14135558698185657</v>
      </c>
      <c r="AV1764" s="30">
        <f t="shared" ca="1" si="1093"/>
        <v>3.406462788106468E-2</v>
      </c>
      <c r="AW1764" s="30">
        <f>IF(Riskregister!$E$14="",0,COUNTIF(BO$4:BO$53,"&lt;"&amp;AU1764)*IF(AV1764&lt;0.5,Riskregister!$K$14+(Riskregister!$L$14-Riskregister!$K$14)*SQRT(AV1764/2),Riskregister!$L$14-(Riskregister!$L$14-Riskregister!$K$14)*SQRT((1-AV1764)/2)))</f>
        <v>0</v>
      </c>
      <c r="AX1764" s="30">
        <f t="shared" ref="AX1764:AY1783" ca="1" si="1094">RAND()</f>
        <v>0.70993508241771286</v>
      </c>
      <c r="AY1764" s="30">
        <f t="shared" ca="1" si="1094"/>
        <v>0.54611478229200483</v>
      </c>
      <c r="AZ1764" s="30">
        <f>IF(Riskregister!$E$15="",0,COUNTIF(BP$4:BP$53,"&lt;"&amp;AX1764)*IF(AY1764&lt;0.5,Riskregister!$K$15+(Riskregister!$L$15-Riskregister!$K$15)*SQRT(AY1764/2),Riskregister!$L$15-(Riskregister!$L$15-Riskregister!$K$15)*SQRT((1-AY1764)/2)))</f>
        <v>0</v>
      </c>
      <c r="BA1764" s="30">
        <f t="shared" ref="BA1764:BB1783" ca="1" si="1095">RAND()</f>
        <v>0.23033878624031479</v>
      </c>
      <c r="BB1764" s="30">
        <f t="shared" ca="1" si="1095"/>
        <v>0.56643560541523252</v>
      </c>
      <c r="BC1764" s="30">
        <f>IF(Riskregister!$E$16="",0,COUNTIF(BQ$4:BQ$53,"&lt;"&amp;BA1764)*IF(BB1764&lt;0.5,Riskregister!$K$16+(Riskregister!$L$16-Riskregister!$K$16)*SQRT(BB1764/2),Riskregister!$L$16-(Riskregister!$L$16-Riskregister!$K$16)*SQRT((1-BB1764)/2)))</f>
        <v>0</v>
      </c>
      <c r="BD1764" s="30">
        <f t="shared" ca="1" si="1071"/>
        <v>11882588.92975967</v>
      </c>
    </row>
    <row r="1765" spans="20:56" x14ac:dyDescent="0.35">
      <c r="T1765" s="30">
        <f t="shared" ca="1" si="1084"/>
        <v>0.64391032369428203</v>
      </c>
      <c r="U1765" s="30">
        <f t="shared" ca="1" si="1084"/>
        <v>0.75318416057781867</v>
      </c>
      <c r="V1765" s="30">
        <f ca="1">IF(Riskregister!$E$5="",0,COUNTIF(BF$4:BF$53,"&lt;"&amp;T1765)*IF(U1765&lt;0.5,Riskregister!$K$5+(Riskregister!$L$5-Riskregister!$K$5)*SQRT(U1765/2),Riskregister!$L$5-(Riskregister!$L$5-Riskregister!$K$5)*SQRT((1-U1765)/2)))</f>
        <v>1767669.6592255486</v>
      </c>
      <c r="W1765" s="30">
        <f t="shared" ca="1" si="1085"/>
        <v>1.2267208905869076E-2</v>
      </c>
      <c r="X1765" s="30">
        <f t="shared" ca="1" si="1085"/>
        <v>0.62154082436148206</v>
      </c>
      <c r="Y1765" s="30">
        <f ca="1">IF(Riskregister!$E$6="",0,COUNTIF(BG$4:BG$53,"&lt;"&amp;W1765)*IF(X1765&lt;0.5,Riskregister!$K$6+(Riskregister!$L$6-Riskregister!$K$6)*SQRT(X1765/2),Riskregister!$L$6-(Riskregister!$L$6-Riskregister!$K$6)*SQRT((1-X1765)/2)))</f>
        <v>0</v>
      </c>
      <c r="Z1765" s="30">
        <f t="shared" ca="1" si="1086"/>
        <v>0.44713008634782014</v>
      </c>
      <c r="AA1765" s="30">
        <f t="shared" ca="1" si="1086"/>
        <v>0.41954388597303072</v>
      </c>
      <c r="AB1765" s="30">
        <f ca="1">IF(Riskregister!$E$7="",0,COUNTIF(BH$4:BH$53,"&lt;"&amp;Z1765)*IF(AA1765&lt;0.5,Riskregister!$K$7+(Riskregister!$L$7-Riskregister!$K$7)*SQRT(AA1765/2),Riskregister!$L$7-(Riskregister!$L$7-Riskregister!$K$7)*SQRT((1-AA1765)/2)))</f>
        <v>1261818.2097312012</v>
      </c>
      <c r="AC1765" s="30">
        <f t="shared" ca="1" si="1087"/>
        <v>0.24160004139263014</v>
      </c>
      <c r="AD1765" s="30">
        <f t="shared" ca="1" si="1087"/>
        <v>0.57840354548981976</v>
      </c>
      <c r="AE1765" s="30">
        <f ca="1">IF(Riskregister!$E$8="",0,COUNTIF(BI$4:BI$53,"&lt;"&amp;AC1765)*IF(AD1765&lt;0.5,Riskregister!$K$8+(Riskregister!$L$8-Riskregister!$K$8)*SQRT(AD1765/2),Riskregister!$L$8-(Riskregister!$L$8-Riskregister!$K$8)*SQRT((1-AD1765)/2)))</f>
        <v>5684199.8007021034</v>
      </c>
      <c r="AF1765" s="30">
        <f t="shared" ca="1" si="1088"/>
        <v>0.67164189369501137</v>
      </c>
      <c r="AG1765" s="30">
        <f t="shared" ca="1" si="1088"/>
        <v>5.5396981708157655E-2</v>
      </c>
      <c r="AH1765" s="30">
        <f>IF(Riskregister!$E$9="",0,COUNTIF(BJ$4:BJ$53,"&lt;"&amp;AF1765)*IF(AG1765&lt;0.5,Riskregister!$K$9+(Riskregister!$L$9-Riskregister!$K$9)*SQRT(AG1765/2),Riskregister!$L$9-(Riskregister!$L$9-Riskregister!$K$9)*SQRT((1-AG1765)/2)))</f>
        <v>0</v>
      </c>
      <c r="AI1765" s="30">
        <f t="shared" ca="1" si="1089"/>
        <v>0.17656438841567879</v>
      </c>
      <c r="AJ1765" s="30">
        <f t="shared" ca="1" si="1089"/>
        <v>0.19191219515080393</v>
      </c>
      <c r="AK1765" s="30">
        <f>IF(Riskregister!$E$10="",0,COUNTIF(BK$4:BK$53,"&lt;"&amp;AI1765)*IF(AJ1765&lt;0.5,Riskregister!$K$10+(Riskregister!$L$10-Riskregister!$K$10)*SQRT(AJ1765/2),Riskregister!$L$10-(Riskregister!$L$10-Riskregister!$K$10)*SQRT((1-AJ1765)/2)))</f>
        <v>0</v>
      </c>
      <c r="AL1765" s="30">
        <f t="shared" ca="1" si="1090"/>
        <v>0.97400706890988908</v>
      </c>
      <c r="AM1765" s="30">
        <f t="shared" ca="1" si="1090"/>
        <v>0.28273735880404482</v>
      </c>
      <c r="AN1765" s="30">
        <f>IF(Riskregister!$E$11="",0,COUNTIF(BL$4:BL$53,"&lt;"&amp;AL1765)*IF(AM1765&lt;0.5,Riskregister!$K$11+(Riskregister!$L$11-Riskregister!$K$11)*SQRT(AM1765/2),Riskregister!$L$11-(Riskregister!$L$11-Riskregister!$K$11)*SQRT((1-AM1765)/2)))</f>
        <v>0</v>
      </c>
      <c r="AO1765" s="30">
        <f t="shared" ca="1" si="1091"/>
        <v>0.20636489418834536</v>
      </c>
      <c r="AP1765" s="30">
        <f t="shared" ca="1" si="1091"/>
        <v>0.26267370625524911</v>
      </c>
      <c r="AQ1765" s="30">
        <f>IF(Riskregister!$E$12="",0,COUNTIF(BM$4:BM$53,"&lt;"&amp;AO1765)*IF(AP1765&lt;0.5,Riskregister!$K$12+(Riskregister!$L$12-Riskregister!$K$12)*SQRT(AP1765/2),Riskregister!$L$12-(Riskregister!$L$12-Riskregister!$K$12)*SQRT((1-AP1765)/2)))</f>
        <v>0</v>
      </c>
      <c r="AR1765" s="30">
        <f t="shared" ca="1" si="1092"/>
        <v>0.41753669685410288</v>
      </c>
      <c r="AS1765" s="30">
        <f t="shared" ca="1" si="1092"/>
        <v>0.50362739532875889</v>
      </c>
      <c r="AT1765" s="30">
        <f>IF(Riskregister!$E$13="",0,COUNTIF(BN$4:BN$53,"&lt;"&amp;AR1765)*IF(AS1765&lt;0.5,Riskregister!$K$13+(Riskregister!$L$13-Riskregister!$K$13)*SQRT(AS1765/2),Riskregister!$L$13-(Riskregister!$L$13-Riskregister!$K$13)*SQRT((1-AS1765)/2)))</f>
        <v>0</v>
      </c>
      <c r="AU1765" s="30">
        <f t="shared" ca="1" si="1093"/>
        <v>0.10385809128754719</v>
      </c>
      <c r="AV1765" s="30">
        <f t="shared" ca="1" si="1093"/>
        <v>0.31601628788484104</v>
      </c>
      <c r="AW1765" s="30">
        <f>IF(Riskregister!$E$14="",0,COUNTIF(BO$4:BO$53,"&lt;"&amp;AU1765)*IF(AV1765&lt;0.5,Riskregister!$K$14+(Riskregister!$L$14-Riskregister!$K$14)*SQRT(AV1765/2),Riskregister!$L$14-(Riskregister!$L$14-Riskregister!$K$14)*SQRT((1-AV1765)/2)))</f>
        <v>0</v>
      </c>
      <c r="AX1765" s="30">
        <f t="shared" ca="1" si="1094"/>
        <v>0.11502001178940546</v>
      </c>
      <c r="AY1765" s="30">
        <f t="shared" ca="1" si="1094"/>
        <v>2.3508097054476318E-2</v>
      </c>
      <c r="AZ1765" s="30">
        <f>IF(Riskregister!$E$15="",0,COUNTIF(BP$4:BP$53,"&lt;"&amp;AX1765)*IF(AY1765&lt;0.5,Riskregister!$K$15+(Riskregister!$L$15-Riskregister!$K$15)*SQRT(AY1765/2),Riskregister!$L$15-(Riskregister!$L$15-Riskregister!$K$15)*SQRT((1-AY1765)/2)))</f>
        <v>0</v>
      </c>
      <c r="BA1765" s="30">
        <f t="shared" ca="1" si="1095"/>
        <v>0.5253180057839858</v>
      </c>
      <c r="BB1765" s="30">
        <f t="shared" ca="1" si="1095"/>
        <v>0.54770493316333235</v>
      </c>
      <c r="BC1765" s="30">
        <f>IF(Riskregister!$E$16="",0,COUNTIF(BQ$4:BQ$53,"&lt;"&amp;BA1765)*IF(BB1765&lt;0.5,Riskregister!$K$16+(Riskregister!$L$16-Riskregister!$K$16)*SQRT(BB1765/2),Riskregister!$L$16-(Riskregister!$L$16-Riskregister!$K$16)*SQRT((1-BB1765)/2)))</f>
        <v>0</v>
      </c>
      <c r="BD1765" s="30">
        <f t="shared" ca="1" si="1071"/>
        <v>8713687.6696588527</v>
      </c>
    </row>
    <row r="1766" spans="20:56" x14ac:dyDescent="0.35">
      <c r="T1766" s="30">
        <f t="shared" ca="1" si="1084"/>
        <v>0.47971865338638398</v>
      </c>
      <c r="U1766" s="30">
        <f t="shared" ca="1" si="1084"/>
        <v>3.3659606524819696E-2</v>
      </c>
      <c r="V1766" s="30">
        <f ca="1">IF(Riskregister!$E$5="",0,COUNTIF(BF$4:BF$53,"&lt;"&amp;T1766)*IF(U1766&lt;0.5,Riskregister!$K$5+(Riskregister!$L$5-Riskregister!$K$5)*SQRT(U1766/2),Riskregister!$L$5-(Riskregister!$L$5-Riskregister!$K$5)*SQRT((1-U1766)/2)))</f>
        <v>625135.13766729378</v>
      </c>
      <c r="W1766" s="30">
        <f t="shared" ca="1" si="1085"/>
        <v>0.67187546287652722</v>
      </c>
      <c r="X1766" s="30">
        <f t="shared" ca="1" si="1085"/>
        <v>0.79043869446945281</v>
      </c>
      <c r="Y1766" s="30">
        <f ca="1">IF(Riskregister!$E$6="",0,COUNTIF(BG$4:BG$53,"&lt;"&amp;W1766)*IF(X1766&lt;0.5,Riskregister!$K$6+(Riskregister!$L$6-Riskregister!$K$6)*SQRT(X1766/2),Riskregister!$L$6-(Riskregister!$L$6-Riskregister!$K$6)*SQRT((1-X1766)/2)))</f>
        <v>2834685.7677699351</v>
      </c>
      <c r="Z1766" s="30">
        <f t="shared" ca="1" si="1086"/>
        <v>4.7659192209847712E-2</v>
      </c>
      <c r="AA1766" s="30">
        <f t="shared" ca="1" si="1086"/>
        <v>0.31418543213879624</v>
      </c>
      <c r="AB1766" s="30">
        <f ca="1">IF(Riskregister!$E$7="",0,COUNTIF(BH$4:BH$53,"&lt;"&amp;Z1766)*IF(AA1766&lt;0.5,Riskregister!$K$7+(Riskregister!$L$7-Riskregister!$K$7)*SQRT(AA1766/2),Riskregister!$L$7-(Riskregister!$L$7-Riskregister!$K$7)*SQRT((1-AA1766)/2)))</f>
        <v>377444.46448614734</v>
      </c>
      <c r="AC1766" s="30">
        <f t="shared" ca="1" si="1087"/>
        <v>0.98265090623836615</v>
      </c>
      <c r="AD1766" s="30">
        <f t="shared" ca="1" si="1087"/>
        <v>0.1100422750848441</v>
      </c>
      <c r="AE1766" s="30">
        <f ca="1">IF(Riskregister!$E$8="",0,COUNTIF(BI$4:BI$53,"&lt;"&amp;AC1766)*IF(AD1766&lt;0.5,Riskregister!$K$8+(Riskregister!$L$8-Riskregister!$K$8)*SQRT(AD1766/2),Riskregister!$L$8-(Riskregister!$L$8-Riskregister!$K$8)*SQRT((1-AD1766)/2)))</f>
        <v>9817216.4338764697</v>
      </c>
      <c r="AF1766" s="30">
        <f t="shared" ca="1" si="1088"/>
        <v>0.79937383914197313</v>
      </c>
      <c r="AG1766" s="30">
        <f t="shared" ca="1" si="1088"/>
        <v>0.75319270649959269</v>
      </c>
      <c r="AH1766" s="30">
        <f>IF(Riskregister!$E$9="",0,COUNTIF(BJ$4:BJ$53,"&lt;"&amp;AF1766)*IF(AG1766&lt;0.5,Riskregister!$K$9+(Riskregister!$L$9-Riskregister!$K$9)*SQRT(AG1766/2),Riskregister!$L$9-(Riskregister!$L$9-Riskregister!$K$9)*SQRT((1-AG1766)/2)))</f>
        <v>0</v>
      </c>
      <c r="AI1766" s="30">
        <f t="shared" ca="1" si="1089"/>
        <v>0.51740629773296964</v>
      </c>
      <c r="AJ1766" s="30">
        <f t="shared" ca="1" si="1089"/>
        <v>0.74288542421923365</v>
      </c>
      <c r="AK1766" s="30">
        <f>IF(Riskregister!$E$10="",0,COUNTIF(BK$4:BK$53,"&lt;"&amp;AI1766)*IF(AJ1766&lt;0.5,Riskregister!$K$10+(Riskregister!$L$10-Riskregister!$K$10)*SQRT(AJ1766/2),Riskregister!$L$10-(Riskregister!$L$10-Riskregister!$K$10)*SQRT((1-AJ1766)/2)))</f>
        <v>0</v>
      </c>
      <c r="AL1766" s="30">
        <f t="shared" ca="1" si="1090"/>
        <v>0.61084955452485146</v>
      </c>
      <c r="AM1766" s="30">
        <f t="shared" ca="1" si="1090"/>
        <v>0.11594757833927571</v>
      </c>
      <c r="AN1766" s="30">
        <f>IF(Riskregister!$E$11="",0,COUNTIF(BL$4:BL$53,"&lt;"&amp;AL1766)*IF(AM1766&lt;0.5,Riskregister!$K$11+(Riskregister!$L$11-Riskregister!$K$11)*SQRT(AM1766/2),Riskregister!$L$11-(Riskregister!$L$11-Riskregister!$K$11)*SQRT((1-AM1766)/2)))</f>
        <v>0</v>
      </c>
      <c r="AO1766" s="30">
        <f t="shared" ca="1" si="1091"/>
        <v>0.19768526259964603</v>
      </c>
      <c r="AP1766" s="30">
        <f t="shared" ca="1" si="1091"/>
        <v>0.15554920431598496</v>
      </c>
      <c r="AQ1766" s="30">
        <f>IF(Riskregister!$E$12="",0,COUNTIF(BM$4:BM$53,"&lt;"&amp;AO1766)*IF(AP1766&lt;0.5,Riskregister!$K$12+(Riskregister!$L$12-Riskregister!$K$12)*SQRT(AP1766/2),Riskregister!$L$12-(Riskregister!$L$12-Riskregister!$K$12)*SQRT((1-AP1766)/2)))</f>
        <v>0</v>
      </c>
      <c r="AR1766" s="30">
        <f t="shared" ca="1" si="1092"/>
        <v>0.50688496652054227</v>
      </c>
      <c r="AS1766" s="30">
        <f t="shared" ca="1" si="1092"/>
        <v>0.45900948985395784</v>
      </c>
      <c r="AT1766" s="30">
        <f>IF(Riskregister!$E$13="",0,COUNTIF(BN$4:BN$53,"&lt;"&amp;AR1766)*IF(AS1766&lt;0.5,Riskregister!$K$13+(Riskregister!$L$13-Riskregister!$K$13)*SQRT(AS1766/2),Riskregister!$L$13-(Riskregister!$L$13-Riskregister!$K$13)*SQRT((1-AS1766)/2)))</f>
        <v>0</v>
      </c>
      <c r="AU1766" s="30">
        <f t="shared" ca="1" si="1093"/>
        <v>0.56264823398054553</v>
      </c>
      <c r="AV1766" s="30">
        <f t="shared" ca="1" si="1093"/>
        <v>0.2822855499934398</v>
      </c>
      <c r="AW1766" s="30">
        <f>IF(Riskregister!$E$14="",0,COUNTIF(BO$4:BO$53,"&lt;"&amp;AU1766)*IF(AV1766&lt;0.5,Riskregister!$K$14+(Riskregister!$L$14-Riskregister!$K$14)*SQRT(AV1766/2),Riskregister!$L$14-(Riskregister!$L$14-Riskregister!$K$14)*SQRT((1-AV1766)/2)))</f>
        <v>0</v>
      </c>
      <c r="AX1766" s="30">
        <f t="shared" ca="1" si="1094"/>
        <v>0.13414210718339525</v>
      </c>
      <c r="AY1766" s="30">
        <f t="shared" ca="1" si="1094"/>
        <v>0.78785344163148896</v>
      </c>
      <c r="AZ1766" s="30">
        <f>IF(Riskregister!$E$15="",0,COUNTIF(BP$4:BP$53,"&lt;"&amp;AX1766)*IF(AY1766&lt;0.5,Riskregister!$K$15+(Riskregister!$L$15-Riskregister!$K$15)*SQRT(AY1766/2),Riskregister!$L$15-(Riskregister!$L$15-Riskregister!$K$15)*SQRT((1-AY1766)/2)))</f>
        <v>0</v>
      </c>
      <c r="BA1766" s="30">
        <f t="shared" ca="1" si="1095"/>
        <v>0.25078590501120979</v>
      </c>
      <c r="BB1766" s="30">
        <f t="shared" ca="1" si="1095"/>
        <v>0.25979474182953999</v>
      </c>
      <c r="BC1766" s="30">
        <f>IF(Riskregister!$E$16="",0,COUNTIF(BQ$4:BQ$53,"&lt;"&amp;BA1766)*IF(BB1766&lt;0.5,Riskregister!$K$16+(Riskregister!$L$16-Riskregister!$K$16)*SQRT(BB1766/2),Riskregister!$L$16-(Riskregister!$L$16-Riskregister!$K$16)*SQRT((1-BB1766)/2)))</f>
        <v>0</v>
      </c>
      <c r="BD1766" s="30">
        <f t="shared" ca="1" si="1071"/>
        <v>13654481.803799845</v>
      </c>
    </row>
    <row r="1767" spans="20:56" x14ac:dyDescent="0.35">
      <c r="T1767" s="30">
        <f t="shared" ca="1" si="1084"/>
        <v>0.31141568552890864</v>
      </c>
      <c r="U1767" s="30">
        <f t="shared" ca="1" si="1084"/>
        <v>0.36242243643351091</v>
      </c>
      <c r="V1767" s="30">
        <f ca="1">IF(Riskregister!$E$5="",0,COUNTIF(BF$4:BF$53,"&lt;"&amp;T1767)*IF(U1767&lt;0.5,Riskregister!$K$5+(Riskregister!$L$5-Riskregister!$K$5)*SQRT(U1767/2),Riskregister!$L$5-(Riskregister!$L$5-Riskregister!$K$5)*SQRT((1-U1767)/2)))</f>
        <v>1024680.2982528955</v>
      </c>
      <c r="W1767" s="30">
        <f t="shared" ca="1" si="1085"/>
        <v>0.768549633440479</v>
      </c>
      <c r="X1767" s="30">
        <f t="shared" ca="1" si="1085"/>
        <v>2.309324912733568E-2</v>
      </c>
      <c r="Y1767" s="30">
        <f ca="1">IF(Riskregister!$E$6="",0,COUNTIF(BG$4:BG$53,"&lt;"&amp;W1767)*IF(X1767&lt;0.5,Riskregister!$K$6+(Riskregister!$L$6-Riskregister!$K$6)*SQRT(X1767/2),Riskregister!$L$6-(Riskregister!$L$6-Riskregister!$K$6)*SQRT((1-X1767)/2)))</f>
        <v>1180258.1944932395</v>
      </c>
      <c r="Z1767" s="30">
        <f t="shared" ca="1" si="1086"/>
        <v>0.17110767293109819</v>
      </c>
      <c r="AA1767" s="30">
        <f t="shared" ca="1" si="1086"/>
        <v>0.94461640215767118</v>
      </c>
      <c r="AB1767" s="30">
        <f ca="1">IF(Riskregister!$E$7="",0,COUNTIF(BH$4:BH$53,"&lt;"&amp;Z1767)*IF(AA1767&lt;0.5,Riskregister!$K$7+(Riskregister!$L$7-Riskregister!$K$7)*SQRT(AA1767/2),Riskregister!$L$7-(Riskregister!$L$7-Riskregister!$K$7)*SQRT((1-AA1767)/2)))</f>
        <v>1367028.0577290857</v>
      </c>
      <c r="AC1767" s="30">
        <f t="shared" ca="1" si="1087"/>
        <v>0.17046960900054153</v>
      </c>
      <c r="AD1767" s="30">
        <f t="shared" ca="1" si="1087"/>
        <v>0.31259179746046861</v>
      </c>
      <c r="AE1767" s="30">
        <f ca="1">IF(Riskregister!$E$8="",0,COUNTIF(BI$4:BI$53,"&lt;"&amp;AC1767)*IF(AD1767&lt;0.5,Riskregister!$K$8+(Riskregister!$L$8-Riskregister!$K$8)*SQRT(AD1767/2),Riskregister!$L$8-(Riskregister!$L$8-Riskregister!$K$8)*SQRT((1-AD1767)/2)))</f>
        <v>2158110.9770277115</v>
      </c>
      <c r="AF1767" s="30">
        <f t="shared" ca="1" si="1088"/>
        <v>0.44726959390953114</v>
      </c>
      <c r="AG1767" s="30">
        <f t="shared" ca="1" si="1088"/>
        <v>0.81538926846210469</v>
      </c>
      <c r="AH1767" s="30">
        <f>IF(Riskregister!$E$9="",0,COUNTIF(BJ$4:BJ$53,"&lt;"&amp;AF1767)*IF(AG1767&lt;0.5,Riskregister!$K$9+(Riskregister!$L$9-Riskregister!$K$9)*SQRT(AG1767/2),Riskregister!$L$9-(Riskregister!$L$9-Riskregister!$K$9)*SQRT((1-AG1767)/2)))</f>
        <v>0</v>
      </c>
      <c r="AI1767" s="30">
        <f t="shared" ca="1" si="1089"/>
        <v>0.14368292967353646</v>
      </c>
      <c r="AJ1767" s="30">
        <f t="shared" ca="1" si="1089"/>
        <v>0.28078254650558898</v>
      </c>
      <c r="AK1767" s="30">
        <f>IF(Riskregister!$E$10="",0,COUNTIF(BK$4:BK$53,"&lt;"&amp;AI1767)*IF(AJ1767&lt;0.5,Riskregister!$K$10+(Riskregister!$L$10-Riskregister!$K$10)*SQRT(AJ1767/2),Riskregister!$L$10-(Riskregister!$L$10-Riskregister!$K$10)*SQRT((1-AJ1767)/2)))</f>
        <v>0</v>
      </c>
      <c r="AL1767" s="30">
        <f t="shared" ca="1" si="1090"/>
        <v>0.97575691002606124</v>
      </c>
      <c r="AM1767" s="30">
        <f t="shared" ca="1" si="1090"/>
        <v>0.45656918204948138</v>
      </c>
      <c r="AN1767" s="30">
        <f>IF(Riskregister!$E$11="",0,COUNTIF(BL$4:BL$53,"&lt;"&amp;AL1767)*IF(AM1767&lt;0.5,Riskregister!$K$11+(Riskregister!$L$11-Riskregister!$K$11)*SQRT(AM1767/2),Riskregister!$L$11-(Riskregister!$L$11-Riskregister!$K$11)*SQRT((1-AM1767)/2)))</f>
        <v>0</v>
      </c>
      <c r="AO1767" s="30">
        <f t="shared" ca="1" si="1091"/>
        <v>1.2678961770943409E-2</v>
      </c>
      <c r="AP1767" s="30">
        <f t="shared" ca="1" si="1091"/>
        <v>0.48407781610247003</v>
      </c>
      <c r="AQ1767" s="30">
        <f>IF(Riskregister!$E$12="",0,COUNTIF(BM$4:BM$53,"&lt;"&amp;AO1767)*IF(AP1767&lt;0.5,Riskregister!$K$12+(Riskregister!$L$12-Riskregister!$K$12)*SQRT(AP1767/2),Riskregister!$L$12-(Riskregister!$L$12-Riskregister!$K$12)*SQRT((1-AP1767)/2)))</f>
        <v>0</v>
      </c>
      <c r="AR1767" s="30">
        <f t="shared" ca="1" si="1092"/>
        <v>0.49749073045083447</v>
      </c>
      <c r="AS1767" s="30">
        <f t="shared" ca="1" si="1092"/>
        <v>0.14097318165968498</v>
      </c>
      <c r="AT1767" s="30">
        <f>IF(Riskregister!$E$13="",0,COUNTIF(BN$4:BN$53,"&lt;"&amp;AR1767)*IF(AS1767&lt;0.5,Riskregister!$K$13+(Riskregister!$L$13-Riskregister!$K$13)*SQRT(AS1767/2),Riskregister!$L$13-(Riskregister!$L$13-Riskregister!$K$13)*SQRT((1-AS1767)/2)))</f>
        <v>0</v>
      </c>
      <c r="AU1767" s="30">
        <f t="shared" ca="1" si="1093"/>
        <v>0.39330581831121814</v>
      </c>
      <c r="AV1767" s="30">
        <f t="shared" ca="1" si="1093"/>
        <v>0.18384244749021528</v>
      </c>
      <c r="AW1767" s="30">
        <f>IF(Riskregister!$E$14="",0,COUNTIF(BO$4:BO$53,"&lt;"&amp;AU1767)*IF(AV1767&lt;0.5,Riskregister!$K$14+(Riskregister!$L$14-Riskregister!$K$14)*SQRT(AV1767/2),Riskregister!$L$14-(Riskregister!$L$14-Riskregister!$K$14)*SQRT((1-AV1767)/2)))</f>
        <v>0</v>
      </c>
      <c r="AX1767" s="30">
        <f t="shared" ca="1" si="1094"/>
        <v>2.1280456681803117E-2</v>
      </c>
      <c r="AY1767" s="30">
        <f t="shared" ca="1" si="1094"/>
        <v>0.43400725831038878</v>
      </c>
      <c r="AZ1767" s="30">
        <f>IF(Riskregister!$E$15="",0,COUNTIF(BP$4:BP$53,"&lt;"&amp;AX1767)*IF(AY1767&lt;0.5,Riskregister!$K$15+(Riskregister!$L$15-Riskregister!$K$15)*SQRT(AY1767/2),Riskregister!$L$15-(Riskregister!$L$15-Riskregister!$K$15)*SQRT((1-AY1767)/2)))</f>
        <v>0</v>
      </c>
      <c r="BA1767" s="30">
        <f t="shared" ca="1" si="1095"/>
        <v>0.45714947256822069</v>
      </c>
      <c r="BB1767" s="30">
        <f t="shared" ca="1" si="1095"/>
        <v>6.6472772804247238E-2</v>
      </c>
      <c r="BC1767" s="30">
        <f>IF(Riskregister!$E$16="",0,COUNTIF(BQ$4:BQ$53,"&lt;"&amp;BA1767)*IF(BB1767&lt;0.5,Riskregister!$K$16+(Riskregister!$L$16-Riskregister!$K$16)*SQRT(BB1767/2),Riskregister!$L$16-(Riskregister!$L$16-Riskregister!$K$16)*SQRT((1-BB1767)/2)))</f>
        <v>0</v>
      </c>
      <c r="BD1767" s="30">
        <f t="shared" ca="1" si="1071"/>
        <v>5730077.5275029326</v>
      </c>
    </row>
    <row r="1768" spans="20:56" x14ac:dyDescent="0.35">
      <c r="T1768" s="30">
        <f t="shared" ca="1" si="1084"/>
        <v>0.86809481435533464</v>
      </c>
      <c r="U1768" s="30">
        <f t="shared" ca="1" si="1084"/>
        <v>0.82950795156900359</v>
      </c>
      <c r="V1768" s="30">
        <f ca="1">IF(Riskregister!$E$5="",0,COUNTIF(BF$4:BF$53,"&lt;"&amp;T1768)*IF(U1768&lt;0.5,Riskregister!$K$5+(Riskregister!$L$5-Riskregister!$K$5)*SQRT(U1768/2),Riskregister!$L$5-(Riskregister!$L$5-Riskregister!$K$5)*SQRT((1-U1768)/2)))</f>
        <v>2811683.1116036</v>
      </c>
      <c r="W1768" s="30">
        <f t="shared" ca="1" si="1085"/>
        <v>0.40335150186267399</v>
      </c>
      <c r="X1768" s="30">
        <f t="shared" ca="1" si="1085"/>
        <v>0.38148583028123184</v>
      </c>
      <c r="Y1768" s="30">
        <f ca="1">IF(Riskregister!$E$6="",0,COUNTIF(BG$4:BG$53,"&lt;"&amp;W1768)*IF(X1768&lt;0.5,Riskregister!$K$6+(Riskregister!$L$6-Riskregister!$K$6)*SQRT(X1768/2),Riskregister!$L$6-(Riskregister!$L$6-Riskregister!$K$6)*SQRT((1-X1768)/2)))</f>
        <v>986134.24111636018</v>
      </c>
      <c r="Z1768" s="30">
        <f t="shared" ca="1" si="1086"/>
        <v>0.12517244784084125</v>
      </c>
      <c r="AA1768" s="30">
        <f t="shared" ca="1" si="1086"/>
        <v>0.85263252254957422</v>
      </c>
      <c r="AB1768" s="30">
        <f ca="1">IF(Riskregister!$E$7="",0,COUNTIF(BH$4:BH$53,"&lt;"&amp;Z1768)*IF(AA1768&lt;0.5,Riskregister!$K$7+(Riskregister!$L$7-Riskregister!$K$7)*SQRT(AA1768/2),Riskregister!$L$7-(Riskregister!$L$7-Riskregister!$K$7)*SQRT((1-AA1768)/2)))</f>
        <v>914980.13763152005</v>
      </c>
      <c r="AC1768" s="30">
        <f t="shared" ca="1" si="1087"/>
        <v>0.3353059303956375</v>
      </c>
      <c r="AD1768" s="30">
        <f t="shared" ca="1" si="1087"/>
        <v>0.73030668578770663</v>
      </c>
      <c r="AE1768" s="30">
        <f ca="1">IF(Riskregister!$E$8="",0,COUNTIF(BI$4:BI$53,"&lt;"&amp;AC1768)*IF(AD1768&lt;0.5,Riskregister!$K$8+(Riskregister!$L$8-Riskregister!$K$8)*SQRT(AD1768/2),Riskregister!$L$8-(Riskregister!$L$8-Riskregister!$K$8)*SQRT((1-AD1768)/2)))</f>
        <v>6548181.5485313945</v>
      </c>
      <c r="AF1768" s="30">
        <f t="shared" ca="1" si="1088"/>
        <v>0.13269875282847765</v>
      </c>
      <c r="AG1768" s="30">
        <f t="shared" ca="1" si="1088"/>
        <v>0.70128709941361733</v>
      </c>
      <c r="AH1768" s="30">
        <f>IF(Riskregister!$E$9="",0,COUNTIF(BJ$4:BJ$53,"&lt;"&amp;AF1768)*IF(AG1768&lt;0.5,Riskregister!$K$9+(Riskregister!$L$9-Riskregister!$K$9)*SQRT(AG1768/2),Riskregister!$L$9-(Riskregister!$L$9-Riskregister!$K$9)*SQRT((1-AG1768)/2)))</f>
        <v>0</v>
      </c>
      <c r="AI1768" s="30">
        <f t="shared" ca="1" si="1089"/>
        <v>0.31708299488557268</v>
      </c>
      <c r="AJ1768" s="30">
        <f t="shared" ca="1" si="1089"/>
        <v>0.52893137308558424</v>
      </c>
      <c r="AK1768" s="30">
        <f>IF(Riskregister!$E$10="",0,COUNTIF(BK$4:BK$53,"&lt;"&amp;AI1768)*IF(AJ1768&lt;0.5,Riskregister!$K$10+(Riskregister!$L$10-Riskregister!$K$10)*SQRT(AJ1768/2),Riskregister!$L$10-(Riskregister!$L$10-Riskregister!$K$10)*SQRT((1-AJ1768)/2)))</f>
        <v>0</v>
      </c>
      <c r="AL1768" s="30">
        <f t="shared" ca="1" si="1090"/>
        <v>0.63520429579825533</v>
      </c>
      <c r="AM1768" s="30">
        <f t="shared" ca="1" si="1090"/>
        <v>0.60607298073536409</v>
      </c>
      <c r="AN1768" s="30">
        <f>IF(Riskregister!$E$11="",0,COUNTIF(BL$4:BL$53,"&lt;"&amp;AL1768)*IF(AM1768&lt;0.5,Riskregister!$K$11+(Riskregister!$L$11-Riskregister!$K$11)*SQRT(AM1768/2),Riskregister!$L$11-(Riskregister!$L$11-Riskregister!$K$11)*SQRT((1-AM1768)/2)))</f>
        <v>0</v>
      </c>
      <c r="AO1768" s="30">
        <f t="shared" ca="1" si="1091"/>
        <v>0.10884263246417736</v>
      </c>
      <c r="AP1768" s="30">
        <f t="shared" ca="1" si="1091"/>
        <v>0.33628650853883091</v>
      </c>
      <c r="AQ1768" s="30">
        <f>IF(Riskregister!$E$12="",0,COUNTIF(BM$4:BM$53,"&lt;"&amp;AO1768)*IF(AP1768&lt;0.5,Riskregister!$K$12+(Riskregister!$L$12-Riskregister!$K$12)*SQRT(AP1768/2),Riskregister!$L$12-(Riskregister!$L$12-Riskregister!$K$12)*SQRT((1-AP1768)/2)))</f>
        <v>0</v>
      </c>
      <c r="AR1768" s="30">
        <f t="shared" ca="1" si="1092"/>
        <v>0.48535159884441814</v>
      </c>
      <c r="AS1768" s="30">
        <f t="shared" ca="1" si="1092"/>
        <v>0.79957608385964085</v>
      </c>
      <c r="AT1768" s="30">
        <f>IF(Riskregister!$E$13="",0,COUNTIF(BN$4:BN$53,"&lt;"&amp;AR1768)*IF(AS1768&lt;0.5,Riskregister!$K$13+(Riskregister!$L$13-Riskregister!$K$13)*SQRT(AS1768/2),Riskregister!$L$13-(Riskregister!$L$13-Riskregister!$K$13)*SQRT((1-AS1768)/2)))</f>
        <v>0</v>
      </c>
      <c r="AU1768" s="30">
        <f t="shared" ca="1" si="1093"/>
        <v>0.64352830819154183</v>
      </c>
      <c r="AV1768" s="30">
        <f t="shared" ca="1" si="1093"/>
        <v>0.30221689056707524</v>
      </c>
      <c r="AW1768" s="30">
        <f>IF(Riskregister!$E$14="",0,COUNTIF(BO$4:BO$53,"&lt;"&amp;AU1768)*IF(AV1768&lt;0.5,Riskregister!$K$14+(Riskregister!$L$14-Riskregister!$K$14)*SQRT(AV1768/2),Riskregister!$L$14-(Riskregister!$L$14-Riskregister!$K$14)*SQRT((1-AV1768)/2)))</f>
        <v>0</v>
      </c>
      <c r="AX1768" s="30">
        <f t="shared" ca="1" si="1094"/>
        <v>0.67522194849529271</v>
      </c>
      <c r="AY1768" s="30">
        <f t="shared" ca="1" si="1094"/>
        <v>0.97666755359394009</v>
      </c>
      <c r="AZ1768" s="30">
        <f>IF(Riskregister!$E$15="",0,COUNTIF(BP$4:BP$53,"&lt;"&amp;AX1768)*IF(AY1768&lt;0.5,Riskregister!$K$15+(Riskregister!$L$15-Riskregister!$K$15)*SQRT(AY1768/2),Riskregister!$L$15-(Riskregister!$L$15-Riskregister!$K$15)*SQRT((1-AY1768)/2)))</f>
        <v>0</v>
      </c>
      <c r="BA1768" s="30">
        <f t="shared" ca="1" si="1095"/>
        <v>0.82978104933663577</v>
      </c>
      <c r="BB1768" s="30">
        <f t="shared" ca="1" si="1095"/>
        <v>0.10995048012378716</v>
      </c>
      <c r="BC1768" s="30">
        <f>IF(Riskregister!$E$16="",0,COUNTIF(BQ$4:BQ$53,"&lt;"&amp;BA1768)*IF(BB1768&lt;0.5,Riskregister!$K$16+(Riskregister!$L$16-Riskregister!$K$16)*SQRT(BB1768/2),Riskregister!$L$16-(Riskregister!$L$16-Riskregister!$K$16)*SQRT((1-BB1768)/2)))</f>
        <v>0</v>
      </c>
      <c r="BD1768" s="30">
        <f t="shared" ca="1" si="1071"/>
        <v>11260979.038882874</v>
      </c>
    </row>
    <row r="1769" spans="20:56" x14ac:dyDescent="0.35">
      <c r="T1769" s="30">
        <f t="shared" ca="1" si="1084"/>
        <v>0.72873118861547381</v>
      </c>
      <c r="U1769" s="30">
        <f t="shared" ca="1" si="1084"/>
        <v>0.34113639314778366</v>
      </c>
      <c r="V1769" s="30">
        <f ca="1">IF(Riskregister!$E$5="",0,COUNTIF(BF$4:BF$53,"&lt;"&amp;T1769)*IF(U1769&lt;0.5,Riskregister!$K$5+(Riskregister!$L$5-Riskregister!$K$5)*SQRT(U1769/2),Riskregister!$L$5-(Riskregister!$L$5-Riskregister!$K$5)*SQRT((1-U1769)/2)))</f>
        <v>1679247.8114880482</v>
      </c>
      <c r="W1769" s="30">
        <f t="shared" ca="1" si="1085"/>
        <v>0.94662147915219375</v>
      </c>
      <c r="X1769" s="30">
        <f t="shared" ca="1" si="1085"/>
        <v>0.87790153421003303</v>
      </c>
      <c r="Y1769" s="30">
        <f ca="1">IF(Riskregister!$E$6="",0,COUNTIF(BG$4:BG$53,"&lt;"&amp;W1769)*IF(X1769&lt;0.5,Riskregister!$K$6+(Riskregister!$L$6-Riskregister!$K$6)*SQRT(X1769/2),Riskregister!$L$6-(Riskregister!$L$6-Riskregister!$K$6)*SQRT((1-X1769)/2)))</f>
        <v>6221013.7062709155</v>
      </c>
      <c r="Z1769" s="30">
        <f t="shared" ca="1" si="1086"/>
        <v>0.22725994085387635</v>
      </c>
      <c r="AA1769" s="30">
        <f t="shared" ca="1" si="1086"/>
        <v>7.474432110444984E-2</v>
      </c>
      <c r="AB1769" s="30">
        <f ca="1">IF(Riskregister!$E$7="",0,COUNTIF(BH$4:BH$53,"&lt;"&amp;Z1769)*IF(AA1769&lt;0.5,Riskregister!$K$7+(Riskregister!$L$7-Riskregister!$K$7)*SQRT(AA1769/2),Riskregister!$L$7-(Riskregister!$L$7-Riskregister!$K$7)*SQRT((1-AA1769)/2)))</f>
        <v>470646.32767203928</v>
      </c>
      <c r="AC1769" s="30">
        <f t="shared" ca="1" si="1087"/>
        <v>0.35887049863402298</v>
      </c>
      <c r="AD1769" s="30">
        <f t="shared" ca="1" si="1087"/>
        <v>0.56346463568016125</v>
      </c>
      <c r="AE1769" s="30">
        <f ca="1">IF(Riskregister!$E$8="",0,COUNTIF(BI$4:BI$53,"&lt;"&amp;AC1769)*IF(AD1769&lt;0.5,Riskregister!$K$8+(Riskregister!$L$8-Riskregister!$K$8)*SQRT(AD1769/2),Riskregister!$L$8-(Riskregister!$L$8-Riskregister!$K$8)*SQRT((1-AD1769)/2)))</f>
        <v>5608402.0680792648</v>
      </c>
      <c r="AF1769" s="30">
        <f t="shared" ca="1" si="1088"/>
        <v>0.20947501334233898</v>
      </c>
      <c r="AG1769" s="30">
        <f t="shared" ca="1" si="1088"/>
        <v>0.81360320957141485</v>
      </c>
      <c r="AH1769" s="30">
        <f>IF(Riskregister!$E$9="",0,COUNTIF(BJ$4:BJ$53,"&lt;"&amp;AF1769)*IF(AG1769&lt;0.5,Riskregister!$K$9+(Riskregister!$L$9-Riskregister!$K$9)*SQRT(AG1769/2),Riskregister!$L$9-(Riskregister!$L$9-Riskregister!$K$9)*SQRT((1-AG1769)/2)))</f>
        <v>0</v>
      </c>
      <c r="AI1769" s="30">
        <f t="shared" ca="1" si="1089"/>
        <v>0.55218107393541416</v>
      </c>
      <c r="AJ1769" s="30">
        <f t="shared" ca="1" si="1089"/>
        <v>0.30151162242495833</v>
      </c>
      <c r="AK1769" s="30">
        <f>IF(Riskregister!$E$10="",0,COUNTIF(BK$4:BK$53,"&lt;"&amp;AI1769)*IF(AJ1769&lt;0.5,Riskregister!$K$10+(Riskregister!$L$10-Riskregister!$K$10)*SQRT(AJ1769/2),Riskregister!$L$10-(Riskregister!$L$10-Riskregister!$K$10)*SQRT((1-AJ1769)/2)))</f>
        <v>0</v>
      </c>
      <c r="AL1769" s="30">
        <f t="shared" ca="1" si="1090"/>
        <v>0.10255282363958029</v>
      </c>
      <c r="AM1769" s="30">
        <f t="shared" ca="1" si="1090"/>
        <v>0.74339508261602216</v>
      </c>
      <c r="AN1769" s="30">
        <f>IF(Riskregister!$E$11="",0,COUNTIF(BL$4:BL$53,"&lt;"&amp;AL1769)*IF(AM1769&lt;0.5,Riskregister!$K$11+(Riskregister!$L$11-Riskregister!$K$11)*SQRT(AM1769/2),Riskregister!$L$11-(Riskregister!$L$11-Riskregister!$K$11)*SQRT((1-AM1769)/2)))</f>
        <v>0</v>
      </c>
      <c r="AO1769" s="30">
        <f t="shared" ca="1" si="1091"/>
        <v>0.50026657583113365</v>
      </c>
      <c r="AP1769" s="30">
        <f t="shared" ca="1" si="1091"/>
        <v>0.40945691894135006</v>
      </c>
      <c r="AQ1769" s="30">
        <f>IF(Riskregister!$E$12="",0,COUNTIF(BM$4:BM$53,"&lt;"&amp;AO1769)*IF(AP1769&lt;0.5,Riskregister!$K$12+(Riskregister!$L$12-Riskregister!$K$12)*SQRT(AP1769/2),Riskregister!$L$12-(Riskregister!$L$12-Riskregister!$K$12)*SQRT((1-AP1769)/2)))</f>
        <v>0</v>
      </c>
      <c r="AR1769" s="30">
        <f t="shared" ca="1" si="1092"/>
        <v>0.1095148537796411</v>
      </c>
      <c r="AS1769" s="30">
        <f t="shared" ca="1" si="1092"/>
        <v>5.0034229393474017E-2</v>
      </c>
      <c r="AT1769" s="30">
        <f>IF(Riskregister!$E$13="",0,COUNTIF(BN$4:BN$53,"&lt;"&amp;AR1769)*IF(AS1769&lt;0.5,Riskregister!$K$13+(Riskregister!$L$13-Riskregister!$K$13)*SQRT(AS1769/2),Riskregister!$L$13-(Riskregister!$L$13-Riskregister!$K$13)*SQRT((1-AS1769)/2)))</f>
        <v>0</v>
      </c>
      <c r="AU1769" s="30">
        <f t="shared" ca="1" si="1093"/>
        <v>0.48291286121191002</v>
      </c>
      <c r="AV1769" s="30">
        <f t="shared" ca="1" si="1093"/>
        <v>0.72825497820696949</v>
      </c>
      <c r="AW1769" s="30">
        <f>IF(Riskregister!$E$14="",0,COUNTIF(BO$4:BO$53,"&lt;"&amp;AU1769)*IF(AV1769&lt;0.5,Riskregister!$K$14+(Riskregister!$L$14-Riskregister!$K$14)*SQRT(AV1769/2),Riskregister!$L$14-(Riskregister!$L$14-Riskregister!$K$14)*SQRT((1-AV1769)/2)))</f>
        <v>0</v>
      </c>
      <c r="AX1769" s="30">
        <f t="shared" ca="1" si="1094"/>
        <v>9.1891886969045711E-2</v>
      </c>
      <c r="AY1769" s="30">
        <f t="shared" ca="1" si="1094"/>
        <v>0.52097373321338269</v>
      </c>
      <c r="AZ1769" s="30">
        <f>IF(Riskregister!$E$15="",0,COUNTIF(BP$4:BP$53,"&lt;"&amp;AX1769)*IF(AY1769&lt;0.5,Riskregister!$K$15+(Riskregister!$L$15-Riskregister!$K$15)*SQRT(AY1769/2),Riskregister!$L$15-(Riskregister!$L$15-Riskregister!$K$15)*SQRT((1-AY1769)/2)))</f>
        <v>0</v>
      </c>
      <c r="BA1769" s="30">
        <f t="shared" ca="1" si="1095"/>
        <v>0.8892551852037669</v>
      </c>
      <c r="BB1769" s="30">
        <f t="shared" ca="1" si="1095"/>
        <v>0.32730606889115788</v>
      </c>
      <c r="BC1769" s="30">
        <f>IF(Riskregister!$E$16="",0,COUNTIF(BQ$4:BQ$53,"&lt;"&amp;BA1769)*IF(BB1769&lt;0.5,Riskregister!$K$16+(Riskregister!$L$16-Riskregister!$K$16)*SQRT(BB1769/2),Riskregister!$L$16-(Riskregister!$L$16-Riskregister!$K$16)*SQRT((1-BB1769)/2)))</f>
        <v>0</v>
      </c>
      <c r="BD1769" s="30">
        <f t="shared" ca="1" si="1071"/>
        <v>13979309.913510267</v>
      </c>
    </row>
    <row r="1770" spans="20:56" x14ac:dyDescent="0.35">
      <c r="T1770" s="30">
        <f t="shared" ca="1" si="1084"/>
        <v>0.19358253025058592</v>
      </c>
      <c r="U1770" s="30">
        <f t="shared" ca="1" si="1084"/>
        <v>2.4764577154827716E-2</v>
      </c>
      <c r="V1770" s="30">
        <f ca="1">IF(Riskregister!$E$5="",0,COUNTIF(BF$4:BF$53,"&lt;"&amp;T1770)*IF(U1770&lt;0.5,Riskregister!$K$5+(Riskregister!$L$5-Riskregister!$K$5)*SQRT(U1770/2),Riskregister!$L$5-(Riskregister!$L$5-Riskregister!$K$5)*SQRT((1-U1770)/2)))</f>
        <v>400148.15898310475</v>
      </c>
      <c r="W1770" s="30">
        <f t="shared" ca="1" si="1085"/>
        <v>0.99164080920430464</v>
      </c>
      <c r="X1770" s="30">
        <f t="shared" ca="1" si="1085"/>
        <v>0.79108424578139447</v>
      </c>
      <c r="Y1770" s="30">
        <f ca="1">IF(Riskregister!$E$6="",0,COUNTIF(BG$4:BG$53,"&lt;"&amp;W1770)*IF(X1770&lt;0.5,Riskregister!$K$6+(Riskregister!$L$6-Riskregister!$K$6)*SQRT(X1770/2),Riskregister!$L$6-(Riskregister!$L$6-Riskregister!$K$6)*SQRT((1-X1770)/2)))</f>
        <v>8509446.0631542914</v>
      </c>
      <c r="Z1770" s="30">
        <f t="shared" ca="1" si="1086"/>
        <v>0.56509073293756684</v>
      </c>
      <c r="AA1770" s="30">
        <f t="shared" ca="1" si="1086"/>
        <v>0.21565500563744899</v>
      </c>
      <c r="AB1770" s="30">
        <f ca="1">IF(Riskregister!$E$7="",0,COUNTIF(BH$4:BH$53,"&lt;"&amp;Z1770)*IF(AA1770&lt;0.5,Riskregister!$K$7+(Riskregister!$L$7-Riskregister!$K$7)*SQRT(AA1770/2),Riskregister!$L$7-(Riskregister!$L$7-Riskregister!$K$7)*SQRT((1-AA1770)/2)))</f>
        <v>1154508.9096271051</v>
      </c>
      <c r="AC1770" s="30">
        <f t="shared" ca="1" si="1087"/>
        <v>0.26530215268457469</v>
      </c>
      <c r="AD1770" s="30">
        <f t="shared" ca="1" si="1087"/>
        <v>0.64220438180500306</v>
      </c>
      <c r="AE1770" s="30">
        <f ca="1">IF(Riskregister!$E$8="",0,COUNTIF(BI$4:BI$53,"&lt;"&amp;AC1770)*IF(AD1770&lt;0.5,Riskregister!$K$8+(Riskregister!$L$8-Riskregister!$K$8)*SQRT(AD1770/2),Riskregister!$L$8-(Riskregister!$L$8-Riskregister!$K$8)*SQRT((1-AD1770)/2)))</f>
        <v>6024146.5806879941</v>
      </c>
      <c r="AF1770" s="30">
        <f t="shared" ca="1" si="1088"/>
        <v>0.19727723387053697</v>
      </c>
      <c r="AG1770" s="30">
        <f t="shared" ca="1" si="1088"/>
        <v>0.51846561569523386</v>
      </c>
      <c r="AH1770" s="30">
        <f>IF(Riskregister!$E$9="",0,COUNTIF(BJ$4:BJ$53,"&lt;"&amp;AF1770)*IF(AG1770&lt;0.5,Riskregister!$K$9+(Riskregister!$L$9-Riskregister!$K$9)*SQRT(AG1770/2),Riskregister!$L$9-(Riskregister!$L$9-Riskregister!$K$9)*SQRT((1-AG1770)/2)))</f>
        <v>0</v>
      </c>
      <c r="AI1770" s="30">
        <f t="shared" ca="1" si="1089"/>
        <v>0.90933963645917482</v>
      </c>
      <c r="AJ1770" s="30">
        <f t="shared" ca="1" si="1089"/>
        <v>0.6029000878728753</v>
      </c>
      <c r="AK1770" s="30">
        <f>IF(Riskregister!$E$10="",0,COUNTIF(BK$4:BK$53,"&lt;"&amp;AI1770)*IF(AJ1770&lt;0.5,Riskregister!$K$10+(Riskregister!$L$10-Riskregister!$K$10)*SQRT(AJ1770/2),Riskregister!$L$10-(Riskregister!$L$10-Riskregister!$K$10)*SQRT((1-AJ1770)/2)))</f>
        <v>0</v>
      </c>
      <c r="AL1770" s="30">
        <f t="shared" ca="1" si="1090"/>
        <v>0.2034911304298046</v>
      </c>
      <c r="AM1770" s="30">
        <f t="shared" ca="1" si="1090"/>
        <v>0.92013698632427143</v>
      </c>
      <c r="AN1770" s="30">
        <f>IF(Riskregister!$E$11="",0,COUNTIF(BL$4:BL$53,"&lt;"&amp;AL1770)*IF(AM1770&lt;0.5,Riskregister!$K$11+(Riskregister!$L$11-Riskregister!$K$11)*SQRT(AM1770/2),Riskregister!$L$11-(Riskregister!$L$11-Riskregister!$K$11)*SQRT((1-AM1770)/2)))</f>
        <v>0</v>
      </c>
      <c r="AO1770" s="30">
        <f t="shared" ca="1" si="1091"/>
        <v>0.80828258174228618</v>
      </c>
      <c r="AP1770" s="30">
        <f t="shared" ca="1" si="1091"/>
        <v>0.93746475695901543</v>
      </c>
      <c r="AQ1770" s="30">
        <f>IF(Riskregister!$E$12="",0,COUNTIF(BM$4:BM$53,"&lt;"&amp;AO1770)*IF(AP1770&lt;0.5,Riskregister!$K$12+(Riskregister!$L$12-Riskregister!$K$12)*SQRT(AP1770/2),Riskregister!$L$12-(Riskregister!$L$12-Riskregister!$K$12)*SQRT((1-AP1770)/2)))</f>
        <v>0</v>
      </c>
      <c r="AR1770" s="30">
        <f t="shared" ca="1" si="1092"/>
        <v>0.39453714109631577</v>
      </c>
      <c r="AS1770" s="30">
        <f t="shared" ca="1" si="1092"/>
        <v>0.27900291984714598</v>
      </c>
      <c r="AT1770" s="30">
        <f>IF(Riskregister!$E$13="",0,COUNTIF(BN$4:BN$53,"&lt;"&amp;AR1770)*IF(AS1770&lt;0.5,Riskregister!$K$13+(Riskregister!$L$13-Riskregister!$K$13)*SQRT(AS1770/2),Riskregister!$L$13-(Riskregister!$L$13-Riskregister!$K$13)*SQRT((1-AS1770)/2)))</f>
        <v>0</v>
      </c>
      <c r="AU1770" s="30">
        <f t="shared" ca="1" si="1093"/>
        <v>0.3649068882517813</v>
      </c>
      <c r="AV1770" s="30">
        <f t="shared" ca="1" si="1093"/>
        <v>0.49779594869324173</v>
      </c>
      <c r="AW1770" s="30">
        <f>IF(Riskregister!$E$14="",0,COUNTIF(BO$4:BO$53,"&lt;"&amp;AU1770)*IF(AV1770&lt;0.5,Riskregister!$K$14+(Riskregister!$L$14-Riskregister!$K$14)*SQRT(AV1770/2),Riskregister!$L$14-(Riskregister!$L$14-Riskregister!$K$14)*SQRT((1-AV1770)/2)))</f>
        <v>0</v>
      </c>
      <c r="AX1770" s="30">
        <f t="shared" ca="1" si="1094"/>
        <v>9.1636615623881479E-2</v>
      </c>
      <c r="AY1770" s="30">
        <f t="shared" ca="1" si="1094"/>
        <v>0.68255483748971457</v>
      </c>
      <c r="AZ1770" s="30">
        <f>IF(Riskregister!$E$15="",0,COUNTIF(BP$4:BP$53,"&lt;"&amp;AX1770)*IF(AY1770&lt;0.5,Riskregister!$K$15+(Riskregister!$L$15-Riskregister!$K$15)*SQRT(AY1770/2),Riskregister!$L$15-(Riskregister!$L$15-Riskregister!$K$15)*SQRT((1-AY1770)/2)))</f>
        <v>0</v>
      </c>
      <c r="BA1770" s="30">
        <f t="shared" ca="1" si="1095"/>
        <v>0.97867813481426513</v>
      </c>
      <c r="BB1770" s="30">
        <f t="shared" ca="1" si="1095"/>
        <v>0.8063683644416122</v>
      </c>
      <c r="BC1770" s="30">
        <f>IF(Riskregister!$E$16="",0,COUNTIF(BQ$4:BQ$53,"&lt;"&amp;BA1770)*IF(BB1770&lt;0.5,Riskregister!$K$16+(Riskregister!$L$16-Riskregister!$K$16)*SQRT(BB1770/2),Riskregister!$L$16-(Riskregister!$L$16-Riskregister!$K$16)*SQRT((1-BB1770)/2)))</f>
        <v>0</v>
      </c>
      <c r="BD1770" s="30">
        <f t="shared" ca="1" si="1071"/>
        <v>16088249.712452495</v>
      </c>
    </row>
    <row r="1771" spans="20:56" x14ac:dyDescent="0.35">
      <c r="T1771" s="30">
        <f t="shared" ca="1" si="1084"/>
        <v>0.23702257048113706</v>
      </c>
      <c r="U1771" s="30">
        <f t="shared" ca="1" si="1084"/>
        <v>0.79302495757634095</v>
      </c>
      <c r="V1771" s="30">
        <f ca="1">IF(Riskregister!$E$5="",0,COUNTIF(BF$4:BF$53,"&lt;"&amp;T1771)*IF(U1771&lt;0.5,Riskregister!$K$5+(Riskregister!$L$5-Riskregister!$K$5)*SQRT(U1771/2),Riskregister!$L$5-(Riskregister!$L$5-Riskregister!$K$5)*SQRT((1-U1771)/2)))</f>
        <v>910474.71236249176</v>
      </c>
      <c r="W1771" s="30">
        <f t="shared" ca="1" si="1085"/>
        <v>0.46021368536481322</v>
      </c>
      <c r="X1771" s="30">
        <f t="shared" ca="1" si="1085"/>
        <v>0.98473147557473273</v>
      </c>
      <c r="Y1771" s="30">
        <f ca="1">IF(Riskregister!$E$6="",0,COUNTIF(BG$4:BG$53,"&lt;"&amp;W1771)*IF(X1771&lt;0.5,Riskregister!$K$6+(Riskregister!$L$6-Riskregister!$K$6)*SQRT(X1771/2),Riskregister!$L$6-(Riskregister!$L$6-Riskregister!$K$6)*SQRT((1-X1771)/2)))</f>
        <v>3685452.6454160963</v>
      </c>
      <c r="Z1771" s="30">
        <f t="shared" ca="1" si="1086"/>
        <v>0.14909015646757928</v>
      </c>
      <c r="AA1771" s="30">
        <f t="shared" ca="1" si="1086"/>
        <v>0.44459637722586731</v>
      </c>
      <c r="AB1771" s="30">
        <f ca="1">IF(Riskregister!$E$7="",0,COUNTIF(BH$4:BH$53,"&lt;"&amp;Z1771)*IF(AA1771&lt;0.5,Riskregister!$K$7+(Riskregister!$L$7-Riskregister!$K$7)*SQRT(AA1771/2),Riskregister!$L$7-(Riskregister!$L$7-Riskregister!$K$7)*SQRT((1-AA1771)/2)))</f>
        <v>860079.1238036165</v>
      </c>
      <c r="AC1771" s="30">
        <f t="shared" ca="1" si="1087"/>
        <v>0.35682262341440019</v>
      </c>
      <c r="AD1771" s="30">
        <f t="shared" ca="1" si="1087"/>
        <v>0.62608823195506347</v>
      </c>
      <c r="AE1771" s="30">
        <f ca="1">IF(Riskregister!$E$8="",0,COUNTIF(BI$4:BI$53,"&lt;"&amp;AC1771)*IF(AD1771&lt;0.5,Riskregister!$K$8+(Riskregister!$L$8-Riskregister!$K$8)*SQRT(AD1771/2),Riskregister!$L$8-(Riskregister!$L$8-Riskregister!$K$8)*SQRT((1-AD1771)/2)))</f>
        <v>5935590.8286412284</v>
      </c>
      <c r="AF1771" s="30">
        <f t="shared" ca="1" si="1088"/>
        <v>0.40214597488824555</v>
      </c>
      <c r="AG1771" s="30">
        <f t="shared" ca="1" si="1088"/>
        <v>0.65795380830621519</v>
      </c>
      <c r="AH1771" s="30">
        <f>IF(Riskregister!$E$9="",0,COUNTIF(BJ$4:BJ$53,"&lt;"&amp;AF1771)*IF(AG1771&lt;0.5,Riskregister!$K$9+(Riskregister!$L$9-Riskregister!$K$9)*SQRT(AG1771/2),Riskregister!$L$9-(Riskregister!$L$9-Riskregister!$K$9)*SQRT((1-AG1771)/2)))</f>
        <v>0</v>
      </c>
      <c r="AI1771" s="30">
        <f t="shared" ca="1" si="1089"/>
        <v>0.33811493872055487</v>
      </c>
      <c r="AJ1771" s="30">
        <f t="shared" ca="1" si="1089"/>
        <v>0.84366266320566896</v>
      </c>
      <c r="AK1771" s="30">
        <f>IF(Riskregister!$E$10="",0,COUNTIF(BK$4:BK$53,"&lt;"&amp;AI1771)*IF(AJ1771&lt;0.5,Riskregister!$K$10+(Riskregister!$L$10-Riskregister!$K$10)*SQRT(AJ1771/2),Riskregister!$L$10-(Riskregister!$L$10-Riskregister!$K$10)*SQRT((1-AJ1771)/2)))</f>
        <v>0</v>
      </c>
      <c r="AL1771" s="30">
        <f t="shared" ca="1" si="1090"/>
        <v>0.5280832022965023</v>
      </c>
      <c r="AM1771" s="30">
        <f t="shared" ca="1" si="1090"/>
        <v>0.45904448766916339</v>
      </c>
      <c r="AN1771" s="30">
        <f>IF(Riskregister!$E$11="",0,COUNTIF(BL$4:BL$53,"&lt;"&amp;AL1771)*IF(AM1771&lt;0.5,Riskregister!$K$11+(Riskregister!$L$11-Riskregister!$K$11)*SQRT(AM1771/2),Riskregister!$L$11-(Riskregister!$L$11-Riskregister!$K$11)*SQRT((1-AM1771)/2)))</f>
        <v>0</v>
      </c>
      <c r="AO1771" s="30">
        <f t="shared" ca="1" si="1091"/>
        <v>0.31586308212381631</v>
      </c>
      <c r="AP1771" s="30">
        <f t="shared" ca="1" si="1091"/>
        <v>0.17668762574347108</v>
      </c>
      <c r="AQ1771" s="30">
        <f>IF(Riskregister!$E$12="",0,COUNTIF(BM$4:BM$53,"&lt;"&amp;AO1771)*IF(AP1771&lt;0.5,Riskregister!$K$12+(Riskregister!$L$12-Riskregister!$K$12)*SQRT(AP1771/2),Riskregister!$L$12-(Riskregister!$L$12-Riskregister!$K$12)*SQRT((1-AP1771)/2)))</f>
        <v>0</v>
      </c>
      <c r="AR1771" s="30">
        <f t="shared" ca="1" si="1092"/>
        <v>0.7284779073353681</v>
      </c>
      <c r="AS1771" s="30">
        <f t="shared" ca="1" si="1092"/>
        <v>9.7874880205909731E-2</v>
      </c>
      <c r="AT1771" s="30">
        <f>IF(Riskregister!$E$13="",0,COUNTIF(BN$4:BN$53,"&lt;"&amp;AR1771)*IF(AS1771&lt;0.5,Riskregister!$K$13+(Riskregister!$L$13-Riskregister!$K$13)*SQRT(AS1771/2),Riskregister!$L$13-(Riskregister!$L$13-Riskregister!$K$13)*SQRT((1-AS1771)/2)))</f>
        <v>0</v>
      </c>
      <c r="AU1771" s="30">
        <f t="shared" ca="1" si="1093"/>
        <v>0.75059941549376141</v>
      </c>
      <c r="AV1771" s="30">
        <f t="shared" ca="1" si="1093"/>
        <v>2.4520406132361838E-2</v>
      </c>
      <c r="AW1771" s="30">
        <f>IF(Riskregister!$E$14="",0,COUNTIF(BO$4:BO$53,"&lt;"&amp;AU1771)*IF(AV1771&lt;0.5,Riskregister!$K$14+(Riskregister!$L$14-Riskregister!$K$14)*SQRT(AV1771/2),Riskregister!$L$14-(Riskregister!$L$14-Riskregister!$K$14)*SQRT((1-AV1771)/2)))</f>
        <v>0</v>
      </c>
      <c r="AX1771" s="30">
        <f t="shared" ca="1" si="1094"/>
        <v>0.58619562884322274</v>
      </c>
      <c r="AY1771" s="30">
        <f t="shared" ca="1" si="1094"/>
        <v>0.10190163662317786</v>
      </c>
      <c r="AZ1771" s="30">
        <f>IF(Riskregister!$E$15="",0,COUNTIF(BP$4:BP$53,"&lt;"&amp;AX1771)*IF(AY1771&lt;0.5,Riskregister!$K$15+(Riskregister!$L$15-Riskregister!$K$15)*SQRT(AY1771/2),Riskregister!$L$15-(Riskregister!$L$15-Riskregister!$K$15)*SQRT((1-AY1771)/2)))</f>
        <v>0</v>
      </c>
      <c r="BA1771" s="30">
        <f t="shared" ca="1" si="1095"/>
        <v>0.15765157811621633</v>
      </c>
      <c r="BB1771" s="30">
        <f t="shared" ca="1" si="1095"/>
        <v>0.40545065088362831</v>
      </c>
      <c r="BC1771" s="30">
        <f>IF(Riskregister!$E$16="",0,COUNTIF(BQ$4:BQ$53,"&lt;"&amp;BA1771)*IF(BB1771&lt;0.5,Riskregister!$K$16+(Riskregister!$L$16-Riskregister!$K$16)*SQRT(BB1771/2),Riskregister!$L$16-(Riskregister!$L$16-Riskregister!$K$16)*SQRT((1-BB1771)/2)))</f>
        <v>0</v>
      </c>
      <c r="BD1771" s="30">
        <f t="shared" ca="1" si="1071"/>
        <v>11391597.310223434</v>
      </c>
    </row>
    <row r="1772" spans="20:56" x14ac:dyDescent="0.35">
      <c r="T1772" s="30">
        <f t="shared" ca="1" si="1084"/>
        <v>0.73485155865127005</v>
      </c>
      <c r="U1772" s="30">
        <f t="shared" ca="1" si="1084"/>
        <v>0.97067432958666644</v>
      </c>
      <c r="V1772" s="30">
        <f ca="1">IF(Riskregister!$E$5="",0,COUNTIF(BF$4:BF$53,"&lt;"&amp;T1772)*IF(U1772&lt;0.5,Riskregister!$K$5+(Riskregister!$L$5-Riskregister!$K$5)*SQRT(U1772/2),Riskregister!$L$5-(Riskregister!$L$5-Riskregister!$K$5)*SQRT((1-U1772)/2)))</f>
        <v>2727547.0623506689</v>
      </c>
      <c r="W1772" s="30">
        <f t="shared" ca="1" si="1085"/>
        <v>0.32013856306755117</v>
      </c>
      <c r="X1772" s="30">
        <f t="shared" ca="1" si="1085"/>
        <v>0.25378239375028877</v>
      </c>
      <c r="Y1772" s="30">
        <f ca="1">IF(Riskregister!$E$6="",0,COUNTIF(BG$4:BG$53,"&lt;"&amp;W1772)*IF(X1772&lt;0.5,Riskregister!$K$6+(Riskregister!$L$6-Riskregister!$K$6)*SQRT(X1772/2),Riskregister!$L$6-(Riskregister!$L$6-Riskregister!$K$6)*SQRT((1-X1772)/2)))</f>
        <v>841192.23160879593</v>
      </c>
      <c r="Z1772" s="30">
        <f t="shared" ca="1" si="1086"/>
        <v>0.30725515210075061</v>
      </c>
      <c r="AA1772" s="30">
        <f t="shared" ca="1" si="1086"/>
        <v>0.85496023131362975</v>
      </c>
      <c r="AB1772" s="30">
        <f ca="1">IF(Riskregister!$E$7="",0,COUNTIF(BH$4:BH$53,"&lt;"&amp;Z1772)*IF(AA1772&lt;0.5,Riskregister!$K$7+(Riskregister!$L$7-Riskregister!$K$7)*SQRT(AA1772/2),Riskregister!$L$7-(Riskregister!$L$7-Riskregister!$K$7)*SQRT((1-AA1772)/2)))</f>
        <v>1528733.4662836702</v>
      </c>
      <c r="AC1772" s="30">
        <f t="shared" ca="1" si="1087"/>
        <v>0.69980572871367996</v>
      </c>
      <c r="AD1772" s="30">
        <f t="shared" ca="1" si="1087"/>
        <v>0.47933149740648906</v>
      </c>
      <c r="AE1772" s="30">
        <f ca="1">IF(Riskregister!$E$8="",0,COUNTIF(BI$4:BI$53,"&lt;"&amp;AC1772)*IF(AD1772&lt;0.5,Riskregister!$K$8+(Riskregister!$L$8-Riskregister!$K$8)*SQRT(AD1772/2),Riskregister!$L$8-(Riskregister!$L$8-Riskregister!$K$8)*SQRT((1-AD1772)/2)))</f>
        <v>10403665.694801977</v>
      </c>
      <c r="AF1772" s="30">
        <f t="shared" ca="1" si="1088"/>
        <v>0.73933082525565208</v>
      </c>
      <c r="AG1772" s="30">
        <f t="shared" ca="1" si="1088"/>
        <v>0.77146886578241713</v>
      </c>
      <c r="AH1772" s="30">
        <f>IF(Riskregister!$E$9="",0,COUNTIF(BJ$4:BJ$53,"&lt;"&amp;AF1772)*IF(AG1772&lt;0.5,Riskregister!$K$9+(Riskregister!$L$9-Riskregister!$K$9)*SQRT(AG1772/2),Riskregister!$L$9-(Riskregister!$L$9-Riskregister!$K$9)*SQRT((1-AG1772)/2)))</f>
        <v>0</v>
      </c>
      <c r="AI1772" s="30">
        <f t="shared" ca="1" si="1089"/>
        <v>2.8696628820495285E-2</v>
      </c>
      <c r="AJ1772" s="30">
        <f t="shared" ca="1" si="1089"/>
        <v>0.90735893259704403</v>
      </c>
      <c r="AK1772" s="30">
        <f>IF(Riskregister!$E$10="",0,COUNTIF(BK$4:BK$53,"&lt;"&amp;AI1772)*IF(AJ1772&lt;0.5,Riskregister!$K$10+(Riskregister!$L$10-Riskregister!$K$10)*SQRT(AJ1772/2),Riskregister!$L$10-(Riskregister!$L$10-Riskregister!$K$10)*SQRT((1-AJ1772)/2)))</f>
        <v>0</v>
      </c>
      <c r="AL1772" s="30">
        <f t="shared" ca="1" si="1090"/>
        <v>0.16272032199754072</v>
      </c>
      <c r="AM1772" s="30">
        <f t="shared" ca="1" si="1090"/>
        <v>0.52845859049999688</v>
      </c>
      <c r="AN1772" s="30">
        <f>IF(Riskregister!$E$11="",0,COUNTIF(BL$4:BL$53,"&lt;"&amp;AL1772)*IF(AM1772&lt;0.5,Riskregister!$K$11+(Riskregister!$L$11-Riskregister!$K$11)*SQRT(AM1772/2),Riskregister!$L$11-(Riskregister!$L$11-Riskregister!$K$11)*SQRT((1-AM1772)/2)))</f>
        <v>0</v>
      </c>
      <c r="AO1772" s="30">
        <f t="shared" ca="1" si="1091"/>
        <v>0.37073815217062422</v>
      </c>
      <c r="AP1772" s="30">
        <f t="shared" ca="1" si="1091"/>
        <v>2.2972582362842386E-3</v>
      </c>
      <c r="AQ1772" s="30">
        <f>IF(Riskregister!$E$12="",0,COUNTIF(BM$4:BM$53,"&lt;"&amp;AO1772)*IF(AP1772&lt;0.5,Riskregister!$K$12+(Riskregister!$L$12-Riskregister!$K$12)*SQRT(AP1772/2),Riskregister!$L$12-(Riskregister!$L$12-Riskregister!$K$12)*SQRT((1-AP1772)/2)))</f>
        <v>0</v>
      </c>
      <c r="AR1772" s="30">
        <f t="shared" ca="1" si="1092"/>
        <v>0.82827715817932901</v>
      </c>
      <c r="AS1772" s="30">
        <f t="shared" ca="1" si="1092"/>
        <v>0.40306161955974074</v>
      </c>
      <c r="AT1772" s="30">
        <f>IF(Riskregister!$E$13="",0,COUNTIF(BN$4:BN$53,"&lt;"&amp;AR1772)*IF(AS1772&lt;0.5,Riskregister!$K$13+(Riskregister!$L$13-Riskregister!$K$13)*SQRT(AS1772/2),Riskregister!$L$13-(Riskregister!$L$13-Riskregister!$K$13)*SQRT((1-AS1772)/2)))</f>
        <v>0</v>
      </c>
      <c r="AU1772" s="30">
        <f t="shared" ca="1" si="1093"/>
        <v>0.36875705551006721</v>
      </c>
      <c r="AV1772" s="30">
        <f t="shared" ca="1" si="1093"/>
        <v>0.97042898302751202</v>
      </c>
      <c r="AW1772" s="30">
        <f>IF(Riskregister!$E$14="",0,COUNTIF(BO$4:BO$53,"&lt;"&amp;AU1772)*IF(AV1772&lt;0.5,Riskregister!$K$14+(Riskregister!$L$14-Riskregister!$K$14)*SQRT(AV1772/2),Riskregister!$L$14-(Riskregister!$L$14-Riskregister!$K$14)*SQRT((1-AV1772)/2)))</f>
        <v>0</v>
      </c>
      <c r="AX1772" s="30">
        <f t="shared" ca="1" si="1094"/>
        <v>1.5689426181082933E-2</v>
      </c>
      <c r="AY1772" s="30">
        <f t="shared" ca="1" si="1094"/>
        <v>0.40161737330210878</v>
      </c>
      <c r="AZ1772" s="30">
        <f>IF(Riskregister!$E$15="",0,COUNTIF(BP$4:BP$53,"&lt;"&amp;AX1772)*IF(AY1772&lt;0.5,Riskregister!$K$15+(Riskregister!$L$15-Riskregister!$K$15)*SQRT(AY1772/2),Riskregister!$L$15-(Riskregister!$L$15-Riskregister!$K$15)*SQRT((1-AY1772)/2)))</f>
        <v>0</v>
      </c>
      <c r="BA1772" s="30">
        <f t="shared" ca="1" si="1095"/>
        <v>0.36737491405265466</v>
      </c>
      <c r="BB1772" s="30">
        <f t="shared" ca="1" si="1095"/>
        <v>0.72901528931158033</v>
      </c>
      <c r="BC1772" s="30">
        <f>IF(Riskregister!$E$16="",0,COUNTIF(BQ$4:BQ$53,"&lt;"&amp;BA1772)*IF(BB1772&lt;0.5,Riskregister!$K$16+(Riskregister!$L$16-Riskregister!$K$16)*SQRT(BB1772/2),Riskregister!$L$16-(Riskregister!$L$16-Riskregister!$K$16)*SQRT((1-BB1772)/2)))</f>
        <v>0</v>
      </c>
      <c r="BD1772" s="30">
        <f t="shared" ca="1" si="1071"/>
        <v>15501138.455045111</v>
      </c>
    </row>
    <row r="1773" spans="20:56" x14ac:dyDescent="0.35">
      <c r="T1773" s="30">
        <f t="shared" ca="1" si="1084"/>
        <v>0.63596029652064545</v>
      </c>
      <c r="U1773" s="30">
        <f t="shared" ca="1" si="1084"/>
        <v>0.94463837759715452</v>
      </c>
      <c r="V1773" s="30">
        <f ca="1">IF(Riskregister!$E$5="",0,COUNTIF(BF$4:BF$53,"&lt;"&amp;T1773)*IF(U1773&lt;0.5,Riskregister!$K$5+(Riskregister!$L$5-Riskregister!$K$5)*SQRT(U1773/2),Riskregister!$L$5-(Riskregister!$L$5-Riskregister!$K$5)*SQRT((1-U1773)/2)))</f>
        <v>2100524.0772739658</v>
      </c>
      <c r="W1773" s="30">
        <f t="shared" ca="1" si="1085"/>
        <v>0.12251948862027962</v>
      </c>
      <c r="X1773" s="30">
        <f t="shared" ca="1" si="1085"/>
        <v>0.41881983919367927</v>
      </c>
      <c r="Y1773" s="30">
        <f ca="1">IF(Riskregister!$E$6="",0,COUNTIF(BG$4:BG$53,"&lt;"&amp;W1773)*IF(X1773&lt;0.5,Riskregister!$K$6+(Riskregister!$L$6-Riskregister!$K$6)*SQRT(X1773/2),Riskregister!$L$6-(Riskregister!$L$6-Riskregister!$K$6)*SQRT((1-X1773)/2)))</f>
        <v>0</v>
      </c>
      <c r="Z1773" s="30">
        <f t="shared" ca="1" si="1086"/>
        <v>0.77345302809669558</v>
      </c>
      <c r="AA1773" s="30">
        <f t="shared" ca="1" si="1086"/>
        <v>0.21155880957491302</v>
      </c>
      <c r="AB1773" s="30">
        <f ca="1">IF(Riskregister!$E$7="",0,COUNTIF(BH$4:BH$53,"&lt;"&amp;Z1773)*IF(AA1773&lt;0.5,Riskregister!$K$7+(Riskregister!$L$7-Riskregister!$K$7)*SQRT(AA1773/2),Riskregister!$L$7-(Riskregister!$L$7-Riskregister!$K$7)*SQRT((1-AA1773)/2)))</f>
        <v>1310664.8854181536</v>
      </c>
      <c r="AC1773" s="30">
        <f t="shared" ca="1" si="1087"/>
        <v>0.70281180003341381</v>
      </c>
      <c r="AD1773" s="30">
        <f t="shared" ca="1" si="1087"/>
        <v>0.73450457420486204</v>
      </c>
      <c r="AE1773" s="30">
        <f ca="1">IF(Riskregister!$E$8="",0,COUNTIF(BI$4:BI$53,"&lt;"&amp;AC1773)*IF(AD1773&lt;0.5,Riskregister!$K$8+(Riskregister!$L$8-Riskregister!$K$8)*SQRT(AD1773/2),Riskregister!$L$8-(Riskregister!$L$8-Riskregister!$K$8)*SQRT((1-AD1773)/2)))</f>
        <v>13150302.806217141</v>
      </c>
      <c r="AF1773" s="30">
        <f t="shared" ca="1" si="1088"/>
        <v>0.13322458225612144</v>
      </c>
      <c r="AG1773" s="30">
        <f t="shared" ca="1" si="1088"/>
        <v>0.40636841547833447</v>
      </c>
      <c r="AH1773" s="30">
        <f>IF(Riskregister!$E$9="",0,COUNTIF(BJ$4:BJ$53,"&lt;"&amp;AF1773)*IF(AG1773&lt;0.5,Riskregister!$K$9+(Riskregister!$L$9-Riskregister!$K$9)*SQRT(AG1773/2),Riskregister!$L$9-(Riskregister!$L$9-Riskregister!$K$9)*SQRT((1-AG1773)/2)))</f>
        <v>0</v>
      </c>
      <c r="AI1773" s="30">
        <f t="shared" ca="1" si="1089"/>
        <v>0.14156172610521256</v>
      </c>
      <c r="AJ1773" s="30">
        <f t="shared" ca="1" si="1089"/>
        <v>0.24123844071408485</v>
      </c>
      <c r="AK1773" s="30">
        <f>IF(Riskregister!$E$10="",0,COUNTIF(BK$4:BK$53,"&lt;"&amp;AI1773)*IF(AJ1773&lt;0.5,Riskregister!$K$10+(Riskregister!$L$10-Riskregister!$K$10)*SQRT(AJ1773/2),Riskregister!$L$10-(Riskregister!$L$10-Riskregister!$K$10)*SQRT((1-AJ1773)/2)))</f>
        <v>0</v>
      </c>
      <c r="AL1773" s="30">
        <f t="shared" ca="1" si="1090"/>
        <v>0.62628953863062775</v>
      </c>
      <c r="AM1773" s="30">
        <f t="shared" ca="1" si="1090"/>
        <v>0.69854934368927701</v>
      </c>
      <c r="AN1773" s="30">
        <f>IF(Riskregister!$E$11="",0,COUNTIF(BL$4:BL$53,"&lt;"&amp;AL1773)*IF(AM1773&lt;0.5,Riskregister!$K$11+(Riskregister!$L$11-Riskregister!$K$11)*SQRT(AM1773/2),Riskregister!$L$11-(Riskregister!$L$11-Riskregister!$K$11)*SQRT((1-AM1773)/2)))</f>
        <v>0</v>
      </c>
      <c r="AO1773" s="30">
        <f t="shared" ca="1" si="1091"/>
        <v>0.8036647433027474</v>
      </c>
      <c r="AP1773" s="30">
        <f t="shared" ca="1" si="1091"/>
        <v>0.94986474503032847</v>
      </c>
      <c r="AQ1773" s="30">
        <f>IF(Riskregister!$E$12="",0,COUNTIF(BM$4:BM$53,"&lt;"&amp;AO1773)*IF(AP1773&lt;0.5,Riskregister!$K$12+(Riskregister!$L$12-Riskregister!$K$12)*SQRT(AP1773/2),Riskregister!$L$12-(Riskregister!$L$12-Riskregister!$K$12)*SQRT((1-AP1773)/2)))</f>
        <v>0</v>
      </c>
      <c r="AR1773" s="30">
        <f t="shared" ca="1" si="1092"/>
        <v>2.1845837758565301E-2</v>
      </c>
      <c r="AS1773" s="30">
        <f t="shared" ca="1" si="1092"/>
        <v>0.15247502837117366</v>
      </c>
      <c r="AT1773" s="30">
        <f>IF(Riskregister!$E$13="",0,COUNTIF(BN$4:BN$53,"&lt;"&amp;AR1773)*IF(AS1773&lt;0.5,Riskregister!$K$13+(Riskregister!$L$13-Riskregister!$K$13)*SQRT(AS1773/2),Riskregister!$L$13-(Riskregister!$L$13-Riskregister!$K$13)*SQRT((1-AS1773)/2)))</f>
        <v>0</v>
      </c>
      <c r="AU1773" s="30">
        <f t="shared" ca="1" si="1093"/>
        <v>0.81771254239960844</v>
      </c>
      <c r="AV1773" s="30">
        <f t="shared" ca="1" si="1093"/>
        <v>0.66547421462558709</v>
      </c>
      <c r="AW1773" s="30">
        <f>IF(Riskregister!$E$14="",0,COUNTIF(BO$4:BO$53,"&lt;"&amp;AU1773)*IF(AV1773&lt;0.5,Riskregister!$K$14+(Riskregister!$L$14-Riskregister!$K$14)*SQRT(AV1773/2),Riskregister!$L$14-(Riskregister!$L$14-Riskregister!$K$14)*SQRT((1-AV1773)/2)))</f>
        <v>0</v>
      </c>
      <c r="AX1773" s="30">
        <f t="shared" ca="1" si="1094"/>
        <v>0.70047226541137264</v>
      </c>
      <c r="AY1773" s="30">
        <f t="shared" ca="1" si="1094"/>
        <v>0.83670259673698011</v>
      </c>
      <c r="AZ1773" s="30">
        <f>IF(Riskregister!$E$15="",0,COUNTIF(BP$4:BP$53,"&lt;"&amp;AX1773)*IF(AY1773&lt;0.5,Riskregister!$K$15+(Riskregister!$L$15-Riskregister!$K$15)*SQRT(AY1773/2),Riskregister!$L$15-(Riskregister!$L$15-Riskregister!$K$15)*SQRT((1-AY1773)/2)))</f>
        <v>0</v>
      </c>
      <c r="BA1773" s="30">
        <f t="shared" ca="1" si="1095"/>
        <v>0.30197388975803263</v>
      </c>
      <c r="BB1773" s="30">
        <f t="shared" ca="1" si="1095"/>
        <v>0.25726788905313303</v>
      </c>
      <c r="BC1773" s="30">
        <f>IF(Riskregister!$E$16="",0,COUNTIF(BQ$4:BQ$53,"&lt;"&amp;BA1773)*IF(BB1773&lt;0.5,Riskregister!$K$16+(Riskregister!$L$16-Riskregister!$K$16)*SQRT(BB1773/2),Riskregister!$L$16-(Riskregister!$L$16-Riskregister!$K$16)*SQRT((1-BB1773)/2)))</f>
        <v>0</v>
      </c>
      <c r="BD1773" s="30">
        <f t="shared" ca="1" si="1071"/>
        <v>16561491.768909261</v>
      </c>
    </row>
    <row r="1774" spans="20:56" x14ac:dyDescent="0.35">
      <c r="T1774" s="30">
        <f t="shared" ca="1" si="1084"/>
        <v>0.15001963168431776</v>
      </c>
      <c r="U1774" s="30">
        <f t="shared" ca="1" si="1084"/>
        <v>0.46224459138606155</v>
      </c>
      <c r="V1774" s="30">
        <f ca="1">IF(Riskregister!$E$5="",0,COUNTIF(BF$4:BF$53,"&lt;"&amp;T1774)*IF(U1774&lt;0.5,Riskregister!$K$5+(Riskregister!$L$5-Riskregister!$K$5)*SQRT(U1774/2),Riskregister!$L$5-(Riskregister!$L$5-Riskregister!$K$5)*SQRT((1-U1774)/2)))</f>
        <v>732676.62233052868</v>
      </c>
      <c r="W1774" s="30">
        <f t="shared" ca="1" si="1085"/>
        <v>2.8273080259079597E-2</v>
      </c>
      <c r="X1774" s="30">
        <f t="shared" ca="1" si="1085"/>
        <v>0.91522073473183585</v>
      </c>
      <c r="Y1774" s="30">
        <f ca="1">IF(Riskregister!$E$6="",0,COUNTIF(BG$4:BG$53,"&lt;"&amp;W1774)*IF(X1774&lt;0.5,Riskregister!$K$6+(Riskregister!$L$6-Riskregister!$K$6)*SQRT(X1774/2),Riskregister!$L$6-(Riskregister!$L$6-Riskregister!$K$6)*SQRT((1-X1774)/2)))</f>
        <v>0</v>
      </c>
      <c r="Z1774" s="30">
        <f t="shared" ca="1" si="1086"/>
        <v>1.0680862320061157E-2</v>
      </c>
      <c r="AA1774" s="30">
        <f t="shared" ca="1" si="1086"/>
        <v>0.37555975711259459</v>
      </c>
      <c r="AB1774" s="30">
        <f ca="1">IF(Riskregister!$E$7="",0,COUNTIF(BH$4:BH$53,"&lt;"&amp;Z1774)*IF(AA1774&lt;0.5,Riskregister!$K$7+(Riskregister!$L$7-Riskregister!$K$7)*SQRT(AA1774/2),Riskregister!$L$7-(Riskregister!$L$7-Riskregister!$K$7)*SQRT((1-AA1774)/2)))</f>
        <v>201667.51505561901</v>
      </c>
      <c r="AC1774" s="30">
        <f t="shared" ca="1" si="1087"/>
        <v>0.13360455755825096</v>
      </c>
      <c r="AD1774" s="30">
        <f t="shared" ca="1" si="1087"/>
        <v>0.68940244144255025</v>
      </c>
      <c r="AE1774" s="30">
        <f ca="1">IF(Riskregister!$E$8="",0,COUNTIF(BI$4:BI$53,"&lt;"&amp;AC1774)*IF(AD1774&lt;0.5,Riskregister!$K$8+(Riskregister!$L$8-Riskregister!$K$8)*SQRT(AD1774/2),Riskregister!$L$8-(Riskregister!$L$8-Riskregister!$K$8)*SQRT((1-AD1774)/2)))</f>
        <v>3147825.592913283</v>
      </c>
      <c r="AF1774" s="30">
        <f t="shared" ca="1" si="1088"/>
        <v>0.60541991255967098</v>
      </c>
      <c r="AG1774" s="30">
        <f t="shared" ca="1" si="1088"/>
        <v>0.40846430207017059</v>
      </c>
      <c r="AH1774" s="30">
        <f>IF(Riskregister!$E$9="",0,COUNTIF(BJ$4:BJ$53,"&lt;"&amp;AF1774)*IF(AG1774&lt;0.5,Riskregister!$K$9+(Riskregister!$L$9-Riskregister!$K$9)*SQRT(AG1774/2),Riskregister!$L$9-(Riskregister!$L$9-Riskregister!$K$9)*SQRT((1-AG1774)/2)))</f>
        <v>0</v>
      </c>
      <c r="AI1774" s="30">
        <f t="shared" ca="1" si="1089"/>
        <v>0.96122144438993418</v>
      </c>
      <c r="AJ1774" s="30">
        <f t="shared" ca="1" si="1089"/>
        <v>4.6121888374346831E-2</v>
      </c>
      <c r="AK1774" s="30">
        <f>IF(Riskregister!$E$10="",0,COUNTIF(BK$4:BK$53,"&lt;"&amp;AI1774)*IF(AJ1774&lt;0.5,Riskregister!$K$10+(Riskregister!$L$10-Riskregister!$K$10)*SQRT(AJ1774/2),Riskregister!$L$10-(Riskregister!$L$10-Riskregister!$K$10)*SQRT((1-AJ1774)/2)))</f>
        <v>0</v>
      </c>
      <c r="AL1774" s="30">
        <f t="shared" ca="1" si="1090"/>
        <v>0.90991896611097967</v>
      </c>
      <c r="AM1774" s="30">
        <f t="shared" ca="1" si="1090"/>
        <v>0.38021054889816908</v>
      </c>
      <c r="AN1774" s="30">
        <f>IF(Riskregister!$E$11="",0,COUNTIF(BL$4:BL$53,"&lt;"&amp;AL1774)*IF(AM1774&lt;0.5,Riskregister!$K$11+(Riskregister!$L$11-Riskregister!$K$11)*SQRT(AM1774/2),Riskregister!$L$11-(Riskregister!$L$11-Riskregister!$K$11)*SQRT((1-AM1774)/2)))</f>
        <v>0</v>
      </c>
      <c r="AO1774" s="30">
        <f t="shared" ca="1" si="1091"/>
        <v>0.17233181648478801</v>
      </c>
      <c r="AP1774" s="30">
        <f t="shared" ca="1" si="1091"/>
        <v>0.11128875038115649</v>
      </c>
      <c r="AQ1774" s="30">
        <f>IF(Riskregister!$E$12="",0,COUNTIF(BM$4:BM$53,"&lt;"&amp;AO1774)*IF(AP1774&lt;0.5,Riskregister!$K$12+(Riskregister!$L$12-Riskregister!$K$12)*SQRT(AP1774/2),Riskregister!$L$12-(Riskregister!$L$12-Riskregister!$K$12)*SQRT((1-AP1774)/2)))</f>
        <v>0</v>
      </c>
      <c r="AR1774" s="30">
        <f t="shared" ca="1" si="1092"/>
        <v>0.49721864452158993</v>
      </c>
      <c r="AS1774" s="30">
        <f t="shared" ca="1" si="1092"/>
        <v>0.89916657186566973</v>
      </c>
      <c r="AT1774" s="30">
        <f>IF(Riskregister!$E$13="",0,COUNTIF(BN$4:BN$53,"&lt;"&amp;AR1774)*IF(AS1774&lt;0.5,Riskregister!$K$13+(Riskregister!$L$13-Riskregister!$K$13)*SQRT(AS1774/2),Riskregister!$L$13-(Riskregister!$L$13-Riskregister!$K$13)*SQRT((1-AS1774)/2)))</f>
        <v>0</v>
      </c>
      <c r="AU1774" s="30">
        <f t="shared" ca="1" si="1093"/>
        <v>0.34499020810173531</v>
      </c>
      <c r="AV1774" s="30">
        <f t="shared" ca="1" si="1093"/>
        <v>0.81994002622093398</v>
      </c>
      <c r="AW1774" s="30">
        <f>IF(Riskregister!$E$14="",0,COUNTIF(BO$4:BO$53,"&lt;"&amp;AU1774)*IF(AV1774&lt;0.5,Riskregister!$K$14+(Riskregister!$L$14-Riskregister!$K$14)*SQRT(AV1774/2),Riskregister!$L$14-(Riskregister!$L$14-Riskregister!$K$14)*SQRT((1-AV1774)/2)))</f>
        <v>0</v>
      </c>
      <c r="AX1774" s="30">
        <f t="shared" ca="1" si="1094"/>
        <v>0.42831036654016685</v>
      </c>
      <c r="AY1774" s="30">
        <f t="shared" ca="1" si="1094"/>
        <v>5.8146432905304524E-2</v>
      </c>
      <c r="AZ1774" s="30">
        <f>IF(Riskregister!$E$15="",0,COUNTIF(BP$4:BP$53,"&lt;"&amp;AX1774)*IF(AY1774&lt;0.5,Riskregister!$K$15+(Riskregister!$L$15-Riskregister!$K$15)*SQRT(AY1774/2),Riskregister!$L$15-(Riskregister!$L$15-Riskregister!$K$15)*SQRT((1-AY1774)/2)))</f>
        <v>0</v>
      </c>
      <c r="BA1774" s="30">
        <f t="shared" ca="1" si="1095"/>
        <v>0.42686996364784879</v>
      </c>
      <c r="BB1774" s="30">
        <f t="shared" ca="1" si="1095"/>
        <v>0.97265245773181308</v>
      </c>
      <c r="BC1774" s="30">
        <f>IF(Riskregister!$E$16="",0,COUNTIF(BQ$4:BQ$53,"&lt;"&amp;BA1774)*IF(BB1774&lt;0.5,Riskregister!$K$16+(Riskregister!$L$16-Riskregister!$K$16)*SQRT(BB1774/2),Riskregister!$L$16-(Riskregister!$L$16-Riskregister!$K$16)*SQRT((1-BB1774)/2)))</f>
        <v>0</v>
      </c>
      <c r="BD1774" s="30">
        <f t="shared" ca="1" si="1071"/>
        <v>4082169.7302994309</v>
      </c>
    </row>
    <row r="1775" spans="20:56" x14ac:dyDescent="0.35">
      <c r="T1775" s="30">
        <f t="shared" ca="1" si="1084"/>
        <v>0.95582087356652501</v>
      </c>
      <c r="U1775" s="30">
        <f t="shared" ca="1" si="1084"/>
        <v>0.94991026672049017</v>
      </c>
      <c r="V1775" s="30">
        <f ca="1">IF(Riskregister!$E$5="",0,COUNTIF(BF$4:BF$53,"&lt;"&amp;T1775)*IF(U1775&lt;0.5,Riskregister!$K$5+(Riskregister!$L$5-Riskregister!$K$5)*SQRT(U1775/2),Riskregister!$L$5-(Riskregister!$L$5-Riskregister!$K$5)*SQRT((1-U1775)/2)))</f>
        <v>3701494.5444300855</v>
      </c>
      <c r="W1775" s="30">
        <f t="shared" ca="1" si="1085"/>
        <v>0.72078236263283901</v>
      </c>
      <c r="X1775" s="30">
        <f t="shared" ca="1" si="1085"/>
        <v>0.10852415191544207</v>
      </c>
      <c r="Y1775" s="30">
        <f ca="1">IF(Riskregister!$E$6="",0,COUNTIF(BG$4:BG$53,"&lt;"&amp;W1775)*IF(X1775&lt;0.5,Riskregister!$K$6+(Riskregister!$L$6-Riskregister!$K$6)*SQRT(X1775/2),Riskregister!$L$6-(Riskregister!$L$6-Riskregister!$K$6)*SQRT((1-X1775)/2)))</f>
        <v>1857887.9659680133</v>
      </c>
      <c r="Z1775" s="30">
        <f t="shared" ca="1" si="1086"/>
        <v>0.18035928809243262</v>
      </c>
      <c r="AA1775" s="30">
        <f t="shared" ca="1" si="1086"/>
        <v>6.9639593431302771E-2</v>
      </c>
      <c r="AB1775" s="30">
        <f ca="1">IF(Riskregister!$E$7="",0,COUNTIF(BH$4:BH$53,"&lt;"&amp;Z1775)*IF(AA1775&lt;0.5,Riskregister!$K$7+(Riskregister!$L$7-Riskregister!$K$7)*SQRT(AA1775/2),Riskregister!$L$7-(Riskregister!$L$7-Riskregister!$K$7)*SQRT((1-AA1775)/2)))</f>
        <v>461240.88799932657</v>
      </c>
      <c r="AC1775" s="30">
        <f t="shared" ca="1" si="1087"/>
        <v>0.283576760200697</v>
      </c>
      <c r="AD1775" s="30">
        <f t="shared" ca="1" si="1087"/>
        <v>0.78334093751284428</v>
      </c>
      <c r="AE1775" s="30">
        <f ca="1">IF(Riskregister!$E$8="",0,COUNTIF(BI$4:BI$53,"&lt;"&amp;AC1775)*IF(AD1775&lt;0.5,Riskregister!$K$8+(Riskregister!$L$8-Riskregister!$K$8)*SQRT(AD1775/2),Riskregister!$L$8-(Riskregister!$L$8-Riskregister!$K$8)*SQRT((1-AD1775)/2)))</f>
        <v>6906135.5264519844</v>
      </c>
      <c r="AF1775" s="30">
        <f t="shared" ca="1" si="1088"/>
        <v>0.38722842871221941</v>
      </c>
      <c r="AG1775" s="30">
        <f t="shared" ca="1" si="1088"/>
        <v>0.80652220861178114</v>
      </c>
      <c r="AH1775" s="30">
        <f>IF(Riskregister!$E$9="",0,COUNTIF(BJ$4:BJ$53,"&lt;"&amp;AF1775)*IF(AG1775&lt;0.5,Riskregister!$K$9+(Riskregister!$L$9-Riskregister!$K$9)*SQRT(AG1775/2),Riskregister!$L$9-(Riskregister!$L$9-Riskregister!$K$9)*SQRT((1-AG1775)/2)))</f>
        <v>0</v>
      </c>
      <c r="AI1775" s="30">
        <f t="shared" ca="1" si="1089"/>
        <v>0.98252023189958726</v>
      </c>
      <c r="AJ1775" s="30">
        <f t="shared" ca="1" si="1089"/>
        <v>0.59540783605379521</v>
      </c>
      <c r="AK1775" s="30">
        <f>IF(Riskregister!$E$10="",0,COUNTIF(BK$4:BK$53,"&lt;"&amp;AI1775)*IF(AJ1775&lt;0.5,Riskregister!$K$10+(Riskregister!$L$10-Riskregister!$K$10)*SQRT(AJ1775/2),Riskregister!$L$10-(Riskregister!$L$10-Riskregister!$K$10)*SQRT((1-AJ1775)/2)))</f>
        <v>0</v>
      </c>
      <c r="AL1775" s="30">
        <f t="shared" ca="1" si="1090"/>
        <v>0.42468705798512074</v>
      </c>
      <c r="AM1775" s="30">
        <f t="shared" ca="1" si="1090"/>
        <v>0.61511460949121988</v>
      </c>
      <c r="AN1775" s="30">
        <f>IF(Riskregister!$E$11="",0,COUNTIF(BL$4:BL$53,"&lt;"&amp;AL1775)*IF(AM1775&lt;0.5,Riskregister!$K$11+(Riskregister!$L$11-Riskregister!$K$11)*SQRT(AM1775/2),Riskregister!$L$11-(Riskregister!$L$11-Riskregister!$K$11)*SQRT((1-AM1775)/2)))</f>
        <v>0</v>
      </c>
      <c r="AO1775" s="30">
        <f t="shared" ca="1" si="1091"/>
        <v>0.61482115612437571</v>
      </c>
      <c r="AP1775" s="30">
        <f t="shared" ca="1" si="1091"/>
        <v>0.27704977359494798</v>
      </c>
      <c r="AQ1775" s="30">
        <f>IF(Riskregister!$E$12="",0,COUNTIF(BM$4:BM$53,"&lt;"&amp;AO1775)*IF(AP1775&lt;0.5,Riskregister!$K$12+(Riskregister!$L$12-Riskregister!$K$12)*SQRT(AP1775/2),Riskregister!$L$12-(Riskregister!$L$12-Riskregister!$K$12)*SQRT((1-AP1775)/2)))</f>
        <v>0</v>
      </c>
      <c r="AR1775" s="30">
        <f t="shared" ca="1" si="1092"/>
        <v>0.93253999358027584</v>
      </c>
      <c r="AS1775" s="30">
        <f t="shared" ca="1" si="1092"/>
        <v>0.55620239123027537</v>
      </c>
      <c r="AT1775" s="30">
        <f>IF(Riskregister!$E$13="",0,COUNTIF(BN$4:BN$53,"&lt;"&amp;AR1775)*IF(AS1775&lt;0.5,Riskregister!$K$13+(Riskregister!$L$13-Riskregister!$K$13)*SQRT(AS1775/2),Riskregister!$L$13-(Riskregister!$L$13-Riskregister!$K$13)*SQRT((1-AS1775)/2)))</f>
        <v>0</v>
      </c>
      <c r="AU1775" s="30">
        <f t="shared" ca="1" si="1093"/>
        <v>0.33836812990704757</v>
      </c>
      <c r="AV1775" s="30">
        <f t="shared" ca="1" si="1093"/>
        <v>0.89741455102706114</v>
      </c>
      <c r="AW1775" s="30">
        <f>IF(Riskregister!$E$14="",0,COUNTIF(BO$4:BO$53,"&lt;"&amp;AU1775)*IF(AV1775&lt;0.5,Riskregister!$K$14+(Riskregister!$L$14-Riskregister!$K$14)*SQRT(AV1775/2),Riskregister!$L$14-(Riskregister!$L$14-Riskregister!$K$14)*SQRT((1-AV1775)/2)))</f>
        <v>0</v>
      </c>
      <c r="AX1775" s="30">
        <f t="shared" ca="1" si="1094"/>
        <v>0.48719431841595129</v>
      </c>
      <c r="AY1775" s="30">
        <f t="shared" ca="1" si="1094"/>
        <v>0.37711868170957263</v>
      </c>
      <c r="AZ1775" s="30">
        <f>IF(Riskregister!$E$15="",0,COUNTIF(BP$4:BP$53,"&lt;"&amp;AX1775)*IF(AY1775&lt;0.5,Riskregister!$K$15+(Riskregister!$L$15-Riskregister!$K$15)*SQRT(AY1775/2),Riskregister!$L$15-(Riskregister!$L$15-Riskregister!$K$15)*SQRT((1-AY1775)/2)))</f>
        <v>0</v>
      </c>
      <c r="BA1775" s="30">
        <f t="shared" ca="1" si="1095"/>
        <v>0.39174695744512689</v>
      </c>
      <c r="BB1775" s="30">
        <f t="shared" ca="1" si="1095"/>
        <v>0.5132152894966604</v>
      </c>
      <c r="BC1775" s="30">
        <f>IF(Riskregister!$E$16="",0,COUNTIF(BQ$4:BQ$53,"&lt;"&amp;BA1775)*IF(BB1775&lt;0.5,Riskregister!$K$16+(Riskregister!$L$16-Riskregister!$K$16)*SQRT(BB1775/2),Riskregister!$L$16-(Riskregister!$L$16-Riskregister!$K$16)*SQRT((1-BB1775)/2)))</f>
        <v>0</v>
      </c>
      <c r="BD1775" s="30">
        <f t="shared" ca="1" si="1071"/>
        <v>12926758.92484941</v>
      </c>
    </row>
    <row r="1776" spans="20:56" x14ac:dyDescent="0.35">
      <c r="T1776" s="30">
        <f t="shared" ca="1" si="1084"/>
        <v>0.87583013098109952</v>
      </c>
      <c r="U1776" s="30">
        <f t="shared" ca="1" si="1084"/>
        <v>0.22985766528727958</v>
      </c>
      <c r="V1776" s="30">
        <f ca="1">IF(Riskregister!$E$5="",0,COUNTIF(BF$4:BF$53,"&lt;"&amp;T1776)*IF(U1776&lt;0.5,Riskregister!$K$5+(Riskregister!$L$5-Riskregister!$K$5)*SQRT(U1776/2),Riskregister!$L$5-(Riskregister!$L$5-Riskregister!$K$5)*SQRT((1-U1776)/2)))</f>
        <v>1815331.1914122307</v>
      </c>
      <c r="W1776" s="30">
        <f t="shared" ca="1" si="1085"/>
        <v>0.45071131614123394</v>
      </c>
      <c r="X1776" s="30">
        <f t="shared" ca="1" si="1085"/>
        <v>0.1744972367044072</v>
      </c>
      <c r="Y1776" s="30">
        <f ca="1">IF(Riskregister!$E$6="",0,COUNTIF(BG$4:BG$53,"&lt;"&amp;W1776)*IF(X1776&lt;0.5,Riskregister!$K$6+(Riskregister!$L$6-Riskregister!$K$6)*SQRT(X1776/2),Riskregister!$L$6-(Riskregister!$L$6-Riskregister!$K$6)*SQRT((1-X1776)/2)))</f>
        <v>1463363.5755679046</v>
      </c>
      <c r="Z1776" s="30">
        <f t="shared" ca="1" si="1086"/>
        <v>0.96695727767214934</v>
      </c>
      <c r="AA1776" s="30">
        <f t="shared" ca="1" si="1086"/>
        <v>0.52880807089055648</v>
      </c>
      <c r="AB1776" s="30">
        <f ca="1">IF(Riskregister!$E$7="",0,COUNTIF(BH$4:BH$53,"&lt;"&amp;Z1776)*IF(AA1776&lt;0.5,Riskregister!$K$7+(Riskregister!$L$7-Riskregister!$K$7)*SQRT(AA1776/2),Riskregister!$L$7-(Riskregister!$L$7-Riskregister!$K$7)*SQRT((1-AA1776)/2)))</f>
        <v>2531278.1949652424</v>
      </c>
      <c r="AC1776" s="30">
        <f t="shared" ca="1" si="1087"/>
        <v>0.40501105644896607</v>
      </c>
      <c r="AD1776" s="30">
        <f t="shared" ca="1" si="1087"/>
        <v>8.5403374832998313E-2</v>
      </c>
      <c r="AE1776" s="30">
        <f ca="1">IF(Riskregister!$E$8="",0,COUNTIF(BI$4:BI$53,"&lt;"&amp;AC1776)*IF(AD1776&lt;0.5,Riskregister!$K$8+(Riskregister!$L$8-Riskregister!$K$8)*SQRT(AD1776/2),Riskregister!$L$8-(Riskregister!$L$8-Riskregister!$K$8)*SQRT((1-AD1776)/2)))</f>
        <v>2542452.3417890761</v>
      </c>
      <c r="AF1776" s="30">
        <f t="shared" ca="1" si="1088"/>
        <v>0.30971564095703596</v>
      </c>
      <c r="AG1776" s="30">
        <f t="shared" ca="1" si="1088"/>
        <v>0.46463312691132241</v>
      </c>
      <c r="AH1776" s="30">
        <f>IF(Riskregister!$E$9="",0,COUNTIF(BJ$4:BJ$53,"&lt;"&amp;AF1776)*IF(AG1776&lt;0.5,Riskregister!$K$9+(Riskregister!$L$9-Riskregister!$K$9)*SQRT(AG1776/2),Riskregister!$L$9-(Riskregister!$L$9-Riskregister!$K$9)*SQRT((1-AG1776)/2)))</f>
        <v>0</v>
      </c>
      <c r="AI1776" s="30">
        <f t="shared" ca="1" si="1089"/>
        <v>0.93981635041913281</v>
      </c>
      <c r="AJ1776" s="30">
        <f t="shared" ca="1" si="1089"/>
        <v>0.19709212011493749</v>
      </c>
      <c r="AK1776" s="30">
        <f>IF(Riskregister!$E$10="",0,COUNTIF(BK$4:BK$53,"&lt;"&amp;AI1776)*IF(AJ1776&lt;0.5,Riskregister!$K$10+(Riskregister!$L$10-Riskregister!$K$10)*SQRT(AJ1776/2),Riskregister!$L$10-(Riskregister!$L$10-Riskregister!$K$10)*SQRT((1-AJ1776)/2)))</f>
        <v>0</v>
      </c>
      <c r="AL1776" s="30">
        <f t="shared" ca="1" si="1090"/>
        <v>0.38820142226928711</v>
      </c>
      <c r="AM1776" s="30">
        <f t="shared" ca="1" si="1090"/>
        <v>0.15113523062861134</v>
      </c>
      <c r="AN1776" s="30">
        <f>IF(Riskregister!$E$11="",0,COUNTIF(BL$4:BL$53,"&lt;"&amp;AL1776)*IF(AM1776&lt;0.5,Riskregister!$K$11+(Riskregister!$L$11-Riskregister!$K$11)*SQRT(AM1776/2),Riskregister!$L$11-(Riskregister!$L$11-Riskregister!$K$11)*SQRT((1-AM1776)/2)))</f>
        <v>0</v>
      </c>
      <c r="AO1776" s="30">
        <f t="shared" ca="1" si="1091"/>
        <v>0.15013622353565526</v>
      </c>
      <c r="AP1776" s="30">
        <f t="shared" ca="1" si="1091"/>
        <v>0.67904409405948829</v>
      </c>
      <c r="AQ1776" s="30">
        <f>IF(Riskregister!$E$12="",0,COUNTIF(BM$4:BM$53,"&lt;"&amp;AO1776)*IF(AP1776&lt;0.5,Riskregister!$K$12+(Riskregister!$L$12-Riskregister!$K$12)*SQRT(AP1776/2),Riskregister!$L$12-(Riskregister!$L$12-Riskregister!$K$12)*SQRT((1-AP1776)/2)))</f>
        <v>0</v>
      </c>
      <c r="AR1776" s="30">
        <f t="shared" ca="1" si="1092"/>
        <v>8.1385321774855135E-2</v>
      </c>
      <c r="AS1776" s="30">
        <f t="shared" ca="1" si="1092"/>
        <v>0.64858240564542513</v>
      </c>
      <c r="AT1776" s="30">
        <f>IF(Riskregister!$E$13="",0,COUNTIF(BN$4:BN$53,"&lt;"&amp;AR1776)*IF(AS1776&lt;0.5,Riskregister!$K$13+(Riskregister!$L$13-Riskregister!$K$13)*SQRT(AS1776/2),Riskregister!$L$13-(Riskregister!$L$13-Riskregister!$K$13)*SQRT((1-AS1776)/2)))</f>
        <v>0</v>
      </c>
      <c r="AU1776" s="30">
        <f t="shared" ca="1" si="1093"/>
        <v>0.84902198887486346</v>
      </c>
      <c r="AV1776" s="30">
        <f t="shared" ca="1" si="1093"/>
        <v>0.13936229575222558</v>
      </c>
      <c r="AW1776" s="30">
        <f>IF(Riskregister!$E$14="",0,COUNTIF(BO$4:BO$53,"&lt;"&amp;AU1776)*IF(AV1776&lt;0.5,Riskregister!$K$14+(Riskregister!$L$14-Riskregister!$K$14)*SQRT(AV1776/2),Riskregister!$L$14-(Riskregister!$L$14-Riskregister!$K$14)*SQRT((1-AV1776)/2)))</f>
        <v>0</v>
      </c>
      <c r="AX1776" s="30">
        <f t="shared" ca="1" si="1094"/>
        <v>0.83634638243422943</v>
      </c>
      <c r="AY1776" s="30">
        <f t="shared" ca="1" si="1094"/>
        <v>0.95660811625219844</v>
      </c>
      <c r="AZ1776" s="30">
        <f>IF(Riskregister!$E$15="",0,COUNTIF(BP$4:BP$53,"&lt;"&amp;AX1776)*IF(AY1776&lt;0.5,Riskregister!$K$15+(Riskregister!$L$15-Riskregister!$K$15)*SQRT(AY1776/2),Riskregister!$L$15-(Riskregister!$L$15-Riskregister!$K$15)*SQRT((1-AY1776)/2)))</f>
        <v>0</v>
      </c>
      <c r="BA1776" s="30">
        <f t="shared" ca="1" si="1095"/>
        <v>0.24380886857168893</v>
      </c>
      <c r="BB1776" s="30">
        <f t="shared" ca="1" si="1095"/>
        <v>0.87392485004439935</v>
      </c>
      <c r="BC1776" s="30">
        <f>IF(Riskregister!$E$16="",0,COUNTIF(BQ$4:BQ$53,"&lt;"&amp;BA1776)*IF(BB1776&lt;0.5,Riskregister!$K$16+(Riskregister!$L$16-Riskregister!$K$16)*SQRT(BB1776/2),Riskregister!$L$16-(Riskregister!$L$16-Riskregister!$K$16)*SQRT((1-BB1776)/2)))</f>
        <v>0</v>
      </c>
      <c r="BD1776" s="30">
        <f t="shared" ca="1" si="1071"/>
        <v>8352425.3037344534</v>
      </c>
    </row>
    <row r="1777" spans="20:56" x14ac:dyDescent="0.35">
      <c r="T1777" s="30">
        <f t="shared" ca="1" si="1084"/>
        <v>4.0967590052761849E-2</v>
      </c>
      <c r="U1777" s="30">
        <f t="shared" ca="1" si="1084"/>
        <v>0.64049196630085903</v>
      </c>
      <c r="V1777" s="30">
        <f ca="1">IF(Riskregister!$E$5="",0,COUNTIF(BF$4:BF$53,"&lt;"&amp;T1777)*IF(U1777&lt;0.5,Riskregister!$K$5+(Riskregister!$L$5-Riskregister!$K$5)*SQRT(U1777/2),Riskregister!$L$5-(Riskregister!$L$5-Riskregister!$K$5)*SQRT((1-U1777)/2)))</f>
        <v>409211.66594354354</v>
      </c>
      <c r="W1777" s="30">
        <f t="shared" ca="1" si="1085"/>
        <v>0.77721392891312324</v>
      </c>
      <c r="X1777" s="30">
        <f t="shared" ca="1" si="1085"/>
        <v>0.82693570715725295</v>
      </c>
      <c r="Y1777" s="30">
        <f ca="1">IF(Riskregister!$E$6="",0,COUNTIF(BG$4:BG$53,"&lt;"&amp;W1777)*IF(X1777&lt;0.5,Riskregister!$K$6+(Riskregister!$L$6-Riskregister!$K$6)*SQRT(X1777/2),Riskregister!$L$6-(Riskregister!$L$6-Riskregister!$K$6)*SQRT((1-X1777)/2)))</f>
        <v>4411517.2680676533</v>
      </c>
      <c r="Z1777" s="30">
        <f t="shared" ca="1" si="1086"/>
        <v>0.96467763761656911</v>
      </c>
      <c r="AA1777" s="30">
        <f t="shared" ca="1" si="1086"/>
        <v>0.80698374278654794</v>
      </c>
      <c r="AB1777" s="30">
        <f ca="1">IF(Riskregister!$E$7="",0,COUNTIF(BH$4:BH$53,"&lt;"&amp;Z1777)*IF(AA1777&lt;0.5,Riskregister!$K$7+(Riskregister!$L$7-Riskregister!$K$7)*SQRT(AA1777/2),Riskregister!$L$7-(Riskregister!$L$7-Riskregister!$K$7)*SQRT((1-AA1777)/2)))</f>
        <v>3203968.3380975248</v>
      </c>
      <c r="AC1777" s="30">
        <f t="shared" ca="1" si="1087"/>
        <v>0.95062195983767706</v>
      </c>
      <c r="AD1777" s="30">
        <f t="shared" ca="1" si="1087"/>
        <v>0.35064889800594345</v>
      </c>
      <c r="AE1777" s="30">
        <f ca="1">IF(Riskregister!$E$8="",0,COUNTIF(BI$4:BI$53,"&lt;"&amp;AC1777)*IF(AD1777&lt;0.5,Riskregister!$K$8+(Riskregister!$L$8-Riskregister!$K$8)*SQRT(AD1777/2),Riskregister!$L$8-(Riskregister!$L$8-Riskregister!$K$8)*SQRT((1-AD1777)/2)))</f>
        <v>13607837.00874649</v>
      </c>
      <c r="AF1777" s="30">
        <f t="shared" ca="1" si="1088"/>
        <v>0.95032026315462481</v>
      </c>
      <c r="AG1777" s="30">
        <f t="shared" ca="1" si="1088"/>
        <v>0.45684358176830175</v>
      </c>
      <c r="AH1777" s="30">
        <f>IF(Riskregister!$E$9="",0,COUNTIF(BJ$4:BJ$53,"&lt;"&amp;AF1777)*IF(AG1777&lt;0.5,Riskregister!$K$9+(Riskregister!$L$9-Riskregister!$K$9)*SQRT(AG1777/2),Riskregister!$L$9-(Riskregister!$L$9-Riskregister!$K$9)*SQRT((1-AG1777)/2)))</f>
        <v>0</v>
      </c>
      <c r="AI1777" s="30">
        <f t="shared" ca="1" si="1089"/>
        <v>0.64395739359014836</v>
      </c>
      <c r="AJ1777" s="30">
        <f t="shared" ca="1" si="1089"/>
        <v>0.7482195946394703</v>
      </c>
      <c r="AK1777" s="30">
        <f>IF(Riskregister!$E$10="",0,COUNTIF(BK$4:BK$53,"&lt;"&amp;AI1777)*IF(AJ1777&lt;0.5,Riskregister!$K$10+(Riskregister!$L$10-Riskregister!$K$10)*SQRT(AJ1777/2),Riskregister!$L$10-(Riskregister!$L$10-Riskregister!$K$10)*SQRT((1-AJ1777)/2)))</f>
        <v>0</v>
      </c>
      <c r="AL1777" s="30">
        <f t="shared" ca="1" si="1090"/>
        <v>0.91059911139392846</v>
      </c>
      <c r="AM1777" s="30">
        <f t="shared" ca="1" si="1090"/>
        <v>0.77250367038247036</v>
      </c>
      <c r="AN1777" s="30">
        <f>IF(Riskregister!$E$11="",0,COUNTIF(BL$4:BL$53,"&lt;"&amp;AL1777)*IF(AM1777&lt;0.5,Riskregister!$K$11+(Riskregister!$L$11-Riskregister!$K$11)*SQRT(AM1777/2),Riskregister!$L$11-(Riskregister!$L$11-Riskregister!$K$11)*SQRT((1-AM1777)/2)))</f>
        <v>0</v>
      </c>
      <c r="AO1777" s="30">
        <f t="shared" ca="1" si="1091"/>
        <v>0.62625026587543509</v>
      </c>
      <c r="AP1777" s="30">
        <f t="shared" ca="1" si="1091"/>
        <v>0.31565759645043912</v>
      </c>
      <c r="AQ1777" s="30">
        <f>IF(Riskregister!$E$12="",0,COUNTIF(BM$4:BM$53,"&lt;"&amp;AO1777)*IF(AP1777&lt;0.5,Riskregister!$K$12+(Riskregister!$L$12-Riskregister!$K$12)*SQRT(AP1777/2),Riskregister!$L$12-(Riskregister!$L$12-Riskregister!$K$12)*SQRT((1-AP1777)/2)))</f>
        <v>0</v>
      </c>
      <c r="AR1777" s="30">
        <f t="shared" ca="1" si="1092"/>
        <v>0.48798770684262771</v>
      </c>
      <c r="AS1777" s="30">
        <f t="shared" ca="1" si="1092"/>
        <v>0.10002282222392223</v>
      </c>
      <c r="AT1777" s="30">
        <f>IF(Riskregister!$E$13="",0,COUNTIF(BN$4:BN$53,"&lt;"&amp;AR1777)*IF(AS1777&lt;0.5,Riskregister!$K$13+(Riskregister!$L$13-Riskregister!$K$13)*SQRT(AS1777/2),Riskregister!$L$13-(Riskregister!$L$13-Riskregister!$K$13)*SQRT((1-AS1777)/2)))</f>
        <v>0</v>
      </c>
      <c r="AU1777" s="30">
        <f t="shared" ca="1" si="1093"/>
        <v>0.63031161224614518</v>
      </c>
      <c r="AV1777" s="30">
        <f t="shared" ca="1" si="1093"/>
        <v>0.49601186887375948</v>
      </c>
      <c r="AW1777" s="30">
        <f>IF(Riskregister!$E$14="",0,COUNTIF(BO$4:BO$53,"&lt;"&amp;AU1777)*IF(AV1777&lt;0.5,Riskregister!$K$14+(Riskregister!$L$14-Riskregister!$K$14)*SQRT(AV1777/2),Riskregister!$L$14-(Riskregister!$L$14-Riskregister!$K$14)*SQRT((1-AV1777)/2)))</f>
        <v>0</v>
      </c>
      <c r="AX1777" s="30">
        <f t="shared" ca="1" si="1094"/>
        <v>0.67342614346142504</v>
      </c>
      <c r="AY1777" s="30">
        <f t="shared" ca="1" si="1094"/>
        <v>0.61291934469949683</v>
      </c>
      <c r="AZ1777" s="30">
        <f>IF(Riskregister!$E$15="",0,COUNTIF(BP$4:BP$53,"&lt;"&amp;AX1777)*IF(AY1777&lt;0.5,Riskregister!$K$15+(Riskregister!$L$15-Riskregister!$K$15)*SQRT(AY1777/2),Riskregister!$L$15-(Riskregister!$L$15-Riskregister!$K$15)*SQRT((1-AY1777)/2)))</f>
        <v>0</v>
      </c>
      <c r="BA1777" s="30">
        <f t="shared" ca="1" si="1095"/>
        <v>0.3652501269784092</v>
      </c>
      <c r="BB1777" s="30">
        <f t="shared" ca="1" si="1095"/>
        <v>0.11406384881906817</v>
      </c>
      <c r="BC1777" s="30">
        <f>IF(Riskregister!$E$16="",0,COUNTIF(BQ$4:BQ$53,"&lt;"&amp;BA1777)*IF(BB1777&lt;0.5,Riskregister!$K$16+(Riskregister!$L$16-Riskregister!$K$16)*SQRT(BB1777/2),Riskregister!$L$16-(Riskregister!$L$16-Riskregister!$K$16)*SQRT((1-BB1777)/2)))</f>
        <v>0</v>
      </c>
      <c r="BD1777" s="30">
        <f t="shared" ca="1" si="1071"/>
        <v>21632534.280855212</v>
      </c>
    </row>
    <row r="1778" spans="20:56" x14ac:dyDescent="0.35">
      <c r="T1778" s="30">
        <f t="shared" ca="1" si="1084"/>
        <v>0.59391891235744543</v>
      </c>
      <c r="U1778" s="30">
        <f t="shared" ca="1" si="1084"/>
        <v>0.99476612979542767</v>
      </c>
      <c r="V1778" s="30">
        <f ca="1">IF(Riskregister!$E$5="",0,COUNTIF(BF$4:BF$53,"&lt;"&amp;T1778)*IF(U1778&lt;0.5,Riskregister!$K$5+(Riskregister!$L$5-Riskregister!$K$5)*SQRT(U1778/2),Riskregister!$L$5-(Riskregister!$L$5-Riskregister!$K$5)*SQRT((1-U1778)/2)))</f>
        <v>2307919.2217050311</v>
      </c>
      <c r="W1778" s="30">
        <f t="shared" ca="1" si="1085"/>
        <v>0.97019215556164684</v>
      </c>
      <c r="X1778" s="30">
        <f t="shared" ca="1" si="1085"/>
        <v>1.8166838333901536E-2</v>
      </c>
      <c r="Y1778" s="30">
        <f ca="1">IF(Riskregister!$E$6="",0,COUNTIF(BG$4:BG$53,"&lt;"&amp;W1778)*IF(X1778&lt;0.5,Riskregister!$K$6+(Riskregister!$L$6-Riskregister!$K$6)*SQRT(X1778/2),Riskregister!$L$6-(Riskregister!$L$6-Riskregister!$K$6)*SQRT((1-X1778)/2)))</f>
        <v>1857762.7600467463</v>
      </c>
      <c r="Z1778" s="30">
        <f t="shared" ca="1" si="1086"/>
        <v>0.17353861974015283</v>
      </c>
      <c r="AA1778" s="30">
        <f t="shared" ca="1" si="1086"/>
        <v>0.99402200312140143</v>
      </c>
      <c r="AB1778" s="30">
        <f ca="1">IF(Riskregister!$E$7="",0,COUNTIF(BH$4:BH$53,"&lt;"&amp;Z1778)*IF(AA1778&lt;0.5,Riskregister!$K$7+(Riskregister!$L$7-Riskregister!$K$7)*SQRT(AA1778/2),Riskregister!$L$7-(Riskregister!$L$7-Riskregister!$K$7)*SQRT((1-AA1778)/2)))</f>
        <v>1523459.5731588425</v>
      </c>
      <c r="AC1778" s="30">
        <f t="shared" ca="1" si="1087"/>
        <v>0.35492510890409878</v>
      </c>
      <c r="AD1778" s="30">
        <f t="shared" ca="1" si="1087"/>
        <v>0.35727961994619128</v>
      </c>
      <c r="AE1778" s="30">
        <f ca="1">IF(Riskregister!$E$8="",0,COUNTIF(BI$4:BI$53,"&lt;"&amp;AC1778)*IF(AD1778&lt;0.5,Riskregister!$K$8+(Riskregister!$L$8-Riskregister!$K$8)*SQRT(AD1778/2),Riskregister!$L$8-(Riskregister!$L$8-Riskregister!$K$8)*SQRT((1-AD1778)/2)))</f>
        <v>4572985.4781036805</v>
      </c>
      <c r="AF1778" s="30">
        <f t="shared" ca="1" si="1088"/>
        <v>0.93635304269829311</v>
      </c>
      <c r="AG1778" s="30">
        <f t="shared" ca="1" si="1088"/>
        <v>0.18327199206427303</v>
      </c>
      <c r="AH1778" s="30">
        <f>IF(Riskregister!$E$9="",0,COUNTIF(BJ$4:BJ$53,"&lt;"&amp;AF1778)*IF(AG1778&lt;0.5,Riskregister!$K$9+(Riskregister!$L$9-Riskregister!$K$9)*SQRT(AG1778/2),Riskregister!$L$9-(Riskregister!$L$9-Riskregister!$K$9)*SQRT((1-AG1778)/2)))</f>
        <v>0</v>
      </c>
      <c r="AI1778" s="30">
        <f t="shared" ca="1" si="1089"/>
        <v>0.83440655330647573</v>
      </c>
      <c r="AJ1778" s="30">
        <f t="shared" ca="1" si="1089"/>
        <v>0.21471377313721018</v>
      </c>
      <c r="AK1778" s="30">
        <f>IF(Riskregister!$E$10="",0,COUNTIF(BK$4:BK$53,"&lt;"&amp;AI1778)*IF(AJ1778&lt;0.5,Riskregister!$K$10+(Riskregister!$L$10-Riskregister!$K$10)*SQRT(AJ1778/2),Riskregister!$L$10-(Riskregister!$L$10-Riskregister!$K$10)*SQRT((1-AJ1778)/2)))</f>
        <v>0</v>
      </c>
      <c r="AL1778" s="30">
        <f t="shared" ca="1" si="1090"/>
        <v>8.3381926021867003E-2</v>
      </c>
      <c r="AM1778" s="30">
        <f t="shared" ca="1" si="1090"/>
        <v>0.4101375112707879</v>
      </c>
      <c r="AN1778" s="30">
        <f>IF(Riskregister!$E$11="",0,COUNTIF(BL$4:BL$53,"&lt;"&amp;AL1778)*IF(AM1778&lt;0.5,Riskregister!$K$11+(Riskregister!$L$11-Riskregister!$K$11)*SQRT(AM1778/2),Riskregister!$L$11-(Riskregister!$L$11-Riskregister!$K$11)*SQRT((1-AM1778)/2)))</f>
        <v>0</v>
      </c>
      <c r="AO1778" s="30">
        <f t="shared" ca="1" si="1091"/>
        <v>0.50365587238140519</v>
      </c>
      <c r="AP1778" s="30">
        <f t="shared" ca="1" si="1091"/>
        <v>0.58063054617006749</v>
      </c>
      <c r="AQ1778" s="30">
        <f>IF(Riskregister!$E$12="",0,COUNTIF(BM$4:BM$53,"&lt;"&amp;AO1778)*IF(AP1778&lt;0.5,Riskregister!$K$12+(Riskregister!$L$12-Riskregister!$K$12)*SQRT(AP1778/2),Riskregister!$L$12-(Riskregister!$L$12-Riskregister!$K$12)*SQRT((1-AP1778)/2)))</f>
        <v>0</v>
      </c>
      <c r="AR1778" s="30">
        <f t="shared" ca="1" si="1092"/>
        <v>0.50291585906265468</v>
      </c>
      <c r="AS1778" s="30">
        <f t="shared" ca="1" si="1092"/>
        <v>0.99403887519577716</v>
      </c>
      <c r="AT1778" s="30">
        <f>IF(Riskregister!$E$13="",0,COUNTIF(BN$4:BN$53,"&lt;"&amp;AR1778)*IF(AS1778&lt;0.5,Riskregister!$K$13+(Riskregister!$L$13-Riskregister!$K$13)*SQRT(AS1778/2),Riskregister!$L$13-(Riskregister!$L$13-Riskregister!$K$13)*SQRT((1-AS1778)/2)))</f>
        <v>0</v>
      </c>
      <c r="AU1778" s="30">
        <f t="shared" ca="1" si="1093"/>
        <v>0.5183383588611169</v>
      </c>
      <c r="AV1778" s="30">
        <f t="shared" ca="1" si="1093"/>
        <v>0.15407687996290753</v>
      </c>
      <c r="AW1778" s="30">
        <f>IF(Riskregister!$E$14="",0,COUNTIF(BO$4:BO$53,"&lt;"&amp;AU1778)*IF(AV1778&lt;0.5,Riskregister!$K$14+(Riskregister!$L$14-Riskregister!$K$14)*SQRT(AV1778/2),Riskregister!$L$14-(Riskregister!$L$14-Riskregister!$K$14)*SQRT((1-AV1778)/2)))</f>
        <v>0</v>
      </c>
      <c r="AX1778" s="30">
        <f t="shared" ca="1" si="1094"/>
        <v>0.86732024157054965</v>
      </c>
      <c r="AY1778" s="30">
        <f t="shared" ca="1" si="1094"/>
        <v>0.97266283423681121</v>
      </c>
      <c r="AZ1778" s="30">
        <f>IF(Riskregister!$E$15="",0,COUNTIF(BP$4:BP$53,"&lt;"&amp;AX1778)*IF(AY1778&lt;0.5,Riskregister!$K$15+(Riskregister!$L$15-Riskregister!$K$15)*SQRT(AY1778/2),Riskregister!$L$15-(Riskregister!$L$15-Riskregister!$K$15)*SQRT((1-AY1778)/2)))</f>
        <v>0</v>
      </c>
      <c r="BA1778" s="30">
        <f t="shared" ca="1" si="1095"/>
        <v>0.36684450509490074</v>
      </c>
      <c r="BB1778" s="30">
        <f t="shared" ca="1" si="1095"/>
        <v>0.12739782607160133</v>
      </c>
      <c r="BC1778" s="30">
        <f>IF(Riskregister!$E$16="",0,COUNTIF(BQ$4:BQ$53,"&lt;"&amp;BA1778)*IF(BB1778&lt;0.5,Riskregister!$K$16+(Riskregister!$L$16-Riskregister!$K$16)*SQRT(BB1778/2),Riskregister!$L$16-(Riskregister!$L$16-Riskregister!$K$16)*SQRT((1-BB1778)/2)))</f>
        <v>0</v>
      </c>
      <c r="BD1778" s="30">
        <f t="shared" ca="1" si="1071"/>
        <v>10262127.033014301</v>
      </c>
    </row>
    <row r="1779" spans="20:56" x14ac:dyDescent="0.35">
      <c r="T1779" s="30">
        <f t="shared" ca="1" si="1084"/>
        <v>0.13986666444831464</v>
      </c>
      <c r="U1779" s="30">
        <f t="shared" ca="1" si="1084"/>
        <v>0.98982240606654426</v>
      </c>
      <c r="V1779" s="30">
        <f ca="1">IF(Riskregister!$E$5="",0,COUNTIF(BF$4:BF$53,"&lt;"&amp;T1779)*IF(U1779&lt;0.5,Riskregister!$K$5+(Riskregister!$L$5-Riskregister!$K$5)*SQRT(U1779/2),Riskregister!$L$5-(Riskregister!$L$5-Riskregister!$K$5)*SQRT((1-U1779)/2)))</f>
        <v>1135797.7761829889</v>
      </c>
      <c r="W1779" s="30">
        <f t="shared" ca="1" si="1085"/>
        <v>0.65966610141650817</v>
      </c>
      <c r="X1779" s="30">
        <f t="shared" ca="1" si="1085"/>
        <v>0.67638144735960204</v>
      </c>
      <c r="Y1779" s="30">
        <f ca="1">IF(Riskregister!$E$6="",0,COUNTIF(BG$4:BG$53,"&lt;"&amp;W1779)*IF(X1779&lt;0.5,Riskregister!$K$6+(Riskregister!$L$6-Riskregister!$K$6)*SQRT(X1779/2),Riskregister!$L$6-(Riskregister!$L$6-Riskregister!$K$6)*SQRT((1-X1779)/2)))</f>
        <v>2551881.1439975728</v>
      </c>
      <c r="Z1779" s="30">
        <f t="shared" ca="1" si="1086"/>
        <v>0.83374928298975814</v>
      </c>
      <c r="AA1779" s="30">
        <f t="shared" ca="1" si="1086"/>
        <v>0.89448566734954338</v>
      </c>
      <c r="AB1779" s="30">
        <f ca="1">IF(Riskregister!$E$7="",0,COUNTIF(BH$4:BH$53,"&lt;"&amp;Z1779)*IF(AA1779&lt;0.5,Riskregister!$K$7+(Riskregister!$L$7-Riskregister!$K$7)*SQRT(AA1779/2),Riskregister!$L$7-(Riskregister!$L$7-Riskregister!$K$7)*SQRT((1-AA1779)/2)))</f>
        <v>2876478.7612916408</v>
      </c>
      <c r="AC1779" s="30">
        <f t="shared" ca="1" si="1087"/>
        <v>0.25117586710975826</v>
      </c>
      <c r="AD1779" s="30">
        <f t="shared" ca="1" si="1087"/>
        <v>0.24593348556946992</v>
      </c>
      <c r="AE1779" s="30">
        <f ca="1">IF(Riskregister!$E$8="",0,COUNTIF(BI$4:BI$53,"&lt;"&amp;AC1779)*IF(AD1779&lt;0.5,Riskregister!$K$8+(Riskregister!$L$8-Riskregister!$K$8)*SQRT(AD1779/2),Riskregister!$L$8-(Riskregister!$L$8-Riskregister!$K$8)*SQRT((1-AD1779)/2)))</f>
        <v>3896261.7299691453</v>
      </c>
      <c r="AF1779" s="30">
        <f t="shared" ca="1" si="1088"/>
        <v>0.89115215645259471</v>
      </c>
      <c r="AG1779" s="30">
        <f t="shared" ca="1" si="1088"/>
        <v>0.71198787654445495</v>
      </c>
      <c r="AH1779" s="30">
        <f>IF(Riskregister!$E$9="",0,COUNTIF(BJ$4:BJ$53,"&lt;"&amp;AF1779)*IF(AG1779&lt;0.5,Riskregister!$K$9+(Riskregister!$L$9-Riskregister!$K$9)*SQRT(AG1779/2),Riskregister!$L$9-(Riskregister!$L$9-Riskregister!$K$9)*SQRT((1-AG1779)/2)))</f>
        <v>0</v>
      </c>
      <c r="AI1779" s="30">
        <f t="shared" ca="1" si="1089"/>
        <v>0.99950661351497638</v>
      </c>
      <c r="AJ1779" s="30">
        <f t="shared" ca="1" si="1089"/>
        <v>0.34515446641116132</v>
      </c>
      <c r="AK1779" s="30">
        <f>IF(Riskregister!$E$10="",0,COUNTIF(BK$4:BK$53,"&lt;"&amp;AI1779)*IF(AJ1779&lt;0.5,Riskregister!$K$10+(Riskregister!$L$10-Riskregister!$K$10)*SQRT(AJ1779/2),Riskregister!$L$10-(Riskregister!$L$10-Riskregister!$K$10)*SQRT((1-AJ1779)/2)))</f>
        <v>0</v>
      </c>
      <c r="AL1779" s="30">
        <f t="shared" ca="1" si="1090"/>
        <v>0.63323752571432235</v>
      </c>
      <c r="AM1779" s="30">
        <f t="shared" ca="1" si="1090"/>
        <v>0.2377003346009785</v>
      </c>
      <c r="AN1779" s="30">
        <f>IF(Riskregister!$E$11="",0,COUNTIF(BL$4:BL$53,"&lt;"&amp;AL1779)*IF(AM1779&lt;0.5,Riskregister!$K$11+(Riskregister!$L$11-Riskregister!$K$11)*SQRT(AM1779/2),Riskregister!$L$11-(Riskregister!$L$11-Riskregister!$K$11)*SQRT((1-AM1779)/2)))</f>
        <v>0</v>
      </c>
      <c r="AO1779" s="30">
        <f t="shared" ca="1" si="1091"/>
        <v>0.17360727630512951</v>
      </c>
      <c r="AP1779" s="30">
        <f t="shared" ca="1" si="1091"/>
        <v>0.43886267327899886</v>
      </c>
      <c r="AQ1779" s="30">
        <f>IF(Riskregister!$E$12="",0,COUNTIF(BM$4:BM$53,"&lt;"&amp;AO1779)*IF(AP1779&lt;0.5,Riskregister!$K$12+(Riskregister!$L$12-Riskregister!$K$12)*SQRT(AP1779/2),Riskregister!$L$12-(Riskregister!$L$12-Riskregister!$K$12)*SQRT((1-AP1779)/2)))</f>
        <v>0</v>
      </c>
      <c r="AR1779" s="30">
        <f t="shared" ca="1" si="1092"/>
        <v>0.63361233637049552</v>
      </c>
      <c r="AS1779" s="30">
        <f t="shared" ca="1" si="1092"/>
        <v>0.19450831103173749</v>
      </c>
      <c r="AT1779" s="30">
        <f>IF(Riskregister!$E$13="",0,COUNTIF(BN$4:BN$53,"&lt;"&amp;AR1779)*IF(AS1779&lt;0.5,Riskregister!$K$13+(Riskregister!$L$13-Riskregister!$K$13)*SQRT(AS1779/2),Riskregister!$L$13-(Riskregister!$L$13-Riskregister!$K$13)*SQRT((1-AS1779)/2)))</f>
        <v>0</v>
      </c>
      <c r="AU1779" s="30">
        <f t="shared" ca="1" si="1093"/>
        <v>0.48767311169352889</v>
      </c>
      <c r="AV1779" s="30">
        <f t="shared" ca="1" si="1093"/>
        <v>0.18909009239308183</v>
      </c>
      <c r="AW1779" s="30">
        <f>IF(Riskregister!$E$14="",0,COUNTIF(BO$4:BO$53,"&lt;"&amp;AU1779)*IF(AV1779&lt;0.5,Riskregister!$K$14+(Riskregister!$L$14-Riskregister!$K$14)*SQRT(AV1779/2),Riskregister!$L$14-(Riskregister!$L$14-Riskregister!$K$14)*SQRT((1-AV1779)/2)))</f>
        <v>0</v>
      </c>
      <c r="AX1779" s="30">
        <f t="shared" ca="1" si="1094"/>
        <v>0.39895345526515968</v>
      </c>
      <c r="AY1779" s="30">
        <f t="shared" ca="1" si="1094"/>
        <v>0.37892181745819009</v>
      </c>
      <c r="AZ1779" s="30">
        <f>IF(Riskregister!$E$15="",0,COUNTIF(BP$4:BP$53,"&lt;"&amp;AX1779)*IF(AY1779&lt;0.5,Riskregister!$K$15+(Riskregister!$L$15-Riskregister!$K$15)*SQRT(AY1779/2),Riskregister!$L$15-(Riskregister!$L$15-Riskregister!$K$15)*SQRT((1-AY1779)/2)))</f>
        <v>0</v>
      </c>
      <c r="BA1779" s="30">
        <f t="shared" ca="1" si="1095"/>
        <v>0.65921084285865283</v>
      </c>
      <c r="BB1779" s="30">
        <f t="shared" ca="1" si="1095"/>
        <v>0.89443118045491354</v>
      </c>
      <c r="BC1779" s="30">
        <f>IF(Riskregister!$E$16="",0,COUNTIF(BQ$4:BQ$53,"&lt;"&amp;BA1779)*IF(BB1779&lt;0.5,Riskregister!$K$16+(Riskregister!$L$16-Riskregister!$K$16)*SQRT(BB1779/2),Riskregister!$L$16-(Riskregister!$L$16-Riskregister!$K$16)*SQRT((1-BB1779)/2)))</f>
        <v>0</v>
      </c>
      <c r="BD1779" s="30">
        <f t="shared" ca="1" si="1071"/>
        <v>10460419.411441348</v>
      </c>
    </row>
    <row r="1780" spans="20:56" x14ac:dyDescent="0.35">
      <c r="T1780" s="30">
        <f t="shared" ca="1" si="1084"/>
        <v>0.63016743599186387</v>
      </c>
      <c r="U1780" s="30">
        <f t="shared" ca="1" si="1084"/>
        <v>0.54280714601315583</v>
      </c>
      <c r="V1780" s="30">
        <f ca="1">IF(Riskregister!$E$5="",0,COUNTIF(BF$4:BF$53,"&lt;"&amp;T1780)*IF(U1780&lt;0.5,Riskregister!$K$5+(Riskregister!$L$5-Riskregister!$K$5)*SQRT(U1780/2),Riskregister!$L$5-(Riskregister!$L$5-Riskregister!$K$5)*SQRT((1-U1780)/2)))</f>
        <v>1539388.3434099399</v>
      </c>
      <c r="W1780" s="30">
        <f t="shared" ca="1" si="1085"/>
        <v>0.26016466587359377</v>
      </c>
      <c r="X1780" s="30">
        <f t="shared" ca="1" si="1085"/>
        <v>0.38308992151128218</v>
      </c>
      <c r="Y1780" s="30">
        <f ca="1">IF(Riskregister!$E$6="",0,COUNTIF(BG$4:BG$53,"&lt;"&amp;W1780)*IF(X1780&lt;0.5,Riskregister!$K$6+(Riskregister!$L$6-Riskregister!$K$6)*SQRT(X1780/2),Riskregister!$L$6-(Riskregister!$L$6-Riskregister!$K$6)*SQRT((1-X1780)/2)))</f>
        <v>987785.29616150947</v>
      </c>
      <c r="Z1780" s="30">
        <f t="shared" ca="1" si="1086"/>
        <v>0.22994193055336809</v>
      </c>
      <c r="AA1780" s="30">
        <f t="shared" ca="1" si="1086"/>
        <v>0.34138522489743173</v>
      </c>
      <c r="AB1780" s="30">
        <f ca="1">IF(Riskregister!$E$7="",0,COUNTIF(BH$4:BH$53,"&lt;"&amp;Z1780)*IF(AA1780&lt;0.5,Riskregister!$K$7+(Riskregister!$L$7-Riskregister!$K$7)*SQRT(AA1780/2),Riskregister!$L$7-(Riskregister!$L$7-Riskregister!$K$7)*SQRT((1-AA1780)/2)))</f>
        <v>778409.47467990452</v>
      </c>
      <c r="AC1780" s="30">
        <f t="shared" ca="1" si="1087"/>
        <v>0.68836002501728277</v>
      </c>
      <c r="AD1780" s="30">
        <f t="shared" ca="1" si="1087"/>
        <v>0.17705002855347196</v>
      </c>
      <c r="AE1780" s="30">
        <f ca="1">IF(Riskregister!$E$8="",0,COUNTIF(BI$4:BI$53,"&lt;"&amp;AC1780)*IF(AD1780&lt;0.5,Riskregister!$K$8+(Riskregister!$L$8-Riskregister!$K$8)*SQRT(AD1780/2),Riskregister!$L$8-(Riskregister!$L$8-Riskregister!$K$8)*SQRT((1-AD1780)/2)))</f>
        <v>5095194.6424877457</v>
      </c>
      <c r="AF1780" s="30">
        <f t="shared" ca="1" si="1088"/>
        <v>0.5917465575864963</v>
      </c>
      <c r="AG1780" s="30">
        <f t="shared" ca="1" si="1088"/>
        <v>0.86539633744166111</v>
      </c>
      <c r="AH1780" s="30">
        <f>IF(Riskregister!$E$9="",0,COUNTIF(BJ$4:BJ$53,"&lt;"&amp;AF1780)*IF(AG1780&lt;0.5,Riskregister!$K$9+(Riskregister!$L$9-Riskregister!$K$9)*SQRT(AG1780/2),Riskregister!$L$9-(Riskregister!$L$9-Riskregister!$K$9)*SQRT((1-AG1780)/2)))</f>
        <v>0</v>
      </c>
      <c r="AI1780" s="30">
        <f t="shared" ca="1" si="1089"/>
        <v>0.43894000884887041</v>
      </c>
      <c r="AJ1780" s="30">
        <f t="shared" ca="1" si="1089"/>
        <v>0.59724626727104102</v>
      </c>
      <c r="AK1780" s="30">
        <f>IF(Riskregister!$E$10="",0,COUNTIF(BK$4:BK$53,"&lt;"&amp;AI1780)*IF(AJ1780&lt;0.5,Riskregister!$K$10+(Riskregister!$L$10-Riskregister!$K$10)*SQRT(AJ1780/2),Riskregister!$L$10-(Riskregister!$L$10-Riskregister!$K$10)*SQRT((1-AJ1780)/2)))</f>
        <v>0</v>
      </c>
      <c r="AL1780" s="30">
        <f t="shared" ca="1" si="1090"/>
        <v>0.32370626448170059</v>
      </c>
      <c r="AM1780" s="30">
        <f t="shared" ca="1" si="1090"/>
        <v>0.15143497541645679</v>
      </c>
      <c r="AN1780" s="30">
        <f>IF(Riskregister!$E$11="",0,COUNTIF(BL$4:BL$53,"&lt;"&amp;AL1780)*IF(AM1780&lt;0.5,Riskregister!$K$11+(Riskregister!$L$11-Riskregister!$K$11)*SQRT(AM1780/2),Riskregister!$L$11-(Riskregister!$L$11-Riskregister!$K$11)*SQRT((1-AM1780)/2)))</f>
        <v>0</v>
      </c>
      <c r="AO1780" s="30">
        <f t="shared" ca="1" si="1091"/>
        <v>0.27198936609995228</v>
      </c>
      <c r="AP1780" s="30">
        <f t="shared" ca="1" si="1091"/>
        <v>0.42312664146845513</v>
      </c>
      <c r="AQ1780" s="30">
        <f>IF(Riskregister!$E$12="",0,COUNTIF(BM$4:BM$53,"&lt;"&amp;AO1780)*IF(AP1780&lt;0.5,Riskregister!$K$12+(Riskregister!$L$12-Riskregister!$K$12)*SQRT(AP1780/2),Riskregister!$L$12-(Riskregister!$L$12-Riskregister!$K$12)*SQRT((1-AP1780)/2)))</f>
        <v>0</v>
      </c>
      <c r="AR1780" s="30">
        <f t="shared" ca="1" si="1092"/>
        <v>0.80044448673963897</v>
      </c>
      <c r="AS1780" s="30">
        <f t="shared" ca="1" si="1092"/>
        <v>4.2288679968528586E-2</v>
      </c>
      <c r="AT1780" s="30">
        <f>IF(Riskregister!$E$13="",0,COUNTIF(BN$4:BN$53,"&lt;"&amp;AR1780)*IF(AS1780&lt;0.5,Riskregister!$K$13+(Riskregister!$L$13-Riskregister!$K$13)*SQRT(AS1780/2),Riskregister!$L$13-(Riskregister!$L$13-Riskregister!$K$13)*SQRT((1-AS1780)/2)))</f>
        <v>0</v>
      </c>
      <c r="AU1780" s="30">
        <f t="shared" ca="1" si="1093"/>
        <v>0.31413978161448053</v>
      </c>
      <c r="AV1780" s="30">
        <f t="shared" ca="1" si="1093"/>
        <v>0.84931891547222871</v>
      </c>
      <c r="AW1780" s="30">
        <f>IF(Riskregister!$E$14="",0,COUNTIF(BO$4:BO$53,"&lt;"&amp;AU1780)*IF(AV1780&lt;0.5,Riskregister!$K$14+(Riskregister!$L$14-Riskregister!$K$14)*SQRT(AV1780/2),Riskregister!$L$14-(Riskregister!$L$14-Riskregister!$K$14)*SQRT((1-AV1780)/2)))</f>
        <v>0</v>
      </c>
      <c r="AX1780" s="30">
        <f t="shared" ca="1" si="1094"/>
        <v>5.9009883503869154E-2</v>
      </c>
      <c r="AY1780" s="30">
        <f t="shared" ca="1" si="1094"/>
        <v>0.93961454385663257</v>
      </c>
      <c r="AZ1780" s="30">
        <f>IF(Riskregister!$E$15="",0,COUNTIF(BP$4:BP$53,"&lt;"&amp;AX1780)*IF(AY1780&lt;0.5,Riskregister!$K$15+(Riskregister!$L$15-Riskregister!$K$15)*SQRT(AY1780/2),Riskregister!$L$15-(Riskregister!$L$15-Riskregister!$K$15)*SQRT((1-AY1780)/2)))</f>
        <v>0</v>
      </c>
      <c r="BA1780" s="30">
        <f t="shared" ca="1" si="1095"/>
        <v>0.64142197311052707</v>
      </c>
      <c r="BB1780" s="30">
        <f t="shared" ca="1" si="1095"/>
        <v>0.34995804951164811</v>
      </c>
      <c r="BC1780" s="30">
        <f>IF(Riskregister!$E$16="",0,COUNTIF(BQ$4:BQ$53,"&lt;"&amp;BA1780)*IF(BB1780&lt;0.5,Riskregister!$K$16+(Riskregister!$L$16-Riskregister!$K$16)*SQRT(BB1780/2),Riskregister!$L$16-(Riskregister!$L$16-Riskregister!$K$16)*SQRT((1-BB1780)/2)))</f>
        <v>0</v>
      </c>
      <c r="BD1780" s="30">
        <f t="shared" ca="1" si="1071"/>
        <v>8400777.7567390986</v>
      </c>
    </row>
    <row r="1781" spans="20:56" x14ac:dyDescent="0.35">
      <c r="T1781" s="30">
        <f t="shared" ca="1" si="1084"/>
        <v>5.0767015674734739E-2</v>
      </c>
      <c r="U1781" s="30">
        <f t="shared" ca="1" si="1084"/>
        <v>0.2066015095750442</v>
      </c>
      <c r="V1781" s="30">
        <f ca="1">IF(Riskregister!$E$5="",0,COUNTIF(BF$4:BF$53,"&lt;"&amp;T1781)*IF(U1781&lt;0.5,Riskregister!$K$5+(Riskregister!$L$5-Riskregister!$K$5)*SQRT(U1781/2),Riskregister!$L$5-(Riskregister!$L$5-Riskregister!$K$5)*SQRT((1-U1781)/2)))</f>
        <v>294631.95651194523</v>
      </c>
      <c r="W1781" s="30">
        <f t="shared" ca="1" si="1085"/>
        <v>0.93463831885213133</v>
      </c>
      <c r="X1781" s="30">
        <f t="shared" ca="1" si="1085"/>
        <v>0.33031425084108823</v>
      </c>
      <c r="Y1781" s="30">
        <f ca="1">IF(Riskregister!$E$6="",0,COUNTIF(BG$4:BG$53,"&lt;"&amp;W1781)*IF(X1781&lt;0.5,Riskregister!$K$6+(Riskregister!$L$6-Riskregister!$K$6)*SQRT(X1781/2),Riskregister!$L$6-(Riskregister!$L$6-Riskregister!$K$6)*SQRT((1-X1781)/2)))</f>
        <v>3726046.0320714382</v>
      </c>
      <c r="Z1781" s="30">
        <f t="shared" ca="1" si="1086"/>
        <v>0.86999482663242589</v>
      </c>
      <c r="AA1781" s="30">
        <f t="shared" ca="1" si="1086"/>
        <v>0.75655699093274575</v>
      </c>
      <c r="AB1781" s="30">
        <f ca="1">IF(Riskregister!$E$7="",0,COUNTIF(BH$4:BH$53,"&lt;"&amp;Z1781)*IF(AA1781&lt;0.5,Riskregister!$K$7+(Riskregister!$L$7-Riskregister!$K$7)*SQRT(AA1781/2),Riskregister!$L$7-(Riskregister!$L$7-Riskregister!$K$7)*SQRT((1-AA1781)/2)))</f>
        <v>2501008.813167769</v>
      </c>
      <c r="AC1781" s="30">
        <f t="shared" ca="1" si="1087"/>
        <v>0.204232268378712</v>
      </c>
      <c r="AD1781" s="30">
        <f t="shared" ca="1" si="1087"/>
        <v>0.1118404955980461</v>
      </c>
      <c r="AE1781" s="30">
        <f ca="1">IF(Riskregister!$E$8="",0,COUNTIF(BI$4:BI$53,"&lt;"&amp;AC1781)*IF(AD1781&lt;0.5,Riskregister!$K$8+(Riskregister!$L$8-Riskregister!$K$8)*SQRT(AD1781/2),Riskregister!$L$8-(Riskregister!$L$8-Riskregister!$K$8)*SQRT((1-AD1781)/2)))</f>
        <v>1411430.7328306246</v>
      </c>
      <c r="AF1781" s="30">
        <f t="shared" ca="1" si="1088"/>
        <v>0.59101040297802054</v>
      </c>
      <c r="AG1781" s="30">
        <f t="shared" ca="1" si="1088"/>
        <v>0.3989455319305899</v>
      </c>
      <c r="AH1781" s="30">
        <f>IF(Riskregister!$E$9="",0,COUNTIF(BJ$4:BJ$53,"&lt;"&amp;AF1781)*IF(AG1781&lt;0.5,Riskregister!$K$9+(Riskregister!$L$9-Riskregister!$K$9)*SQRT(AG1781/2),Riskregister!$L$9-(Riskregister!$L$9-Riskregister!$K$9)*SQRT((1-AG1781)/2)))</f>
        <v>0</v>
      </c>
      <c r="AI1781" s="30">
        <f t="shared" ca="1" si="1089"/>
        <v>0.68217133688063969</v>
      </c>
      <c r="AJ1781" s="30">
        <f t="shared" ca="1" si="1089"/>
        <v>0.95265863914704152</v>
      </c>
      <c r="AK1781" s="30">
        <f>IF(Riskregister!$E$10="",0,COUNTIF(BK$4:BK$53,"&lt;"&amp;AI1781)*IF(AJ1781&lt;0.5,Riskregister!$K$10+(Riskregister!$L$10-Riskregister!$K$10)*SQRT(AJ1781/2),Riskregister!$L$10-(Riskregister!$L$10-Riskregister!$K$10)*SQRT((1-AJ1781)/2)))</f>
        <v>0</v>
      </c>
      <c r="AL1781" s="30">
        <f t="shared" ca="1" si="1090"/>
        <v>0.77315535207375485</v>
      </c>
      <c r="AM1781" s="30">
        <f t="shared" ca="1" si="1090"/>
        <v>0.67316632671080379</v>
      </c>
      <c r="AN1781" s="30">
        <f>IF(Riskregister!$E$11="",0,COUNTIF(BL$4:BL$53,"&lt;"&amp;AL1781)*IF(AM1781&lt;0.5,Riskregister!$K$11+(Riskregister!$L$11-Riskregister!$K$11)*SQRT(AM1781/2),Riskregister!$L$11-(Riskregister!$L$11-Riskregister!$K$11)*SQRT((1-AM1781)/2)))</f>
        <v>0</v>
      </c>
      <c r="AO1781" s="30">
        <f t="shared" ca="1" si="1091"/>
        <v>0.15831088198997556</v>
      </c>
      <c r="AP1781" s="30">
        <f t="shared" ca="1" si="1091"/>
        <v>0.64500877627600339</v>
      </c>
      <c r="AQ1781" s="30">
        <f>IF(Riskregister!$E$12="",0,COUNTIF(BM$4:BM$53,"&lt;"&amp;AO1781)*IF(AP1781&lt;0.5,Riskregister!$K$12+(Riskregister!$L$12-Riskregister!$K$12)*SQRT(AP1781/2),Riskregister!$L$12-(Riskregister!$L$12-Riskregister!$K$12)*SQRT((1-AP1781)/2)))</f>
        <v>0</v>
      </c>
      <c r="AR1781" s="30">
        <f t="shared" ca="1" si="1092"/>
        <v>0.96371382093369395</v>
      </c>
      <c r="AS1781" s="30">
        <f t="shared" ca="1" si="1092"/>
        <v>0.78657219601110573</v>
      </c>
      <c r="AT1781" s="30">
        <f>IF(Riskregister!$E$13="",0,COUNTIF(BN$4:BN$53,"&lt;"&amp;AR1781)*IF(AS1781&lt;0.5,Riskregister!$K$13+(Riskregister!$L$13-Riskregister!$K$13)*SQRT(AS1781/2),Riskregister!$L$13-(Riskregister!$L$13-Riskregister!$K$13)*SQRT((1-AS1781)/2)))</f>
        <v>0</v>
      </c>
      <c r="AU1781" s="30">
        <f t="shared" ca="1" si="1093"/>
        <v>0.15041369493183143</v>
      </c>
      <c r="AV1781" s="30">
        <f t="shared" ca="1" si="1093"/>
        <v>0.73836523610622795</v>
      </c>
      <c r="AW1781" s="30">
        <f>IF(Riskregister!$E$14="",0,COUNTIF(BO$4:BO$53,"&lt;"&amp;AU1781)*IF(AV1781&lt;0.5,Riskregister!$K$14+(Riskregister!$L$14-Riskregister!$K$14)*SQRT(AV1781/2),Riskregister!$L$14-(Riskregister!$L$14-Riskregister!$K$14)*SQRT((1-AV1781)/2)))</f>
        <v>0</v>
      </c>
      <c r="AX1781" s="30">
        <f t="shared" ca="1" si="1094"/>
        <v>0.18448608703680658</v>
      </c>
      <c r="AY1781" s="30">
        <f t="shared" ca="1" si="1094"/>
        <v>0.76763136944605015</v>
      </c>
      <c r="AZ1781" s="30">
        <f>IF(Riskregister!$E$15="",0,COUNTIF(BP$4:BP$53,"&lt;"&amp;AX1781)*IF(AY1781&lt;0.5,Riskregister!$K$15+(Riskregister!$L$15-Riskregister!$K$15)*SQRT(AY1781/2),Riskregister!$L$15-(Riskregister!$L$15-Riskregister!$K$15)*SQRT((1-AY1781)/2)))</f>
        <v>0</v>
      </c>
      <c r="BA1781" s="30">
        <f t="shared" ca="1" si="1095"/>
        <v>0.99867841547066361</v>
      </c>
      <c r="BB1781" s="30">
        <f t="shared" ca="1" si="1095"/>
        <v>0.49391616092459478</v>
      </c>
      <c r="BC1781" s="30">
        <f>IF(Riskregister!$E$16="",0,COUNTIF(BQ$4:BQ$53,"&lt;"&amp;BA1781)*IF(BB1781&lt;0.5,Riskregister!$K$16+(Riskregister!$L$16-Riskregister!$K$16)*SQRT(BB1781/2),Riskregister!$L$16-(Riskregister!$L$16-Riskregister!$K$16)*SQRT((1-BB1781)/2)))</f>
        <v>0</v>
      </c>
      <c r="BD1781" s="30">
        <f t="shared" ca="1" si="1071"/>
        <v>7933117.5345817767</v>
      </c>
    </row>
    <row r="1782" spans="20:56" x14ac:dyDescent="0.35">
      <c r="T1782" s="30">
        <f t="shared" ca="1" si="1084"/>
        <v>0.9663871016541058</v>
      </c>
      <c r="U1782" s="30">
        <f t="shared" ca="1" si="1084"/>
        <v>7.5501377624025201E-2</v>
      </c>
      <c r="V1782" s="30">
        <f ca="1">IF(Riskregister!$E$5="",0,COUNTIF(BF$4:BF$53,"&lt;"&amp;T1782)*IF(U1782&lt;0.5,Riskregister!$K$5+(Riskregister!$L$5-Riskregister!$K$5)*SQRT(U1782/2),Riskregister!$L$5-(Riskregister!$L$5-Riskregister!$K$5)*SQRT((1-U1782)/2)))</f>
        <v>1662030.3993570865</v>
      </c>
      <c r="W1782" s="30">
        <f t="shared" ca="1" si="1085"/>
        <v>0.75233400007048068</v>
      </c>
      <c r="X1782" s="30">
        <f t="shared" ca="1" si="1085"/>
        <v>0.78647018152872727</v>
      </c>
      <c r="Y1782" s="30">
        <f ca="1">IF(Riskregister!$E$6="",0,COUNTIF(BG$4:BG$53,"&lt;"&amp;W1782)*IF(X1782&lt;0.5,Riskregister!$K$6+(Riskregister!$L$6-Riskregister!$K$6)*SQRT(X1782/2),Riskregister!$L$6-(Riskregister!$L$6-Riskregister!$K$6)*SQRT((1-X1782)/2)))</f>
        <v>4235555.398061147</v>
      </c>
      <c r="Z1782" s="30">
        <f t="shared" ca="1" si="1086"/>
        <v>0.1711050353249447</v>
      </c>
      <c r="AA1782" s="30">
        <f t="shared" ca="1" si="1086"/>
        <v>0.29359460337276533</v>
      </c>
      <c r="AB1782" s="30">
        <f ca="1">IF(Riskregister!$E$7="",0,COUNTIF(BH$4:BH$53,"&lt;"&amp;Z1782)*IF(AA1782&lt;0.5,Riskregister!$K$7+(Riskregister!$L$7-Riskregister!$K$7)*SQRT(AA1782/2),Riskregister!$L$7-(Riskregister!$L$7-Riskregister!$K$7)*SQRT((1-AA1782)/2)))</f>
        <v>736397.90389720013</v>
      </c>
      <c r="AC1782" s="30">
        <f t="shared" ca="1" si="1087"/>
        <v>0.75483235371692492</v>
      </c>
      <c r="AD1782" s="30">
        <f t="shared" ca="1" si="1087"/>
        <v>0.84020817856375207</v>
      </c>
      <c r="AE1782" s="30">
        <f ca="1">IF(Riskregister!$E$8="",0,COUNTIF(BI$4:BI$53,"&lt;"&amp;AC1782)*IF(AD1782&lt;0.5,Riskregister!$K$8+(Riskregister!$L$8-Riskregister!$K$8)*SQRT(AD1782/2),Riskregister!$L$8-(Riskregister!$L$8-Riskregister!$K$8)*SQRT((1-AD1782)/2)))</f>
        <v>14686017.436591107</v>
      </c>
      <c r="AF1782" s="30">
        <f t="shared" ca="1" si="1088"/>
        <v>0.24958288299486231</v>
      </c>
      <c r="AG1782" s="30">
        <f t="shared" ca="1" si="1088"/>
        <v>9.089959784138002E-2</v>
      </c>
      <c r="AH1782" s="30">
        <f>IF(Riskregister!$E$9="",0,COUNTIF(BJ$4:BJ$53,"&lt;"&amp;AF1782)*IF(AG1782&lt;0.5,Riskregister!$K$9+(Riskregister!$L$9-Riskregister!$K$9)*SQRT(AG1782/2),Riskregister!$L$9-(Riskregister!$L$9-Riskregister!$K$9)*SQRT((1-AG1782)/2)))</f>
        <v>0</v>
      </c>
      <c r="AI1782" s="30">
        <f t="shared" ca="1" si="1089"/>
        <v>0.50323275252770616</v>
      </c>
      <c r="AJ1782" s="30">
        <f t="shared" ca="1" si="1089"/>
        <v>0.98412134664941953</v>
      </c>
      <c r="AK1782" s="30">
        <f>IF(Riskregister!$E$10="",0,COUNTIF(BK$4:BK$53,"&lt;"&amp;AI1782)*IF(AJ1782&lt;0.5,Riskregister!$K$10+(Riskregister!$L$10-Riskregister!$K$10)*SQRT(AJ1782/2),Riskregister!$L$10-(Riskregister!$L$10-Riskregister!$K$10)*SQRT((1-AJ1782)/2)))</f>
        <v>0</v>
      </c>
      <c r="AL1782" s="30">
        <f t="shared" ca="1" si="1090"/>
        <v>0.45240266676313046</v>
      </c>
      <c r="AM1782" s="30">
        <f t="shared" ca="1" si="1090"/>
        <v>3.8787555278307129E-2</v>
      </c>
      <c r="AN1782" s="30">
        <f>IF(Riskregister!$E$11="",0,COUNTIF(BL$4:BL$53,"&lt;"&amp;AL1782)*IF(AM1782&lt;0.5,Riskregister!$K$11+(Riskregister!$L$11-Riskregister!$K$11)*SQRT(AM1782/2),Riskregister!$L$11-(Riskregister!$L$11-Riskregister!$K$11)*SQRT((1-AM1782)/2)))</f>
        <v>0</v>
      </c>
      <c r="AO1782" s="30">
        <f t="shared" ca="1" si="1091"/>
        <v>0.57081778460880861</v>
      </c>
      <c r="AP1782" s="30">
        <f t="shared" ca="1" si="1091"/>
        <v>0.45979965183312177</v>
      </c>
      <c r="AQ1782" s="30">
        <f>IF(Riskregister!$E$12="",0,COUNTIF(BM$4:BM$53,"&lt;"&amp;AO1782)*IF(AP1782&lt;0.5,Riskregister!$K$12+(Riskregister!$L$12-Riskregister!$K$12)*SQRT(AP1782/2),Riskregister!$L$12-(Riskregister!$L$12-Riskregister!$K$12)*SQRT((1-AP1782)/2)))</f>
        <v>0</v>
      </c>
      <c r="AR1782" s="30">
        <f t="shared" ca="1" si="1092"/>
        <v>9.4146908137092034E-2</v>
      </c>
      <c r="AS1782" s="30">
        <f t="shared" ca="1" si="1092"/>
        <v>0.9476191296312525</v>
      </c>
      <c r="AT1782" s="30">
        <f>IF(Riskregister!$E$13="",0,COUNTIF(BN$4:BN$53,"&lt;"&amp;AR1782)*IF(AS1782&lt;0.5,Riskregister!$K$13+(Riskregister!$L$13-Riskregister!$K$13)*SQRT(AS1782/2),Riskregister!$L$13-(Riskregister!$L$13-Riskregister!$K$13)*SQRT((1-AS1782)/2)))</f>
        <v>0</v>
      </c>
      <c r="AU1782" s="30">
        <f t="shared" ca="1" si="1093"/>
        <v>0.93865081518362214</v>
      </c>
      <c r="AV1782" s="30">
        <f t="shared" ca="1" si="1093"/>
        <v>0.58283177976677647</v>
      </c>
      <c r="AW1782" s="30">
        <f>IF(Riskregister!$E$14="",0,COUNTIF(BO$4:BO$53,"&lt;"&amp;AU1782)*IF(AV1782&lt;0.5,Riskregister!$K$14+(Riskregister!$L$14-Riskregister!$K$14)*SQRT(AV1782/2),Riskregister!$L$14-(Riskregister!$L$14-Riskregister!$K$14)*SQRT((1-AV1782)/2)))</f>
        <v>0</v>
      </c>
      <c r="AX1782" s="30">
        <f t="shared" ca="1" si="1094"/>
        <v>0.13998716258595634</v>
      </c>
      <c r="AY1782" s="30">
        <f t="shared" ca="1" si="1094"/>
        <v>0.19433625567623092</v>
      </c>
      <c r="AZ1782" s="30">
        <f>IF(Riskregister!$E$15="",0,COUNTIF(BP$4:BP$53,"&lt;"&amp;AX1782)*IF(AY1782&lt;0.5,Riskregister!$K$15+(Riskregister!$L$15-Riskregister!$K$15)*SQRT(AY1782/2),Riskregister!$L$15-(Riskregister!$L$15-Riskregister!$K$15)*SQRT((1-AY1782)/2)))</f>
        <v>0</v>
      </c>
      <c r="BA1782" s="30">
        <f t="shared" ca="1" si="1095"/>
        <v>0.94121466106118357</v>
      </c>
      <c r="BB1782" s="30">
        <f t="shared" ca="1" si="1095"/>
        <v>9.1669015036366264E-2</v>
      </c>
      <c r="BC1782" s="30">
        <f>IF(Riskregister!$E$16="",0,COUNTIF(BQ$4:BQ$53,"&lt;"&amp;BA1782)*IF(BB1782&lt;0.5,Riskregister!$K$16+(Riskregister!$L$16-Riskregister!$K$16)*SQRT(BB1782/2),Riskregister!$L$16-(Riskregister!$L$16-Riskregister!$K$16)*SQRT((1-BB1782)/2)))</f>
        <v>0</v>
      </c>
      <c r="BD1782" s="30">
        <f t="shared" ca="1" si="1071"/>
        <v>21320001.13790654</v>
      </c>
    </row>
    <row r="1783" spans="20:56" x14ac:dyDescent="0.35">
      <c r="T1783" s="30">
        <f t="shared" ca="1" si="1084"/>
        <v>0.24716192110090041</v>
      </c>
      <c r="U1783" s="30">
        <f t="shared" ca="1" si="1084"/>
        <v>0.97786136891187914</v>
      </c>
      <c r="V1783" s="30">
        <f ca="1">IF(Riskregister!$E$5="",0,COUNTIF(BF$4:BF$53,"&lt;"&amp;T1783)*IF(U1783&lt;0.5,Riskregister!$K$5+(Riskregister!$L$5-Riskregister!$K$5)*SQRT(U1783/2),Riskregister!$L$5-(Riskregister!$L$5-Riskregister!$K$5)*SQRT((1-U1783)/2)))</f>
        <v>1105310.2667091677</v>
      </c>
      <c r="W1783" s="30">
        <f t="shared" ca="1" si="1085"/>
        <v>0.4954482634257521</v>
      </c>
      <c r="X1783" s="30">
        <f t="shared" ca="1" si="1085"/>
        <v>0.76923595325522287</v>
      </c>
      <c r="Y1783" s="30">
        <f ca="1">IF(Riskregister!$E$6="",0,COUNTIF(BG$4:BG$53,"&lt;"&amp;W1783)*IF(X1783&lt;0.5,Riskregister!$K$6+(Riskregister!$L$6-Riskregister!$K$6)*SQRT(X1783/2),Riskregister!$L$6-(Riskregister!$L$6-Riskregister!$K$6)*SQRT((1-X1783)/2)))</f>
        <v>2777154.5384202646</v>
      </c>
      <c r="Z1783" s="30">
        <f t="shared" ca="1" si="1086"/>
        <v>0.59798427469476556</v>
      </c>
      <c r="AA1783" s="30">
        <f t="shared" ca="1" si="1086"/>
        <v>0.98779620048793193</v>
      </c>
      <c r="AB1783" s="30">
        <f ca="1">IF(Riskregister!$E$7="",0,COUNTIF(BH$4:BH$53,"&lt;"&amp;Z1783)*IF(AA1783&lt;0.5,Riskregister!$K$7+(Riskregister!$L$7-Riskregister!$K$7)*SQRT(AA1783/2),Riskregister!$L$7-(Riskregister!$L$7-Riskregister!$K$7)*SQRT((1-AA1783)/2)))</f>
        <v>2608619.0885025514</v>
      </c>
      <c r="AC1783" s="30">
        <f t="shared" ca="1" si="1087"/>
        <v>0.19743897767579621</v>
      </c>
      <c r="AD1783" s="30">
        <f t="shared" ca="1" si="1087"/>
        <v>0.94803354803217388</v>
      </c>
      <c r="AE1783" s="30">
        <f ca="1">IF(Riskregister!$E$8="",0,COUNTIF(BI$4:BI$53,"&lt;"&amp;AC1783)*IF(AD1783&lt;0.5,Riskregister!$K$8+(Riskregister!$L$8-Riskregister!$K$8)*SQRT(AD1783/2),Riskregister!$L$8-(Riskregister!$L$8-Riskregister!$K$8)*SQRT((1-AD1783)/2)))</f>
        <v>4242392.2769766403</v>
      </c>
      <c r="AF1783" s="30">
        <f t="shared" ca="1" si="1088"/>
        <v>4.8809300893373653E-2</v>
      </c>
      <c r="AG1783" s="30">
        <f t="shared" ca="1" si="1088"/>
        <v>0.44027675745202322</v>
      </c>
      <c r="AH1783" s="30">
        <f>IF(Riskregister!$E$9="",0,COUNTIF(BJ$4:BJ$53,"&lt;"&amp;AF1783)*IF(AG1783&lt;0.5,Riskregister!$K$9+(Riskregister!$L$9-Riskregister!$K$9)*SQRT(AG1783/2),Riskregister!$L$9-(Riskregister!$L$9-Riskregister!$K$9)*SQRT((1-AG1783)/2)))</f>
        <v>0</v>
      </c>
      <c r="AI1783" s="30">
        <f t="shared" ca="1" si="1089"/>
        <v>0.3426127933219113</v>
      </c>
      <c r="AJ1783" s="30">
        <f t="shared" ca="1" si="1089"/>
        <v>1.9141296620866499E-2</v>
      </c>
      <c r="AK1783" s="30">
        <f>IF(Riskregister!$E$10="",0,COUNTIF(BK$4:BK$53,"&lt;"&amp;AI1783)*IF(AJ1783&lt;0.5,Riskregister!$K$10+(Riskregister!$L$10-Riskregister!$K$10)*SQRT(AJ1783/2),Riskregister!$L$10-(Riskregister!$L$10-Riskregister!$K$10)*SQRT((1-AJ1783)/2)))</f>
        <v>0</v>
      </c>
      <c r="AL1783" s="30">
        <f t="shared" ca="1" si="1090"/>
        <v>0.80382327681489374</v>
      </c>
      <c r="AM1783" s="30">
        <f t="shared" ca="1" si="1090"/>
        <v>0.86622795147046838</v>
      </c>
      <c r="AN1783" s="30">
        <f>IF(Riskregister!$E$11="",0,COUNTIF(BL$4:BL$53,"&lt;"&amp;AL1783)*IF(AM1783&lt;0.5,Riskregister!$K$11+(Riskregister!$L$11-Riskregister!$K$11)*SQRT(AM1783/2),Riskregister!$L$11-(Riskregister!$L$11-Riskregister!$K$11)*SQRT((1-AM1783)/2)))</f>
        <v>0</v>
      </c>
      <c r="AO1783" s="30">
        <f t="shared" ca="1" si="1091"/>
        <v>0.79762472554320829</v>
      </c>
      <c r="AP1783" s="30">
        <f t="shared" ca="1" si="1091"/>
        <v>0.65876909218323754</v>
      </c>
      <c r="AQ1783" s="30">
        <f>IF(Riskregister!$E$12="",0,COUNTIF(BM$4:BM$53,"&lt;"&amp;AO1783)*IF(AP1783&lt;0.5,Riskregister!$K$12+(Riskregister!$L$12-Riskregister!$K$12)*SQRT(AP1783/2),Riskregister!$L$12-(Riskregister!$L$12-Riskregister!$K$12)*SQRT((1-AP1783)/2)))</f>
        <v>0</v>
      </c>
      <c r="AR1783" s="30">
        <f t="shared" ca="1" si="1092"/>
        <v>0.94313065250074357</v>
      </c>
      <c r="AS1783" s="30">
        <f t="shared" ca="1" si="1092"/>
        <v>0.45301405068704059</v>
      </c>
      <c r="AT1783" s="30">
        <f>IF(Riskregister!$E$13="",0,COUNTIF(BN$4:BN$53,"&lt;"&amp;AR1783)*IF(AS1783&lt;0.5,Riskregister!$K$13+(Riskregister!$L$13-Riskregister!$K$13)*SQRT(AS1783/2),Riskregister!$L$13-(Riskregister!$L$13-Riskregister!$K$13)*SQRT((1-AS1783)/2)))</f>
        <v>0</v>
      </c>
      <c r="AU1783" s="30">
        <f t="shared" ca="1" si="1093"/>
        <v>0.64881834333669663</v>
      </c>
      <c r="AV1783" s="30">
        <f t="shared" ca="1" si="1093"/>
        <v>0.66070372568322822</v>
      </c>
      <c r="AW1783" s="30">
        <f>IF(Riskregister!$E$14="",0,COUNTIF(BO$4:BO$53,"&lt;"&amp;AU1783)*IF(AV1783&lt;0.5,Riskregister!$K$14+(Riskregister!$L$14-Riskregister!$K$14)*SQRT(AV1783/2),Riskregister!$L$14-(Riskregister!$L$14-Riskregister!$K$14)*SQRT((1-AV1783)/2)))</f>
        <v>0</v>
      </c>
      <c r="AX1783" s="30">
        <f t="shared" ca="1" si="1094"/>
        <v>0.18443387622005414</v>
      </c>
      <c r="AY1783" s="30">
        <f t="shared" ca="1" si="1094"/>
        <v>0.83318942071801738</v>
      </c>
      <c r="AZ1783" s="30">
        <f>IF(Riskregister!$E$15="",0,COUNTIF(BP$4:BP$53,"&lt;"&amp;AX1783)*IF(AY1783&lt;0.5,Riskregister!$K$15+(Riskregister!$L$15-Riskregister!$K$15)*SQRT(AY1783/2),Riskregister!$L$15-(Riskregister!$L$15-Riskregister!$K$15)*SQRT((1-AY1783)/2)))</f>
        <v>0</v>
      </c>
      <c r="BA1783" s="30">
        <f t="shared" ca="1" si="1095"/>
        <v>9.9696903490635425E-2</v>
      </c>
      <c r="BB1783" s="30">
        <f t="shared" ca="1" si="1095"/>
        <v>0.37594095579788089</v>
      </c>
      <c r="BC1783" s="30">
        <f>IF(Riskregister!$E$16="",0,COUNTIF(BQ$4:BQ$53,"&lt;"&amp;BA1783)*IF(BB1783&lt;0.5,Riskregister!$K$16+(Riskregister!$L$16-Riskregister!$K$16)*SQRT(BB1783/2),Riskregister!$L$16-(Riskregister!$L$16-Riskregister!$K$16)*SQRT((1-BB1783)/2)))</f>
        <v>0</v>
      </c>
      <c r="BD1783" s="30">
        <f t="shared" ca="1" si="1071"/>
        <v>10733476.170608625</v>
      </c>
    </row>
    <row r="1784" spans="20:56" x14ac:dyDescent="0.35">
      <c r="T1784" s="30">
        <f t="shared" ref="T1784:U1803" ca="1" si="1096">RAND()</f>
        <v>0.67284275510074809</v>
      </c>
      <c r="U1784" s="30">
        <f t="shared" ca="1" si="1096"/>
        <v>0.83312688081394337</v>
      </c>
      <c r="V1784" s="30">
        <f ca="1">IF(Riskregister!$E$5="",0,COUNTIF(BF$4:BF$53,"&lt;"&amp;T1784)*IF(U1784&lt;0.5,Riskregister!$K$5+(Riskregister!$L$5-Riskregister!$K$5)*SQRT(U1784/2),Riskregister!$L$5-(Riskregister!$L$5-Riskregister!$K$5)*SQRT((1-U1784)/2)))</f>
        <v>1880063.0297032036</v>
      </c>
      <c r="W1784" s="30">
        <f t="shared" ref="W1784:X1803" ca="1" si="1097">RAND()</f>
        <v>5.5445197749099506E-2</v>
      </c>
      <c r="X1784" s="30">
        <f t="shared" ca="1" si="1097"/>
        <v>0.2923734918128732</v>
      </c>
      <c r="Y1784" s="30">
        <f ca="1">IF(Riskregister!$E$6="",0,COUNTIF(BG$4:BG$53,"&lt;"&amp;W1784)*IF(X1784&lt;0.5,Riskregister!$K$6+(Riskregister!$L$6-Riskregister!$K$6)*SQRT(X1784/2),Riskregister!$L$6-(Riskregister!$L$6-Riskregister!$K$6)*SQRT((1-X1784)/2)))</f>
        <v>0</v>
      </c>
      <c r="Z1784" s="30">
        <f t="shared" ref="Z1784:AA1803" ca="1" si="1098">RAND()</f>
        <v>0.36186995931037214</v>
      </c>
      <c r="AA1784" s="30">
        <f t="shared" ca="1" si="1098"/>
        <v>0.65953464987792032</v>
      </c>
      <c r="AB1784" s="30">
        <f ca="1">IF(Riskregister!$E$7="",0,COUNTIF(BH$4:BH$53,"&lt;"&amp;Z1784)*IF(AA1784&lt;0.5,Riskregister!$K$7+(Riskregister!$L$7-Riskregister!$K$7)*SQRT(AA1784/2),Riskregister!$L$7-(Riskregister!$L$7-Riskregister!$K$7)*SQRT((1-AA1784)/2)))</f>
        <v>1277962.9044332732</v>
      </c>
      <c r="AC1784" s="30">
        <f t="shared" ref="AC1784:AD1803" ca="1" si="1099">RAND()</f>
        <v>0.51166654105738107</v>
      </c>
      <c r="AD1784" s="30">
        <f t="shared" ca="1" si="1099"/>
        <v>0.48362967907285848</v>
      </c>
      <c r="AE1784" s="30">
        <f ca="1">IF(Riskregister!$E$8="",0,COUNTIF(BI$4:BI$53,"&lt;"&amp;AC1784)*IF(AD1784&lt;0.5,Riskregister!$K$8+(Riskregister!$L$8-Riskregister!$K$8)*SQRT(AD1784/2),Riskregister!$L$8-(Riskregister!$L$8-Riskregister!$K$8)*SQRT((1-AD1784)/2)))</f>
        <v>7833628.7936575823</v>
      </c>
      <c r="AF1784" s="30">
        <f t="shared" ref="AF1784:AG1803" ca="1" si="1100">RAND()</f>
        <v>0.48542224841566739</v>
      </c>
      <c r="AG1784" s="30">
        <f t="shared" ca="1" si="1100"/>
        <v>0.32723670978953534</v>
      </c>
      <c r="AH1784" s="30">
        <f>IF(Riskregister!$E$9="",0,COUNTIF(BJ$4:BJ$53,"&lt;"&amp;AF1784)*IF(AG1784&lt;0.5,Riskregister!$K$9+(Riskregister!$L$9-Riskregister!$K$9)*SQRT(AG1784/2),Riskregister!$L$9-(Riskregister!$L$9-Riskregister!$K$9)*SQRT((1-AG1784)/2)))</f>
        <v>0</v>
      </c>
      <c r="AI1784" s="30">
        <f t="shared" ref="AI1784:AJ1803" ca="1" si="1101">RAND()</f>
        <v>0.6218996343005726</v>
      </c>
      <c r="AJ1784" s="30">
        <f t="shared" ca="1" si="1101"/>
        <v>0.98966690321629858</v>
      </c>
      <c r="AK1784" s="30">
        <f>IF(Riskregister!$E$10="",0,COUNTIF(BK$4:BK$53,"&lt;"&amp;AI1784)*IF(AJ1784&lt;0.5,Riskregister!$K$10+(Riskregister!$L$10-Riskregister!$K$10)*SQRT(AJ1784/2),Riskregister!$L$10-(Riskregister!$L$10-Riskregister!$K$10)*SQRT((1-AJ1784)/2)))</f>
        <v>0</v>
      </c>
      <c r="AL1784" s="30">
        <f t="shared" ref="AL1784:AM1803" ca="1" si="1102">RAND()</f>
        <v>0.22934181035745738</v>
      </c>
      <c r="AM1784" s="30">
        <f t="shared" ca="1" si="1102"/>
        <v>0.98825367957894594</v>
      </c>
      <c r="AN1784" s="30">
        <f>IF(Riskregister!$E$11="",0,COUNTIF(BL$4:BL$53,"&lt;"&amp;AL1784)*IF(AM1784&lt;0.5,Riskregister!$K$11+(Riskregister!$L$11-Riskregister!$K$11)*SQRT(AM1784/2),Riskregister!$L$11-(Riskregister!$L$11-Riskregister!$K$11)*SQRT((1-AM1784)/2)))</f>
        <v>0</v>
      </c>
      <c r="AO1784" s="30">
        <f t="shared" ref="AO1784:AP1803" ca="1" si="1103">RAND()</f>
        <v>0.78591614934769582</v>
      </c>
      <c r="AP1784" s="30">
        <f t="shared" ca="1" si="1103"/>
        <v>0.18053084928293517</v>
      </c>
      <c r="AQ1784" s="30">
        <f>IF(Riskregister!$E$12="",0,COUNTIF(BM$4:BM$53,"&lt;"&amp;AO1784)*IF(AP1784&lt;0.5,Riskregister!$K$12+(Riskregister!$L$12-Riskregister!$K$12)*SQRT(AP1784/2),Riskregister!$L$12-(Riskregister!$L$12-Riskregister!$K$12)*SQRT((1-AP1784)/2)))</f>
        <v>0</v>
      </c>
      <c r="AR1784" s="30">
        <f t="shared" ref="AR1784:AS1803" ca="1" si="1104">RAND()</f>
        <v>0.8422495631466852</v>
      </c>
      <c r="AS1784" s="30">
        <f t="shared" ca="1" si="1104"/>
        <v>0.76933293587449392</v>
      </c>
      <c r="AT1784" s="30">
        <f>IF(Riskregister!$E$13="",0,COUNTIF(BN$4:BN$53,"&lt;"&amp;AR1784)*IF(AS1784&lt;0.5,Riskregister!$K$13+(Riskregister!$L$13-Riskregister!$K$13)*SQRT(AS1784/2),Riskregister!$L$13-(Riskregister!$L$13-Riskregister!$K$13)*SQRT((1-AS1784)/2)))</f>
        <v>0</v>
      </c>
      <c r="AU1784" s="30">
        <f t="shared" ref="AU1784:AV1803" ca="1" si="1105">RAND()</f>
        <v>0.49635952296407537</v>
      </c>
      <c r="AV1784" s="30">
        <f t="shared" ca="1" si="1105"/>
        <v>0.13207420225609401</v>
      </c>
      <c r="AW1784" s="30">
        <f>IF(Riskregister!$E$14="",0,COUNTIF(BO$4:BO$53,"&lt;"&amp;AU1784)*IF(AV1784&lt;0.5,Riskregister!$K$14+(Riskregister!$L$14-Riskregister!$K$14)*SQRT(AV1784/2),Riskregister!$L$14-(Riskregister!$L$14-Riskregister!$K$14)*SQRT((1-AV1784)/2)))</f>
        <v>0</v>
      </c>
      <c r="AX1784" s="30">
        <f t="shared" ref="AX1784:AY1803" ca="1" si="1106">RAND()</f>
        <v>0.86468741854521936</v>
      </c>
      <c r="AY1784" s="30">
        <f t="shared" ca="1" si="1106"/>
        <v>0.64263726254461218</v>
      </c>
      <c r="AZ1784" s="30">
        <f>IF(Riskregister!$E$15="",0,COUNTIF(BP$4:BP$53,"&lt;"&amp;AX1784)*IF(AY1784&lt;0.5,Riskregister!$K$15+(Riskregister!$L$15-Riskregister!$K$15)*SQRT(AY1784/2),Riskregister!$L$15-(Riskregister!$L$15-Riskregister!$K$15)*SQRT((1-AY1784)/2)))</f>
        <v>0</v>
      </c>
      <c r="BA1784" s="30">
        <f t="shared" ref="BA1784:BB1803" ca="1" si="1107">RAND()</f>
        <v>0.96067159845155181</v>
      </c>
      <c r="BB1784" s="30">
        <f t="shared" ca="1" si="1107"/>
        <v>0.19519571525054247</v>
      </c>
      <c r="BC1784" s="30">
        <f>IF(Riskregister!$E$16="",0,COUNTIF(BQ$4:BQ$53,"&lt;"&amp;BA1784)*IF(BB1784&lt;0.5,Riskregister!$K$16+(Riskregister!$L$16-Riskregister!$K$16)*SQRT(BB1784/2),Riskregister!$L$16-(Riskregister!$L$16-Riskregister!$K$16)*SQRT((1-BB1784)/2)))</f>
        <v>0</v>
      </c>
      <c r="BD1784" s="30">
        <f t="shared" ca="1" si="1071"/>
        <v>10991654.727794059</v>
      </c>
    </row>
    <row r="1785" spans="20:56" x14ac:dyDescent="0.35">
      <c r="T1785" s="30">
        <f t="shared" ca="1" si="1096"/>
        <v>0.15941561208140631</v>
      </c>
      <c r="U1785" s="30">
        <f t="shared" ca="1" si="1096"/>
        <v>0.31323437766031303</v>
      </c>
      <c r="V1785" s="30">
        <f ca="1">IF(Riskregister!$E$5="",0,COUNTIF(BF$4:BF$53,"&lt;"&amp;T1785)*IF(U1785&lt;0.5,Riskregister!$K$5+(Riskregister!$L$5-Riskregister!$K$5)*SQRT(U1785/2),Riskregister!$L$5-(Riskregister!$L$5-Riskregister!$K$5)*SQRT((1-U1785)/2)))</f>
        <v>656174.00656480645</v>
      </c>
      <c r="W1785" s="30">
        <f t="shared" ca="1" si="1097"/>
        <v>0.259421779369987</v>
      </c>
      <c r="X1785" s="30">
        <f t="shared" ca="1" si="1097"/>
        <v>2.0926347208219953E-3</v>
      </c>
      <c r="Y1785" s="30">
        <f ca="1">IF(Riskregister!$E$6="",0,COUNTIF(BG$4:BG$53,"&lt;"&amp;W1785)*IF(X1785&lt;0.5,Riskregister!$K$6+(Riskregister!$L$6-Riskregister!$K$6)*SQRT(X1785/2),Riskregister!$L$6-(Riskregister!$L$6-Riskregister!$K$6)*SQRT((1-X1785)/2)))</f>
        <v>258224.29259107949</v>
      </c>
      <c r="Z1785" s="30">
        <f t="shared" ca="1" si="1098"/>
        <v>0.45773173358106134</v>
      </c>
      <c r="AA1785" s="30">
        <f t="shared" ca="1" si="1098"/>
        <v>0.78447519443170455</v>
      </c>
      <c r="AB1785" s="30">
        <f ca="1">IF(Riskregister!$E$7="",0,COUNTIF(BH$4:BH$53,"&lt;"&amp;Z1785)*IF(AA1785&lt;0.5,Riskregister!$K$7+(Riskregister!$L$7-Riskregister!$K$7)*SQRT(AA1785/2),Riskregister!$L$7-(Riskregister!$L$7-Riskregister!$K$7)*SQRT((1-AA1785)/2)))</f>
        <v>1710629.1300917252</v>
      </c>
      <c r="AC1785" s="30">
        <f t="shared" ca="1" si="1099"/>
        <v>0.97304490388789389</v>
      </c>
      <c r="AD1785" s="30">
        <f t="shared" ca="1" si="1099"/>
        <v>0.53479450692414976</v>
      </c>
      <c r="AE1785" s="30">
        <f ca="1">IF(Riskregister!$E$8="",0,COUNTIF(BI$4:BI$53,"&lt;"&amp;AC1785)*IF(AD1785&lt;0.5,Riskregister!$K$8+(Riskregister!$L$8-Riskregister!$K$8)*SQRT(AD1785/2),Riskregister!$L$8-(Riskregister!$L$8-Riskregister!$K$8)*SQRT((1-AD1785)/2)))</f>
        <v>16399448.240721278</v>
      </c>
      <c r="AF1785" s="30">
        <f t="shared" ca="1" si="1100"/>
        <v>0.100124497148255</v>
      </c>
      <c r="AG1785" s="30">
        <f t="shared" ca="1" si="1100"/>
        <v>2.5744037879193327E-2</v>
      </c>
      <c r="AH1785" s="30">
        <f>IF(Riskregister!$E$9="",0,COUNTIF(BJ$4:BJ$53,"&lt;"&amp;AF1785)*IF(AG1785&lt;0.5,Riskregister!$K$9+(Riskregister!$L$9-Riskregister!$K$9)*SQRT(AG1785/2),Riskregister!$L$9-(Riskregister!$L$9-Riskregister!$K$9)*SQRT((1-AG1785)/2)))</f>
        <v>0</v>
      </c>
      <c r="AI1785" s="30">
        <f t="shared" ca="1" si="1101"/>
        <v>0.15840770953519545</v>
      </c>
      <c r="AJ1785" s="30">
        <f t="shared" ca="1" si="1101"/>
        <v>5.9256247167328246E-2</v>
      </c>
      <c r="AK1785" s="30">
        <f>IF(Riskregister!$E$10="",0,COUNTIF(BK$4:BK$53,"&lt;"&amp;AI1785)*IF(AJ1785&lt;0.5,Riskregister!$K$10+(Riskregister!$L$10-Riskregister!$K$10)*SQRT(AJ1785/2),Riskregister!$L$10-(Riskregister!$L$10-Riskregister!$K$10)*SQRT((1-AJ1785)/2)))</f>
        <v>0</v>
      </c>
      <c r="AL1785" s="30">
        <f t="shared" ca="1" si="1102"/>
        <v>0.88705559512945931</v>
      </c>
      <c r="AM1785" s="30">
        <f t="shared" ca="1" si="1102"/>
        <v>0.54048130854930132</v>
      </c>
      <c r="AN1785" s="30">
        <f>IF(Riskregister!$E$11="",0,COUNTIF(BL$4:BL$53,"&lt;"&amp;AL1785)*IF(AM1785&lt;0.5,Riskregister!$K$11+(Riskregister!$L$11-Riskregister!$K$11)*SQRT(AM1785/2),Riskregister!$L$11-(Riskregister!$L$11-Riskregister!$K$11)*SQRT((1-AM1785)/2)))</f>
        <v>0</v>
      </c>
      <c r="AO1785" s="30">
        <f t="shared" ca="1" si="1103"/>
        <v>8.0790205982712804E-2</v>
      </c>
      <c r="AP1785" s="30">
        <f t="shared" ca="1" si="1103"/>
        <v>0.9332165470030831</v>
      </c>
      <c r="AQ1785" s="30">
        <f>IF(Riskregister!$E$12="",0,COUNTIF(BM$4:BM$53,"&lt;"&amp;AO1785)*IF(AP1785&lt;0.5,Riskregister!$K$12+(Riskregister!$L$12-Riskregister!$K$12)*SQRT(AP1785/2),Riskregister!$L$12-(Riskregister!$L$12-Riskregister!$K$12)*SQRT((1-AP1785)/2)))</f>
        <v>0</v>
      </c>
      <c r="AR1785" s="30">
        <f t="shared" ca="1" si="1104"/>
        <v>6.424877560884612E-2</v>
      </c>
      <c r="AS1785" s="30">
        <f t="shared" ca="1" si="1104"/>
        <v>0.1954429090311034</v>
      </c>
      <c r="AT1785" s="30">
        <f>IF(Riskregister!$E$13="",0,COUNTIF(BN$4:BN$53,"&lt;"&amp;AR1785)*IF(AS1785&lt;0.5,Riskregister!$K$13+(Riskregister!$L$13-Riskregister!$K$13)*SQRT(AS1785/2),Riskregister!$L$13-(Riskregister!$L$13-Riskregister!$K$13)*SQRT((1-AS1785)/2)))</f>
        <v>0</v>
      </c>
      <c r="AU1785" s="30">
        <f t="shared" ca="1" si="1105"/>
        <v>0.42529413205870925</v>
      </c>
      <c r="AV1785" s="30">
        <f t="shared" ca="1" si="1105"/>
        <v>0.96885830003924212</v>
      </c>
      <c r="AW1785" s="30">
        <f>IF(Riskregister!$E$14="",0,COUNTIF(BO$4:BO$53,"&lt;"&amp;AU1785)*IF(AV1785&lt;0.5,Riskregister!$K$14+(Riskregister!$L$14-Riskregister!$K$14)*SQRT(AV1785/2),Riskregister!$L$14-(Riskregister!$L$14-Riskregister!$K$14)*SQRT((1-AV1785)/2)))</f>
        <v>0</v>
      </c>
      <c r="AX1785" s="30">
        <f t="shared" ca="1" si="1106"/>
        <v>0.50321729521552439</v>
      </c>
      <c r="AY1785" s="30">
        <f t="shared" ca="1" si="1106"/>
        <v>0.73599889819269282</v>
      </c>
      <c r="AZ1785" s="30">
        <f>IF(Riskregister!$E$15="",0,COUNTIF(BP$4:BP$53,"&lt;"&amp;AX1785)*IF(AY1785&lt;0.5,Riskregister!$K$15+(Riskregister!$L$15-Riskregister!$K$15)*SQRT(AY1785/2),Riskregister!$L$15-(Riskregister!$L$15-Riskregister!$K$15)*SQRT((1-AY1785)/2)))</f>
        <v>0</v>
      </c>
      <c r="BA1785" s="30">
        <f t="shared" ca="1" si="1107"/>
        <v>0.50720716318042725</v>
      </c>
      <c r="BB1785" s="30">
        <f t="shared" ca="1" si="1107"/>
        <v>0.11447483401340719</v>
      </c>
      <c r="BC1785" s="30">
        <f>IF(Riskregister!$E$16="",0,COUNTIF(BQ$4:BQ$53,"&lt;"&amp;BA1785)*IF(BB1785&lt;0.5,Riskregister!$K$16+(Riskregister!$L$16-Riskregister!$K$16)*SQRT(BB1785/2),Riskregister!$L$16-(Riskregister!$L$16-Riskregister!$K$16)*SQRT((1-BB1785)/2)))</f>
        <v>0</v>
      </c>
      <c r="BD1785" s="30">
        <f t="shared" ca="1" si="1071"/>
        <v>19024475.669968888</v>
      </c>
    </row>
    <row r="1786" spans="20:56" x14ac:dyDescent="0.35">
      <c r="T1786" s="30">
        <f t="shared" ca="1" si="1096"/>
        <v>0.47478672902812202</v>
      </c>
      <c r="U1786" s="30">
        <f t="shared" ca="1" si="1096"/>
        <v>1.346123001581212E-3</v>
      </c>
      <c r="V1786" s="30">
        <f ca="1">IF(Riskregister!$E$5="",0,COUNTIF(BF$4:BF$53,"&lt;"&amp;T1786)*IF(U1786&lt;0.5,Riskregister!$K$5+(Riskregister!$L$5-Riskregister!$K$5)*SQRT(U1786/2),Riskregister!$L$5-(Riskregister!$L$5-Riskregister!$K$5)*SQRT((1-U1786)/2)))</f>
        <v>485023.62895519077</v>
      </c>
      <c r="W1786" s="30">
        <f t="shared" ca="1" si="1097"/>
        <v>0.63266136440674903</v>
      </c>
      <c r="X1786" s="30">
        <f t="shared" ca="1" si="1097"/>
        <v>0.51298397008297181</v>
      </c>
      <c r="Y1786" s="30">
        <f ca="1">IF(Riskregister!$E$6="",0,COUNTIF(BG$4:BG$53,"&lt;"&amp;W1786)*IF(X1786&lt;0.5,Riskregister!$K$6+(Riskregister!$L$6-Riskregister!$K$6)*SQRT(X1786/2),Riskregister!$L$6-(Riskregister!$L$6-Riskregister!$K$6)*SQRT((1-X1786)/2)))</f>
        <v>2223524.8738408005</v>
      </c>
      <c r="Z1786" s="30">
        <f t="shared" ca="1" si="1098"/>
        <v>0.11529760110577414</v>
      </c>
      <c r="AA1786" s="30">
        <f t="shared" ca="1" si="1098"/>
        <v>3.8452930119843631E-2</v>
      </c>
      <c r="AB1786" s="30">
        <f ca="1">IF(Riskregister!$E$7="",0,COUNTIF(BH$4:BH$53,"&lt;"&amp;Z1786)*IF(AA1786&lt;0.5,Riskregister!$K$7+(Riskregister!$L$7-Riskregister!$K$7)*SQRT(AA1786/2),Riskregister!$L$7-(Riskregister!$L$7-Riskregister!$K$7)*SQRT((1-AA1786)/2)))</f>
        <v>295592.50574313157</v>
      </c>
      <c r="AC1786" s="30">
        <f t="shared" ca="1" si="1099"/>
        <v>0.8845134129285166</v>
      </c>
      <c r="AD1786" s="30">
        <f t="shared" ca="1" si="1099"/>
        <v>0.33882321548278216</v>
      </c>
      <c r="AE1786" s="30">
        <f ca="1">IF(Riskregister!$E$8="",0,COUNTIF(BI$4:BI$53,"&lt;"&amp;AC1786)*IF(AD1786&lt;0.5,Riskregister!$K$8+(Riskregister!$L$8-Riskregister!$K$8)*SQRT(AD1786/2),Riskregister!$L$8-(Riskregister!$L$8-Riskregister!$K$8)*SQRT((1-AD1786)/2)))</f>
        <v>11172515.721113263</v>
      </c>
      <c r="AF1786" s="30">
        <f t="shared" ca="1" si="1100"/>
        <v>0.94754756960314412</v>
      </c>
      <c r="AG1786" s="30">
        <f t="shared" ca="1" si="1100"/>
        <v>0.28371084858612849</v>
      </c>
      <c r="AH1786" s="30">
        <f>IF(Riskregister!$E$9="",0,COUNTIF(BJ$4:BJ$53,"&lt;"&amp;AF1786)*IF(AG1786&lt;0.5,Riskregister!$K$9+(Riskregister!$L$9-Riskregister!$K$9)*SQRT(AG1786/2),Riskregister!$L$9-(Riskregister!$L$9-Riskregister!$K$9)*SQRT((1-AG1786)/2)))</f>
        <v>0</v>
      </c>
      <c r="AI1786" s="30">
        <f t="shared" ca="1" si="1101"/>
        <v>0.99750459371599831</v>
      </c>
      <c r="AJ1786" s="30">
        <f t="shared" ca="1" si="1101"/>
        <v>5.0253569565218204E-2</v>
      </c>
      <c r="AK1786" s="30">
        <f>IF(Riskregister!$E$10="",0,COUNTIF(BK$4:BK$53,"&lt;"&amp;AI1786)*IF(AJ1786&lt;0.5,Riskregister!$K$10+(Riskregister!$L$10-Riskregister!$K$10)*SQRT(AJ1786/2),Riskregister!$L$10-(Riskregister!$L$10-Riskregister!$K$10)*SQRT((1-AJ1786)/2)))</f>
        <v>0</v>
      </c>
      <c r="AL1786" s="30">
        <f t="shared" ca="1" si="1102"/>
        <v>0.23996783097013696</v>
      </c>
      <c r="AM1786" s="30">
        <f t="shared" ca="1" si="1102"/>
        <v>0.20284381380815941</v>
      </c>
      <c r="AN1786" s="30">
        <f>IF(Riskregister!$E$11="",0,COUNTIF(BL$4:BL$53,"&lt;"&amp;AL1786)*IF(AM1786&lt;0.5,Riskregister!$K$11+(Riskregister!$L$11-Riskregister!$K$11)*SQRT(AM1786/2),Riskregister!$L$11-(Riskregister!$L$11-Riskregister!$K$11)*SQRT((1-AM1786)/2)))</f>
        <v>0</v>
      </c>
      <c r="AO1786" s="30">
        <f t="shared" ca="1" si="1103"/>
        <v>0.41092520197665539</v>
      </c>
      <c r="AP1786" s="30">
        <f t="shared" ca="1" si="1103"/>
        <v>4.1615587995902703E-2</v>
      </c>
      <c r="AQ1786" s="30">
        <f>IF(Riskregister!$E$12="",0,COUNTIF(BM$4:BM$53,"&lt;"&amp;AO1786)*IF(AP1786&lt;0.5,Riskregister!$K$12+(Riskregister!$L$12-Riskregister!$K$12)*SQRT(AP1786/2),Riskregister!$L$12-(Riskregister!$L$12-Riskregister!$K$12)*SQRT((1-AP1786)/2)))</f>
        <v>0</v>
      </c>
      <c r="AR1786" s="30">
        <f t="shared" ca="1" si="1104"/>
        <v>0.59316005406034267</v>
      </c>
      <c r="AS1786" s="30">
        <f t="shared" ca="1" si="1104"/>
        <v>0.93309645271624486</v>
      </c>
      <c r="AT1786" s="30">
        <f>IF(Riskregister!$E$13="",0,COUNTIF(BN$4:BN$53,"&lt;"&amp;AR1786)*IF(AS1786&lt;0.5,Riskregister!$K$13+(Riskregister!$L$13-Riskregister!$K$13)*SQRT(AS1786/2),Riskregister!$L$13-(Riskregister!$L$13-Riskregister!$K$13)*SQRT((1-AS1786)/2)))</f>
        <v>0</v>
      </c>
      <c r="AU1786" s="30">
        <f t="shared" ca="1" si="1105"/>
        <v>0.26459463145800921</v>
      </c>
      <c r="AV1786" s="30">
        <f t="shared" ca="1" si="1105"/>
        <v>0.90240498896640786</v>
      </c>
      <c r="AW1786" s="30">
        <f>IF(Riskregister!$E$14="",0,COUNTIF(BO$4:BO$53,"&lt;"&amp;AU1786)*IF(AV1786&lt;0.5,Riskregister!$K$14+(Riskregister!$L$14-Riskregister!$K$14)*SQRT(AV1786/2),Riskregister!$L$14-(Riskregister!$L$14-Riskregister!$K$14)*SQRT((1-AV1786)/2)))</f>
        <v>0</v>
      </c>
      <c r="AX1786" s="30">
        <f t="shared" ca="1" si="1106"/>
        <v>0.54224575071010128</v>
      </c>
      <c r="AY1786" s="30">
        <f t="shared" ca="1" si="1106"/>
        <v>7.4973366921373019E-2</v>
      </c>
      <c r="AZ1786" s="30">
        <f>IF(Riskregister!$E$15="",0,COUNTIF(BP$4:BP$53,"&lt;"&amp;AX1786)*IF(AY1786&lt;0.5,Riskregister!$K$15+(Riskregister!$L$15-Riskregister!$K$15)*SQRT(AY1786/2),Riskregister!$L$15-(Riskregister!$L$15-Riskregister!$K$15)*SQRT((1-AY1786)/2)))</f>
        <v>0</v>
      </c>
      <c r="BA1786" s="30">
        <f t="shared" ca="1" si="1107"/>
        <v>0.4774233988231642</v>
      </c>
      <c r="BB1786" s="30">
        <f t="shared" ca="1" si="1107"/>
        <v>0.51517274761170073</v>
      </c>
      <c r="BC1786" s="30">
        <f>IF(Riskregister!$E$16="",0,COUNTIF(BQ$4:BQ$53,"&lt;"&amp;BA1786)*IF(BB1786&lt;0.5,Riskregister!$K$16+(Riskregister!$L$16-Riskregister!$K$16)*SQRT(BB1786/2),Riskregister!$L$16-(Riskregister!$L$16-Riskregister!$K$16)*SQRT((1-BB1786)/2)))</f>
        <v>0</v>
      </c>
      <c r="BD1786" s="30">
        <f t="shared" ca="1" si="1071"/>
        <v>14176656.729652386</v>
      </c>
    </row>
    <row r="1787" spans="20:56" x14ac:dyDescent="0.35">
      <c r="T1787" s="30">
        <f t="shared" ca="1" si="1096"/>
        <v>6.0716684283803057E-2</v>
      </c>
      <c r="U1787" s="30">
        <f t="shared" ca="1" si="1096"/>
        <v>8.74379742703284E-2</v>
      </c>
      <c r="V1787" s="30">
        <f ca="1">IF(Riskregister!$E$5="",0,COUNTIF(BF$4:BF$53,"&lt;"&amp;T1787)*IF(U1787&lt;0.5,Riskregister!$K$5+(Riskregister!$L$5-Riskregister!$K$5)*SQRT(U1787/2),Riskregister!$L$5-(Riskregister!$L$5-Riskregister!$K$5)*SQRT((1-U1787)/2)))</f>
        <v>244090.88635394373</v>
      </c>
      <c r="W1787" s="30">
        <f t="shared" ca="1" si="1097"/>
        <v>0.35489005538215357</v>
      </c>
      <c r="X1787" s="30">
        <f t="shared" ca="1" si="1097"/>
        <v>0.83329161978211896</v>
      </c>
      <c r="Y1787" s="30">
        <f ca="1">IF(Riskregister!$E$6="",0,COUNTIF(BG$4:BG$53,"&lt;"&amp;W1787)*IF(X1787&lt;0.5,Riskregister!$K$6+(Riskregister!$L$6-Riskregister!$K$6)*SQRT(X1787/2),Riskregister!$L$6-(Riskregister!$L$6-Riskregister!$K$6)*SQRT((1-X1787)/2)))</f>
        <v>1480319.736806402</v>
      </c>
      <c r="Z1787" s="30">
        <f t="shared" ca="1" si="1098"/>
        <v>0.42000995961655474</v>
      </c>
      <c r="AA1787" s="30">
        <f t="shared" ca="1" si="1098"/>
        <v>4.2347551733756927E-2</v>
      </c>
      <c r="AB1787" s="30">
        <f ca="1">IF(Riskregister!$E$7="",0,COUNTIF(BH$4:BH$53,"&lt;"&amp;Z1787)*IF(AA1787&lt;0.5,Riskregister!$K$7+(Riskregister!$L$7-Riskregister!$K$7)*SQRT(AA1787/2),Riskregister!$L$7-(Riskregister!$L$7-Riskregister!$K$7)*SQRT((1-AA1787)/2)))</f>
        <v>605575.44334081234</v>
      </c>
      <c r="AC1787" s="30">
        <f t="shared" ca="1" si="1099"/>
        <v>0.7080740267832899</v>
      </c>
      <c r="AD1787" s="30">
        <f t="shared" ca="1" si="1099"/>
        <v>0.17132870689394808</v>
      </c>
      <c r="AE1787" s="30">
        <f ca="1">IF(Riskregister!$E$8="",0,COUNTIF(BI$4:BI$53,"&lt;"&amp;AC1787)*IF(AD1787&lt;0.5,Riskregister!$K$8+(Riskregister!$L$8-Riskregister!$K$8)*SQRT(AD1787/2),Riskregister!$L$8-(Riskregister!$L$8-Riskregister!$K$8)*SQRT((1-AD1787)/2)))</f>
        <v>6702472.9969622297</v>
      </c>
      <c r="AF1787" s="30">
        <f t="shared" ca="1" si="1100"/>
        <v>9.0607242216072081E-2</v>
      </c>
      <c r="AG1787" s="30">
        <f t="shared" ca="1" si="1100"/>
        <v>0.54047931690139017</v>
      </c>
      <c r="AH1787" s="30">
        <f>IF(Riskregister!$E$9="",0,COUNTIF(BJ$4:BJ$53,"&lt;"&amp;AF1787)*IF(AG1787&lt;0.5,Riskregister!$K$9+(Riskregister!$L$9-Riskregister!$K$9)*SQRT(AG1787/2),Riskregister!$L$9-(Riskregister!$L$9-Riskregister!$K$9)*SQRT((1-AG1787)/2)))</f>
        <v>0</v>
      </c>
      <c r="AI1787" s="30">
        <f t="shared" ca="1" si="1101"/>
        <v>0.85356946625146068</v>
      </c>
      <c r="AJ1787" s="30">
        <f t="shared" ca="1" si="1101"/>
        <v>0.86122623195669856</v>
      </c>
      <c r="AK1787" s="30">
        <f>IF(Riskregister!$E$10="",0,COUNTIF(BK$4:BK$53,"&lt;"&amp;AI1787)*IF(AJ1787&lt;0.5,Riskregister!$K$10+(Riskregister!$L$10-Riskregister!$K$10)*SQRT(AJ1787/2),Riskregister!$L$10-(Riskregister!$L$10-Riskregister!$K$10)*SQRT((1-AJ1787)/2)))</f>
        <v>0</v>
      </c>
      <c r="AL1787" s="30">
        <f t="shared" ca="1" si="1102"/>
        <v>0.93204150673325825</v>
      </c>
      <c r="AM1787" s="30">
        <f t="shared" ca="1" si="1102"/>
        <v>0.82766298882553435</v>
      </c>
      <c r="AN1787" s="30">
        <f>IF(Riskregister!$E$11="",0,COUNTIF(BL$4:BL$53,"&lt;"&amp;AL1787)*IF(AM1787&lt;0.5,Riskregister!$K$11+(Riskregister!$L$11-Riskregister!$K$11)*SQRT(AM1787/2),Riskregister!$L$11-(Riskregister!$L$11-Riskregister!$K$11)*SQRT((1-AM1787)/2)))</f>
        <v>0</v>
      </c>
      <c r="AO1787" s="30">
        <f t="shared" ca="1" si="1103"/>
        <v>0.87677608895682768</v>
      </c>
      <c r="AP1787" s="30">
        <f t="shared" ca="1" si="1103"/>
        <v>0.14958283886964163</v>
      </c>
      <c r="AQ1787" s="30">
        <f>IF(Riskregister!$E$12="",0,COUNTIF(BM$4:BM$53,"&lt;"&amp;AO1787)*IF(AP1787&lt;0.5,Riskregister!$K$12+(Riskregister!$L$12-Riskregister!$K$12)*SQRT(AP1787/2),Riskregister!$L$12-(Riskregister!$L$12-Riskregister!$K$12)*SQRT((1-AP1787)/2)))</f>
        <v>0</v>
      </c>
      <c r="AR1787" s="30">
        <f t="shared" ca="1" si="1104"/>
        <v>0.64819940630611794</v>
      </c>
      <c r="AS1787" s="30">
        <f t="shared" ca="1" si="1104"/>
        <v>0.62755874487411634</v>
      </c>
      <c r="AT1787" s="30">
        <f>IF(Riskregister!$E$13="",0,COUNTIF(BN$4:BN$53,"&lt;"&amp;AR1787)*IF(AS1787&lt;0.5,Riskregister!$K$13+(Riskregister!$L$13-Riskregister!$K$13)*SQRT(AS1787/2),Riskregister!$L$13-(Riskregister!$L$13-Riskregister!$K$13)*SQRT((1-AS1787)/2)))</f>
        <v>0</v>
      </c>
      <c r="AU1787" s="30">
        <f t="shared" ca="1" si="1105"/>
        <v>0.23279604159527423</v>
      </c>
      <c r="AV1787" s="30">
        <f t="shared" ca="1" si="1105"/>
        <v>1.3609159075393173E-2</v>
      </c>
      <c r="AW1787" s="30">
        <f>IF(Riskregister!$E$14="",0,COUNTIF(BO$4:BO$53,"&lt;"&amp;AU1787)*IF(AV1787&lt;0.5,Riskregister!$K$14+(Riskregister!$L$14-Riskregister!$K$14)*SQRT(AV1787/2),Riskregister!$L$14-(Riskregister!$L$14-Riskregister!$K$14)*SQRT((1-AV1787)/2)))</f>
        <v>0</v>
      </c>
      <c r="AX1787" s="30">
        <f t="shared" ca="1" si="1106"/>
        <v>0.44667970761937459</v>
      </c>
      <c r="AY1787" s="30">
        <f t="shared" ca="1" si="1106"/>
        <v>0.15554324766857419</v>
      </c>
      <c r="AZ1787" s="30">
        <f>IF(Riskregister!$E$15="",0,COUNTIF(BP$4:BP$53,"&lt;"&amp;AX1787)*IF(AY1787&lt;0.5,Riskregister!$K$15+(Riskregister!$L$15-Riskregister!$K$15)*SQRT(AY1787/2),Riskregister!$L$15-(Riskregister!$L$15-Riskregister!$K$15)*SQRT((1-AY1787)/2)))</f>
        <v>0</v>
      </c>
      <c r="BA1787" s="30">
        <f t="shared" ca="1" si="1107"/>
        <v>0.29942853971776862</v>
      </c>
      <c r="BB1787" s="30">
        <f t="shared" ca="1" si="1107"/>
        <v>0.50461139330708116</v>
      </c>
      <c r="BC1787" s="30">
        <f>IF(Riskregister!$E$16="",0,COUNTIF(BQ$4:BQ$53,"&lt;"&amp;BA1787)*IF(BB1787&lt;0.5,Riskregister!$K$16+(Riskregister!$L$16-Riskregister!$K$16)*SQRT(BB1787/2),Riskregister!$L$16-(Riskregister!$L$16-Riskregister!$K$16)*SQRT((1-BB1787)/2)))</f>
        <v>0</v>
      </c>
      <c r="BD1787" s="30">
        <f t="shared" ca="1" si="1071"/>
        <v>9032459.063463388</v>
      </c>
    </row>
    <row r="1788" spans="20:56" x14ac:dyDescent="0.35">
      <c r="T1788" s="30">
        <f t="shared" ca="1" si="1096"/>
        <v>9.1197512834425565E-3</v>
      </c>
      <c r="U1788" s="30">
        <f t="shared" ca="1" si="1096"/>
        <v>0.82824563873249191</v>
      </c>
      <c r="V1788" s="30">
        <f ca="1">IF(Riskregister!$E$5="",0,COUNTIF(BF$4:BF$53,"&lt;"&amp;T1788)*IF(U1788&lt;0.5,Riskregister!$K$5+(Riskregister!$L$5-Riskregister!$K$5)*SQRT(U1788/2),Riskregister!$L$5-(Riskregister!$L$5-Riskregister!$K$5)*SQRT((1-U1788)/2)))</f>
        <v>0</v>
      </c>
      <c r="W1788" s="30">
        <f t="shared" ca="1" si="1097"/>
        <v>0.67753390807807901</v>
      </c>
      <c r="X1788" s="30">
        <f t="shared" ca="1" si="1097"/>
        <v>1.9702359115410184E-2</v>
      </c>
      <c r="Y1788" s="30">
        <f ca="1">IF(Riskregister!$E$6="",0,COUNTIF(BG$4:BG$53,"&lt;"&amp;W1788)*IF(X1788&lt;0.5,Riskregister!$K$6+(Riskregister!$L$6-Riskregister!$K$6)*SQRT(X1788/2),Riskregister!$L$6-(Riskregister!$L$6-Riskregister!$K$6)*SQRT((1-X1788)/2)))</f>
        <v>757311.19079572358</v>
      </c>
      <c r="Z1788" s="30">
        <f t="shared" ca="1" si="1098"/>
        <v>0.59749053267673546</v>
      </c>
      <c r="AA1788" s="30">
        <f t="shared" ca="1" si="1098"/>
        <v>0.55824423470187523</v>
      </c>
      <c r="AB1788" s="30">
        <f ca="1">IF(Riskregister!$E$7="",0,COUNTIF(BH$4:BH$53,"&lt;"&amp;Z1788)*IF(AA1788&lt;0.5,Riskregister!$K$7+(Riskregister!$L$7-Riskregister!$K$7)*SQRT(AA1788/2),Riskregister!$L$7-(Riskregister!$L$7-Riskregister!$K$7)*SQRT((1-AA1788)/2)))</f>
        <v>1648557.647730032</v>
      </c>
      <c r="AC1788" s="30">
        <f t="shared" ca="1" si="1099"/>
        <v>7.1211469912385472E-2</v>
      </c>
      <c r="AD1788" s="30">
        <f t="shared" ca="1" si="1099"/>
        <v>0.29403548414221303</v>
      </c>
      <c r="AE1788" s="30">
        <f ca="1">IF(Riskregister!$E$8="",0,COUNTIF(BI$4:BI$53,"&lt;"&amp;AC1788)*IF(AD1788&lt;0.5,Riskregister!$K$8+(Riskregister!$L$8-Riskregister!$K$8)*SQRT(AD1788/2),Riskregister!$L$8-(Riskregister!$L$8-Riskregister!$K$8)*SQRT((1-AD1788)/2)))</f>
        <v>2102115.9569657948</v>
      </c>
      <c r="AF1788" s="30">
        <f t="shared" ca="1" si="1100"/>
        <v>0.3879177748467314</v>
      </c>
      <c r="AG1788" s="30">
        <f t="shared" ca="1" si="1100"/>
        <v>0.79582442367905082</v>
      </c>
      <c r="AH1788" s="30">
        <f>IF(Riskregister!$E$9="",0,COUNTIF(BJ$4:BJ$53,"&lt;"&amp;AF1788)*IF(AG1788&lt;0.5,Riskregister!$K$9+(Riskregister!$L$9-Riskregister!$K$9)*SQRT(AG1788/2),Riskregister!$L$9-(Riskregister!$L$9-Riskregister!$K$9)*SQRT((1-AG1788)/2)))</f>
        <v>0</v>
      </c>
      <c r="AI1788" s="30">
        <f t="shared" ca="1" si="1101"/>
        <v>0.53049056531716865</v>
      </c>
      <c r="AJ1788" s="30">
        <f t="shared" ca="1" si="1101"/>
        <v>0.20104045647211832</v>
      </c>
      <c r="AK1788" s="30">
        <f>IF(Riskregister!$E$10="",0,COUNTIF(BK$4:BK$53,"&lt;"&amp;AI1788)*IF(AJ1788&lt;0.5,Riskregister!$K$10+(Riskregister!$L$10-Riskregister!$K$10)*SQRT(AJ1788/2),Riskregister!$L$10-(Riskregister!$L$10-Riskregister!$K$10)*SQRT((1-AJ1788)/2)))</f>
        <v>0</v>
      </c>
      <c r="AL1788" s="30">
        <f t="shared" ca="1" si="1102"/>
        <v>0.53758003097753559</v>
      </c>
      <c r="AM1788" s="30">
        <f t="shared" ca="1" si="1102"/>
        <v>0.37480949694669885</v>
      </c>
      <c r="AN1788" s="30">
        <f>IF(Riskregister!$E$11="",0,COUNTIF(BL$4:BL$53,"&lt;"&amp;AL1788)*IF(AM1788&lt;0.5,Riskregister!$K$11+(Riskregister!$L$11-Riskregister!$K$11)*SQRT(AM1788/2),Riskregister!$L$11-(Riskregister!$L$11-Riskregister!$K$11)*SQRT((1-AM1788)/2)))</f>
        <v>0</v>
      </c>
      <c r="AO1788" s="30">
        <f t="shared" ca="1" si="1103"/>
        <v>0.54147993197772926</v>
      </c>
      <c r="AP1788" s="30">
        <f t="shared" ca="1" si="1103"/>
        <v>0.53110451599858233</v>
      </c>
      <c r="AQ1788" s="30">
        <f>IF(Riskregister!$E$12="",0,COUNTIF(BM$4:BM$53,"&lt;"&amp;AO1788)*IF(AP1788&lt;0.5,Riskregister!$K$12+(Riskregister!$L$12-Riskregister!$K$12)*SQRT(AP1788/2),Riskregister!$L$12-(Riskregister!$L$12-Riskregister!$K$12)*SQRT((1-AP1788)/2)))</f>
        <v>0</v>
      </c>
      <c r="AR1788" s="30">
        <f t="shared" ca="1" si="1104"/>
        <v>0.10251087734997488</v>
      </c>
      <c r="AS1788" s="30">
        <f t="shared" ca="1" si="1104"/>
        <v>0.56979529809384921</v>
      </c>
      <c r="AT1788" s="30">
        <f>IF(Riskregister!$E$13="",0,COUNTIF(BN$4:BN$53,"&lt;"&amp;AR1788)*IF(AS1788&lt;0.5,Riskregister!$K$13+(Riskregister!$L$13-Riskregister!$K$13)*SQRT(AS1788/2),Riskregister!$L$13-(Riskregister!$L$13-Riskregister!$K$13)*SQRT((1-AS1788)/2)))</f>
        <v>0</v>
      </c>
      <c r="AU1788" s="30">
        <f t="shared" ca="1" si="1105"/>
        <v>0.96775596379156537</v>
      </c>
      <c r="AV1788" s="30">
        <f t="shared" ca="1" si="1105"/>
        <v>0.47634492989328303</v>
      </c>
      <c r="AW1788" s="30">
        <f>IF(Riskregister!$E$14="",0,COUNTIF(BO$4:BO$53,"&lt;"&amp;AU1788)*IF(AV1788&lt;0.5,Riskregister!$K$14+(Riskregister!$L$14-Riskregister!$K$14)*SQRT(AV1788/2),Riskregister!$L$14-(Riskregister!$L$14-Riskregister!$K$14)*SQRT((1-AV1788)/2)))</f>
        <v>0</v>
      </c>
      <c r="AX1788" s="30">
        <f t="shared" ca="1" si="1106"/>
        <v>0.75453780197506404</v>
      </c>
      <c r="AY1788" s="30">
        <f t="shared" ca="1" si="1106"/>
        <v>0.20504734091460863</v>
      </c>
      <c r="AZ1788" s="30">
        <f>IF(Riskregister!$E$15="",0,COUNTIF(BP$4:BP$53,"&lt;"&amp;AX1788)*IF(AY1788&lt;0.5,Riskregister!$K$15+(Riskregister!$L$15-Riskregister!$K$15)*SQRT(AY1788/2),Riskregister!$L$15-(Riskregister!$L$15-Riskregister!$K$15)*SQRT((1-AY1788)/2)))</f>
        <v>0</v>
      </c>
      <c r="BA1788" s="30">
        <f t="shared" ca="1" si="1107"/>
        <v>0.92466868288223214</v>
      </c>
      <c r="BB1788" s="30">
        <f t="shared" ca="1" si="1107"/>
        <v>0.22699513072017252</v>
      </c>
      <c r="BC1788" s="30">
        <f>IF(Riskregister!$E$16="",0,COUNTIF(BQ$4:BQ$53,"&lt;"&amp;BA1788)*IF(BB1788&lt;0.5,Riskregister!$K$16+(Riskregister!$L$16-Riskregister!$K$16)*SQRT(BB1788/2),Riskregister!$L$16-(Riskregister!$L$16-Riskregister!$K$16)*SQRT((1-BB1788)/2)))</f>
        <v>0</v>
      </c>
      <c r="BD1788" s="30">
        <f t="shared" ca="1" si="1071"/>
        <v>4507984.7954915501</v>
      </c>
    </row>
    <row r="1789" spans="20:56" x14ac:dyDescent="0.35">
      <c r="T1789" s="30">
        <f t="shared" ca="1" si="1096"/>
        <v>7.6121621026477571E-2</v>
      </c>
      <c r="U1789" s="30">
        <f t="shared" ca="1" si="1096"/>
        <v>0.4242694945489468</v>
      </c>
      <c r="V1789" s="30">
        <f ca="1">IF(Riskregister!$E$5="",0,COUNTIF(BF$4:BF$53,"&lt;"&amp;T1789)*IF(U1789&lt;0.5,Riskregister!$K$5+(Riskregister!$L$5-Riskregister!$K$5)*SQRT(U1789/2),Riskregister!$L$5-(Riskregister!$L$5-Riskregister!$K$5)*SQRT((1-U1789)/2)))</f>
        <v>357261.39612354455</v>
      </c>
      <c r="W1789" s="30">
        <f t="shared" ca="1" si="1097"/>
        <v>0.61992805211239244</v>
      </c>
      <c r="X1789" s="30">
        <f t="shared" ca="1" si="1097"/>
        <v>0.71140063252237107</v>
      </c>
      <c r="Y1789" s="30">
        <f ca="1">IF(Riskregister!$E$6="",0,COUNTIF(BG$4:BG$53,"&lt;"&amp;W1789)*IF(X1789&lt;0.5,Riskregister!$K$6+(Riskregister!$L$6-Riskregister!$K$6)*SQRT(X1789/2),Riskregister!$L$6-(Riskregister!$L$6-Riskregister!$K$6)*SQRT((1-X1789)/2)))</f>
        <v>2632475.2648470905</v>
      </c>
      <c r="Z1789" s="30">
        <f t="shared" ca="1" si="1098"/>
        <v>0.16616394747262475</v>
      </c>
      <c r="AA1789" s="30">
        <f t="shared" ca="1" si="1098"/>
        <v>0.17143595732802042</v>
      </c>
      <c r="AB1789" s="30">
        <f ca="1">IF(Riskregister!$E$7="",0,COUNTIF(BH$4:BH$53,"&lt;"&amp;Z1789)*IF(AA1789&lt;0.5,Riskregister!$K$7+(Riskregister!$L$7-Riskregister!$K$7)*SQRT(AA1789/2),Riskregister!$L$7-(Riskregister!$L$7-Riskregister!$K$7)*SQRT((1-AA1789)/2)))</f>
        <v>609886.86022054916</v>
      </c>
      <c r="AC1789" s="30">
        <f t="shared" ca="1" si="1099"/>
        <v>0.9616211069055477</v>
      </c>
      <c r="AD1789" s="30">
        <f t="shared" ca="1" si="1099"/>
        <v>7.7571913020583194E-3</v>
      </c>
      <c r="AE1789" s="30">
        <f ca="1">IF(Riskregister!$E$8="",0,COUNTIF(BI$4:BI$53,"&lt;"&amp;AC1789)*IF(AD1789&lt;0.5,Riskregister!$K$8+(Riskregister!$L$8-Riskregister!$K$8)*SQRT(AD1789/2),Riskregister!$L$8-(Riskregister!$L$8-Riskregister!$K$8)*SQRT((1-AD1789)/2)))</f>
        <v>3556250.0976581974</v>
      </c>
      <c r="AF1789" s="30">
        <f t="shared" ca="1" si="1100"/>
        <v>0.91127857483070007</v>
      </c>
      <c r="AG1789" s="30">
        <f t="shared" ca="1" si="1100"/>
        <v>0.7556201562389665</v>
      </c>
      <c r="AH1789" s="30">
        <f>IF(Riskregister!$E$9="",0,COUNTIF(BJ$4:BJ$53,"&lt;"&amp;AF1789)*IF(AG1789&lt;0.5,Riskregister!$K$9+(Riskregister!$L$9-Riskregister!$K$9)*SQRT(AG1789/2),Riskregister!$L$9-(Riskregister!$L$9-Riskregister!$K$9)*SQRT((1-AG1789)/2)))</f>
        <v>0</v>
      </c>
      <c r="AI1789" s="30">
        <f t="shared" ca="1" si="1101"/>
        <v>0.86783481914431349</v>
      </c>
      <c r="AJ1789" s="30">
        <f t="shared" ca="1" si="1101"/>
        <v>3.4861425257251555E-2</v>
      </c>
      <c r="AK1789" s="30">
        <f>IF(Riskregister!$E$10="",0,COUNTIF(BK$4:BK$53,"&lt;"&amp;AI1789)*IF(AJ1789&lt;0.5,Riskregister!$K$10+(Riskregister!$L$10-Riskregister!$K$10)*SQRT(AJ1789/2),Riskregister!$L$10-(Riskregister!$L$10-Riskregister!$K$10)*SQRT((1-AJ1789)/2)))</f>
        <v>0</v>
      </c>
      <c r="AL1789" s="30">
        <f t="shared" ca="1" si="1102"/>
        <v>0.10736468403223731</v>
      </c>
      <c r="AM1789" s="30">
        <f t="shared" ca="1" si="1102"/>
        <v>0.19268775520504156</v>
      </c>
      <c r="AN1789" s="30">
        <f>IF(Riskregister!$E$11="",0,COUNTIF(BL$4:BL$53,"&lt;"&amp;AL1789)*IF(AM1789&lt;0.5,Riskregister!$K$11+(Riskregister!$L$11-Riskregister!$K$11)*SQRT(AM1789/2),Riskregister!$L$11-(Riskregister!$L$11-Riskregister!$K$11)*SQRT((1-AM1789)/2)))</f>
        <v>0</v>
      </c>
      <c r="AO1789" s="30">
        <f t="shared" ca="1" si="1103"/>
        <v>0.89912788972862068</v>
      </c>
      <c r="AP1789" s="30">
        <f t="shared" ca="1" si="1103"/>
        <v>0.52643038046966384</v>
      </c>
      <c r="AQ1789" s="30">
        <f>IF(Riskregister!$E$12="",0,COUNTIF(BM$4:BM$53,"&lt;"&amp;AO1789)*IF(AP1789&lt;0.5,Riskregister!$K$12+(Riskregister!$L$12-Riskregister!$K$12)*SQRT(AP1789/2),Riskregister!$L$12-(Riskregister!$L$12-Riskregister!$K$12)*SQRT((1-AP1789)/2)))</f>
        <v>0</v>
      </c>
      <c r="AR1789" s="30">
        <f t="shared" ca="1" si="1104"/>
        <v>0.32405519561082285</v>
      </c>
      <c r="AS1789" s="30">
        <f t="shared" ca="1" si="1104"/>
        <v>0.25306454675796364</v>
      </c>
      <c r="AT1789" s="30">
        <f>IF(Riskregister!$E$13="",0,COUNTIF(BN$4:BN$53,"&lt;"&amp;AR1789)*IF(AS1789&lt;0.5,Riskregister!$K$13+(Riskregister!$L$13-Riskregister!$K$13)*SQRT(AS1789/2),Riskregister!$L$13-(Riskregister!$L$13-Riskregister!$K$13)*SQRT((1-AS1789)/2)))</f>
        <v>0</v>
      </c>
      <c r="AU1789" s="30">
        <f t="shared" ca="1" si="1105"/>
        <v>0.2366444482450899</v>
      </c>
      <c r="AV1789" s="30">
        <f t="shared" ca="1" si="1105"/>
        <v>7.0564500001562891E-2</v>
      </c>
      <c r="AW1789" s="30">
        <f>IF(Riskregister!$E$14="",0,COUNTIF(BO$4:BO$53,"&lt;"&amp;AU1789)*IF(AV1789&lt;0.5,Riskregister!$K$14+(Riskregister!$L$14-Riskregister!$K$14)*SQRT(AV1789/2),Riskregister!$L$14-(Riskregister!$L$14-Riskregister!$K$14)*SQRT((1-AV1789)/2)))</f>
        <v>0</v>
      </c>
      <c r="AX1789" s="30">
        <f t="shared" ca="1" si="1106"/>
        <v>0.50397440579264119</v>
      </c>
      <c r="AY1789" s="30">
        <f t="shared" ca="1" si="1106"/>
        <v>0.97776130981476961</v>
      </c>
      <c r="AZ1789" s="30">
        <f>IF(Riskregister!$E$15="",0,COUNTIF(BP$4:BP$53,"&lt;"&amp;AX1789)*IF(AY1789&lt;0.5,Riskregister!$K$15+(Riskregister!$L$15-Riskregister!$K$15)*SQRT(AY1789/2),Riskregister!$L$15-(Riskregister!$L$15-Riskregister!$K$15)*SQRT((1-AY1789)/2)))</f>
        <v>0</v>
      </c>
      <c r="BA1789" s="30">
        <f t="shared" ca="1" si="1107"/>
        <v>0.44749440959976772</v>
      </c>
      <c r="BB1789" s="30">
        <f t="shared" ca="1" si="1107"/>
        <v>0.67213359035083464</v>
      </c>
      <c r="BC1789" s="30">
        <f>IF(Riskregister!$E$16="",0,COUNTIF(BQ$4:BQ$53,"&lt;"&amp;BA1789)*IF(BB1789&lt;0.5,Riskregister!$K$16+(Riskregister!$L$16-Riskregister!$K$16)*SQRT(BB1789/2),Riskregister!$L$16-(Riskregister!$L$16-Riskregister!$K$16)*SQRT((1-BB1789)/2)))</f>
        <v>0</v>
      </c>
      <c r="BD1789" s="30">
        <f t="shared" ca="1" si="1071"/>
        <v>7155873.6188493818</v>
      </c>
    </row>
    <row r="1790" spans="20:56" x14ac:dyDescent="0.35">
      <c r="T1790" s="30">
        <f t="shared" ca="1" si="1096"/>
        <v>0.16460848682737139</v>
      </c>
      <c r="U1790" s="30">
        <f t="shared" ca="1" si="1096"/>
        <v>0.32697797701522457</v>
      </c>
      <c r="V1790" s="30">
        <f ca="1">IF(Riskregister!$E$5="",0,COUNTIF(BF$4:BF$53,"&lt;"&amp;T1790)*IF(U1790&lt;0.5,Riskregister!$K$5+(Riskregister!$L$5-Riskregister!$K$5)*SQRT(U1790/2),Riskregister!$L$5-(Riskregister!$L$5-Riskregister!$K$5)*SQRT((1-U1790)/2)))</f>
        <v>663903.94431932992</v>
      </c>
      <c r="W1790" s="30">
        <f t="shared" ca="1" si="1097"/>
        <v>0.54893268398951323</v>
      </c>
      <c r="X1790" s="30">
        <f t="shared" ca="1" si="1097"/>
        <v>0.37015102417639978</v>
      </c>
      <c r="Y1790" s="30">
        <f ca="1">IF(Riskregister!$E$6="",0,COUNTIF(BG$4:BG$53,"&lt;"&amp;W1790)*IF(X1790&lt;0.5,Riskregister!$K$6+(Riskregister!$L$6-Riskregister!$K$6)*SQRT(X1790/2),Riskregister!$L$6-(Riskregister!$L$6-Riskregister!$K$6)*SQRT((1-X1790)/2)))</f>
        <v>1948734.5274975537</v>
      </c>
      <c r="Z1790" s="30">
        <f t="shared" ca="1" si="1098"/>
        <v>0.93738028234056758</v>
      </c>
      <c r="AA1790" s="30">
        <f t="shared" ca="1" si="1098"/>
        <v>0.98968284780595162</v>
      </c>
      <c r="AB1790" s="30">
        <f ca="1">IF(Riskregister!$E$7="",0,COUNTIF(BH$4:BH$53,"&lt;"&amp;Z1790)*IF(AA1790&lt;0.5,Riskregister!$K$7+(Riskregister!$L$7-Riskregister!$K$7)*SQRT(AA1790/2),Riskregister!$L$7-(Riskregister!$L$7-Riskregister!$K$7)*SQRT((1-AA1790)/2)))</f>
        <v>3748618.7015934829</v>
      </c>
      <c r="AC1790" s="30">
        <f t="shared" ca="1" si="1099"/>
        <v>0.69350822428054981</v>
      </c>
      <c r="AD1790" s="30">
        <f t="shared" ca="1" si="1099"/>
        <v>0.1322712924793279</v>
      </c>
      <c r="AE1790" s="30">
        <f ca="1">IF(Riskregister!$E$8="",0,COUNTIF(BI$4:BI$53,"&lt;"&amp;AC1790)*IF(AD1790&lt;0.5,Riskregister!$K$8+(Riskregister!$L$8-Riskregister!$K$8)*SQRT(AD1790/2),Riskregister!$L$8-(Riskregister!$L$8-Riskregister!$K$8)*SQRT((1-AD1790)/2)))</f>
        <v>6034768.1233898727</v>
      </c>
      <c r="AF1790" s="30">
        <f t="shared" ca="1" si="1100"/>
        <v>0.41345296737487436</v>
      </c>
      <c r="AG1790" s="30">
        <f t="shared" ca="1" si="1100"/>
        <v>0.12948689352989684</v>
      </c>
      <c r="AH1790" s="30">
        <f>IF(Riskregister!$E$9="",0,COUNTIF(BJ$4:BJ$53,"&lt;"&amp;AF1790)*IF(AG1790&lt;0.5,Riskregister!$K$9+(Riskregister!$L$9-Riskregister!$K$9)*SQRT(AG1790/2),Riskregister!$L$9-(Riskregister!$L$9-Riskregister!$K$9)*SQRT((1-AG1790)/2)))</f>
        <v>0</v>
      </c>
      <c r="AI1790" s="30">
        <f t="shared" ca="1" si="1101"/>
        <v>0.41788540716601663</v>
      </c>
      <c r="AJ1790" s="30">
        <f t="shared" ca="1" si="1101"/>
        <v>0.78265841897521315</v>
      </c>
      <c r="AK1790" s="30">
        <f>IF(Riskregister!$E$10="",0,COUNTIF(BK$4:BK$53,"&lt;"&amp;AI1790)*IF(AJ1790&lt;0.5,Riskregister!$K$10+(Riskregister!$L$10-Riskregister!$K$10)*SQRT(AJ1790/2),Riskregister!$L$10-(Riskregister!$L$10-Riskregister!$K$10)*SQRT((1-AJ1790)/2)))</f>
        <v>0</v>
      </c>
      <c r="AL1790" s="30">
        <f t="shared" ca="1" si="1102"/>
        <v>0.76934751057736661</v>
      </c>
      <c r="AM1790" s="30">
        <f t="shared" ca="1" si="1102"/>
        <v>9.3727347442040698E-2</v>
      </c>
      <c r="AN1790" s="30">
        <f>IF(Riskregister!$E$11="",0,COUNTIF(BL$4:BL$53,"&lt;"&amp;AL1790)*IF(AM1790&lt;0.5,Riskregister!$K$11+(Riskregister!$L$11-Riskregister!$K$11)*SQRT(AM1790/2),Riskregister!$L$11-(Riskregister!$L$11-Riskregister!$K$11)*SQRT((1-AM1790)/2)))</f>
        <v>0</v>
      </c>
      <c r="AO1790" s="30">
        <f t="shared" ca="1" si="1103"/>
        <v>0.8761393142703866</v>
      </c>
      <c r="AP1790" s="30">
        <f t="shared" ca="1" si="1103"/>
        <v>0.45696547528196396</v>
      </c>
      <c r="AQ1790" s="30">
        <f>IF(Riskregister!$E$12="",0,COUNTIF(BM$4:BM$53,"&lt;"&amp;AO1790)*IF(AP1790&lt;0.5,Riskregister!$K$12+(Riskregister!$L$12-Riskregister!$K$12)*SQRT(AP1790/2),Riskregister!$L$12-(Riskregister!$L$12-Riskregister!$K$12)*SQRT((1-AP1790)/2)))</f>
        <v>0</v>
      </c>
      <c r="AR1790" s="30">
        <f t="shared" ca="1" si="1104"/>
        <v>0.70739428923480951</v>
      </c>
      <c r="AS1790" s="30">
        <f t="shared" ca="1" si="1104"/>
        <v>0.36076412159604898</v>
      </c>
      <c r="AT1790" s="30">
        <f>IF(Riskregister!$E$13="",0,COUNTIF(BN$4:BN$53,"&lt;"&amp;AR1790)*IF(AS1790&lt;0.5,Riskregister!$K$13+(Riskregister!$L$13-Riskregister!$K$13)*SQRT(AS1790/2),Riskregister!$L$13-(Riskregister!$L$13-Riskregister!$K$13)*SQRT((1-AS1790)/2)))</f>
        <v>0</v>
      </c>
      <c r="AU1790" s="30">
        <f t="shared" ca="1" si="1105"/>
        <v>0.93062664355422087</v>
      </c>
      <c r="AV1790" s="30">
        <f t="shared" ca="1" si="1105"/>
        <v>0.11416134774032549</v>
      </c>
      <c r="AW1790" s="30">
        <f>IF(Riskregister!$E$14="",0,COUNTIF(BO$4:BO$53,"&lt;"&amp;AU1790)*IF(AV1790&lt;0.5,Riskregister!$K$14+(Riskregister!$L$14-Riskregister!$K$14)*SQRT(AV1790/2),Riskregister!$L$14-(Riskregister!$L$14-Riskregister!$K$14)*SQRT((1-AV1790)/2)))</f>
        <v>0</v>
      </c>
      <c r="AX1790" s="30">
        <f t="shared" ca="1" si="1106"/>
        <v>0.82808027469980539</v>
      </c>
      <c r="AY1790" s="30">
        <f t="shared" ca="1" si="1106"/>
        <v>0.71660401087962988</v>
      </c>
      <c r="AZ1790" s="30">
        <f>IF(Riskregister!$E$15="",0,COUNTIF(BP$4:BP$53,"&lt;"&amp;AX1790)*IF(AY1790&lt;0.5,Riskregister!$K$15+(Riskregister!$L$15-Riskregister!$K$15)*SQRT(AY1790/2),Riskregister!$L$15-(Riskregister!$L$15-Riskregister!$K$15)*SQRT((1-AY1790)/2)))</f>
        <v>0</v>
      </c>
      <c r="BA1790" s="30">
        <f t="shared" ca="1" si="1107"/>
        <v>0.67701890254131092</v>
      </c>
      <c r="BB1790" s="30">
        <f t="shared" ca="1" si="1107"/>
        <v>0.21050184582745346</v>
      </c>
      <c r="BC1790" s="30">
        <f>IF(Riskregister!$E$16="",0,COUNTIF(BQ$4:BQ$53,"&lt;"&amp;BA1790)*IF(BB1790&lt;0.5,Riskregister!$K$16+(Riskregister!$L$16-Riskregister!$K$16)*SQRT(BB1790/2),Riskregister!$L$16-(Riskregister!$L$16-Riskregister!$K$16)*SQRT((1-BB1790)/2)))</f>
        <v>0</v>
      </c>
      <c r="BD1790" s="30">
        <f t="shared" ca="1" si="1071"/>
        <v>12396025.296800239</v>
      </c>
    </row>
    <row r="1791" spans="20:56" x14ac:dyDescent="0.35">
      <c r="T1791" s="30">
        <f t="shared" ca="1" si="1096"/>
        <v>2.1695332640903509E-2</v>
      </c>
      <c r="U1791" s="30">
        <f t="shared" ca="1" si="1096"/>
        <v>0.62743249687995106</v>
      </c>
      <c r="V1791" s="30">
        <f ca="1">IF(Riskregister!$E$5="",0,COUNTIF(BF$4:BF$53,"&lt;"&amp;T1791)*IF(U1791&lt;0.5,Riskregister!$K$5+(Riskregister!$L$5-Riskregister!$K$5)*SQRT(U1791/2),Riskregister!$L$5-(Riskregister!$L$5-Riskregister!$K$5)*SQRT((1-U1791)/2)))</f>
        <v>0</v>
      </c>
      <c r="W1791" s="30">
        <f t="shared" ca="1" si="1097"/>
        <v>0.42602009998912094</v>
      </c>
      <c r="X1791" s="30">
        <f t="shared" ca="1" si="1097"/>
        <v>1.4131978415079183E-2</v>
      </c>
      <c r="Y1791" s="30">
        <f ca="1">IF(Riskregister!$E$6="",0,COUNTIF(BG$4:BG$53,"&lt;"&amp;W1791)*IF(X1791&lt;0.5,Riskregister!$K$6+(Riskregister!$L$6-Riskregister!$K$6)*SQRT(X1791/2),Riskregister!$L$6-(Riskregister!$L$6-Riskregister!$K$6)*SQRT((1-X1791)/2)))</f>
        <v>351306.98937071045</v>
      </c>
      <c r="Z1791" s="30">
        <f t="shared" ca="1" si="1098"/>
        <v>0.61573267246794139</v>
      </c>
      <c r="AA1791" s="30">
        <f t="shared" ca="1" si="1098"/>
        <v>0.41858699238944652</v>
      </c>
      <c r="AB1791" s="30">
        <f ca="1">IF(Riskregister!$E$7="",0,COUNTIF(BH$4:BH$53,"&lt;"&amp;Z1791)*IF(AA1791&lt;0.5,Riskregister!$K$7+(Riskregister!$L$7-Riskregister!$K$7)*SQRT(AA1791/2),Riskregister!$L$7-(Riskregister!$L$7-Riskregister!$K$7)*SQRT((1-AA1791)/2)))</f>
        <v>1470840.8499465152</v>
      </c>
      <c r="AC1791" s="30">
        <f t="shared" ca="1" si="1099"/>
        <v>0.21902733881416536</v>
      </c>
      <c r="AD1791" s="30">
        <f t="shared" ca="1" si="1099"/>
        <v>0.58782698294955371</v>
      </c>
      <c r="AE1791" s="30">
        <f ca="1">IF(Riskregister!$E$8="",0,COUNTIF(BI$4:BI$53,"&lt;"&amp;AC1791)*IF(AD1791&lt;0.5,Riskregister!$K$8+(Riskregister!$L$8-Riskregister!$K$8)*SQRT(AD1791/2),Riskregister!$L$8-(Riskregister!$L$8-Riskregister!$K$8)*SQRT((1-AD1791)/2)))</f>
        <v>2866352.6595704295</v>
      </c>
      <c r="AF1791" s="30">
        <f t="shared" ca="1" si="1100"/>
        <v>0.93834229033686201</v>
      </c>
      <c r="AG1791" s="30">
        <f t="shared" ca="1" si="1100"/>
        <v>0.22121833884006903</v>
      </c>
      <c r="AH1791" s="30">
        <f>IF(Riskregister!$E$9="",0,COUNTIF(BJ$4:BJ$53,"&lt;"&amp;AF1791)*IF(AG1791&lt;0.5,Riskregister!$K$9+(Riskregister!$L$9-Riskregister!$K$9)*SQRT(AG1791/2),Riskregister!$L$9-(Riskregister!$L$9-Riskregister!$K$9)*SQRT((1-AG1791)/2)))</f>
        <v>0</v>
      </c>
      <c r="AI1791" s="30">
        <f t="shared" ca="1" si="1101"/>
        <v>0.52775220861773775</v>
      </c>
      <c r="AJ1791" s="30">
        <f t="shared" ca="1" si="1101"/>
        <v>0.51404344617440911</v>
      </c>
      <c r="AK1791" s="30">
        <f>IF(Riskregister!$E$10="",0,COUNTIF(BK$4:BK$53,"&lt;"&amp;AI1791)*IF(AJ1791&lt;0.5,Riskregister!$K$10+(Riskregister!$L$10-Riskregister!$K$10)*SQRT(AJ1791/2),Riskregister!$L$10-(Riskregister!$L$10-Riskregister!$K$10)*SQRT((1-AJ1791)/2)))</f>
        <v>0</v>
      </c>
      <c r="AL1791" s="30">
        <f t="shared" ca="1" si="1102"/>
        <v>0.9591761708058858</v>
      </c>
      <c r="AM1791" s="30">
        <f t="shared" ca="1" si="1102"/>
        <v>0.34644732145387791</v>
      </c>
      <c r="AN1791" s="30">
        <f>IF(Riskregister!$E$11="",0,COUNTIF(BL$4:BL$53,"&lt;"&amp;AL1791)*IF(AM1791&lt;0.5,Riskregister!$K$11+(Riskregister!$L$11-Riskregister!$K$11)*SQRT(AM1791/2),Riskregister!$L$11-(Riskregister!$L$11-Riskregister!$K$11)*SQRT((1-AM1791)/2)))</f>
        <v>0</v>
      </c>
      <c r="AO1791" s="30">
        <f t="shared" ca="1" si="1103"/>
        <v>0.38655647606594712</v>
      </c>
      <c r="AP1791" s="30">
        <f t="shared" ca="1" si="1103"/>
        <v>0.62769834758378573</v>
      </c>
      <c r="AQ1791" s="30">
        <f>IF(Riskregister!$E$12="",0,COUNTIF(BM$4:BM$53,"&lt;"&amp;AO1791)*IF(AP1791&lt;0.5,Riskregister!$K$12+(Riskregister!$L$12-Riskregister!$K$12)*SQRT(AP1791/2),Riskregister!$L$12-(Riskregister!$L$12-Riskregister!$K$12)*SQRT((1-AP1791)/2)))</f>
        <v>0</v>
      </c>
      <c r="AR1791" s="30">
        <f t="shared" ca="1" si="1104"/>
        <v>0.43119095404769359</v>
      </c>
      <c r="AS1791" s="30">
        <f t="shared" ca="1" si="1104"/>
        <v>8.0110023902531635E-2</v>
      </c>
      <c r="AT1791" s="30">
        <f>IF(Riskregister!$E$13="",0,COUNTIF(BN$4:BN$53,"&lt;"&amp;AR1791)*IF(AS1791&lt;0.5,Riskregister!$K$13+(Riskregister!$L$13-Riskregister!$K$13)*SQRT(AS1791/2),Riskregister!$L$13-(Riskregister!$L$13-Riskregister!$K$13)*SQRT((1-AS1791)/2)))</f>
        <v>0</v>
      </c>
      <c r="AU1791" s="30">
        <f t="shared" ca="1" si="1105"/>
        <v>0.24771919507609907</v>
      </c>
      <c r="AV1791" s="30">
        <f t="shared" ca="1" si="1105"/>
        <v>2.6943560913324394E-2</v>
      </c>
      <c r="AW1791" s="30">
        <f>IF(Riskregister!$E$14="",0,COUNTIF(BO$4:BO$53,"&lt;"&amp;AU1791)*IF(AV1791&lt;0.5,Riskregister!$K$14+(Riskregister!$L$14-Riskregister!$K$14)*SQRT(AV1791/2),Riskregister!$L$14-(Riskregister!$L$14-Riskregister!$K$14)*SQRT((1-AV1791)/2)))</f>
        <v>0</v>
      </c>
      <c r="AX1791" s="30">
        <f t="shared" ca="1" si="1106"/>
        <v>7.9397353015046579E-2</v>
      </c>
      <c r="AY1791" s="30">
        <f t="shared" ca="1" si="1106"/>
        <v>0.73954976270833162</v>
      </c>
      <c r="AZ1791" s="30">
        <f>IF(Riskregister!$E$15="",0,COUNTIF(BP$4:BP$53,"&lt;"&amp;AX1791)*IF(AY1791&lt;0.5,Riskregister!$K$15+(Riskregister!$L$15-Riskregister!$K$15)*SQRT(AY1791/2),Riskregister!$L$15-(Riskregister!$L$15-Riskregister!$K$15)*SQRT((1-AY1791)/2)))</f>
        <v>0</v>
      </c>
      <c r="BA1791" s="30">
        <f t="shared" ca="1" si="1107"/>
        <v>0.7213451256238006</v>
      </c>
      <c r="BB1791" s="30">
        <f t="shared" ca="1" si="1107"/>
        <v>8.6565479145702562E-2</v>
      </c>
      <c r="BC1791" s="30">
        <f>IF(Riskregister!$E$16="",0,COUNTIF(BQ$4:BQ$53,"&lt;"&amp;BA1791)*IF(BB1791&lt;0.5,Riskregister!$K$16+(Riskregister!$L$16-Riskregister!$K$16)*SQRT(BB1791/2),Riskregister!$L$16-(Riskregister!$L$16-Riskregister!$K$16)*SQRT((1-BB1791)/2)))</f>
        <v>0</v>
      </c>
      <c r="BD1791" s="30">
        <f t="shared" ca="1" si="1071"/>
        <v>4688500.4988876553</v>
      </c>
    </row>
    <row r="1792" spans="20:56" x14ac:dyDescent="0.35">
      <c r="T1792" s="30">
        <f t="shared" ca="1" si="1096"/>
        <v>0.56383020091937797</v>
      </c>
      <c r="U1792" s="30">
        <f t="shared" ca="1" si="1096"/>
        <v>0.48806690984224121</v>
      </c>
      <c r="V1792" s="30">
        <f ca="1">IF(Riskregister!$E$5="",0,COUNTIF(BF$4:BF$53,"&lt;"&amp;T1792)*IF(U1792&lt;0.5,Riskregister!$K$5+(Riskregister!$L$5-Riskregister!$K$5)*SQRT(U1792/2),Riskregister!$L$5-(Riskregister!$L$5-Riskregister!$K$5)*SQRT((1-U1792)/2)))</f>
        <v>1489195.3632045272</v>
      </c>
      <c r="W1792" s="30">
        <f t="shared" ca="1" si="1097"/>
        <v>2.2662028088315522E-2</v>
      </c>
      <c r="X1792" s="30">
        <f t="shared" ca="1" si="1097"/>
        <v>0.38111327675475493</v>
      </c>
      <c r="Y1792" s="30">
        <f ca="1">IF(Riskregister!$E$6="",0,COUNTIF(BG$4:BG$53,"&lt;"&amp;W1792)*IF(X1792&lt;0.5,Riskregister!$K$6+(Riskregister!$L$6-Riskregister!$K$6)*SQRT(X1792/2),Riskregister!$L$6-(Riskregister!$L$6-Riskregister!$K$6)*SQRT((1-X1792)/2)))</f>
        <v>0</v>
      </c>
      <c r="Z1792" s="30">
        <f t="shared" ca="1" si="1098"/>
        <v>8.1595551995724769E-2</v>
      </c>
      <c r="AA1792" s="30">
        <f t="shared" ca="1" si="1098"/>
        <v>0.86437269282268747</v>
      </c>
      <c r="AB1792" s="30">
        <f ca="1">IF(Riskregister!$E$7="",0,COUNTIF(BH$4:BH$53,"&lt;"&amp;Z1792)*IF(AA1792&lt;0.5,Riskregister!$K$7+(Riskregister!$L$7-Riskregister!$K$7)*SQRT(AA1792/2),Riskregister!$L$7-(Riskregister!$L$7-Riskregister!$K$7)*SQRT((1-AA1792)/2)))</f>
        <v>926568.92444074037</v>
      </c>
      <c r="AC1792" s="30">
        <f t="shared" ca="1" si="1099"/>
        <v>0.9102162198152387</v>
      </c>
      <c r="AD1792" s="30">
        <f t="shared" ca="1" si="1099"/>
        <v>0.64425293024006203</v>
      </c>
      <c r="AE1792" s="30">
        <f ca="1">IF(Riskregister!$E$8="",0,COUNTIF(BI$4:BI$53,"&lt;"&amp;AC1792)*IF(AD1792&lt;0.5,Riskregister!$K$8+(Riskregister!$L$8-Riskregister!$K$8)*SQRT(AD1792/2),Riskregister!$L$8-(Riskregister!$L$8-Riskregister!$K$8)*SQRT((1-AD1792)/2)))</f>
        <v>15088861.839452401</v>
      </c>
      <c r="AF1792" s="30">
        <f t="shared" ca="1" si="1100"/>
        <v>0.17143752502246346</v>
      </c>
      <c r="AG1792" s="30">
        <f t="shared" ca="1" si="1100"/>
        <v>0.18317222983221038</v>
      </c>
      <c r="AH1792" s="30">
        <f>IF(Riskregister!$E$9="",0,COUNTIF(BJ$4:BJ$53,"&lt;"&amp;AF1792)*IF(AG1792&lt;0.5,Riskregister!$K$9+(Riskregister!$L$9-Riskregister!$K$9)*SQRT(AG1792/2),Riskregister!$L$9-(Riskregister!$L$9-Riskregister!$K$9)*SQRT((1-AG1792)/2)))</f>
        <v>0</v>
      </c>
      <c r="AI1792" s="30">
        <f t="shared" ca="1" si="1101"/>
        <v>0.95705353482043531</v>
      </c>
      <c r="AJ1792" s="30">
        <f t="shared" ca="1" si="1101"/>
        <v>0.84124661504971765</v>
      </c>
      <c r="AK1792" s="30">
        <f>IF(Riskregister!$E$10="",0,COUNTIF(BK$4:BK$53,"&lt;"&amp;AI1792)*IF(AJ1792&lt;0.5,Riskregister!$K$10+(Riskregister!$L$10-Riskregister!$K$10)*SQRT(AJ1792/2),Riskregister!$L$10-(Riskregister!$L$10-Riskregister!$K$10)*SQRT((1-AJ1792)/2)))</f>
        <v>0</v>
      </c>
      <c r="AL1792" s="30">
        <f t="shared" ca="1" si="1102"/>
        <v>0.22460132458397863</v>
      </c>
      <c r="AM1792" s="30">
        <f t="shared" ca="1" si="1102"/>
        <v>9.8965839323802762E-2</v>
      </c>
      <c r="AN1792" s="30">
        <f>IF(Riskregister!$E$11="",0,COUNTIF(BL$4:BL$53,"&lt;"&amp;AL1792)*IF(AM1792&lt;0.5,Riskregister!$K$11+(Riskregister!$L$11-Riskregister!$K$11)*SQRT(AM1792/2),Riskregister!$L$11-(Riskregister!$L$11-Riskregister!$K$11)*SQRT((1-AM1792)/2)))</f>
        <v>0</v>
      </c>
      <c r="AO1792" s="30">
        <f t="shared" ca="1" si="1103"/>
        <v>0.9584322670903711</v>
      </c>
      <c r="AP1792" s="30">
        <f t="shared" ca="1" si="1103"/>
        <v>0.53892643904537751</v>
      </c>
      <c r="AQ1792" s="30">
        <f>IF(Riskregister!$E$12="",0,COUNTIF(BM$4:BM$53,"&lt;"&amp;AO1792)*IF(AP1792&lt;0.5,Riskregister!$K$12+(Riskregister!$L$12-Riskregister!$K$12)*SQRT(AP1792/2),Riskregister!$L$12-(Riskregister!$L$12-Riskregister!$K$12)*SQRT((1-AP1792)/2)))</f>
        <v>0</v>
      </c>
      <c r="AR1792" s="30">
        <f t="shared" ca="1" si="1104"/>
        <v>0.48094750810247333</v>
      </c>
      <c r="AS1792" s="30">
        <f t="shared" ca="1" si="1104"/>
        <v>0.3585066984170987</v>
      </c>
      <c r="AT1792" s="30">
        <f>IF(Riskregister!$E$13="",0,COUNTIF(BN$4:BN$53,"&lt;"&amp;AR1792)*IF(AS1792&lt;0.5,Riskregister!$K$13+(Riskregister!$L$13-Riskregister!$K$13)*SQRT(AS1792/2),Riskregister!$L$13-(Riskregister!$L$13-Riskregister!$K$13)*SQRT((1-AS1792)/2)))</f>
        <v>0</v>
      </c>
      <c r="AU1792" s="30">
        <f t="shared" ca="1" si="1105"/>
        <v>0.98241042450573179</v>
      </c>
      <c r="AV1792" s="30">
        <f t="shared" ca="1" si="1105"/>
        <v>4.2394727869096149E-2</v>
      </c>
      <c r="AW1792" s="30">
        <f>IF(Riskregister!$E$14="",0,COUNTIF(BO$4:BO$53,"&lt;"&amp;AU1792)*IF(AV1792&lt;0.5,Riskregister!$K$14+(Riskregister!$L$14-Riskregister!$K$14)*SQRT(AV1792/2),Riskregister!$L$14-(Riskregister!$L$14-Riskregister!$K$14)*SQRT((1-AV1792)/2)))</f>
        <v>0</v>
      </c>
      <c r="AX1792" s="30">
        <f t="shared" ca="1" si="1106"/>
        <v>0.16705561108982681</v>
      </c>
      <c r="AY1792" s="30">
        <f t="shared" ca="1" si="1106"/>
        <v>0.90409382175247333</v>
      </c>
      <c r="AZ1792" s="30">
        <f>IF(Riskregister!$E$15="",0,COUNTIF(BP$4:BP$53,"&lt;"&amp;AX1792)*IF(AY1792&lt;0.5,Riskregister!$K$15+(Riskregister!$L$15-Riskregister!$K$15)*SQRT(AY1792/2),Riskregister!$L$15-(Riskregister!$L$15-Riskregister!$K$15)*SQRT((1-AY1792)/2)))</f>
        <v>0</v>
      </c>
      <c r="BA1792" s="30">
        <f t="shared" ca="1" si="1107"/>
        <v>2.8507420644516057E-2</v>
      </c>
      <c r="BB1792" s="30">
        <f t="shared" ca="1" si="1107"/>
        <v>0.12860852765392694</v>
      </c>
      <c r="BC1792" s="30">
        <f>IF(Riskregister!$E$16="",0,COUNTIF(BQ$4:BQ$53,"&lt;"&amp;BA1792)*IF(BB1792&lt;0.5,Riskregister!$K$16+(Riskregister!$L$16-Riskregister!$K$16)*SQRT(BB1792/2),Riskregister!$L$16-(Riskregister!$L$16-Riskregister!$K$16)*SQRT((1-BB1792)/2)))</f>
        <v>0</v>
      </c>
      <c r="BD1792" s="30">
        <f t="shared" ca="1" si="1071"/>
        <v>17504626.127097666</v>
      </c>
    </row>
    <row r="1793" spans="20:56" x14ac:dyDescent="0.35">
      <c r="T1793" s="30">
        <f t="shared" ca="1" si="1096"/>
        <v>0.85395294137697753</v>
      </c>
      <c r="U1793" s="30">
        <f t="shared" ca="1" si="1096"/>
        <v>0.73562703336743152</v>
      </c>
      <c r="V1793" s="30">
        <f ca="1">IF(Riskregister!$E$5="",0,COUNTIF(BF$4:BF$53,"&lt;"&amp;T1793)*IF(U1793&lt;0.5,Riskregister!$K$5+(Riskregister!$L$5-Riskregister!$K$5)*SQRT(U1793/2),Riskregister!$L$5-(Riskregister!$L$5-Riskregister!$K$5)*SQRT((1-U1793)/2)))</f>
        <v>2618348.6039455188</v>
      </c>
      <c r="W1793" s="30">
        <f t="shared" ca="1" si="1097"/>
        <v>0.37149297921258073</v>
      </c>
      <c r="X1793" s="30">
        <f t="shared" ca="1" si="1097"/>
        <v>0.24758028303313673</v>
      </c>
      <c r="Y1793" s="30">
        <f ca="1">IF(Riskregister!$E$6="",0,COUNTIF(BG$4:BG$53,"&lt;"&amp;W1793)*IF(X1793&lt;0.5,Riskregister!$K$6+(Riskregister!$L$6-Riskregister!$K$6)*SQRT(X1793/2),Riskregister!$L$6-(Riskregister!$L$6-Riskregister!$K$6)*SQRT((1-X1793)/2)))</f>
        <v>833308.81765034783</v>
      </c>
      <c r="Z1793" s="30">
        <f t="shared" ca="1" si="1098"/>
        <v>0.19078251286948134</v>
      </c>
      <c r="AA1793" s="30">
        <f t="shared" ca="1" si="1098"/>
        <v>0.61412530101168827</v>
      </c>
      <c r="AB1793" s="30">
        <f ca="1">IF(Riskregister!$E$7="",0,COUNTIF(BH$4:BH$53,"&lt;"&amp;Z1793)*IF(AA1793&lt;0.5,Riskregister!$K$7+(Riskregister!$L$7-Riskregister!$K$7)*SQRT(AA1793/2),Riskregister!$L$7-(Riskregister!$L$7-Riskregister!$K$7)*SQRT((1-AA1793)/2)))</f>
        <v>985055.12034935562</v>
      </c>
      <c r="AC1793" s="30">
        <f t="shared" ca="1" si="1099"/>
        <v>0.73880301072689258</v>
      </c>
      <c r="AD1793" s="30">
        <f t="shared" ca="1" si="1099"/>
        <v>0.97885902358171029</v>
      </c>
      <c r="AE1793" s="30">
        <f ca="1">IF(Riskregister!$E$8="",0,COUNTIF(BI$4:BI$53,"&lt;"&amp;AC1793)*IF(AD1793&lt;0.5,Riskregister!$K$8+(Riskregister!$L$8-Riskregister!$K$8)*SQRT(AD1793/2),Riskregister!$L$8-(Riskregister!$L$8-Riskregister!$K$8)*SQRT((1-AD1793)/2)))</f>
        <v>18067117.863748502</v>
      </c>
      <c r="AF1793" s="30">
        <f t="shared" ca="1" si="1100"/>
        <v>0.57152772199003266</v>
      </c>
      <c r="AG1793" s="30">
        <f t="shared" ca="1" si="1100"/>
        <v>0.78839464423940786</v>
      </c>
      <c r="AH1793" s="30">
        <f>IF(Riskregister!$E$9="",0,COUNTIF(BJ$4:BJ$53,"&lt;"&amp;AF1793)*IF(AG1793&lt;0.5,Riskregister!$K$9+(Riskregister!$L$9-Riskregister!$K$9)*SQRT(AG1793/2),Riskregister!$L$9-(Riskregister!$L$9-Riskregister!$K$9)*SQRT((1-AG1793)/2)))</f>
        <v>0</v>
      </c>
      <c r="AI1793" s="30">
        <f t="shared" ca="1" si="1101"/>
        <v>0.88366139625054729</v>
      </c>
      <c r="AJ1793" s="30">
        <f t="shared" ca="1" si="1101"/>
        <v>8.9985872725542704E-2</v>
      </c>
      <c r="AK1793" s="30">
        <f>IF(Riskregister!$E$10="",0,COUNTIF(BK$4:BK$53,"&lt;"&amp;AI1793)*IF(AJ1793&lt;0.5,Riskregister!$K$10+(Riskregister!$L$10-Riskregister!$K$10)*SQRT(AJ1793/2),Riskregister!$L$10-(Riskregister!$L$10-Riskregister!$K$10)*SQRT((1-AJ1793)/2)))</f>
        <v>0</v>
      </c>
      <c r="AL1793" s="30">
        <f t="shared" ca="1" si="1102"/>
        <v>0.55963749067411861</v>
      </c>
      <c r="AM1793" s="30">
        <f t="shared" ca="1" si="1102"/>
        <v>0.37964058178502103</v>
      </c>
      <c r="AN1793" s="30">
        <f>IF(Riskregister!$E$11="",0,COUNTIF(BL$4:BL$53,"&lt;"&amp;AL1793)*IF(AM1793&lt;0.5,Riskregister!$K$11+(Riskregister!$L$11-Riskregister!$K$11)*SQRT(AM1793/2),Riskregister!$L$11-(Riskregister!$L$11-Riskregister!$K$11)*SQRT((1-AM1793)/2)))</f>
        <v>0</v>
      </c>
      <c r="AO1793" s="30">
        <f t="shared" ca="1" si="1103"/>
        <v>0.67159803751955849</v>
      </c>
      <c r="AP1793" s="30">
        <f t="shared" ca="1" si="1103"/>
        <v>0.12821665699402718</v>
      </c>
      <c r="AQ1793" s="30">
        <f>IF(Riskregister!$E$12="",0,COUNTIF(BM$4:BM$53,"&lt;"&amp;AO1793)*IF(AP1793&lt;0.5,Riskregister!$K$12+(Riskregister!$L$12-Riskregister!$K$12)*SQRT(AP1793/2),Riskregister!$L$12-(Riskregister!$L$12-Riskregister!$K$12)*SQRT((1-AP1793)/2)))</f>
        <v>0</v>
      </c>
      <c r="AR1793" s="30">
        <f t="shared" ca="1" si="1104"/>
        <v>0.12259790164657391</v>
      </c>
      <c r="AS1793" s="30">
        <f t="shared" ca="1" si="1104"/>
        <v>0.15211956653426983</v>
      </c>
      <c r="AT1793" s="30">
        <f>IF(Riskregister!$E$13="",0,COUNTIF(BN$4:BN$53,"&lt;"&amp;AR1793)*IF(AS1793&lt;0.5,Riskregister!$K$13+(Riskregister!$L$13-Riskregister!$K$13)*SQRT(AS1793/2),Riskregister!$L$13-(Riskregister!$L$13-Riskregister!$K$13)*SQRT((1-AS1793)/2)))</f>
        <v>0</v>
      </c>
      <c r="AU1793" s="30">
        <f t="shared" ca="1" si="1105"/>
        <v>2.2172263403195669E-2</v>
      </c>
      <c r="AV1793" s="30">
        <f t="shared" ca="1" si="1105"/>
        <v>7.3631448764306273E-2</v>
      </c>
      <c r="AW1793" s="30">
        <f>IF(Riskregister!$E$14="",0,COUNTIF(BO$4:BO$53,"&lt;"&amp;AU1793)*IF(AV1793&lt;0.5,Riskregister!$K$14+(Riskregister!$L$14-Riskregister!$K$14)*SQRT(AV1793/2),Riskregister!$L$14-(Riskregister!$L$14-Riskregister!$K$14)*SQRT((1-AV1793)/2)))</f>
        <v>0</v>
      </c>
      <c r="AX1793" s="30">
        <f t="shared" ca="1" si="1106"/>
        <v>0.96152007593674071</v>
      </c>
      <c r="AY1793" s="30">
        <f t="shared" ca="1" si="1106"/>
        <v>0.31613329164481974</v>
      </c>
      <c r="AZ1793" s="30">
        <f>IF(Riskregister!$E$15="",0,COUNTIF(BP$4:BP$53,"&lt;"&amp;AX1793)*IF(AY1793&lt;0.5,Riskregister!$K$15+(Riskregister!$L$15-Riskregister!$K$15)*SQRT(AY1793/2),Riskregister!$L$15-(Riskregister!$L$15-Riskregister!$K$15)*SQRT((1-AY1793)/2)))</f>
        <v>0</v>
      </c>
      <c r="BA1793" s="30">
        <f t="shared" ca="1" si="1107"/>
        <v>0.97890734524083278</v>
      </c>
      <c r="BB1793" s="30">
        <f t="shared" ca="1" si="1107"/>
        <v>0.31432594760487786</v>
      </c>
      <c r="BC1793" s="30">
        <f>IF(Riskregister!$E$16="",0,COUNTIF(BQ$4:BQ$53,"&lt;"&amp;BA1793)*IF(BB1793&lt;0.5,Riskregister!$K$16+(Riskregister!$L$16-Riskregister!$K$16)*SQRT(BB1793/2),Riskregister!$L$16-(Riskregister!$L$16-Riskregister!$K$16)*SQRT((1-BB1793)/2)))</f>
        <v>0</v>
      </c>
      <c r="BD1793" s="30">
        <f t="shared" ca="1" si="1071"/>
        <v>22503830.405693725</v>
      </c>
    </row>
    <row r="1794" spans="20:56" x14ac:dyDescent="0.35">
      <c r="T1794" s="30">
        <f t="shared" ca="1" si="1096"/>
        <v>0.12167194217611199</v>
      </c>
      <c r="U1794" s="30">
        <f t="shared" ca="1" si="1096"/>
        <v>0.76929394111842231</v>
      </c>
      <c r="V1794" s="30">
        <f ca="1">IF(Riskregister!$E$5="",0,COUNTIF(BF$4:BF$53,"&lt;"&amp;T1794)*IF(U1794&lt;0.5,Riskregister!$K$5+(Riskregister!$L$5-Riskregister!$K$5)*SQRT(U1794/2),Riskregister!$L$5-(Riskregister!$L$5-Riskregister!$K$5)*SQRT((1-U1794)/2)))</f>
        <v>447163.52378519147</v>
      </c>
      <c r="W1794" s="30">
        <f t="shared" ca="1" si="1097"/>
        <v>0.14327042078750984</v>
      </c>
      <c r="X1794" s="30">
        <f t="shared" ca="1" si="1097"/>
        <v>0.21460601785232936</v>
      </c>
      <c r="Y1794" s="30">
        <f ca="1">IF(Riskregister!$E$6="",0,COUNTIF(BG$4:BG$53,"&lt;"&amp;W1794)*IF(X1794&lt;0.5,Riskregister!$K$6+(Riskregister!$L$6-Riskregister!$K$6)*SQRT(X1794/2),Riskregister!$L$6-(Riskregister!$L$6-Riskregister!$K$6)*SQRT((1-X1794)/2)))</f>
        <v>0</v>
      </c>
      <c r="Z1794" s="30">
        <f t="shared" ca="1" si="1098"/>
        <v>0.47720031898490178</v>
      </c>
      <c r="AA1794" s="30">
        <f t="shared" ca="1" si="1098"/>
        <v>0.67856294827120256</v>
      </c>
      <c r="AB1794" s="30">
        <f ca="1">IF(Riskregister!$E$7="",0,COUNTIF(BH$4:BH$53,"&lt;"&amp;Z1794)*IF(AA1794&lt;0.5,Riskregister!$K$7+(Riskregister!$L$7-Riskregister!$K$7)*SQRT(AA1794/2),Riskregister!$L$7-(Riskregister!$L$7-Riskregister!$K$7)*SQRT((1-AA1794)/2)))</f>
        <v>1558115.9824168186</v>
      </c>
      <c r="AC1794" s="30">
        <f t="shared" ca="1" si="1099"/>
        <v>0.63025681026442326</v>
      </c>
      <c r="AD1794" s="30">
        <f t="shared" ca="1" si="1099"/>
        <v>0.20224348972004813</v>
      </c>
      <c r="AE1794" s="30">
        <f ca="1">IF(Riskregister!$E$8="",0,COUNTIF(BI$4:BI$53,"&lt;"&amp;AC1794)*IF(AD1794&lt;0.5,Riskregister!$K$8+(Riskregister!$L$8-Riskregister!$K$8)*SQRT(AD1794/2),Riskregister!$L$8-(Riskregister!$L$8-Riskregister!$K$8)*SQRT((1-AD1794)/2)))</f>
        <v>5383750.0036934912</v>
      </c>
      <c r="AF1794" s="30">
        <f t="shared" ca="1" si="1100"/>
        <v>0.6662263922712004</v>
      </c>
      <c r="AG1794" s="30">
        <f t="shared" ca="1" si="1100"/>
        <v>0.39212695850808543</v>
      </c>
      <c r="AH1794" s="30">
        <f>IF(Riskregister!$E$9="",0,COUNTIF(BJ$4:BJ$53,"&lt;"&amp;AF1794)*IF(AG1794&lt;0.5,Riskregister!$K$9+(Riskregister!$L$9-Riskregister!$K$9)*SQRT(AG1794/2),Riskregister!$L$9-(Riskregister!$L$9-Riskregister!$K$9)*SQRT((1-AG1794)/2)))</f>
        <v>0</v>
      </c>
      <c r="AI1794" s="30">
        <f t="shared" ca="1" si="1101"/>
        <v>0.69520187146195733</v>
      </c>
      <c r="AJ1794" s="30">
        <f t="shared" ca="1" si="1101"/>
        <v>0.34489718827801152</v>
      </c>
      <c r="AK1794" s="30">
        <f>IF(Riskregister!$E$10="",0,COUNTIF(BK$4:BK$53,"&lt;"&amp;AI1794)*IF(AJ1794&lt;0.5,Riskregister!$K$10+(Riskregister!$L$10-Riskregister!$K$10)*SQRT(AJ1794/2),Riskregister!$L$10-(Riskregister!$L$10-Riskregister!$K$10)*SQRT((1-AJ1794)/2)))</f>
        <v>0</v>
      </c>
      <c r="AL1794" s="30">
        <f t="shared" ca="1" si="1102"/>
        <v>0.90508992511549002</v>
      </c>
      <c r="AM1794" s="30">
        <f t="shared" ca="1" si="1102"/>
        <v>0.25316391288813045</v>
      </c>
      <c r="AN1794" s="30">
        <f>IF(Riskregister!$E$11="",0,COUNTIF(BL$4:BL$53,"&lt;"&amp;AL1794)*IF(AM1794&lt;0.5,Riskregister!$K$11+(Riskregister!$L$11-Riskregister!$K$11)*SQRT(AM1794/2),Riskregister!$L$11-(Riskregister!$L$11-Riskregister!$K$11)*SQRT((1-AM1794)/2)))</f>
        <v>0</v>
      </c>
      <c r="AO1794" s="30">
        <f t="shared" ca="1" si="1103"/>
        <v>5.3916463451627261E-2</v>
      </c>
      <c r="AP1794" s="30">
        <f t="shared" ca="1" si="1103"/>
        <v>0.47606332149004149</v>
      </c>
      <c r="AQ1794" s="30">
        <f>IF(Riskregister!$E$12="",0,COUNTIF(BM$4:BM$53,"&lt;"&amp;AO1794)*IF(AP1794&lt;0.5,Riskregister!$K$12+(Riskregister!$L$12-Riskregister!$K$12)*SQRT(AP1794/2),Riskregister!$L$12-(Riskregister!$L$12-Riskregister!$K$12)*SQRT((1-AP1794)/2)))</f>
        <v>0</v>
      </c>
      <c r="AR1794" s="30">
        <f t="shared" ca="1" si="1104"/>
        <v>0.7414924544510737</v>
      </c>
      <c r="AS1794" s="30">
        <f t="shared" ca="1" si="1104"/>
        <v>0.27618668612432185</v>
      </c>
      <c r="AT1794" s="30">
        <f>IF(Riskregister!$E$13="",0,COUNTIF(BN$4:BN$53,"&lt;"&amp;AR1794)*IF(AS1794&lt;0.5,Riskregister!$K$13+(Riskregister!$L$13-Riskregister!$K$13)*SQRT(AS1794/2),Riskregister!$L$13-(Riskregister!$L$13-Riskregister!$K$13)*SQRT((1-AS1794)/2)))</f>
        <v>0</v>
      </c>
      <c r="AU1794" s="30">
        <f t="shared" ca="1" si="1105"/>
        <v>3.794607053943444E-2</v>
      </c>
      <c r="AV1794" s="30">
        <f t="shared" ca="1" si="1105"/>
        <v>0.9631353718582909</v>
      </c>
      <c r="AW1794" s="30">
        <f>IF(Riskregister!$E$14="",0,COUNTIF(BO$4:BO$53,"&lt;"&amp;AU1794)*IF(AV1794&lt;0.5,Riskregister!$K$14+(Riskregister!$L$14-Riskregister!$K$14)*SQRT(AV1794/2),Riskregister!$L$14-(Riskregister!$L$14-Riskregister!$K$14)*SQRT((1-AV1794)/2)))</f>
        <v>0</v>
      </c>
      <c r="AX1794" s="30">
        <f t="shared" ca="1" si="1106"/>
        <v>7.2868785940630842E-2</v>
      </c>
      <c r="AY1794" s="30">
        <f t="shared" ca="1" si="1106"/>
        <v>0.29874176694430599</v>
      </c>
      <c r="AZ1794" s="30">
        <f>IF(Riskregister!$E$15="",0,COUNTIF(BP$4:BP$53,"&lt;"&amp;AX1794)*IF(AY1794&lt;0.5,Riskregister!$K$15+(Riskregister!$L$15-Riskregister!$K$15)*SQRT(AY1794/2),Riskregister!$L$15-(Riskregister!$L$15-Riskregister!$K$15)*SQRT((1-AY1794)/2)))</f>
        <v>0</v>
      </c>
      <c r="BA1794" s="30">
        <f t="shared" ca="1" si="1107"/>
        <v>0.8442346499787462</v>
      </c>
      <c r="BB1794" s="30">
        <f t="shared" ca="1" si="1107"/>
        <v>0.38059242983163721</v>
      </c>
      <c r="BC1794" s="30">
        <f>IF(Riskregister!$E$16="",0,COUNTIF(BQ$4:BQ$53,"&lt;"&amp;BA1794)*IF(BB1794&lt;0.5,Riskregister!$K$16+(Riskregister!$L$16-Riskregister!$K$16)*SQRT(BB1794/2),Riskregister!$L$16-(Riskregister!$L$16-Riskregister!$K$16)*SQRT((1-BB1794)/2)))</f>
        <v>0</v>
      </c>
      <c r="BD1794" s="30">
        <f t="shared" ca="1" si="1071"/>
        <v>7389029.5098955017</v>
      </c>
    </row>
    <row r="1795" spans="20:56" x14ac:dyDescent="0.35">
      <c r="T1795" s="30">
        <f t="shared" ca="1" si="1096"/>
        <v>0.75599916401571976</v>
      </c>
      <c r="U1795" s="30">
        <f t="shared" ca="1" si="1096"/>
        <v>1.3987793492116651E-2</v>
      </c>
      <c r="V1795" s="30">
        <f ca="1">IF(Riskregister!$E$5="",0,COUNTIF(BF$4:BF$53,"&lt;"&amp;T1795)*IF(U1795&lt;0.5,Riskregister!$K$5+(Riskregister!$L$5-Riskregister!$K$5)*SQRT(U1795/2),Riskregister!$L$5-(Riskregister!$L$5-Riskregister!$K$5)*SQRT((1-U1795)/2)))</f>
        <v>938166.42175723123</v>
      </c>
      <c r="W1795" s="30">
        <f t="shared" ca="1" si="1097"/>
        <v>0.37191285428673759</v>
      </c>
      <c r="X1795" s="30">
        <f t="shared" ca="1" si="1097"/>
        <v>0.61821846604070763</v>
      </c>
      <c r="Y1795" s="30">
        <f ca="1">IF(Riskregister!$E$6="",0,COUNTIF(BG$4:BG$53,"&lt;"&amp;W1795)*IF(X1795&lt;0.5,Riskregister!$K$6+(Riskregister!$L$6-Riskregister!$K$6)*SQRT(X1795/2),Riskregister!$L$6-(Riskregister!$L$6-Riskregister!$K$6)*SQRT((1-X1795)/2)))</f>
        <v>1213561.1371415744</v>
      </c>
      <c r="Z1795" s="30">
        <f t="shared" ca="1" si="1098"/>
        <v>0.65997044658975401</v>
      </c>
      <c r="AA1795" s="30">
        <f t="shared" ca="1" si="1098"/>
        <v>0.40485584719635448</v>
      </c>
      <c r="AB1795" s="30">
        <f ca="1">IF(Riskregister!$E$7="",0,COUNTIF(BH$4:BH$53,"&lt;"&amp;Z1795)*IF(AA1795&lt;0.5,Riskregister!$K$7+(Riskregister!$L$7-Riskregister!$K$7)*SQRT(AA1795/2),Riskregister!$L$7-(Riskregister!$L$7-Riskregister!$K$7)*SQRT((1-AA1795)/2)))</f>
        <v>1452303.774554936</v>
      </c>
      <c r="AC1795" s="30">
        <f t="shared" ca="1" si="1099"/>
        <v>0.86165721136834794</v>
      </c>
      <c r="AD1795" s="30">
        <f t="shared" ca="1" si="1099"/>
        <v>0.27475962867268022</v>
      </c>
      <c r="AE1795" s="30">
        <f ca="1">IF(Riskregister!$E$8="",0,COUNTIF(BI$4:BI$53,"&lt;"&amp;AC1795)*IF(AD1795&lt;0.5,Riskregister!$K$8+(Riskregister!$L$8-Riskregister!$K$8)*SQRT(AD1795/2),Riskregister!$L$8-(Riskregister!$L$8-Riskregister!$K$8)*SQRT((1-AD1795)/2)))</f>
        <v>10210224.019348975</v>
      </c>
      <c r="AF1795" s="30">
        <f t="shared" ca="1" si="1100"/>
        <v>0.4705022597255557</v>
      </c>
      <c r="AG1795" s="30">
        <f t="shared" ca="1" si="1100"/>
        <v>0.43322879431337802</v>
      </c>
      <c r="AH1795" s="30">
        <f>IF(Riskregister!$E$9="",0,COUNTIF(BJ$4:BJ$53,"&lt;"&amp;AF1795)*IF(AG1795&lt;0.5,Riskregister!$K$9+(Riskregister!$L$9-Riskregister!$K$9)*SQRT(AG1795/2),Riskregister!$L$9-(Riskregister!$L$9-Riskregister!$K$9)*SQRT((1-AG1795)/2)))</f>
        <v>0</v>
      </c>
      <c r="AI1795" s="30">
        <f t="shared" ca="1" si="1101"/>
        <v>0.81497970095866668</v>
      </c>
      <c r="AJ1795" s="30">
        <f t="shared" ca="1" si="1101"/>
        <v>0.8601119260728427</v>
      </c>
      <c r="AK1795" s="30">
        <f>IF(Riskregister!$E$10="",0,COUNTIF(BK$4:BK$53,"&lt;"&amp;AI1795)*IF(AJ1795&lt;0.5,Riskregister!$K$10+(Riskregister!$L$10-Riskregister!$K$10)*SQRT(AJ1795/2),Riskregister!$L$10-(Riskregister!$L$10-Riskregister!$K$10)*SQRT((1-AJ1795)/2)))</f>
        <v>0</v>
      </c>
      <c r="AL1795" s="30">
        <f t="shared" ca="1" si="1102"/>
        <v>0.17090018403975782</v>
      </c>
      <c r="AM1795" s="30">
        <f t="shared" ca="1" si="1102"/>
        <v>0.91474688876094945</v>
      </c>
      <c r="AN1795" s="30">
        <f>IF(Riskregister!$E$11="",0,COUNTIF(BL$4:BL$53,"&lt;"&amp;AL1795)*IF(AM1795&lt;0.5,Riskregister!$K$11+(Riskregister!$L$11-Riskregister!$K$11)*SQRT(AM1795/2),Riskregister!$L$11-(Riskregister!$L$11-Riskregister!$K$11)*SQRT((1-AM1795)/2)))</f>
        <v>0</v>
      </c>
      <c r="AO1795" s="30">
        <f t="shared" ca="1" si="1103"/>
        <v>0.72968179674726219</v>
      </c>
      <c r="AP1795" s="30">
        <f t="shared" ca="1" si="1103"/>
        <v>0.17496362267001964</v>
      </c>
      <c r="AQ1795" s="30">
        <f>IF(Riskregister!$E$12="",0,COUNTIF(BM$4:BM$53,"&lt;"&amp;AO1795)*IF(AP1795&lt;0.5,Riskregister!$K$12+(Riskregister!$L$12-Riskregister!$K$12)*SQRT(AP1795/2),Riskregister!$L$12-(Riskregister!$L$12-Riskregister!$K$12)*SQRT((1-AP1795)/2)))</f>
        <v>0</v>
      </c>
      <c r="AR1795" s="30">
        <f t="shared" ca="1" si="1104"/>
        <v>0.33836374112728962</v>
      </c>
      <c r="AS1795" s="30">
        <f t="shared" ca="1" si="1104"/>
        <v>0.31647438832735386</v>
      </c>
      <c r="AT1795" s="30">
        <f>IF(Riskregister!$E$13="",0,COUNTIF(BN$4:BN$53,"&lt;"&amp;AR1795)*IF(AS1795&lt;0.5,Riskregister!$K$13+(Riskregister!$L$13-Riskregister!$K$13)*SQRT(AS1795/2),Riskregister!$L$13-(Riskregister!$L$13-Riskregister!$K$13)*SQRT((1-AS1795)/2)))</f>
        <v>0</v>
      </c>
      <c r="AU1795" s="30">
        <f t="shared" ca="1" si="1105"/>
        <v>0.22180883530356466</v>
      </c>
      <c r="AV1795" s="30">
        <f t="shared" ca="1" si="1105"/>
        <v>0.12058162856956467</v>
      </c>
      <c r="AW1795" s="30">
        <f>IF(Riskregister!$E$14="",0,COUNTIF(BO$4:BO$53,"&lt;"&amp;AU1795)*IF(AV1795&lt;0.5,Riskregister!$K$14+(Riskregister!$L$14-Riskregister!$K$14)*SQRT(AV1795/2),Riskregister!$L$14-(Riskregister!$L$14-Riskregister!$K$14)*SQRT((1-AV1795)/2)))</f>
        <v>0</v>
      </c>
      <c r="AX1795" s="30">
        <f t="shared" ca="1" si="1106"/>
        <v>7.4626363733747203E-2</v>
      </c>
      <c r="AY1795" s="30">
        <f t="shared" ca="1" si="1106"/>
        <v>0.14827875784481948</v>
      </c>
      <c r="AZ1795" s="30">
        <f>IF(Riskregister!$E$15="",0,COUNTIF(BP$4:BP$53,"&lt;"&amp;AX1795)*IF(AY1795&lt;0.5,Riskregister!$K$15+(Riskregister!$L$15-Riskregister!$K$15)*SQRT(AY1795/2),Riskregister!$L$15-(Riskregister!$L$15-Riskregister!$K$15)*SQRT((1-AY1795)/2)))</f>
        <v>0</v>
      </c>
      <c r="BA1795" s="30">
        <f t="shared" ca="1" si="1107"/>
        <v>0.35453154872930537</v>
      </c>
      <c r="BB1795" s="30">
        <f t="shared" ca="1" si="1107"/>
        <v>0.58834655960743665</v>
      </c>
      <c r="BC1795" s="30">
        <f>IF(Riskregister!$E$16="",0,COUNTIF(BQ$4:BQ$53,"&lt;"&amp;BA1795)*IF(BB1795&lt;0.5,Riskregister!$K$16+(Riskregister!$L$16-Riskregister!$K$16)*SQRT(BB1795/2),Riskregister!$L$16-(Riskregister!$L$16-Riskregister!$K$16)*SQRT((1-BB1795)/2)))</f>
        <v>0</v>
      </c>
      <c r="BD1795" s="30">
        <f t="shared" ca="1" si="1071"/>
        <v>13814255.352802716</v>
      </c>
    </row>
    <row r="1796" spans="20:56" x14ac:dyDescent="0.35">
      <c r="T1796" s="30">
        <f t="shared" ca="1" si="1096"/>
        <v>0.47898506214889813</v>
      </c>
      <c r="U1796" s="30">
        <f t="shared" ca="1" si="1096"/>
        <v>0.52560420184979539</v>
      </c>
      <c r="V1796" s="30">
        <f ca="1">IF(Riskregister!$E$5="",0,COUNTIF(BF$4:BF$53,"&lt;"&amp;T1796)*IF(U1796&lt;0.5,Riskregister!$K$5+(Riskregister!$L$5-Riskregister!$K$5)*SQRT(U1796/2),Riskregister!$L$5-(Riskregister!$L$5-Riskregister!$K$5)*SQRT((1-U1796)/2)))</f>
        <v>1142509.946033878</v>
      </c>
      <c r="W1796" s="30">
        <f t="shared" ca="1" si="1097"/>
        <v>0.12524860951621142</v>
      </c>
      <c r="X1796" s="30">
        <f t="shared" ca="1" si="1097"/>
        <v>0.46017994425805286</v>
      </c>
      <c r="Y1796" s="30">
        <f ca="1">IF(Riskregister!$E$6="",0,COUNTIF(BG$4:BG$53,"&lt;"&amp;W1796)*IF(X1796&lt;0.5,Riskregister!$K$6+(Riskregister!$L$6-Riskregister!$K$6)*SQRT(X1796/2),Riskregister!$L$6-(Riskregister!$L$6-Riskregister!$K$6)*SQRT((1-X1796)/2)))</f>
        <v>0</v>
      </c>
      <c r="Z1796" s="30">
        <f t="shared" ca="1" si="1098"/>
        <v>5.8350493519302105E-2</v>
      </c>
      <c r="AA1796" s="30">
        <f t="shared" ca="1" si="1098"/>
        <v>0.94617879619411605</v>
      </c>
      <c r="AB1796" s="30">
        <f ca="1">IF(Riskregister!$E$7="",0,COUNTIF(BH$4:BH$53,"&lt;"&amp;Z1796)*IF(AA1796&lt;0.5,Riskregister!$K$7+(Riskregister!$L$7-Riskregister!$K$7)*SQRT(AA1796/2),Riskregister!$L$7-(Riskregister!$L$7-Riskregister!$K$7)*SQRT((1-AA1796)/2)))</f>
        <v>1027753.2624460089</v>
      </c>
      <c r="AC1796" s="30">
        <f t="shared" ca="1" si="1099"/>
        <v>0.93201692494286748</v>
      </c>
      <c r="AD1796" s="30">
        <f t="shared" ca="1" si="1099"/>
        <v>0.65391712718772377</v>
      </c>
      <c r="AE1796" s="30">
        <f ca="1">IF(Riskregister!$E$8="",0,COUNTIF(BI$4:BI$53,"&lt;"&amp;AC1796)*IF(AD1796&lt;0.5,Riskregister!$K$8+(Riskregister!$L$8-Riskregister!$K$8)*SQRT(AD1796/2),Riskregister!$L$8-(Riskregister!$L$8-Riskregister!$K$8)*SQRT((1-AD1796)/2)))</f>
        <v>15224411.360164044</v>
      </c>
      <c r="AF1796" s="30">
        <f t="shared" ca="1" si="1100"/>
        <v>0.40611694416004218</v>
      </c>
      <c r="AG1796" s="30">
        <f t="shared" ca="1" si="1100"/>
        <v>6.4513421223284517E-2</v>
      </c>
      <c r="AH1796" s="30">
        <f>IF(Riskregister!$E$9="",0,COUNTIF(BJ$4:BJ$53,"&lt;"&amp;AF1796)*IF(AG1796&lt;0.5,Riskregister!$K$9+(Riskregister!$L$9-Riskregister!$K$9)*SQRT(AG1796/2),Riskregister!$L$9-(Riskregister!$L$9-Riskregister!$K$9)*SQRT((1-AG1796)/2)))</f>
        <v>0</v>
      </c>
      <c r="AI1796" s="30">
        <f t="shared" ca="1" si="1101"/>
        <v>0.30513986401284976</v>
      </c>
      <c r="AJ1796" s="30">
        <f t="shared" ca="1" si="1101"/>
        <v>0.95026212625695861</v>
      </c>
      <c r="AK1796" s="30">
        <f>IF(Riskregister!$E$10="",0,COUNTIF(BK$4:BK$53,"&lt;"&amp;AI1796)*IF(AJ1796&lt;0.5,Riskregister!$K$10+(Riskregister!$L$10-Riskregister!$K$10)*SQRT(AJ1796/2),Riskregister!$L$10-(Riskregister!$L$10-Riskregister!$K$10)*SQRT((1-AJ1796)/2)))</f>
        <v>0</v>
      </c>
      <c r="AL1796" s="30">
        <f t="shared" ca="1" si="1102"/>
        <v>0.41795930766583922</v>
      </c>
      <c r="AM1796" s="30">
        <f t="shared" ca="1" si="1102"/>
        <v>0.69267727201098017</v>
      </c>
      <c r="AN1796" s="30">
        <f>IF(Riskregister!$E$11="",0,COUNTIF(BL$4:BL$53,"&lt;"&amp;AL1796)*IF(AM1796&lt;0.5,Riskregister!$K$11+(Riskregister!$L$11-Riskregister!$K$11)*SQRT(AM1796/2),Riskregister!$L$11-(Riskregister!$L$11-Riskregister!$K$11)*SQRT((1-AM1796)/2)))</f>
        <v>0</v>
      </c>
      <c r="AO1796" s="30">
        <f t="shared" ca="1" si="1103"/>
        <v>0.67275226317767978</v>
      </c>
      <c r="AP1796" s="30">
        <f t="shared" ca="1" si="1103"/>
        <v>0.22374617333486768</v>
      </c>
      <c r="AQ1796" s="30">
        <f>IF(Riskregister!$E$12="",0,COUNTIF(BM$4:BM$53,"&lt;"&amp;AO1796)*IF(AP1796&lt;0.5,Riskregister!$K$12+(Riskregister!$L$12-Riskregister!$K$12)*SQRT(AP1796/2),Riskregister!$L$12-(Riskregister!$L$12-Riskregister!$K$12)*SQRT((1-AP1796)/2)))</f>
        <v>0</v>
      </c>
      <c r="AR1796" s="30">
        <f t="shared" ca="1" si="1104"/>
        <v>0.4522693045841496</v>
      </c>
      <c r="AS1796" s="30">
        <f t="shared" ca="1" si="1104"/>
        <v>0.43898767333149658</v>
      </c>
      <c r="AT1796" s="30">
        <f>IF(Riskregister!$E$13="",0,COUNTIF(BN$4:BN$53,"&lt;"&amp;AR1796)*IF(AS1796&lt;0.5,Riskregister!$K$13+(Riskregister!$L$13-Riskregister!$K$13)*SQRT(AS1796/2),Riskregister!$L$13-(Riskregister!$L$13-Riskregister!$K$13)*SQRT((1-AS1796)/2)))</f>
        <v>0</v>
      </c>
      <c r="AU1796" s="30">
        <f t="shared" ca="1" si="1105"/>
        <v>0.19051928465996693</v>
      </c>
      <c r="AV1796" s="30">
        <f t="shared" ca="1" si="1105"/>
        <v>9.7752400221139402E-3</v>
      </c>
      <c r="AW1796" s="30">
        <f>IF(Riskregister!$E$14="",0,COUNTIF(BO$4:BO$53,"&lt;"&amp;AU1796)*IF(AV1796&lt;0.5,Riskregister!$K$14+(Riskregister!$L$14-Riskregister!$K$14)*SQRT(AV1796/2),Riskregister!$L$14-(Riskregister!$L$14-Riskregister!$K$14)*SQRT((1-AV1796)/2)))</f>
        <v>0</v>
      </c>
      <c r="AX1796" s="30">
        <f t="shared" ca="1" si="1106"/>
        <v>0.21352159163874018</v>
      </c>
      <c r="AY1796" s="30">
        <f t="shared" ca="1" si="1106"/>
        <v>0.78461747353190692</v>
      </c>
      <c r="AZ1796" s="30">
        <f>IF(Riskregister!$E$15="",0,COUNTIF(BP$4:BP$53,"&lt;"&amp;AX1796)*IF(AY1796&lt;0.5,Riskregister!$K$15+(Riskregister!$L$15-Riskregister!$K$15)*SQRT(AY1796/2),Riskregister!$L$15-(Riskregister!$L$15-Riskregister!$K$15)*SQRT((1-AY1796)/2)))</f>
        <v>0</v>
      </c>
      <c r="BA1796" s="30">
        <f t="shared" ca="1" si="1107"/>
        <v>0.70317574773923308</v>
      </c>
      <c r="BB1796" s="30">
        <f t="shared" ca="1" si="1107"/>
        <v>0.4018497888122089</v>
      </c>
      <c r="BC1796" s="30">
        <f>IF(Riskregister!$E$16="",0,COUNTIF(BQ$4:BQ$53,"&lt;"&amp;BA1796)*IF(BB1796&lt;0.5,Riskregister!$K$16+(Riskregister!$L$16-Riskregister!$K$16)*SQRT(BB1796/2),Riskregister!$L$16-(Riskregister!$L$16-Riskregister!$K$16)*SQRT((1-BB1796)/2)))</f>
        <v>0</v>
      </c>
      <c r="BD1796" s="30">
        <f t="shared" ref="BD1796:BD1859" ca="1" si="1108">V1796+Y1796+AB1796+AE1796+AH1796+AK1796+AN1796+AQ1796+AT1796+AW1796+AZ1796+BC1796</f>
        <v>17394674.568643931</v>
      </c>
    </row>
    <row r="1797" spans="20:56" x14ac:dyDescent="0.35">
      <c r="T1797" s="30">
        <f t="shared" ca="1" si="1096"/>
        <v>0.15447585770237959</v>
      </c>
      <c r="U1797" s="30">
        <f t="shared" ca="1" si="1096"/>
        <v>0.84281067726440329</v>
      </c>
      <c r="V1797" s="30">
        <f ca="1">IF(Riskregister!$E$5="",0,COUNTIF(BF$4:BF$53,"&lt;"&amp;T1797)*IF(U1797&lt;0.5,Riskregister!$K$5+(Riskregister!$L$5-Riskregister!$K$5)*SQRT(U1797/2),Riskregister!$L$5-(Riskregister!$L$5-Riskregister!$K$5)*SQRT((1-U1797)/2)))</f>
        <v>947687.34532743576</v>
      </c>
      <c r="W1797" s="30">
        <f t="shared" ca="1" si="1097"/>
        <v>0.15744711658513244</v>
      </c>
      <c r="X1797" s="30">
        <f t="shared" ca="1" si="1097"/>
        <v>0.52301291600131072</v>
      </c>
      <c r="Y1797" s="30">
        <f ca="1">IF(Riskregister!$E$6="",0,COUNTIF(BG$4:BG$53,"&lt;"&amp;W1797)*IF(X1797&lt;0.5,Riskregister!$K$6+(Riskregister!$L$6-Riskregister!$K$6)*SQRT(X1797/2),Riskregister!$L$6-(Riskregister!$L$6-Riskregister!$K$6)*SQRT((1-X1797)/2)))</f>
        <v>1120955.5892459832</v>
      </c>
      <c r="Z1797" s="30">
        <f t="shared" ca="1" si="1098"/>
        <v>0.50334085802576389</v>
      </c>
      <c r="AA1797" s="30">
        <f t="shared" ca="1" si="1098"/>
        <v>0.11566900003375347</v>
      </c>
      <c r="AB1797" s="30">
        <f ca="1">IF(Riskregister!$E$7="",0,COUNTIF(BH$4:BH$53,"&lt;"&amp;Z1797)*IF(AA1797&lt;0.5,Riskregister!$K$7+(Riskregister!$L$7-Riskregister!$K$7)*SQRT(AA1797/2),Riskregister!$L$7-(Riskregister!$L$7-Riskregister!$K$7)*SQRT((1-AA1797)/2)))</f>
        <v>805024.89549964399</v>
      </c>
      <c r="AC1797" s="30">
        <f t="shared" ca="1" si="1099"/>
        <v>0.53015141456873649</v>
      </c>
      <c r="AD1797" s="30">
        <f t="shared" ca="1" si="1099"/>
        <v>0.36685604626404555</v>
      </c>
      <c r="AE1797" s="30">
        <f ca="1">IF(Riskregister!$E$8="",0,COUNTIF(BI$4:BI$53,"&lt;"&amp;AC1797)*IF(AD1797&lt;0.5,Riskregister!$K$8+(Riskregister!$L$8-Riskregister!$K$8)*SQRT(AD1797/2),Riskregister!$L$8-(Riskregister!$L$8-Riskregister!$K$8)*SQRT((1-AD1797)/2)))</f>
        <v>6938818.2021714691</v>
      </c>
      <c r="AF1797" s="30">
        <f t="shared" ca="1" si="1100"/>
        <v>0.82779367961816563</v>
      </c>
      <c r="AG1797" s="30">
        <f t="shared" ca="1" si="1100"/>
        <v>0.34798675419683267</v>
      </c>
      <c r="AH1797" s="30">
        <f>IF(Riskregister!$E$9="",0,COUNTIF(BJ$4:BJ$53,"&lt;"&amp;AF1797)*IF(AG1797&lt;0.5,Riskregister!$K$9+(Riskregister!$L$9-Riskregister!$K$9)*SQRT(AG1797/2),Riskregister!$L$9-(Riskregister!$L$9-Riskregister!$K$9)*SQRT((1-AG1797)/2)))</f>
        <v>0</v>
      </c>
      <c r="AI1797" s="30">
        <f t="shared" ca="1" si="1101"/>
        <v>0.88092159044928131</v>
      </c>
      <c r="AJ1797" s="30">
        <f t="shared" ca="1" si="1101"/>
        <v>0.34725777343793029</v>
      </c>
      <c r="AK1797" s="30">
        <f>IF(Riskregister!$E$10="",0,COUNTIF(BK$4:BK$53,"&lt;"&amp;AI1797)*IF(AJ1797&lt;0.5,Riskregister!$K$10+(Riskregister!$L$10-Riskregister!$K$10)*SQRT(AJ1797/2),Riskregister!$L$10-(Riskregister!$L$10-Riskregister!$K$10)*SQRT((1-AJ1797)/2)))</f>
        <v>0</v>
      </c>
      <c r="AL1797" s="30">
        <f t="shared" ca="1" si="1102"/>
        <v>0.93494992054355608</v>
      </c>
      <c r="AM1797" s="30">
        <f t="shared" ca="1" si="1102"/>
        <v>0.74462100513801033</v>
      </c>
      <c r="AN1797" s="30">
        <f>IF(Riskregister!$E$11="",0,COUNTIF(BL$4:BL$53,"&lt;"&amp;AL1797)*IF(AM1797&lt;0.5,Riskregister!$K$11+(Riskregister!$L$11-Riskregister!$K$11)*SQRT(AM1797/2),Riskregister!$L$11-(Riskregister!$L$11-Riskregister!$K$11)*SQRT((1-AM1797)/2)))</f>
        <v>0</v>
      </c>
      <c r="AO1797" s="30">
        <f t="shared" ca="1" si="1103"/>
        <v>7.8103556204903613E-2</v>
      </c>
      <c r="AP1797" s="30">
        <f t="shared" ca="1" si="1103"/>
        <v>7.6476932351554616E-4</v>
      </c>
      <c r="AQ1797" s="30">
        <f>IF(Riskregister!$E$12="",0,COUNTIF(BM$4:BM$53,"&lt;"&amp;AO1797)*IF(AP1797&lt;0.5,Riskregister!$K$12+(Riskregister!$L$12-Riskregister!$K$12)*SQRT(AP1797/2),Riskregister!$L$12-(Riskregister!$L$12-Riskregister!$K$12)*SQRT((1-AP1797)/2)))</f>
        <v>0</v>
      </c>
      <c r="AR1797" s="30">
        <f t="shared" ca="1" si="1104"/>
        <v>0.27992487278922995</v>
      </c>
      <c r="AS1797" s="30">
        <f t="shared" ca="1" si="1104"/>
        <v>0.46421539569540826</v>
      </c>
      <c r="AT1797" s="30">
        <f>IF(Riskregister!$E$13="",0,COUNTIF(BN$4:BN$53,"&lt;"&amp;AR1797)*IF(AS1797&lt;0.5,Riskregister!$K$13+(Riskregister!$L$13-Riskregister!$K$13)*SQRT(AS1797/2),Riskregister!$L$13-(Riskregister!$L$13-Riskregister!$K$13)*SQRT((1-AS1797)/2)))</f>
        <v>0</v>
      </c>
      <c r="AU1797" s="30">
        <f t="shared" ca="1" si="1105"/>
        <v>0.11438664526737685</v>
      </c>
      <c r="AV1797" s="30">
        <f t="shared" ca="1" si="1105"/>
        <v>3.3144766749907517E-2</v>
      </c>
      <c r="AW1797" s="30">
        <f>IF(Riskregister!$E$14="",0,COUNTIF(BO$4:BO$53,"&lt;"&amp;AU1797)*IF(AV1797&lt;0.5,Riskregister!$K$14+(Riskregister!$L$14-Riskregister!$K$14)*SQRT(AV1797/2),Riskregister!$L$14-(Riskregister!$L$14-Riskregister!$K$14)*SQRT((1-AV1797)/2)))</f>
        <v>0</v>
      </c>
      <c r="AX1797" s="30">
        <f t="shared" ca="1" si="1106"/>
        <v>0.50833870280030169</v>
      </c>
      <c r="AY1797" s="30">
        <f t="shared" ca="1" si="1106"/>
        <v>0.40730500969447481</v>
      </c>
      <c r="AZ1797" s="30">
        <f>IF(Riskregister!$E$15="",0,COUNTIF(BP$4:BP$53,"&lt;"&amp;AX1797)*IF(AY1797&lt;0.5,Riskregister!$K$15+(Riskregister!$L$15-Riskregister!$K$15)*SQRT(AY1797/2),Riskregister!$L$15-(Riskregister!$L$15-Riskregister!$K$15)*SQRT((1-AY1797)/2)))</f>
        <v>0</v>
      </c>
      <c r="BA1797" s="30">
        <f t="shared" ca="1" si="1107"/>
        <v>0.54638774098748544</v>
      </c>
      <c r="BB1797" s="30">
        <f t="shared" ca="1" si="1107"/>
        <v>9.2418025570796702E-2</v>
      </c>
      <c r="BC1797" s="30">
        <f>IF(Riskregister!$E$16="",0,COUNTIF(BQ$4:BQ$53,"&lt;"&amp;BA1797)*IF(BB1797&lt;0.5,Riskregister!$K$16+(Riskregister!$L$16-Riskregister!$K$16)*SQRT(BB1797/2),Riskregister!$L$16-(Riskregister!$L$16-Riskregister!$K$16)*SQRT((1-BB1797)/2)))</f>
        <v>0</v>
      </c>
      <c r="BD1797" s="30">
        <f t="shared" ca="1" si="1108"/>
        <v>9812486.0322445314</v>
      </c>
    </row>
    <row r="1798" spans="20:56" x14ac:dyDescent="0.35">
      <c r="T1798" s="30">
        <f t="shared" ca="1" si="1096"/>
        <v>0.95380174634421744</v>
      </c>
      <c r="U1798" s="30">
        <f t="shared" ca="1" si="1096"/>
        <v>0.82382789093090314</v>
      </c>
      <c r="V1798" s="30">
        <f ca="1">IF(Riskregister!$E$5="",0,COUNTIF(BF$4:BF$53,"&lt;"&amp;T1798)*IF(U1798&lt;0.5,Riskregister!$K$5+(Riskregister!$L$5-Riskregister!$K$5)*SQRT(U1798/2),Riskregister!$L$5-(Riskregister!$L$5-Riskregister!$K$5)*SQRT((1-U1798)/2)))</f>
        <v>3265102.210870591</v>
      </c>
      <c r="W1798" s="30">
        <f t="shared" ca="1" si="1097"/>
        <v>0.159117068591073</v>
      </c>
      <c r="X1798" s="30">
        <f t="shared" ca="1" si="1097"/>
        <v>0.27956318168192329</v>
      </c>
      <c r="Y1798" s="30">
        <f ca="1">IF(Riskregister!$E$6="",0,COUNTIF(BG$4:BG$53,"&lt;"&amp;W1798)*IF(X1798&lt;0.5,Riskregister!$K$6+(Riskregister!$L$6-Riskregister!$K$6)*SQRT(X1798/2),Riskregister!$L$6-(Riskregister!$L$6-Riskregister!$K$6)*SQRT((1-X1798)/2)))</f>
        <v>872972.77383614541</v>
      </c>
      <c r="Z1798" s="30">
        <f t="shared" ca="1" si="1098"/>
        <v>0.10820182354630981</v>
      </c>
      <c r="AA1798" s="30">
        <f t="shared" ca="1" si="1098"/>
        <v>0.81776519237112277</v>
      </c>
      <c r="AB1798" s="30">
        <f ca="1">IF(Riskregister!$E$7="",0,COUNTIF(BH$4:BH$53,"&lt;"&amp;Z1798)*IF(AA1798&lt;0.5,Riskregister!$K$7+(Riskregister!$L$7-Riskregister!$K$7)*SQRT(AA1798/2),Riskregister!$L$7-(Riskregister!$L$7-Riskregister!$K$7)*SQRT((1-AA1798)/2)))</f>
        <v>883050.5754770668</v>
      </c>
      <c r="AC1798" s="30">
        <f t="shared" ca="1" si="1099"/>
        <v>0.51203597056134442</v>
      </c>
      <c r="AD1798" s="30">
        <f t="shared" ca="1" si="1099"/>
        <v>0.61021279948796625</v>
      </c>
      <c r="AE1798" s="30">
        <f ca="1">IF(Riskregister!$E$8="",0,COUNTIF(BI$4:BI$53,"&lt;"&amp;AC1798)*IF(AD1798&lt;0.5,Riskregister!$K$8+(Riskregister!$L$8-Riskregister!$K$8)*SQRT(AD1798/2),Riskregister!$L$8-(Riskregister!$L$8-Riskregister!$K$8)*SQRT((1-AD1798)/2)))</f>
        <v>8775307.5042297281</v>
      </c>
      <c r="AF1798" s="30">
        <f t="shared" ca="1" si="1100"/>
        <v>0.81486370404149544</v>
      </c>
      <c r="AG1798" s="30">
        <f t="shared" ca="1" si="1100"/>
        <v>0.55751994551249917</v>
      </c>
      <c r="AH1798" s="30">
        <f>IF(Riskregister!$E$9="",0,COUNTIF(BJ$4:BJ$53,"&lt;"&amp;AF1798)*IF(AG1798&lt;0.5,Riskregister!$K$9+(Riskregister!$L$9-Riskregister!$K$9)*SQRT(AG1798/2),Riskregister!$L$9-(Riskregister!$L$9-Riskregister!$K$9)*SQRT((1-AG1798)/2)))</f>
        <v>0</v>
      </c>
      <c r="AI1798" s="30">
        <f t="shared" ca="1" si="1101"/>
        <v>0.1606396703874764</v>
      </c>
      <c r="AJ1798" s="30">
        <f t="shared" ca="1" si="1101"/>
        <v>0.27281011543879663</v>
      </c>
      <c r="AK1798" s="30">
        <f>IF(Riskregister!$E$10="",0,COUNTIF(BK$4:BK$53,"&lt;"&amp;AI1798)*IF(AJ1798&lt;0.5,Riskregister!$K$10+(Riskregister!$L$10-Riskregister!$K$10)*SQRT(AJ1798/2),Riskregister!$L$10-(Riskregister!$L$10-Riskregister!$K$10)*SQRT((1-AJ1798)/2)))</f>
        <v>0</v>
      </c>
      <c r="AL1798" s="30">
        <f t="shared" ca="1" si="1102"/>
        <v>0.22874631646399912</v>
      </c>
      <c r="AM1798" s="30">
        <f t="shared" ca="1" si="1102"/>
        <v>0.97994167914721286</v>
      </c>
      <c r="AN1798" s="30">
        <f>IF(Riskregister!$E$11="",0,COUNTIF(BL$4:BL$53,"&lt;"&amp;AL1798)*IF(AM1798&lt;0.5,Riskregister!$K$11+(Riskregister!$L$11-Riskregister!$K$11)*SQRT(AM1798/2),Riskregister!$L$11-(Riskregister!$L$11-Riskregister!$K$11)*SQRT((1-AM1798)/2)))</f>
        <v>0</v>
      </c>
      <c r="AO1798" s="30">
        <f t="shared" ca="1" si="1103"/>
        <v>0.31996069587275966</v>
      </c>
      <c r="AP1798" s="30">
        <f t="shared" ca="1" si="1103"/>
        <v>0.48482333623055673</v>
      </c>
      <c r="AQ1798" s="30">
        <f>IF(Riskregister!$E$12="",0,COUNTIF(BM$4:BM$53,"&lt;"&amp;AO1798)*IF(AP1798&lt;0.5,Riskregister!$K$12+(Riskregister!$L$12-Riskregister!$K$12)*SQRT(AP1798/2),Riskregister!$L$12-(Riskregister!$L$12-Riskregister!$K$12)*SQRT((1-AP1798)/2)))</f>
        <v>0</v>
      </c>
      <c r="AR1798" s="30">
        <f t="shared" ca="1" si="1104"/>
        <v>0.53752499094874773</v>
      </c>
      <c r="AS1798" s="30">
        <f t="shared" ca="1" si="1104"/>
        <v>0.67874619420859394</v>
      </c>
      <c r="AT1798" s="30">
        <f>IF(Riskregister!$E$13="",0,COUNTIF(BN$4:BN$53,"&lt;"&amp;AR1798)*IF(AS1798&lt;0.5,Riskregister!$K$13+(Riskregister!$L$13-Riskregister!$K$13)*SQRT(AS1798/2),Riskregister!$L$13-(Riskregister!$L$13-Riskregister!$K$13)*SQRT((1-AS1798)/2)))</f>
        <v>0</v>
      </c>
      <c r="AU1798" s="30">
        <f t="shared" ca="1" si="1105"/>
        <v>0.53950834891623323</v>
      </c>
      <c r="AV1798" s="30">
        <f t="shared" ca="1" si="1105"/>
        <v>0.93517760936281025</v>
      </c>
      <c r="AW1798" s="30">
        <f>IF(Riskregister!$E$14="",0,COUNTIF(BO$4:BO$53,"&lt;"&amp;AU1798)*IF(AV1798&lt;0.5,Riskregister!$K$14+(Riskregister!$L$14-Riskregister!$K$14)*SQRT(AV1798/2),Riskregister!$L$14-(Riskregister!$L$14-Riskregister!$K$14)*SQRT((1-AV1798)/2)))</f>
        <v>0</v>
      </c>
      <c r="AX1798" s="30">
        <f t="shared" ca="1" si="1106"/>
        <v>0.29891923932994391</v>
      </c>
      <c r="AY1798" s="30">
        <f t="shared" ca="1" si="1106"/>
        <v>0.41891716934722478</v>
      </c>
      <c r="AZ1798" s="30">
        <f>IF(Riskregister!$E$15="",0,COUNTIF(BP$4:BP$53,"&lt;"&amp;AX1798)*IF(AY1798&lt;0.5,Riskregister!$K$15+(Riskregister!$L$15-Riskregister!$K$15)*SQRT(AY1798/2),Riskregister!$L$15-(Riskregister!$L$15-Riskregister!$K$15)*SQRT((1-AY1798)/2)))</f>
        <v>0</v>
      </c>
      <c r="BA1798" s="30">
        <f t="shared" ca="1" si="1107"/>
        <v>0.15175503626690323</v>
      </c>
      <c r="BB1798" s="30">
        <f t="shared" ca="1" si="1107"/>
        <v>0.92234301394671425</v>
      </c>
      <c r="BC1798" s="30">
        <f>IF(Riskregister!$E$16="",0,COUNTIF(BQ$4:BQ$53,"&lt;"&amp;BA1798)*IF(BB1798&lt;0.5,Riskregister!$K$16+(Riskregister!$L$16-Riskregister!$K$16)*SQRT(BB1798/2),Riskregister!$L$16-(Riskregister!$L$16-Riskregister!$K$16)*SQRT((1-BB1798)/2)))</f>
        <v>0</v>
      </c>
      <c r="BD1798" s="30">
        <f t="shared" ca="1" si="1108"/>
        <v>13796433.064413531</v>
      </c>
    </row>
    <row r="1799" spans="20:56" x14ac:dyDescent="0.35">
      <c r="T1799" s="30">
        <f t="shared" ca="1" si="1096"/>
        <v>7.6313368674751136E-2</v>
      </c>
      <c r="U1799" s="30">
        <f t="shared" ca="1" si="1096"/>
        <v>0.47283640428476004</v>
      </c>
      <c r="V1799" s="30">
        <f ca="1">IF(Riskregister!$E$5="",0,COUNTIF(BF$4:BF$53,"&lt;"&amp;T1799)*IF(U1799&lt;0.5,Riskregister!$K$5+(Riskregister!$L$5-Riskregister!$K$5)*SQRT(U1799/2),Riskregister!$L$5-(Riskregister!$L$5-Riskregister!$K$5)*SQRT((1-U1799)/2)))</f>
        <v>368802.8471794459</v>
      </c>
      <c r="W1799" s="30">
        <f t="shared" ca="1" si="1097"/>
        <v>0.86278594273455123</v>
      </c>
      <c r="X1799" s="30">
        <f t="shared" ca="1" si="1097"/>
        <v>0.45453866977562707</v>
      </c>
      <c r="Y1799" s="30">
        <f ca="1">IF(Riskregister!$E$6="",0,COUNTIF(BG$4:BG$53,"&lt;"&amp;W1799)*IF(X1799&lt;0.5,Riskregister!$K$6+(Riskregister!$L$6-Riskregister!$K$6)*SQRT(X1799/2),Riskregister!$L$6-(Riskregister!$L$6-Riskregister!$K$6)*SQRT((1-X1799)/2)))</f>
        <v>3174329.7778895083</v>
      </c>
      <c r="Z1799" s="30">
        <f t="shared" ca="1" si="1098"/>
        <v>0.7161270656482277</v>
      </c>
      <c r="AA1799" s="30">
        <f t="shared" ca="1" si="1098"/>
        <v>4.9223984812306276E-2</v>
      </c>
      <c r="AB1799" s="30">
        <f ca="1">IF(Riskregister!$E$7="",0,COUNTIF(BH$4:BH$53,"&lt;"&amp;Z1799)*IF(AA1799&lt;0.5,Riskregister!$K$7+(Riskregister!$L$7-Riskregister!$K$7)*SQRT(AA1799/2),Riskregister!$L$7-(Riskregister!$L$7-Riskregister!$K$7)*SQRT((1-AA1799)/2)))</f>
        <v>839269.87201974215</v>
      </c>
      <c r="AC1799" s="30">
        <f t="shared" ca="1" si="1099"/>
        <v>0.13467478644705111</v>
      </c>
      <c r="AD1799" s="30">
        <f t="shared" ca="1" si="1099"/>
        <v>0.54460836019178893</v>
      </c>
      <c r="AE1799" s="30">
        <f ca="1">IF(Riskregister!$E$8="",0,COUNTIF(BI$4:BI$53,"&lt;"&amp;AC1799)*IF(AD1799&lt;0.5,Riskregister!$K$8+(Riskregister!$L$8-Riskregister!$K$8)*SQRT(AD1799/2),Riskregister!$L$8-(Riskregister!$L$8-Riskregister!$K$8)*SQRT((1-AD1799)/2)))</f>
        <v>2757278.2915212838</v>
      </c>
      <c r="AF1799" s="30">
        <f t="shared" ca="1" si="1100"/>
        <v>0.72138285834619642</v>
      </c>
      <c r="AG1799" s="30">
        <f t="shared" ca="1" si="1100"/>
        <v>0.59919579525921229</v>
      </c>
      <c r="AH1799" s="30">
        <f>IF(Riskregister!$E$9="",0,COUNTIF(BJ$4:BJ$53,"&lt;"&amp;AF1799)*IF(AG1799&lt;0.5,Riskregister!$K$9+(Riskregister!$L$9-Riskregister!$K$9)*SQRT(AG1799/2),Riskregister!$L$9-(Riskregister!$L$9-Riskregister!$K$9)*SQRT((1-AG1799)/2)))</f>
        <v>0</v>
      </c>
      <c r="AI1799" s="30">
        <f t="shared" ca="1" si="1101"/>
        <v>1.8762846938651045E-2</v>
      </c>
      <c r="AJ1799" s="30">
        <f t="shared" ca="1" si="1101"/>
        <v>0.25270305073588251</v>
      </c>
      <c r="AK1799" s="30">
        <f>IF(Riskregister!$E$10="",0,COUNTIF(BK$4:BK$53,"&lt;"&amp;AI1799)*IF(AJ1799&lt;0.5,Riskregister!$K$10+(Riskregister!$L$10-Riskregister!$K$10)*SQRT(AJ1799/2),Riskregister!$L$10-(Riskregister!$L$10-Riskregister!$K$10)*SQRT((1-AJ1799)/2)))</f>
        <v>0</v>
      </c>
      <c r="AL1799" s="30">
        <f t="shared" ca="1" si="1102"/>
        <v>0.78766797084662987</v>
      </c>
      <c r="AM1799" s="30">
        <f t="shared" ca="1" si="1102"/>
        <v>0.87302595073418132</v>
      </c>
      <c r="AN1799" s="30">
        <f>IF(Riskregister!$E$11="",0,COUNTIF(BL$4:BL$53,"&lt;"&amp;AL1799)*IF(AM1799&lt;0.5,Riskregister!$K$11+(Riskregister!$L$11-Riskregister!$K$11)*SQRT(AM1799/2),Riskregister!$L$11-(Riskregister!$L$11-Riskregister!$K$11)*SQRT((1-AM1799)/2)))</f>
        <v>0</v>
      </c>
      <c r="AO1799" s="30">
        <f t="shared" ca="1" si="1103"/>
        <v>0.45242830266918221</v>
      </c>
      <c r="AP1799" s="30">
        <f t="shared" ca="1" si="1103"/>
        <v>0.70501264464213698</v>
      </c>
      <c r="AQ1799" s="30">
        <f>IF(Riskregister!$E$12="",0,COUNTIF(BM$4:BM$53,"&lt;"&amp;AO1799)*IF(AP1799&lt;0.5,Riskregister!$K$12+(Riskregister!$L$12-Riskregister!$K$12)*SQRT(AP1799/2),Riskregister!$L$12-(Riskregister!$L$12-Riskregister!$K$12)*SQRT((1-AP1799)/2)))</f>
        <v>0</v>
      </c>
      <c r="AR1799" s="30">
        <f t="shared" ca="1" si="1104"/>
        <v>0.66948462729373981</v>
      </c>
      <c r="AS1799" s="30">
        <f t="shared" ca="1" si="1104"/>
        <v>0.13769974584047751</v>
      </c>
      <c r="AT1799" s="30">
        <f>IF(Riskregister!$E$13="",0,COUNTIF(BN$4:BN$53,"&lt;"&amp;AR1799)*IF(AS1799&lt;0.5,Riskregister!$K$13+(Riskregister!$L$13-Riskregister!$K$13)*SQRT(AS1799/2),Riskregister!$L$13-(Riskregister!$L$13-Riskregister!$K$13)*SQRT((1-AS1799)/2)))</f>
        <v>0</v>
      </c>
      <c r="AU1799" s="30">
        <f t="shared" ca="1" si="1105"/>
        <v>0.6269391707308074</v>
      </c>
      <c r="AV1799" s="30">
        <f t="shared" ca="1" si="1105"/>
        <v>0.40204295490998099</v>
      </c>
      <c r="AW1799" s="30">
        <f>IF(Riskregister!$E$14="",0,COUNTIF(BO$4:BO$53,"&lt;"&amp;AU1799)*IF(AV1799&lt;0.5,Riskregister!$K$14+(Riskregister!$L$14-Riskregister!$K$14)*SQRT(AV1799/2),Riskregister!$L$14-(Riskregister!$L$14-Riskregister!$K$14)*SQRT((1-AV1799)/2)))</f>
        <v>0</v>
      </c>
      <c r="AX1799" s="30">
        <f t="shared" ca="1" si="1106"/>
        <v>4.4664428716213678E-2</v>
      </c>
      <c r="AY1799" s="30">
        <f t="shared" ca="1" si="1106"/>
        <v>0.24176675757159638</v>
      </c>
      <c r="AZ1799" s="30">
        <f>IF(Riskregister!$E$15="",0,COUNTIF(BP$4:BP$53,"&lt;"&amp;AX1799)*IF(AY1799&lt;0.5,Riskregister!$K$15+(Riskregister!$L$15-Riskregister!$K$15)*SQRT(AY1799/2),Riskregister!$L$15-(Riskregister!$L$15-Riskregister!$K$15)*SQRT((1-AY1799)/2)))</f>
        <v>0</v>
      </c>
      <c r="BA1799" s="30">
        <f t="shared" ca="1" si="1107"/>
        <v>0.41193542276616357</v>
      </c>
      <c r="BB1799" s="30">
        <f t="shared" ca="1" si="1107"/>
        <v>0.55136455545417185</v>
      </c>
      <c r="BC1799" s="30">
        <f>IF(Riskregister!$E$16="",0,COUNTIF(BQ$4:BQ$53,"&lt;"&amp;BA1799)*IF(BB1799&lt;0.5,Riskregister!$K$16+(Riskregister!$L$16-Riskregister!$K$16)*SQRT(BB1799/2),Riskregister!$L$16-(Riskregister!$L$16-Riskregister!$K$16)*SQRT((1-BB1799)/2)))</f>
        <v>0</v>
      </c>
      <c r="BD1799" s="30">
        <f t="shared" ca="1" si="1108"/>
        <v>7139680.7886099806</v>
      </c>
    </row>
    <row r="1800" spans="20:56" x14ac:dyDescent="0.35">
      <c r="T1800" s="30">
        <f t="shared" ca="1" si="1096"/>
        <v>0.5840889402693491</v>
      </c>
      <c r="U1800" s="30">
        <f t="shared" ca="1" si="1096"/>
        <v>0.54217025994774737</v>
      </c>
      <c r="V1800" s="30">
        <f ca="1">IF(Riskregister!$E$5="",0,COUNTIF(BF$4:BF$53,"&lt;"&amp;T1800)*IF(U1800&lt;0.5,Riskregister!$K$5+(Riskregister!$L$5-Riskregister!$K$5)*SQRT(U1800/2),Riskregister!$L$5-(Riskregister!$L$5-Riskregister!$K$5)*SQRT((1-U1800)/2)))</f>
        <v>1538789.1205490672</v>
      </c>
      <c r="W1800" s="30">
        <f t="shared" ca="1" si="1097"/>
        <v>0.13563920002881791</v>
      </c>
      <c r="X1800" s="30">
        <f t="shared" ca="1" si="1097"/>
        <v>0.12292596850676052</v>
      </c>
      <c r="Y1800" s="30">
        <f ca="1">IF(Riskregister!$E$6="",0,COUNTIF(BG$4:BG$53,"&lt;"&amp;W1800)*IF(X1800&lt;0.5,Riskregister!$K$6+(Riskregister!$L$6-Riskregister!$K$6)*SQRT(X1800/2),Riskregister!$L$6-(Riskregister!$L$6-Riskregister!$K$6)*SQRT((1-X1800)/2)))</f>
        <v>0</v>
      </c>
      <c r="Z1800" s="30">
        <f t="shared" ca="1" si="1098"/>
        <v>0.55803259576914344</v>
      </c>
      <c r="AA1800" s="30">
        <f t="shared" ca="1" si="1098"/>
        <v>0.93777801538003103</v>
      </c>
      <c r="AB1800" s="30">
        <f ca="1">IF(Riskregister!$E$7="",0,COUNTIF(BH$4:BH$53,"&lt;"&amp;Z1800)*IF(AA1800&lt;0.5,Riskregister!$K$7+(Riskregister!$L$7-Riskregister!$K$7)*SQRT(AA1800/2),Riskregister!$L$7-(Riskregister!$L$7-Riskregister!$K$7)*SQRT((1-AA1800)/2)))</f>
        <v>2029595.5236676647</v>
      </c>
      <c r="AC1800" s="30">
        <f t="shared" ca="1" si="1099"/>
        <v>0.76412843989035895</v>
      </c>
      <c r="AD1800" s="30">
        <f t="shared" ca="1" si="1099"/>
        <v>0.1922122227043046</v>
      </c>
      <c r="AE1800" s="30">
        <f ca="1">IF(Riskregister!$E$8="",0,COUNTIF(BI$4:BI$53,"&lt;"&amp;AC1800)*IF(AD1800&lt;0.5,Riskregister!$K$8+(Riskregister!$L$8-Riskregister!$K$8)*SQRT(AD1800/2),Riskregister!$L$8-(Riskregister!$L$8-Riskregister!$K$8)*SQRT((1-AD1800)/2)))</f>
        <v>7028185.3090224154</v>
      </c>
      <c r="AF1800" s="30">
        <f t="shared" ca="1" si="1100"/>
        <v>0.38549224495952605</v>
      </c>
      <c r="AG1800" s="30">
        <f t="shared" ca="1" si="1100"/>
        <v>0.79445369323329795</v>
      </c>
      <c r="AH1800" s="30">
        <f>IF(Riskregister!$E$9="",0,COUNTIF(BJ$4:BJ$53,"&lt;"&amp;AF1800)*IF(AG1800&lt;0.5,Riskregister!$K$9+(Riskregister!$L$9-Riskregister!$K$9)*SQRT(AG1800/2),Riskregister!$L$9-(Riskregister!$L$9-Riskregister!$K$9)*SQRT((1-AG1800)/2)))</f>
        <v>0</v>
      </c>
      <c r="AI1800" s="30">
        <f t="shared" ca="1" si="1101"/>
        <v>0.99720949927564861</v>
      </c>
      <c r="AJ1800" s="30">
        <f t="shared" ca="1" si="1101"/>
        <v>0.55187122178549153</v>
      </c>
      <c r="AK1800" s="30">
        <f>IF(Riskregister!$E$10="",0,COUNTIF(BK$4:BK$53,"&lt;"&amp;AI1800)*IF(AJ1800&lt;0.5,Riskregister!$K$10+(Riskregister!$L$10-Riskregister!$K$10)*SQRT(AJ1800/2),Riskregister!$L$10-(Riskregister!$L$10-Riskregister!$K$10)*SQRT((1-AJ1800)/2)))</f>
        <v>0</v>
      </c>
      <c r="AL1800" s="30">
        <f t="shared" ca="1" si="1102"/>
        <v>0.94581942612882219</v>
      </c>
      <c r="AM1800" s="30">
        <f t="shared" ca="1" si="1102"/>
        <v>0.21851384336332536</v>
      </c>
      <c r="AN1800" s="30">
        <f>IF(Riskregister!$E$11="",0,COUNTIF(BL$4:BL$53,"&lt;"&amp;AL1800)*IF(AM1800&lt;0.5,Riskregister!$K$11+(Riskregister!$L$11-Riskregister!$K$11)*SQRT(AM1800/2),Riskregister!$L$11-(Riskregister!$L$11-Riskregister!$K$11)*SQRT((1-AM1800)/2)))</f>
        <v>0</v>
      </c>
      <c r="AO1800" s="30">
        <f t="shared" ca="1" si="1103"/>
        <v>2.9641219853773881E-2</v>
      </c>
      <c r="AP1800" s="30">
        <f t="shared" ca="1" si="1103"/>
        <v>0.23699952994034945</v>
      </c>
      <c r="AQ1800" s="30">
        <f>IF(Riskregister!$E$12="",0,COUNTIF(BM$4:BM$53,"&lt;"&amp;AO1800)*IF(AP1800&lt;0.5,Riskregister!$K$12+(Riskregister!$L$12-Riskregister!$K$12)*SQRT(AP1800/2),Riskregister!$L$12-(Riskregister!$L$12-Riskregister!$K$12)*SQRT((1-AP1800)/2)))</f>
        <v>0</v>
      </c>
      <c r="AR1800" s="30">
        <f t="shared" ca="1" si="1104"/>
        <v>0.63382891920493278</v>
      </c>
      <c r="AS1800" s="30">
        <f t="shared" ca="1" si="1104"/>
        <v>0.70758616691975029</v>
      </c>
      <c r="AT1800" s="30">
        <f>IF(Riskregister!$E$13="",0,COUNTIF(BN$4:BN$53,"&lt;"&amp;AR1800)*IF(AS1800&lt;0.5,Riskregister!$K$13+(Riskregister!$L$13-Riskregister!$K$13)*SQRT(AS1800/2),Riskregister!$L$13-(Riskregister!$L$13-Riskregister!$K$13)*SQRT((1-AS1800)/2)))</f>
        <v>0</v>
      </c>
      <c r="AU1800" s="30">
        <f t="shared" ca="1" si="1105"/>
        <v>0.11859360136096586</v>
      </c>
      <c r="AV1800" s="30">
        <f t="shared" ca="1" si="1105"/>
        <v>0.24596580004573243</v>
      </c>
      <c r="AW1800" s="30">
        <f>IF(Riskregister!$E$14="",0,COUNTIF(BO$4:BO$53,"&lt;"&amp;AU1800)*IF(AV1800&lt;0.5,Riskregister!$K$14+(Riskregister!$L$14-Riskregister!$K$14)*SQRT(AV1800/2),Riskregister!$L$14-(Riskregister!$L$14-Riskregister!$K$14)*SQRT((1-AV1800)/2)))</f>
        <v>0</v>
      </c>
      <c r="AX1800" s="30">
        <f t="shared" ca="1" si="1106"/>
        <v>0.57561217993149261</v>
      </c>
      <c r="AY1800" s="30">
        <f t="shared" ca="1" si="1106"/>
        <v>0.50421404786393431</v>
      </c>
      <c r="AZ1800" s="30">
        <f>IF(Riskregister!$E$15="",0,COUNTIF(BP$4:BP$53,"&lt;"&amp;AX1800)*IF(AY1800&lt;0.5,Riskregister!$K$15+(Riskregister!$L$15-Riskregister!$K$15)*SQRT(AY1800/2),Riskregister!$L$15-(Riskregister!$L$15-Riskregister!$K$15)*SQRT((1-AY1800)/2)))</f>
        <v>0</v>
      </c>
      <c r="BA1800" s="30">
        <f t="shared" ca="1" si="1107"/>
        <v>0.91571023987617584</v>
      </c>
      <c r="BB1800" s="30">
        <f t="shared" ca="1" si="1107"/>
        <v>0.44950516628682358</v>
      </c>
      <c r="BC1800" s="30">
        <f>IF(Riskregister!$E$16="",0,COUNTIF(BQ$4:BQ$53,"&lt;"&amp;BA1800)*IF(BB1800&lt;0.5,Riskregister!$K$16+(Riskregister!$L$16-Riskregister!$K$16)*SQRT(BB1800/2),Riskregister!$L$16-(Riskregister!$L$16-Riskregister!$K$16)*SQRT((1-BB1800)/2)))</f>
        <v>0</v>
      </c>
      <c r="BD1800" s="30">
        <f t="shared" ca="1" si="1108"/>
        <v>10596569.953239147</v>
      </c>
    </row>
    <row r="1801" spans="20:56" x14ac:dyDescent="0.35">
      <c r="T1801" s="30">
        <f t="shared" ca="1" si="1096"/>
        <v>0.60307655111941594</v>
      </c>
      <c r="U1801" s="30">
        <f t="shared" ca="1" si="1096"/>
        <v>0.1293116530793208</v>
      </c>
      <c r="V1801" s="30">
        <f ca="1">IF(Riskregister!$E$5="",0,COUNTIF(BF$4:BF$53,"&lt;"&amp;T1801)*IF(U1801&lt;0.5,Riskregister!$K$5+(Riskregister!$L$5-Riskregister!$K$5)*SQRT(U1801/2),Riskregister!$L$5-(Riskregister!$L$5-Riskregister!$K$5)*SQRT((1-U1801)/2)))</f>
        <v>1057695.180211131</v>
      </c>
      <c r="W1801" s="30">
        <f t="shared" ca="1" si="1097"/>
        <v>0.67444359495373751</v>
      </c>
      <c r="X1801" s="30">
        <f t="shared" ca="1" si="1097"/>
        <v>0.12436464419327808</v>
      </c>
      <c r="Y1801" s="30">
        <f ca="1">IF(Riskregister!$E$6="",0,COUNTIF(BG$4:BG$53,"&lt;"&amp;W1801)*IF(X1801&lt;0.5,Riskregister!$K$6+(Riskregister!$L$6-Riskregister!$K$6)*SQRT(X1801/2),Riskregister!$L$6-(Riskregister!$L$6-Riskregister!$K$6)*SQRT((1-X1801)/2)))</f>
        <v>1297709.8052112621</v>
      </c>
      <c r="Z1801" s="30">
        <f t="shared" ca="1" si="1098"/>
        <v>6.303844114004642E-2</v>
      </c>
      <c r="AA1801" s="30">
        <f t="shared" ca="1" si="1098"/>
        <v>0.27606175691185142</v>
      </c>
      <c r="AB1801" s="30">
        <f ca="1">IF(Riskregister!$E$7="",0,COUNTIF(BH$4:BH$53,"&lt;"&amp;Z1801)*IF(AA1801&lt;0.5,Riskregister!$K$7+(Riskregister!$L$7-Riskregister!$K$7)*SQRT(AA1801/2),Riskregister!$L$7-(Riskregister!$L$7-Riskregister!$K$7)*SQRT((1-AA1801)/2)))</f>
        <v>540101.32465509279</v>
      </c>
      <c r="AC1801" s="30">
        <f t="shared" ca="1" si="1099"/>
        <v>0.2745050114344153</v>
      </c>
      <c r="AD1801" s="30">
        <f t="shared" ca="1" si="1099"/>
        <v>0.49485741724973831</v>
      </c>
      <c r="AE1801" s="30">
        <f ca="1">IF(Riskregister!$E$8="",0,COUNTIF(BI$4:BI$53,"&lt;"&amp;AC1801)*IF(AD1801&lt;0.5,Riskregister!$K$8+(Riskregister!$L$8-Riskregister!$K$8)*SQRT(AD1801/2),Riskregister!$L$8-(Riskregister!$L$8-Riskregister!$K$8)*SQRT((1-AD1801)/2)))</f>
        <v>5275767.390930973</v>
      </c>
      <c r="AF1801" s="30">
        <f t="shared" ca="1" si="1100"/>
        <v>0.14225117422562061</v>
      </c>
      <c r="AG1801" s="30">
        <f t="shared" ca="1" si="1100"/>
        <v>0.66997149767147179</v>
      </c>
      <c r="AH1801" s="30">
        <f>IF(Riskregister!$E$9="",0,COUNTIF(BJ$4:BJ$53,"&lt;"&amp;AF1801)*IF(AG1801&lt;0.5,Riskregister!$K$9+(Riskregister!$L$9-Riskregister!$K$9)*SQRT(AG1801/2),Riskregister!$L$9-(Riskregister!$L$9-Riskregister!$K$9)*SQRT((1-AG1801)/2)))</f>
        <v>0</v>
      </c>
      <c r="AI1801" s="30">
        <f t="shared" ca="1" si="1101"/>
        <v>0.35255179241296786</v>
      </c>
      <c r="AJ1801" s="30">
        <f t="shared" ca="1" si="1101"/>
        <v>0.14562739524124801</v>
      </c>
      <c r="AK1801" s="30">
        <f>IF(Riskregister!$E$10="",0,COUNTIF(BK$4:BK$53,"&lt;"&amp;AI1801)*IF(AJ1801&lt;0.5,Riskregister!$K$10+(Riskregister!$L$10-Riskregister!$K$10)*SQRT(AJ1801/2),Riskregister!$L$10-(Riskregister!$L$10-Riskregister!$K$10)*SQRT((1-AJ1801)/2)))</f>
        <v>0</v>
      </c>
      <c r="AL1801" s="30">
        <f t="shared" ca="1" si="1102"/>
        <v>0.60953179683776637</v>
      </c>
      <c r="AM1801" s="30">
        <f t="shared" ca="1" si="1102"/>
        <v>0.72379778113366677</v>
      </c>
      <c r="AN1801" s="30">
        <f>IF(Riskregister!$E$11="",0,COUNTIF(BL$4:BL$53,"&lt;"&amp;AL1801)*IF(AM1801&lt;0.5,Riskregister!$K$11+(Riskregister!$L$11-Riskregister!$K$11)*SQRT(AM1801/2),Riskregister!$L$11-(Riskregister!$L$11-Riskregister!$K$11)*SQRT((1-AM1801)/2)))</f>
        <v>0</v>
      </c>
      <c r="AO1801" s="30">
        <f t="shared" ca="1" si="1103"/>
        <v>0.53501193416443893</v>
      </c>
      <c r="AP1801" s="30">
        <f t="shared" ca="1" si="1103"/>
        <v>0.71986563629677702</v>
      </c>
      <c r="AQ1801" s="30">
        <f>IF(Riskregister!$E$12="",0,COUNTIF(BM$4:BM$53,"&lt;"&amp;AO1801)*IF(AP1801&lt;0.5,Riskregister!$K$12+(Riskregister!$L$12-Riskregister!$K$12)*SQRT(AP1801/2),Riskregister!$L$12-(Riskregister!$L$12-Riskregister!$K$12)*SQRT((1-AP1801)/2)))</f>
        <v>0</v>
      </c>
      <c r="AR1801" s="30">
        <f t="shared" ca="1" si="1104"/>
        <v>0.26573828909839514</v>
      </c>
      <c r="AS1801" s="30">
        <f t="shared" ca="1" si="1104"/>
        <v>0.29591580202548895</v>
      </c>
      <c r="AT1801" s="30">
        <f>IF(Riskregister!$E$13="",0,COUNTIF(BN$4:BN$53,"&lt;"&amp;AR1801)*IF(AS1801&lt;0.5,Riskregister!$K$13+(Riskregister!$L$13-Riskregister!$K$13)*SQRT(AS1801/2),Riskregister!$L$13-(Riskregister!$L$13-Riskregister!$K$13)*SQRT((1-AS1801)/2)))</f>
        <v>0</v>
      </c>
      <c r="AU1801" s="30">
        <f t="shared" ca="1" si="1105"/>
        <v>0.65709790308665583</v>
      </c>
      <c r="AV1801" s="30">
        <f t="shared" ca="1" si="1105"/>
        <v>0.77488690989190634</v>
      </c>
      <c r="AW1801" s="30">
        <f>IF(Riskregister!$E$14="",0,COUNTIF(BO$4:BO$53,"&lt;"&amp;AU1801)*IF(AV1801&lt;0.5,Riskregister!$K$14+(Riskregister!$L$14-Riskregister!$K$14)*SQRT(AV1801/2),Riskregister!$L$14-(Riskregister!$L$14-Riskregister!$K$14)*SQRT((1-AV1801)/2)))</f>
        <v>0</v>
      </c>
      <c r="AX1801" s="30">
        <f t="shared" ca="1" si="1106"/>
        <v>0.44752436925068739</v>
      </c>
      <c r="AY1801" s="30">
        <f t="shared" ca="1" si="1106"/>
        <v>0.68336129804078094</v>
      </c>
      <c r="AZ1801" s="30">
        <f>IF(Riskregister!$E$15="",0,COUNTIF(BP$4:BP$53,"&lt;"&amp;AX1801)*IF(AY1801&lt;0.5,Riskregister!$K$15+(Riskregister!$L$15-Riskregister!$K$15)*SQRT(AY1801/2),Riskregister!$L$15-(Riskregister!$L$15-Riskregister!$K$15)*SQRT((1-AY1801)/2)))</f>
        <v>0</v>
      </c>
      <c r="BA1801" s="30">
        <f t="shared" ca="1" si="1107"/>
        <v>0.84258719822804318</v>
      </c>
      <c r="BB1801" s="30">
        <f t="shared" ca="1" si="1107"/>
        <v>8.0346105237747434E-2</v>
      </c>
      <c r="BC1801" s="30">
        <f>IF(Riskregister!$E$16="",0,COUNTIF(BQ$4:BQ$53,"&lt;"&amp;BA1801)*IF(BB1801&lt;0.5,Riskregister!$K$16+(Riskregister!$L$16-Riskregister!$K$16)*SQRT(BB1801/2),Riskregister!$L$16-(Riskregister!$L$16-Riskregister!$K$16)*SQRT((1-BB1801)/2)))</f>
        <v>0</v>
      </c>
      <c r="BD1801" s="30">
        <f t="shared" ca="1" si="1108"/>
        <v>8171273.7010084596</v>
      </c>
    </row>
    <row r="1802" spans="20:56" x14ac:dyDescent="0.35">
      <c r="T1802" s="30">
        <f t="shared" ca="1" si="1096"/>
        <v>0.62891960911310973</v>
      </c>
      <c r="U1802" s="30">
        <f t="shared" ca="1" si="1096"/>
        <v>0.38346537578689743</v>
      </c>
      <c r="V1802" s="30">
        <f ca="1">IF(Riskregister!$E$5="",0,COUNTIF(BF$4:BF$53,"&lt;"&amp;T1802)*IF(U1802&lt;0.5,Riskregister!$K$5+(Riskregister!$L$5-Riskregister!$K$5)*SQRT(U1802/2),Riskregister!$L$5-(Riskregister!$L$5-Riskregister!$K$5)*SQRT((1-U1802)/2)))</f>
        <v>1388171.2433061572</v>
      </c>
      <c r="W1802" s="30">
        <f t="shared" ca="1" si="1097"/>
        <v>0.62067778085800751</v>
      </c>
      <c r="X1802" s="30">
        <f t="shared" ca="1" si="1097"/>
        <v>6.4875315515897425E-2</v>
      </c>
      <c r="Y1802" s="30">
        <f ca="1">IF(Riskregister!$E$6="",0,COUNTIF(BG$4:BG$53,"&lt;"&amp;W1802)*IF(X1802&lt;0.5,Riskregister!$K$6+(Riskregister!$L$6-Riskregister!$K$6)*SQRT(X1802/2),Riskregister!$L$6-(Riskregister!$L$6-Riskregister!$K$6)*SQRT((1-X1802)/2)))</f>
        <v>1048376.4682212144</v>
      </c>
      <c r="Z1802" s="30">
        <f t="shared" ca="1" si="1098"/>
        <v>0.19194842338584694</v>
      </c>
      <c r="AA1802" s="30">
        <f t="shared" ca="1" si="1098"/>
        <v>0.98014465494880954</v>
      </c>
      <c r="AB1802" s="30">
        <f ca="1">IF(Riskregister!$E$7="",0,COUNTIF(BH$4:BH$53,"&lt;"&amp;Z1802)*IF(AA1802&lt;0.5,Riskregister!$K$7+(Riskregister!$L$7-Riskregister!$K$7)*SQRT(AA1802/2),Riskregister!$L$7-(Riskregister!$L$7-Riskregister!$K$7)*SQRT((1-AA1802)/2)))</f>
        <v>1460507.211117683</v>
      </c>
      <c r="AC1802" s="30">
        <f t="shared" ca="1" si="1099"/>
        <v>0.7402376925090054</v>
      </c>
      <c r="AD1802" s="30">
        <f t="shared" ca="1" si="1099"/>
        <v>0.36592060573753316</v>
      </c>
      <c r="AE1802" s="30">
        <f ca="1">IF(Riskregister!$E$8="",0,COUNTIF(BI$4:BI$53,"&lt;"&amp;AC1802)*IF(AD1802&lt;0.5,Riskregister!$K$8+(Riskregister!$L$8-Riskregister!$K$8)*SQRT(AD1802/2),Riskregister!$L$8-(Riskregister!$L$8-Riskregister!$K$8)*SQRT((1-AD1802)/2)))</f>
        <v>9241485.5248229392</v>
      </c>
      <c r="AF1802" s="30">
        <f t="shared" ca="1" si="1100"/>
        <v>0.34778818407566559</v>
      </c>
      <c r="AG1802" s="30">
        <f t="shared" ca="1" si="1100"/>
        <v>0.62057931849618997</v>
      </c>
      <c r="AH1802" s="30">
        <f>IF(Riskregister!$E$9="",0,COUNTIF(BJ$4:BJ$53,"&lt;"&amp;AF1802)*IF(AG1802&lt;0.5,Riskregister!$K$9+(Riskregister!$L$9-Riskregister!$K$9)*SQRT(AG1802/2),Riskregister!$L$9-(Riskregister!$L$9-Riskregister!$K$9)*SQRT((1-AG1802)/2)))</f>
        <v>0</v>
      </c>
      <c r="AI1802" s="30">
        <f t="shared" ca="1" si="1101"/>
        <v>0.41233946016474543</v>
      </c>
      <c r="AJ1802" s="30">
        <f t="shared" ca="1" si="1101"/>
        <v>0.76269882755950691</v>
      </c>
      <c r="AK1802" s="30">
        <f>IF(Riskregister!$E$10="",0,COUNTIF(BK$4:BK$53,"&lt;"&amp;AI1802)*IF(AJ1802&lt;0.5,Riskregister!$K$10+(Riskregister!$L$10-Riskregister!$K$10)*SQRT(AJ1802/2),Riskregister!$L$10-(Riskregister!$L$10-Riskregister!$K$10)*SQRT((1-AJ1802)/2)))</f>
        <v>0</v>
      </c>
      <c r="AL1802" s="30">
        <f t="shared" ca="1" si="1102"/>
        <v>0.98699260898093488</v>
      </c>
      <c r="AM1802" s="30">
        <f t="shared" ca="1" si="1102"/>
        <v>0.3699989741034484</v>
      </c>
      <c r="AN1802" s="30">
        <f>IF(Riskregister!$E$11="",0,COUNTIF(BL$4:BL$53,"&lt;"&amp;AL1802)*IF(AM1802&lt;0.5,Riskregister!$K$11+(Riskregister!$L$11-Riskregister!$K$11)*SQRT(AM1802/2),Riskregister!$L$11-(Riskregister!$L$11-Riskregister!$K$11)*SQRT((1-AM1802)/2)))</f>
        <v>0</v>
      </c>
      <c r="AO1802" s="30">
        <f t="shared" ca="1" si="1103"/>
        <v>0.62305956634469084</v>
      </c>
      <c r="AP1802" s="30">
        <f t="shared" ca="1" si="1103"/>
        <v>0.29016469601667461</v>
      </c>
      <c r="AQ1802" s="30">
        <f>IF(Riskregister!$E$12="",0,COUNTIF(BM$4:BM$53,"&lt;"&amp;AO1802)*IF(AP1802&lt;0.5,Riskregister!$K$12+(Riskregister!$L$12-Riskregister!$K$12)*SQRT(AP1802/2),Riskregister!$L$12-(Riskregister!$L$12-Riskregister!$K$12)*SQRT((1-AP1802)/2)))</f>
        <v>0</v>
      </c>
      <c r="AR1802" s="30">
        <f t="shared" ca="1" si="1104"/>
        <v>0.81017216369921108</v>
      </c>
      <c r="AS1802" s="30">
        <f t="shared" ca="1" si="1104"/>
        <v>0.40603835761988605</v>
      </c>
      <c r="AT1802" s="30">
        <f>IF(Riskregister!$E$13="",0,COUNTIF(BN$4:BN$53,"&lt;"&amp;AR1802)*IF(AS1802&lt;0.5,Riskregister!$K$13+(Riskregister!$L$13-Riskregister!$K$13)*SQRT(AS1802/2),Riskregister!$L$13-(Riskregister!$L$13-Riskregister!$K$13)*SQRT((1-AS1802)/2)))</f>
        <v>0</v>
      </c>
      <c r="AU1802" s="30">
        <f t="shared" ca="1" si="1105"/>
        <v>9.4718435941593793E-2</v>
      </c>
      <c r="AV1802" s="30">
        <f t="shared" ca="1" si="1105"/>
        <v>0.1884104955824879</v>
      </c>
      <c r="AW1802" s="30">
        <f>IF(Riskregister!$E$14="",0,COUNTIF(BO$4:BO$53,"&lt;"&amp;AU1802)*IF(AV1802&lt;0.5,Riskregister!$K$14+(Riskregister!$L$14-Riskregister!$K$14)*SQRT(AV1802/2),Riskregister!$L$14-(Riskregister!$L$14-Riskregister!$K$14)*SQRT((1-AV1802)/2)))</f>
        <v>0</v>
      </c>
      <c r="AX1802" s="30">
        <f t="shared" ca="1" si="1106"/>
        <v>0.48518981980646569</v>
      </c>
      <c r="AY1802" s="30">
        <f t="shared" ca="1" si="1106"/>
        <v>5.0766607020483634E-2</v>
      </c>
      <c r="AZ1802" s="30">
        <f>IF(Riskregister!$E$15="",0,COUNTIF(BP$4:BP$53,"&lt;"&amp;AX1802)*IF(AY1802&lt;0.5,Riskregister!$K$15+(Riskregister!$L$15-Riskregister!$K$15)*SQRT(AY1802/2),Riskregister!$L$15-(Riskregister!$L$15-Riskregister!$K$15)*SQRT((1-AY1802)/2)))</f>
        <v>0</v>
      </c>
      <c r="BA1802" s="30">
        <f t="shared" ca="1" si="1107"/>
        <v>0.34214680201188841</v>
      </c>
      <c r="BB1802" s="30">
        <f t="shared" ca="1" si="1107"/>
        <v>0.54584259878106156</v>
      </c>
      <c r="BC1802" s="30">
        <f>IF(Riskregister!$E$16="",0,COUNTIF(BQ$4:BQ$53,"&lt;"&amp;BA1802)*IF(BB1802&lt;0.5,Riskregister!$K$16+(Riskregister!$L$16-Riskregister!$K$16)*SQRT(BB1802/2),Riskregister!$L$16-(Riskregister!$L$16-Riskregister!$K$16)*SQRT((1-BB1802)/2)))</f>
        <v>0</v>
      </c>
      <c r="BD1802" s="30">
        <f t="shared" ca="1" si="1108"/>
        <v>13138540.447467994</v>
      </c>
    </row>
    <row r="1803" spans="20:56" x14ac:dyDescent="0.35">
      <c r="T1803" s="30">
        <f t="shared" ca="1" si="1096"/>
        <v>0.42744924101085413</v>
      </c>
      <c r="U1803" s="30">
        <f t="shared" ca="1" si="1096"/>
        <v>0.46645603633240129</v>
      </c>
      <c r="V1803" s="30">
        <f ca="1">IF(Riskregister!$E$5="",0,COUNTIF(BF$4:BF$53,"&lt;"&amp;T1803)*IF(U1803&lt;0.5,Riskregister!$K$5+(Riskregister!$L$5-Riskregister!$K$5)*SQRT(U1803/2),Riskregister!$L$5-(Riskregister!$L$5-Riskregister!$K$5)*SQRT((1-U1803)/2)))</f>
        <v>1101964.7713702794</v>
      </c>
      <c r="W1803" s="30">
        <f t="shared" ca="1" si="1097"/>
        <v>0.33842649651555212</v>
      </c>
      <c r="X1803" s="30">
        <f t="shared" ca="1" si="1097"/>
        <v>0.62497350978019461</v>
      </c>
      <c r="Y1803" s="30">
        <f ca="1">IF(Riskregister!$E$6="",0,COUNTIF(BG$4:BG$53,"&lt;"&amp;W1803)*IF(X1803&lt;0.5,Riskregister!$K$6+(Riskregister!$L$6-Riskregister!$K$6)*SQRT(X1803/2),Riskregister!$L$6-(Riskregister!$L$6-Riskregister!$K$6)*SQRT((1-X1803)/2)))</f>
        <v>1220549.6076361982</v>
      </c>
      <c r="Z1803" s="30">
        <f t="shared" ca="1" si="1098"/>
        <v>0.3911651774751761</v>
      </c>
      <c r="AA1803" s="30">
        <f t="shared" ca="1" si="1098"/>
        <v>0.30829416436117796</v>
      </c>
      <c r="AB1803" s="30">
        <f ca="1">IF(Riskregister!$E$7="",0,COUNTIF(BH$4:BH$53,"&lt;"&amp;Z1803)*IF(AA1803&lt;0.5,Riskregister!$K$7+(Riskregister!$L$7-Riskregister!$K$7)*SQRT(AA1803/2),Riskregister!$L$7-(Riskregister!$L$7-Riskregister!$K$7)*SQRT((1-AA1803)/2)))</f>
        <v>937077.46228358697</v>
      </c>
      <c r="AC1803" s="30">
        <f t="shared" ca="1" si="1099"/>
        <v>2.4570249209095119E-2</v>
      </c>
      <c r="AD1803" s="30">
        <f t="shared" ca="1" si="1099"/>
        <v>0.14937806892751659</v>
      </c>
      <c r="AE1803" s="30">
        <f ca="1">IF(Riskregister!$E$8="",0,COUNTIF(BI$4:BI$53,"&lt;"&amp;AC1803)*IF(AD1803&lt;0.5,Riskregister!$K$8+(Riskregister!$L$8-Riskregister!$K$8)*SQRT(AD1803/2),Riskregister!$L$8-(Riskregister!$L$8-Riskregister!$K$8)*SQRT((1-AD1803)/2)))</f>
        <v>0</v>
      </c>
      <c r="AF1803" s="30">
        <f t="shared" ca="1" si="1100"/>
        <v>0.71074780228636802</v>
      </c>
      <c r="AG1803" s="30">
        <f t="shared" ca="1" si="1100"/>
        <v>0.64892751203499854</v>
      </c>
      <c r="AH1803" s="30">
        <f>IF(Riskregister!$E$9="",0,COUNTIF(BJ$4:BJ$53,"&lt;"&amp;AF1803)*IF(AG1803&lt;0.5,Riskregister!$K$9+(Riskregister!$L$9-Riskregister!$K$9)*SQRT(AG1803/2),Riskregister!$L$9-(Riskregister!$L$9-Riskregister!$K$9)*SQRT((1-AG1803)/2)))</f>
        <v>0</v>
      </c>
      <c r="AI1803" s="30">
        <f t="shared" ca="1" si="1101"/>
        <v>4.5441921129372731E-2</v>
      </c>
      <c r="AJ1803" s="30">
        <f t="shared" ca="1" si="1101"/>
        <v>0.47731164189592468</v>
      </c>
      <c r="AK1803" s="30">
        <f>IF(Riskregister!$E$10="",0,COUNTIF(BK$4:BK$53,"&lt;"&amp;AI1803)*IF(AJ1803&lt;0.5,Riskregister!$K$10+(Riskregister!$L$10-Riskregister!$K$10)*SQRT(AJ1803/2),Riskregister!$L$10-(Riskregister!$L$10-Riskregister!$K$10)*SQRT((1-AJ1803)/2)))</f>
        <v>0</v>
      </c>
      <c r="AL1803" s="30">
        <f t="shared" ca="1" si="1102"/>
        <v>0.24008799229714572</v>
      </c>
      <c r="AM1803" s="30">
        <f t="shared" ca="1" si="1102"/>
        <v>0.48727991904339973</v>
      </c>
      <c r="AN1803" s="30">
        <f>IF(Riskregister!$E$11="",0,COUNTIF(BL$4:BL$53,"&lt;"&amp;AL1803)*IF(AM1803&lt;0.5,Riskregister!$K$11+(Riskregister!$L$11-Riskregister!$K$11)*SQRT(AM1803/2),Riskregister!$L$11-(Riskregister!$L$11-Riskregister!$K$11)*SQRT((1-AM1803)/2)))</f>
        <v>0</v>
      </c>
      <c r="AO1803" s="30">
        <f t="shared" ca="1" si="1103"/>
        <v>0.57840338937863256</v>
      </c>
      <c r="AP1803" s="30">
        <f t="shared" ca="1" si="1103"/>
        <v>0.39282685364687586</v>
      </c>
      <c r="AQ1803" s="30">
        <f>IF(Riskregister!$E$12="",0,COUNTIF(BM$4:BM$53,"&lt;"&amp;AO1803)*IF(AP1803&lt;0.5,Riskregister!$K$12+(Riskregister!$L$12-Riskregister!$K$12)*SQRT(AP1803/2),Riskregister!$L$12-(Riskregister!$L$12-Riskregister!$K$12)*SQRT((1-AP1803)/2)))</f>
        <v>0</v>
      </c>
      <c r="AR1803" s="30">
        <f t="shared" ca="1" si="1104"/>
        <v>0.86574981334162904</v>
      </c>
      <c r="AS1803" s="30">
        <f t="shared" ca="1" si="1104"/>
        <v>3.9188167778920313E-2</v>
      </c>
      <c r="AT1803" s="30">
        <f>IF(Riskregister!$E$13="",0,COUNTIF(BN$4:BN$53,"&lt;"&amp;AR1803)*IF(AS1803&lt;0.5,Riskregister!$K$13+(Riskregister!$L$13-Riskregister!$K$13)*SQRT(AS1803/2),Riskregister!$L$13-(Riskregister!$L$13-Riskregister!$K$13)*SQRT((1-AS1803)/2)))</f>
        <v>0</v>
      </c>
      <c r="AU1803" s="30">
        <f t="shared" ca="1" si="1105"/>
        <v>0.59150230058353026</v>
      </c>
      <c r="AV1803" s="30">
        <f t="shared" ca="1" si="1105"/>
        <v>0.64647446377968731</v>
      </c>
      <c r="AW1803" s="30">
        <f>IF(Riskregister!$E$14="",0,COUNTIF(BO$4:BO$53,"&lt;"&amp;AU1803)*IF(AV1803&lt;0.5,Riskregister!$K$14+(Riskregister!$L$14-Riskregister!$K$14)*SQRT(AV1803/2),Riskregister!$L$14-(Riskregister!$L$14-Riskregister!$K$14)*SQRT((1-AV1803)/2)))</f>
        <v>0</v>
      </c>
      <c r="AX1803" s="30">
        <f t="shared" ca="1" si="1106"/>
        <v>0.71521883433811084</v>
      </c>
      <c r="AY1803" s="30">
        <f t="shared" ca="1" si="1106"/>
        <v>9.0066387778075852E-2</v>
      </c>
      <c r="AZ1803" s="30">
        <f>IF(Riskregister!$E$15="",0,COUNTIF(BP$4:BP$53,"&lt;"&amp;AX1803)*IF(AY1803&lt;0.5,Riskregister!$K$15+(Riskregister!$L$15-Riskregister!$K$15)*SQRT(AY1803/2),Riskregister!$L$15-(Riskregister!$L$15-Riskregister!$K$15)*SQRT((1-AY1803)/2)))</f>
        <v>0</v>
      </c>
      <c r="BA1803" s="30">
        <f t="shared" ca="1" si="1107"/>
        <v>0.42888353727982831</v>
      </c>
      <c r="BB1803" s="30">
        <f t="shared" ca="1" si="1107"/>
        <v>4.5759831570953979E-3</v>
      </c>
      <c r="BC1803" s="30">
        <f>IF(Riskregister!$E$16="",0,COUNTIF(BQ$4:BQ$53,"&lt;"&amp;BA1803)*IF(BB1803&lt;0.5,Riskregister!$K$16+(Riskregister!$L$16-Riskregister!$K$16)*SQRT(BB1803/2),Riskregister!$L$16-(Riskregister!$L$16-Riskregister!$K$16)*SQRT((1-BB1803)/2)))</f>
        <v>0</v>
      </c>
      <c r="BD1803" s="30">
        <f t="shared" ca="1" si="1108"/>
        <v>3259591.8412900646</v>
      </c>
    </row>
    <row r="1804" spans="20:56" x14ac:dyDescent="0.35">
      <c r="T1804" s="30">
        <f t="shared" ref="T1804:U1823" ca="1" si="1109">RAND()</f>
        <v>0.87923361365340968</v>
      </c>
      <c r="U1804" s="30">
        <f t="shared" ca="1" si="1109"/>
        <v>0.53876367564755467</v>
      </c>
      <c r="V1804" s="30">
        <f ca="1">IF(Riskregister!$E$5="",0,COUNTIF(BF$4:BF$53,"&lt;"&amp;T1804)*IF(U1804&lt;0.5,Riskregister!$K$5+(Riskregister!$L$5-Riskregister!$K$5)*SQRT(U1804/2),Riskregister!$L$5-(Riskregister!$L$5-Riskregister!$K$5)*SQRT((1-U1804)/2)))</f>
        <v>2303386.5640582526</v>
      </c>
      <c r="W1804" s="30">
        <f t="shared" ref="W1804:X1823" ca="1" si="1110">RAND()</f>
        <v>0.17394793706606726</v>
      </c>
      <c r="X1804" s="30">
        <f t="shared" ca="1" si="1110"/>
        <v>0.98152330764288642</v>
      </c>
      <c r="Y1804" s="30">
        <f ca="1">IF(Riskregister!$E$6="",0,COUNTIF(BG$4:BG$53,"&lt;"&amp;W1804)*IF(X1804&lt;0.5,Riskregister!$K$6+(Riskregister!$L$6-Riskregister!$K$6)*SQRT(X1804/2),Riskregister!$L$6-(Riskregister!$L$6-Riskregister!$K$6)*SQRT((1-X1804)/2)))</f>
        <v>1826990.6314140069</v>
      </c>
      <c r="Z1804" s="30">
        <f t="shared" ref="Z1804:AA1823" ca="1" si="1111">RAND()</f>
        <v>0.59785735058297229</v>
      </c>
      <c r="AA1804" s="30">
        <f t="shared" ca="1" si="1111"/>
        <v>0.52955431571012845</v>
      </c>
      <c r="AB1804" s="30">
        <f ca="1">IF(Riskregister!$E$7="",0,COUNTIF(BH$4:BH$53,"&lt;"&amp;Z1804)*IF(AA1804&lt;0.5,Riskregister!$K$7+(Riskregister!$L$7-Riskregister!$K$7)*SQRT(AA1804/2),Riskregister!$L$7-(Riskregister!$L$7-Riskregister!$K$7)*SQRT((1-AA1804)/2)))</f>
        <v>1611755.4502649815</v>
      </c>
      <c r="AC1804" s="30">
        <f t="shared" ref="AC1804:AD1823" ca="1" si="1112">RAND()</f>
        <v>0.24005033328671732</v>
      </c>
      <c r="AD1804" s="30">
        <f t="shared" ca="1" si="1112"/>
        <v>0.19984342719627401</v>
      </c>
      <c r="AE1804" s="30">
        <f ca="1">IF(Riskregister!$E$8="",0,COUNTIF(BI$4:BI$53,"&lt;"&amp;AC1804)*IF(AD1804&lt;0.5,Riskregister!$K$8+(Riskregister!$L$8-Riskregister!$K$8)*SQRT(AD1804/2),Riskregister!$L$8-(Riskregister!$L$8-Riskregister!$K$8)*SQRT((1-AD1804)/2)))</f>
        <v>3571377.2250475683</v>
      </c>
      <c r="AF1804" s="30">
        <f t="shared" ref="AF1804:AG1823" ca="1" si="1113">RAND()</f>
        <v>0.10094834487832471</v>
      </c>
      <c r="AG1804" s="30">
        <f t="shared" ca="1" si="1113"/>
        <v>0.43939767088083914</v>
      </c>
      <c r="AH1804" s="30">
        <f>IF(Riskregister!$E$9="",0,COUNTIF(BJ$4:BJ$53,"&lt;"&amp;AF1804)*IF(AG1804&lt;0.5,Riskregister!$K$9+(Riskregister!$L$9-Riskregister!$K$9)*SQRT(AG1804/2),Riskregister!$L$9-(Riskregister!$L$9-Riskregister!$K$9)*SQRT((1-AG1804)/2)))</f>
        <v>0</v>
      </c>
      <c r="AI1804" s="30">
        <f t="shared" ref="AI1804:AJ1823" ca="1" si="1114">RAND()</f>
        <v>0.69905088953774985</v>
      </c>
      <c r="AJ1804" s="30">
        <f t="shared" ca="1" si="1114"/>
        <v>0.21690586573020576</v>
      </c>
      <c r="AK1804" s="30">
        <f>IF(Riskregister!$E$10="",0,COUNTIF(BK$4:BK$53,"&lt;"&amp;AI1804)*IF(AJ1804&lt;0.5,Riskregister!$K$10+(Riskregister!$L$10-Riskregister!$K$10)*SQRT(AJ1804/2),Riskregister!$L$10-(Riskregister!$L$10-Riskregister!$K$10)*SQRT((1-AJ1804)/2)))</f>
        <v>0</v>
      </c>
      <c r="AL1804" s="30">
        <f t="shared" ref="AL1804:AM1823" ca="1" si="1115">RAND()</f>
        <v>0.24028062219479351</v>
      </c>
      <c r="AM1804" s="30">
        <f t="shared" ca="1" si="1115"/>
        <v>0.79882401642305123</v>
      </c>
      <c r="AN1804" s="30">
        <f>IF(Riskregister!$E$11="",0,COUNTIF(BL$4:BL$53,"&lt;"&amp;AL1804)*IF(AM1804&lt;0.5,Riskregister!$K$11+(Riskregister!$L$11-Riskregister!$K$11)*SQRT(AM1804/2),Riskregister!$L$11-(Riskregister!$L$11-Riskregister!$K$11)*SQRT((1-AM1804)/2)))</f>
        <v>0</v>
      </c>
      <c r="AO1804" s="30">
        <f t="shared" ref="AO1804:AP1823" ca="1" si="1116">RAND()</f>
        <v>0.23171939170671529</v>
      </c>
      <c r="AP1804" s="30">
        <f t="shared" ca="1" si="1116"/>
        <v>0.47801269639482313</v>
      </c>
      <c r="AQ1804" s="30">
        <f>IF(Riskregister!$E$12="",0,COUNTIF(BM$4:BM$53,"&lt;"&amp;AO1804)*IF(AP1804&lt;0.5,Riskregister!$K$12+(Riskregister!$L$12-Riskregister!$K$12)*SQRT(AP1804/2),Riskregister!$L$12-(Riskregister!$L$12-Riskregister!$K$12)*SQRT((1-AP1804)/2)))</f>
        <v>0</v>
      </c>
      <c r="AR1804" s="30">
        <f t="shared" ref="AR1804:AS1823" ca="1" si="1117">RAND()</f>
        <v>0.58551307283023091</v>
      </c>
      <c r="AS1804" s="30">
        <f t="shared" ca="1" si="1117"/>
        <v>1.4552522278708957E-2</v>
      </c>
      <c r="AT1804" s="30">
        <f>IF(Riskregister!$E$13="",0,COUNTIF(BN$4:BN$53,"&lt;"&amp;AR1804)*IF(AS1804&lt;0.5,Riskregister!$K$13+(Riskregister!$L$13-Riskregister!$K$13)*SQRT(AS1804/2),Riskregister!$L$13-(Riskregister!$L$13-Riskregister!$K$13)*SQRT((1-AS1804)/2)))</f>
        <v>0</v>
      </c>
      <c r="AU1804" s="30">
        <f t="shared" ref="AU1804:AV1823" ca="1" si="1118">RAND()</f>
        <v>0.49923210043505584</v>
      </c>
      <c r="AV1804" s="30">
        <f t="shared" ca="1" si="1118"/>
        <v>0.90619103134312395</v>
      </c>
      <c r="AW1804" s="30">
        <f>IF(Riskregister!$E$14="",0,COUNTIF(BO$4:BO$53,"&lt;"&amp;AU1804)*IF(AV1804&lt;0.5,Riskregister!$K$14+(Riskregister!$L$14-Riskregister!$K$14)*SQRT(AV1804/2),Riskregister!$L$14-(Riskregister!$L$14-Riskregister!$K$14)*SQRT((1-AV1804)/2)))</f>
        <v>0</v>
      </c>
      <c r="AX1804" s="30">
        <f t="shared" ref="AX1804:AY1823" ca="1" si="1119">RAND()</f>
        <v>0.54797547095201515</v>
      </c>
      <c r="AY1804" s="30">
        <f t="shared" ca="1" si="1119"/>
        <v>0.51751251390838227</v>
      </c>
      <c r="AZ1804" s="30">
        <f>IF(Riskregister!$E$15="",0,COUNTIF(BP$4:BP$53,"&lt;"&amp;AX1804)*IF(AY1804&lt;0.5,Riskregister!$K$15+(Riskregister!$L$15-Riskregister!$K$15)*SQRT(AY1804/2),Riskregister!$L$15-(Riskregister!$L$15-Riskregister!$K$15)*SQRT((1-AY1804)/2)))</f>
        <v>0</v>
      </c>
      <c r="BA1804" s="30">
        <f t="shared" ref="BA1804:BB1823" ca="1" si="1120">RAND()</f>
        <v>0.91967743117024348</v>
      </c>
      <c r="BB1804" s="30">
        <f t="shared" ca="1" si="1120"/>
        <v>4.588048767836117E-2</v>
      </c>
      <c r="BC1804" s="30">
        <f>IF(Riskregister!$E$16="",0,COUNTIF(BQ$4:BQ$53,"&lt;"&amp;BA1804)*IF(BB1804&lt;0.5,Riskregister!$K$16+(Riskregister!$L$16-Riskregister!$K$16)*SQRT(BB1804/2),Riskregister!$L$16-(Riskregister!$L$16-Riskregister!$K$16)*SQRT((1-BB1804)/2)))</f>
        <v>0</v>
      </c>
      <c r="BD1804" s="30">
        <f t="shared" ca="1" si="1108"/>
        <v>9313509.8707848098</v>
      </c>
    </row>
    <row r="1805" spans="20:56" x14ac:dyDescent="0.35">
      <c r="T1805" s="30">
        <f t="shared" ca="1" si="1109"/>
        <v>0.54628592022478351</v>
      </c>
      <c r="U1805" s="30">
        <f t="shared" ca="1" si="1109"/>
        <v>0.81804660290527698</v>
      </c>
      <c r="V1805" s="30">
        <f ca="1">IF(Riskregister!$E$5="",0,COUNTIF(BF$4:BF$53,"&lt;"&amp;T1805)*IF(U1805&lt;0.5,Riskregister!$K$5+(Riskregister!$L$5-Riskregister!$K$5)*SQRT(U1805/2),Riskregister!$L$5-(Riskregister!$L$5-Riskregister!$K$5)*SQRT((1-U1805)/2)))</f>
        <v>1857077.8110139067</v>
      </c>
      <c r="W1805" s="30">
        <f t="shared" ca="1" si="1110"/>
        <v>0.72963866611232331</v>
      </c>
      <c r="X1805" s="30">
        <f t="shared" ca="1" si="1110"/>
        <v>0.73590377391954631</v>
      </c>
      <c r="Y1805" s="30">
        <f ca="1">IF(Riskregister!$E$6="",0,COUNTIF(BG$4:BG$53,"&lt;"&amp;W1805)*IF(X1805&lt;0.5,Riskregister!$K$6+(Riskregister!$L$6-Riskregister!$K$6)*SQRT(X1805/2),Riskregister!$L$6-(Riskregister!$L$6-Riskregister!$K$6)*SQRT((1-X1805)/2)))</f>
        <v>4037725.0508012348</v>
      </c>
      <c r="Z1805" s="30">
        <f t="shared" ca="1" si="1111"/>
        <v>0.95582284654088345</v>
      </c>
      <c r="AA1805" s="30">
        <f t="shared" ca="1" si="1111"/>
        <v>0.33178354493905537</v>
      </c>
      <c r="AB1805" s="30">
        <f ca="1">IF(Riskregister!$E$7="",0,COUNTIF(BH$4:BH$53,"&lt;"&amp;Z1805)*IF(AA1805&lt;0.5,Riskregister!$K$7+(Riskregister!$L$7-Riskregister!$K$7)*SQRT(AA1805/2),Riskregister!$L$7-(Riskregister!$L$7-Riskregister!$K$7)*SQRT((1-AA1805)/2)))</f>
        <v>2118097.8277612571</v>
      </c>
      <c r="AC1805" s="30">
        <f t="shared" ca="1" si="1112"/>
        <v>0.1086021296260532</v>
      </c>
      <c r="AD1805" s="30">
        <f t="shared" ca="1" si="1112"/>
        <v>0.53739899871788399</v>
      </c>
      <c r="AE1805" s="30">
        <f ca="1">IF(Riskregister!$E$8="",0,COUNTIF(BI$4:BI$53,"&lt;"&amp;AC1805)*IF(AD1805&lt;0.5,Riskregister!$K$8+(Riskregister!$L$8-Riskregister!$K$8)*SQRT(AD1805/2),Riskregister!$L$8-(Riskregister!$L$8-Riskregister!$K$8)*SQRT((1-AD1805)/2)))</f>
        <v>2739595.5983141046</v>
      </c>
      <c r="AF1805" s="30">
        <f t="shared" ca="1" si="1113"/>
        <v>0.80970477181093259</v>
      </c>
      <c r="AG1805" s="30">
        <f t="shared" ca="1" si="1113"/>
        <v>0.1528509749358149</v>
      </c>
      <c r="AH1805" s="30">
        <f>IF(Riskregister!$E$9="",0,COUNTIF(BJ$4:BJ$53,"&lt;"&amp;AF1805)*IF(AG1805&lt;0.5,Riskregister!$K$9+(Riskregister!$L$9-Riskregister!$K$9)*SQRT(AG1805/2),Riskregister!$L$9-(Riskregister!$L$9-Riskregister!$K$9)*SQRT((1-AG1805)/2)))</f>
        <v>0</v>
      </c>
      <c r="AI1805" s="30">
        <f t="shared" ca="1" si="1114"/>
        <v>0.42188315025553424</v>
      </c>
      <c r="AJ1805" s="30">
        <f t="shared" ca="1" si="1114"/>
        <v>0.25994695784497512</v>
      </c>
      <c r="AK1805" s="30">
        <f>IF(Riskregister!$E$10="",0,COUNTIF(BK$4:BK$53,"&lt;"&amp;AI1805)*IF(AJ1805&lt;0.5,Riskregister!$K$10+(Riskregister!$L$10-Riskregister!$K$10)*SQRT(AJ1805/2),Riskregister!$L$10-(Riskregister!$L$10-Riskregister!$K$10)*SQRT((1-AJ1805)/2)))</f>
        <v>0</v>
      </c>
      <c r="AL1805" s="30">
        <f t="shared" ca="1" si="1115"/>
        <v>0.99891745001658849</v>
      </c>
      <c r="AM1805" s="30">
        <f t="shared" ca="1" si="1115"/>
        <v>0.2167222101898707</v>
      </c>
      <c r="AN1805" s="30">
        <f>IF(Riskregister!$E$11="",0,COUNTIF(BL$4:BL$53,"&lt;"&amp;AL1805)*IF(AM1805&lt;0.5,Riskregister!$K$11+(Riskregister!$L$11-Riskregister!$K$11)*SQRT(AM1805/2),Riskregister!$L$11-(Riskregister!$L$11-Riskregister!$K$11)*SQRT((1-AM1805)/2)))</f>
        <v>0</v>
      </c>
      <c r="AO1805" s="30">
        <f t="shared" ca="1" si="1116"/>
        <v>1.0562692627037906E-2</v>
      </c>
      <c r="AP1805" s="30">
        <f t="shared" ca="1" si="1116"/>
        <v>6.078415868848186E-2</v>
      </c>
      <c r="AQ1805" s="30">
        <f>IF(Riskregister!$E$12="",0,COUNTIF(BM$4:BM$53,"&lt;"&amp;AO1805)*IF(AP1805&lt;0.5,Riskregister!$K$12+(Riskregister!$L$12-Riskregister!$K$12)*SQRT(AP1805/2),Riskregister!$L$12-(Riskregister!$L$12-Riskregister!$K$12)*SQRT((1-AP1805)/2)))</f>
        <v>0</v>
      </c>
      <c r="AR1805" s="30">
        <f t="shared" ca="1" si="1117"/>
        <v>0.99299451764938051</v>
      </c>
      <c r="AS1805" s="30">
        <f t="shared" ca="1" si="1117"/>
        <v>0.27235975405404078</v>
      </c>
      <c r="AT1805" s="30">
        <f>IF(Riskregister!$E$13="",0,COUNTIF(BN$4:BN$53,"&lt;"&amp;AR1805)*IF(AS1805&lt;0.5,Riskregister!$K$13+(Riskregister!$L$13-Riskregister!$K$13)*SQRT(AS1805/2),Riskregister!$L$13-(Riskregister!$L$13-Riskregister!$K$13)*SQRT((1-AS1805)/2)))</f>
        <v>0</v>
      </c>
      <c r="AU1805" s="30">
        <f t="shared" ca="1" si="1118"/>
        <v>0.43664660023531421</v>
      </c>
      <c r="AV1805" s="30">
        <f t="shared" ca="1" si="1118"/>
        <v>0.80877302814025098</v>
      </c>
      <c r="AW1805" s="30">
        <f>IF(Riskregister!$E$14="",0,COUNTIF(BO$4:BO$53,"&lt;"&amp;AU1805)*IF(AV1805&lt;0.5,Riskregister!$K$14+(Riskregister!$L$14-Riskregister!$K$14)*SQRT(AV1805/2),Riskregister!$L$14-(Riskregister!$L$14-Riskregister!$K$14)*SQRT((1-AV1805)/2)))</f>
        <v>0</v>
      </c>
      <c r="AX1805" s="30">
        <f t="shared" ca="1" si="1119"/>
        <v>0.98501987234841104</v>
      </c>
      <c r="AY1805" s="30">
        <f t="shared" ca="1" si="1119"/>
        <v>0.5507644062697834</v>
      </c>
      <c r="AZ1805" s="30">
        <f>IF(Riskregister!$E$15="",0,COUNTIF(BP$4:BP$53,"&lt;"&amp;AX1805)*IF(AY1805&lt;0.5,Riskregister!$K$15+(Riskregister!$L$15-Riskregister!$K$15)*SQRT(AY1805/2),Riskregister!$L$15-(Riskregister!$L$15-Riskregister!$K$15)*SQRT((1-AY1805)/2)))</f>
        <v>0</v>
      </c>
      <c r="BA1805" s="30">
        <f t="shared" ca="1" si="1120"/>
        <v>0.77974833559943646</v>
      </c>
      <c r="BB1805" s="30">
        <f t="shared" ca="1" si="1120"/>
        <v>0.66117654372175161</v>
      </c>
      <c r="BC1805" s="30">
        <f>IF(Riskregister!$E$16="",0,COUNTIF(BQ$4:BQ$53,"&lt;"&amp;BA1805)*IF(BB1805&lt;0.5,Riskregister!$K$16+(Riskregister!$L$16-Riskregister!$K$16)*SQRT(BB1805/2),Riskregister!$L$16-(Riskregister!$L$16-Riskregister!$K$16)*SQRT((1-BB1805)/2)))</f>
        <v>0</v>
      </c>
      <c r="BD1805" s="30">
        <f t="shared" ca="1" si="1108"/>
        <v>10752496.287890503</v>
      </c>
    </row>
    <row r="1806" spans="20:56" x14ac:dyDescent="0.35">
      <c r="T1806" s="30">
        <f t="shared" ca="1" si="1109"/>
        <v>0.79974775785956587</v>
      </c>
      <c r="U1806" s="30">
        <f t="shared" ca="1" si="1109"/>
        <v>4.0174304105436653E-2</v>
      </c>
      <c r="V1806" s="30">
        <f ca="1">IF(Riskregister!$E$5="",0,COUNTIF(BF$4:BF$53,"&lt;"&amp;T1806)*IF(U1806&lt;0.5,Riskregister!$K$5+(Riskregister!$L$5-Riskregister!$K$5)*SQRT(U1806/2),Riskregister!$L$5-(Riskregister!$L$5-Riskregister!$K$5)*SQRT((1-U1806)/2)))</f>
        <v>1068890.5882381708</v>
      </c>
      <c r="W1806" s="30">
        <f t="shared" ca="1" si="1110"/>
        <v>0.7000091955909622</v>
      </c>
      <c r="X1806" s="30">
        <f t="shared" ca="1" si="1110"/>
        <v>0.56741261041285074</v>
      </c>
      <c r="Y1806" s="30">
        <f ca="1">IF(Riskregister!$E$6="",0,COUNTIF(BG$4:BG$53,"&lt;"&amp;W1806)*IF(X1806&lt;0.5,Riskregister!$K$6+(Riskregister!$L$6-Riskregister!$K$6)*SQRT(X1806/2),Riskregister!$L$6-(Riskregister!$L$6-Riskregister!$K$6)*SQRT((1-X1806)/2)))</f>
        <v>3488601.1586805582</v>
      </c>
      <c r="Z1806" s="30">
        <f t="shared" ca="1" si="1111"/>
        <v>0.83959371015465178</v>
      </c>
      <c r="AA1806" s="30">
        <f t="shared" ca="1" si="1111"/>
        <v>0.20387930972421975</v>
      </c>
      <c r="AB1806" s="30">
        <f ca="1">IF(Riskregister!$E$7="",0,COUNTIF(BH$4:BH$53,"&lt;"&amp;Z1806)*IF(AA1806&lt;0.5,Riskregister!$K$7+(Riskregister!$L$7-Riskregister!$K$7)*SQRT(AA1806/2),Riskregister!$L$7-(Riskregister!$L$7-Riskregister!$K$7)*SQRT((1-AA1806)/2)))</f>
        <v>1455731.6865691789</v>
      </c>
      <c r="AC1806" s="30">
        <f t="shared" ca="1" si="1112"/>
        <v>0.66882833509934858</v>
      </c>
      <c r="AD1806" s="30">
        <f t="shared" ca="1" si="1112"/>
        <v>0.29368868892759392</v>
      </c>
      <c r="AE1806" s="30">
        <f ca="1">IF(Riskregister!$E$8="",0,COUNTIF(BI$4:BI$53,"&lt;"&amp;AC1806)*IF(AD1806&lt;0.5,Riskregister!$K$8+(Riskregister!$L$8-Riskregister!$K$8)*SQRT(AD1806/2),Riskregister!$L$8-(Riskregister!$L$8-Riskregister!$K$8)*SQRT((1-AD1806)/2)))</f>
        <v>6303158.7171623474</v>
      </c>
      <c r="AF1806" s="30">
        <f t="shared" ca="1" si="1113"/>
        <v>0.22197863115672245</v>
      </c>
      <c r="AG1806" s="30">
        <f t="shared" ca="1" si="1113"/>
        <v>0.10168186282224423</v>
      </c>
      <c r="AH1806" s="30">
        <f>IF(Riskregister!$E$9="",0,COUNTIF(BJ$4:BJ$53,"&lt;"&amp;AF1806)*IF(AG1806&lt;0.5,Riskregister!$K$9+(Riskregister!$L$9-Riskregister!$K$9)*SQRT(AG1806/2),Riskregister!$L$9-(Riskregister!$L$9-Riskregister!$K$9)*SQRT((1-AG1806)/2)))</f>
        <v>0</v>
      </c>
      <c r="AI1806" s="30">
        <f t="shared" ca="1" si="1114"/>
        <v>0.5741544050248274</v>
      </c>
      <c r="AJ1806" s="30">
        <f t="shared" ca="1" si="1114"/>
        <v>0.9324254551505361</v>
      </c>
      <c r="AK1806" s="30">
        <f>IF(Riskregister!$E$10="",0,COUNTIF(BK$4:BK$53,"&lt;"&amp;AI1806)*IF(AJ1806&lt;0.5,Riskregister!$K$10+(Riskregister!$L$10-Riskregister!$K$10)*SQRT(AJ1806/2),Riskregister!$L$10-(Riskregister!$L$10-Riskregister!$K$10)*SQRT((1-AJ1806)/2)))</f>
        <v>0</v>
      </c>
      <c r="AL1806" s="30">
        <f t="shared" ca="1" si="1115"/>
        <v>0.74744250722402727</v>
      </c>
      <c r="AM1806" s="30">
        <f t="shared" ca="1" si="1115"/>
        <v>0.36071805452124328</v>
      </c>
      <c r="AN1806" s="30">
        <f>IF(Riskregister!$E$11="",0,COUNTIF(BL$4:BL$53,"&lt;"&amp;AL1806)*IF(AM1806&lt;0.5,Riskregister!$K$11+(Riskregister!$L$11-Riskregister!$K$11)*SQRT(AM1806/2),Riskregister!$L$11-(Riskregister!$L$11-Riskregister!$K$11)*SQRT((1-AM1806)/2)))</f>
        <v>0</v>
      </c>
      <c r="AO1806" s="30">
        <f t="shared" ca="1" si="1116"/>
        <v>0.14127136350519398</v>
      </c>
      <c r="AP1806" s="30">
        <f t="shared" ca="1" si="1116"/>
        <v>0.60692067359818769</v>
      </c>
      <c r="AQ1806" s="30">
        <f>IF(Riskregister!$E$12="",0,COUNTIF(BM$4:BM$53,"&lt;"&amp;AO1806)*IF(AP1806&lt;0.5,Riskregister!$K$12+(Riskregister!$L$12-Riskregister!$K$12)*SQRT(AP1806/2),Riskregister!$L$12-(Riskregister!$L$12-Riskregister!$K$12)*SQRT((1-AP1806)/2)))</f>
        <v>0</v>
      </c>
      <c r="AR1806" s="30">
        <f t="shared" ca="1" si="1117"/>
        <v>0.96784901108643684</v>
      </c>
      <c r="AS1806" s="30">
        <f t="shared" ca="1" si="1117"/>
        <v>0.22590744880137026</v>
      </c>
      <c r="AT1806" s="30">
        <f>IF(Riskregister!$E$13="",0,COUNTIF(BN$4:BN$53,"&lt;"&amp;AR1806)*IF(AS1806&lt;0.5,Riskregister!$K$13+(Riskregister!$L$13-Riskregister!$K$13)*SQRT(AS1806/2),Riskregister!$L$13-(Riskregister!$L$13-Riskregister!$K$13)*SQRT((1-AS1806)/2)))</f>
        <v>0</v>
      </c>
      <c r="AU1806" s="30">
        <f t="shared" ca="1" si="1118"/>
        <v>4.5976855434444963E-2</v>
      </c>
      <c r="AV1806" s="30">
        <f t="shared" ca="1" si="1118"/>
        <v>0.59453984288080919</v>
      </c>
      <c r="AW1806" s="30">
        <f>IF(Riskregister!$E$14="",0,COUNTIF(BO$4:BO$53,"&lt;"&amp;AU1806)*IF(AV1806&lt;0.5,Riskregister!$K$14+(Riskregister!$L$14-Riskregister!$K$14)*SQRT(AV1806/2),Riskregister!$L$14-(Riskregister!$L$14-Riskregister!$K$14)*SQRT((1-AV1806)/2)))</f>
        <v>0</v>
      </c>
      <c r="AX1806" s="30">
        <f t="shared" ca="1" si="1119"/>
        <v>0.18374246584613529</v>
      </c>
      <c r="AY1806" s="30">
        <f t="shared" ca="1" si="1119"/>
        <v>0.6990605832402087</v>
      </c>
      <c r="AZ1806" s="30">
        <f>IF(Riskregister!$E$15="",0,COUNTIF(BP$4:BP$53,"&lt;"&amp;AX1806)*IF(AY1806&lt;0.5,Riskregister!$K$15+(Riskregister!$L$15-Riskregister!$K$15)*SQRT(AY1806/2),Riskregister!$L$15-(Riskregister!$L$15-Riskregister!$K$15)*SQRT((1-AY1806)/2)))</f>
        <v>0</v>
      </c>
      <c r="BA1806" s="30">
        <f t="shared" ca="1" si="1120"/>
        <v>0.40458950550214623</v>
      </c>
      <c r="BB1806" s="30">
        <f t="shared" ca="1" si="1120"/>
        <v>0.31114477441654387</v>
      </c>
      <c r="BC1806" s="30">
        <f>IF(Riskregister!$E$16="",0,COUNTIF(BQ$4:BQ$53,"&lt;"&amp;BA1806)*IF(BB1806&lt;0.5,Riskregister!$K$16+(Riskregister!$L$16-Riskregister!$K$16)*SQRT(BB1806/2),Riskregister!$L$16-(Riskregister!$L$16-Riskregister!$K$16)*SQRT((1-BB1806)/2)))</f>
        <v>0</v>
      </c>
      <c r="BD1806" s="30">
        <f t="shared" ca="1" si="1108"/>
        <v>12316382.150650255</v>
      </c>
    </row>
    <row r="1807" spans="20:56" x14ac:dyDescent="0.35">
      <c r="T1807" s="30">
        <f t="shared" ca="1" si="1109"/>
        <v>0.54287581068023549</v>
      </c>
      <c r="U1807" s="30">
        <f t="shared" ca="1" si="1109"/>
        <v>0.90408749025983171</v>
      </c>
      <c r="V1807" s="30">
        <f ca="1">IF(Riskregister!$E$5="",0,COUNTIF(BF$4:BF$53,"&lt;"&amp;T1807)*IF(U1807&lt;0.5,Riskregister!$K$5+(Riskregister!$L$5-Riskregister!$K$5)*SQRT(U1807/2),Riskregister!$L$5-(Riskregister!$L$5-Riskregister!$K$5)*SQRT((1-U1807)/2)))</f>
        <v>2005819.5010162569</v>
      </c>
      <c r="W1807" s="30">
        <f t="shared" ca="1" si="1110"/>
        <v>0.54734953463635894</v>
      </c>
      <c r="X1807" s="30">
        <f t="shared" ca="1" si="1110"/>
        <v>3.5382073342006159E-2</v>
      </c>
      <c r="Y1807" s="30">
        <f ca="1">IF(Riskregister!$E$6="",0,COUNTIF(BG$4:BG$53,"&lt;"&amp;W1807)*IF(X1807&lt;0.5,Riskregister!$K$6+(Riskregister!$L$6-Riskregister!$K$6)*SQRT(X1807/2),Riskregister!$L$6-(Riskregister!$L$6-Riskregister!$K$6)*SQRT((1-X1807)/2)))</f>
        <v>878827.56317509536</v>
      </c>
      <c r="Z1807" s="30">
        <f t="shared" ca="1" si="1111"/>
        <v>0.3438382512120236</v>
      </c>
      <c r="AA1807" s="30">
        <f t="shared" ca="1" si="1111"/>
        <v>0.20285243811945119</v>
      </c>
      <c r="AB1807" s="30">
        <f ca="1">IF(Riskregister!$E$7="",0,COUNTIF(BH$4:BH$53,"&lt;"&amp;Z1807)*IF(AA1807&lt;0.5,Riskregister!$K$7+(Riskregister!$L$7-Riskregister!$K$7)*SQRT(AA1807/2),Riskregister!$L$7-(Riskregister!$L$7-Riskregister!$K$7)*SQRT((1-AA1807)/2)))</f>
        <v>807330.95721519878</v>
      </c>
      <c r="AC1807" s="30">
        <f t="shared" ca="1" si="1112"/>
        <v>0.2929722744876182</v>
      </c>
      <c r="AD1807" s="30">
        <f t="shared" ca="1" si="1112"/>
        <v>0.25014956439284075</v>
      </c>
      <c r="AE1807" s="30">
        <f ca="1">IF(Riskregister!$E$8="",0,COUNTIF(BI$4:BI$53,"&lt;"&amp;AC1807)*IF(AD1807&lt;0.5,Riskregister!$K$8+(Riskregister!$L$8-Riskregister!$K$8)*SQRT(AD1807/2),Riskregister!$L$8-(Riskregister!$L$8-Riskregister!$K$8)*SQRT((1-AD1807)/2)))</f>
        <v>3924395.8481016825</v>
      </c>
      <c r="AF1807" s="30">
        <f t="shared" ca="1" si="1113"/>
        <v>0.27332562130960358</v>
      </c>
      <c r="AG1807" s="30">
        <f t="shared" ca="1" si="1113"/>
        <v>0.69754306804131383</v>
      </c>
      <c r="AH1807" s="30">
        <f>IF(Riskregister!$E$9="",0,COUNTIF(BJ$4:BJ$53,"&lt;"&amp;AF1807)*IF(AG1807&lt;0.5,Riskregister!$K$9+(Riskregister!$L$9-Riskregister!$K$9)*SQRT(AG1807/2),Riskregister!$L$9-(Riskregister!$L$9-Riskregister!$K$9)*SQRT((1-AG1807)/2)))</f>
        <v>0</v>
      </c>
      <c r="AI1807" s="30">
        <f t="shared" ca="1" si="1114"/>
        <v>0.4571314060024031</v>
      </c>
      <c r="AJ1807" s="30">
        <f t="shared" ca="1" si="1114"/>
        <v>0.45991659714012278</v>
      </c>
      <c r="AK1807" s="30">
        <f>IF(Riskregister!$E$10="",0,COUNTIF(BK$4:BK$53,"&lt;"&amp;AI1807)*IF(AJ1807&lt;0.5,Riskregister!$K$10+(Riskregister!$L$10-Riskregister!$K$10)*SQRT(AJ1807/2),Riskregister!$L$10-(Riskregister!$L$10-Riskregister!$K$10)*SQRT((1-AJ1807)/2)))</f>
        <v>0</v>
      </c>
      <c r="AL1807" s="30">
        <f t="shared" ca="1" si="1115"/>
        <v>0.80913456226166047</v>
      </c>
      <c r="AM1807" s="30">
        <f t="shared" ca="1" si="1115"/>
        <v>0.14405650234009493</v>
      </c>
      <c r="AN1807" s="30">
        <f>IF(Riskregister!$E$11="",0,COUNTIF(BL$4:BL$53,"&lt;"&amp;AL1807)*IF(AM1807&lt;0.5,Riskregister!$K$11+(Riskregister!$L$11-Riskregister!$K$11)*SQRT(AM1807/2),Riskregister!$L$11-(Riskregister!$L$11-Riskregister!$K$11)*SQRT((1-AM1807)/2)))</f>
        <v>0</v>
      </c>
      <c r="AO1807" s="30">
        <f t="shared" ca="1" si="1116"/>
        <v>0.35505284000357507</v>
      </c>
      <c r="AP1807" s="30">
        <f t="shared" ca="1" si="1116"/>
        <v>0.94370684105774849</v>
      </c>
      <c r="AQ1807" s="30">
        <f>IF(Riskregister!$E$12="",0,COUNTIF(BM$4:BM$53,"&lt;"&amp;AO1807)*IF(AP1807&lt;0.5,Riskregister!$K$12+(Riskregister!$L$12-Riskregister!$K$12)*SQRT(AP1807/2),Riskregister!$L$12-(Riskregister!$L$12-Riskregister!$K$12)*SQRT((1-AP1807)/2)))</f>
        <v>0</v>
      </c>
      <c r="AR1807" s="30">
        <f t="shared" ca="1" si="1117"/>
        <v>0.91530237777126044</v>
      </c>
      <c r="AS1807" s="30">
        <f t="shared" ca="1" si="1117"/>
        <v>0.88388022168926117</v>
      </c>
      <c r="AT1807" s="30">
        <f>IF(Riskregister!$E$13="",0,COUNTIF(BN$4:BN$53,"&lt;"&amp;AR1807)*IF(AS1807&lt;0.5,Riskregister!$K$13+(Riskregister!$L$13-Riskregister!$K$13)*SQRT(AS1807/2),Riskregister!$L$13-(Riskregister!$L$13-Riskregister!$K$13)*SQRT((1-AS1807)/2)))</f>
        <v>0</v>
      </c>
      <c r="AU1807" s="30">
        <f t="shared" ca="1" si="1118"/>
        <v>0.87981714105148168</v>
      </c>
      <c r="AV1807" s="30">
        <f t="shared" ca="1" si="1118"/>
        <v>0.48498634522664208</v>
      </c>
      <c r="AW1807" s="30">
        <f>IF(Riskregister!$E$14="",0,COUNTIF(BO$4:BO$53,"&lt;"&amp;AU1807)*IF(AV1807&lt;0.5,Riskregister!$K$14+(Riskregister!$L$14-Riskregister!$K$14)*SQRT(AV1807/2),Riskregister!$L$14-(Riskregister!$L$14-Riskregister!$K$14)*SQRT((1-AV1807)/2)))</f>
        <v>0</v>
      </c>
      <c r="AX1807" s="30">
        <f t="shared" ca="1" si="1119"/>
        <v>0.63802200972468415</v>
      </c>
      <c r="AY1807" s="30">
        <f t="shared" ca="1" si="1119"/>
        <v>0.94483233486692364</v>
      </c>
      <c r="AZ1807" s="30">
        <f>IF(Riskregister!$E$15="",0,COUNTIF(BP$4:BP$53,"&lt;"&amp;AX1807)*IF(AY1807&lt;0.5,Riskregister!$K$15+(Riskregister!$L$15-Riskregister!$K$15)*SQRT(AY1807/2),Riskregister!$L$15-(Riskregister!$L$15-Riskregister!$K$15)*SQRT((1-AY1807)/2)))</f>
        <v>0</v>
      </c>
      <c r="BA1807" s="30">
        <f t="shared" ca="1" si="1120"/>
        <v>8.6341543028851442E-2</v>
      </c>
      <c r="BB1807" s="30">
        <f t="shared" ca="1" si="1120"/>
        <v>0.46737041192867224</v>
      </c>
      <c r="BC1807" s="30">
        <f>IF(Riskregister!$E$16="",0,COUNTIF(BQ$4:BQ$53,"&lt;"&amp;BA1807)*IF(BB1807&lt;0.5,Riskregister!$K$16+(Riskregister!$L$16-Riskregister!$K$16)*SQRT(BB1807/2),Riskregister!$L$16-(Riskregister!$L$16-Riskregister!$K$16)*SQRT((1-BB1807)/2)))</f>
        <v>0</v>
      </c>
      <c r="BD1807" s="30">
        <f t="shared" ca="1" si="1108"/>
        <v>7616373.8695082329</v>
      </c>
    </row>
    <row r="1808" spans="20:56" x14ac:dyDescent="0.35">
      <c r="T1808" s="30">
        <f t="shared" ca="1" si="1109"/>
        <v>0.68780239124669562</v>
      </c>
      <c r="U1808" s="30">
        <f t="shared" ca="1" si="1109"/>
        <v>0.75851607258330145</v>
      </c>
      <c r="V1808" s="30">
        <f ca="1">IF(Riskregister!$E$5="",0,COUNTIF(BF$4:BF$53,"&lt;"&amp;T1808)*IF(U1808&lt;0.5,Riskregister!$K$5+(Riskregister!$L$5-Riskregister!$K$5)*SQRT(U1808/2),Riskregister!$L$5-(Riskregister!$L$5-Riskregister!$K$5)*SQRT((1-U1808)/2)))</f>
        <v>1774537.0015620016</v>
      </c>
      <c r="W1808" s="30">
        <f t="shared" ca="1" si="1110"/>
        <v>0.59489261511860714</v>
      </c>
      <c r="X1808" s="30">
        <f t="shared" ca="1" si="1110"/>
        <v>0.43030479774967478</v>
      </c>
      <c r="Y1808" s="30">
        <f ca="1">IF(Riskregister!$E$6="",0,COUNTIF(BG$4:BG$53,"&lt;"&amp;W1808)*IF(X1808&lt;0.5,Riskregister!$K$6+(Riskregister!$L$6-Riskregister!$K$6)*SQRT(X1808/2),Riskregister!$L$6-(Riskregister!$L$6-Riskregister!$K$6)*SQRT((1-X1808)/2)))</f>
        <v>2069842.8337475033</v>
      </c>
      <c r="Z1808" s="30">
        <f t="shared" ca="1" si="1111"/>
        <v>0.27224397055282656</v>
      </c>
      <c r="AA1808" s="30">
        <f t="shared" ca="1" si="1111"/>
        <v>4.0219144311762767E-2</v>
      </c>
      <c r="AB1808" s="30">
        <f ca="1">IF(Riskregister!$E$7="",0,COUNTIF(BH$4:BH$53,"&lt;"&amp;Z1808)*IF(AA1808&lt;0.5,Riskregister!$K$7+(Riskregister!$L$7-Riskregister!$K$7)*SQRT(AA1808/2),Riskregister!$L$7-(Riskregister!$L$7-Riskregister!$K$7)*SQRT((1-AA1808)/2)))</f>
        <v>498164.3905305246</v>
      </c>
      <c r="AC1808" s="30">
        <f t="shared" ca="1" si="1112"/>
        <v>0.49103141470588307</v>
      </c>
      <c r="AD1808" s="30">
        <f t="shared" ca="1" si="1112"/>
        <v>0.90172780172955602</v>
      </c>
      <c r="AE1808" s="30">
        <f ca="1">IF(Riskregister!$E$8="",0,COUNTIF(BI$4:BI$53,"&lt;"&amp;AC1808)*IF(AD1808&lt;0.5,Riskregister!$K$8+(Riskregister!$L$8-Riskregister!$K$8)*SQRT(AD1808/2),Riskregister!$L$8-(Riskregister!$L$8-Riskregister!$K$8)*SQRT((1-AD1808)/2)))</f>
        <v>11874500.380887324</v>
      </c>
      <c r="AF1808" s="30">
        <f t="shared" ca="1" si="1113"/>
        <v>0.91771369248591173</v>
      </c>
      <c r="AG1808" s="30">
        <f t="shared" ca="1" si="1113"/>
        <v>0.94412581364788728</v>
      </c>
      <c r="AH1808" s="30">
        <f>IF(Riskregister!$E$9="",0,COUNTIF(BJ$4:BJ$53,"&lt;"&amp;AF1808)*IF(AG1808&lt;0.5,Riskregister!$K$9+(Riskregister!$L$9-Riskregister!$K$9)*SQRT(AG1808/2),Riskregister!$L$9-(Riskregister!$L$9-Riskregister!$K$9)*SQRT((1-AG1808)/2)))</f>
        <v>0</v>
      </c>
      <c r="AI1808" s="30">
        <f t="shared" ca="1" si="1114"/>
        <v>0.9394245733368789</v>
      </c>
      <c r="AJ1808" s="30">
        <f t="shared" ca="1" si="1114"/>
        <v>0.84556715936387128</v>
      </c>
      <c r="AK1808" s="30">
        <f>IF(Riskregister!$E$10="",0,COUNTIF(BK$4:BK$53,"&lt;"&amp;AI1808)*IF(AJ1808&lt;0.5,Riskregister!$K$10+(Riskregister!$L$10-Riskregister!$K$10)*SQRT(AJ1808/2),Riskregister!$L$10-(Riskregister!$L$10-Riskregister!$K$10)*SQRT((1-AJ1808)/2)))</f>
        <v>0</v>
      </c>
      <c r="AL1808" s="30">
        <f t="shared" ca="1" si="1115"/>
        <v>0.44054599050002796</v>
      </c>
      <c r="AM1808" s="30">
        <f t="shared" ca="1" si="1115"/>
        <v>0.65092122844325051</v>
      </c>
      <c r="AN1808" s="30">
        <f>IF(Riskregister!$E$11="",0,COUNTIF(BL$4:BL$53,"&lt;"&amp;AL1808)*IF(AM1808&lt;0.5,Riskregister!$K$11+(Riskregister!$L$11-Riskregister!$K$11)*SQRT(AM1808/2),Riskregister!$L$11-(Riskregister!$L$11-Riskregister!$K$11)*SQRT((1-AM1808)/2)))</f>
        <v>0</v>
      </c>
      <c r="AO1808" s="30">
        <f t="shared" ca="1" si="1116"/>
        <v>0.75959812321043685</v>
      </c>
      <c r="AP1808" s="30">
        <f t="shared" ca="1" si="1116"/>
        <v>0.86774463200434848</v>
      </c>
      <c r="AQ1808" s="30">
        <f>IF(Riskregister!$E$12="",0,COUNTIF(BM$4:BM$53,"&lt;"&amp;AO1808)*IF(AP1808&lt;0.5,Riskregister!$K$12+(Riskregister!$L$12-Riskregister!$K$12)*SQRT(AP1808/2),Riskregister!$L$12-(Riskregister!$L$12-Riskregister!$K$12)*SQRT((1-AP1808)/2)))</f>
        <v>0</v>
      </c>
      <c r="AR1808" s="30">
        <f t="shared" ca="1" si="1117"/>
        <v>0.10997917636529142</v>
      </c>
      <c r="AS1808" s="30">
        <f t="shared" ca="1" si="1117"/>
        <v>0.12463027837468366</v>
      </c>
      <c r="AT1808" s="30">
        <f>IF(Riskregister!$E$13="",0,COUNTIF(BN$4:BN$53,"&lt;"&amp;AR1808)*IF(AS1808&lt;0.5,Riskregister!$K$13+(Riskregister!$L$13-Riskregister!$K$13)*SQRT(AS1808/2),Riskregister!$L$13-(Riskregister!$L$13-Riskregister!$K$13)*SQRT((1-AS1808)/2)))</f>
        <v>0</v>
      </c>
      <c r="AU1808" s="30">
        <f t="shared" ca="1" si="1118"/>
        <v>0.43789258030139877</v>
      </c>
      <c r="AV1808" s="30">
        <f t="shared" ca="1" si="1118"/>
        <v>8.4415075446698018E-2</v>
      </c>
      <c r="AW1808" s="30">
        <f>IF(Riskregister!$E$14="",0,COUNTIF(BO$4:BO$53,"&lt;"&amp;AU1808)*IF(AV1808&lt;0.5,Riskregister!$K$14+(Riskregister!$L$14-Riskregister!$K$14)*SQRT(AV1808/2),Riskregister!$L$14-(Riskregister!$L$14-Riskregister!$K$14)*SQRT((1-AV1808)/2)))</f>
        <v>0</v>
      </c>
      <c r="AX1808" s="30">
        <f t="shared" ca="1" si="1119"/>
        <v>6.7351007788969741E-2</v>
      </c>
      <c r="AY1808" s="30">
        <f t="shared" ca="1" si="1119"/>
        <v>0.82178937714426892</v>
      </c>
      <c r="AZ1808" s="30">
        <f>IF(Riskregister!$E$15="",0,COUNTIF(BP$4:BP$53,"&lt;"&amp;AX1808)*IF(AY1808&lt;0.5,Riskregister!$K$15+(Riskregister!$L$15-Riskregister!$K$15)*SQRT(AY1808/2),Riskregister!$L$15-(Riskregister!$L$15-Riskregister!$K$15)*SQRT((1-AY1808)/2)))</f>
        <v>0</v>
      </c>
      <c r="BA1808" s="30">
        <f t="shared" ca="1" si="1120"/>
        <v>0.1065945417453491</v>
      </c>
      <c r="BB1808" s="30">
        <f t="shared" ca="1" si="1120"/>
        <v>0.13502070811360378</v>
      </c>
      <c r="BC1808" s="30">
        <f>IF(Riskregister!$E$16="",0,COUNTIF(BQ$4:BQ$53,"&lt;"&amp;BA1808)*IF(BB1808&lt;0.5,Riskregister!$K$16+(Riskregister!$L$16-Riskregister!$K$16)*SQRT(BB1808/2),Riskregister!$L$16-(Riskregister!$L$16-Riskregister!$K$16)*SQRT((1-BB1808)/2)))</f>
        <v>0</v>
      </c>
      <c r="BD1808" s="30">
        <f t="shared" ca="1" si="1108"/>
        <v>16217044.606727354</v>
      </c>
    </row>
    <row r="1809" spans="20:56" x14ac:dyDescent="0.35">
      <c r="T1809" s="30">
        <f t="shared" ca="1" si="1109"/>
        <v>0.38212163419940948</v>
      </c>
      <c r="U1809" s="30">
        <f t="shared" ca="1" si="1109"/>
        <v>0.80595920548131739</v>
      </c>
      <c r="V1809" s="30">
        <f ca="1">IF(Riskregister!$E$5="",0,COUNTIF(BF$4:BF$53,"&lt;"&amp;T1809)*IF(U1809&lt;0.5,Riskregister!$K$5+(Riskregister!$L$5-Riskregister!$K$5)*SQRT(U1809/2),Riskregister!$L$5-(Riskregister!$L$5-Riskregister!$K$5)*SQRT((1-U1809)/2)))</f>
        <v>1379500.6848933646</v>
      </c>
      <c r="W1809" s="30">
        <f t="shared" ca="1" si="1110"/>
        <v>9.4650496102144266E-2</v>
      </c>
      <c r="X1809" s="30">
        <f t="shared" ca="1" si="1110"/>
        <v>0.73719719768222858</v>
      </c>
      <c r="Y1809" s="30">
        <f ca="1">IF(Riskregister!$E$6="",0,COUNTIF(BG$4:BG$53,"&lt;"&amp;W1809)*IF(X1809&lt;0.5,Riskregister!$K$6+(Riskregister!$L$6-Riskregister!$K$6)*SQRT(X1809/2),Riskregister!$L$6-(Riskregister!$L$6-Riskregister!$K$6)*SQRT((1-X1809)/2)))</f>
        <v>0</v>
      </c>
      <c r="Z1809" s="30">
        <f t="shared" ca="1" si="1111"/>
        <v>0.59085603866587133</v>
      </c>
      <c r="AA1809" s="30">
        <f t="shared" ca="1" si="1111"/>
        <v>0.52544062134116021</v>
      </c>
      <c r="AB1809" s="30">
        <f ca="1">IF(Riskregister!$E$7="",0,COUNTIF(BH$4:BH$53,"&lt;"&amp;Z1809)*IF(AA1809&lt;0.5,Riskregister!$K$7+(Riskregister!$L$7-Riskregister!$K$7)*SQRT(AA1809/2),Riskregister!$L$7-(Riskregister!$L$7-Riskregister!$K$7)*SQRT((1-AA1809)/2)))</f>
        <v>1606571.6044940767</v>
      </c>
      <c r="AC1809" s="30">
        <f t="shared" ca="1" si="1112"/>
        <v>2.8546774496112093E-2</v>
      </c>
      <c r="AD1809" s="30">
        <f t="shared" ca="1" si="1112"/>
        <v>0.77159618923509177</v>
      </c>
      <c r="AE1809" s="30">
        <f ca="1">IF(Riskregister!$E$8="",0,COUNTIF(BI$4:BI$53,"&lt;"&amp;AC1809)*IF(AD1809&lt;0.5,Riskregister!$K$8+(Riskregister!$L$8-Riskregister!$K$8)*SQRT(AD1809/2),Riskregister!$L$8-(Riskregister!$L$8-Riskregister!$K$8)*SQRT((1-AD1809)/2)))</f>
        <v>0</v>
      </c>
      <c r="AF1809" s="30">
        <f t="shared" ca="1" si="1113"/>
        <v>0.68461328961263801</v>
      </c>
      <c r="AG1809" s="30">
        <f t="shared" ca="1" si="1113"/>
        <v>0.25061181896293605</v>
      </c>
      <c r="AH1809" s="30">
        <f>IF(Riskregister!$E$9="",0,COUNTIF(BJ$4:BJ$53,"&lt;"&amp;AF1809)*IF(AG1809&lt;0.5,Riskregister!$K$9+(Riskregister!$L$9-Riskregister!$K$9)*SQRT(AG1809/2),Riskregister!$L$9-(Riskregister!$L$9-Riskregister!$K$9)*SQRT((1-AG1809)/2)))</f>
        <v>0</v>
      </c>
      <c r="AI1809" s="30">
        <f t="shared" ca="1" si="1114"/>
        <v>0.74622686011768624</v>
      </c>
      <c r="AJ1809" s="30">
        <f t="shared" ca="1" si="1114"/>
        <v>0.37265748498025975</v>
      </c>
      <c r="AK1809" s="30">
        <f>IF(Riskregister!$E$10="",0,COUNTIF(BK$4:BK$53,"&lt;"&amp;AI1809)*IF(AJ1809&lt;0.5,Riskregister!$K$10+(Riskregister!$L$10-Riskregister!$K$10)*SQRT(AJ1809/2),Riskregister!$L$10-(Riskregister!$L$10-Riskregister!$K$10)*SQRT((1-AJ1809)/2)))</f>
        <v>0</v>
      </c>
      <c r="AL1809" s="30">
        <f t="shared" ca="1" si="1115"/>
        <v>0.17782635054575358</v>
      </c>
      <c r="AM1809" s="30">
        <f t="shared" ca="1" si="1115"/>
        <v>0.77157339823072779</v>
      </c>
      <c r="AN1809" s="30">
        <f>IF(Riskregister!$E$11="",0,COUNTIF(BL$4:BL$53,"&lt;"&amp;AL1809)*IF(AM1809&lt;0.5,Riskregister!$K$11+(Riskregister!$L$11-Riskregister!$K$11)*SQRT(AM1809/2),Riskregister!$L$11-(Riskregister!$L$11-Riskregister!$K$11)*SQRT((1-AM1809)/2)))</f>
        <v>0</v>
      </c>
      <c r="AO1809" s="30">
        <f t="shared" ca="1" si="1116"/>
        <v>0.9349224460197143</v>
      </c>
      <c r="AP1809" s="30">
        <f t="shared" ca="1" si="1116"/>
        <v>0.1089528518743772</v>
      </c>
      <c r="AQ1809" s="30">
        <f>IF(Riskregister!$E$12="",0,COUNTIF(BM$4:BM$53,"&lt;"&amp;AO1809)*IF(AP1809&lt;0.5,Riskregister!$K$12+(Riskregister!$L$12-Riskregister!$K$12)*SQRT(AP1809/2),Riskregister!$L$12-(Riskregister!$L$12-Riskregister!$K$12)*SQRT((1-AP1809)/2)))</f>
        <v>0</v>
      </c>
      <c r="AR1809" s="30">
        <f t="shared" ca="1" si="1117"/>
        <v>0.9295124387928676</v>
      </c>
      <c r="AS1809" s="30">
        <f t="shared" ca="1" si="1117"/>
        <v>0.80146825407697675</v>
      </c>
      <c r="AT1809" s="30">
        <f>IF(Riskregister!$E$13="",0,COUNTIF(BN$4:BN$53,"&lt;"&amp;AR1809)*IF(AS1809&lt;0.5,Riskregister!$K$13+(Riskregister!$L$13-Riskregister!$K$13)*SQRT(AS1809/2),Riskregister!$L$13-(Riskregister!$L$13-Riskregister!$K$13)*SQRT((1-AS1809)/2)))</f>
        <v>0</v>
      </c>
      <c r="AU1809" s="30">
        <f t="shared" ca="1" si="1118"/>
        <v>0.62412861741171366</v>
      </c>
      <c r="AV1809" s="30">
        <f t="shared" ca="1" si="1118"/>
        <v>0.72114870668083231</v>
      </c>
      <c r="AW1809" s="30">
        <f>IF(Riskregister!$E$14="",0,COUNTIF(BO$4:BO$53,"&lt;"&amp;AU1809)*IF(AV1809&lt;0.5,Riskregister!$K$14+(Riskregister!$L$14-Riskregister!$K$14)*SQRT(AV1809/2),Riskregister!$L$14-(Riskregister!$L$14-Riskregister!$K$14)*SQRT((1-AV1809)/2)))</f>
        <v>0</v>
      </c>
      <c r="AX1809" s="30">
        <f t="shared" ca="1" si="1119"/>
        <v>9.4800233142931511E-2</v>
      </c>
      <c r="AY1809" s="30">
        <f t="shared" ca="1" si="1119"/>
        <v>0.61786467424327107</v>
      </c>
      <c r="AZ1809" s="30">
        <f>IF(Riskregister!$E$15="",0,COUNTIF(BP$4:BP$53,"&lt;"&amp;AX1809)*IF(AY1809&lt;0.5,Riskregister!$K$15+(Riskregister!$L$15-Riskregister!$K$15)*SQRT(AY1809/2),Riskregister!$L$15-(Riskregister!$L$15-Riskregister!$K$15)*SQRT((1-AY1809)/2)))</f>
        <v>0</v>
      </c>
      <c r="BA1809" s="30">
        <f t="shared" ca="1" si="1120"/>
        <v>0.88251021026446141</v>
      </c>
      <c r="BB1809" s="30">
        <f t="shared" ca="1" si="1120"/>
        <v>0.62717189871634604</v>
      </c>
      <c r="BC1809" s="30">
        <f>IF(Riskregister!$E$16="",0,COUNTIF(BQ$4:BQ$53,"&lt;"&amp;BA1809)*IF(BB1809&lt;0.5,Riskregister!$K$16+(Riskregister!$L$16-Riskregister!$K$16)*SQRT(BB1809/2),Riskregister!$L$16-(Riskregister!$L$16-Riskregister!$K$16)*SQRT((1-BB1809)/2)))</f>
        <v>0</v>
      </c>
      <c r="BD1809" s="30">
        <f t="shared" ca="1" si="1108"/>
        <v>2986072.2893874412</v>
      </c>
    </row>
    <row r="1810" spans="20:56" x14ac:dyDescent="0.35">
      <c r="T1810" s="30">
        <f t="shared" ca="1" si="1109"/>
        <v>0.90910280063020033</v>
      </c>
      <c r="U1810" s="30">
        <f t="shared" ca="1" si="1109"/>
        <v>0.67143533513695264</v>
      </c>
      <c r="V1810" s="30">
        <f ca="1">IF(Riskregister!$E$5="",0,COUNTIF(BF$4:BF$53,"&lt;"&amp;T1810)*IF(U1810&lt;0.5,Riskregister!$K$5+(Riskregister!$L$5-Riskregister!$K$5)*SQRT(U1810/2),Riskregister!$L$5-(Riskregister!$L$5-Riskregister!$K$5)*SQRT((1-U1810)/2)))</f>
        <v>2505642.5613969597</v>
      </c>
      <c r="W1810" s="30">
        <f t="shared" ca="1" si="1110"/>
        <v>0.80213851844082174</v>
      </c>
      <c r="X1810" s="30">
        <f t="shared" ca="1" si="1110"/>
        <v>9.1126737447326911E-2</v>
      </c>
      <c r="Y1810" s="30">
        <f ca="1">IF(Riskregister!$E$6="",0,COUNTIF(BG$4:BG$53,"&lt;"&amp;W1810)*IF(X1810&lt;0.5,Riskregister!$K$6+(Riskregister!$L$6-Riskregister!$K$6)*SQRT(X1810/2),Riskregister!$L$6-(Riskregister!$L$6-Riskregister!$K$6)*SQRT((1-X1810)/2)))</f>
        <v>1752661.1956607311</v>
      </c>
      <c r="Z1810" s="30">
        <f t="shared" ca="1" si="1111"/>
        <v>0.82636418549736723</v>
      </c>
      <c r="AA1810" s="30">
        <f t="shared" ca="1" si="1111"/>
        <v>0.52132334284981352</v>
      </c>
      <c r="AB1810" s="30">
        <f ca="1">IF(Riskregister!$E$7="",0,COUNTIF(BH$4:BH$53,"&lt;"&amp;Z1810)*IF(AA1810&lt;0.5,Riskregister!$K$7+(Riskregister!$L$7-Riskregister!$K$7)*SQRT(AA1810/2),Riskregister!$L$7-(Riskregister!$L$7-Riskregister!$K$7)*SQRT((1-AA1810)/2)))</f>
        <v>2058950.1743011803</v>
      </c>
      <c r="AC1810" s="30">
        <f t="shared" ca="1" si="1112"/>
        <v>0.94525496418449695</v>
      </c>
      <c r="AD1810" s="30">
        <f t="shared" ca="1" si="1112"/>
        <v>0.65695410353342543</v>
      </c>
      <c r="AE1810" s="30">
        <f ca="1">IF(Riskregister!$E$8="",0,COUNTIF(BI$4:BI$53,"&lt;"&amp;AC1810)*IF(AD1810&lt;0.5,Riskregister!$K$8+(Riskregister!$L$8-Riskregister!$K$8)*SQRT(AD1810/2),Riskregister!$L$8-(Riskregister!$L$8-Riskregister!$K$8)*SQRT((1-AD1810)/2)))</f>
        <v>18320877.201046329</v>
      </c>
      <c r="AF1810" s="30">
        <f t="shared" ca="1" si="1113"/>
        <v>0.25809102641325898</v>
      </c>
      <c r="AG1810" s="30">
        <f t="shared" ca="1" si="1113"/>
        <v>0.37004948993799758</v>
      </c>
      <c r="AH1810" s="30">
        <f>IF(Riskregister!$E$9="",0,COUNTIF(BJ$4:BJ$53,"&lt;"&amp;AF1810)*IF(AG1810&lt;0.5,Riskregister!$K$9+(Riskregister!$L$9-Riskregister!$K$9)*SQRT(AG1810/2),Riskregister!$L$9-(Riskregister!$L$9-Riskregister!$K$9)*SQRT((1-AG1810)/2)))</f>
        <v>0</v>
      </c>
      <c r="AI1810" s="30">
        <f t="shared" ca="1" si="1114"/>
        <v>0.91057853529701693</v>
      </c>
      <c r="AJ1810" s="30">
        <f t="shared" ca="1" si="1114"/>
        <v>0.45590249178024922</v>
      </c>
      <c r="AK1810" s="30">
        <f>IF(Riskregister!$E$10="",0,COUNTIF(BK$4:BK$53,"&lt;"&amp;AI1810)*IF(AJ1810&lt;0.5,Riskregister!$K$10+(Riskregister!$L$10-Riskregister!$K$10)*SQRT(AJ1810/2),Riskregister!$L$10-(Riskregister!$L$10-Riskregister!$K$10)*SQRT((1-AJ1810)/2)))</f>
        <v>0</v>
      </c>
      <c r="AL1810" s="30">
        <f t="shared" ca="1" si="1115"/>
        <v>0.5804517891765788</v>
      </c>
      <c r="AM1810" s="30">
        <f t="shared" ca="1" si="1115"/>
        <v>0.78574798309288074</v>
      </c>
      <c r="AN1810" s="30">
        <f>IF(Riskregister!$E$11="",0,COUNTIF(BL$4:BL$53,"&lt;"&amp;AL1810)*IF(AM1810&lt;0.5,Riskregister!$K$11+(Riskregister!$L$11-Riskregister!$K$11)*SQRT(AM1810/2),Riskregister!$L$11-(Riskregister!$L$11-Riskregister!$K$11)*SQRT((1-AM1810)/2)))</f>
        <v>0</v>
      </c>
      <c r="AO1810" s="30">
        <f t="shared" ca="1" si="1116"/>
        <v>4.8070724477291105E-2</v>
      </c>
      <c r="AP1810" s="30">
        <f t="shared" ca="1" si="1116"/>
        <v>0.63607057745748741</v>
      </c>
      <c r="AQ1810" s="30">
        <f>IF(Riskregister!$E$12="",0,COUNTIF(BM$4:BM$53,"&lt;"&amp;AO1810)*IF(AP1810&lt;0.5,Riskregister!$K$12+(Riskregister!$L$12-Riskregister!$K$12)*SQRT(AP1810/2),Riskregister!$L$12-(Riskregister!$L$12-Riskregister!$K$12)*SQRT((1-AP1810)/2)))</f>
        <v>0</v>
      </c>
      <c r="AR1810" s="30">
        <f t="shared" ca="1" si="1117"/>
        <v>0.8051767332784725</v>
      </c>
      <c r="AS1810" s="30">
        <f t="shared" ca="1" si="1117"/>
        <v>0.56033139376666863</v>
      </c>
      <c r="AT1810" s="30">
        <f>IF(Riskregister!$E$13="",0,COUNTIF(BN$4:BN$53,"&lt;"&amp;AR1810)*IF(AS1810&lt;0.5,Riskregister!$K$13+(Riskregister!$L$13-Riskregister!$K$13)*SQRT(AS1810/2),Riskregister!$L$13-(Riskregister!$L$13-Riskregister!$K$13)*SQRT((1-AS1810)/2)))</f>
        <v>0</v>
      </c>
      <c r="AU1810" s="30">
        <f t="shared" ca="1" si="1118"/>
        <v>0.81472346351010982</v>
      </c>
      <c r="AV1810" s="30">
        <f t="shared" ca="1" si="1118"/>
        <v>0.70934119721653555</v>
      </c>
      <c r="AW1810" s="30">
        <f>IF(Riskregister!$E$14="",0,COUNTIF(BO$4:BO$53,"&lt;"&amp;AU1810)*IF(AV1810&lt;0.5,Riskregister!$K$14+(Riskregister!$L$14-Riskregister!$K$14)*SQRT(AV1810/2),Riskregister!$L$14-(Riskregister!$L$14-Riskregister!$K$14)*SQRT((1-AV1810)/2)))</f>
        <v>0</v>
      </c>
      <c r="AX1810" s="30">
        <f t="shared" ca="1" si="1119"/>
        <v>0.48465685332326813</v>
      </c>
      <c r="AY1810" s="30">
        <f t="shared" ca="1" si="1119"/>
        <v>0.31540707695425307</v>
      </c>
      <c r="AZ1810" s="30">
        <f>IF(Riskregister!$E$15="",0,COUNTIF(BP$4:BP$53,"&lt;"&amp;AX1810)*IF(AY1810&lt;0.5,Riskregister!$K$15+(Riskregister!$L$15-Riskregister!$K$15)*SQRT(AY1810/2),Riskregister!$L$15-(Riskregister!$L$15-Riskregister!$K$15)*SQRT((1-AY1810)/2)))</f>
        <v>0</v>
      </c>
      <c r="BA1810" s="30">
        <f t="shared" ca="1" si="1120"/>
        <v>0.6216884574778796</v>
      </c>
      <c r="BB1810" s="30">
        <f t="shared" ca="1" si="1120"/>
        <v>0.89740484256788156</v>
      </c>
      <c r="BC1810" s="30">
        <f>IF(Riskregister!$E$16="",0,COUNTIF(BQ$4:BQ$53,"&lt;"&amp;BA1810)*IF(BB1810&lt;0.5,Riskregister!$K$16+(Riskregister!$L$16-Riskregister!$K$16)*SQRT(BB1810/2),Riskregister!$L$16-(Riskregister!$L$16-Riskregister!$K$16)*SQRT((1-BB1810)/2)))</f>
        <v>0</v>
      </c>
      <c r="BD1810" s="30">
        <f t="shared" ca="1" si="1108"/>
        <v>24638131.132405199</v>
      </c>
    </row>
    <row r="1811" spans="20:56" x14ac:dyDescent="0.35">
      <c r="T1811" s="30">
        <f t="shared" ca="1" si="1109"/>
        <v>0.22183428261669313</v>
      </c>
      <c r="U1811" s="30">
        <f t="shared" ca="1" si="1109"/>
        <v>0.25785269922552601</v>
      </c>
      <c r="V1811" s="30">
        <f ca="1">IF(Riskregister!$E$5="",0,COUNTIF(BF$4:BF$53,"&lt;"&amp;T1811)*IF(U1811&lt;0.5,Riskregister!$K$5+(Riskregister!$L$5-Riskregister!$K$5)*SQRT(U1811/2),Riskregister!$L$5-(Riskregister!$L$5-Riskregister!$K$5)*SQRT((1-U1811)/2)))</f>
        <v>623156.83991885115</v>
      </c>
      <c r="W1811" s="30">
        <f t="shared" ca="1" si="1110"/>
        <v>0.93471043349571503</v>
      </c>
      <c r="X1811" s="30">
        <f t="shared" ca="1" si="1110"/>
        <v>0.97846761519383241</v>
      </c>
      <c r="Y1811" s="30">
        <f ca="1">IF(Riskregister!$E$6="",0,COUNTIF(BG$4:BG$53,"&lt;"&amp;W1811)*IF(X1811&lt;0.5,Riskregister!$K$6+(Riskregister!$L$6-Riskregister!$K$6)*SQRT(X1811/2),Riskregister!$L$6-(Riskregister!$L$6-Riskregister!$K$6)*SQRT((1-X1811)/2)))</f>
        <v>7252926.0985847088</v>
      </c>
      <c r="Z1811" s="30">
        <f t="shared" ca="1" si="1111"/>
        <v>0.67799636222421045</v>
      </c>
      <c r="AA1811" s="30">
        <f t="shared" ca="1" si="1111"/>
        <v>0.24335012425284197</v>
      </c>
      <c r="AB1811" s="30">
        <f ca="1">IF(Riskregister!$E$7="",0,COUNTIF(BH$4:BH$53,"&lt;"&amp;Z1811)*IF(AA1811&lt;0.5,Riskregister!$K$7+(Riskregister!$L$7-Riskregister!$K$7)*SQRT(AA1811/2),Riskregister!$L$7-(Riskregister!$L$7-Riskregister!$K$7)*SQRT((1-AA1811)/2)))</f>
        <v>1204607.8401312744</v>
      </c>
      <c r="AC1811" s="30">
        <f t="shared" ca="1" si="1112"/>
        <v>0.4702766978056373</v>
      </c>
      <c r="AD1811" s="30">
        <f t="shared" ca="1" si="1112"/>
        <v>0.87294475030049412</v>
      </c>
      <c r="AE1811" s="30">
        <f ca="1">IF(Riskregister!$E$8="",0,COUNTIF(BI$4:BI$53,"&lt;"&amp;AC1811)*IF(AD1811&lt;0.5,Riskregister!$K$8+(Riskregister!$L$8-Riskregister!$K$8)*SQRT(AD1811/2),Riskregister!$L$8-(Riskregister!$L$8-Riskregister!$K$8)*SQRT((1-AD1811)/2)))</f>
        <v>11446139.128162248</v>
      </c>
      <c r="AF1811" s="30">
        <f t="shared" ca="1" si="1113"/>
        <v>0.34516739345040748</v>
      </c>
      <c r="AG1811" s="30">
        <f t="shared" ca="1" si="1113"/>
        <v>0.98449221455753744</v>
      </c>
      <c r="AH1811" s="30">
        <f>IF(Riskregister!$E$9="",0,COUNTIF(BJ$4:BJ$53,"&lt;"&amp;AF1811)*IF(AG1811&lt;0.5,Riskregister!$K$9+(Riskregister!$L$9-Riskregister!$K$9)*SQRT(AG1811/2),Riskregister!$L$9-(Riskregister!$L$9-Riskregister!$K$9)*SQRT((1-AG1811)/2)))</f>
        <v>0</v>
      </c>
      <c r="AI1811" s="30">
        <f t="shared" ca="1" si="1114"/>
        <v>0.33127891474236415</v>
      </c>
      <c r="AJ1811" s="30">
        <f t="shared" ca="1" si="1114"/>
        <v>6.5436147403695077E-2</v>
      </c>
      <c r="AK1811" s="30">
        <f>IF(Riskregister!$E$10="",0,COUNTIF(BK$4:BK$53,"&lt;"&amp;AI1811)*IF(AJ1811&lt;0.5,Riskregister!$K$10+(Riskregister!$L$10-Riskregister!$K$10)*SQRT(AJ1811/2),Riskregister!$L$10-(Riskregister!$L$10-Riskregister!$K$10)*SQRT((1-AJ1811)/2)))</f>
        <v>0</v>
      </c>
      <c r="AL1811" s="30">
        <f t="shared" ca="1" si="1115"/>
        <v>0.2372679715964624</v>
      </c>
      <c r="AM1811" s="30">
        <f t="shared" ca="1" si="1115"/>
        <v>0.70422179724067124</v>
      </c>
      <c r="AN1811" s="30">
        <f>IF(Riskregister!$E$11="",0,COUNTIF(BL$4:BL$53,"&lt;"&amp;AL1811)*IF(AM1811&lt;0.5,Riskregister!$K$11+(Riskregister!$L$11-Riskregister!$K$11)*SQRT(AM1811/2),Riskregister!$L$11-(Riskregister!$L$11-Riskregister!$K$11)*SQRT((1-AM1811)/2)))</f>
        <v>0</v>
      </c>
      <c r="AO1811" s="30">
        <f t="shared" ca="1" si="1116"/>
        <v>0.47250822483214483</v>
      </c>
      <c r="AP1811" s="30">
        <f t="shared" ca="1" si="1116"/>
        <v>4.6244642456450991E-2</v>
      </c>
      <c r="AQ1811" s="30">
        <f>IF(Riskregister!$E$12="",0,COUNTIF(BM$4:BM$53,"&lt;"&amp;AO1811)*IF(AP1811&lt;0.5,Riskregister!$K$12+(Riskregister!$L$12-Riskregister!$K$12)*SQRT(AP1811/2),Riskregister!$L$12-(Riskregister!$L$12-Riskregister!$K$12)*SQRT((1-AP1811)/2)))</f>
        <v>0</v>
      </c>
      <c r="AR1811" s="30">
        <f t="shared" ca="1" si="1117"/>
        <v>0.88379199362105387</v>
      </c>
      <c r="AS1811" s="30">
        <f t="shared" ca="1" si="1117"/>
        <v>0.77314201804099847</v>
      </c>
      <c r="AT1811" s="30">
        <f>IF(Riskregister!$E$13="",0,COUNTIF(BN$4:BN$53,"&lt;"&amp;AR1811)*IF(AS1811&lt;0.5,Riskregister!$K$13+(Riskregister!$L$13-Riskregister!$K$13)*SQRT(AS1811/2),Riskregister!$L$13-(Riskregister!$L$13-Riskregister!$K$13)*SQRT((1-AS1811)/2)))</f>
        <v>0</v>
      </c>
      <c r="AU1811" s="30">
        <f t="shared" ca="1" si="1118"/>
        <v>0.52195576579062042</v>
      </c>
      <c r="AV1811" s="30">
        <f t="shared" ca="1" si="1118"/>
        <v>0.79216007219625439</v>
      </c>
      <c r="AW1811" s="30">
        <f>IF(Riskregister!$E$14="",0,COUNTIF(BO$4:BO$53,"&lt;"&amp;AU1811)*IF(AV1811&lt;0.5,Riskregister!$K$14+(Riskregister!$L$14-Riskregister!$K$14)*SQRT(AV1811/2),Riskregister!$L$14-(Riskregister!$L$14-Riskregister!$K$14)*SQRT((1-AV1811)/2)))</f>
        <v>0</v>
      </c>
      <c r="AX1811" s="30">
        <f t="shared" ca="1" si="1119"/>
        <v>0.59781388689356496</v>
      </c>
      <c r="AY1811" s="30">
        <f t="shared" ca="1" si="1119"/>
        <v>0.92395564895992743</v>
      </c>
      <c r="AZ1811" s="30">
        <f>IF(Riskregister!$E$15="",0,COUNTIF(BP$4:BP$53,"&lt;"&amp;AX1811)*IF(AY1811&lt;0.5,Riskregister!$K$15+(Riskregister!$L$15-Riskregister!$K$15)*SQRT(AY1811/2),Riskregister!$L$15-(Riskregister!$L$15-Riskregister!$K$15)*SQRT((1-AY1811)/2)))</f>
        <v>0</v>
      </c>
      <c r="BA1811" s="30">
        <f t="shared" ca="1" si="1120"/>
        <v>0.14686799334295908</v>
      </c>
      <c r="BB1811" s="30">
        <f t="shared" ca="1" si="1120"/>
        <v>0.8033560744778877</v>
      </c>
      <c r="BC1811" s="30">
        <f>IF(Riskregister!$E$16="",0,COUNTIF(BQ$4:BQ$53,"&lt;"&amp;BA1811)*IF(BB1811&lt;0.5,Riskregister!$K$16+(Riskregister!$L$16-Riskregister!$K$16)*SQRT(BB1811/2),Riskregister!$L$16-(Riskregister!$L$16-Riskregister!$K$16)*SQRT((1-BB1811)/2)))</f>
        <v>0</v>
      </c>
      <c r="BD1811" s="30">
        <f t="shared" ca="1" si="1108"/>
        <v>20526829.906797081</v>
      </c>
    </row>
    <row r="1812" spans="20:56" x14ac:dyDescent="0.35">
      <c r="T1812" s="30">
        <f t="shared" ca="1" si="1109"/>
        <v>0.31295165819320925</v>
      </c>
      <c r="U1812" s="30">
        <f t="shared" ca="1" si="1109"/>
        <v>0.11204094193228631</v>
      </c>
      <c r="V1812" s="30">
        <f ca="1">IF(Riskregister!$E$5="",0,COUNTIF(BF$4:BF$53,"&lt;"&amp;T1812)*IF(U1812&lt;0.5,Riskregister!$K$5+(Riskregister!$L$5-Riskregister!$K$5)*SQRT(U1812/2),Riskregister!$L$5-(Riskregister!$L$5-Riskregister!$K$5)*SQRT((1-U1812)/2)))</f>
        <v>769526.69424602995</v>
      </c>
      <c r="W1812" s="30">
        <f t="shared" ca="1" si="1110"/>
        <v>0.13687919183657427</v>
      </c>
      <c r="X1812" s="30">
        <f t="shared" ca="1" si="1110"/>
        <v>2.009051541202278E-2</v>
      </c>
      <c r="Y1812" s="30">
        <f ca="1">IF(Riskregister!$E$6="",0,COUNTIF(BG$4:BG$53,"&lt;"&amp;W1812)*IF(X1812&lt;0.5,Riskregister!$K$6+(Riskregister!$L$6-Riskregister!$K$6)*SQRT(X1812/2),Riskregister!$L$6-(Riskregister!$L$6-Riskregister!$K$6)*SQRT((1-X1812)/2)))</f>
        <v>0</v>
      </c>
      <c r="Z1812" s="30">
        <f t="shared" ca="1" si="1111"/>
        <v>0.78211885202725606</v>
      </c>
      <c r="AA1812" s="30">
        <f t="shared" ca="1" si="1111"/>
        <v>0.72494027566356323</v>
      </c>
      <c r="AB1812" s="30">
        <f ca="1">IF(Riskregister!$E$7="",0,COUNTIF(BH$4:BH$53,"&lt;"&amp;Z1812)*IF(AA1812&lt;0.5,Riskregister!$K$7+(Riskregister!$L$7-Riskregister!$K$7)*SQRT(AA1812/2),Riskregister!$L$7-(Riskregister!$L$7-Riskregister!$K$7)*SQRT((1-AA1812)/2)))</f>
        <v>2161619.4727370739</v>
      </c>
      <c r="AC1812" s="30">
        <f t="shared" ca="1" si="1112"/>
        <v>0.30721485840826979</v>
      </c>
      <c r="AD1812" s="30">
        <f t="shared" ca="1" si="1112"/>
        <v>0.87046767821605908</v>
      </c>
      <c r="AE1812" s="30">
        <f ca="1">IF(Riskregister!$E$8="",0,COUNTIF(BI$4:BI$53,"&lt;"&amp;AC1812)*IF(AD1812&lt;0.5,Riskregister!$K$8+(Riskregister!$L$8-Riskregister!$K$8)*SQRT(AD1812/2),Riskregister!$L$8-(Riskregister!$L$8-Riskregister!$K$8)*SQRT((1-AD1812)/2)))</f>
        <v>7607775.517135879</v>
      </c>
      <c r="AF1812" s="30">
        <f t="shared" ca="1" si="1113"/>
        <v>0.91652586996765162</v>
      </c>
      <c r="AG1812" s="30">
        <f t="shared" ca="1" si="1113"/>
        <v>0.1599167673029227</v>
      </c>
      <c r="AH1812" s="30">
        <f>IF(Riskregister!$E$9="",0,COUNTIF(BJ$4:BJ$53,"&lt;"&amp;AF1812)*IF(AG1812&lt;0.5,Riskregister!$K$9+(Riskregister!$L$9-Riskregister!$K$9)*SQRT(AG1812/2),Riskregister!$L$9-(Riskregister!$L$9-Riskregister!$K$9)*SQRT((1-AG1812)/2)))</f>
        <v>0</v>
      </c>
      <c r="AI1812" s="30">
        <f t="shared" ca="1" si="1114"/>
        <v>0.56631559768341277</v>
      </c>
      <c r="AJ1812" s="30">
        <f t="shared" ca="1" si="1114"/>
        <v>0.56768999407928533</v>
      </c>
      <c r="AK1812" s="30">
        <f>IF(Riskregister!$E$10="",0,COUNTIF(BK$4:BK$53,"&lt;"&amp;AI1812)*IF(AJ1812&lt;0.5,Riskregister!$K$10+(Riskregister!$L$10-Riskregister!$K$10)*SQRT(AJ1812/2),Riskregister!$L$10-(Riskregister!$L$10-Riskregister!$K$10)*SQRT((1-AJ1812)/2)))</f>
        <v>0</v>
      </c>
      <c r="AL1812" s="30">
        <f t="shared" ca="1" si="1115"/>
        <v>0.45412035310036158</v>
      </c>
      <c r="AM1812" s="30">
        <f t="shared" ca="1" si="1115"/>
        <v>0.96948686919215632</v>
      </c>
      <c r="AN1812" s="30">
        <f>IF(Riskregister!$E$11="",0,COUNTIF(BL$4:BL$53,"&lt;"&amp;AL1812)*IF(AM1812&lt;0.5,Riskregister!$K$11+(Riskregister!$L$11-Riskregister!$K$11)*SQRT(AM1812/2),Riskregister!$L$11-(Riskregister!$L$11-Riskregister!$K$11)*SQRT((1-AM1812)/2)))</f>
        <v>0</v>
      </c>
      <c r="AO1812" s="30">
        <f t="shared" ca="1" si="1116"/>
        <v>0.52977398401340825</v>
      </c>
      <c r="AP1812" s="30">
        <f t="shared" ca="1" si="1116"/>
        <v>0.39662971788496426</v>
      </c>
      <c r="AQ1812" s="30">
        <f>IF(Riskregister!$E$12="",0,COUNTIF(BM$4:BM$53,"&lt;"&amp;AO1812)*IF(AP1812&lt;0.5,Riskregister!$K$12+(Riskregister!$L$12-Riskregister!$K$12)*SQRT(AP1812/2),Riskregister!$L$12-(Riskregister!$L$12-Riskregister!$K$12)*SQRT((1-AP1812)/2)))</f>
        <v>0</v>
      </c>
      <c r="AR1812" s="30">
        <f t="shared" ca="1" si="1117"/>
        <v>0.1614969255390043</v>
      </c>
      <c r="AS1812" s="30">
        <f t="shared" ca="1" si="1117"/>
        <v>0.77341936224146313</v>
      </c>
      <c r="AT1812" s="30">
        <f>IF(Riskregister!$E$13="",0,COUNTIF(BN$4:BN$53,"&lt;"&amp;AR1812)*IF(AS1812&lt;0.5,Riskregister!$K$13+(Riskregister!$L$13-Riskregister!$K$13)*SQRT(AS1812/2),Riskregister!$L$13-(Riskregister!$L$13-Riskregister!$K$13)*SQRT((1-AS1812)/2)))</f>
        <v>0</v>
      </c>
      <c r="AU1812" s="30">
        <f t="shared" ca="1" si="1118"/>
        <v>0.82815782035758967</v>
      </c>
      <c r="AV1812" s="30">
        <f t="shared" ca="1" si="1118"/>
        <v>0.63536118457254509</v>
      </c>
      <c r="AW1812" s="30">
        <f>IF(Riskregister!$E$14="",0,COUNTIF(BO$4:BO$53,"&lt;"&amp;AU1812)*IF(AV1812&lt;0.5,Riskregister!$K$14+(Riskregister!$L$14-Riskregister!$K$14)*SQRT(AV1812/2),Riskregister!$L$14-(Riskregister!$L$14-Riskregister!$K$14)*SQRT((1-AV1812)/2)))</f>
        <v>0</v>
      </c>
      <c r="AX1812" s="30">
        <f t="shared" ca="1" si="1119"/>
        <v>0.86275645464296835</v>
      </c>
      <c r="AY1812" s="30">
        <f t="shared" ca="1" si="1119"/>
        <v>0.29905285327667475</v>
      </c>
      <c r="AZ1812" s="30">
        <f>IF(Riskregister!$E$15="",0,COUNTIF(BP$4:BP$53,"&lt;"&amp;AX1812)*IF(AY1812&lt;0.5,Riskregister!$K$15+(Riskregister!$L$15-Riskregister!$K$15)*SQRT(AY1812/2),Riskregister!$L$15-(Riskregister!$L$15-Riskregister!$K$15)*SQRT((1-AY1812)/2)))</f>
        <v>0</v>
      </c>
      <c r="BA1812" s="30">
        <f t="shared" ca="1" si="1120"/>
        <v>0.19227989098662712</v>
      </c>
      <c r="BB1812" s="30">
        <f t="shared" ca="1" si="1120"/>
        <v>0.75791629877978994</v>
      </c>
      <c r="BC1812" s="30">
        <f>IF(Riskregister!$E$16="",0,COUNTIF(BQ$4:BQ$53,"&lt;"&amp;BA1812)*IF(BB1812&lt;0.5,Riskregister!$K$16+(Riskregister!$L$16-Riskregister!$K$16)*SQRT(BB1812/2),Riskregister!$L$16-(Riskregister!$L$16-Riskregister!$K$16)*SQRT((1-BB1812)/2)))</f>
        <v>0</v>
      </c>
      <c r="BD1812" s="30">
        <f t="shared" ca="1" si="1108"/>
        <v>10538921.684118982</v>
      </c>
    </row>
    <row r="1813" spans="20:56" x14ac:dyDescent="0.35">
      <c r="T1813" s="30">
        <f t="shared" ca="1" si="1109"/>
        <v>0.4326623721946512</v>
      </c>
      <c r="U1813" s="30">
        <f t="shared" ca="1" si="1109"/>
        <v>0.81927108538052285</v>
      </c>
      <c r="V1813" s="30">
        <f ca="1">IF(Riskregister!$E$5="",0,COUNTIF(BF$4:BF$53,"&lt;"&amp;T1813)*IF(U1813&lt;0.5,Riskregister!$K$5+(Riskregister!$L$5-Riskregister!$K$5)*SQRT(U1813/2),Riskregister!$L$5-(Riskregister!$L$5-Riskregister!$K$5)*SQRT((1-U1813)/2)))</f>
        <v>1394180.7995584751</v>
      </c>
      <c r="W1813" s="30">
        <f t="shared" ca="1" si="1110"/>
        <v>0.16888758802613724</v>
      </c>
      <c r="X1813" s="30">
        <f t="shared" ca="1" si="1110"/>
        <v>0.57961705361724591</v>
      </c>
      <c r="Y1813" s="30">
        <f ca="1">IF(Riskregister!$E$6="",0,COUNTIF(BG$4:BG$53,"&lt;"&amp;W1813)*IF(X1813&lt;0.5,Riskregister!$K$6+(Riskregister!$L$6-Riskregister!$K$6)*SQRT(X1813/2),Riskregister!$L$6-(Riskregister!$L$6-Riskregister!$K$6)*SQRT((1-X1813)/2)))</f>
        <v>1174760.4147036681</v>
      </c>
      <c r="Z1813" s="30">
        <f t="shared" ca="1" si="1111"/>
        <v>0.97245284118658559</v>
      </c>
      <c r="AA1813" s="30">
        <f t="shared" ca="1" si="1111"/>
        <v>0.74485924799181313</v>
      </c>
      <c r="AB1813" s="30">
        <f ca="1">IF(Riskregister!$E$7="",0,COUNTIF(BH$4:BH$53,"&lt;"&amp;Z1813)*IF(AA1813&lt;0.5,Riskregister!$K$7+(Riskregister!$L$7-Riskregister!$K$7)*SQRT(AA1813/2),Riskregister!$L$7-(Riskregister!$L$7-Riskregister!$K$7)*SQRT((1-AA1813)/2)))</f>
        <v>3299886.1934132441</v>
      </c>
      <c r="AC1813" s="30">
        <f t="shared" ca="1" si="1112"/>
        <v>0.37764055235538463</v>
      </c>
      <c r="AD1813" s="30">
        <f t="shared" ca="1" si="1112"/>
        <v>0.67227914040763193</v>
      </c>
      <c r="AE1813" s="30">
        <f ca="1">IF(Riskregister!$E$8="",0,COUNTIF(BI$4:BI$53,"&lt;"&amp;AC1813)*IF(AD1813&lt;0.5,Riskregister!$K$8+(Riskregister!$L$8-Riskregister!$K$8)*SQRT(AD1813/2),Riskregister!$L$8-(Riskregister!$L$8-Riskregister!$K$8)*SQRT((1-AD1813)/2)))</f>
        <v>6194910.3063408844</v>
      </c>
      <c r="AF1813" s="30">
        <f t="shared" ca="1" si="1113"/>
        <v>0.24680249338058502</v>
      </c>
      <c r="AG1813" s="30">
        <f t="shared" ca="1" si="1113"/>
        <v>0.65315280233221362</v>
      </c>
      <c r="AH1813" s="30">
        <f>IF(Riskregister!$E$9="",0,COUNTIF(BJ$4:BJ$53,"&lt;"&amp;AF1813)*IF(AG1813&lt;0.5,Riskregister!$K$9+(Riskregister!$L$9-Riskregister!$K$9)*SQRT(AG1813/2),Riskregister!$L$9-(Riskregister!$L$9-Riskregister!$K$9)*SQRT((1-AG1813)/2)))</f>
        <v>0</v>
      </c>
      <c r="AI1813" s="30">
        <f t="shared" ca="1" si="1114"/>
        <v>4.4887984884335208E-2</v>
      </c>
      <c r="AJ1813" s="30">
        <f t="shared" ca="1" si="1114"/>
        <v>0.68430988836719975</v>
      </c>
      <c r="AK1813" s="30">
        <f>IF(Riskregister!$E$10="",0,COUNTIF(BK$4:BK$53,"&lt;"&amp;AI1813)*IF(AJ1813&lt;0.5,Riskregister!$K$10+(Riskregister!$L$10-Riskregister!$K$10)*SQRT(AJ1813/2),Riskregister!$L$10-(Riskregister!$L$10-Riskregister!$K$10)*SQRT((1-AJ1813)/2)))</f>
        <v>0</v>
      </c>
      <c r="AL1813" s="30">
        <f t="shared" ca="1" si="1115"/>
        <v>0.92207037307700945</v>
      </c>
      <c r="AM1813" s="30">
        <f t="shared" ca="1" si="1115"/>
        <v>0.1516692758620426</v>
      </c>
      <c r="AN1813" s="30">
        <f>IF(Riskregister!$E$11="",0,COUNTIF(BL$4:BL$53,"&lt;"&amp;AL1813)*IF(AM1813&lt;0.5,Riskregister!$K$11+(Riskregister!$L$11-Riskregister!$K$11)*SQRT(AM1813/2),Riskregister!$L$11-(Riskregister!$L$11-Riskregister!$K$11)*SQRT((1-AM1813)/2)))</f>
        <v>0</v>
      </c>
      <c r="AO1813" s="30">
        <f t="shared" ca="1" si="1116"/>
        <v>0.99994592531293047</v>
      </c>
      <c r="AP1813" s="30">
        <f t="shared" ca="1" si="1116"/>
        <v>0.16742261401848357</v>
      </c>
      <c r="AQ1813" s="30">
        <f>IF(Riskregister!$E$12="",0,COUNTIF(BM$4:BM$53,"&lt;"&amp;AO1813)*IF(AP1813&lt;0.5,Riskregister!$K$12+(Riskregister!$L$12-Riskregister!$K$12)*SQRT(AP1813/2),Riskregister!$L$12-(Riskregister!$L$12-Riskregister!$K$12)*SQRT((1-AP1813)/2)))</f>
        <v>0</v>
      </c>
      <c r="AR1813" s="30">
        <f t="shared" ca="1" si="1117"/>
        <v>0.75787882746749213</v>
      </c>
      <c r="AS1813" s="30">
        <f t="shared" ca="1" si="1117"/>
        <v>6.1997917084302356E-2</v>
      </c>
      <c r="AT1813" s="30">
        <f>IF(Riskregister!$E$13="",0,COUNTIF(BN$4:BN$53,"&lt;"&amp;AR1813)*IF(AS1813&lt;0.5,Riskregister!$K$13+(Riskregister!$L$13-Riskregister!$K$13)*SQRT(AS1813/2),Riskregister!$L$13-(Riskregister!$L$13-Riskregister!$K$13)*SQRT((1-AS1813)/2)))</f>
        <v>0</v>
      </c>
      <c r="AU1813" s="30">
        <f t="shared" ca="1" si="1118"/>
        <v>1.6690312268661245E-2</v>
      </c>
      <c r="AV1813" s="30">
        <f t="shared" ca="1" si="1118"/>
        <v>0.35579429120820505</v>
      </c>
      <c r="AW1813" s="30">
        <f>IF(Riskregister!$E$14="",0,COUNTIF(BO$4:BO$53,"&lt;"&amp;AU1813)*IF(AV1813&lt;0.5,Riskregister!$K$14+(Riskregister!$L$14-Riskregister!$K$14)*SQRT(AV1813/2),Riskregister!$L$14-(Riskregister!$L$14-Riskregister!$K$14)*SQRT((1-AV1813)/2)))</f>
        <v>0</v>
      </c>
      <c r="AX1813" s="30">
        <f t="shared" ca="1" si="1119"/>
        <v>0.90644102756021716</v>
      </c>
      <c r="AY1813" s="30">
        <f t="shared" ca="1" si="1119"/>
        <v>0.20905236080735534</v>
      </c>
      <c r="AZ1813" s="30">
        <f>IF(Riskregister!$E$15="",0,COUNTIF(BP$4:BP$53,"&lt;"&amp;AX1813)*IF(AY1813&lt;0.5,Riskregister!$K$15+(Riskregister!$L$15-Riskregister!$K$15)*SQRT(AY1813/2),Riskregister!$L$15-(Riskregister!$L$15-Riskregister!$K$15)*SQRT((1-AY1813)/2)))</f>
        <v>0</v>
      </c>
      <c r="BA1813" s="30">
        <f t="shared" ca="1" si="1120"/>
        <v>0.56649947711257231</v>
      </c>
      <c r="BB1813" s="30">
        <f t="shared" ca="1" si="1120"/>
        <v>0.83123314104646551</v>
      </c>
      <c r="BC1813" s="30">
        <f>IF(Riskregister!$E$16="",0,COUNTIF(BQ$4:BQ$53,"&lt;"&amp;BA1813)*IF(BB1813&lt;0.5,Riskregister!$K$16+(Riskregister!$L$16-Riskregister!$K$16)*SQRT(BB1813/2),Riskregister!$L$16-(Riskregister!$L$16-Riskregister!$K$16)*SQRT((1-BB1813)/2)))</f>
        <v>0</v>
      </c>
      <c r="BD1813" s="30">
        <f t="shared" ca="1" si="1108"/>
        <v>12063737.714016272</v>
      </c>
    </row>
    <row r="1814" spans="20:56" x14ac:dyDescent="0.35">
      <c r="T1814" s="30">
        <f t="shared" ca="1" si="1109"/>
        <v>0.65401248691903058</v>
      </c>
      <c r="U1814" s="30">
        <f t="shared" ca="1" si="1109"/>
        <v>0.13151183251357401</v>
      </c>
      <c r="V1814" s="30">
        <f ca="1">IF(Riskregister!$E$5="",0,COUNTIF(BF$4:BF$53,"&lt;"&amp;T1814)*IF(U1814&lt;0.5,Riskregister!$K$5+(Riskregister!$L$5-Riskregister!$K$5)*SQRT(U1814/2),Riskregister!$L$5-(Riskregister!$L$5-Riskregister!$K$5)*SQRT((1-U1814)/2)))</f>
        <v>1061572.4955757111</v>
      </c>
      <c r="W1814" s="30">
        <f t="shared" ca="1" si="1110"/>
        <v>0.55311667709332746</v>
      </c>
      <c r="X1814" s="30">
        <f t="shared" ca="1" si="1110"/>
        <v>0.6373882787132793</v>
      </c>
      <c r="Y1814" s="30">
        <f ca="1">IF(Riskregister!$E$6="",0,COUNTIF(BG$4:BG$53,"&lt;"&amp;W1814)*IF(X1814&lt;0.5,Riskregister!$K$6+(Riskregister!$L$6-Riskregister!$K$6)*SQRT(X1814/2),Riskregister!$L$6-(Riskregister!$L$6-Riskregister!$K$6)*SQRT((1-X1814)/2)))</f>
        <v>2467119.0672664917</v>
      </c>
      <c r="Z1814" s="30">
        <f t="shared" ca="1" si="1111"/>
        <v>4.2024052575475257E-2</v>
      </c>
      <c r="AA1814" s="30">
        <f t="shared" ca="1" si="1111"/>
        <v>0.44075617539797463</v>
      </c>
      <c r="AB1814" s="30">
        <f ca="1">IF(Riskregister!$E$7="",0,COUNTIF(BH$4:BH$53,"&lt;"&amp;Z1814)*IF(AA1814&lt;0.5,Riskregister!$K$7+(Riskregister!$L$7-Riskregister!$K$7)*SQRT(AA1814/2),Riskregister!$L$7-(Riskregister!$L$7-Riskregister!$K$7)*SQRT((1-AA1814)/2)))</f>
        <v>428611.11206485971</v>
      </c>
      <c r="AC1814" s="30">
        <f t="shared" ca="1" si="1112"/>
        <v>0.64896368240953817</v>
      </c>
      <c r="AD1814" s="30">
        <f t="shared" ca="1" si="1112"/>
        <v>0.74847971512173761</v>
      </c>
      <c r="AE1814" s="30">
        <f ca="1">IF(Riskregister!$E$8="",0,COUNTIF(BI$4:BI$53,"&lt;"&amp;AC1814)*IF(AD1814&lt;0.5,Riskregister!$K$8+(Riskregister!$L$8-Riskregister!$K$8)*SQRT(AD1814/2),Riskregister!$L$8-(Riskregister!$L$8-Riskregister!$K$8)*SQRT((1-AD1814)/2)))</f>
        <v>9999762.613802854</v>
      </c>
      <c r="AF1814" s="30">
        <f t="shared" ca="1" si="1113"/>
        <v>0.52527149200685141</v>
      </c>
      <c r="AG1814" s="30">
        <f t="shared" ca="1" si="1113"/>
        <v>0.15922080522315696</v>
      </c>
      <c r="AH1814" s="30">
        <f>IF(Riskregister!$E$9="",0,COUNTIF(BJ$4:BJ$53,"&lt;"&amp;AF1814)*IF(AG1814&lt;0.5,Riskregister!$K$9+(Riskregister!$L$9-Riskregister!$K$9)*SQRT(AG1814/2),Riskregister!$L$9-(Riskregister!$L$9-Riskregister!$K$9)*SQRT((1-AG1814)/2)))</f>
        <v>0</v>
      </c>
      <c r="AI1814" s="30">
        <f t="shared" ca="1" si="1114"/>
        <v>0.60098539637937098</v>
      </c>
      <c r="AJ1814" s="30">
        <f t="shared" ca="1" si="1114"/>
        <v>0.37687486323984343</v>
      </c>
      <c r="AK1814" s="30">
        <f>IF(Riskregister!$E$10="",0,COUNTIF(BK$4:BK$53,"&lt;"&amp;AI1814)*IF(AJ1814&lt;0.5,Riskregister!$K$10+(Riskregister!$L$10-Riskregister!$K$10)*SQRT(AJ1814/2),Riskregister!$L$10-(Riskregister!$L$10-Riskregister!$K$10)*SQRT((1-AJ1814)/2)))</f>
        <v>0</v>
      </c>
      <c r="AL1814" s="30">
        <f t="shared" ca="1" si="1115"/>
        <v>0.18791395445749026</v>
      </c>
      <c r="AM1814" s="30">
        <f t="shared" ca="1" si="1115"/>
        <v>0.41496554266746011</v>
      </c>
      <c r="AN1814" s="30">
        <f>IF(Riskregister!$E$11="",0,COUNTIF(BL$4:BL$53,"&lt;"&amp;AL1814)*IF(AM1814&lt;0.5,Riskregister!$K$11+(Riskregister!$L$11-Riskregister!$K$11)*SQRT(AM1814/2),Riskregister!$L$11-(Riskregister!$L$11-Riskregister!$K$11)*SQRT((1-AM1814)/2)))</f>
        <v>0</v>
      </c>
      <c r="AO1814" s="30">
        <f t="shared" ca="1" si="1116"/>
        <v>0.92992248662146726</v>
      </c>
      <c r="AP1814" s="30">
        <f t="shared" ca="1" si="1116"/>
        <v>0.55936236222301061</v>
      </c>
      <c r="AQ1814" s="30">
        <f>IF(Riskregister!$E$12="",0,COUNTIF(BM$4:BM$53,"&lt;"&amp;AO1814)*IF(AP1814&lt;0.5,Riskregister!$K$12+(Riskregister!$L$12-Riskregister!$K$12)*SQRT(AP1814/2),Riskregister!$L$12-(Riskregister!$L$12-Riskregister!$K$12)*SQRT((1-AP1814)/2)))</f>
        <v>0</v>
      </c>
      <c r="AR1814" s="30">
        <f t="shared" ca="1" si="1117"/>
        <v>0.18104103838499386</v>
      </c>
      <c r="AS1814" s="30">
        <f t="shared" ca="1" si="1117"/>
        <v>0.74707363600352805</v>
      </c>
      <c r="AT1814" s="30">
        <f>IF(Riskregister!$E$13="",0,COUNTIF(BN$4:BN$53,"&lt;"&amp;AR1814)*IF(AS1814&lt;0.5,Riskregister!$K$13+(Riskregister!$L$13-Riskregister!$K$13)*SQRT(AS1814/2),Riskregister!$L$13-(Riskregister!$L$13-Riskregister!$K$13)*SQRT((1-AS1814)/2)))</f>
        <v>0</v>
      </c>
      <c r="AU1814" s="30">
        <f t="shared" ca="1" si="1118"/>
        <v>0.91614165968075467</v>
      </c>
      <c r="AV1814" s="30">
        <f t="shared" ca="1" si="1118"/>
        <v>0.39401632484934912</v>
      </c>
      <c r="AW1814" s="30">
        <f>IF(Riskregister!$E$14="",0,COUNTIF(BO$4:BO$53,"&lt;"&amp;AU1814)*IF(AV1814&lt;0.5,Riskregister!$K$14+(Riskregister!$L$14-Riskregister!$K$14)*SQRT(AV1814/2),Riskregister!$L$14-(Riskregister!$L$14-Riskregister!$K$14)*SQRT((1-AV1814)/2)))</f>
        <v>0</v>
      </c>
      <c r="AX1814" s="30">
        <f t="shared" ca="1" si="1119"/>
        <v>0.35794232743037946</v>
      </c>
      <c r="AY1814" s="30">
        <f t="shared" ca="1" si="1119"/>
        <v>0.75727611024022501</v>
      </c>
      <c r="AZ1814" s="30">
        <f>IF(Riskregister!$E$15="",0,COUNTIF(BP$4:BP$53,"&lt;"&amp;AX1814)*IF(AY1814&lt;0.5,Riskregister!$K$15+(Riskregister!$L$15-Riskregister!$K$15)*SQRT(AY1814/2),Riskregister!$L$15-(Riskregister!$L$15-Riskregister!$K$15)*SQRT((1-AY1814)/2)))</f>
        <v>0</v>
      </c>
      <c r="BA1814" s="30">
        <f t="shared" ca="1" si="1120"/>
        <v>0.65137840137344505</v>
      </c>
      <c r="BB1814" s="30">
        <f t="shared" ca="1" si="1120"/>
        <v>0.62319852456424973</v>
      </c>
      <c r="BC1814" s="30">
        <f>IF(Riskregister!$E$16="",0,COUNTIF(BQ$4:BQ$53,"&lt;"&amp;BA1814)*IF(BB1814&lt;0.5,Riskregister!$K$16+(Riskregister!$L$16-Riskregister!$K$16)*SQRT(BB1814/2),Riskregister!$L$16-(Riskregister!$L$16-Riskregister!$K$16)*SQRT((1-BB1814)/2)))</f>
        <v>0</v>
      </c>
      <c r="BD1814" s="30">
        <f t="shared" ca="1" si="1108"/>
        <v>13957065.288709916</v>
      </c>
    </row>
    <row r="1815" spans="20:56" x14ac:dyDescent="0.35">
      <c r="T1815" s="30">
        <f t="shared" ca="1" si="1109"/>
        <v>0.79956447185639912</v>
      </c>
      <c r="U1815" s="30">
        <f t="shared" ca="1" si="1109"/>
        <v>0.84711091938346039</v>
      </c>
      <c r="V1815" s="30">
        <f ca="1">IF(Riskregister!$E$5="",0,COUNTIF(BF$4:BF$53,"&lt;"&amp;T1815)*IF(U1815&lt;0.5,Riskregister!$K$5+(Riskregister!$L$5-Riskregister!$K$5)*SQRT(U1815/2),Riskregister!$L$5-(Riskregister!$L$5-Riskregister!$K$5)*SQRT((1-U1815)/2)))</f>
        <v>2377906.3693376891</v>
      </c>
      <c r="W1815" s="30">
        <f t="shared" ca="1" si="1110"/>
        <v>0.64811703653849073</v>
      </c>
      <c r="X1815" s="30">
        <f t="shared" ca="1" si="1110"/>
        <v>0.72528994213213793</v>
      </c>
      <c r="Y1815" s="30">
        <f ca="1">IF(Riskregister!$E$6="",0,COUNTIF(BG$4:BG$53,"&lt;"&amp;W1815)*IF(X1815&lt;0.5,Riskregister!$K$6+(Riskregister!$L$6-Riskregister!$K$6)*SQRT(X1815/2),Riskregister!$L$6-(Riskregister!$L$6-Riskregister!$K$6)*SQRT((1-X1815)/2)))</f>
        <v>2665788.1821150938</v>
      </c>
      <c r="Z1815" s="30">
        <f t="shared" ca="1" si="1111"/>
        <v>0.91088924396526572</v>
      </c>
      <c r="AA1815" s="30">
        <f t="shared" ca="1" si="1111"/>
        <v>0.61148252450218288</v>
      </c>
      <c r="AB1815" s="30">
        <f ca="1">IF(Riskregister!$E$7="",0,COUNTIF(BH$4:BH$53,"&lt;"&amp;Z1815)*IF(AA1815&lt;0.5,Riskregister!$K$7+(Riskregister!$L$7-Riskregister!$K$7)*SQRT(AA1815/2),Riskregister!$L$7-(Riskregister!$L$7-Riskregister!$K$7)*SQRT((1-AA1815)/2)))</f>
        <v>2457382.2452000207</v>
      </c>
      <c r="AC1815" s="30">
        <f t="shared" ca="1" si="1112"/>
        <v>0.40657917643508312</v>
      </c>
      <c r="AD1815" s="30">
        <f t="shared" ca="1" si="1112"/>
        <v>0.39506269875676381</v>
      </c>
      <c r="AE1815" s="30">
        <f ca="1">IF(Riskregister!$E$8="",0,COUNTIF(BI$4:BI$53,"&lt;"&amp;AC1815)*IF(AD1815&lt;0.5,Riskregister!$K$8+(Riskregister!$L$8-Riskregister!$K$8)*SQRT(AD1815/2),Riskregister!$L$8-(Riskregister!$L$8-Riskregister!$K$8)*SQRT((1-AD1815)/2)))</f>
        <v>4777782.9085621266</v>
      </c>
      <c r="AF1815" s="30">
        <f t="shared" ca="1" si="1113"/>
        <v>0.92959070508980435</v>
      </c>
      <c r="AG1815" s="30">
        <f t="shared" ca="1" si="1113"/>
        <v>0.17897363353776052</v>
      </c>
      <c r="AH1815" s="30">
        <f>IF(Riskregister!$E$9="",0,COUNTIF(BJ$4:BJ$53,"&lt;"&amp;AF1815)*IF(AG1815&lt;0.5,Riskregister!$K$9+(Riskregister!$L$9-Riskregister!$K$9)*SQRT(AG1815/2),Riskregister!$L$9-(Riskregister!$L$9-Riskregister!$K$9)*SQRT((1-AG1815)/2)))</f>
        <v>0</v>
      </c>
      <c r="AI1815" s="30">
        <f t="shared" ca="1" si="1114"/>
        <v>0.52812584999324186</v>
      </c>
      <c r="AJ1815" s="30">
        <f t="shared" ca="1" si="1114"/>
        <v>0.14882919882019674</v>
      </c>
      <c r="AK1815" s="30">
        <f>IF(Riskregister!$E$10="",0,COUNTIF(BK$4:BK$53,"&lt;"&amp;AI1815)*IF(AJ1815&lt;0.5,Riskregister!$K$10+(Riskregister!$L$10-Riskregister!$K$10)*SQRT(AJ1815/2),Riskregister!$L$10-(Riskregister!$L$10-Riskregister!$K$10)*SQRT((1-AJ1815)/2)))</f>
        <v>0</v>
      </c>
      <c r="AL1815" s="30">
        <f t="shared" ca="1" si="1115"/>
        <v>0.9042366622658623</v>
      </c>
      <c r="AM1815" s="30">
        <f t="shared" ca="1" si="1115"/>
        <v>0.54322146637845092</v>
      </c>
      <c r="AN1815" s="30">
        <f>IF(Riskregister!$E$11="",0,COUNTIF(BL$4:BL$53,"&lt;"&amp;AL1815)*IF(AM1815&lt;0.5,Riskregister!$K$11+(Riskregister!$L$11-Riskregister!$K$11)*SQRT(AM1815/2),Riskregister!$L$11-(Riskregister!$L$11-Riskregister!$K$11)*SQRT((1-AM1815)/2)))</f>
        <v>0</v>
      </c>
      <c r="AO1815" s="30">
        <f t="shared" ca="1" si="1116"/>
        <v>0.10679482265340434</v>
      </c>
      <c r="AP1815" s="30">
        <f t="shared" ca="1" si="1116"/>
        <v>8.7362137371456372E-2</v>
      </c>
      <c r="AQ1815" s="30">
        <f>IF(Riskregister!$E$12="",0,COUNTIF(BM$4:BM$53,"&lt;"&amp;AO1815)*IF(AP1815&lt;0.5,Riskregister!$K$12+(Riskregister!$L$12-Riskregister!$K$12)*SQRT(AP1815/2),Riskregister!$L$12-(Riskregister!$L$12-Riskregister!$K$12)*SQRT((1-AP1815)/2)))</f>
        <v>0</v>
      </c>
      <c r="AR1815" s="30">
        <f t="shared" ca="1" si="1117"/>
        <v>0.49202386455902769</v>
      </c>
      <c r="AS1815" s="30">
        <f t="shared" ca="1" si="1117"/>
        <v>0.95659781235904584</v>
      </c>
      <c r="AT1815" s="30">
        <f>IF(Riskregister!$E$13="",0,COUNTIF(BN$4:BN$53,"&lt;"&amp;AR1815)*IF(AS1815&lt;0.5,Riskregister!$K$13+(Riskregister!$L$13-Riskregister!$K$13)*SQRT(AS1815/2),Riskregister!$L$13-(Riskregister!$L$13-Riskregister!$K$13)*SQRT((1-AS1815)/2)))</f>
        <v>0</v>
      </c>
      <c r="AU1815" s="30">
        <f t="shared" ca="1" si="1118"/>
        <v>0.95858991586374931</v>
      </c>
      <c r="AV1815" s="30">
        <f t="shared" ca="1" si="1118"/>
        <v>0.70833202856440991</v>
      </c>
      <c r="AW1815" s="30">
        <f>IF(Riskregister!$E$14="",0,COUNTIF(BO$4:BO$53,"&lt;"&amp;AU1815)*IF(AV1815&lt;0.5,Riskregister!$K$14+(Riskregister!$L$14-Riskregister!$K$14)*SQRT(AV1815/2),Riskregister!$L$14-(Riskregister!$L$14-Riskregister!$K$14)*SQRT((1-AV1815)/2)))</f>
        <v>0</v>
      </c>
      <c r="AX1815" s="30">
        <f t="shared" ca="1" si="1119"/>
        <v>0.90320012943571493</v>
      </c>
      <c r="AY1815" s="30">
        <f t="shared" ca="1" si="1119"/>
        <v>0.99826225542124702</v>
      </c>
      <c r="AZ1815" s="30">
        <f>IF(Riskregister!$E$15="",0,COUNTIF(BP$4:BP$53,"&lt;"&amp;AX1815)*IF(AY1815&lt;0.5,Riskregister!$K$15+(Riskregister!$L$15-Riskregister!$K$15)*SQRT(AY1815/2),Riskregister!$L$15-(Riskregister!$L$15-Riskregister!$K$15)*SQRT((1-AY1815)/2)))</f>
        <v>0</v>
      </c>
      <c r="BA1815" s="30">
        <f t="shared" ca="1" si="1120"/>
        <v>9.6408077970187911E-2</v>
      </c>
      <c r="BB1815" s="30">
        <f t="shared" ca="1" si="1120"/>
        <v>0.19265792234231405</v>
      </c>
      <c r="BC1815" s="30">
        <f>IF(Riskregister!$E$16="",0,COUNTIF(BQ$4:BQ$53,"&lt;"&amp;BA1815)*IF(BB1815&lt;0.5,Riskregister!$K$16+(Riskregister!$L$16-Riskregister!$K$16)*SQRT(BB1815/2),Riskregister!$L$16-(Riskregister!$L$16-Riskregister!$K$16)*SQRT((1-BB1815)/2)))</f>
        <v>0</v>
      </c>
      <c r="BD1815" s="30">
        <f t="shared" ca="1" si="1108"/>
        <v>12278859.705214929</v>
      </c>
    </row>
    <row r="1816" spans="20:56" x14ac:dyDescent="0.35">
      <c r="T1816" s="30">
        <f t="shared" ca="1" si="1109"/>
        <v>0.10404275788052875</v>
      </c>
      <c r="U1816" s="30">
        <f t="shared" ca="1" si="1109"/>
        <v>0.56007733106108104</v>
      </c>
      <c r="V1816" s="30">
        <f ca="1">IF(Riskregister!$E$5="",0,COUNTIF(BF$4:BF$53,"&lt;"&amp;T1816)*IF(U1816&lt;0.5,Riskregister!$K$5+(Riskregister!$L$5-Riskregister!$K$5)*SQRT(U1816/2),Riskregister!$L$5-(Riskregister!$L$5-Riskregister!$K$5)*SQRT((1-U1816)/2)))</f>
        <v>388949.83954029903</v>
      </c>
      <c r="W1816" s="30">
        <f t="shared" ca="1" si="1110"/>
        <v>0.6020130617090842</v>
      </c>
      <c r="X1816" s="30">
        <f t="shared" ca="1" si="1110"/>
        <v>0.86975598140750421</v>
      </c>
      <c r="Y1816" s="30">
        <f ca="1">IF(Riskregister!$E$6="",0,COUNTIF(BG$4:BG$53,"&lt;"&amp;W1816)*IF(X1816&lt;0.5,Riskregister!$K$6+(Riskregister!$L$6-Riskregister!$K$6)*SQRT(X1816/2),Riskregister!$L$6-(Riskregister!$L$6-Riskregister!$K$6)*SQRT((1-X1816)/2)))</f>
        <v>3081315.4837054387</v>
      </c>
      <c r="Z1816" s="30">
        <f t="shared" ca="1" si="1111"/>
        <v>0.26554225715489466</v>
      </c>
      <c r="AA1816" s="30">
        <f t="shared" ca="1" si="1111"/>
        <v>0.74765574352081454</v>
      </c>
      <c r="AB1816" s="30">
        <f ca="1">IF(Riskregister!$E$7="",0,COUNTIF(BH$4:BH$53,"&lt;"&amp;Z1816)*IF(AA1816&lt;0.5,Riskregister!$K$7+(Riskregister!$L$7-Riskregister!$K$7)*SQRT(AA1816/2),Riskregister!$L$7-(Riskregister!$L$7-Riskregister!$K$7)*SQRT((1-AA1816)/2)))</f>
        <v>1378387.4657523767</v>
      </c>
      <c r="AC1816" s="30">
        <f t="shared" ca="1" si="1112"/>
        <v>0.11835011694619324</v>
      </c>
      <c r="AD1816" s="30">
        <f t="shared" ca="1" si="1112"/>
        <v>0.20445967454930458</v>
      </c>
      <c r="AE1816" s="30">
        <f ca="1">IF(Riskregister!$E$8="",0,COUNTIF(BI$4:BI$53,"&lt;"&amp;AC1816)*IF(AD1816&lt;0.5,Riskregister!$K$8+(Riskregister!$L$8-Riskregister!$K$8)*SQRT(AD1816/2),Riskregister!$L$8-(Riskregister!$L$8-Riskregister!$K$8)*SQRT((1-AD1816)/2)))</f>
        <v>1802749.8479111781</v>
      </c>
      <c r="AF1816" s="30">
        <f t="shared" ca="1" si="1113"/>
        <v>0.21200442697910526</v>
      </c>
      <c r="AG1816" s="30">
        <f t="shared" ca="1" si="1113"/>
        <v>0.73769061731994723</v>
      </c>
      <c r="AH1816" s="30">
        <f>IF(Riskregister!$E$9="",0,COUNTIF(BJ$4:BJ$53,"&lt;"&amp;AF1816)*IF(AG1816&lt;0.5,Riskregister!$K$9+(Riskregister!$L$9-Riskregister!$K$9)*SQRT(AG1816/2),Riskregister!$L$9-(Riskregister!$L$9-Riskregister!$K$9)*SQRT((1-AG1816)/2)))</f>
        <v>0</v>
      </c>
      <c r="AI1816" s="30">
        <f t="shared" ca="1" si="1114"/>
        <v>0.53738002205723667</v>
      </c>
      <c r="AJ1816" s="30">
        <f t="shared" ca="1" si="1114"/>
        <v>0.98902332557665362</v>
      </c>
      <c r="AK1816" s="30">
        <f>IF(Riskregister!$E$10="",0,COUNTIF(BK$4:BK$53,"&lt;"&amp;AI1816)*IF(AJ1816&lt;0.5,Riskregister!$K$10+(Riskregister!$L$10-Riskregister!$K$10)*SQRT(AJ1816/2),Riskregister!$L$10-(Riskregister!$L$10-Riskregister!$K$10)*SQRT((1-AJ1816)/2)))</f>
        <v>0</v>
      </c>
      <c r="AL1816" s="30">
        <f t="shared" ca="1" si="1115"/>
        <v>0.98681670337464877</v>
      </c>
      <c r="AM1816" s="30">
        <f t="shared" ca="1" si="1115"/>
        <v>0.1226122497870894</v>
      </c>
      <c r="AN1816" s="30">
        <f>IF(Riskregister!$E$11="",0,COUNTIF(BL$4:BL$53,"&lt;"&amp;AL1816)*IF(AM1816&lt;0.5,Riskregister!$K$11+(Riskregister!$L$11-Riskregister!$K$11)*SQRT(AM1816/2),Riskregister!$L$11-(Riskregister!$L$11-Riskregister!$K$11)*SQRT((1-AM1816)/2)))</f>
        <v>0</v>
      </c>
      <c r="AO1816" s="30">
        <f t="shared" ca="1" si="1116"/>
        <v>0.77657879261527374</v>
      </c>
      <c r="AP1816" s="30">
        <f t="shared" ca="1" si="1116"/>
        <v>0.38459491668484846</v>
      </c>
      <c r="AQ1816" s="30">
        <f>IF(Riskregister!$E$12="",0,COUNTIF(BM$4:BM$53,"&lt;"&amp;AO1816)*IF(AP1816&lt;0.5,Riskregister!$K$12+(Riskregister!$L$12-Riskregister!$K$12)*SQRT(AP1816/2),Riskregister!$L$12-(Riskregister!$L$12-Riskregister!$K$12)*SQRT((1-AP1816)/2)))</f>
        <v>0</v>
      </c>
      <c r="AR1816" s="30">
        <f t="shared" ca="1" si="1117"/>
        <v>0.71255344201664006</v>
      </c>
      <c r="AS1816" s="30">
        <f t="shared" ca="1" si="1117"/>
        <v>0.47248701786775638</v>
      </c>
      <c r="AT1816" s="30">
        <f>IF(Riskregister!$E$13="",0,COUNTIF(BN$4:BN$53,"&lt;"&amp;AR1816)*IF(AS1816&lt;0.5,Riskregister!$K$13+(Riskregister!$L$13-Riskregister!$K$13)*SQRT(AS1816/2),Riskregister!$L$13-(Riskregister!$L$13-Riskregister!$K$13)*SQRT((1-AS1816)/2)))</f>
        <v>0</v>
      </c>
      <c r="AU1816" s="30">
        <f t="shared" ca="1" si="1118"/>
        <v>0.72825040427508514</v>
      </c>
      <c r="AV1816" s="30">
        <f t="shared" ca="1" si="1118"/>
        <v>0.57892506576574143</v>
      </c>
      <c r="AW1816" s="30">
        <f>IF(Riskregister!$E$14="",0,COUNTIF(BO$4:BO$53,"&lt;"&amp;AU1816)*IF(AV1816&lt;0.5,Riskregister!$K$14+(Riskregister!$L$14-Riskregister!$K$14)*SQRT(AV1816/2),Riskregister!$L$14-(Riskregister!$L$14-Riskregister!$K$14)*SQRT((1-AV1816)/2)))</f>
        <v>0</v>
      </c>
      <c r="AX1816" s="30">
        <f t="shared" ca="1" si="1119"/>
        <v>0.30404488198350454</v>
      </c>
      <c r="AY1816" s="30">
        <f t="shared" ca="1" si="1119"/>
        <v>0.16290553532188512</v>
      </c>
      <c r="AZ1816" s="30">
        <f>IF(Riskregister!$E$15="",0,COUNTIF(BP$4:BP$53,"&lt;"&amp;AX1816)*IF(AY1816&lt;0.5,Riskregister!$K$15+(Riskregister!$L$15-Riskregister!$K$15)*SQRT(AY1816/2),Riskregister!$L$15-(Riskregister!$L$15-Riskregister!$K$15)*SQRT((1-AY1816)/2)))</f>
        <v>0</v>
      </c>
      <c r="BA1816" s="30">
        <f t="shared" ca="1" si="1120"/>
        <v>0.73794764156606463</v>
      </c>
      <c r="BB1816" s="30">
        <f t="shared" ca="1" si="1120"/>
        <v>0.93350815715712254</v>
      </c>
      <c r="BC1816" s="30">
        <f>IF(Riskregister!$E$16="",0,COUNTIF(BQ$4:BQ$53,"&lt;"&amp;BA1816)*IF(BB1816&lt;0.5,Riskregister!$K$16+(Riskregister!$L$16-Riskregister!$K$16)*SQRT(BB1816/2),Riskregister!$L$16-(Riskregister!$L$16-Riskregister!$K$16)*SQRT((1-BB1816)/2)))</f>
        <v>0</v>
      </c>
      <c r="BD1816" s="30">
        <f t="shared" ca="1" si="1108"/>
        <v>6651402.6369092921</v>
      </c>
    </row>
    <row r="1817" spans="20:56" x14ac:dyDescent="0.35">
      <c r="T1817" s="30">
        <f t="shared" ca="1" si="1109"/>
        <v>2.9884656794005315E-2</v>
      </c>
      <c r="U1817" s="30">
        <f t="shared" ca="1" si="1109"/>
        <v>0.82651648941834599</v>
      </c>
      <c r="V1817" s="30">
        <f ca="1">IF(Riskregister!$E$5="",0,COUNTIF(BF$4:BF$53,"&lt;"&amp;T1817)*IF(U1817&lt;0.5,Riskregister!$K$5+(Riskregister!$L$5-Riskregister!$K$5)*SQRT(U1817/2),Riskregister!$L$5-(Riskregister!$L$5-Riskregister!$K$5)*SQRT((1-U1817)/2)))</f>
        <v>467466.21017117007</v>
      </c>
      <c r="W1817" s="30">
        <f t="shared" ca="1" si="1110"/>
        <v>0.73141065585418863</v>
      </c>
      <c r="X1817" s="30">
        <f t="shared" ca="1" si="1110"/>
        <v>0.80963461162190908</v>
      </c>
      <c r="Y1817" s="30">
        <f ca="1">IF(Riskregister!$E$6="",0,COUNTIF(BG$4:BG$53,"&lt;"&amp;W1817)*IF(X1817&lt;0.5,Riskregister!$K$6+(Riskregister!$L$6-Riskregister!$K$6)*SQRT(X1817/2),Riskregister!$L$6-(Riskregister!$L$6-Riskregister!$K$6)*SQRT((1-X1817)/2)))</f>
        <v>4334008.5946942689</v>
      </c>
      <c r="Z1817" s="30">
        <f t="shared" ca="1" si="1111"/>
        <v>0.66201767269825906</v>
      </c>
      <c r="AA1817" s="30">
        <f t="shared" ca="1" si="1111"/>
        <v>0.1726077018710882</v>
      </c>
      <c r="AB1817" s="30">
        <f ca="1">IF(Riskregister!$E$7="",0,COUNTIF(BH$4:BH$53,"&lt;"&amp;Z1817)*IF(AA1817&lt;0.5,Riskregister!$K$7+(Riskregister!$L$7-Riskregister!$K$7)*SQRT(AA1817/2),Riskregister!$L$7-(Riskregister!$L$7-Riskregister!$K$7)*SQRT((1-AA1817)/2)))</f>
        <v>1069749.1682805917</v>
      </c>
      <c r="AC1817" s="30">
        <f t="shared" ca="1" si="1112"/>
        <v>0.93931493546649591</v>
      </c>
      <c r="AD1817" s="30">
        <f t="shared" ca="1" si="1112"/>
        <v>0.75630186463888283</v>
      </c>
      <c r="AE1817" s="30">
        <f ca="1">IF(Riskregister!$E$8="",0,COUNTIF(BI$4:BI$53,"&lt;"&amp;AC1817)*IF(AD1817&lt;0.5,Riskregister!$K$8+(Riskregister!$L$8-Riskregister!$K$8)*SQRT(AD1817/2),Riskregister!$L$8-(Riskregister!$L$8-Riskregister!$K$8)*SQRT((1-AD1817)/2)))</f>
        <v>20156258.202172942</v>
      </c>
      <c r="AF1817" s="30">
        <f t="shared" ca="1" si="1113"/>
        <v>0.94817043643414767</v>
      </c>
      <c r="AG1817" s="30">
        <f t="shared" ca="1" si="1113"/>
        <v>0.19190929185292882</v>
      </c>
      <c r="AH1817" s="30">
        <f>IF(Riskregister!$E$9="",0,COUNTIF(BJ$4:BJ$53,"&lt;"&amp;AF1817)*IF(AG1817&lt;0.5,Riskregister!$K$9+(Riskregister!$L$9-Riskregister!$K$9)*SQRT(AG1817/2),Riskregister!$L$9-(Riskregister!$L$9-Riskregister!$K$9)*SQRT((1-AG1817)/2)))</f>
        <v>0</v>
      </c>
      <c r="AI1817" s="30">
        <f t="shared" ca="1" si="1114"/>
        <v>0.15918662476916268</v>
      </c>
      <c r="AJ1817" s="30">
        <f t="shared" ca="1" si="1114"/>
        <v>0.15266352023026941</v>
      </c>
      <c r="AK1817" s="30">
        <f>IF(Riskregister!$E$10="",0,COUNTIF(BK$4:BK$53,"&lt;"&amp;AI1817)*IF(AJ1817&lt;0.5,Riskregister!$K$10+(Riskregister!$L$10-Riskregister!$K$10)*SQRT(AJ1817/2),Riskregister!$L$10-(Riskregister!$L$10-Riskregister!$K$10)*SQRT((1-AJ1817)/2)))</f>
        <v>0</v>
      </c>
      <c r="AL1817" s="30">
        <f t="shared" ca="1" si="1115"/>
        <v>0.53348972230876845</v>
      </c>
      <c r="AM1817" s="30">
        <f t="shared" ca="1" si="1115"/>
        <v>0.42972879058216362</v>
      </c>
      <c r="AN1817" s="30">
        <f>IF(Riskregister!$E$11="",0,COUNTIF(BL$4:BL$53,"&lt;"&amp;AL1817)*IF(AM1817&lt;0.5,Riskregister!$K$11+(Riskregister!$L$11-Riskregister!$K$11)*SQRT(AM1817/2),Riskregister!$L$11-(Riskregister!$L$11-Riskregister!$K$11)*SQRT((1-AM1817)/2)))</f>
        <v>0</v>
      </c>
      <c r="AO1817" s="30">
        <f t="shared" ca="1" si="1116"/>
        <v>0.25921535939974327</v>
      </c>
      <c r="AP1817" s="30">
        <f t="shared" ca="1" si="1116"/>
        <v>0.18394126997483617</v>
      </c>
      <c r="AQ1817" s="30">
        <f>IF(Riskregister!$E$12="",0,COUNTIF(BM$4:BM$53,"&lt;"&amp;AO1817)*IF(AP1817&lt;0.5,Riskregister!$K$12+(Riskregister!$L$12-Riskregister!$K$12)*SQRT(AP1817/2),Riskregister!$L$12-(Riskregister!$L$12-Riskregister!$K$12)*SQRT((1-AP1817)/2)))</f>
        <v>0</v>
      </c>
      <c r="AR1817" s="30">
        <f t="shared" ca="1" si="1117"/>
        <v>0.93311404763442163</v>
      </c>
      <c r="AS1817" s="30">
        <f t="shared" ca="1" si="1117"/>
        <v>0.90242358589898208</v>
      </c>
      <c r="AT1817" s="30">
        <f>IF(Riskregister!$E$13="",0,COUNTIF(BN$4:BN$53,"&lt;"&amp;AR1817)*IF(AS1817&lt;0.5,Riskregister!$K$13+(Riskregister!$L$13-Riskregister!$K$13)*SQRT(AS1817/2),Riskregister!$L$13-(Riskregister!$L$13-Riskregister!$K$13)*SQRT((1-AS1817)/2)))</f>
        <v>0</v>
      </c>
      <c r="AU1817" s="30">
        <f t="shared" ca="1" si="1118"/>
        <v>0.27869578316017973</v>
      </c>
      <c r="AV1817" s="30">
        <f t="shared" ca="1" si="1118"/>
        <v>3.5975915388421931E-2</v>
      </c>
      <c r="AW1817" s="30">
        <f>IF(Riskregister!$E$14="",0,COUNTIF(BO$4:BO$53,"&lt;"&amp;AU1817)*IF(AV1817&lt;0.5,Riskregister!$K$14+(Riskregister!$L$14-Riskregister!$K$14)*SQRT(AV1817/2),Riskregister!$L$14-(Riskregister!$L$14-Riskregister!$K$14)*SQRT((1-AV1817)/2)))</f>
        <v>0</v>
      </c>
      <c r="AX1817" s="30">
        <f t="shared" ca="1" si="1119"/>
        <v>0.78406983905197014</v>
      </c>
      <c r="AY1817" s="30">
        <f t="shared" ca="1" si="1119"/>
        <v>0.39657674037619106</v>
      </c>
      <c r="AZ1817" s="30">
        <f>IF(Riskregister!$E$15="",0,COUNTIF(BP$4:BP$53,"&lt;"&amp;AX1817)*IF(AY1817&lt;0.5,Riskregister!$K$15+(Riskregister!$L$15-Riskregister!$K$15)*SQRT(AY1817/2),Riskregister!$L$15-(Riskregister!$L$15-Riskregister!$K$15)*SQRT((1-AY1817)/2)))</f>
        <v>0</v>
      </c>
      <c r="BA1817" s="30">
        <f t="shared" ca="1" si="1120"/>
        <v>0.72743446340312634</v>
      </c>
      <c r="BB1817" s="30">
        <f t="shared" ca="1" si="1120"/>
        <v>0.94379679428422181</v>
      </c>
      <c r="BC1817" s="30">
        <f>IF(Riskregister!$E$16="",0,COUNTIF(BQ$4:BQ$53,"&lt;"&amp;BA1817)*IF(BB1817&lt;0.5,Riskregister!$K$16+(Riskregister!$L$16-Riskregister!$K$16)*SQRT(BB1817/2),Riskregister!$L$16-(Riskregister!$L$16-Riskregister!$K$16)*SQRT((1-BB1817)/2)))</f>
        <v>0</v>
      </c>
      <c r="BD1817" s="30">
        <f t="shared" ca="1" si="1108"/>
        <v>26027482.175318971</v>
      </c>
    </row>
    <row r="1818" spans="20:56" x14ac:dyDescent="0.35">
      <c r="T1818" s="30">
        <f t="shared" ca="1" si="1109"/>
        <v>0.57976758354941249</v>
      </c>
      <c r="U1818" s="30">
        <f t="shared" ca="1" si="1109"/>
        <v>5.4151580217628448E-3</v>
      </c>
      <c r="V1818" s="30">
        <f ca="1">IF(Riskregister!$E$5="",0,COUNTIF(BF$4:BF$53,"&lt;"&amp;T1818)*IF(U1818&lt;0.5,Riskregister!$K$5+(Riskregister!$L$5-Riskregister!$K$5)*SQRT(U1818/2),Riskregister!$L$5-(Riskregister!$L$5-Riskregister!$K$5)*SQRT((1-U1818)/2)))</f>
        <v>693661.92393526738</v>
      </c>
      <c r="W1818" s="30">
        <f t="shared" ca="1" si="1110"/>
        <v>3.6600244058622389E-2</v>
      </c>
      <c r="X1818" s="30">
        <f t="shared" ca="1" si="1110"/>
        <v>0.64249997824723137</v>
      </c>
      <c r="Y1818" s="30">
        <f ca="1">IF(Riskregister!$E$6="",0,COUNTIF(BG$4:BG$53,"&lt;"&amp;W1818)*IF(X1818&lt;0.5,Riskregister!$K$6+(Riskregister!$L$6-Riskregister!$K$6)*SQRT(X1818/2),Riskregister!$L$6-(Riskregister!$L$6-Riskregister!$K$6)*SQRT((1-X1818)/2)))</f>
        <v>0</v>
      </c>
      <c r="Z1818" s="30">
        <f t="shared" ca="1" si="1111"/>
        <v>0.73019334932906899</v>
      </c>
      <c r="AA1818" s="30">
        <f t="shared" ca="1" si="1111"/>
        <v>0.63509588514791504</v>
      </c>
      <c r="AB1818" s="30">
        <f ca="1">IF(Riskregister!$E$7="",0,COUNTIF(BH$4:BH$53,"&lt;"&amp;Z1818)*IF(AA1818&lt;0.5,Riskregister!$K$7+(Riskregister!$L$7-Riskregister!$K$7)*SQRT(AA1818/2),Riskregister!$L$7-(Riskregister!$L$7-Riskregister!$K$7)*SQRT((1-AA1818)/2)))</f>
        <v>2003996.6010833527</v>
      </c>
      <c r="AC1818" s="30">
        <f t="shared" ca="1" si="1112"/>
        <v>0.87488666208106791</v>
      </c>
      <c r="AD1818" s="30">
        <f t="shared" ca="1" si="1112"/>
        <v>0.75012481921827578</v>
      </c>
      <c r="AE1818" s="30">
        <f ca="1">IF(Riskregister!$E$8="",0,COUNTIF(BI$4:BI$53,"&lt;"&amp;AC1818)*IF(AD1818&lt;0.5,Riskregister!$K$8+(Riskregister!$L$8-Riskregister!$K$8)*SQRT(AD1818/2),Riskregister!$L$8-(Riskregister!$L$8-Riskregister!$K$8)*SQRT((1-AD1818)/2)))</f>
        <v>16693569.70213115</v>
      </c>
      <c r="AF1818" s="30">
        <f t="shared" ca="1" si="1113"/>
        <v>0.22875484616381225</v>
      </c>
      <c r="AG1818" s="30">
        <f t="shared" ca="1" si="1113"/>
        <v>0.82450618542768683</v>
      </c>
      <c r="AH1818" s="30">
        <f>IF(Riskregister!$E$9="",0,COUNTIF(BJ$4:BJ$53,"&lt;"&amp;AF1818)*IF(AG1818&lt;0.5,Riskregister!$K$9+(Riskregister!$L$9-Riskregister!$K$9)*SQRT(AG1818/2),Riskregister!$L$9-(Riskregister!$L$9-Riskregister!$K$9)*SQRT((1-AG1818)/2)))</f>
        <v>0</v>
      </c>
      <c r="AI1818" s="30">
        <f t="shared" ca="1" si="1114"/>
        <v>0.24051723655823321</v>
      </c>
      <c r="AJ1818" s="30">
        <f t="shared" ca="1" si="1114"/>
        <v>0.50168562334230227</v>
      </c>
      <c r="AK1818" s="30">
        <f>IF(Riskregister!$E$10="",0,COUNTIF(BK$4:BK$53,"&lt;"&amp;AI1818)*IF(AJ1818&lt;0.5,Riskregister!$K$10+(Riskregister!$L$10-Riskregister!$K$10)*SQRT(AJ1818/2),Riskregister!$L$10-(Riskregister!$L$10-Riskregister!$K$10)*SQRT((1-AJ1818)/2)))</f>
        <v>0</v>
      </c>
      <c r="AL1818" s="30">
        <f t="shared" ca="1" si="1115"/>
        <v>0.8003223011801226</v>
      </c>
      <c r="AM1818" s="30">
        <f t="shared" ca="1" si="1115"/>
        <v>0.54381819036747359</v>
      </c>
      <c r="AN1818" s="30">
        <f>IF(Riskregister!$E$11="",0,COUNTIF(BL$4:BL$53,"&lt;"&amp;AL1818)*IF(AM1818&lt;0.5,Riskregister!$K$11+(Riskregister!$L$11-Riskregister!$K$11)*SQRT(AM1818/2),Riskregister!$L$11-(Riskregister!$L$11-Riskregister!$K$11)*SQRT((1-AM1818)/2)))</f>
        <v>0</v>
      </c>
      <c r="AO1818" s="30">
        <f t="shared" ca="1" si="1116"/>
        <v>0.5547365904206002</v>
      </c>
      <c r="AP1818" s="30">
        <f t="shared" ca="1" si="1116"/>
        <v>1.1969793455696598E-2</v>
      </c>
      <c r="AQ1818" s="30">
        <f>IF(Riskregister!$E$12="",0,COUNTIF(BM$4:BM$53,"&lt;"&amp;AO1818)*IF(AP1818&lt;0.5,Riskregister!$K$12+(Riskregister!$L$12-Riskregister!$K$12)*SQRT(AP1818/2),Riskregister!$L$12-(Riskregister!$L$12-Riskregister!$K$12)*SQRT((1-AP1818)/2)))</f>
        <v>0</v>
      </c>
      <c r="AR1818" s="30">
        <f t="shared" ca="1" si="1117"/>
        <v>0.64493201559847213</v>
      </c>
      <c r="AS1818" s="30">
        <f t="shared" ca="1" si="1117"/>
        <v>0.93990586575510982</v>
      </c>
      <c r="AT1818" s="30">
        <f>IF(Riskregister!$E$13="",0,COUNTIF(BN$4:BN$53,"&lt;"&amp;AR1818)*IF(AS1818&lt;0.5,Riskregister!$K$13+(Riskregister!$L$13-Riskregister!$K$13)*SQRT(AS1818/2),Riskregister!$L$13-(Riskregister!$L$13-Riskregister!$K$13)*SQRT((1-AS1818)/2)))</f>
        <v>0</v>
      </c>
      <c r="AU1818" s="30">
        <f t="shared" ca="1" si="1118"/>
        <v>0.57629530801085305</v>
      </c>
      <c r="AV1818" s="30">
        <f t="shared" ca="1" si="1118"/>
        <v>0.28466667675477997</v>
      </c>
      <c r="AW1818" s="30">
        <f>IF(Riskregister!$E$14="",0,COUNTIF(BO$4:BO$53,"&lt;"&amp;AU1818)*IF(AV1818&lt;0.5,Riskregister!$K$14+(Riskregister!$L$14-Riskregister!$K$14)*SQRT(AV1818/2),Riskregister!$L$14-(Riskregister!$L$14-Riskregister!$K$14)*SQRT((1-AV1818)/2)))</f>
        <v>0</v>
      </c>
      <c r="AX1818" s="30">
        <f t="shared" ca="1" si="1119"/>
        <v>0.22568426506959249</v>
      </c>
      <c r="AY1818" s="30">
        <f t="shared" ca="1" si="1119"/>
        <v>0.15488756720066321</v>
      </c>
      <c r="AZ1818" s="30">
        <f>IF(Riskregister!$E$15="",0,COUNTIF(BP$4:BP$53,"&lt;"&amp;AX1818)*IF(AY1818&lt;0.5,Riskregister!$K$15+(Riskregister!$L$15-Riskregister!$K$15)*SQRT(AY1818/2),Riskregister!$L$15-(Riskregister!$L$15-Riskregister!$K$15)*SQRT((1-AY1818)/2)))</f>
        <v>0</v>
      </c>
      <c r="BA1818" s="30">
        <f t="shared" ca="1" si="1120"/>
        <v>0.75672905449474037</v>
      </c>
      <c r="BB1818" s="30">
        <f t="shared" ca="1" si="1120"/>
        <v>0.39282845944250444</v>
      </c>
      <c r="BC1818" s="30">
        <f>IF(Riskregister!$E$16="",0,COUNTIF(BQ$4:BQ$53,"&lt;"&amp;BA1818)*IF(BB1818&lt;0.5,Riskregister!$K$16+(Riskregister!$L$16-Riskregister!$K$16)*SQRT(BB1818/2),Riskregister!$L$16-(Riskregister!$L$16-Riskregister!$K$16)*SQRT((1-BB1818)/2)))</f>
        <v>0</v>
      </c>
      <c r="BD1818" s="30">
        <f t="shared" ca="1" si="1108"/>
        <v>19391228.22714977</v>
      </c>
    </row>
    <row r="1819" spans="20:56" x14ac:dyDescent="0.35">
      <c r="T1819" s="30">
        <f t="shared" ca="1" si="1109"/>
        <v>6.9690535371614404E-2</v>
      </c>
      <c r="U1819" s="30">
        <f t="shared" ca="1" si="1109"/>
        <v>0.46434910828708342</v>
      </c>
      <c r="V1819" s="30">
        <f ca="1">IF(Riskregister!$E$5="",0,COUNTIF(BF$4:BF$53,"&lt;"&amp;T1819)*IF(U1819&lt;0.5,Riskregister!$K$5+(Riskregister!$L$5-Riskregister!$K$5)*SQRT(U1819/2),Riskregister!$L$5-(Riskregister!$L$5-Riskregister!$K$5)*SQRT((1-U1819)/2)))</f>
        <v>366830.22670759534</v>
      </c>
      <c r="W1819" s="30">
        <f t="shared" ca="1" si="1110"/>
        <v>0.13432318431036461</v>
      </c>
      <c r="X1819" s="30">
        <f t="shared" ca="1" si="1110"/>
        <v>0.40607277078174142</v>
      </c>
      <c r="Y1819" s="30">
        <f ca="1">IF(Riskregister!$E$6="",0,COUNTIF(BG$4:BG$53,"&lt;"&amp;W1819)*IF(X1819&lt;0.5,Riskregister!$K$6+(Riskregister!$L$6-Riskregister!$K$6)*SQRT(X1819/2),Riskregister!$L$6-(Riskregister!$L$6-Riskregister!$K$6)*SQRT((1-X1819)/2)))</f>
        <v>0</v>
      </c>
      <c r="Z1819" s="30">
        <f t="shared" ca="1" si="1111"/>
        <v>0.23297944169928753</v>
      </c>
      <c r="AA1819" s="30">
        <f t="shared" ca="1" si="1111"/>
        <v>1.7009930084301628E-2</v>
      </c>
      <c r="AB1819" s="30">
        <f ca="1">IF(Riskregister!$E$7="",0,COUNTIF(BH$4:BH$53,"&lt;"&amp;Z1819)*IF(AA1819&lt;0.5,Riskregister!$K$7+(Riskregister!$L$7-Riskregister!$K$7)*SQRT(AA1819/2),Riskregister!$L$7-(Riskregister!$L$7-Riskregister!$K$7)*SQRT((1-AA1819)/2)))</f>
        <v>329111.31430907053</v>
      </c>
      <c r="AC1819" s="30">
        <f t="shared" ca="1" si="1112"/>
        <v>0.77758565297220117</v>
      </c>
      <c r="AD1819" s="30">
        <f t="shared" ca="1" si="1112"/>
        <v>0.26849561186436444</v>
      </c>
      <c r="AE1819" s="30">
        <f ca="1">IF(Riskregister!$E$8="",0,COUNTIF(BI$4:BI$53,"&lt;"&amp;AC1819)*IF(AD1819&lt;0.5,Riskregister!$K$8+(Riskregister!$L$8-Riskregister!$K$8)*SQRT(AD1819/2),Riskregister!$L$8-(Riskregister!$L$8-Riskregister!$K$8)*SQRT((1-AD1819)/2)))</f>
        <v>8088290.3923013061</v>
      </c>
      <c r="AF1819" s="30">
        <f t="shared" ca="1" si="1113"/>
        <v>0.96132842594303791</v>
      </c>
      <c r="AG1819" s="30">
        <f t="shared" ca="1" si="1113"/>
        <v>0.29195573887472437</v>
      </c>
      <c r="AH1819" s="30">
        <f>IF(Riskregister!$E$9="",0,COUNTIF(BJ$4:BJ$53,"&lt;"&amp;AF1819)*IF(AG1819&lt;0.5,Riskregister!$K$9+(Riskregister!$L$9-Riskregister!$K$9)*SQRT(AG1819/2),Riskregister!$L$9-(Riskregister!$L$9-Riskregister!$K$9)*SQRT((1-AG1819)/2)))</f>
        <v>0</v>
      </c>
      <c r="AI1819" s="30">
        <f t="shared" ca="1" si="1114"/>
        <v>0.67201912081320414</v>
      </c>
      <c r="AJ1819" s="30">
        <f t="shared" ca="1" si="1114"/>
        <v>0.51611239757784133</v>
      </c>
      <c r="AK1819" s="30">
        <f>IF(Riskregister!$E$10="",0,COUNTIF(BK$4:BK$53,"&lt;"&amp;AI1819)*IF(AJ1819&lt;0.5,Riskregister!$K$10+(Riskregister!$L$10-Riskregister!$K$10)*SQRT(AJ1819/2),Riskregister!$L$10-(Riskregister!$L$10-Riskregister!$K$10)*SQRT((1-AJ1819)/2)))</f>
        <v>0</v>
      </c>
      <c r="AL1819" s="30">
        <f t="shared" ca="1" si="1115"/>
        <v>0.87493932951951747</v>
      </c>
      <c r="AM1819" s="30">
        <f t="shared" ca="1" si="1115"/>
        <v>1.3483336678086544E-2</v>
      </c>
      <c r="AN1819" s="30">
        <f>IF(Riskregister!$E$11="",0,COUNTIF(BL$4:BL$53,"&lt;"&amp;AL1819)*IF(AM1819&lt;0.5,Riskregister!$K$11+(Riskregister!$L$11-Riskregister!$K$11)*SQRT(AM1819/2),Riskregister!$L$11-(Riskregister!$L$11-Riskregister!$K$11)*SQRT((1-AM1819)/2)))</f>
        <v>0</v>
      </c>
      <c r="AO1819" s="30">
        <f t="shared" ca="1" si="1116"/>
        <v>0.26213375615961398</v>
      </c>
      <c r="AP1819" s="30">
        <f t="shared" ca="1" si="1116"/>
        <v>0.40005341680685091</v>
      </c>
      <c r="AQ1819" s="30">
        <f>IF(Riskregister!$E$12="",0,COUNTIF(BM$4:BM$53,"&lt;"&amp;AO1819)*IF(AP1819&lt;0.5,Riskregister!$K$12+(Riskregister!$L$12-Riskregister!$K$12)*SQRT(AP1819/2),Riskregister!$L$12-(Riskregister!$L$12-Riskregister!$K$12)*SQRT((1-AP1819)/2)))</f>
        <v>0</v>
      </c>
      <c r="AR1819" s="30">
        <f t="shared" ca="1" si="1117"/>
        <v>0.17633425217337206</v>
      </c>
      <c r="AS1819" s="30">
        <f t="shared" ca="1" si="1117"/>
        <v>0.63038100003328013</v>
      </c>
      <c r="AT1819" s="30">
        <f>IF(Riskregister!$E$13="",0,COUNTIF(BN$4:BN$53,"&lt;"&amp;AR1819)*IF(AS1819&lt;0.5,Riskregister!$K$13+(Riskregister!$L$13-Riskregister!$K$13)*SQRT(AS1819/2),Riskregister!$L$13-(Riskregister!$L$13-Riskregister!$K$13)*SQRT((1-AS1819)/2)))</f>
        <v>0</v>
      </c>
      <c r="AU1819" s="30">
        <f t="shared" ca="1" si="1118"/>
        <v>0.69300343451959068</v>
      </c>
      <c r="AV1819" s="30">
        <f t="shared" ca="1" si="1118"/>
        <v>4.6209612872846306E-2</v>
      </c>
      <c r="AW1819" s="30">
        <f>IF(Riskregister!$E$14="",0,COUNTIF(BO$4:BO$53,"&lt;"&amp;AU1819)*IF(AV1819&lt;0.5,Riskregister!$K$14+(Riskregister!$L$14-Riskregister!$K$14)*SQRT(AV1819/2),Riskregister!$L$14-(Riskregister!$L$14-Riskregister!$K$14)*SQRT((1-AV1819)/2)))</f>
        <v>0</v>
      </c>
      <c r="AX1819" s="30">
        <f t="shared" ca="1" si="1119"/>
        <v>0.75300952966465129</v>
      </c>
      <c r="AY1819" s="30">
        <f t="shared" ca="1" si="1119"/>
        <v>0.93466665798786031</v>
      </c>
      <c r="AZ1819" s="30">
        <f>IF(Riskregister!$E$15="",0,COUNTIF(BP$4:BP$53,"&lt;"&amp;AX1819)*IF(AY1819&lt;0.5,Riskregister!$K$15+(Riskregister!$L$15-Riskregister!$K$15)*SQRT(AY1819/2),Riskregister!$L$15-(Riskregister!$L$15-Riskregister!$K$15)*SQRT((1-AY1819)/2)))</f>
        <v>0</v>
      </c>
      <c r="BA1819" s="30">
        <f t="shared" ca="1" si="1120"/>
        <v>0.83975087246127045</v>
      </c>
      <c r="BB1819" s="30">
        <f t="shared" ca="1" si="1120"/>
        <v>0.62204195642960691</v>
      </c>
      <c r="BC1819" s="30">
        <f>IF(Riskregister!$E$16="",0,COUNTIF(BQ$4:BQ$53,"&lt;"&amp;BA1819)*IF(BB1819&lt;0.5,Riskregister!$K$16+(Riskregister!$L$16-Riskregister!$K$16)*SQRT(BB1819/2),Riskregister!$L$16-(Riskregister!$L$16-Riskregister!$K$16)*SQRT((1-BB1819)/2)))</f>
        <v>0</v>
      </c>
      <c r="BD1819" s="30">
        <f t="shared" ca="1" si="1108"/>
        <v>8784231.9333179723</v>
      </c>
    </row>
    <row r="1820" spans="20:56" x14ac:dyDescent="0.35">
      <c r="T1820" s="30">
        <f t="shared" ca="1" si="1109"/>
        <v>0.13014621832320006</v>
      </c>
      <c r="U1820" s="30">
        <f t="shared" ca="1" si="1109"/>
        <v>0.77849303117676638</v>
      </c>
      <c r="V1820" s="30">
        <f ca="1">IF(Riskregister!$E$5="",0,COUNTIF(BF$4:BF$53,"&lt;"&amp;T1820)*IF(U1820&lt;0.5,Riskregister!$K$5+(Riskregister!$L$5-Riskregister!$K$5)*SQRT(U1820/2),Riskregister!$L$5-(Riskregister!$L$5-Riskregister!$K$5)*SQRT((1-U1820)/2)))</f>
        <v>900483.18515747797</v>
      </c>
      <c r="W1820" s="30">
        <f t="shared" ca="1" si="1110"/>
        <v>0.71201668050218736</v>
      </c>
      <c r="X1820" s="30">
        <f t="shared" ca="1" si="1110"/>
        <v>3.6006210680678552E-2</v>
      </c>
      <c r="Y1820" s="30">
        <f ca="1">IF(Riskregister!$E$6="",0,COUNTIF(BG$4:BG$53,"&lt;"&amp;W1820)*IF(X1820&lt;0.5,Riskregister!$K$6+(Riskregister!$L$6-Riskregister!$K$6)*SQRT(X1820/2),Riskregister!$L$6-(Riskregister!$L$6-Riskregister!$K$6)*SQRT((1-X1820)/2)))</f>
        <v>1324548.5157836522</v>
      </c>
      <c r="Z1820" s="30">
        <f t="shared" ca="1" si="1111"/>
        <v>0.82602395944462381</v>
      </c>
      <c r="AA1820" s="30">
        <f t="shared" ca="1" si="1111"/>
        <v>2.2998590024244092E-2</v>
      </c>
      <c r="AB1820" s="30">
        <f ca="1">IF(Riskregister!$E$7="",0,COUNTIF(BH$4:BH$53,"&lt;"&amp;Z1820)*IF(AA1820&lt;0.5,Riskregister!$K$7+(Riskregister!$L$7-Riskregister!$K$7)*SQRT(AA1820/2),Riskregister!$L$7-(Riskregister!$L$7-Riskregister!$K$7)*SQRT((1-AA1820)/2)))</f>
        <v>787789.51250413479</v>
      </c>
      <c r="AC1820" s="30">
        <f t="shared" ca="1" si="1112"/>
        <v>5.9769712638800487E-2</v>
      </c>
      <c r="AD1820" s="30">
        <f t="shared" ca="1" si="1112"/>
        <v>0.81919133636047281</v>
      </c>
      <c r="AE1820" s="30">
        <f ca="1">IF(Riskregister!$E$8="",0,COUNTIF(BI$4:BI$53,"&lt;"&amp;AC1820)*IF(AD1820&lt;0.5,Riskregister!$K$8+(Riskregister!$L$8-Riskregister!$K$8)*SQRT(AD1820/2),Riskregister!$L$8-(Riskregister!$L$8-Riskregister!$K$8)*SQRT((1-AD1820)/2)))</f>
        <v>0</v>
      </c>
      <c r="AF1820" s="30">
        <f t="shared" ca="1" si="1113"/>
        <v>0.14624404869748686</v>
      </c>
      <c r="AG1820" s="30">
        <f t="shared" ca="1" si="1113"/>
        <v>0.21176572678250805</v>
      </c>
      <c r="AH1820" s="30">
        <f>IF(Riskregister!$E$9="",0,COUNTIF(BJ$4:BJ$53,"&lt;"&amp;AF1820)*IF(AG1820&lt;0.5,Riskregister!$K$9+(Riskregister!$L$9-Riskregister!$K$9)*SQRT(AG1820/2),Riskregister!$L$9-(Riskregister!$L$9-Riskregister!$K$9)*SQRT((1-AG1820)/2)))</f>
        <v>0</v>
      </c>
      <c r="AI1820" s="30">
        <f t="shared" ca="1" si="1114"/>
        <v>0.27044633070185886</v>
      </c>
      <c r="AJ1820" s="30">
        <f t="shared" ca="1" si="1114"/>
        <v>0.4701349501095704</v>
      </c>
      <c r="AK1820" s="30">
        <f>IF(Riskregister!$E$10="",0,COUNTIF(BK$4:BK$53,"&lt;"&amp;AI1820)*IF(AJ1820&lt;0.5,Riskregister!$K$10+(Riskregister!$L$10-Riskregister!$K$10)*SQRT(AJ1820/2),Riskregister!$L$10-(Riskregister!$L$10-Riskregister!$K$10)*SQRT((1-AJ1820)/2)))</f>
        <v>0</v>
      </c>
      <c r="AL1820" s="30">
        <f t="shared" ca="1" si="1115"/>
        <v>0.66722265121947777</v>
      </c>
      <c r="AM1820" s="30">
        <f t="shared" ca="1" si="1115"/>
        <v>9.2210538057492464E-2</v>
      </c>
      <c r="AN1820" s="30">
        <f>IF(Riskregister!$E$11="",0,COUNTIF(BL$4:BL$53,"&lt;"&amp;AL1820)*IF(AM1820&lt;0.5,Riskregister!$K$11+(Riskregister!$L$11-Riskregister!$K$11)*SQRT(AM1820/2),Riskregister!$L$11-(Riskregister!$L$11-Riskregister!$K$11)*SQRT((1-AM1820)/2)))</f>
        <v>0</v>
      </c>
      <c r="AO1820" s="30">
        <f t="shared" ca="1" si="1116"/>
        <v>0.84977038078442846</v>
      </c>
      <c r="AP1820" s="30">
        <f t="shared" ca="1" si="1116"/>
        <v>0.62511151885374971</v>
      </c>
      <c r="AQ1820" s="30">
        <f>IF(Riskregister!$E$12="",0,COUNTIF(BM$4:BM$53,"&lt;"&amp;AO1820)*IF(AP1820&lt;0.5,Riskregister!$K$12+(Riskregister!$L$12-Riskregister!$K$12)*SQRT(AP1820/2),Riskregister!$L$12-(Riskregister!$L$12-Riskregister!$K$12)*SQRT((1-AP1820)/2)))</f>
        <v>0</v>
      </c>
      <c r="AR1820" s="30">
        <f t="shared" ca="1" si="1117"/>
        <v>0.31100106496000246</v>
      </c>
      <c r="AS1820" s="30">
        <f t="shared" ca="1" si="1117"/>
        <v>0.60936077135167732</v>
      </c>
      <c r="AT1820" s="30">
        <f>IF(Riskregister!$E$13="",0,COUNTIF(BN$4:BN$53,"&lt;"&amp;AR1820)*IF(AS1820&lt;0.5,Riskregister!$K$13+(Riskregister!$L$13-Riskregister!$K$13)*SQRT(AS1820/2),Riskregister!$L$13-(Riskregister!$L$13-Riskregister!$K$13)*SQRT((1-AS1820)/2)))</f>
        <v>0</v>
      </c>
      <c r="AU1820" s="30">
        <f t="shared" ca="1" si="1118"/>
        <v>0.54128607575967769</v>
      </c>
      <c r="AV1820" s="30">
        <f t="shared" ca="1" si="1118"/>
        <v>0.19546663843395673</v>
      </c>
      <c r="AW1820" s="30">
        <f>IF(Riskregister!$E$14="",0,COUNTIF(BO$4:BO$53,"&lt;"&amp;AU1820)*IF(AV1820&lt;0.5,Riskregister!$K$14+(Riskregister!$L$14-Riskregister!$K$14)*SQRT(AV1820/2),Riskregister!$L$14-(Riskregister!$L$14-Riskregister!$K$14)*SQRT((1-AV1820)/2)))</f>
        <v>0</v>
      </c>
      <c r="AX1820" s="30">
        <f t="shared" ca="1" si="1119"/>
        <v>0.24091551762953367</v>
      </c>
      <c r="AY1820" s="30">
        <f t="shared" ca="1" si="1119"/>
        <v>0.18097708983046046</v>
      </c>
      <c r="AZ1820" s="30">
        <f>IF(Riskregister!$E$15="",0,COUNTIF(BP$4:BP$53,"&lt;"&amp;AX1820)*IF(AY1820&lt;0.5,Riskregister!$K$15+(Riskregister!$L$15-Riskregister!$K$15)*SQRT(AY1820/2),Riskregister!$L$15-(Riskregister!$L$15-Riskregister!$K$15)*SQRT((1-AY1820)/2)))</f>
        <v>0</v>
      </c>
      <c r="BA1820" s="30">
        <f t="shared" ca="1" si="1120"/>
        <v>0.84241999728866779</v>
      </c>
      <c r="BB1820" s="30">
        <f t="shared" ca="1" si="1120"/>
        <v>0.39099118327880722</v>
      </c>
      <c r="BC1820" s="30">
        <f>IF(Riskregister!$E$16="",0,COUNTIF(BQ$4:BQ$53,"&lt;"&amp;BA1820)*IF(BB1820&lt;0.5,Riskregister!$K$16+(Riskregister!$L$16-Riskregister!$K$16)*SQRT(BB1820/2),Riskregister!$L$16-(Riskregister!$L$16-Riskregister!$K$16)*SQRT((1-BB1820)/2)))</f>
        <v>0</v>
      </c>
      <c r="BD1820" s="30">
        <f t="shared" ca="1" si="1108"/>
        <v>3012821.2134452648</v>
      </c>
    </row>
    <row r="1821" spans="20:56" x14ac:dyDescent="0.35">
      <c r="T1821" s="30">
        <f t="shared" ca="1" si="1109"/>
        <v>0.27773028628467489</v>
      </c>
      <c r="U1821" s="30">
        <f t="shared" ca="1" si="1109"/>
        <v>0.31138316764277119</v>
      </c>
      <c r="V1821" s="30">
        <f ca="1">IF(Riskregister!$E$5="",0,COUNTIF(BF$4:BF$53,"&lt;"&amp;T1821)*IF(U1821&lt;0.5,Riskregister!$K$5+(Riskregister!$L$5-Riskregister!$K$5)*SQRT(U1821/2),Riskregister!$L$5-(Riskregister!$L$5-Riskregister!$K$5)*SQRT((1-U1821)/2)))</f>
        <v>655119.95564220601</v>
      </c>
      <c r="W1821" s="30">
        <f t="shared" ca="1" si="1110"/>
        <v>0.49151520775069357</v>
      </c>
      <c r="X1821" s="30">
        <f t="shared" ca="1" si="1110"/>
        <v>0.94800348697860914</v>
      </c>
      <c r="Y1821" s="30">
        <f ca="1">IF(Riskregister!$E$6="",0,COUNTIF(BG$4:BG$53,"&lt;"&amp;W1821)*IF(X1821&lt;0.5,Riskregister!$K$6+(Riskregister!$L$6-Riskregister!$K$6)*SQRT(X1821/2),Riskregister!$L$6-(Riskregister!$L$6-Riskregister!$K$6)*SQRT((1-X1821)/2)))</f>
        <v>3419536.9052397795</v>
      </c>
      <c r="Z1821" s="30">
        <f t="shared" ca="1" si="1111"/>
        <v>0.82681099784734724</v>
      </c>
      <c r="AA1821" s="30">
        <f t="shared" ca="1" si="1111"/>
        <v>0.84747619370143046</v>
      </c>
      <c r="AB1821" s="30">
        <f ca="1">IF(Riskregister!$E$7="",0,COUNTIF(BH$4:BH$53,"&lt;"&amp;Z1821)*IF(AA1821&lt;0.5,Riskregister!$K$7+(Riskregister!$L$7-Riskregister!$K$7)*SQRT(AA1821/2),Riskregister!$L$7-(Riskregister!$L$7-Riskregister!$K$7)*SQRT((1-AA1821)/2)))</f>
        <v>2730109.929934375</v>
      </c>
      <c r="AC1821" s="30">
        <f t="shared" ca="1" si="1112"/>
        <v>0.82891076197921998</v>
      </c>
      <c r="AD1821" s="30">
        <f t="shared" ca="1" si="1112"/>
        <v>0.60229280719544342</v>
      </c>
      <c r="AE1821" s="30">
        <f ca="1">IF(Riskregister!$E$8="",0,COUNTIF(BI$4:BI$53,"&lt;"&amp;AC1821)*IF(AD1821&lt;0.5,Riskregister!$K$8+(Riskregister!$L$8-Riskregister!$K$8)*SQRT(AD1821/2),Riskregister!$L$8-(Riskregister!$L$8-Riskregister!$K$8)*SQRT((1-AD1821)/2)))</f>
        <v>11616515.335946441</v>
      </c>
      <c r="AF1821" s="30">
        <f t="shared" ca="1" si="1113"/>
        <v>6.3575066737023844E-2</v>
      </c>
      <c r="AG1821" s="30">
        <f t="shared" ca="1" si="1113"/>
        <v>0.22496683833054154</v>
      </c>
      <c r="AH1821" s="30">
        <f>IF(Riskregister!$E$9="",0,COUNTIF(BJ$4:BJ$53,"&lt;"&amp;AF1821)*IF(AG1821&lt;0.5,Riskregister!$K$9+(Riskregister!$L$9-Riskregister!$K$9)*SQRT(AG1821/2),Riskregister!$L$9-(Riskregister!$L$9-Riskregister!$K$9)*SQRT((1-AG1821)/2)))</f>
        <v>0</v>
      </c>
      <c r="AI1821" s="30">
        <f t="shared" ca="1" si="1114"/>
        <v>0.77964289284166433</v>
      </c>
      <c r="AJ1821" s="30">
        <f t="shared" ca="1" si="1114"/>
        <v>0.12371656858883329</v>
      </c>
      <c r="AK1821" s="30">
        <f>IF(Riskregister!$E$10="",0,COUNTIF(BK$4:BK$53,"&lt;"&amp;AI1821)*IF(AJ1821&lt;0.5,Riskregister!$K$10+(Riskregister!$L$10-Riskregister!$K$10)*SQRT(AJ1821/2),Riskregister!$L$10-(Riskregister!$L$10-Riskregister!$K$10)*SQRT((1-AJ1821)/2)))</f>
        <v>0</v>
      </c>
      <c r="AL1821" s="30">
        <f t="shared" ca="1" si="1115"/>
        <v>0.98527359111422508</v>
      </c>
      <c r="AM1821" s="30">
        <f t="shared" ca="1" si="1115"/>
        <v>0.92211454469458287</v>
      </c>
      <c r="AN1821" s="30">
        <f>IF(Riskregister!$E$11="",0,COUNTIF(BL$4:BL$53,"&lt;"&amp;AL1821)*IF(AM1821&lt;0.5,Riskregister!$K$11+(Riskregister!$L$11-Riskregister!$K$11)*SQRT(AM1821/2),Riskregister!$L$11-(Riskregister!$L$11-Riskregister!$K$11)*SQRT((1-AM1821)/2)))</f>
        <v>0</v>
      </c>
      <c r="AO1821" s="30">
        <f t="shared" ca="1" si="1116"/>
        <v>9.9989850846687878E-3</v>
      </c>
      <c r="AP1821" s="30">
        <f t="shared" ca="1" si="1116"/>
        <v>0.24914844465938879</v>
      </c>
      <c r="AQ1821" s="30">
        <f>IF(Riskregister!$E$12="",0,COUNTIF(BM$4:BM$53,"&lt;"&amp;AO1821)*IF(AP1821&lt;0.5,Riskregister!$K$12+(Riskregister!$L$12-Riskregister!$K$12)*SQRT(AP1821/2),Riskregister!$L$12-(Riskregister!$L$12-Riskregister!$K$12)*SQRT((1-AP1821)/2)))</f>
        <v>0</v>
      </c>
      <c r="AR1821" s="30">
        <f t="shared" ca="1" si="1117"/>
        <v>0.76651895307621309</v>
      </c>
      <c r="AS1821" s="30">
        <f t="shared" ca="1" si="1117"/>
        <v>0.87200255563682794</v>
      </c>
      <c r="AT1821" s="30">
        <f>IF(Riskregister!$E$13="",0,COUNTIF(BN$4:BN$53,"&lt;"&amp;AR1821)*IF(AS1821&lt;0.5,Riskregister!$K$13+(Riskregister!$L$13-Riskregister!$K$13)*SQRT(AS1821/2),Riskregister!$L$13-(Riskregister!$L$13-Riskregister!$K$13)*SQRT((1-AS1821)/2)))</f>
        <v>0</v>
      </c>
      <c r="AU1821" s="30">
        <f t="shared" ca="1" si="1118"/>
        <v>0.51654993478111932</v>
      </c>
      <c r="AV1821" s="30">
        <f t="shared" ca="1" si="1118"/>
        <v>0.80207262042869443</v>
      </c>
      <c r="AW1821" s="30">
        <f>IF(Riskregister!$E$14="",0,COUNTIF(BO$4:BO$53,"&lt;"&amp;AU1821)*IF(AV1821&lt;0.5,Riskregister!$K$14+(Riskregister!$L$14-Riskregister!$K$14)*SQRT(AV1821/2),Riskregister!$L$14-(Riskregister!$L$14-Riskregister!$K$14)*SQRT((1-AV1821)/2)))</f>
        <v>0</v>
      </c>
      <c r="AX1821" s="30">
        <f t="shared" ca="1" si="1119"/>
        <v>0.38562653130768509</v>
      </c>
      <c r="AY1821" s="30">
        <f t="shared" ca="1" si="1119"/>
        <v>0.4695964199219943</v>
      </c>
      <c r="AZ1821" s="30">
        <f>IF(Riskregister!$E$15="",0,COUNTIF(BP$4:BP$53,"&lt;"&amp;AX1821)*IF(AY1821&lt;0.5,Riskregister!$K$15+(Riskregister!$L$15-Riskregister!$K$15)*SQRT(AY1821/2),Riskregister!$L$15-(Riskregister!$L$15-Riskregister!$K$15)*SQRT((1-AY1821)/2)))</f>
        <v>0</v>
      </c>
      <c r="BA1821" s="30">
        <f t="shared" ca="1" si="1120"/>
        <v>0.86585173824387762</v>
      </c>
      <c r="BB1821" s="30">
        <f t="shared" ca="1" si="1120"/>
        <v>0.1940288370264458</v>
      </c>
      <c r="BC1821" s="30">
        <f>IF(Riskregister!$E$16="",0,COUNTIF(BQ$4:BQ$53,"&lt;"&amp;BA1821)*IF(BB1821&lt;0.5,Riskregister!$K$16+(Riskregister!$L$16-Riskregister!$K$16)*SQRT(BB1821/2),Riskregister!$L$16-(Riskregister!$L$16-Riskregister!$K$16)*SQRT((1-BB1821)/2)))</f>
        <v>0</v>
      </c>
      <c r="BD1821" s="30">
        <f t="shared" ca="1" si="1108"/>
        <v>18421282.1267628</v>
      </c>
    </row>
    <row r="1822" spans="20:56" x14ac:dyDescent="0.35">
      <c r="T1822" s="30">
        <f t="shared" ca="1" si="1109"/>
        <v>0.41206807498162468</v>
      </c>
      <c r="U1822" s="30">
        <f t="shared" ca="1" si="1109"/>
        <v>0.95755417487785965</v>
      </c>
      <c r="V1822" s="30">
        <f ca="1">IF(Riskregister!$E$5="",0,COUNTIF(BF$4:BF$53,"&lt;"&amp;T1822)*IF(U1822&lt;0.5,Riskregister!$K$5+(Riskregister!$L$5-Riskregister!$K$5)*SQRT(U1822/2),Riskregister!$L$5-(Riskregister!$L$5-Riskregister!$K$5)*SQRT((1-U1822)/2)))</f>
        <v>1603330.8408963154</v>
      </c>
      <c r="W1822" s="30">
        <f t="shared" ca="1" si="1110"/>
        <v>0.54105245047234229</v>
      </c>
      <c r="X1822" s="30">
        <f t="shared" ca="1" si="1110"/>
        <v>0.87518290463923198</v>
      </c>
      <c r="Y1822" s="30">
        <f ca="1">IF(Riskregister!$E$6="",0,COUNTIF(BG$4:BG$53,"&lt;"&amp;W1822)*IF(X1822&lt;0.5,Riskregister!$K$6+(Riskregister!$L$6-Riskregister!$K$6)*SQRT(X1822/2),Riskregister!$L$6-(Riskregister!$L$6-Riskregister!$K$6)*SQRT((1-X1822)/2)))</f>
        <v>3100658.6977471919</v>
      </c>
      <c r="Z1822" s="30">
        <f t="shared" ca="1" si="1111"/>
        <v>0.79577458933987</v>
      </c>
      <c r="AA1822" s="30">
        <f t="shared" ca="1" si="1111"/>
        <v>0.49237850430895935</v>
      </c>
      <c r="AB1822" s="30">
        <f ca="1">IF(Riskregister!$E$7="",0,COUNTIF(BH$4:BH$53,"&lt;"&amp;Z1822)*IF(AA1822&lt;0.5,Riskregister!$K$7+(Riskregister!$L$7-Riskregister!$K$7)*SQRT(AA1822/2),Riskregister!$L$7-(Riskregister!$L$7-Riskregister!$K$7)*SQRT((1-AA1822)/2)))</f>
        <v>1789288.9321127986</v>
      </c>
      <c r="AC1822" s="30">
        <f t="shared" ca="1" si="1112"/>
        <v>0.91274972569532742</v>
      </c>
      <c r="AD1822" s="30">
        <f t="shared" ca="1" si="1112"/>
        <v>0.26389447634449692</v>
      </c>
      <c r="AE1822" s="30">
        <f ca="1">IF(Riskregister!$E$8="",0,COUNTIF(BI$4:BI$53,"&lt;"&amp;AC1822)*IF(AD1822&lt;0.5,Riskregister!$K$8+(Riskregister!$L$8-Riskregister!$K$8)*SQRT(AD1822/2),Riskregister!$L$8-(Riskregister!$L$8-Riskregister!$K$8)*SQRT((1-AD1822)/2)))</f>
        <v>10036267.467729922</v>
      </c>
      <c r="AF1822" s="30">
        <f t="shared" ca="1" si="1113"/>
        <v>0.28040869298022331</v>
      </c>
      <c r="AG1822" s="30">
        <f t="shared" ca="1" si="1113"/>
        <v>7.1317859178252507E-2</v>
      </c>
      <c r="AH1822" s="30">
        <f>IF(Riskregister!$E$9="",0,COUNTIF(BJ$4:BJ$53,"&lt;"&amp;AF1822)*IF(AG1822&lt;0.5,Riskregister!$K$9+(Riskregister!$L$9-Riskregister!$K$9)*SQRT(AG1822/2),Riskregister!$L$9-(Riskregister!$L$9-Riskregister!$K$9)*SQRT((1-AG1822)/2)))</f>
        <v>0</v>
      </c>
      <c r="AI1822" s="30">
        <f t="shared" ca="1" si="1114"/>
        <v>0.31321516138477246</v>
      </c>
      <c r="AJ1822" s="30">
        <f t="shared" ca="1" si="1114"/>
        <v>0.37882943173981276</v>
      </c>
      <c r="AK1822" s="30">
        <f>IF(Riskregister!$E$10="",0,COUNTIF(BK$4:BK$53,"&lt;"&amp;AI1822)*IF(AJ1822&lt;0.5,Riskregister!$K$10+(Riskregister!$L$10-Riskregister!$K$10)*SQRT(AJ1822/2),Riskregister!$L$10-(Riskregister!$L$10-Riskregister!$K$10)*SQRT((1-AJ1822)/2)))</f>
        <v>0</v>
      </c>
      <c r="AL1822" s="30">
        <f t="shared" ca="1" si="1115"/>
        <v>0.66382619010516175</v>
      </c>
      <c r="AM1822" s="30">
        <f t="shared" ca="1" si="1115"/>
        <v>0.92032692167061247</v>
      </c>
      <c r="AN1822" s="30">
        <f>IF(Riskregister!$E$11="",0,COUNTIF(BL$4:BL$53,"&lt;"&amp;AL1822)*IF(AM1822&lt;0.5,Riskregister!$K$11+(Riskregister!$L$11-Riskregister!$K$11)*SQRT(AM1822/2),Riskregister!$L$11-(Riskregister!$L$11-Riskregister!$K$11)*SQRT((1-AM1822)/2)))</f>
        <v>0</v>
      </c>
      <c r="AO1822" s="30">
        <f t="shared" ca="1" si="1116"/>
        <v>0.50460457611205645</v>
      </c>
      <c r="AP1822" s="30">
        <f t="shared" ca="1" si="1116"/>
        <v>0.20573563972983366</v>
      </c>
      <c r="AQ1822" s="30">
        <f>IF(Riskregister!$E$12="",0,COUNTIF(BM$4:BM$53,"&lt;"&amp;AO1822)*IF(AP1822&lt;0.5,Riskregister!$K$12+(Riskregister!$L$12-Riskregister!$K$12)*SQRT(AP1822/2),Riskregister!$L$12-(Riskregister!$L$12-Riskregister!$K$12)*SQRT((1-AP1822)/2)))</f>
        <v>0</v>
      </c>
      <c r="AR1822" s="30">
        <f t="shared" ca="1" si="1117"/>
        <v>0.69882686767691538</v>
      </c>
      <c r="AS1822" s="30">
        <f t="shared" ca="1" si="1117"/>
        <v>0.50962290359977258</v>
      </c>
      <c r="AT1822" s="30">
        <f>IF(Riskregister!$E$13="",0,COUNTIF(BN$4:BN$53,"&lt;"&amp;AR1822)*IF(AS1822&lt;0.5,Riskregister!$K$13+(Riskregister!$L$13-Riskregister!$K$13)*SQRT(AS1822/2),Riskregister!$L$13-(Riskregister!$L$13-Riskregister!$K$13)*SQRT((1-AS1822)/2)))</f>
        <v>0</v>
      </c>
      <c r="AU1822" s="30">
        <f t="shared" ca="1" si="1118"/>
        <v>0.41886465939899886</v>
      </c>
      <c r="AV1822" s="30">
        <f t="shared" ca="1" si="1118"/>
        <v>0.57830048376707122</v>
      </c>
      <c r="AW1822" s="30">
        <f>IF(Riskregister!$E$14="",0,COUNTIF(BO$4:BO$53,"&lt;"&amp;AU1822)*IF(AV1822&lt;0.5,Riskregister!$K$14+(Riskregister!$L$14-Riskregister!$K$14)*SQRT(AV1822/2),Riskregister!$L$14-(Riskregister!$L$14-Riskregister!$K$14)*SQRT((1-AV1822)/2)))</f>
        <v>0</v>
      </c>
      <c r="AX1822" s="30">
        <f t="shared" ca="1" si="1119"/>
        <v>0.71361352960777169</v>
      </c>
      <c r="AY1822" s="30">
        <f t="shared" ca="1" si="1119"/>
        <v>0.27343008639026722</v>
      </c>
      <c r="AZ1822" s="30">
        <f>IF(Riskregister!$E$15="",0,COUNTIF(BP$4:BP$53,"&lt;"&amp;AX1822)*IF(AY1822&lt;0.5,Riskregister!$K$15+(Riskregister!$L$15-Riskregister!$K$15)*SQRT(AY1822/2),Riskregister!$L$15-(Riskregister!$L$15-Riskregister!$K$15)*SQRT((1-AY1822)/2)))</f>
        <v>0</v>
      </c>
      <c r="BA1822" s="30">
        <f t="shared" ca="1" si="1120"/>
        <v>0.68691410370443429</v>
      </c>
      <c r="BB1822" s="30">
        <f t="shared" ca="1" si="1120"/>
        <v>7.0607208182642101E-2</v>
      </c>
      <c r="BC1822" s="30">
        <f>IF(Riskregister!$E$16="",0,COUNTIF(BQ$4:BQ$53,"&lt;"&amp;BA1822)*IF(BB1822&lt;0.5,Riskregister!$K$16+(Riskregister!$L$16-Riskregister!$K$16)*SQRT(BB1822/2),Riskregister!$L$16-(Riskregister!$L$16-Riskregister!$K$16)*SQRT((1-BB1822)/2)))</f>
        <v>0</v>
      </c>
      <c r="BD1822" s="30">
        <f t="shared" ca="1" si="1108"/>
        <v>16529545.938486228</v>
      </c>
    </row>
    <row r="1823" spans="20:56" x14ac:dyDescent="0.35">
      <c r="T1823" s="30">
        <f t="shared" ca="1" si="1109"/>
        <v>0.63536664564676038</v>
      </c>
      <c r="U1823" s="30">
        <f t="shared" ca="1" si="1109"/>
        <v>0.86247629537934989</v>
      </c>
      <c r="V1823" s="30">
        <f ca="1">IF(Riskregister!$E$5="",0,COUNTIF(BF$4:BF$53,"&lt;"&amp;T1823)*IF(U1823&lt;0.5,Riskregister!$K$5+(Riskregister!$L$5-Riskregister!$K$5)*SQRT(U1823/2),Riskregister!$L$5-(Riskregister!$L$5-Riskregister!$K$5)*SQRT((1-U1823)/2)))</f>
        <v>1927995.3374325067</v>
      </c>
      <c r="W1823" s="30">
        <f t="shared" ca="1" si="1110"/>
        <v>0.1384857966663664</v>
      </c>
      <c r="X1823" s="30">
        <f t="shared" ca="1" si="1110"/>
        <v>0.25929868320715188</v>
      </c>
      <c r="Y1823" s="30">
        <f ca="1">IF(Riskregister!$E$6="",0,COUNTIF(BG$4:BG$53,"&lt;"&amp;W1823)*IF(X1823&lt;0.5,Riskregister!$K$6+(Riskregister!$L$6-Riskregister!$K$6)*SQRT(X1823/2),Riskregister!$L$6-(Riskregister!$L$6-Riskregister!$K$6)*SQRT((1-X1823)/2)))</f>
        <v>0</v>
      </c>
      <c r="Z1823" s="30">
        <f t="shared" ca="1" si="1111"/>
        <v>0.23496169621800889</v>
      </c>
      <c r="AA1823" s="30">
        <f t="shared" ca="1" si="1111"/>
        <v>0.65956172161796789</v>
      </c>
      <c r="AB1823" s="30">
        <f ca="1">IF(Riskregister!$E$7="",0,COUNTIF(BH$4:BH$53,"&lt;"&amp;Z1823)*IF(AA1823&lt;0.5,Riskregister!$K$7+(Riskregister!$L$7-Riskregister!$K$7)*SQRT(AA1823/2),Riskregister!$L$7-(Riskregister!$L$7-Riskregister!$K$7)*SQRT((1-AA1823)/2)))</f>
        <v>1022393.2888076945</v>
      </c>
      <c r="AC1823" s="30">
        <f t="shared" ca="1" si="1112"/>
        <v>0.2718848584923782</v>
      </c>
      <c r="AD1823" s="30">
        <f t="shared" ca="1" si="1112"/>
        <v>0.72236615784478519</v>
      </c>
      <c r="AE1823" s="30">
        <f ca="1">IF(Riskregister!$E$8="",0,COUNTIF(BI$4:BI$53,"&lt;"&amp;AC1823)*IF(AD1823&lt;0.5,Riskregister!$K$8+(Riskregister!$L$8-Riskregister!$K$8)*SQRT(AD1823/2),Riskregister!$L$8-(Riskregister!$L$8-Riskregister!$K$8)*SQRT((1-AD1823)/2)))</f>
        <v>6497734.5693940632</v>
      </c>
      <c r="AF1823" s="30">
        <f t="shared" ca="1" si="1113"/>
        <v>0.91044279752775015</v>
      </c>
      <c r="AG1823" s="30">
        <f t="shared" ca="1" si="1113"/>
        <v>0.79535340101096463</v>
      </c>
      <c r="AH1823" s="30">
        <f>IF(Riskregister!$E$9="",0,COUNTIF(BJ$4:BJ$53,"&lt;"&amp;AF1823)*IF(AG1823&lt;0.5,Riskregister!$K$9+(Riskregister!$L$9-Riskregister!$K$9)*SQRT(AG1823/2),Riskregister!$L$9-(Riskregister!$L$9-Riskregister!$K$9)*SQRT((1-AG1823)/2)))</f>
        <v>0</v>
      </c>
      <c r="AI1823" s="30">
        <f t="shared" ca="1" si="1114"/>
        <v>0.21039402400406326</v>
      </c>
      <c r="AJ1823" s="30">
        <f t="shared" ca="1" si="1114"/>
        <v>0.81957472199224979</v>
      </c>
      <c r="AK1823" s="30">
        <f>IF(Riskregister!$E$10="",0,COUNTIF(BK$4:BK$53,"&lt;"&amp;AI1823)*IF(AJ1823&lt;0.5,Riskregister!$K$10+(Riskregister!$L$10-Riskregister!$K$10)*SQRT(AJ1823/2),Riskregister!$L$10-(Riskregister!$L$10-Riskregister!$K$10)*SQRT((1-AJ1823)/2)))</f>
        <v>0</v>
      </c>
      <c r="AL1823" s="30">
        <f t="shared" ca="1" si="1115"/>
        <v>0.39192238091331644</v>
      </c>
      <c r="AM1823" s="30">
        <f t="shared" ca="1" si="1115"/>
        <v>0.91848210816424303</v>
      </c>
      <c r="AN1823" s="30">
        <f>IF(Riskregister!$E$11="",0,COUNTIF(BL$4:BL$53,"&lt;"&amp;AL1823)*IF(AM1823&lt;0.5,Riskregister!$K$11+(Riskregister!$L$11-Riskregister!$K$11)*SQRT(AM1823/2),Riskregister!$L$11-(Riskregister!$L$11-Riskregister!$K$11)*SQRT((1-AM1823)/2)))</f>
        <v>0</v>
      </c>
      <c r="AO1823" s="30">
        <f t="shared" ca="1" si="1116"/>
        <v>0.59968587061797796</v>
      </c>
      <c r="AP1823" s="30">
        <f t="shared" ca="1" si="1116"/>
        <v>9.4848477219954597E-2</v>
      </c>
      <c r="AQ1823" s="30">
        <f>IF(Riskregister!$E$12="",0,COUNTIF(BM$4:BM$53,"&lt;"&amp;AO1823)*IF(AP1823&lt;0.5,Riskregister!$K$12+(Riskregister!$L$12-Riskregister!$K$12)*SQRT(AP1823/2),Riskregister!$L$12-(Riskregister!$L$12-Riskregister!$K$12)*SQRT((1-AP1823)/2)))</f>
        <v>0</v>
      </c>
      <c r="AR1823" s="30">
        <f t="shared" ca="1" si="1117"/>
        <v>0.38822543992568093</v>
      </c>
      <c r="AS1823" s="30">
        <f t="shared" ca="1" si="1117"/>
        <v>0.41954758090063182</v>
      </c>
      <c r="AT1823" s="30">
        <f>IF(Riskregister!$E$13="",0,COUNTIF(BN$4:BN$53,"&lt;"&amp;AR1823)*IF(AS1823&lt;0.5,Riskregister!$K$13+(Riskregister!$L$13-Riskregister!$K$13)*SQRT(AS1823/2),Riskregister!$L$13-(Riskregister!$L$13-Riskregister!$K$13)*SQRT((1-AS1823)/2)))</f>
        <v>0</v>
      </c>
      <c r="AU1823" s="30">
        <f t="shared" ca="1" si="1118"/>
        <v>0.90951812245826869</v>
      </c>
      <c r="AV1823" s="30">
        <f t="shared" ca="1" si="1118"/>
        <v>0.81290225250599402</v>
      </c>
      <c r="AW1823" s="30">
        <f>IF(Riskregister!$E$14="",0,COUNTIF(BO$4:BO$53,"&lt;"&amp;AU1823)*IF(AV1823&lt;0.5,Riskregister!$K$14+(Riskregister!$L$14-Riskregister!$K$14)*SQRT(AV1823/2),Riskregister!$L$14-(Riskregister!$L$14-Riskregister!$K$14)*SQRT((1-AV1823)/2)))</f>
        <v>0</v>
      </c>
      <c r="AX1823" s="30">
        <f t="shared" ca="1" si="1119"/>
        <v>0.83028926383236701</v>
      </c>
      <c r="AY1823" s="30">
        <f t="shared" ca="1" si="1119"/>
        <v>0.48755767058509325</v>
      </c>
      <c r="AZ1823" s="30">
        <f>IF(Riskregister!$E$15="",0,COUNTIF(BP$4:BP$53,"&lt;"&amp;AX1823)*IF(AY1823&lt;0.5,Riskregister!$K$15+(Riskregister!$L$15-Riskregister!$K$15)*SQRT(AY1823/2),Riskregister!$L$15-(Riskregister!$L$15-Riskregister!$K$15)*SQRT((1-AY1823)/2)))</f>
        <v>0</v>
      </c>
      <c r="BA1823" s="30">
        <f t="shared" ca="1" si="1120"/>
        <v>0.82702349341799408</v>
      </c>
      <c r="BB1823" s="30">
        <f t="shared" ca="1" si="1120"/>
        <v>0.21275070509469196</v>
      </c>
      <c r="BC1823" s="30">
        <f>IF(Riskregister!$E$16="",0,COUNTIF(BQ$4:BQ$53,"&lt;"&amp;BA1823)*IF(BB1823&lt;0.5,Riskregister!$K$16+(Riskregister!$L$16-Riskregister!$K$16)*SQRT(BB1823/2),Riskregister!$L$16-(Riskregister!$L$16-Riskregister!$K$16)*SQRT((1-BB1823)/2)))</f>
        <v>0</v>
      </c>
      <c r="BD1823" s="30">
        <f t="shared" ca="1" si="1108"/>
        <v>9448123.1956342645</v>
      </c>
    </row>
    <row r="1824" spans="20:56" x14ac:dyDescent="0.35">
      <c r="T1824" s="30">
        <f t="shared" ref="T1824:U1843" ca="1" si="1121">RAND()</f>
        <v>0.18256639080429582</v>
      </c>
      <c r="U1824" s="30">
        <f t="shared" ca="1" si="1121"/>
        <v>0.58266732192533255</v>
      </c>
      <c r="V1824" s="30">
        <f ca="1">IF(Riskregister!$E$5="",0,COUNTIF(BF$4:BF$53,"&lt;"&amp;T1824)*IF(U1824&lt;0.5,Riskregister!$K$5+(Riskregister!$L$5-Riskregister!$K$5)*SQRT(U1824/2),Riskregister!$L$5-(Riskregister!$L$5-Riskregister!$K$5)*SQRT((1-U1824)/2)))</f>
        <v>788879.90243696398</v>
      </c>
      <c r="W1824" s="30">
        <f t="shared" ref="W1824:X1843" ca="1" si="1122">RAND()</f>
        <v>0.74975452588289004</v>
      </c>
      <c r="X1824" s="30">
        <f t="shared" ca="1" si="1122"/>
        <v>0.15719165155477033</v>
      </c>
      <c r="Y1824" s="30">
        <f ca="1">IF(Riskregister!$E$6="",0,COUNTIF(BG$4:BG$53,"&lt;"&amp;W1824)*IF(X1824&lt;0.5,Riskregister!$K$6+(Riskregister!$L$6-Riskregister!$K$6)*SQRT(X1824/2),Riskregister!$L$6-(Riskregister!$L$6-Riskregister!$K$6)*SQRT((1-X1824)/2)))</f>
        <v>2113887.1423156192</v>
      </c>
      <c r="Z1824" s="30">
        <f t="shared" ref="Z1824:AA1843" ca="1" si="1123">RAND()</f>
        <v>0.19128830153260334</v>
      </c>
      <c r="AA1824" s="30">
        <f t="shared" ca="1" si="1123"/>
        <v>0.31708397001293553</v>
      </c>
      <c r="AB1824" s="30">
        <f ca="1">IF(Riskregister!$E$7="",0,COUNTIF(BH$4:BH$53,"&lt;"&amp;Z1824)*IF(AA1824&lt;0.5,Riskregister!$K$7+(Riskregister!$L$7-Riskregister!$K$7)*SQRT(AA1824/2),Riskregister!$L$7-(Riskregister!$L$7-Riskregister!$K$7)*SQRT((1-AA1824)/2)))</f>
        <v>757442.63436938229</v>
      </c>
      <c r="AC1824" s="30">
        <f t="shared" ref="AC1824:AD1843" ca="1" si="1124">RAND()</f>
        <v>0.77309185626039134</v>
      </c>
      <c r="AD1824" s="30">
        <f t="shared" ca="1" si="1124"/>
        <v>0.81471117518220781</v>
      </c>
      <c r="AE1824" s="30">
        <f ca="1">IF(Riskregister!$E$8="",0,COUNTIF(BI$4:BI$53,"&lt;"&amp;AC1824)*IF(AD1824&lt;0.5,Riskregister!$K$8+(Riskregister!$L$8-Riskregister!$K$8)*SQRT(AD1824/2),Riskregister!$L$8-(Riskregister!$L$8-Riskregister!$K$8)*SQRT((1-AD1824)/2)))</f>
        <v>14277741.606515814</v>
      </c>
      <c r="AF1824" s="30">
        <f t="shared" ref="AF1824:AG1843" ca="1" si="1125">RAND()</f>
        <v>0.37141769562510896</v>
      </c>
      <c r="AG1824" s="30">
        <f t="shared" ca="1" si="1125"/>
        <v>0.12295856844231801</v>
      </c>
      <c r="AH1824" s="30">
        <f>IF(Riskregister!$E$9="",0,COUNTIF(BJ$4:BJ$53,"&lt;"&amp;AF1824)*IF(AG1824&lt;0.5,Riskregister!$K$9+(Riskregister!$L$9-Riskregister!$K$9)*SQRT(AG1824/2),Riskregister!$L$9-(Riskregister!$L$9-Riskregister!$K$9)*SQRT((1-AG1824)/2)))</f>
        <v>0</v>
      </c>
      <c r="AI1824" s="30">
        <f t="shared" ref="AI1824:AJ1843" ca="1" si="1126">RAND()</f>
        <v>0.59630135400398909</v>
      </c>
      <c r="AJ1824" s="30">
        <f t="shared" ca="1" si="1126"/>
        <v>0.49633233224172402</v>
      </c>
      <c r="AK1824" s="30">
        <f>IF(Riskregister!$E$10="",0,COUNTIF(BK$4:BK$53,"&lt;"&amp;AI1824)*IF(AJ1824&lt;0.5,Riskregister!$K$10+(Riskregister!$L$10-Riskregister!$K$10)*SQRT(AJ1824/2),Riskregister!$L$10-(Riskregister!$L$10-Riskregister!$K$10)*SQRT((1-AJ1824)/2)))</f>
        <v>0</v>
      </c>
      <c r="AL1824" s="30">
        <f t="shared" ref="AL1824:AM1843" ca="1" si="1127">RAND()</f>
        <v>0.79467151314386431</v>
      </c>
      <c r="AM1824" s="30">
        <f t="shared" ca="1" si="1127"/>
        <v>0.4056718210616902</v>
      </c>
      <c r="AN1824" s="30">
        <f>IF(Riskregister!$E$11="",0,COUNTIF(BL$4:BL$53,"&lt;"&amp;AL1824)*IF(AM1824&lt;0.5,Riskregister!$K$11+(Riskregister!$L$11-Riskregister!$K$11)*SQRT(AM1824/2),Riskregister!$L$11-(Riskregister!$L$11-Riskregister!$K$11)*SQRT((1-AM1824)/2)))</f>
        <v>0</v>
      </c>
      <c r="AO1824" s="30">
        <f t="shared" ref="AO1824:AP1843" ca="1" si="1128">RAND()</f>
        <v>0.86142229697564165</v>
      </c>
      <c r="AP1824" s="30">
        <f t="shared" ca="1" si="1128"/>
        <v>0.80527683285069152</v>
      </c>
      <c r="AQ1824" s="30">
        <f>IF(Riskregister!$E$12="",0,COUNTIF(BM$4:BM$53,"&lt;"&amp;AO1824)*IF(AP1824&lt;0.5,Riskregister!$K$12+(Riskregister!$L$12-Riskregister!$K$12)*SQRT(AP1824/2),Riskregister!$L$12-(Riskregister!$L$12-Riskregister!$K$12)*SQRT((1-AP1824)/2)))</f>
        <v>0</v>
      </c>
      <c r="AR1824" s="30">
        <f t="shared" ref="AR1824:AS1843" ca="1" si="1129">RAND()</f>
        <v>0.36066887271628845</v>
      </c>
      <c r="AS1824" s="30">
        <f t="shared" ca="1" si="1129"/>
        <v>0.92946673557432768</v>
      </c>
      <c r="AT1824" s="30">
        <f>IF(Riskregister!$E$13="",0,COUNTIF(BN$4:BN$53,"&lt;"&amp;AR1824)*IF(AS1824&lt;0.5,Riskregister!$K$13+(Riskregister!$L$13-Riskregister!$K$13)*SQRT(AS1824/2),Riskregister!$L$13-(Riskregister!$L$13-Riskregister!$K$13)*SQRT((1-AS1824)/2)))</f>
        <v>0</v>
      </c>
      <c r="AU1824" s="30">
        <f t="shared" ref="AU1824:AV1843" ca="1" si="1130">RAND()</f>
        <v>0.14368165641650243</v>
      </c>
      <c r="AV1824" s="30">
        <f t="shared" ca="1" si="1130"/>
        <v>0.67362961780522534</v>
      </c>
      <c r="AW1824" s="30">
        <f>IF(Riskregister!$E$14="",0,COUNTIF(BO$4:BO$53,"&lt;"&amp;AU1824)*IF(AV1824&lt;0.5,Riskregister!$K$14+(Riskregister!$L$14-Riskregister!$K$14)*SQRT(AV1824/2),Riskregister!$L$14-(Riskregister!$L$14-Riskregister!$K$14)*SQRT((1-AV1824)/2)))</f>
        <v>0</v>
      </c>
      <c r="AX1824" s="30">
        <f t="shared" ref="AX1824:AY1843" ca="1" si="1131">RAND()</f>
        <v>0.9900022069006259</v>
      </c>
      <c r="AY1824" s="30">
        <f t="shared" ca="1" si="1131"/>
        <v>0.48898531984100746</v>
      </c>
      <c r="AZ1824" s="30">
        <f>IF(Riskregister!$E$15="",0,COUNTIF(BP$4:BP$53,"&lt;"&amp;AX1824)*IF(AY1824&lt;0.5,Riskregister!$K$15+(Riskregister!$L$15-Riskregister!$K$15)*SQRT(AY1824/2),Riskregister!$L$15-(Riskregister!$L$15-Riskregister!$K$15)*SQRT((1-AY1824)/2)))</f>
        <v>0</v>
      </c>
      <c r="BA1824" s="30">
        <f t="shared" ref="BA1824:BB1843" ca="1" si="1132">RAND()</f>
        <v>0.78699190786201123</v>
      </c>
      <c r="BB1824" s="30">
        <f t="shared" ca="1" si="1132"/>
        <v>0.5676143576554743</v>
      </c>
      <c r="BC1824" s="30">
        <f>IF(Riskregister!$E$16="",0,COUNTIF(BQ$4:BQ$53,"&lt;"&amp;BA1824)*IF(BB1824&lt;0.5,Riskregister!$K$16+(Riskregister!$L$16-Riskregister!$K$16)*SQRT(BB1824/2),Riskregister!$L$16-(Riskregister!$L$16-Riskregister!$K$16)*SQRT((1-BB1824)/2)))</f>
        <v>0</v>
      </c>
      <c r="BD1824" s="30">
        <f t="shared" ca="1" si="1108"/>
        <v>17937951.285637777</v>
      </c>
    </row>
    <row r="1825" spans="20:56" x14ac:dyDescent="0.35">
      <c r="T1825" s="30">
        <f t="shared" ca="1" si="1121"/>
        <v>0.17758419086859067</v>
      </c>
      <c r="U1825" s="30">
        <f t="shared" ca="1" si="1121"/>
        <v>0.62431170438697059</v>
      </c>
      <c r="V1825" s="30">
        <f ca="1">IF(Riskregister!$E$5="",0,COUNTIF(BF$4:BF$53,"&lt;"&amp;T1825)*IF(U1825&lt;0.5,Riskregister!$K$5+(Riskregister!$L$5-Riskregister!$K$5)*SQRT(U1825/2),Riskregister!$L$5-(Riskregister!$L$5-Riskregister!$K$5)*SQRT((1-U1825)/2)))</f>
        <v>809931.08336695563</v>
      </c>
      <c r="W1825" s="30">
        <f t="shared" ca="1" si="1122"/>
        <v>0.28395362457423423</v>
      </c>
      <c r="X1825" s="30">
        <f t="shared" ca="1" si="1122"/>
        <v>0.13351345953236393</v>
      </c>
      <c r="Y1825" s="30">
        <f ca="1">IF(Riskregister!$E$6="",0,COUNTIF(BG$4:BG$53,"&lt;"&amp;W1825)*IF(X1825&lt;0.5,Riskregister!$K$6+(Riskregister!$L$6-Riskregister!$K$6)*SQRT(X1825/2),Riskregister!$L$6-(Riskregister!$L$6-Riskregister!$K$6)*SQRT((1-X1825)/2)))</f>
        <v>665071.82718632789</v>
      </c>
      <c r="Z1825" s="30">
        <f t="shared" ca="1" si="1123"/>
        <v>0.75497242610145032</v>
      </c>
      <c r="AA1825" s="30">
        <f t="shared" ca="1" si="1123"/>
        <v>0.95941129176068862</v>
      </c>
      <c r="AB1825" s="30">
        <f ca="1">IF(Riskregister!$E$7="",0,COUNTIF(BH$4:BH$53,"&lt;"&amp;Z1825)*IF(AA1825&lt;0.5,Riskregister!$K$7+(Riskregister!$L$7-Riskregister!$K$7)*SQRT(AA1825/2),Riskregister!$L$7-(Riskregister!$L$7-Riskregister!$K$7)*SQRT((1-AA1825)/2)))</f>
        <v>2801116.8889284725</v>
      </c>
      <c r="AC1825" s="30">
        <f t="shared" ca="1" si="1124"/>
        <v>0.59232927675484059</v>
      </c>
      <c r="AD1825" s="30">
        <f t="shared" ca="1" si="1124"/>
        <v>0.85024694552059299</v>
      </c>
      <c r="AE1825" s="30">
        <f ca="1">IF(Riskregister!$E$8="",0,COUNTIF(BI$4:BI$53,"&lt;"&amp;AC1825)*IF(AD1825&lt;0.5,Riskregister!$K$8+(Riskregister!$L$8-Riskregister!$K$8)*SQRT(AD1825/2),Riskregister!$L$8-(Riskregister!$L$8-Riskregister!$K$8)*SQRT((1-AD1825)/2)))</f>
        <v>11141735.833237249</v>
      </c>
      <c r="AF1825" s="30">
        <f t="shared" ca="1" si="1125"/>
        <v>0.71429551422908566</v>
      </c>
      <c r="AG1825" s="30">
        <f t="shared" ca="1" si="1125"/>
        <v>5.6661201956477503E-2</v>
      </c>
      <c r="AH1825" s="30">
        <f>IF(Riskregister!$E$9="",0,COUNTIF(BJ$4:BJ$53,"&lt;"&amp;AF1825)*IF(AG1825&lt;0.5,Riskregister!$K$9+(Riskregister!$L$9-Riskregister!$K$9)*SQRT(AG1825/2),Riskregister!$L$9-(Riskregister!$L$9-Riskregister!$K$9)*SQRT((1-AG1825)/2)))</f>
        <v>0</v>
      </c>
      <c r="AI1825" s="30">
        <f t="shared" ca="1" si="1126"/>
        <v>1.6954401862232404E-2</v>
      </c>
      <c r="AJ1825" s="30">
        <f t="shared" ca="1" si="1126"/>
        <v>0.88575316210456378</v>
      </c>
      <c r="AK1825" s="30">
        <f>IF(Riskregister!$E$10="",0,COUNTIF(BK$4:BK$53,"&lt;"&amp;AI1825)*IF(AJ1825&lt;0.5,Riskregister!$K$10+(Riskregister!$L$10-Riskregister!$K$10)*SQRT(AJ1825/2),Riskregister!$L$10-(Riskregister!$L$10-Riskregister!$K$10)*SQRT((1-AJ1825)/2)))</f>
        <v>0</v>
      </c>
      <c r="AL1825" s="30">
        <f t="shared" ca="1" si="1127"/>
        <v>0.56960648209678899</v>
      </c>
      <c r="AM1825" s="30">
        <f t="shared" ca="1" si="1127"/>
        <v>4.7875016709710394E-2</v>
      </c>
      <c r="AN1825" s="30">
        <f>IF(Riskregister!$E$11="",0,COUNTIF(BL$4:BL$53,"&lt;"&amp;AL1825)*IF(AM1825&lt;0.5,Riskregister!$K$11+(Riskregister!$L$11-Riskregister!$K$11)*SQRT(AM1825/2),Riskregister!$L$11-(Riskregister!$L$11-Riskregister!$K$11)*SQRT((1-AM1825)/2)))</f>
        <v>0</v>
      </c>
      <c r="AO1825" s="30">
        <f t="shared" ca="1" si="1128"/>
        <v>0.75640586185372904</v>
      </c>
      <c r="AP1825" s="30">
        <f t="shared" ca="1" si="1128"/>
        <v>3.0117856765681239E-2</v>
      </c>
      <c r="AQ1825" s="30">
        <f>IF(Riskregister!$E$12="",0,COUNTIF(BM$4:BM$53,"&lt;"&amp;AO1825)*IF(AP1825&lt;0.5,Riskregister!$K$12+(Riskregister!$L$12-Riskregister!$K$12)*SQRT(AP1825/2),Riskregister!$L$12-(Riskregister!$L$12-Riskregister!$K$12)*SQRT((1-AP1825)/2)))</f>
        <v>0</v>
      </c>
      <c r="AR1825" s="30">
        <f t="shared" ca="1" si="1129"/>
        <v>5.741653328630425E-2</v>
      </c>
      <c r="AS1825" s="30">
        <f t="shared" ca="1" si="1129"/>
        <v>0.94377659080904952</v>
      </c>
      <c r="AT1825" s="30">
        <f>IF(Riskregister!$E$13="",0,COUNTIF(BN$4:BN$53,"&lt;"&amp;AR1825)*IF(AS1825&lt;0.5,Riskregister!$K$13+(Riskregister!$L$13-Riskregister!$K$13)*SQRT(AS1825/2),Riskregister!$L$13-(Riskregister!$L$13-Riskregister!$K$13)*SQRT((1-AS1825)/2)))</f>
        <v>0</v>
      </c>
      <c r="AU1825" s="30">
        <f t="shared" ca="1" si="1130"/>
        <v>0.49849724521803307</v>
      </c>
      <c r="AV1825" s="30">
        <f t="shared" ca="1" si="1130"/>
        <v>1.6039518758936611E-2</v>
      </c>
      <c r="AW1825" s="30">
        <f>IF(Riskregister!$E$14="",0,COUNTIF(BO$4:BO$53,"&lt;"&amp;AU1825)*IF(AV1825&lt;0.5,Riskregister!$K$14+(Riskregister!$L$14-Riskregister!$K$14)*SQRT(AV1825/2),Riskregister!$L$14-(Riskregister!$L$14-Riskregister!$K$14)*SQRT((1-AV1825)/2)))</f>
        <v>0</v>
      </c>
      <c r="AX1825" s="30">
        <f t="shared" ca="1" si="1131"/>
        <v>0.31787529900770595</v>
      </c>
      <c r="AY1825" s="30">
        <f t="shared" ca="1" si="1131"/>
        <v>0.75862102858195579</v>
      </c>
      <c r="AZ1825" s="30">
        <f>IF(Riskregister!$E$15="",0,COUNTIF(BP$4:BP$53,"&lt;"&amp;AX1825)*IF(AY1825&lt;0.5,Riskregister!$K$15+(Riskregister!$L$15-Riskregister!$K$15)*SQRT(AY1825/2),Riskregister!$L$15-(Riskregister!$L$15-Riskregister!$K$15)*SQRT((1-AY1825)/2)))</f>
        <v>0</v>
      </c>
      <c r="BA1825" s="30">
        <f t="shared" ca="1" si="1132"/>
        <v>0.53163180373365082</v>
      </c>
      <c r="BB1825" s="30">
        <f t="shared" ca="1" si="1132"/>
        <v>0.69400092839955652</v>
      </c>
      <c r="BC1825" s="30">
        <f>IF(Riskregister!$E$16="",0,COUNTIF(BQ$4:BQ$53,"&lt;"&amp;BA1825)*IF(BB1825&lt;0.5,Riskregister!$K$16+(Riskregister!$L$16-Riskregister!$K$16)*SQRT(BB1825/2),Riskregister!$L$16-(Riskregister!$L$16-Riskregister!$K$16)*SQRT((1-BB1825)/2)))</f>
        <v>0</v>
      </c>
      <c r="BD1825" s="30">
        <f t="shared" ca="1" si="1108"/>
        <v>15417855.632719006</v>
      </c>
    </row>
    <row r="1826" spans="20:56" x14ac:dyDescent="0.35">
      <c r="T1826" s="30">
        <f t="shared" ca="1" si="1121"/>
        <v>0.30459878368025262</v>
      </c>
      <c r="U1826" s="30">
        <f t="shared" ca="1" si="1121"/>
        <v>0.14821931310778624</v>
      </c>
      <c r="V1826" s="30">
        <f ca="1">IF(Riskregister!$E$5="",0,COUNTIF(BF$4:BF$53,"&lt;"&amp;T1826)*IF(U1826&lt;0.5,Riskregister!$K$5+(Riskregister!$L$5-Riskregister!$K$5)*SQRT(U1826/2),Riskregister!$L$5-(Riskregister!$L$5-Riskregister!$K$5)*SQRT((1-U1826)/2)))</f>
        <v>817511.69922802481</v>
      </c>
      <c r="W1826" s="30">
        <f t="shared" ca="1" si="1122"/>
        <v>0.60095986614610775</v>
      </c>
      <c r="X1826" s="30">
        <f t="shared" ca="1" si="1122"/>
        <v>4.3388271819773561E-2</v>
      </c>
      <c r="Y1826" s="30">
        <f ca="1">IF(Riskregister!$E$6="",0,COUNTIF(BG$4:BG$53,"&lt;"&amp;W1826)*IF(X1826&lt;0.5,Riskregister!$K$6+(Riskregister!$L$6-Riskregister!$K$6)*SQRT(X1826/2),Riskregister!$L$6-(Riskregister!$L$6-Riskregister!$K$6)*SQRT((1-X1826)/2)))</f>
        <v>930241.45574646711</v>
      </c>
      <c r="Z1826" s="30">
        <f t="shared" ca="1" si="1123"/>
        <v>0.18479488376822784</v>
      </c>
      <c r="AA1826" s="30">
        <f t="shared" ca="1" si="1123"/>
        <v>3.9302703043017306E-2</v>
      </c>
      <c r="AB1826" s="30">
        <f ca="1">IF(Riskregister!$E$7="",0,COUNTIF(BH$4:BH$53,"&lt;"&amp;Z1826)*IF(AA1826&lt;0.5,Riskregister!$K$7+(Riskregister!$L$7-Riskregister!$K$7)*SQRT(AA1826/2),Riskregister!$L$7-(Riskregister!$L$7-Riskregister!$K$7)*SQRT((1-AA1826)/2)))</f>
        <v>396256.58965282404</v>
      </c>
      <c r="AC1826" s="30">
        <f t="shared" ca="1" si="1124"/>
        <v>0.18795833459934508</v>
      </c>
      <c r="AD1826" s="30">
        <f t="shared" ca="1" si="1124"/>
        <v>2.3259220425313476E-3</v>
      </c>
      <c r="AE1826" s="30">
        <f ca="1">IF(Riskregister!$E$8="",0,COUNTIF(BI$4:BI$53,"&lt;"&amp;AC1826)*IF(AD1826&lt;0.5,Riskregister!$K$8+(Riskregister!$L$8-Riskregister!$K$8)*SQRT(AD1826/2),Riskregister!$L$8-(Riskregister!$L$8-Riskregister!$K$8)*SQRT((1-AD1826)/2)))</f>
        <v>460280.40728597721</v>
      </c>
      <c r="AF1826" s="30">
        <f t="shared" ca="1" si="1125"/>
        <v>0.85498387157047484</v>
      </c>
      <c r="AG1826" s="30">
        <f t="shared" ca="1" si="1125"/>
        <v>0.74352938654214706</v>
      </c>
      <c r="AH1826" s="30">
        <f>IF(Riskregister!$E$9="",0,COUNTIF(BJ$4:BJ$53,"&lt;"&amp;AF1826)*IF(AG1826&lt;0.5,Riskregister!$K$9+(Riskregister!$L$9-Riskregister!$K$9)*SQRT(AG1826/2),Riskregister!$L$9-(Riskregister!$L$9-Riskregister!$K$9)*SQRT((1-AG1826)/2)))</f>
        <v>0</v>
      </c>
      <c r="AI1826" s="30">
        <f t="shared" ca="1" si="1126"/>
        <v>0.89148492632843501</v>
      </c>
      <c r="AJ1826" s="30">
        <f t="shared" ca="1" si="1126"/>
        <v>0.56600102776561489</v>
      </c>
      <c r="AK1826" s="30">
        <f>IF(Riskregister!$E$10="",0,COUNTIF(BK$4:BK$53,"&lt;"&amp;AI1826)*IF(AJ1826&lt;0.5,Riskregister!$K$10+(Riskregister!$L$10-Riskregister!$K$10)*SQRT(AJ1826/2),Riskregister!$L$10-(Riskregister!$L$10-Riskregister!$K$10)*SQRT((1-AJ1826)/2)))</f>
        <v>0</v>
      </c>
      <c r="AL1826" s="30">
        <f t="shared" ca="1" si="1127"/>
        <v>0.53049851609003595</v>
      </c>
      <c r="AM1826" s="30">
        <f t="shared" ca="1" si="1127"/>
        <v>0.2828040738954809</v>
      </c>
      <c r="AN1826" s="30">
        <f>IF(Riskregister!$E$11="",0,COUNTIF(BL$4:BL$53,"&lt;"&amp;AL1826)*IF(AM1826&lt;0.5,Riskregister!$K$11+(Riskregister!$L$11-Riskregister!$K$11)*SQRT(AM1826/2),Riskregister!$L$11-(Riskregister!$L$11-Riskregister!$K$11)*SQRT((1-AM1826)/2)))</f>
        <v>0</v>
      </c>
      <c r="AO1826" s="30">
        <f t="shared" ca="1" si="1128"/>
        <v>0.90770596970145845</v>
      </c>
      <c r="AP1826" s="30">
        <f t="shared" ca="1" si="1128"/>
        <v>0.6120125915640362</v>
      </c>
      <c r="AQ1826" s="30">
        <f>IF(Riskregister!$E$12="",0,COUNTIF(BM$4:BM$53,"&lt;"&amp;AO1826)*IF(AP1826&lt;0.5,Riskregister!$K$12+(Riskregister!$L$12-Riskregister!$K$12)*SQRT(AP1826/2),Riskregister!$L$12-(Riskregister!$L$12-Riskregister!$K$12)*SQRT((1-AP1826)/2)))</f>
        <v>0</v>
      </c>
      <c r="AR1826" s="30">
        <f t="shared" ca="1" si="1129"/>
        <v>0.71205602750060559</v>
      </c>
      <c r="AS1826" s="30">
        <f t="shared" ca="1" si="1129"/>
        <v>0.27916348756606091</v>
      </c>
      <c r="AT1826" s="30">
        <f>IF(Riskregister!$E$13="",0,COUNTIF(BN$4:BN$53,"&lt;"&amp;AR1826)*IF(AS1826&lt;0.5,Riskregister!$K$13+(Riskregister!$L$13-Riskregister!$K$13)*SQRT(AS1826/2),Riskregister!$L$13-(Riskregister!$L$13-Riskregister!$K$13)*SQRT((1-AS1826)/2)))</f>
        <v>0</v>
      </c>
      <c r="AU1826" s="30">
        <f t="shared" ca="1" si="1130"/>
        <v>0.79702887903907016</v>
      </c>
      <c r="AV1826" s="30">
        <f t="shared" ca="1" si="1130"/>
        <v>0.27263518581233548</v>
      </c>
      <c r="AW1826" s="30">
        <f>IF(Riskregister!$E$14="",0,COUNTIF(BO$4:BO$53,"&lt;"&amp;AU1826)*IF(AV1826&lt;0.5,Riskregister!$K$14+(Riskregister!$L$14-Riskregister!$K$14)*SQRT(AV1826/2),Riskregister!$L$14-(Riskregister!$L$14-Riskregister!$K$14)*SQRT((1-AV1826)/2)))</f>
        <v>0</v>
      </c>
      <c r="AX1826" s="30">
        <f t="shared" ca="1" si="1131"/>
        <v>0.23907839273438836</v>
      </c>
      <c r="AY1826" s="30">
        <f t="shared" ca="1" si="1131"/>
        <v>0.5629102245811457</v>
      </c>
      <c r="AZ1826" s="30">
        <f>IF(Riskregister!$E$15="",0,COUNTIF(BP$4:BP$53,"&lt;"&amp;AX1826)*IF(AY1826&lt;0.5,Riskregister!$K$15+(Riskregister!$L$15-Riskregister!$K$15)*SQRT(AY1826/2),Riskregister!$L$15-(Riskregister!$L$15-Riskregister!$K$15)*SQRT((1-AY1826)/2)))</f>
        <v>0</v>
      </c>
      <c r="BA1826" s="30">
        <f t="shared" ca="1" si="1132"/>
        <v>0.31544713010731595</v>
      </c>
      <c r="BB1826" s="30">
        <f t="shared" ca="1" si="1132"/>
        <v>0.96642713488630161</v>
      </c>
      <c r="BC1826" s="30">
        <f>IF(Riskregister!$E$16="",0,COUNTIF(BQ$4:BQ$53,"&lt;"&amp;BA1826)*IF(BB1826&lt;0.5,Riskregister!$K$16+(Riskregister!$L$16-Riskregister!$K$16)*SQRT(BB1826/2),Riskregister!$L$16-(Riskregister!$L$16-Riskregister!$K$16)*SQRT((1-BB1826)/2)))</f>
        <v>0</v>
      </c>
      <c r="BD1826" s="30">
        <f t="shared" ca="1" si="1108"/>
        <v>2604290.1519132932</v>
      </c>
    </row>
    <row r="1827" spans="20:56" x14ac:dyDescent="0.35">
      <c r="T1827" s="30">
        <f t="shared" ca="1" si="1121"/>
        <v>0.35931009773808675</v>
      </c>
      <c r="U1827" s="30">
        <f t="shared" ca="1" si="1121"/>
        <v>5.3788840946210392E-2</v>
      </c>
      <c r="V1827" s="30">
        <f ca="1">IF(Riskregister!$E$5="",0,COUNTIF(BF$4:BF$53,"&lt;"&amp;T1827)*IF(U1827&lt;0.5,Riskregister!$K$5+(Riskregister!$L$5-Riskregister!$K$5)*SQRT(U1827/2),Riskregister!$L$5-(Riskregister!$L$5-Riskregister!$K$5)*SQRT((1-U1827)/2)))</f>
        <v>671393.49880300066</v>
      </c>
      <c r="W1827" s="30">
        <f t="shared" ca="1" si="1122"/>
        <v>0.67869821177780587</v>
      </c>
      <c r="X1827" s="30">
        <f t="shared" ca="1" si="1122"/>
        <v>0.91871698490658582</v>
      </c>
      <c r="Y1827" s="30">
        <f ca="1">IF(Riskregister!$E$6="",0,COUNTIF(BG$4:BG$53,"&lt;"&amp;W1827)*IF(X1827&lt;0.5,Riskregister!$K$6+(Riskregister!$L$6-Riskregister!$K$6)*SQRT(X1827/2),Riskregister!$L$6-(Riskregister!$L$6-Riskregister!$K$6)*SQRT((1-X1827)/2)))</f>
        <v>3274249.3969652359</v>
      </c>
      <c r="Z1827" s="30">
        <f t="shared" ca="1" si="1123"/>
        <v>8.8175576625803664E-2</v>
      </c>
      <c r="AA1827" s="30">
        <f t="shared" ca="1" si="1123"/>
        <v>0.37150912738078234</v>
      </c>
      <c r="AB1827" s="30">
        <f ca="1">IF(Riskregister!$E$7="",0,COUNTIF(BH$4:BH$53,"&lt;"&amp;Z1827)*IF(AA1827&lt;0.5,Riskregister!$K$7+(Riskregister!$L$7-Riskregister!$K$7)*SQRT(AA1827/2),Riskregister!$L$7-(Riskregister!$L$7-Riskregister!$K$7)*SQRT((1-AA1827)/2)))</f>
        <v>602542.15987977991</v>
      </c>
      <c r="AC1827" s="30">
        <f t="shared" ca="1" si="1124"/>
        <v>0.69056223613360157</v>
      </c>
      <c r="AD1827" s="30">
        <f t="shared" ca="1" si="1124"/>
        <v>6.9034988055922231E-2</v>
      </c>
      <c r="AE1827" s="30">
        <f ca="1">IF(Riskregister!$E$8="",0,COUNTIF(BI$4:BI$53,"&lt;"&amp;AC1827)*IF(AD1827&lt;0.5,Riskregister!$K$8+(Riskregister!$L$8-Riskregister!$K$8)*SQRT(AD1827/2),Riskregister!$L$8-(Riskregister!$L$8-Riskregister!$K$8)*SQRT((1-AD1827)/2)))</f>
        <v>3519622.6804062738</v>
      </c>
      <c r="AF1827" s="30">
        <f t="shared" ca="1" si="1125"/>
        <v>8.1401242633054149E-2</v>
      </c>
      <c r="AG1827" s="30">
        <f t="shared" ca="1" si="1125"/>
        <v>0.30416861608010159</v>
      </c>
      <c r="AH1827" s="30">
        <f>IF(Riskregister!$E$9="",0,COUNTIF(BJ$4:BJ$53,"&lt;"&amp;AF1827)*IF(AG1827&lt;0.5,Riskregister!$K$9+(Riskregister!$L$9-Riskregister!$K$9)*SQRT(AG1827/2),Riskregister!$L$9-(Riskregister!$L$9-Riskregister!$K$9)*SQRT((1-AG1827)/2)))</f>
        <v>0</v>
      </c>
      <c r="AI1827" s="30">
        <f t="shared" ca="1" si="1126"/>
        <v>0.37215601518849262</v>
      </c>
      <c r="AJ1827" s="30">
        <f t="shared" ca="1" si="1126"/>
        <v>0.14149805211909938</v>
      </c>
      <c r="AK1827" s="30">
        <f>IF(Riskregister!$E$10="",0,COUNTIF(BK$4:BK$53,"&lt;"&amp;AI1827)*IF(AJ1827&lt;0.5,Riskregister!$K$10+(Riskregister!$L$10-Riskregister!$K$10)*SQRT(AJ1827/2),Riskregister!$L$10-(Riskregister!$L$10-Riskregister!$K$10)*SQRT((1-AJ1827)/2)))</f>
        <v>0</v>
      </c>
      <c r="AL1827" s="30">
        <f t="shared" ca="1" si="1127"/>
        <v>0.63524011579516138</v>
      </c>
      <c r="AM1827" s="30">
        <f t="shared" ca="1" si="1127"/>
        <v>0.74563459273062294</v>
      </c>
      <c r="AN1827" s="30">
        <f>IF(Riskregister!$E$11="",0,COUNTIF(BL$4:BL$53,"&lt;"&amp;AL1827)*IF(AM1827&lt;0.5,Riskregister!$K$11+(Riskregister!$L$11-Riskregister!$K$11)*SQRT(AM1827/2),Riskregister!$L$11-(Riskregister!$L$11-Riskregister!$K$11)*SQRT((1-AM1827)/2)))</f>
        <v>0</v>
      </c>
      <c r="AO1827" s="30">
        <f t="shared" ca="1" si="1128"/>
        <v>0.59863088989747582</v>
      </c>
      <c r="AP1827" s="30">
        <f t="shared" ca="1" si="1128"/>
        <v>6.8279636710648295E-2</v>
      </c>
      <c r="AQ1827" s="30">
        <f>IF(Riskregister!$E$12="",0,COUNTIF(BM$4:BM$53,"&lt;"&amp;AO1827)*IF(AP1827&lt;0.5,Riskregister!$K$12+(Riskregister!$L$12-Riskregister!$K$12)*SQRT(AP1827/2),Riskregister!$L$12-(Riskregister!$L$12-Riskregister!$K$12)*SQRT((1-AP1827)/2)))</f>
        <v>0</v>
      </c>
      <c r="AR1827" s="30">
        <f t="shared" ca="1" si="1129"/>
        <v>0.41741265111080228</v>
      </c>
      <c r="AS1827" s="30">
        <f t="shared" ca="1" si="1129"/>
        <v>0.93537449278359508</v>
      </c>
      <c r="AT1827" s="30">
        <f>IF(Riskregister!$E$13="",0,COUNTIF(BN$4:BN$53,"&lt;"&amp;AR1827)*IF(AS1827&lt;0.5,Riskregister!$K$13+(Riskregister!$L$13-Riskregister!$K$13)*SQRT(AS1827/2),Riskregister!$L$13-(Riskregister!$L$13-Riskregister!$K$13)*SQRT((1-AS1827)/2)))</f>
        <v>0</v>
      </c>
      <c r="AU1827" s="30">
        <f t="shared" ca="1" si="1130"/>
        <v>0.13670101512086319</v>
      </c>
      <c r="AV1827" s="30">
        <f t="shared" ca="1" si="1130"/>
        <v>0.9316578162504775</v>
      </c>
      <c r="AW1827" s="30">
        <f>IF(Riskregister!$E$14="",0,COUNTIF(BO$4:BO$53,"&lt;"&amp;AU1827)*IF(AV1827&lt;0.5,Riskregister!$K$14+(Riskregister!$L$14-Riskregister!$K$14)*SQRT(AV1827/2),Riskregister!$L$14-(Riskregister!$L$14-Riskregister!$K$14)*SQRT((1-AV1827)/2)))</f>
        <v>0</v>
      </c>
      <c r="AX1827" s="30">
        <f t="shared" ca="1" si="1131"/>
        <v>0.17922089775520778</v>
      </c>
      <c r="AY1827" s="30">
        <f t="shared" ca="1" si="1131"/>
        <v>0.75704441640166431</v>
      </c>
      <c r="AZ1827" s="30">
        <f>IF(Riskregister!$E$15="",0,COUNTIF(BP$4:BP$53,"&lt;"&amp;AX1827)*IF(AY1827&lt;0.5,Riskregister!$K$15+(Riskregister!$L$15-Riskregister!$K$15)*SQRT(AY1827/2),Riskregister!$L$15-(Riskregister!$L$15-Riskregister!$K$15)*SQRT((1-AY1827)/2)))</f>
        <v>0</v>
      </c>
      <c r="BA1827" s="30">
        <f t="shared" ca="1" si="1132"/>
        <v>0.87906154568373818</v>
      </c>
      <c r="BB1827" s="30">
        <f t="shared" ca="1" si="1132"/>
        <v>0.39219181544374015</v>
      </c>
      <c r="BC1827" s="30">
        <f>IF(Riskregister!$E$16="",0,COUNTIF(BQ$4:BQ$53,"&lt;"&amp;BA1827)*IF(BB1827&lt;0.5,Riskregister!$K$16+(Riskregister!$L$16-Riskregister!$K$16)*SQRT(BB1827/2),Riskregister!$L$16-(Riskregister!$L$16-Riskregister!$K$16)*SQRT((1-BB1827)/2)))</f>
        <v>0</v>
      </c>
      <c r="BD1827" s="30">
        <f t="shared" ca="1" si="1108"/>
        <v>8067807.7360542901</v>
      </c>
    </row>
    <row r="1828" spans="20:56" x14ac:dyDescent="0.35">
      <c r="T1828" s="30">
        <f t="shared" ca="1" si="1121"/>
        <v>0.88860271223799725</v>
      </c>
      <c r="U1828" s="30">
        <f t="shared" ca="1" si="1121"/>
        <v>0.19721653356640989</v>
      </c>
      <c r="V1828" s="30">
        <f ca="1">IF(Riskregister!$E$5="",0,COUNTIF(BF$4:BF$53,"&lt;"&amp;T1828)*IF(U1828&lt;0.5,Riskregister!$K$5+(Riskregister!$L$5-Riskregister!$K$5)*SQRT(U1828/2),Riskregister!$L$5-(Riskregister!$L$5-Riskregister!$K$5)*SQRT((1-U1828)/2)))</f>
        <v>1747852.7377142587</v>
      </c>
      <c r="W1828" s="30">
        <f t="shared" ca="1" si="1122"/>
        <v>0.10014824536800149</v>
      </c>
      <c r="X1828" s="30">
        <f t="shared" ca="1" si="1122"/>
        <v>0.7988672522459439</v>
      </c>
      <c r="Y1828" s="30">
        <f ca="1">IF(Riskregister!$E$6="",0,COUNTIF(BG$4:BG$53,"&lt;"&amp;W1828)*IF(X1828&lt;0.5,Riskregister!$K$6+(Riskregister!$L$6-Riskregister!$K$6)*SQRT(X1828/2),Riskregister!$L$6-(Riskregister!$L$6-Riskregister!$K$6)*SQRT((1-X1828)/2)))</f>
        <v>0</v>
      </c>
      <c r="Z1828" s="30">
        <f t="shared" ca="1" si="1123"/>
        <v>0.67839910474139364</v>
      </c>
      <c r="AA1828" s="30">
        <f t="shared" ca="1" si="1123"/>
        <v>0.85566709397443774</v>
      </c>
      <c r="AB1828" s="30">
        <f ca="1">IF(Riskregister!$E$7="",0,COUNTIF(BH$4:BH$53,"&lt;"&amp;Z1828)*IF(AA1828&lt;0.5,Riskregister!$K$7+(Riskregister!$L$7-Riskregister!$K$7)*SQRT(AA1828/2),Riskregister!$L$7-(Riskregister!$L$7-Riskregister!$K$7)*SQRT((1-AA1828)/2)))</f>
        <v>2141836.5444593425</v>
      </c>
      <c r="AC1828" s="30">
        <f t="shared" ca="1" si="1124"/>
        <v>0.75842889738528751</v>
      </c>
      <c r="AD1828" s="30">
        <f t="shared" ca="1" si="1124"/>
        <v>0.8614875729299708</v>
      </c>
      <c r="AE1828" s="30">
        <f ca="1">IF(Riskregister!$E$8="",0,COUNTIF(BI$4:BI$53,"&lt;"&amp;AC1828)*IF(AD1828&lt;0.5,Riskregister!$K$8+(Riskregister!$L$8-Riskregister!$K$8)*SQRT(AD1828/2),Riskregister!$L$8-(Riskregister!$L$8-Riskregister!$K$8)*SQRT((1-AD1828)/2)))</f>
        <v>15052483.844208736</v>
      </c>
      <c r="AF1828" s="30">
        <f t="shared" ca="1" si="1125"/>
        <v>9.1400245068044894E-2</v>
      </c>
      <c r="AG1828" s="30">
        <f t="shared" ca="1" si="1125"/>
        <v>0.93290359953420954</v>
      </c>
      <c r="AH1828" s="30">
        <f>IF(Riskregister!$E$9="",0,COUNTIF(BJ$4:BJ$53,"&lt;"&amp;AF1828)*IF(AG1828&lt;0.5,Riskregister!$K$9+(Riskregister!$L$9-Riskregister!$K$9)*SQRT(AG1828/2),Riskregister!$L$9-(Riskregister!$L$9-Riskregister!$K$9)*SQRT((1-AG1828)/2)))</f>
        <v>0</v>
      </c>
      <c r="AI1828" s="30">
        <f t="shared" ca="1" si="1126"/>
        <v>0.36728982886701655</v>
      </c>
      <c r="AJ1828" s="30">
        <f t="shared" ca="1" si="1126"/>
        <v>0.52072030824891868</v>
      </c>
      <c r="AK1828" s="30">
        <f>IF(Riskregister!$E$10="",0,COUNTIF(BK$4:BK$53,"&lt;"&amp;AI1828)*IF(AJ1828&lt;0.5,Riskregister!$K$10+(Riskregister!$L$10-Riskregister!$K$10)*SQRT(AJ1828/2),Riskregister!$L$10-(Riskregister!$L$10-Riskregister!$K$10)*SQRT((1-AJ1828)/2)))</f>
        <v>0</v>
      </c>
      <c r="AL1828" s="30">
        <f t="shared" ca="1" si="1127"/>
        <v>0.51278922737739507</v>
      </c>
      <c r="AM1828" s="30">
        <f t="shared" ca="1" si="1127"/>
        <v>0.55035100828491756</v>
      </c>
      <c r="AN1828" s="30">
        <f>IF(Riskregister!$E$11="",0,COUNTIF(BL$4:BL$53,"&lt;"&amp;AL1828)*IF(AM1828&lt;0.5,Riskregister!$K$11+(Riskregister!$L$11-Riskregister!$K$11)*SQRT(AM1828/2),Riskregister!$L$11-(Riskregister!$L$11-Riskregister!$K$11)*SQRT((1-AM1828)/2)))</f>
        <v>0</v>
      </c>
      <c r="AO1828" s="30">
        <f t="shared" ca="1" si="1128"/>
        <v>0.76166835395941701</v>
      </c>
      <c r="AP1828" s="30">
        <f t="shared" ca="1" si="1128"/>
        <v>0.88702929553050724</v>
      </c>
      <c r="AQ1828" s="30">
        <f>IF(Riskregister!$E$12="",0,COUNTIF(BM$4:BM$53,"&lt;"&amp;AO1828)*IF(AP1828&lt;0.5,Riskregister!$K$12+(Riskregister!$L$12-Riskregister!$K$12)*SQRT(AP1828/2),Riskregister!$L$12-(Riskregister!$L$12-Riskregister!$K$12)*SQRT((1-AP1828)/2)))</f>
        <v>0</v>
      </c>
      <c r="AR1828" s="30">
        <f t="shared" ca="1" si="1129"/>
        <v>0.33450850725287862</v>
      </c>
      <c r="AS1828" s="30">
        <f t="shared" ca="1" si="1129"/>
        <v>2.2922191682089754E-2</v>
      </c>
      <c r="AT1828" s="30">
        <f>IF(Riskregister!$E$13="",0,COUNTIF(BN$4:BN$53,"&lt;"&amp;AR1828)*IF(AS1828&lt;0.5,Riskregister!$K$13+(Riskregister!$L$13-Riskregister!$K$13)*SQRT(AS1828/2),Riskregister!$L$13-(Riskregister!$L$13-Riskregister!$K$13)*SQRT((1-AS1828)/2)))</f>
        <v>0</v>
      </c>
      <c r="AU1828" s="30">
        <f t="shared" ca="1" si="1130"/>
        <v>9.3708336840983009E-2</v>
      </c>
      <c r="AV1828" s="30">
        <f t="shared" ca="1" si="1130"/>
        <v>2.6453593751108673E-2</v>
      </c>
      <c r="AW1828" s="30">
        <f>IF(Riskregister!$E$14="",0,COUNTIF(BO$4:BO$53,"&lt;"&amp;AU1828)*IF(AV1828&lt;0.5,Riskregister!$K$14+(Riskregister!$L$14-Riskregister!$K$14)*SQRT(AV1828/2),Riskregister!$L$14-(Riskregister!$L$14-Riskregister!$K$14)*SQRT((1-AV1828)/2)))</f>
        <v>0</v>
      </c>
      <c r="AX1828" s="30">
        <f t="shared" ca="1" si="1131"/>
        <v>0.18011154564320186</v>
      </c>
      <c r="AY1828" s="30">
        <f t="shared" ca="1" si="1131"/>
        <v>0.40465194017604933</v>
      </c>
      <c r="AZ1828" s="30">
        <f>IF(Riskregister!$E$15="",0,COUNTIF(BP$4:BP$53,"&lt;"&amp;AX1828)*IF(AY1828&lt;0.5,Riskregister!$K$15+(Riskregister!$L$15-Riskregister!$K$15)*SQRT(AY1828/2),Riskregister!$L$15-(Riskregister!$L$15-Riskregister!$K$15)*SQRT((1-AY1828)/2)))</f>
        <v>0</v>
      </c>
      <c r="BA1828" s="30">
        <f t="shared" ca="1" si="1132"/>
        <v>9.038657627356006E-4</v>
      </c>
      <c r="BB1828" s="30">
        <f t="shared" ca="1" si="1132"/>
        <v>0.61421369844186291</v>
      </c>
      <c r="BC1828" s="30">
        <f>IF(Riskregister!$E$16="",0,COUNTIF(BQ$4:BQ$53,"&lt;"&amp;BA1828)*IF(BB1828&lt;0.5,Riskregister!$K$16+(Riskregister!$L$16-Riskregister!$K$16)*SQRT(BB1828/2),Riskregister!$L$16-(Riskregister!$L$16-Riskregister!$K$16)*SQRT((1-BB1828)/2)))</f>
        <v>0</v>
      </c>
      <c r="BD1828" s="30">
        <f t="shared" ca="1" si="1108"/>
        <v>18942173.126382336</v>
      </c>
    </row>
    <row r="1829" spans="20:56" x14ac:dyDescent="0.35">
      <c r="T1829" s="30">
        <f t="shared" ca="1" si="1121"/>
        <v>0.94284820985879081</v>
      </c>
      <c r="U1829" s="30">
        <f t="shared" ca="1" si="1121"/>
        <v>0.17261997093476478</v>
      </c>
      <c r="V1829" s="30">
        <f ca="1">IF(Riskregister!$E$5="",0,COUNTIF(BF$4:BF$53,"&lt;"&amp;T1829)*IF(U1829&lt;0.5,Riskregister!$K$5+(Riskregister!$L$5-Riskregister!$K$5)*SQRT(U1829/2),Riskregister!$L$5-(Riskregister!$L$5-Riskregister!$K$5)*SQRT((1-U1829)/2)))</f>
        <v>1975424.6759191707</v>
      </c>
      <c r="W1829" s="30">
        <f t="shared" ca="1" si="1122"/>
        <v>0.86482045856298695</v>
      </c>
      <c r="X1829" s="30">
        <f t="shared" ca="1" si="1122"/>
        <v>0.30308402576674909</v>
      </c>
      <c r="Y1829" s="30">
        <f ca="1">IF(Riskregister!$E$6="",0,COUNTIF(BG$4:BG$53,"&lt;"&amp;W1829)*IF(X1829&lt;0.5,Riskregister!$K$6+(Riskregister!$L$6-Riskregister!$K$6)*SQRT(X1829/2),Riskregister!$L$6-(Riskregister!$L$6-Riskregister!$K$6)*SQRT((1-X1829)/2)))</f>
        <v>2702133.4628608152</v>
      </c>
      <c r="Z1829" s="30">
        <f t="shared" ca="1" si="1123"/>
        <v>0.4429270608520427</v>
      </c>
      <c r="AA1829" s="30">
        <f t="shared" ca="1" si="1123"/>
        <v>2.3472987824143754E-2</v>
      </c>
      <c r="AB1829" s="30">
        <f ca="1">IF(Riskregister!$E$7="",0,COUNTIF(BH$4:BH$53,"&lt;"&amp;Z1829)*IF(AA1829&lt;0.5,Riskregister!$K$7+(Riskregister!$L$7-Riskregister!$K$7)*SQRT(AA1829/2),Riskregister!$L$7-(Riskregister!$L$7-Riskregister!$K$7)*SQRT((1-AA1829)/2)))</f>
        <v>527503.71019444265</v>
      </c>
      <c r="AC1829" s="30">
        <f t="shared" ca="1" si="1124"/>
        <v>0.88343532018251825</v>
      </c>
      <c r="AD1829" s="30">
        <f t="shared" ca="1" si="1124"/>
        <v>0.79041262183416405</v>
      </c>
      <c r="AE1829" s="30">
        <f ca="1">IF(Riskregister!$E$8="",0,COUNTIF(BI$4:BI$53,"&lt;"&amp;AC1829)*IF(AD1829&lt;0.5,Riskregister!$K$8+(Riskregister!$L$8-Riskregister!$K$8)*SQRT(AD1829/2),Riskregister!$L$8-(Riskregister!$L$8-Riskregister!$K$8)*SQRT((1-AD1829)/2)))</f>
        <v>17392614.457250018</v>
      </c>
      <c r="AF1829" s="30">
        <f t="shared" ca="1" si="1125"/>
        <v>0.90995483222289097</v>
      </c>
      <c r="AG1829" s="30">
        <f t="shared" ca="1" si="1125"/>
        <v>0.68900980644280196</v>
      </c>
      <c r="AH1829" s="30">
        <f>IF(Riskregister!$E$9="",0,COUNTIF(BJ$4:BJ$53,"&lt;"&amp;AF1829)*IF(AG1829&lt;0.5,Riskregister!$K$9+(Riskregister!$L$9-Riskregister!$K$9)*SQRT(AG1829/2),Riskregister!$L$9-(Riskregister!$L$9-Riskregister!$K$9)*SQRT((1-AG1829)/2)))</f>
        <v>0</v>
      </c>
      <c r="AI1829" s="30">
        <f t="shared" ca="1" si="1126"/>
        <v>0.39224197874916111</v>
      </c>
      <c r="AJ1829" s="30">
        <f t="shared" ca="1" si="1126"/>
        <v>0.23118335291470837</v>
      </c>
      <c r="AK1829" s="30">
        <f>IF(Riskregister!$E$10="",0,COUNTIF(BK$4:BK$53,"&lt;"&amp;AI1829)*IF(AJ1829&lt;0.5,Riskregister!$K$10+(Riskregister!$L$10-Riskregister!$K$10)*SQRT(AJ1829/2),Riskregister!$L$10-(Riskregister!$L$10-Riskregister!$K$10)*SQRT((1-AJ1829)/2)))</f>
        <v>0</v>
      </c>
      <c r="AL1829" s="30">
        <f t="shared" ca="1" si="1127"/>
        <v>0.40469446253557606</v>
      </c>
      <c r="AM1829" s="30">
        <f t="shared" ca="1" si="1127"/>
        <v>0.44567730579912324</v>
      </c>
      <c r="AN1829" s="30">
        <f>IF(Riskregister!$E$11="",0,COUNTIF(BL$4:BL$53,"&lt;"&amp;AL1829)*IF(AM1829&lt;0.5,Riskregister!$K$11+(Riskregister!$L$11-Riskregister!$K$11)*SQRT(AM1829/2),Riskregister!$L$11-(Riskregister!$L$11-Riskregister!$K$11)*SQRT((1-AM1829)/2)))</f>
        <v>0</v>
      </c>
      <c r="AO1829" s="30">
        <f t="shared" ca="1" si="1128"/>
        <v>0.23156563810389841</v>
      </c>
      <c r="AP1829" s="30">
        <f t="shared" ca="1" si="1128"/>
        <v>0.45649927686430158</v>
      </c>
      <c r="AQ1829" s="30">
        <f>IF(Riskregister!$E$12="",0,COUNTIF(BM$4:BM$53,"&lt;"&amp;AO1829)*IF(AP1829&lt;0.5,Riskregister!$K$12+(Riskregister!$L$12-Riskregister!$K$12)*SQRT(AP1829/2),Riskregister!$L$12-(Riskregister!$L$12-Riskregister!$K$12)*SQRT((1-AP1829)/2)))</f>
        <v>0</v>
      </c>
      <c r="AR1829" s="30">
        <f t="shared" ca="1" si="1129"/>
        <v>0.17455376428709646</v>
      </c>
      <c r="AS1829" s="30">
        <f t="shared" ca="1" si="1129"/>
        <v>0.58329676895576643</v>
      </c>
      <c r="AT1829" s="30">
        <f>IF(Riskregister!$E$13="",0,COUNTIF(BN$4:BN$53,"&lt;"&amp;AR1829)*IF(AS1829&lt;0.5,Riskregister!$K$13+(Riskregister!$L$13-Riskregister!$K$13)*SQRT(AS1829/2),Riskregister!$L$13-(Riskregister!$L$13-Riskregister!$K$13)*SQRT((1-AS1829)/2)))</f>
        <v>0</v>
      </c>
      <c r="AU1829" s="30">
        <f t="shared" ca="1" si="1130"/>
        <v>0.51455645474665035</v>
      </c>
      <c r="AV1829" s="30">
        <f t="shared" ca="1" si="1130"/>
        <v>8.0832266166067757E-2</v>
      </c>
      <c r="AW1829" s="30">
        <f>IF(Riskregister!$E$14="",0,COUNTIF(BO$4:BO$53,"&lt;"&amp;AU1829)*IF(AV1829&lt;0.5,Riskregister!$K$14+(Riskregister!$L$14-Riskregister!$K$14)*SQRT(AV1829/2),Riskregister!$L$14-(Riskregister!$L$14-Riskregister!$K$14)*SQRT((1-AV1829)/2)))</f>
        <v>0</v>
      </c>
      <c r="AX1829" s="30">
        <f t="shared" ca="1" si="1131"/>
        <v>0.80905774937399877</v>
      </c>
      <c r="AY1829" s="30">
        <f t="shared" ca="1" si="1131"/>
        <v>0.87953922213997682</v>
      </c>
      <c r="AZ1829" s="30">
        <f>IF(Riskregister!$E$15="",0,COUNTIF(BP$4:BP$53,"&lt;"&amp;AX1829)*IF(AY1829&lt;0.5,Riskregister!$K$15+(Riskregister!$L$15-Riskregister!$K$15)*SQRT(AY1829/2),Riskregister!$L$15-(Riskregister!$L$15-Riskregister!$K$15)*SQRT((1-AY1829)/2)))</f>
        <v>0</v>
      </c>
      <c r="BA1829" s="30">
        <f t="shared" ca="1" si="1132"/>
        <v>0.73192494198133851</v>
      </c>
      <c r="BB1829" s="30">
        <f t="shared" ca="1" si="1132"/>
        <v>0.94838438593160002</v>
      </c>
      <c r="BC1829" s="30">
        <f>IF(Riskregister!$E$16="",0,COUNTIF(BQ$4:BQ$53,"&lt;"&amp;BA1829)*IF(BB1829&lt;0.5,Riskregister!$K$16+(Riskregister!$L$16-Riskregister!$K$16)*SQRT(BB1829/2),Riskregister!$L$16-(Riskregister!$L$16-Riskregister!$K$16)*SQRT((1-BB1829)/2)))</f>
        <v>0</v>
      </c>
      <c r="BD1829" s="30">
        <f t="shared" ca="1" si="1108"/>
        <v>22597676.306224447</v>
      </c>
    </row>
    <row r="1830" spans="20:56" x14ac:dyDescent="0.35">
      <c r="T1830" s="30">
        <f t="shared" ca="1" si="1121"/>
        <v>0.58294655761236325</v>
      </c>
      <c r="U1830" s="30">
        <f t="shared" ca="1" si="1121"/>
        <v>0.60911134874287665</v>
      </c>
      <c r="V1830" s="30">
        <f ca="1">IF(Riskregister!$E$5="",0,COUNTIF(BF$4:BF$53,"&lt;"&amp;T1830)*IF(U1830&lt;0.5,Riskregister!$K$5+(Riskregister!$L$5-Riskregister!$K$5)*SQRT(U1830/2),Riskregister!$L$5-(Riskregister!$L$5-Riskregister!$K$5)*SQRT((1-U1830)/2)))</f>
        <v>1604236.4578365381</v>
      </c>
      <c r="W1830" s="30">
        <f t="shared" ca="1" si="1122"/>
        <v>0.11110011595836233</v>
      </c>
      <c r="X1830" s="30">
        <f t="shared" ca="1" si="1122"/>
        <v>0.34268461826062624</v>
      </c>
      <c r="Y1830" s="30">
        <f ca="1">IF(Riskregister!$E$6="",0,COUNTIF(BG$4:BG$53,"&lt;"&amp;W1830)*IF(X1830&lt;0.5,Riskregister!$K$6+(Riskregister!$L$6-Riskregister!$K$6)*SQRT(X1830/2),Riskregister!$L$6-(Riskregister!$L$6-Riskregister!$K$6)*SQRT((1-X1830)/2)))</f>
        <v>0</v>
      </c>
      <c r="Z1830" s="30">
        <f t="shared" ca="1" si="1123"/>
        <v>0.81433271970671939</v>
      </c>
      <c r="AA1830" s="30">
        <f t="shared" ca="1" si="1123"/>
        <v>0.2291006873510063</v>
      </c>
      <c r="AB1830" s="30">
        <f ca="1">IF(Riskregister!$E$7="",0,COUNTIF(BH$4:BH$53,"&lt;"&amp;Z1830)*IF(AA1830&lt;0.5,Riskregister!$K$7+(Riskregister!$L$7-Riskregister!$K$7)*SQRT(AA1830/2),Riskregister!$L$7-(Riskregister!$L$7-Riskregister!$K$7)*SQRT((1-AA1830)/2)))</f>
        <v>1347668.029647484</v>
      </c>
      <c r="AC1830" s="30">
        <f t="shared" ca="1" si="1124"/>
        <v>0.59249448889292589</v>
      </c>
      <c r="AD1830" s="30">
        <f t="shared" ca="1" si="1124"/>
        <v>0.75834770833572229</v>
      </c>
      <c r="AE1830" s="30">
        <f ca="1">IF(Riskregister!$E$8="",0,COUNTIF(BI$4:BI$53,"&lt;"&amp;AC1830)*IF(AD1830&lt;0.5,Riskregister!$K$8+(Riskregister!$L$8-Riskregister!$K$8)*SQRT(AD1830/2),Riskregister!$L$8-(Riskregister!$L$8-Riskregister!$K$8)*SQRT((1-AD1830)/2)))</f>
        <v>10098832.17458456</v>
      </c>
      <c r="AF1830" s="30">
        <f t="shared" ca="1" si="1125"/>
        <v>0.76530692398868583</v>
      </c>
      <c r="AG1830" s="30">
        <f t="shared" ca="1" si="1125"/>
        <v>0.54276812563712551</v>
      </c>
      <c r="AH1830" s="30">
        <f>IF(Riskregister!$E$9="",0,COUNTIF(BJ$4:BJ$53,"&lt;"&amp;AF1830)*IF(AG1830&lt;0.5,Riskregister!$K$9+(Riskregister!$L$9-Riskregister!$K$9)*SQRT(AG1830/2),Riskregister!$L$9-(Riskregister!$L$9-Riskregister!$K$9)*SQRT((1-AG1830)/2)))</f>
        <v>0</v>
      </c>
      <c r="AI1830" s="30">
        <f t="shared" ca="1" si="1126"/>
        <v>0.15430973972406259</v>
      </c>
      <c r="AJ1830" s="30">
        <f t="shared" ca="1" si="1126"/>
        <v>0.32812472295615358</v>
      </c>
      <c r="AK1830" s="30">
        <f>IF(Riskregister!$E$10="",0,COUNTIF(BK$4:BK$53,"&lt;"&amp;AI1830)*IF(AJ1830&lt;0.5,Riskregister!$K$10+(Riskregister!$L$10-Riskregister!$K$10)*SQRT(AJ1830/2),Riskregister!$L$10-(Riskregister!$L$10-Riskregister!$K$10)*SQRT((1-AJ1830)/2)))</f>
        <v>0</v>
      </c>
      <c r="AL1830" s="30">
        <f t="shared" ca="1" si="1127"/>
        <v>0.56100965098286681</v>
      </c>
      <c r="AM1830" s="30">
        <f t="shared" ca="1" si="1127"/>
        <v>0.46259838914713647</v>
      </c>
      <c r="AN1830" s="30">
        <f>IF(Riskregister!$E$11="",0,COUNTIF(BL$4:BL$53,"&lt;"&amp;AL1830)*IF(AM1830&lt;0.5,Riskregister!$K$11+(Riskregister!$L$11-Riskregister!$K$11)*SQRT(AM1830/2),Riskregister!$L$11-(Riskregister!$L$11-Riskregister!$K$11)*SQRT((1-AM1830)/2)))</f>
        <v>0</v>
      </c>
      <c r="AO1830" s="30">
        <f t="shared" ca="1" si="1128"/>
        <v>0.90783361498173099</v>
      </c>
      <c r="AP1830" s="30">
        <f t="shared" ca="1" si="1128"/>
        <v>0.78557030920000148</v>
      </c>
      <c r="AQ1830" s="30">
        <f>IF(Riskregister!$E$12="",0,COUNTIF(BM$4:BM$53,"&lt;"&amp;AO1830)*IF(AP1830&lt;0.5,Riskregister!$K$12+(Riskregister!$L$12-Riskregister!$K$12)*SQRT(AP1830/2),Riskregister!$L$12-(Riskregister!$L$12-Riskregister!$K$12)*SQRT((1-AP1830)/2)))</f>
        <v>0</v>
      </c>
      <c r="AR1830" s="30">
        <f t="shared" ca="1" si="1129"/>
        <v>0.13210139683746869</v>
      </c>
      <c r="AS1830" s="30">
        <f t="shared" ca="1" si="1129"/>
        <v>0.20073533285422518</v>
      </c>
      <c r="AT1830" s="30">
        <f>IF(Riskregister!$E$13="",0,COUNTIF(BN$4:BN$53,"&lt;"&amp;AR1830)*IF(AS1830&lt;0.5,Riskregister!$K$13+(Riskregister!$L$13-Riskregister!$K$13)*SQRT(AS1830/2),Riskregister!$L$13-(Riskregister!$L$13-Riskregister!$K$13)*SQRT((1-AS1830)/2)))</f>
        <v>0</v>
      </c>
      <c r="AU1830" s="30">
        <f t="shared" ca="1" si="1130"/>
        <v>0.32036572442020173</v>
      </c>
      <c r="AV1830" s="30">
        <f t="shared" ca="1" si="1130"/>
        <v>0.87297773972544068</v>
      </c>
      <c r="AW1830" s="30">
        <f>IF(Riskregister!$E$14="",0,COUNTIF(BO$4:BO$53,"&lt;"&amp;AU1830)*IF(AV1830&lt;0.5,Riskregister!$K$14+(Riskregister!$L$14-Riskregister!$K$14)*SQRT(AV1830/2),Riskregister!$L$14-(Riskregister!$L$14-Riskregister!$K$14)*SQRT((1-AV1830)/2)))</f>
        <v>0</v>
      </c>
      <c r="AX1830" s="30">
        <f t="shared" ca="1" si="1131"/>
        <v>0.83083633882245378</v>
      </c>
      <c r="AY1830" s="30">
        <f t="shared" ca="1" si="1131"/>
        <v>0.69246893015683775</v>
      </c>
      <c r="AZ1830" s="30">
        <f>IF(Riskregister!$E$15="",0,COUNTIF(BP$4:BP$53,"&lt;"&amp;AX1830)*IF(AY1830&lt;0.5,Riskregister!$K$15+(Riskregister!$L$15-Riskregister!$K$15)*SQRT(AY1830/2),Riskregister!$L$15-(Riskregister!$L$15-Riskregister!$K$15)*SQRT((1-AY1830)/2)))</f>
        <v>0</v>
      </c>
      <c r="BA1830" s="30">
        <f t="shared" ca="1" si="1132"/>
        <v>0.62946342828756718</v>
      </c>
      <c r="BB1830" s="30">
        <f t="shared" ca="1" si="1132"/>
        <v>0.52087528357294843</v>
      </c>
      <c r="BC1830" s="30">
        <f>IF(Riskregister!$E$16="",0,COUNTIF(BQ$4:BQ$53,"&lt;"&amp;BA1830)*IF(BB1830&lt;0.5,Riskregister!$K$16+(Riskregister!$L$16-Riskregister!$K$16)*SQRT(BB1830/2),Riskregister!$L$16-(Riskregister!$L$16-Riskregister!$K$16)*SQRT((1-BB1830)/2)))</f>
        <v>0</v>
      </c>
      <c r="BD1830" s="30">
        <f t="shared" ca="1" si="1108"/>
        <v>13050736.662068583</v>
      </c>
    </row>
    <row r="1831" spans="20:56" x14ac:dyDescent="0.35">
      <c r="T1831" s="30">
        <f t="shared" ca="1" si="1121"/>
        <v>0.52276828805419928</v>
      </c>
      <c r="U1831" s="30">
        <f t="shared" ca="1" si="1121"/>
        <v>0.74723128453289367</v>
      </c>
      <c r="V1831" s="30">
        <f ca="1">IF(Riskregister!$E$5="",0,COUNTIF(BF$4:BF$53,"&lt;"&amp;T1831)*IF(U1831&lt;0.5,Riskregister!$K$5+(Riskregister!$L$5-Riskregister!$K$5)*SQRT(U1831/2),Riskregister!$L$5-(Riskregister!$L$5-Riskregister!$K$5)*SQRT((1-U1831)/2)))</f>
        <v>1760089.6007590499</v>
      </c>
      <c r="W1831" s="30">
        <f t="shared" ca="1" si="1122"/>
        <v>0.84573489610446273</v>
      </c>
      <c r="X1831" s="30">
        <f t="shared" ca="1" si="1122"/>
        <v>5.0325984077154273E-2</v>
      </c>
      <c r="Y1831" s="30">
        <f ca="1">IF(Riskregister!$E$6="",0,COUNTIF(BG$4:BG$53,"&lt;"&amp;W1831)*IF(X1831&lt;0.5,Riskregister!$K$6+(Riskregister!$L$6-Riskregister!$K$6)*SQRT(X1831/2),Riskregister!$L$6-(Riskregister!$L$6-Riskregister!$K$6)*SQRT((1-X1831)/2)))</f>
        <v>1456593.7472599884</v>
      </c>
      <c r="Z1831" s="30">
        <f t="shared" ca="1" si="1123"/>
        <v>0.29874308875834577</v>
      </c>
      <c r="AA1831" s="30">
        <f t="shared" ca="1" si="1123"/>
        <v>0.57844474682003943</v>
      </c>
      <c r="AB1831" s="30">
        <f ca="1">IF(Riskregister!$E$7="",0,COUNTIF(BH$4:BH$53,"&lt;"&amp;Z1831)*IF(AA1831&lt;0.5,Riskregister!$K$7+(Riskregister!$L$7-Riskregister!$K$7)*SQRT(AA1831/2),Riskregister!$L$7-(Riskregister!$L$7-Riskregister!$K$7)*SQRT((1-AA1831)/2)))</f>
        <v>1196565.8200998574</v>
      </c>
      <c r="AC1831" s="30">
        <f t="shared" ca="1" si="1124"/>
        <v>0.7378605859010865</v>
      </c>
      <c r="AD1831" s="30">
        <f t="shared" ca="1" si="1124"/>
        <v>0.23927956300068887</v>
      </c>
      <c r="AE1831" s="30">
        <f ca="1">IF(Riskregister!$E$8="",0,COUNTIF(BI$4:BI$53,"&lt;"&amp;AC1831)*IF(AD1831&lt;0.5,Riskregister!$K$8+(Riskregister!$L$8-Riskregister!$K$8)*SQRT(AD1831/2),Riskregister!$L$8-(Riskregister!$L$8-Riskregister!$K$8)*SQRT((1-AD1831)/2)))</f>
        <v>7702728.994313213</v>
      </c>
      <c r="AF1831" s="30">
        <f t="shared" ca="1" si="1125"/>
        <v>0.22839008339651823</v>
      </c>
      <c r="AG1831" s="30">
        <f t="shared" ca="1" si="1125"/>
        <v>0.16715820498836176</v>
      </c>
      <c r="AH1831" s="30">
        <f>IF(Riskregister!$E$9="",0,COUNTIF(BJ$4:BJ$53,"&lt;"&amp;AF1831)*IF(AG1831&lt;0.5,Riskregister!$K$9+(Riskregister!$L$9-Riskregister!$K$9)*SQRT(AG1831/2),Riskregister!$L$9-(Riskregister!$L$9-Riskregister!$K$9)*SQRT((1-AG1831)/2)))</f>
        <v>0</v>
      </c>
      <c r="AI1831" s="30">
        <f t="shared" ca="1" si="1126"/>
        <v>0.19623136755845472</v>
      </c>
      <c r="AJ1831" s="30">
        <f t="shared" ca="1" si="1126"/>
        <v>0.73367593211384841</v>
      </c>
      <c r="AK1831" s="30">
        <f>IF(Riskregister!$E$10="",0,COUNTIF(BK$4:BK$53,"&lt;"&amp;AI1831)*IF(AJ1831&lt;0.5,Riskregister!$K$10+(Riskregister!$L$10-Riskregister!$K$10)*SQRT(AJ1831/2),Riskregister!$L$10-(Riskregister!$L$10-Riskregister!$K$10)*SQRT((1-AJ1831)/2)))</f>
        <v>0</v>
      </c>
      <c r="AL1831" s="30">
        <f t="shared" ca="1" si="1127"/>
        <v>0.87590934167123313</v>
      </c>
      <c r="AM1831" s="30">
        <f t="shared" ca="1" si="1127"/>
        <v>0.25731530072309228</v>
      </c>
      <c r="AN1831" s="30">
        <f>IF(Riskregister!$E$11="",0,COUNTIF(BL$4:BL$53,"&lt;"&amp;AL1831)*IF(AM1831&lt;0.5,Riskregister!$K$11+(Riskregister!$L$11-Riskregister!$K$11)*SQRT(AM1831/2),Riskregister!$L$11-(Riskregister!$L$11-Riskregister!$K$11)*SQRT((1-AM1831)/2)))</f>
        <v>0</v>
      </c>
      <c r="AO1831" s="30">
        <f t="shared" ca="1" si="1128"/>
        <v>0.67812014663445364</v>
      </c>
      <c r="AP1831" s="30">
        <f t="shared" ca="1" si="1128"/>
        <v>0.61481137142025244</v>
      </c>
      <c r="AQ1831" s="30">
        <f>IF(Riskregister!$E$12="",0,COUNTIF(BM$4:BM$53,"&lt;"&amp;AO1831)*IF(AP1831&lt;0.5,Riskregister!$K$12+(Riskregister!$L$12-Riskregister!$K$12)*SQRT(AP1831/2),Riskregister!$L$12-(Riskregister!$L$12-Riskregister!$K$12)*SQRT((1-AP1831)/2)))</f>
        <v>0</v>
      </c>
      <c r="AR1831" s="30">
        <f t="shared" ca="1" si="1129"/>
        <v>6.330482907711299E-2</v>
      </c>
      <c r="AS1831" s="30">
        <f t="shared" ca="1" si="1129"/>
        <v>0.1305223413399802</v>
      </c>
      <c r="AT1831" s="30">
        <f>IF(Riskregister!$E$13="",0,COUNTIF(BN$4:BN$53,"&lt;"&amp;AR1831)*IF(AS1831&lt;0.5,Riskregister!$K$13+(Riskregister!$L$13-Riskregister!$K$13)*SQRT(AS1831/2),Riskregister!$L$13-(Riskregister!$L$13-Riskregister!$K$13)*SQRT((1-AS1831)/2)))</f>
        <v>0</v>
      </c>
      <c r="AU1831" s="30">
        <f t="shared" ca="1" si="1130"/>
        <v>0.66710930007040603</v>
      </c>
      <c r="AV1831" s="30">
        <f t="shared" ca="1" si="1130"/>
        <v>0.47239532194415557</v>
      </c>
      <c r="AW1831" s="30">
        <f>IF(Riskregister!$E$14="",0,COUNTIF(BO$4:BO$53,"&lt;"&amp;AU1831)*IF(AV1831&lt;0.5,Riskregister!$K$14+(Riskregister!$L$14-Riskregister!$K$14)*SQRT(AV1831/2),Riskregister!$L$14-(Riskregister!$L$14-Riskregister!$K$14)*SQRT((1-AV1831)/2)))</f>
        <v>0</v>
      </c>
      <c r="AX1831" s="30">
        <f t="shared" ca="1" si="1131"/>
        <v>0.92830178487224513</v>
      </c>
      <c r="AY1831" s="30">
        <f t="shared" ca="1" si="1131"/>
        <v>0.94957912922137977</v>
      </c>
      <c r="AZ1831" s="30">
        <f>IF(Riskregister!$E$15="",0,COUNTIF(BP$4:BP$53,"&lt;"&amp;AX1831)*IF(AY1831&lt;0.5,Riskregister!$K$15+(Riskregister!$L$15-Riskregister!$K$15)*SQRT(AY1831/2),Riskregister!$L$15-(Riskregister!$L$15-Riskregister!$K$15)*SQRT((1-AY1831)/2)))</f>
        <v>0</v>
      </c>
      <c r="BA1831" s="30">
        <f t="shared" ca="1" si="1132"/>
        <v>0.50725688092240717</v>
      </c>
      <c r="BB1831" s="30">
        <f t="shared" ca="1" si="1132"/>
        <v>0.20169073757105749</v>
      </c>
      <c r="BC1831" s="30">
        <f>IF(Riskregister!$E$16="",0,COUNTIF(BQ$4:BQ$53,"&lt;"&amp;BA1831)*IF(BB1831&lt;0.5,Riskregister!$K$16+(Riskregister!$L$16-Riskregister!$K$16)*SQRT(BB1831/2),Riskregister!$L$16-(Riskregister!$L$16-Riskregister!$K$16)*SQRT((1-BB1831)/2)))</f>
        <v>0</v>
      </c>
      <c r="BD1831" s="30">
        <f t="shared" ca="1" si="1108"/>
        <v>12115978.162432108</v>
      </c>
    </row>
    <row r="1832" spans="20:56" x14ac:dyDescent="0.35">
      <c r="T1832" s="30">
        <f t="shared" ca="1" si="1121"/>
        <v>0.71537394932417331</v>
      </c>
      <c r="U1832" s="30">
        <f t="shared" ca="1" si="1121"/>
        <v>0.1246448200160104</v>
      </c>
      <c r="V1832" s="30">
        <f ca="1">IF(Riskregister!$E$5="",0,COUNTIF(BF$4:BF$53,"&lt;"&amp;T1832)*IF(U1832&lt;0.5,Riskregister!$K$5+(Riskregister!$L$5-Riskregister!$K$5)*SQRT(U1832/2),Riskregister!$L$5-(Riskregister!$L$5-Riskregister!$K$5)*SQRT((1-U1832)/2)))</f>
        <v>1311700.2765403686</v>
      </c>
      <c r="W1832" s="30">
        <f t="shared" ca="1" si="1122"/>
        <v>0.79385199873900947</v>
      </c>
      <c r="X1832" s="30">
        <f t="shared" ca="1" si="1122"/>
        <v>0.13896487754621678</v>
      </c>
      <c r="Y1832" s="30">
        <f ca="1">IF(Riskregister!$E$6="",0,COUNTIF(BG$4:BG$53,"&lt;"&amp;W1832)*IF(X1832&lt;0.5,Riskregister!$K$6+(Riskregister!$L$6-Riskregister!$K$6)*SQRT(X1832/2),Riskregister!$L$6-(Riskregister!$L$6-Riskregister!$K$6)*SQRT((1-X1832)/2)))</f>
        <v>2023414.1753628287</v>
      </c>
      <c r="Z1832" s="30">
        <f t="shared" ca="1" si="1123"/>
        <v>0.50011731832984718</v>
      </c>
      <c r="AA1832" s="30">
        <f t="shared" ca="1" si="1123"/>
        <v>0.38552011095424044</v>
      </c>
      <c r="AB1832" s="30">
        <f ca="1">IF(Riskregister!$E$7="",0,COUNTIF(BH$4:BH$53,"&lt;"&amp;Z1832)*IF(AA1832&lt;0.5,Riskregister!$K$7+(Riskregister!$L$7-Riskregister!$K$7)*SQRT(AA1832/2),Riskregister!$L$7-(Riskregister!$L$7-Riskregister!$K$7)*SQRT((1-AA1832)/2)))</f>
        <v>1221993.4081402645</v>
      </c>
      <c r="AC1832" s="30">
        <f t="shared" ca="1" si="1124"/>
        <v>0.97792313113596574</v>
      </c>
      <c r="AD1832" s="30">
        <f t="shared" ca="1" si="1124"/>
        <v>0.16275421574833826</v>
      </c>
      <c r="AE1832" s="30">
        <f ca="1">IF(Riskregister!$E$8="",0,COUNTIF(BI$4:BI$53,"&lt;"&amp;AC1832)*IF(AD1832&lt;0.5,Riskregister!$K$8+(Riskregister!$L$8-Riskregister!$K$8)*SQRT(AD1832/2),Riskregister!$L$8-(Riskregister!$L$8-Riskregister!$K$8)*SQRT((1-AD1832)/2)))</f>
        <v>11485275.453287421</v>
      </c>
      <c r="AF1832" s="30">
        <f t="shared" ca="1" si="1125"/>
        <v>0.73295549166220286</v>
      </c>
      <c r="AG1832" s="30">
        <f t="shared" ca="1" si="1125"/>
        <v>0.34904610816247406</v>
      </c>
      <c r="AH1832" s="30">
        <f>IF(Riskregister!$E$9="",0,COUNTIF(BJ$4:BJ$53,"&lt;"&amp;AF1832)*IF(AG1832&lt;0.5,Riskregister!$K$9+(Riskregister!$L$9-Riskregister!$K$9)*SQRT(AG1832/2),Riskregister!$L$9-(Riskregister!$L$9-Riskregister!$K$9)*SQRT((1-AG1832)/2)))</f>
        <v>0</v>
      </c>
      <c r="AI1832" s="30">
        <f t="shared" ca="1" si="1126"/>
        <v>0.49684815249123837</v>
      </c>
      <c r="AJ1832" s="30">
        <f t="shared" ca="1" si="1126"/>
        <v>0.7443972013948994</v>
      </c>
      <c r="AK1832" s="30">
        <f>IF(Riskregister!$E$10="",0,COUNTIF(BK$4:BK$53,"&lt;"&amp;AI1832)*IF(AJ1832&lt;0.5,Riskregister!$K$10+(Riskregister!$L$10-Riskregister!$K$10)*SQRT(AJ1832/2),Riskregister!$L$10-(Riskregister!$L$10-Riskregister!$K$10)*SQRT((1-AJ1832)/2)))</f>
        <v>0</v>
      </c>
      <c r="AL1832" s="30">
        <f t="shared" ca="1" si="1127"/>
        <v>0.29312174939736302</v>
      </c>
      <c r="AM1832" s="30">
        <f t="shared" ca="1" si="1127"/>
        <v>0.46634867974525362</v>
      </c>
      <c r="AN1832" s="30">
        <f>IF(Riskregister!$E$11="",0,COUNTIF(BL$4:BL$53,"&lt;"&amp;AL1832)*IF(AM1832&lt;0.5,Riskregister!$K$11+(Riskregister!$L$11-Riskregister!$K$11)*SQRT(AM1832/2),Riskregister!$L$11-(Riskregister!$L$11-Riskregister!$K$11)*SQRT((1-AM1832)/2)))</f>
        <v>0</v>
      </c>
      <c r="AO1832" s="30">
        <f t="shared" ca="1" si="1128"/>
        <v>2.4558185806515143E-2</v>
      </c>
      <c r="AP1832" s="30">
        <f t="shared" ca="1" si="1128"/>
        <v>0.43395348340918705</v>
      </c>
      <c r="AQ1832" s="30">
        <f>IF(Riskregister!$E$12="",0,COUNTIF(BM$4:BM$53,"&lt;"&amp;AO1832)*IF(AP1832&lt;0.5,Riskregister!$K$12+(Riskregister!$L$12-Riskregister!$K$12)*SQRT(AP1832/2),Riskregister!$L$12-(Riskregister!$L$12-Riskregister!$K$12)*SQRT((1-AP1832)/2)))</f>
        <v>0</v>
      </c>
      <c r="AR1832" s="30">
        <f t="shared" ca="1" si="1129"/>
        <v>0.9503388070907991</v>
      </c>
      <c r="AS1832" s="30">
        <f t="shared" ca="1" si="1129"/>
        <v>0.86083345321269278</v>
      </c>
      <c r="AT1832" s="30">
        <f>IF(Riskregister!$E$13="",0,COUNTIF(BN$4:BN$53,"&lt;"&amp;AR1832)*IF(AS1832&lt;0.5,Riskregister!$K$13+(Riskregister!$L$13-Riskregister!$K$13)*SQRT(AS1832/2),Riskregister!$L$13-(Riskregister!$L$13-Riskregister!$K$13)*SQRT((1-AS1832)/2)))</f>
        <v>0</v>
      </c>
      <c r="AU1832" s="30">
        <f t="shared" ca="1" si="1130"/>
        <v>3.6112353329253999E-2</v>
      </c>
      <c r="AV1832" s="30">
        <f t="shared" ca="1" si="1130"/>
        <v>8.3729984697744508E-2</v>
      </c>
      <c r="AW1832" s="30">
        <f>IF(Riskregister!$E$14="",0,COUNTIF(BO$4:BO$53,"&lt;"&amp;AU1832)*IF(AV1832&lt;0.5,Riskregister!$K$14+(Riskregister!$L$14-Riskregister!$K$14)*SQRT(AV1832/2),Riskregister!$L$14-(Riskregister!$L$14-Riskregister!$K$14)*SQRT((1-AV1832)/2)))</f>
        <v>0</v>
      </c>
      <c r="AX1832" s="30">
        <f t="shared" ca="1" si="1131"/>
        <v>0.5808408091513787</v>
      </c>
      <c r="AY1832" s="30">
        <f t="shared" ca="1" si="1131"/>
        <v>0.94328111449015462</v>
      </c>
      <c r="AZ1832" s="30">
        <f>IF(Riskregister!$E$15="",0,COUNTIF(BP$4:BP$53,"&lt;"&amp;AX1832)*IF(AY1832&lt;0.5,Riskregister!$K$15+(Riskregister!$L$15-Riskregister!$K$15)*SQRT(AY1832/2),Riskregister!$L$15-(Riskregister!$L$15-Riskregister!$K$15)*SQRT((1-AY1832)/2)))</f>
        <v>0</v>
      </c>
      <c r="BA1832" s="30">
        <f t="shared" ca="1" si="1132"/>
        <v>4.6255858331186728E-2</v>
      </c>
      <c r="BB1832" s="30">
        <f t="shared" ca="1" si="1132"/>
        <v>0.70807264756732013</v>
      </c>
      <c r="BC1832" s="30">
        <f>IF(Riskregister!$E$16="",0,COUNTIF(BQ$4:BQ$53,"&lt;"&amp;BA1832)*IF(BB1832&lt;0.5,Riskregister!$K$16+(Riskregister!$L$16-Riskregister!$K$16)*SQRT(BB1832/2),Riskregister!$L$16-(Riskregister!$L$16-Riskregister!$K$16)*SQRT((1-BB1832)/2)))</f>
        <v>0</v>
      </c>
      <c r="BD1832" s="30">
        <f t="shared" ca="1" si="1108"/>
        <v>16042383.313330881</v>
      </c>
    </row>
    <row r="1833" spans="20:56" x14ac:dyDescent="0.35">
      <c r="T1833" s="30">
        <f t="shared" ca="1" si="1121"/>
        <v>0.59015548646090121</v>
      </c>
      <c r="U1833" s="30">
        <f t="shared" ca="1" si="1121"/>
        <v>0.33851135220215856</v>
      </c>
      <c r="V1833" s="30">
        <f ca="1">IF(Riskregister!$E$5="",0,COUNTIF(BF$4:BF$53,"&lt;"&amp;T1833)*IF(U1833&lt;0.5,Riskregister!$K$5+(Riskregister!$L$5-Riskregister!$K$5)*SQRT(U1833/2),Riskregister!$L$5-(Riskregister!$L$5-Riskregister!$K$5)*SQRT((1-U1833)/2)))</f>
        <v>1340532.5047339224</v>
      </c>
      <c r="W1833" s="30">
        <f t="shared" ca="1" si="1122"/>
        <v>0.91484914075844725</v>
      </c>
      <c r="X1833" s="30">
        <f t="shared" ca="1" si="1122"/>
        <v>0.5688492649937581</v>
      </c>
      <c r="Y1833" s="30">
        <f ca="1">IF(Riskregister!$E$6="",0,COUNTIF(BG$4:BG$53,"&lt;"&amp;W1833)*IF(X1833&lt;0.5,Riskregister!$K$6+(Riskregister!$L$6-Riskregister!$K$6)*SQRT(X1833/2),Riskregister!$L$6-(Riskregister!$L$6-Riskregister!$K$6)*SQRT((1-X1833)/2)))</f>
        <v>4657033.1961920727</v>
      </c>
      <c r="Z1833" s="30">
        <f t="shared" ca="1" si="1123"/>
        <v>0.12321618641716381</v>
      </c>
      <c r="AA1833" s="30">
        <f t="shared" ca="1" si="1123"/>
        <v>0.93815650258870686</v>
      </c>
      <c r="AB1833" s="30">
        <f ca="1">IF(Riskregister!$E$7="",0,COUNTIF(BH$4:BH$53,"&lt;"&amp;Z1833)*IF(AA1833&lt;0.5,Riskregister!$K$7+(Riskregister!$L$7-Riskregister!$K$7)*SQRT(AA1833/2),Riskregister!$L$7-(Riskregister!$L$7-Riskregister!$K$7)*SQRT((1-AA1833)/2)))</f>
        <v>1015361.9000640027</v>
      </c>
      <c r="AC1833" s="30">
        <f t="shared" ca="1" si="1124"/>
        <v>0.66873150632345768</v>
      </c>
      <c r="AD1833" s="30">
        <f t="shared" ca="1" si="1124"/>
        <v>0.60018191281069078</v>
      </c>
      <c r="AE1833" s="30">
        <f ca="1">IF(Riskregister!$E$8="",0,COUNTIF(BI$4:BI$53,"&lt;"&amp;AC1833)*IF(AD1833&lt;0.5,Riskregister!$K$8+(Riskregister!$L$8-Riskregister!$K$8)*SQRT(AD1833/2),Riskregister!$L$8-(Riskregister!$L$8-Riskregister!$K$8)*SQRT((1-AD1833)/2)))</f>
        <v>8695722.3286840152</v>
      </c>
      <c r="AF1833" s="30">
        <f t="shared" ca="1" si="1125"/>
        <v>0.86767796170040989</v>
      </c>
      <c r="AG1833" s="30">
        <f t="shared" ca="1" si="1125"/>
        <v>0.99972955340317726</v>
      </c>
      <c r="AH1833" s="30">
        <f>IF(Riskregister!$E$9="",0,COUNTIF(BJ$4:BJ$53,"&lt;"&amp;AF1833)*IF(AG1833&lt;0.5,Riskregister!$K$9+(Riskregister!$L$9-Riskregister!$K$9)*SQRT(AG1833/2),Riskregister!$L$9-(Riskregister!$L$9-Riskregister!$K$9)*SQRT((1-AG1833)/2)))</f>
        <v>0</v>
      </c>
      <c r="AI1833" s="30">
        <f t="shared" ca="1" si="1126"/>
        <v>0.96267282823554923</v>
      </c>
      <c r="AJ1833" s="30">
        <f t="shared" ca="1" si="1126"/>
        <v>0.12644098472483356</v>
      </c>
      <c r="AK1833" s="30">
        <f>IF(Riskregister!$E$10="",0,COUNTIF(BK$4:BK$53,"&lt;"&amp;AI1833)*IF(AJ1833&lt;0.5,Riskregister!$K$10+(Riskregister!$L$10-Riskregister!$K$10)*SQRT(AJ1833/2),Riskregister!$L$10-(Riskregister!$L$10-Riskregister!$K$10)*SQRT((1-AJ1833)/2)))</f>
        <v>0</v>
      </c>
      <c r="AL1833" s="30">
        <f t="shared" ca="1" si="1127"/>
        <v>0.39053951541923659</v>
      </c>
      <c r="AM1833" s="30">
        <f t="shared" ca="1" si="1127"/>
        <v>1.4304578997332951E-2</v>
      </c>
      <c r="AN1833" s="30">
        <f>IF(Riskregister!$E$11="",0,COUNTIF(BL$4:BL$53,"&lt;"&amp;AL1833)*IF(AM1833&lt;0.5,Riskregister!$K$11+(Riskregister!$L$11-Riskregister!$K$11)*SQRT(AM1833/2),Riskregister!$L$11-(Riskregister!$L$11-Riskregister!$K$11)*SQRT((1-AM1833)/2)))</f>
        <v>0</v>
      </c>
      <c r="AO1833" s="30">
        <f t="shared" ca="1" si="1128"/>
        <v>0.22233679350435553</v>
      </c>
      <c r="AP1833" s="30">
        <f t="shared" ca="1" si="1128"/>
        <v>2.443465392100852E-2</v>
      </c>
      <c r="AQ1833" s="30">
        <f>IF(Riskregister!$E$12="",0,COUNTIF(BM$4:BM$53,"&lt;"&amp;AO1833)*IF(AP1833&lt;0.5,Riskregister!$K$12+(Riskregister!$L$12-Riskregister!$K$12)*SQRT(AP1833/2),Riskregister!$L$12-(Riskregister!$L$12-Riskregister!$K$12)*SQRT((1-AP1833)/2)))</f>
        <v>0</v>
      </c>
      <c r="AR1833" s="30">
        <f t="shared" ca="1" si="1129"/>
        <v>0.96562022459525654</v>
      </c>
      <c r="AS1833" s="30">
        <f t="shared" ca="1" si="1129"/>
        <v>0.74637988756977958</v>
      </c>
      <c r="AT1833" s="30">
        <f>IF(Riskregister!$E$13="",0,COUNTIF(BN$4:BN$53,"&lt;"&amp;AR1833)*IF(AS1833&lt;0.5,Riskregister!$K$13+(Riskregister!$L$13-Riskregister!$K$13)*SQRT(AS1833/2),Riskregister!$L$13-(Riskregister!$L$13-Riskregister!$K$13)*SQRT((1-AS1833)/2)))</f>
        <v>0</v>
      </c>
      <c r="AU1833" s="30">
        <f t="shared" ca="1" si="1130"/>
        <v>0.34049158820519199</v>
      </c>
      <c r="AV1833" s="30">
        <f t="shared" ca="1" si="1130"/>
        <v>0.60795414759657318</v>
      </c>
      <c r="AW1833" s="30">
        <f>IF(Riskregister!$E$14="",0,COUNTIF(BO$4:BO$53,"&lt;"&amp;AU1833)*IF(AV1833&lt;0.5,Riskregister!$K$14+(Riskregister!$L$14-Riskregister!$K$14)*SQRT(AV1833/2),Riskregister!$L$14-(Riskregister!$L$14-Riskregister!$K$14)*SQRT((1-AV1833)/2)))</f>
        <v>0</v>
      </c>
      <c r="AX1833" s="30">
        <f t="shared" ca="1" si="1131"/>
        <v>0.60850147034555424</v>
      </c>
      <c r="AY1833" s="30">
        <f t="shared" ca="1" si="1131"/>
        <v>0.41276084944222202</v>
      </c>
      <c r="AZ1833" s="30">
        <f>IF(Riskregister!$E$15="",0,COUNTIF(BP$4:BP$53,"&lt;"&amp;AX1833)*IF(AY1833&lt;0.5,Riskregister!$K$15+(Riskregister!$L$15-Riskregister!$K$15)*SQRT(AY1833/2),Riskregister!$L$15-(Riskregister!$L$15-Riskregister!$K$15)*SQRT((1-AY1833)/2)))</f>
        <v>0</v>
      </c>
      <c r="BA1833" s="30">
        <f t="shared" ca="1" si="1132"/>
        <v>0.21913085033730617</v>
      </c>
      <c r="BB1833" s="30">
        <f t="shared" ca="1" si="1132"/>
        <v>0.95856834652527823</v>
      </c>
      <c r="BC1833" s="30">
        <f>IF(Riskregister!$E$16="",0,COUNTIF(BQ$4:BQ$53,"&lt;"&amp;BA1833)*IF(BB1833&lt;0.5,Riskregister!$K$16+(Riskregister!$L$16-Riskregister!$K$16)*SQRT(BB1833/2),Riskregister!$L$16-(Riskregister!$L$16-Riskregister!$K$16)*SQRT((1-BB1833)/2)))</f>
        <v>0</v>
      </c>
      <c r="BD1833" s="30">
        <f t="shared" ca="1" si="1108"/>
        <v>15708649.929674013</v>
      </c>
    </row>
    <row r="1834" spans="20:56" x14ac:dyDescent="0.35">
      <c r="T1834" s="30">
        <f t="shared" ca="1" si="1121"/>
        <v>0.43925833920962865</v>
      </c>
      <c r="U1834" s="30">
        <f t="shared" ca="1" si="1121"/>
        <v>0.33459702908495348</v>
      </c>
      <c r="V1834" s="30">
        <f ca="1">IF(Riskregister!$E$5="",0,COUNTIF(BF$4:BF$53,"&lt;"&amp;T1834)*IF(U1834&lt;0.5,Riskregister!$K$5+(Riskregister!$L$5-Riskregister!$K$5)*SQRT(U1834/2),Riskregister!$L$5-(Riskregister!$L$5-Riskregister!$K$5)*SQRT((1-U1834)/2)))</f>
        <v>1002178.9046619436</v>
      </c>
      <c r="W1834" s="30">
        <f t="shared" ca="1" si="1122"/>
        <v>0.31930227103107955</v>
      </c>
      <c r="X1834" s="30">
        <f t="shared" ca="1" si="1122"/>
        <v>6.2975792220092197E-2</v>
      </c>
      <c r="Y1834" s="30">
        <f ca="1">IF(Riskregister!$E$6="",0,COUNTIF(BG$4:BG$53,"&lt;"&amp;W1834)*IF(X1834&lt;0.5,Riskregister!$K$6+(Riskregister!$L$6-Riskregister!$K$6)*SQRT(X1834/2),Riskregister!$L$6-(Riskregister!$L$6-Riskregister!$K$6)*SQRT((1-X1834)/2)))</f>
        <v>519406.92446556222</v>
      </c>
      <c r="Z1834" s="30">
        <f t="shared" ca="1" si="1123"/>
        <v>0.74170989957768185</v>
      </c>
      <c r="AA1834" s="30">
        <f t="shared" ca="1" si="1123"/>
        <v>0.40674430312882981</v>
      </c>
      <c r="AB1834" s="30">
        <f ca="1">IF(Riskregister!$E$7="",0,COUNTIF(BH$4:BH$53,"&lt;"&amp;Z1834)*IF(AA1834&lt;0.5,Riskregister!$K$7+(Riskregister!$L$7-Riskregister!$K$7)*SQRT(AA1834/2),Riskregister!$L$7-(Riskregister!$L$7-Riskregister!$K$7)*SQRT((1-AA1834)/2)))</f>
        <v>1662710.445139745</v>
      </c>
      <c r="AC1834" s="30">
        <f t="shared" ca="1" si="1124"/>
        <v>0.34826846743170681</v>
      </c>
      <c r="AD1834" s="30">
        <f t="shared" ca="1" si="1124"/>
        <v>0.29035591914855619</v>
      </c>
      <c r="AE1834" s="30">
        <f ca="1">IF(Riskregister!$E$8="",0,COUNTIF(BI$4:BI$53,"&lt;"&amp;AC1834)*IF(AD1834&lt;0.5,Riskregister!$K$8+(Riskregister!$L$8-Riskregister!$K$8)*SQRT(AD1834/2),Riskregister!$L$8-(Riskregister!$L$8-Riskregister!$K$8)*SQRT((1-AD1834)/2)))</f>
        <v>4181609.2064857124</v>
      </c>
      <c r="AF1834" s="30">
        <f t="shared" ca="1" si="1125"/>
        <v>0.31018464796605616</v>
      </c>
      <c r="AG1834" s="30">
        <f t="shared" ca="1" si="1125"/>
        <v>0.8507095660992926</v>
      </c>
      <c r="AH1834" s="30">
        <f>IF(Riskregister!$E$9="",0,COUNTIF(BJ$4:BJ$53,"&lt;"&amp;AF1834)*IF(AG1834&lt;0.5,Riskregister!$K$9+(Riskregister!$L$9-Riskregister!$K$9)*SQRT(AG1834/2),Riskregister!$L$9-(Riskregister!$L$9-Riskregister!$K$9)*SQRT((1-AG1834)/2)))</f>
        <v>0</v>
      </c>
      <c r="AI1834" s="30">
        <f t="shared" ca="1" si="1126"/>
        <v>0.65222262112358353</v>
      </c>
      <c r="AJ1834" s="30">
        <f t="shared" ca="1" si="1126"/>
        <v>8.9974612392274111E-2</v>
      </c>
      <c r="AK1834" s="30">
        <f>IF(Riskregister!$E$10="",0,COUNTIF(BK$4:BK$53,"&lt;"&amp;AI1834)*IF(AJ1834&lt;0.5,Riskregister!$K$10+(Riskregister!$L$10-Riskregister!$K$10)*SQRT(AJ1834/2),Riskregister!$L$10-(Riskregister!$L$10-Riskregister!$K$10)*SQRT((1-AJ1834)/2)))</f>
        <v>0</v>
      </c>
      <c r="AL1834" s="30">
        <f t="shared" ca="1" si="1127"/>
        <v>0.14224235561618137</v>
      </c>
      <c r="AM1834" s="30">
        <f t="shared" ca="1" si="1127"/>
        <v>0.33559216128260494</v>
      </c>
      <c r="AN1834" s="30">
        <f>IF(Riskregister!$E$11="",0,COUNTIF(BL$4:BL$53,"&lt;"&amp;AL1834)*IF(AM1834&lt;0.5,Riskregister!$K$11+(Riskregister!$L$11-Riskregister!$K$11)*SQRT(AM1834/2),Riskregister!$L$11-(Riskregister!$L$11-Riskregister!$K$11)*SQRT((1-AM1834)/2)))</f>
        <v>0</v>
      </c>
      <c r="AO1834" s="30">
        <f t="shared" ca="1" si="1128"/>
        <v>0.47069162148566424</v>
      </c>
      <c r="AP1834" s="30">
        <f t="shared" ca="1" si="1128"/>
        <v>0.34984623173812301</v>
      </c>
      <c r="AQ1834" s="30">
        <f>IF(Riskregister!$E$12="",0,COUNTIF(BM$4:BM$53,"&lt;"&amp;AO1834)*IF(AP1834&lt;0.5,Riskregister!$K$12+(Riskregister!$L$12-Riskregister!$K$12)*SQRT(AP1834/2),Riskregister!$L$12-(Riskregister!$L$12-Riskregister!$K$12)*SQRT((1-AP1834)/2)))</f>
        <v>0</v>
      </c>
      <c r="AR1834" s="30">
        <f t="shared" ca="1" si="1129"/>
        <v>0.94796910729888573</v>
      </c>
      <c r="AS1834" s="30">
        <f t="shared" ca="1" si="1129"/>
        <v>0.81968330631167186</v>
      </c>
      <c r="AT1834" s="30">
        <f>IF(Riskregister!$E$13="",0,COUNTIF(BN$4:BN$53,"&lt;"&amp;AR1834)*IF(AS1834&lt;0.5,Riskregister!$K$13+(Riskregister!$L$13-Riskregister!$K$13)*SQRT(AS1834/2),Riskregister!$L$13-(Riskregister!$L$13-Riskregister!$K$13)*SQRT((1-AS1834)/2)))</f>
        <v>0</v>
      </c>
      <c r="AU1834" s="30">
        <f t="shared" ca="1" si="1130"/>
        <v>0.67207154753300691</v>
      </c>
      <c r="AV1834" s="30">
        <f t="shared" ca="1" si="1130"/>
        <v>0.90154103939563812</v>
      </c>
      <c r="AW1834" s="30">
        <f>IF(Riskregister!$E$14="",0,COUNTIF(BO$4:BO$53,"&lt;"&amp;AU1834)*IF(AV1834&lt;0.5,Riskregister!$K$14+(Riskregister!$L$14-Riskregister!$K$14)*SQRT(AV1834/2),Riskregister!$L$14-(Riskregister!$L$14-Riskregister!$K$14)*SQRT((1-AV1834)/2)))</f>
        <v>0</v>
      </c>
      <c r="AX1834" s="30">
        <f t="shared" ca="1" si="1131"/>
        <v>0.66888087629046811</v>
      </c>
      <c r="AY1834" s="30">
        <f t="shared" ca="1" si="1131"/>
        <v>1.4076424189263248E-2</v>
      </c>
      <c r="AZ1834" s="30">
        <f>IF(Riskregister!$E$15="",0,COUNTIF(BP$4:BP$53,"&lt;"&amp;AX1834)*IF(AY1834&lt;0.5,Riskregister!$K$15+(Riskregister!$L$15-Riskregister!$K$15)*SQRT(AY1834/2),Riskregister!$L$15-(Riskregister!$L$15-Riskregister!$K$15)*SQRT((1-AY1834)/2)))</f>
        <v>0</v>
      </c>
      <c r="BA1834" s="30">
        <f t="shared" ca="1" si="1132"/>
        <v>0.42048246567354985</v>
      </c>
      <c r="BB1834" s="30">
        <f t="shared" ca="1" si="1132"/>
        <v>0.22883870064690237</v>
      </c>
      <c r="BC1834" s="30">
        <f>IF(Riskregister!$E$16="",0,COUNTIF(BQ$4:BQ$53,"&lt;"&amp;BA1834)*IF(BB1834&lt;0.5,Riskregister!$K$16+(Riskregister!$L$16-Riskregister!$K$16)*SQRT(BB1834/2),Riskregister!$L$16-(Riskregister!$L$16-Riskregister!$K$16)*SQRT((1-BB1834)/2)))</f>
        <v>0</v>
      </c>
      <c r="BD1834" s="30">
        <f t="shared" ca="1" si="1108"/>
        <v>7365905.4807529636</v>
      </c>
    </row>
    <row r="1835" spans="20:56" x14ac:dyDescent="0.35">
      <c r="T1835" s="30">
        <f t="shared" ca="1" si="1121"/>
        <v>0.40460892477565336</v>
      </c>
      <c r="U1835" s="30">
        <f t="shared" ca="1" si="1121"/>
        <v>0.45666394646294939</v>
      </c>
      <c r="V1835" s="30">
        <f ca="1">IF(Riskregister!$E$5="",0,COUNTIF(BF$4:BF$53,"&lt;"&amp;T1835)*IF(U1835&lt;0.5,Riskregister!$K$5+(Riskregister!$L$5-Riskregister!$K$5)*SQRT(U1835/2),Riskregister!$L$5-(Riskregister!$L$5-Riskregister!$K$5)*SQRT((1-U1835)/2)))</f>
        <v>1095085.2821250556</v>
      </c>
      <c r="W1835" s="30">
        <f t="shared" ca="1" si="1122"/>
        <v>0.51373996305265113</v>
      </c>
      <c r="X1835" s="30">
        <f t="shared" ca="1" si="1122"/>
        <v>0.9422969187113257</v>
      </c>
      <c r="Y1835" s="30">
        <f ca="1">IF(Riskregister!$E$6="",0,COUNTIF(BG$4:BG$53,"&lt;"&amp;W1835)*IF(X1835&lt;0.5,Riskregister!$K$6+(Riskregister!$L$6-Riskregister!$K$6)*SQRT(X1835/2),Riskregister!$L$6-(Riskregister!$L$6-Riskregister!$K$6)*SQRT((1-X1835)/2)))</f>
        <v>3388513.3143308768</v>
      </c>
      <c r="Z1835" s="30">
        <f t="shared" ca="1" si="1123"/>
        <v>1.2211219317587507E-2</v>
      </c>
      <c r="AA1835" s="30">
        <f t="shared" ca="1" si="1123"/>
        <v>0.51903168350944462</v>
      </c>
      <c r="AB1835" s="30">
        <f ca="1">IF(Riskregister!$E$7="",0,COUNTIF(BH$4:BH$53,"&lt;"&amp;Z1835)*IF(AA1835&lt;0.5,Riskregister!$K$7+(Riskregister!$L$7-Riskregister!$K$7)*SQRT(AA1835/2),Riskregister!$L$7-(Riskregister!$L$7-Riskregister!$K$7)*SQRT((1-AA1835)/2)))</f>
        <v>228362.85546232565</v>
      </c>
      <c r="AC1835" s="30">
        <f t="shared" ca="1" si="1124"/>
        <v>0.7578731191609821</v>
      </c>
      <c r="AD1835" s="30">
        <f t="shared" ca="1" si="1124"/>
        <v>0.48713376040901968</v>
      </c>
      <c r="AE1835" s="30">
        <f ca="1">IF(Riskregister!$E$8="",0,COUNTIF(BI$4:BI$53,"&lt;"&amp;AC1835)*IF(AD1835&lt;0.5,Riskregister!$K$8+(Riskregister!$L$8-Riskregister!$K$8)*SQRT(AD1835/2),Riskregister!$L$8-(Riskregister!$L$8-Riskregister!$K$8)*SQRT((1-AD1835)/2)))</f>
        <v>10478269.134891592</v>
      </c>
      <c r="AF1835" s="30">
        <f t="shared" ca="1" si="1125"/>
        <v>0.14519290833339038</v>
      </c>
      <c r="AG1835" s="30">
        <f t="shared" ca="1" si="1125"/>
        <v>0.41205160747903891</v>
      </c>
      <c r="AH1835" s="30">
        <f>IF(Riskregister!$E$9="",0,COUNTIF(BJ$4:BJ$53,"&lt;"&amp;AF1835)*IF(AG1835&lt;0.5,Riskregister!$K$9+(Riskregister!$L$9-Riskregister!$K$9)*SQRT(AG1835/2),Riskregister!$L$9-(Riskregister!$L$9-Riskregister!$K$9)*SQRT((1-AG1835)/2)))</f>
        <v>0</v>
      </c>
      <c r="AI1835" s="30">
        <f t="shared" ca="1" si="1126"/>
        <v>0.95462519030676729</v>
      </c>
      <c r="AJ1835" s="30">
        <f t="shared" ca="1" si="1126"/>
        <v>0.61074426181533026</v>
      </c>
      <c r="AK1835" s="30">
        <f>IF(Riskregister!$E$10="",0,COUNTIF(BK$4:BK$53,"&lt;"&amp;AI1835)*IF(AJ1835&lt;0.5,Riskregister!$K$10+(Riskregister!$L$10-Riskregister!$K$10)*SQRT(AJ1835/2),Riskregister!$L$10-(Riskregister!$L$10-Riskregister!$K$10)*SQRT((1-AJ1835)/2)))</f>
        <v>0</v>
      </c>
      <c r="AL1835" s="30">
        <f t="shared" ca="1" si="1127"/>
        <v>0.51928228044602354</v>
      </c>
      <c r="AM1835" s="30">
        <f t="shared" ca="1" si="1127"/>
        <v>0.66882515638547635</v>
      </c>
      <c r="AN1835" s="30">
        <f>IF(Riskregister!$E$11="",0,COUNTIF(BL$4:BL$53,"&lt;"&amp;AL1835)*IF(AM1835&lt;0.5,Riskregister!$K$11+(Riskregister!$L$11-Riskregister!$K$11)*SQRT(AM1835/2),Riskregister!$L$11-(Riskregister!$L$11-Riskregister!$K$11)*SQRT((1-AM1835)/2)))</f>
        <v>0</v>
      </c>
      <c r="AO1835" s="30">
        <f t="shared" ca="1" si="1128"/>
        <v>0.18961704231434318</v>
      </c>
      <c r="AP1835" s="30">
        <f t="shared" ca="1" si="1128"/>
        <v>0.38758889062998558</v>
      </c>
      <c r="AQ1835" s="30">
        <f>IF(Riskregister!$E$12="",0,COUNTIF(BM$4:BM$53,"&lt;"&amp;AO1835)*IF(AP1835&lt;0.5,Riskregister!$K$12+(Riskregister!$L$12-Riskregister!$K$12)*SQRT(AP1835/2),Riskregister!$L$12-(Riskregister!$L$12-Riskregister!$K$12)*SQRT((1-AP1835)/2)))</f>
        <v>0</v>
      </c>
      <c r="AR1835" s="30">
        <f t="shared" ca="1" si="1129"/>
        <v>0.66437475311278482</v>
      </c>
      <c r="AS1835" s="30">
        <f t="shared" ca="1" si="1129"/>
        <v>0.20880611640281721</v>
      </c>
      <c r="AT1835" s="30">
        <f>IF(Riskregister!$E$13="",0,COUNTIF(BN$4:BN$53,"&lt;"&amp;AR1835)*IF(AS1835&lt;0.5,Riskregister!$K$13+(Riskregister!$L$13-Riskregister!$K$13)*SQRT(AS1835/2),Riskregister!$L$13-(Riskregister!$L$13-Riskregister!$K$13)*SQRT((1-AS1835)/2)))</f>
        <v>0</v>
      </c>
      <c r="AU1835" s="30">
        <f t="shared" ca="1" si="1130"/>
        <v>0.66866085850458612</v>
      </c>
      <c r="AV1835" s="30">
        <f t="shared" ca="1" si="1130"/>
        <v>0.849153097489732</v>
      </c>
      <c r="AW1835" s="30">
        <f>IF(Riskregister!$E$14="",0,COUNTIF(BO$4:BO$53,"&lt;"&amp;AU1835)*IF(AV1835&lt;0.5,Riskregister!$K$14+(Riskregister!$L$14-Riskregister!$K$14)*SQRT(AV1835/2),Riskregister!$L$14-(Riskregister!$L$14-Riskregister!$K$14)*SQRT((1-AV1835)/2)))</f>
        <v>0</v>
      </c>
      <c r="AX1835" s="30">
        <f t="shared" ca="1" si="1131"/>
        <v>0.55631865367038724</v>
      </c>
      <c r="AY1835" s="30">
        <f t="shared" ca="1" si="1131"/>
        <v>0.64820905964502817</v>
      </c>
      <c r="AZ1835" s="30">
        <f>IF(Riskregister!$E$15="",0,COUNTIF(BP$4:BP$53,"&lt;"&amp;AX1835)*IF(AY1835&lt;0.5,Riskregister!$K$15+(Riskregister!$L$15-Riskregister!$K$15)*SQRT(AY1835/2),Riskregister!$L$15-(Riskregister!$L$15-Riskregister!$K$15)*SQRT((1-AY1835)/2)))</f>
        <v>0</v>
      </c>
      <c r="BA1835" s="30">
        <f t="shared" ca="1" si="1132"/>
        <v>0.80599545820947649</v>
      </c>
      <c r="BB1835" s="30">
        <f t="shared" ca="1" si="1132"/>
        <v>0.46396694427256013</v>
      </c>
      <c r="BC1835" s="30">
        <f>IF(Riskregister!$E$16="",0,COUNTIF(BQ$4:BQ$53,"&lt;"&amp;BA1835)*IF(BB1835&lt;0.5,Riskregister!$K$16+(Riskregister!$L$16-Riskregister!$K$16)*SQRT(BB1835/2),Riskregister!$L$16-(Riskregister!$L$16-Riskregister!$K$16)*SQRT((1-BB1835)/2)))</f>
        <v>0</v>
      </c>
      <c r="BD1835" s="30">
        <f t="shared" ca="1" si="1108"/>
        <v>15190230.586809851</v>
      </c>
    </row>
    <row r="1836" spans="20:56" x14ac:dyDescent="0.35">
      <c r="T1836" s="30">
        <f t="shared" ca="1" si="1121"/>
        <v>0.58130208680421824</v>
      </c>
      <c r="U1836" s="30">
        <f t="shared" ca="1" si="1121"/>
        <v>0.68472023324663978</v>
      </c>
      <c r="V1836" s="30">
        <f ca="1">IF(Riskregister!$E$5="",0,COUNTIF(BF$4:BF$53,"&lt;"&amp;T1836)*IF(U1836&lt;0.5,Riskregister!$K$5+(Riskregister!$L$5-Riskregister!$K$5)*SQRT(U1836/2),Riskregister!$L$5-(Riskregister!$L$5-Riskregister!$K$5)*SQRT((1-U1836)/2)))</f>
        <v>1685329.9907366731</v>
      </c>
      <c r="W1836" s="30">
        <f t="shared" ca="1" si="1122"/>
        <v>0.5844126240219083</v>
      </c>
      <c r="X1836" s="30">
        <f t="shared" ca="1" si="1122"/>
        <v>0.94087714600912997</v>
      </c>
      <c r="Y1836" s="30">
        <f ca="1">IF(Riskregister!$E$6="",0,COUNTIF(BG$4:BG$53,"&lt;"&amp;W1836)*IF(X1836&lt;0.5,Riskregister!$K$6+(Riskregister!$L$6-Riskregister!$K$6)*SQRT(X1836/2),Riskregister!$L$6-(Riskregister!$L$6-Riskregister!$K$6)*SQRT((1-X1836)/2)))</f>
        <v>3381036.2741962681</v>
      </c>
      <c r="Z1836" s="30">
        <f t="shared" ca="1" si="1123"/>
        <v>0.73871402463386593</v>
      </c>
      <c r="AA1836" s="30">
        <f t="shared" ca="1" si="1123"/>
        <v>0.23140490210360609</v>
      </c>
      <c r="AB1836" s="30">
        <f ca="1">IF(Riskregister!$E$7="",0,COUNTIF(BH$4:BH$53,"&lt;"&amp;Z1836)*IF(AA1836&lt;0.5,Riskregister!$K$7+(Riskregister!$L$7-Riskregister!$K$7)*SQRT(AA1836/2),Riskregister!$L$7-(Riskregister!$L$7-Riskregister!$K$7)*SQRT((1-AA1836)/2)))</f>
        <v>1352421.7638452703</v>
      </c>
      <c r="AC1836" s="30">
        <f t="shared" ca="1" si="1124"/>
        <v>0.4027105236475087</v>
      </c>
      <c r="AD1836" s="30">
        <f t="shared" ca="1" si="1124"/>
        <v>0.48036563252585962</v>
      </c>
      <c r="AE1836" s="30">
        <f ca="1">IF(Riskregister!$E$8="",0,COUNTIF(BI$4:BI$53,"&lt;"&amp;AC1836)*IF(AD1836&lt;0.5,Riskregister!$K$8+(Riskregister!$L$8-Riskregister!$K$8)*SQRT(AD1836/2),Riskregister!$L$8-(Riskregister!$L$8-Riskregister!$K$8)*SQRT((1-AD1836)/2)))</f>
        <v>5206794.2915863395</v>
      </c>
      <c r="AF1836" s="30">
        <f t="shared" ca="1" si="1125"/>
        <v>0.62887761173633083</v>
      </c>
      <c r="AG1836" s="30">
        <f t="shared" ca="1" si="1125"/>
        <v>0.99403342787392401</v>
      </c>
      <c r="AH1836" s="30">
        <f>IF(Riskregister!$E$9="",0,COUNTIF(BJ$4:BJ$53,"&lt;"&amp;AF1836)*IF(AG1836&lt;0.5,Riskregister!$K$9+(Riskregister!$L$9-Riskregister!$K$9)*SQRT(AG1836/2),Riskregister!$L$9-(Riskregister!$L$9-Riskregister!$K$9)*SQRT((1-AG1836)/2)))</f>
        <v>0</v>
      </c>
      <c r="AI1836" s="30">
        <f t="shared" ca="1" si="1126"/>
        <v>0.31937196350701835</v>
      </c>
      <c r="AJ1836" s="30">
        <f t="shared" ca="1" si="1126"/>
        <v>0.62344257068609454</v>
      </c>
      <c r="AK1836" s="30">
        <f>IF(Riskregister!$E$10="",0,COUNTIF(BK$4:BK$53,"&lt;"&amp;AI1836)*IF(AJ1836&lt;0.5,Riskregister!$K$10+(Riskregister!$L$10-Riskregister!$K$10)*SQRT(AJ1836/2),Riskregister!$L$10-(Riskregister!$L$10-Riskregister!$K$10)*SQRT((1-AJ1836)/2)))</f>
        <v>0</v>
      </c>
      <c r="AL1836" s="30">
        <f t="shared" ca="1" si="1127"/>
        <v>0.6893402903340301</v>
      </c>
      <c r="AM1836" s="30">
        <f t="shared" ca="1" si="1127"/>
        <v>0.83603605670789938</v>
      </c>
      <c r="AN1836" s="30">
        <f>IF(Riskregister!$E$11="",0,COUNTIF(BL$4:BL$53,"&lt;"&amp;AL1836)*IF(AM1836&lt;0.5,Riskregister!$K$11+(Riskregister!$L$11-Riskregister!$K$11)*SQRT(AM1836/2),Riskregister!$L$11-(Riskregister!$L$11-Riskregister!$K$11)*SQRT((1-AM1836)/2)))</f>
        <v>0</v>
      </c>
      <c r="AO1836" s="30">
        <f t="shared" ca="1" si="1128"/>
        <v>0.51175825366722982</v>
      </c>
      <c r="AP1836" s="30">
        <f t="shared" ca="1" si="1128"/>
        <v>0.77804107151402868</v>
      </c>
      <c r="AQ1836" s="30">
        <f>IF(Riskregister!$E$12="",0,COUNTIF(BM$4:BM$53,"&lt;"&amp;AO1836)*IF(AP1836&lt;0.5,Riskregister!$K$12+(Riskregister!$L$12-Riskregister!$K$12)*SQRT(AP1836/2),Riskregister!$L$12-(Riskregister!$L$12-Riskregister!$K$12)*SQRT((1-AP1836)/2)))</f>
        <v>0</v>
      </c>
      <c r="AR1836" s="30">
        <f t="shared" ca="1" si="1129"/>
        <v>0.27027062186151574</v>
      </c>
      <c r="AS1836" s="30">
        <f t="shared" ca="1" si="1129"/>
        <v>0.49332478327005602</v>
      </c>
      <c r="AT1836" s="30">
        <f>IF(Riskregister!$E$13="",0,COUNTIF(BN$4:BN$53,"&lt;"&amp;AR1836)*IF(AS1836&lt;0.5,Riskregister!$K$13+(Riskregister!$L$13-Riskregister!$K$13)*SQRT(AS1836/2),Riskregister!$L$13-(Riskregister!$L$13-Riskregister!$K$13)*SQRT((1-AS1836)/2)))</f>
        <v>0</v>
      </c>
      <c r="AU1836" s="30">
        <f t="shared" ca="1" si="1130"/>
        <v>0.78508691698891497</v>
      </c>
      <c r="AV1836" s="30">
        <f t="shared" ca="1" si="1130"/>
        <v>0.31537253084176009</v>
      </c>
      <c r="AW1836" s="30">
        <f>IF(Riskregister!$E$14="",0,COUNTIF(BO$4:BO$53,"&lt;"&amp;AU1836)*IF(AV1836&lt;0.5,Riskregister!$K$14+(Riskregister!$L$14-Riskregister!$K$14)*SQRT(AV1836/2),Riskregister!$L$14-(Riskregister!$L$14-Riskregister!$K$14)*SQRT((1-AV1836)/2)))</f>
        <v>0</v>
      </c>
      <c r="AX1836" s="30">
        <f t="shared" ca="1" si="1131"/>
        <v>0.36157207252667412</v>
      </c>
      <c r="AY1836" s="30">
        <f t="shared" ca="1" si="1131"/>
        <v>0.15925998148630249</v>
      </c>
      <c r="AZ1836" s="30">
        <f>IF(Riskregister!$E$15="",0,COUNTIF(BP$4:BP$53,"&lt;"&amp;AX1836)*IF(AY1836&lt;0.5,Riskregister!$K$15+(Riskregister!$L$15-Riskregister!$K$15)*SQRT(AY1836/2),Riskregister!$L$15-(Riskregister!$L$15-Riskregister!$K$15)*SQRT((1-AY1836)/2)))</f>
        <v>0</v>
      </c>
      <c r="BA1836" s="30">
        <f t="shared" ca="1" si="1132"/>
        <v>0.79585538423208912</v>
      </c>
      <c r="BB1836" s="30">
        <f t="shared" ca="1" si="1132"/>
        <v>0.94510942659729313</v>
      </c>
      <c r="BC1836" s="30">
        <f>IF(Riskregister!$E$16="",0,COUNTIF(BQ$4:BQ$53,"&lt;"&amp;BA1836)*IF(BB1836&lt;0.5,Riskregister!$K$16+(Riskregister!$L$16-Riskregister!$K$16)*SQRT(BB1836/2),Riskregister!$L$16-(Riskregister!$L$16-Riskregister!$K$16)*SQRT((1-BB1836)/2)))</f>
        <v>0</v>
      </c>
      <c r="BD1836" s="30">
        <f t="shared" ca="1" si="1108"/>
        <v>11625582.320364552</v>
      </c>
    </row>
    <row r="1837" spans="20:56" x14ac:dyDescent="0.35">
      <c r="T1837" s="30">
        <f t="shared" ca="1" si="1121"/>
        <v>0.48099467225711567</v>
      </c>
      <c r="U1837" s="30">
        <f t="shared" ca="1" si="1121"/>
        <v>0.54225668831251272</v>
      </c>
      <c r="V1837" s="30">
        <f ca="1">IF(Riskregister!$E$5="",0,COUNTIF(BF$4:BF$53,"&lt;"&amp;T1837)*IF(U1837&lt;0.5,Riskregister!$K$5+(Riskregister!$L$5-Riskregister!$K$5)*SQRT(U1837/2),Riskregister!$L$5-(Riskregister!$L$5-Riskregister!$K$5)*SQRT((1-U1837)/2)))</f>
        <v>1154152.810043101</v>
      </c>
      <c r="W1837" s="30">
        <f t="shared" ca="1" si="1122"/>
        <v>0.83436280574685051</v>
      </c>
      <c r="X1837" s="30">
        <f t="shared" ca="1" si="1122"/>
        <v>0.63944714197415875</v>
      </c>
      <c r="Y1837" s="30">
        <f ca="1">IF(Riskregister!$E$6="",0,COUNTIF(BG$4:BG$53,"&lt;"&amp;W1837)*IF(X1837&lt;0.5,Riskregister!$K$6+(Riskregister!$L$6-Riskregister!$K$6)*SQRT(X1837/2),Riskregister!$L$6-(Riskregister!$L$6-Riskregister!$K$6)*SQRT((1-X1837)/2)))</f>
        <v>3707215.5203733682</v>
      </c>
      <c r="Z1837" s="30">
        <f t="shared" ca="1" si="1123"/>
        <v>0.95482138665795979</v>
      </c>
      <c r="AA1837" s="30">
        <f t="shared" ca="1" si="1123"/>
        <v>0.7401213625225137</v>
      </c>
      <c r="AB1837" s="30">
        <f ca="1">IF(Riskregister!$E$7="",0,COUNTIF(BH$4:BH$53,"&lt;"&amp;Z1837)*IF(AA1837&lt;0.5,Riskregister!$K$7+(Riskregister!$L$7-Riskregister!$K$7)*SQRT(AA1837/2),Riskregister!$L$7-(Riskregister!$L$7-Riskregister!$K$7)*SQRT((1-AA1837)/2)))</f>
        <v>3012186.7733714953</v>
      </c>
      <c r="AC1837" s="30">
        <f t="shared" ca="1" si="1124"/>
        <v>0.15221469328740211</v>
      </c>
      <c r="AD1837" s="30">
        <f t="shared" ca="1" si="1124"/>
        <v>3.7693316376936736E-2</v>
      </c>
      <c r="AE1837" s="30">
        <f ca="1">IF(Riskregister!$E$8="",0,COUNTIF(BI$4:BI$53,"&lt;"&amp;AC1837)*IF(AD1837&lt;0.5,Riskregister!$K$8+(Riskregister!$L$8-Riskregister!$K$8)*SQRT(AD1837/2),Riskregister!$L$8-(Riskregister!$L$8-Riskregister!$K$8)*SQRT((1-AD1837)/2)))</f>
        <v>945230.71794767049</v>
      </c>
      <c r="AF1837" s="30">
        <f t="shared" ca="1" si="1125"/>
        <v>0.35794150572179873</v>
      </c>
      <c r="AG1837" s="30">
        <f t="shared" ca="1" si="1125"/>
        <v>0.52172623982919231</v>
      </c>
      <c r="AH1837" s="30">
        <f>IF(Riskregister!$E$9="",0,COUNTIF(BJ$4:BJ$53,"&lt;"&amp;AF1837)*IF(AG1837&lt;0.5,Riskregister!$K$9+(Riskregister!$L$9-Riskregister!$K$9)*SQRT(AG1837/2),Riskregister!$L$9-(Riskregister!$L$9-Riskregister!$K$9)*SQRT((1-AG1837)/2)))</f>
        <v>0</v>
      </c>
      <c r="AI1837" s="30">
        <f t="shared" ca="1" si="1126"/>
        <v>0.19246274906772509</v>
      </c>
      <c r="AJ1837" s="30">
        <f t="shared" ca="1" si="1126"/>
        <v>0.1035889156157771</v>
      </c>
      <c r="AK1837" s="30">
        <f>IF(Riskregister!$E$10="",0,COUNTIF(BK$4:BK$53,"&lt;"&amp;AI1837)*IF(AJ1837&lt;0.5,Riskregister!$K$10+(Riskregister!$L$10-Riskregister!$K$10)*SQRT(AJ1837/2),Riskregister!$L$10-(Riskregister!$L$10-Riskregister!$K$10)*SQRT((1-AJ1837)/2)))</f>
        <v>0</v>
      </c>
      <c r="AL1837" s="30">
        <f t="shared" ca="1" si="1127"/>
        <v>0.75842611613055044</v>
      </c>
      <c r="AM1837" s="30">
        <f t="shared" ca="1" si="1127"/>
        <v>7.4015531654450295E-2</v>
      </c>
      <c r="AN1837" s="30">
        <f>IF(Riskregister!$E$11="",0,COUNTIF(BL$4:BL$53,"&lt;"&amp;AL1837)*IF(AM1837&lt;0.5,Riskregister!$K$11+(Riskregister!$L$11-Riskregister!$K$11)*SQRT(AM1837/2),Riskregister!$L$11-(Riskregister!$L$11-Riskregister!$K$11)*SQRT((1-AM1837)/2)))</f>
        <v>0</v>
      </c>
      <c r="AO1837" s="30">
        <f t="shared" ca="1" si="1128"/>
        <v>0.36266686973384099</v>
      </c>
      <c r="AP1837" s="30">
        <f t="shared" ca="1" si="1128"/>
        <v>0.92391764119252728</v>
      </c>
      <c r="AQ1837" s="30">
        <f>IF(Riskregister!$E$12="",0,COUNTIF(BM$4:BM$53,"&lt;"&amp;AO1837)*IF(AP1837&lt;0.5,Riskregister!$K$12+(Riskregister!$L$12-Riskregister!$K$12)*SQRT(AP1837/2),Riskregister!$L$12-(Riskregister!$L$12-Riskregister!$K$12)*SQRT((1-AP1837)/2)))</f>
        <v>0</v>
      </c>
      <c r="AR1837" s="30">
        <f t="shared" ca="1" si="1129"/>
        <v>0.86784966910158612</v>
      </c>
      <c r="AS1837" s="30">
        <f t="shared" ca="1" si="1129"/>
        <v>0.64440058928133026</v>
      </c>
      <c r="AT1837" s="30">
        <f>IF(Riskregister!$E$13="",0,COUNTIF(BN$4:BN$53,"&lt;"&amp;AR1837)*IF(AS1837&lt;0.5,Riskregister!$K$13+(Riskregister!$L$13-Riskregister!$K$13)*SQRT(AS1837/2),Riskregister!$L$13-(Riskregister!$L$13-Riskregister!$K$13)*SQRT((1-AS1837)/2)))</f>
        <v>0</v>
      </c>
      <c r="AU1837" s="30">
        <f t="shared" ca="1" si="1130"/>
        <v>0.89719052222099982</v>
      </c>
      <c r="AV1837" s="30">
        <f t="shared" ca="1" si="1130"/>
        <v>0.7851137767680314</v>
      </c>
      <c r="AW1837" s="30">
        <f>IF(Riskregister!$E$14="",0,COUNTIF(BO$4:BO$53,"&lt;"&amp;AU1837)*IF(AV1837&lt;0.5,Riskregister!$K$14+(Riskregister!$L$14-Riskregister!$K$14)*SQRT(AV1837/2),Riskregister!$L$14-(Riskregister!$L$14-Riskregister!$K$14)*SQRT((1-AV1837)/2)))</f>
        <v>0</v>
      </c>
      <c r="AX1837" s="30">
        <f t="shared" ca="1" si="1131"/>
        <v>0.18462269061264469</v>
      </c>
      <c r="AY1837" s="30">
        <f t="shared" ca="1" si="1131"/>
        <v>0.29434610074794754</v>
      </c>
      <c r="AZ1837" s="30">
        <f>IF(Riskregister!$E$15="",0,COUNTIF(BP$4:BP$53,"&lt;"&amp;AX1837)*IF(AY1837&lt;0.5,Riskregister!$K$15+(Riskregister!$L$15-Riskregister!$K$15)*SQRT(AY1837/2),Riskregister!$L$15-(Riskregister!$L$15-Riskregister!$K$15)*SQRT((1-AY1837)/2)))</f>
        <v>0</v>
      </c>
      <c r="BA1837" s="30">
        <f t="shared" ca="1" si="1132"/>
        <v>0.35796325957714625</v>
      </c>
      <c r="BB1837" s="30">
        <f t="shared" ca="1" si="1132"/>
        <v>0.67355786973738196</v>
      </c>
      <c r="BC1837" s="30">
        <f>IF(Riskregister!$E$16="",0,COUNTIF(BQ$4:BQ$53,"&lt;"&amp;BA1837)*IF(BB1837&lt;0.5,Riskregister!$K$16+(Riskregister!$L$16-Riskregister!$K$16)*SQRT(BB1837/2),Riskregister!$L$16-(Riskregister!$L$16-Riskregister!$K$16)*SQRT((1-BB1837)/2)))</f>
        <v>0</v>
      </c>
      <c r="BD1837" s="30">
        <f t="shared" ca="1" si="1108"/>
        <v>8818785.8217356354</v>
      </c>
    </row>
    <row r="1838" spans="20:56" x14ac:dyDescent="0.35">
      <c r="T1838" s="30">
        <f t="shared" ca="1" si="1121"/>
        <v>0.22709260643796303</v>
      </c>
      <c r="U1838" s="30">
        <f t="shared" ca="1" si="1121"/>
        <v>0.82590599415990784</v>
      </c>
      <c r="V1838" s="30">
        <f ca="1">IF(Riskregister!$E$5="",0,COUNTIF(BF$4:BF$53,"&lt;"&amp;T1838)*IF(U1838&lt;0.5,Riskregister!$K$5+(Riskregister!$L$5-Riskregister!$K$5)*SQRT(U1838/2),Riskregister!$L$5-(Riskregister!$L$5-Riskregister!$K$5)*SQRT((1-U1838)/2)))</f>
        <v>934466.43834491028</v>
      </c>
      <c r="W1838" s="30">
        <f t="shared" ca="1" si="1122"/>
        <v>0.57155533080286181</v>
      </c>
      <c r="X1838" s="30">
        <f t="shared" ca="1" si="1122"/>
        <v>0.69316649422941257</v>
      </c>
      <c r="Y1838" s="30">
        <f ca="1">IF(Riskregister!$E$6="",0,COUNTIF(BG$4:BG$53,"&lt;"&amp;W1838)*IF(X1838&lt;0.5,Riskregister!$K$6+(Riskregister!$L$6-Riskregister!$K$6)*SQRT(X1838/2),Riskregister!$L$6-(Riskregister!$L$6-Riskregister!$K$6)*SQRT((1-X1838)/2)))</f>
        <v>2589935.7754366621</v>
      </c>
      <c r="Z1838" s="30">
        <f t="shared" ca="1" si="1123"/>
        <v>0.52871185948683941</v>
      </c>
      <c r="AA1838" s="30">
        <f t="shared" ca="1" si="1123"/>
        <v>0.72829892682780584</v>
      </c>
      <c r="AB1838" s="30">
        <f ca="1">IF(Riskregister!$E$7="",0,COUNTIF(BH$4:BH$53,"&lt;"&amp;Z1838)*IF(AA1838&lt;0.5,Riskregister!$K$7+(Riskregister!$L$7-Riskregister!$K$7)*SQRT(AA1838/2),Riskregister!$L$7-(Riskregister!$L$7-Riskregister!$K$7)*SQRT((1-AA1838)/2)))</f>
        <v>1625983.9366365268</v>
      </c>
      <c r="AC1838" s="30">
        <f t="shared" ca="1" si="1124"/>
        <v>0.31006562349995492</v>
      </c>
      <c r="AD1838" s="30">
        <f t="shared" ca="1" si="1124"/>
        <v>0.74356059539728403</v>
      </c>
      <c r="AE1838" s="30">
        <f ca="1">IF(Riskregister!$E$8="",0,COUNTIF(BI$4:BI$53,"&lt;"&amp;AC1838)*IF(AD1838&lt;0.5,Riskregister!$K$8+(Riskregister!$L$8-Riskregister!$K$8)*SQRT(AD1838/2),Riskregister!$L$8-(Riskregister!$L$8-Riskregister!$K$8)*SQRT((1-AD1838)/2)))</f>
        <v>6634068.7922436688</v>
      </c>
      <c r="AF1838" s="30">
        <f t="shared" ca="1" si="1125"/>
        <v>0.46969138559606149</v>
      </c>
      <c r="AG1838" s="30">
        <f t="shared" ca="1" si="1125"/>
        <v>0.38340171057320338</v>
      </c>
      <c r="AH1838" s="30">
        <f>IF(Riskregister!$E$9="",0,COUNTIF(BJ$4:BJ$53,"&lt;"&amp;AF1838)*IF(AG1838&lt;0.5,Riskregister!$K$9+(Riskregister!$L$9-Riskregister!$K$9)*SQRT(AG1838/2),Riskregister!$L$9-(Riskregister!$L$9-Riskregister!$K$9)*SQRT((1-AG1838)/2)))</f>
        <v>0</v>
      </c>
      <c r="AI1838" s="30">
        <f t="shared" ca="1" si="1126"/>
        <v>0.51644717041153099</v>
      </c>
      <c r="AJ1838" s="30">
        <f t="shared" ca="1" si="1126"/>
        <v>0.83462522975617759</v>
      </c>
      <c r="AK1838" s="30">
        <f>IF(Riskregister!$E$10="",0,COUNTIF(BK$4:BK$53,"&lt;"&amp;AI1838)*IF(AJ1838&lt;0.5,Riskregister!$K$10+(Riskregister!$L$10-Riskregister!$K$10)*SQRT(AJ1838/2),Riskregister!$L$10-(Riskregister!$L$10-Riskregister!$K$10)*SQRT((1-AJ1838)/2)))</f>
        <v>0</v>
      </c>
      <c r="AL1838" s="30">
        <f t="shared" ca="1" si="1127"/>
        <v>0.92221012553782089</v>
      </c>
      <c r="AM1838" s="30">
        <f t="shared" ca="1" si="1127"/>
        <v>0.67361173542834951</v>
      </c>
      <c r="AN1838" s="30">
        <f>IF(Riskregister!$E$11="",0,COUNTIF(BL$4:BL$53,"&lt;"&amp;AL1838)*IF(AM1838&lt;0.5,Riskregister!$K$11+(Riskregister!$L$11-Riskregister!$K$11)*SQRT(AM1838/2),Riskregister!$L$11-(Riskregister!$L$11-Riskregister!$K$11)*SQRT((1-AM1838)/2)))</f>
        <v>0</v>
      </c>
      <c r="AO1838" s="30">
        <f t="shared" ca="1" si="1128"/>
        <v>0.24108394208686812</v>
      </c>
      <c r="AP1838" s="30">
        <f t="shared" ca="1" si="1128"/>
        <v>0.59636716929894407</v>
      </c>
      <c r="AQ1838" s="30">
        <f>IF(Riskregister!$E$12="",0,COUNTIF(BM$4:BM$53,"&lt;"&amp;AO1838)*IF(AP1838&lt;0.5,Riskregister!$K$12+(Riskregister!$L$12-Riskregister!$K$12)*SQRT(AP1838/2),Riskregister!$L$12-(Riskregister!$L$12-Riskregister!$K$12)*SQRT((1-AP1838)/2)))</f>
        <v>0</v>
      </c>
      <c r="AR1838" s="30">
        <f t="shared" ca="1" si="1129"/>
        <v>0.82196454954134002</v>
      </c>
      <c r="AS1838" s="30">
        <f t="shared" ca="1" si="1129"/>
        <v>0.3951721446115164</v>
      </c>
      <c r="AT1838" s="30">
        <f>IF(Riskregister!$E$13="",0,COUNTIF(BN$4:BN$53,"&lt;"&amp;AR1838)*IF(AS1838&lt;0.5,Riskregister!$K$13+(Riskregister!$L$13-Riskregister!$K$13)*SQRT(AS1838/2),Riskregister!$L$13-(Riskregister!$L$13-Riskregister!$K$13)*SQRT((1-AS1838)/2)))</f>
        <v>0</v>
      </c>
      <c r="AU1838" s="30">
        <f t="shared" ca="1" si="1130"/>
        <v>0.64878490076409412</v>
      </c>
      <c r="AV1838" s="30">
        <f t="shared" ca="1" si="1130"/>
        <v>0.46699332174685781</v>
      </c>
      <c r="AW1838" s="30">
        <f>IF(Riskregister!$E$14="",0,COUNTIF(BO$4:BO$53,"&lt;"&amp;AU1838)*IF(AV1838&lt;0.5,Riskregister!$K$14+(Riskregister!$L$14-Riskregister!$K$14)*SQRT(AV1838/2),Riskregister!$L$14-(Riskregister!$L$14-Riskregister!$K$14)*SQRT((1-AV1838)/2)))</f>
        <v>0</v>
      </c>
      <c r="AX1838" s="30">
        <f t="shared" ca="1" si="1131"/>
        <v>0.12571439928409944</v>
      </c>
      <c r="AY1838" s="30">
        <f t="shared" ca="1" si="1131"/>
        <v>0.41563507070945283</v>
      </c>
      <c r="AZ1838" s="30">
        <f>IF(Riskregister!$E$15="",0,COUNTIF(BP$4:BP$53,"&lt;"&amp;AX1838)*IF(AY1838&lt;0.5,Riskregister!$K$15+(Riskregister!$L$15-Riskregister!$K$15)*SQRT(AY1838/2),Riskregister!$L$15-(Riskregister!$L$15-Riskregister!$K$15)*SQRT((1-AY1838)/2)))</f>
        <v>0</v>
      </c>
      <c r="BA1838" s="30">
        <f t="shared" ca="1" si="1132"/>
        <v>0.21091054126585707</v>
      </c>
      <c r="BB1838" s="30">
        <f t="shared" ca="1" si="1132"/>
        <v>0.23382559409514458</v>
      </c>
      <c r="BC1838" s="30">
        <f>IF(Riskregister!$E$16="",0,COUNTIF(BQ$4:BQ$53,"&lt;"&amp;BA1838)*IF(BB1838&lt;0.5,Riskregister!$K$16+(Riskregister!$L$16-Riskregister!$K$16)*SQRT(BB1838/2),Riskregister!$L$16-(Riskregister!$L$16-Riskregister!$K$16)*SQRT((1-BB1838)/2)))</f>
        <v>0</v>
      </c>
      <c r="BD1838" s="30">
        <f t="shared" ca="1" si="1108"/>
        <v>11784454.942661768</v>
      </c>
    </row>
    <row r="1839" spans="20:56" x14ac:dyDescent="0.35">
      <c r="T1839" s="30">
        <f t="shared" ca="1" si="1121"/>
        <v>0.19917007846247892</v>
      </c>
      <c r="U1839" s="30">
        <f t="shared" ca="1" si="1121"/>
        <v>0.50720243659833197</v>
      </c>
      <c r="V1839" s="30">
        <f ca="1">IF(Riskregister!$E$5="",0,COUNTIF(BF$4:BF$53,"&lt;"&amp;T1839)*IF(U1839&lt;0.5,Riskregister!$K$5+(Riskregister!$L$5-Riskregister!$K$5)*SQRT(U1839/2),Riskregister!$L$5-(Riskregister!$L$5-Riskregister!$K$5)*SQRT((1-U1839)/2)))</f>
        <v>753252.85319582</v>
      </c>
      <c r="W1839" s="30">
        <f t="shared" ca="1" si="1122"/>
        <v>0.20290758476532234</v>
      </c>
      <c r="X1839" s="30">
        <f t="shared" ca="1" si="1122"/>
        <v>0.70902992835234024</v>
      </c>
      <c r="Y1839" s="30">
        <f ca="1">IF(Riskregister!$E$6="",0,COUNTIF(BG$4:BG$53,"&lt;"&amp;W1839)*IF(X1839&lt;0.5,Riskregister!$K$6+(Riskregister!$L$6-Riskregister!$K$6)*SQRT(X1839/2),Riskregister!$L$6-(Riskregister!$L$6-Riskregister!$K$6)*SQRT((1-X1839)/2)))</f>
        <v>1313434.9877329832</v>
      </c>
      <c r="Z1839" s="30">
        <f t="shared" ca="1" si="1123"/>
        <v>0.92274119649870645</v>
      </c>
      <c r="AA1839" s="30">
        <f t="shared" ca="1" si="1123"/>
        <v>0.97905673813462102</v>
      </c>
      <c r="AB1839" s="30">
        <f ca="1">IF(Riskregister!$E$7="",0,COUNTIF(BH$4:BH$53,"&lt;"&amp;Z1839)*IF(AA1839&lt;0.5,Riskregister!$K$7+(Riskregister!$L$7-Riskregister!$K$7)*SQRT(AA1839/2),Riskregister!$L$7-(Riskregister!$L$7-Riskregister!$K$7)*SQRT((1-AA1839)/2)))</f>
        <v>3641841.5449477057</v>
      </c>
      <c r="AC1839" s="30">
        <f t="shared" ca="1" si="1124"/>
        <v>0.44514265798036767</v>
      </c>
      <c r="AD1839" s="30">
        <f t="shared" ca="1" si="1124"/>
        <v>0.79650386520025995</v>
      </c>
      <c r="AE1839" s="30">
        <f ca="1">IF(Riskregister!$E$8="",0,COUNTIF(BI$4:BI$53,"&lt;"&amp;AC1839)*IF(AD1839&lt;0.5,Riskregister!$K$8+(Riskregister!$L$8-Riskregister!$K$8)*SQRT(AD1839/2),Riskregister!$L$8-(Riskregister!$L$8-Riskregister!$K$8)*SQRT((1-AD1839)/2)))</f>
        <v>7001590.5490656365</v>
      </c>
      <c r="AF1839" s="30">
        <f t="shared" ca="1" si="1125"/>
        <v>0.43324992854824329</v>
      </c>
      <c r="AG1839" s="30">
        <f t="shared" ca="1" si="1125"/>
        <v>0.55381741892974701</v>
      </c>
      <c r="AH1839" s="30">
        <f>IF(Riskregister!$E$9="",0,COUNTIF(BJ$4:BJ$53,"&lt;"&amp;AF1839)*IF(AG1839&lt;0.5,Riskregister!$K$9+(Riskregister!$L$9-Riskregister!$K$9)*SQRT(AG1839/2),Riskregister!$L$9-(Riskregister!$L$9-Riskregister!$K$9)*SQRT((1-AG1839)/2)))</f>
        <v>0</v>
      </c>
      <c r="AI1839" s="30">
        <f t="shared" ca="1" si="1126"/>
        <v>0.7061625297216837</v>
      </c>
      <c r="AJ1839" s="30">
        <f t="shared" ca="1" si="1126"/>
        <v>0.9483065678317506</v>
      </c>
      <c r="AK1839" s="30">
        <f>IF(Riskregister!$E$10="",0,COUNTIF(BK$4:BK$53,"&lt;"&amp;AI1839)*IF(AJ1839&lt;0.5,Riskregister!$K$10+(Riskregister!$L$10-Riskregister!$K$10)*SQRT(AJ1839/2),Riskregister!$L$10-(Riskregister!$L$10-Riskregister!$K$10)*SQRT((1-AJ1839)/2)))</f>
        <v>0</v>
      </c>
      <c r="AL1839" s="30">
        <f t="shared" ca="1" si="1127"/>
        <v>0.59324835444126334</v>
      </c>
      <c r="AM1839" s="30">
        <f t="shared" ca="1" si="1127"/>
        <v>0.30022898162484124</v>
      </c>
      <c r="AN1839" s="30">
        <f>IF(Riskregister!$E$11="",0,COUNTIF(BL$4:BL$53,"&lt;"&amp;AL1839)*IF(AM1839&lt;0.5,Riskregister!$K$11+(Riskregister!$L$11-Riskregister!$K$11)*SQRT(AM1839/2),Riskregister!$L$11-(Riskregister!$L$11-Riskregister!$K$11)*SQRT((1-AM1839)/2)))</f>
        <v>0</v>
      </c>
      <c r="AO1839" s="30">
        <f t="shared" ca="1" si="1128"/>
        <v>0.38723704624170974</v>
      </c>
      <c r="AP1839" s="30">
        <f t="shared" ca="1" si="1128"/>
        <v>0.38246999061678788</v>
      </c>
      <c r="AQ1839" s="30">
        <f>IF(Riskregister!$E$12="",0,COUNTIF(BM$4:BM$53,"&lt;"&amp;AO1839)*IF(AP1839&lt;0.5,Riskregister!$K$12+(Riskregister!$L$12-Riskregister!$K$12)*SQRT(AP1839/2),Riskregister!$L$12-(Riskregister!$L$12-Riskregister!$K$12)*SQRT((1-AP1839)/2)))</f>
        <v>0</v>
      </c>
      <c r="AR1839" s="30">
        <f t="shared" ca="1" si="1129"/>
        <v>0.17714536012027038</v>
      </c>
      <c r="AS1839" s="30">
        <f t="shared" ca="1" si="1129"/>
        <v>0.99646451527088753</v>
      </c>
      <c r="AT1839" s="30">
        <f>IF(Riskregister!$E$13="",0,COUNTIF(BN$4:BN$53,"&lt;"&amp;AR1839)*IF(AS1839&lt;0.5,Riskregister!$K$13+(Riskregister!$L$13-Riskregister!$K$13)*SQRT(AS1839/2),Riskregister!$L$13-(Riskregister!$L$13-Riskregister!$K$13)*SQRT((1-AS1839)/2)))</f>
        <v>0</v>
      </c>
      <c r="AU1839" s="30">
        <f t="shared" ca="1" si="1130"/>
        <v>0.24754460076708074</v>
      </c>
      <c r="AV1839" s="30">
        <f t="shared" ca="1" si="1130"/>
        <v>0.38477683884721459</v>
      </c>
      <c r="AW1839" s="30">
        <f>IF(Riskregister!$E$14="",0,COUNTIF(BO$4:BO$53,"&lt;"&amp;AU1839)*IF(AV1839&lt;0.5,Riskregister!$K$14+(Riskregister!$L$14-Riskregister!$K$14)*SQRT(AV1839/2),Riskregister!$L$14-(Riskregister!$L$14-Riskregister!$K$14)*SQRT((1-AV1839)/2)))</f>
        <v>0</v>
      </c>
      <c r="AX1839" s="30">
        <f t="shared" ca="1" si="1131"/>
        <v>0.34193076518622667</v>
      </c>
      <c r="AY1839" s="30">
        <f t="shared" ca="1" si="1131"/>
        <v>0.87158093568016293</v>
      </c>
      <c r="AZ1839" s="30">
        <f>IF(Riskregister!$E$15="",0,COUNTIF(BP$4:BP$53,"&lt;"&amp;AX1839)*IF(AY1839&lt;0.5,Riskregister!$K$15+(Riskregister!$L$15-Riskregister!$K$15)*SQRT(AY1839/2),Riskregister!$L$15-(Riskregister!$L$15-Riskregister!$K$15)*SQRT((1-AY1839)/2)))</f>
        <v>0</v>
      </c>
      <c r="BA1839" s="30">
        <f t="shared" ca="1" si="1132"/>
        <v>0.73038219796104809</v>
      </c>
      <c r="BB1839" s="30">
        <f t="shared" ca="1" si="1132"/>
        <v>7.3457710440018253E-2</v>
      </c>
      <c r="BC1839" s="30">
        <f>IF(Riskregister!$E$16="",0,COUNTIF(BQ$4:BQ$53,"&lt;"&amp;BA1839)*IF(BB1839&lt;0.5,Riskregister!$K$16+(Riskregister!$L$16-Riskregister!$K$16)*SQRT(BB1839/2),Riskregister!$L$16-(Riskregister!$L$16-Riskregister!$K$16)*SQRT((1-BB1839)/2)))</f>
        <v>0</v>
      </c>
      <c r="BD1839" s="30">
        <f t="shared" ca="1" si="1108"/>
        <v>12710119.934942145</v>
      </c>
    </row>
    <row r="1840" spans="20:56" x14ac:dyDescent="0.35">
      <c r="T1840" s="30">
        <f t="shared" ca="1" si="1121"/>
        <v>0.72330956328306717</v>
      </c>
      <c r="U1840" s="30">
        <f t="shared" ca="1" si="1121"/>
        <v>0.83636304907468406</v>
      </c>
      <c r="V1840" s="30">
        <f ca="1">IF(Riskregister!$E$5="",0,COUNTIF(BF$4:BF$53,"&lt;"&amp;T1840)*IF(U1840&lt;0.5,Riskregister!$K$5+(Riskregister!$L$5-Riskregister!$K$5)*SQRT(U1840/2),Riskregister!$L$5-(Riskregister!$L$5-Riskregister!$K$5)*SQRT((1-U1840)/2)))</f>
        <v>2356411.5973467934</v>
      </c>
      <c r="W1840" s="30">
        <f t="shared" ca="1" si="1122"/>
        <v>7.9157397665993945E-2</v>
      </c>
      <c r="X1840" s="30">
        <f t="shared" ca="1" si="1122"/>
        <v>4.0420904056074014E-2</v>
      </c>
      <c r="Y1840" s="30">
        <f ca="1">IF(Riskregister!$E$6="",0,COUNTIF(BG$4:BG$53,"&lt;"&amp;W1840)*IF(X1840&lt;0.5,Riskregister!$K$6+(Riskregister!$L$6-Riskregister!$K$6)*SQRT(X1840/2),Riskregister!$L$6-(Riskregister!$L$6-Riskregister!$K$6)*SQRT((1-X1840)/2)))</f>
        <v>0</v>
      </c>
      <c r="Z1840" s="30">
        <f t="shared" ca="1" si="1123"/>
        <v>0.45169222266303322</v>
      </c>
      <c r="AA1840" s="30">
        <f t="shared" ca="1" si="1123"/>
        <v>0.74939801548281404</v>
      </c>
      <c r="AB1840" s="30">
        <f ca="1">IF(Riskregister!$E$7="",0,COUNTIF(BH$4:BH$53,"&lt;"&amp;Z1840)*IF(AA1840&lt;0.5,Riskregister!$K$7+(Riskregister!$L$7-Riskregister!$K$7)*SQRT(AA1840/2),Riskregister!$L$7-(Riskregister!$L$7-Riskregister!$K$7)*SQRT((1-AA1840)/2)))</f>
        <v>1656644.5158200585</v>
      </c>
      <c r="AC1840" s="30">
        <f t="shared" ca="1" si="1124"/>
        <v>0.18215310150067554</v>
      </c>
      <c r="AD1840" s="30">
        <f t="shared" ca="1" si="1124"/>
        <v>3.8357346170790341E-2</v>
      </c>
      <c r="AE1840" s="30">
        <f ca="1">IF(Riskregister!$E$8="",0,COUNTIF(BI$4:BI$53,"&lt;"&amp;AC1840)*IF(AD1840&lt;0.5,Riskregister!$K$8+(Riskregister!$L$8-Riskregister!$K$8)*SQRT(AD1840/2),Riskregister!$L$8-(Riskregister!$L$8-Riskregister!$K$8)*SQRT((1-AD1840)/2)))</f>
        <v>950889.30583961762</v>
      </c>
      <c r="AF1840" s="30">
        <f t="shared" ca="1" si="1125"/>
        <v>0.40262239487541729</v>
      </c>
      <c r="AG1840" s="30">
        <f t="shared" ca="1" si="1125"/>
        <v>0.15342595403013048</v>
      </c>
      <c r="AH1840" s="30">
        <f>IF(Riskregister!$E$9="",0,COUNTIF(BJ$4:BJ$53,"&lt;"&amp;AF1840)*IF(AG1840&lt;0.5,Riskregister!$K$9+(Riskregister!$L$9-Riskregister!$K$9)*SQRT(AG1840/2),Riskregister!$L$9-(Riskregister!$L$9-Riskregister!$K$9)*SQRT((1-AG1840)/2)))</f>
        <v>0</v>
      </c>
      <c r="AI1840" s="30">
        <f t="shared" ca="1" si="1126"/>
        <v>0.33898355140709191</v>
      </c>
      <c r="AJ1840" s="30">
        <f t="shared" ca="1" si="1126"/>
        <v>2.2934935836247061E-2</v>
      </c>
      <c r="AK1840" s="30">
        <f>IF(Riskregister!$E$10="",0,COUNTIF(BK$4:BK$53,"&lt;"&amp;AI1840)*IF(AJ1840&lt;0.5,Riskregister!$K$10+(Riskregister!$L$10-Riskregister!$K$10)*SQRT(AJ1840/2),Riskregister!$L$10-(Riskregister!$L$10-Riskregister!$K$10)*SQRT((1-AJ1840)/2)))</f>
        <v>0</v>
      </c>
      <c r="AL1840" s="30">
        <f t="shared" ca="1" si="1127"/>
        <v>0.12085289218760042</v>
      </c>
      <c r="AM1840" s="30">
        <f t="shared" ca="1" si="1127"/>
        <v>0.48642559152653186</v>
      </c>
      <c r="AN1840" s="30">
        <f>IF(Riskregister!$E$11="",0,COUNTIF(BL$4:BL$53,"&lt;"&amp;AL1840)*IF(AM1840&lt;0.5,Riskregister!$K$11+(Riskregister!$L$11-Riskregister!$K$11)*SQRT(AM1840/2),Riskregister!$L$11-(Riskregister!$L$11-Riskregister!$K$11)*SQRT((1-AM1840)/2)))</f>
        <v>0</v>
      </c>
      <c r="AO1840" s="30">
        <f t="shared" ca="1" si="1128"/>
        <v>0.74055812066866855</v>
      </c>
      <c r="AP1840" s="30">
        <f t="shared" ca="1" si="1128"/>
        <v>0.16124226365336081</v>
      </c>
      <c r="AQ1840" s="30">
        <f>IF(Riskregister!$E$12="",0,COUNTIF(BM$4:BM$53,"&lt;"&amp;AO1840)*IF(AP1840&lt;0.5,Riskregister!$K$12+(Riskregister!$L$12-Riskregister!$K$12)*SQRT(AP1840/2),Riskregister!$L$12-(Riskregister!$L$12-Riskregister!$K$12)*SQRT((1-AP1840)/2)))</f>
        <v>0</v>
      </c>
      <c r="AR1840" s="30">
        <f t="shared" ca="1" si="1129"/>
        <v>0.8942129200061113</v>
      </c>
      <c r="AS1840" s="30">
        <f t="shared" ca="1" si="1129"/>
        <v>0.38978756010687088</v>
      </c>
      <c r="AT1840" s="30">
        <f>IF(Riskregister!$E$13="",0,COUNTIF(BN$4:BN$53,"&lt;"&amp;AR1840)*IF(AS1840&lt;0.5,Riskregister!$K$13+(Riskregister!$L$13-Riskregister!$K$13)*SQRT(AS1840/2),Riskregister!$L$13-(Riskregister!$L$13-Riskregister!$K$13)*SQRT((1-AS1840)/2)))</f>
        <v>0</v>
      </c>
      <c r="AU1840" s="30">
        <f t="shared" ca="1" si="1130"/>
        <v>0.21300286742341767</v>
      </c>
      <c r="AV1840" s="30">
        <f t="shared" ca="1" si="1130"/>
        <v>0.30036510360698754</v>
      </c>
      <c r="AW1840" s="30">
        <f>IF(Riskregister!$E$14="",0,COUNTIF(BO$4:BO$53,"&lt;"&amp;AU1840)*IF(AV1840&lt;0.5,Riskregister!$K$14+(Riskregister!$L$14-Riskregister!$K$14)*SQRT(AV1840/2),Riskregister!$L$14-(Riskregister!$L$14-Riskregister!$K$14)*SQRT((1-AV1840)/2)))</f>
        <v>0</v>
      </c>
      <c r="AX1840" s="30">
        <f t="shared" ca="1" si="1131"/>
        <v>0.42064938710623423</v>
      </c>
      <c r="AY1840" s="30">
        <f t="shared" ca="1" si="1131"/>
        <v>0.42325993052663113</v>
      </c>
      <c r="AZ1840" s="30">
        <f>IF(Riskregister!$E$15="",0,COUNTIF(BP$4:BP$53,"&lt;"&amp;AX1840)*IF(AY1840&lt;0.5,Riskregister!$K$15+(Riskregister!$L$15-Riskregister!$K$15)*SQRT(AY1840/2),Riskregister!$L$15-(Riskregister!$L$15-Riskregister!$K$15)*SQRT((1-AY1840)/2)))</f>
        <v>0</v>
      </c>
      <c r="BA1840" s="30">
        <f t="shared" ca="1" si="1132"/>
        <v>6.2863761163074461E-3</v>
      </c>
      <c r="BB1840" s="30">
        <f t="shared" ca="1" si="1132"/>
        <v>0.90026455446671505</v>
      </c>
      <c r="BC1840" s="30">
        <f>IF(Riskregister!$E$16="",0,COUNTIF(BQ$4:BQ$53,"&lt;"&amp;BA1840)*IF(BB1840&lt;0.5,Riskregister!$K$16+(Riskregister!$L$16-Riskregister!$K$16)*SQRT(BB1840/2),Riskregister!$L$16-(Riskregister!$L$16-Riskregister!$K$16)*SQRT((1-BB1840)/2)))</f>
        <v>0</v>
      </c>
      <c r="BD1840" s="30">
        <f t="shared" ca="1" si="1108"/>
        <v>4963945.4190064697</v>
      </c>
    </row>
    <row r="1841" spans="20:56" x14ac:dyDescent="0.35">
      <c r="T1841" s="30">
        <f t="shared" ca="1" si="1121"/>
        <v>0.35865170177699879</v>
      </c>
      <c r="U1841" s="30">
        <f t="shared" ca="1" si="1121"/>
        <v>0.20355698609189921</v>
      </c>
      <c r="V1841" s="30">
        <f ca="1">IF(Riskregister!$E$5="",0,COUNTIF(BF$4:BF$53,"&lt;"&amp;T1841)*IF(U1841&lt;0.5,Riskregister!$K$5+(Riskregister!$L$5-Riskregister!$K$5)*SQRT(U1841/2),Riskregister!$L$5-(Riskregister!$L$5-Riskregister!$K$5)*SQRT((1-U1841)/2)))</f>
        <v>880687.01347526512</v>
      </c>
      <c r="W1841" s="30">
        <f t="shared" ca="1" si="1122"/>
        <v>0.11594212866746523</v>
      </c>
      <c r="X1841" s="30">
        <f t="shared" ca="1" si="1122"/>
        <v>0.39107076912090311</v>
      </c>
      <c r="Y1841" s="30">
        <f ca="1">IF(Riskregister!$E$6="",0,COUNTIF(BG$4:BG$53,"&lt;"&amp;W1841)*IF(X1841&lt;0.5,Riskregister!$K$6+(Riskregister!$L$6-Riskregister!$K$6)*SQRT(X1841/2),Riskregister!$L$6-(Riskregister!$L$6-Riskregister!$K$6)*SQRT((1-X1841)/2)))</f>
        <v>0</v>
      </c>
      <c r="Z1841" s="30">
        <f t="shared" ca="1" si="1123"/>
        <v>0.62934478211670963</v>
      </c>
      <c r="AA1841" s="30">
        <f t="shared" ca="1" si="1123"/>
        <v>0.16646409735410228</v>
      </c>
      <c r="AB1841" s="30">
        <f ca="1">IF(Riskregister!$E$7="",0,COUNTIF(BH$4:BH$53,"&lt;"&amp;Z1841)*IF(AA1841&lt;0.5,Riskregister!$K$7+(Riskregister!$L$7-Riskregister!$K$7)*SQRT(AA1841/2),Riskregister!$L$7-(Riskregister!$L$7-Riskregister!$K$7)*SQRT((1-AA1841)/2)))</f>
        <v>1056824.1451620054</v>
      </c>
      <c r="AC1841" s="30">
        <f t="shared" ca="1" si="1124"/>
        <v>0.68932111567257925</v>
      </c>
      <c r="AD1841" s="30">
        <f t="shared" ca="1" si="1124"/>
        <v>0.8688288828415226</v>
      </c>
      <c r="AE1841" s="30">
        <f ca="1">IF(Riskregister!$E$8="",0,COUNTIF(BI$4:BI$53,"&lt;"&amp;AC1841)*IF(AD1841&lt;0.5,Riskregister!$K$8+(Riskregister!$L$8-Riskregister!$K$8)*SQRT(AD1841/2),Riskregister!$L$8-(Riskregister!$L$8-Riskregister!$K$8)*SQRT((1-AD1841)/2)))</f>
        <v>11389035.461107593</v>
      </c>
      <c r="AF1841" s="30">
        <f t="shared" ca="1" si="1125"/>
        <v>0.7680362401451708</v>
      </c>
      <c r="AG1841" s="30">
        <f t="shared" ca="1" si="1125"/>
        <v>0.27268238739093065</v>
      </c>
      <c r="AH1841" s="30">
        <f>IF(Riskregister!$E$9="",0,COUNTIF(BJ$4:BJ$53,"&lt;"&amp;AF1841)*IF(AG1841&lt;0.5,Riskregister!$K$9+(Riskregister!$L$9-Riskregister!$K$9)*SQRT(AG1841/2),Riskregister!$L$9-(Riskregister!$L$9-Riskregister!$K$9)*SQRT((1-AG1841)/2)))</f>
        <v>0</v>
      </c>
      <c r="AI1841" s="30">
        <f t="shared" ca="1" si="1126"/>
        <v>0.74764056479263086</v>
      </c>
      <c r="AJ1841" s="30">
        <f t="shared" ca="1" si="1126"/>
        <v>0.62819746159879908</v>
      </c>
      <c r="AK1841" s="30">
        <f>IF(Riskregister!$E$10="",0,COUNTIF(BK$4:BK$53,"&lt;"&amp;AI1841)*IF(AJ1841&lt;0.5,Riskregister!$K$10+(Riskregister!$L$10-Riskregister!$K$10)*SQRT(AJ1841/2),Riskregister!$L$10-(Riskregister!$L$10-Riskregister!$K$10)*SQRT((1-AJ1841)/2)))</f>
        <v>0</v>
      </c>
      <c r="AL1841" s="30">
        <f t="shared" ca="1" si="1127"/>
        <v>0.46222334437933588</v>
      </c>
      <c r="AM1841" s="30">
        <f t="shared" ca="1" si="1127"/>
        <v>0.11969118137697643</v>
      </c>
      <c r="AN1841" s="30">
        <f>IF(Riskregister!$E$11="",0,COUNTIF(BL$4:BL$53,"&lt;"&amp;AL1841)*IF(AM1841&lt;0.5,Riskregister!$K$11+(Riskregister!$L$11-Riskregister!$K$11)*SQRT(AM1841/2),Riskregister!$L$11-(Riskregister!$L$11-Riskregister!$K$11)*SQRT((1-AM1841)/2)))</f>
        <v>0</v>
      </c>
      <c r="AO1841" s="30">
        <f t="shared" ca="1" si="1128"/>
        <v>0.74257514691795612</v>
      </c>
      <c r="AP1841" s="30">
        <f t="shared" ca="1" si="1128"/>
        <v>0.32220561323652752</v>
      </c>
      <c r="AQ1841" s="30">
        <f>IF(Riskregister!$E$12="",0,COUNTIF(BM$4:BM$53,"&lt;"&amp;AO1841)*IF(AP1841&lt;0.5,Riskregister!$K$12+(Riskregister!$L$12-Riskregister!$K$12)*SQRT(AP1841/2),Riskregister!$L$12-(Riskregister!$L$12-Riskregister!$K$12)*SQRT((1-AP1841)/2)))</f>
        <v>0</v>
      </c>
      <c r="AR1841" s="30">
        <f t="shared" ca="1" si="1129"/>
        <v>0.92926135295530599</v>
      </c>
      <c r="AS1841" s="30">
        <f t="shared" ca="1" si="1129"/>
        <v>0.89525675771599389</v>
      </c>
      <c r="AT1841" s="30">
        <f>IF(Riskregister!$E$13="",0,COUNTIF(BN$4:BN$53,"&lt;"&amp;AR1841)*IF(AS1841&lt;0.5,Riskregister!$K$13+(Riskregister!$L$13-Riskregister!$K$13)*SQRT(AS1841/2),Riskregister!$L$13-(Riskregister!$L$13-Riskregister!$K$13)*SQRT((1-AS1841)/2)))</f>
        <v>0</v>
      </c>
      <c r="AU1841" s="30">
        <f t="shared" ca="1" si="1130"/>
        <v>0.72466252647566731</v>
      </c>
      <c r="AV1841" s="30">
        <f t="shared" ca="1" si="1130"/>
        <v>0.17377493301315838</v>
      </c>
      <c r="AW1841" s="30">
        <f>IF(Riskregister!$E$14="",0,COUNTIF(BO$4:BO$53,"&lt;"&amp;AU1841)*IF(AV1841&lt;0.5,Riskregister!$K$14+(Riskregister!$L$14-Riskregister!$K$14)*SQRT(AV1841/2),Riskregister!$L$14-(Riskregister!$L$14-Riskregister!$K$14)*SQRT((1-AV1841)/2)))</f>
        <v>0</v>
      </c>
      <c r="AX1841" s="30">
        <f t="shared" ca="1" si="1131"/>
        <v>0.25742673632826862</v>
      </c>
      <c r="AY1841" s="30">
        <f t="shared" ca="1" si="1131"/>
        <v>0.3539059227568403</v>
      </c>
      <c r="AZ1841" s="30">
        <f>IF(Riskregister!$E$15="",0,COUNTIF(BP$4:BP$53,"&lt;"&amp;AX1841)*IF(AY1841&lt;0.5,Riskregister!$K$15+(Riskregister!$L$15-Riskregister!$K$15)*SQRT(AY1841/2),Riskregister!$L$15-(Riskregister!$L$15-Riskregister!$K$15)*SQRT((1-AY1841)/2)))</f>
        <v>0</v>
      </c>
      <c r="BA1841" s="30">
        <f t="shared" ca="1" si="1132"/>
        <v>0.96371417836259277</v>
      </c>
      <c r="BB1841" s="30">
        <f t="shared" ca="1" si="1132"/>
        <v>0.4418966686411121</v>
      </c>
      <c r="BC1841" s="30">
        <f>IF(Riskregister!$E$16="",0,COUNTIF(BQ$4:BQ$53,"&lt;"&amp;BA1841)*IF(BB1841&lt;0.5,Riskregister!$K$16+(Riskregister!$L$16-Riskregister!$K$16)*SQRT(BB1841/2),Riskregister!$L$16-(Riskregister!$L$16-Riskregister!$K$16)*SQRT((1-BB1841)/2)))</f>
        <v>0</v>
      </c>
      <c r="BD1841" s="30">
        <f t="shared" ca="1" si="1108"/>
        <v>13326546.619744863</v>
      </c>
    </row>
    <row r="1842" spans="20:56" x14ac:dyDescent="0.35">
      <c r="T1842" s="30">
        <f t="shared" ca="1" si="1121"/>
        <v>7.633371035891845E-2</v>
      </c>
      <c r="U1842" s="30">
        <f t="shared" ca="1" si="1121"/>
        <v>0.18563915594470626</v>
      </c>
      <c r="V1842" s="30">
        <f ca="1">IF(Riskregister!$E$5="",0,COUNTIF(BF$4:BF$53,"&lt;"&amp;T1842)*IF(U1842&lt;0.5,Riskregister!$K$5+(Riskregister!$L$5-Riskregister!$K$5)*SQRT(U1842/2),Riskregister!$L$5-(Riskregister!$L$5-Riskregister!$K$5)*SQRT((1-U1842)/2)))</f>
        <v>287098.37540759379</v>
      </c>
      <c r="W1842" s="30">
        <f t="shared" ca="1" si="1122"/>
        <v>0.61637631903808687</v>
      </c>
      <c r="X1842" s="30">
        <f t="shared" ca="1" si="1122"/>
        <v>0.60241316113342114</v>
      </c>
      <c r="Y1842" s="30">
        <f ca="1">IF(Riskregister!$E$6="",0,COUNTIF(BG$4:BG$53,"&lt;"&amp;W1842)*IF(X1842&lt;0.5,Riskregister!$K$6+(Riskregister!$L$6-Riskregister!$K$6)*SQRT(X1842/2),Riskregister!$L$6-(Riskregister!$L$6-Riskregister!$K$6)*SQRT((1-X1842)/2)))</f>
        <v>2394894.7960163387</v>
      </c>
      <c r="Z1842" s="30">
        <f t="shared" ca="1" si="1123"/>
        <v>0.69714388411286865</v>
      </c>
      <c r="AA1842" s="30">
        <f t="shared" ca="1" si="1123"/>
        <v>0.82410087669249987</v>
      </c>
      <c r="AB1842" s="30">
        <f ca="1">IF(Riskregister!$E$7="",0,COUNTIF(BH$4:BH$53,"&lt;"&amp;Z1842)*IF(AA1842&lt;0.5,Riskregister!$K$7+(Riskregister!$L$7-Riskregister!$K$7)*SQRT(AA1842/2),Riskregister!$L$7-(Riskregister!$L$7-Riskregister!$K$7)*SQRT((1-AA1842)/2)))</f>
        <v>2073420.8619657215</v>
      </c>
      <c r="AC1842" s="30">
        <f t="shared" ca="1" si="1124"/>
        <v>0.52715267203643101</v>
      </c>
      <c r="AD1842" s="30">
        <f t="shared" ca="1" si="1124"/>
        <v>0.94052132036667224</v>
      </c>
      <c r="AE1842" s="30">
        <f ca="1">IF(Riskregister!$E$8="",0,COUNTIF(BI$4:BI$53,"&lt;"&amp;AC1842)*IF(AD1842&lt;0.5,Riskregister!$K$8+(Riskregister!$L$8-Riskregister!$K$8)*SQRT(AD1842/2),Riskregister!$L$8-(Riskregister!$L$8-Riskregister!$K$8)*SQRT((1-AD1842)/2)))</f>
        <v>12568441.210056614</v>
      </c>
      <c r="AF1842" s="30">
        <f t="shared" ca="1" si="1125"/>
        <v>0.56700402533810723</v>
      </c>
      <c r="AG1842" s="30">
        <f t="shared" ca="1" si="1125"/>
        <v>0.39243396220851512</v>
      </c>
      <c r="AH1842" s="30">
        <f>IF(Riskregister!$E$9="",0,COUNTIF(BJ$4:BJ$53,"&lt;"&amp;AF1842)*IF(AG1842&lt;0.5,Riskregister!$K$9+(Riskregister!$L$9-Riskregister!$K$9)*SQRT(AG1842/2),Riskregister!$L$9-(Riskregister!$L$9-Riskregister!$K$9)*SQRT((1-AG1842)/2)))</f>
        <v>0</v>
      </c>
      <c r="AI1842" s="30">
        <f t="shared" ca="1" si="1126"/>
        <v>0.13559420879166351</v>
      </c>
      <c r="AJ1842" s="30">
        <f t="shared" ca="1" si="1126"/>
        <v>0.78434302328369454</v>
      </c>
      <c r="AK1842" s="30">
        <f>IF(Riskregister!$E$10="",0,COUNTIF(BK$4:BK$53,"&lt;"&amp;AI1842)*IF(AJ1842&lt;0.5,Riskregister!$K$10+(Riskregister!$L$10-Riskregister!$K$10)*SQRT(AJ1842/2),Riskregister!$L$10-(Riskregister!$L$10-Riskregister!$K$10)*SQRT((1-AJ1842)/2)))</f>
        <v>0</v>
      </c>
      <c r="AL1842" s="30">
        <f t="shared" ca="1" si="1127"/>
        <v>2.0781829977210564E-2</v>
      </c>
      <c r="AM1842" s="30">
        <f t="shared" ca="1" si="1127"/>
        <v>0.74676854025944062</v>
      </c>
      <c r="AN1842" s="30">
        <f>IF(Riskregister!$E$11="",0,COUNTIF(BL$4:BL$53,"&lt;"&amp;AL1842)*IF(AM1842&lt;0.5,Riskregister!$K$11+(Riskregister!$L$11-Riskregister!$K$11)*SQRT(AM1842/2),Riskregister!$L$11-(Riskregister!$L$11-Riskregister!$K$11)*SQRT((1-AM1842)/2)))</f>
        <v>0</v>
      </c>
      <c r="AO1842" s="30">
        <f t="shared" ca="1" si="1128"/>
        <v>0.32933700946322475</v>
      </c>
      <c r="AP1842" s="30">
        <f t="shared" ca="1" si="1128"/>
        <v>0.92800541207117115</v>
      </c>
      <c r="AQ1842" s="30">
        <f>IF(Riskregister!$E$12="",0,COUNTIF(BM$4:BM$53,"&lt;"&amp;AO1842)*IF(AP1842&lt;0.5,Riskregister!$K$12+(Riskregister!$L$12-Riskregister!$K$12)*SQRT(AP1842/2),Riskregister!$L$12-(Riskregister!$L$12-Riskregister!$K$12)*SQRT((1-AP1842)/2)))</f>
        <v>0</v>
      </c>
      <c r="AR1842" s="30">
        <f t="shared" ca="1" si="1129"/>
        <v>0.86916540245096063</v>
      </c>
      <c r="AS1842" s="30">
        <f t="shared" ca="1" si="1129"/>
        <v>0.59581394698521772</v>
      </c>
      <c r="AT1842" s="30">
        <f>IF(Riskregister!$E$13="",0,COUNTIF(BN$4:BN$53,"&lt;"&amp;AR1842)*IF(AS1842&lt;0.5,Riskregister!$K$13+(Riskregister!$L$13-Riskregister!$K$13)*SQRT(AS1842/2),Riskregister!$L$13-(Riskregister!$L$13-Riskregister!$K$13)*SQRT((1-AS1842)/2)))</f>
        <v>0</v>
      </c>
      <c r="AU1842" s="30">
        <f t="shared" ca="1" si="1130"/>
        <v>0.29899062068043192</v>
      </c>
      <c r="AV1842" s="30">
        <f t="shared" ca="1" si="1130"/>
        <v>0.74987155538535333</v>
      </c>
      <c r="AW1842" s="30">
        <f>IF(Riskregister!$E$14="",0,COUNTIF(BO$4:BO$53,"&lt;"&amp;AU1842)*IF(AV1842&lt;0.5,Riskregister!$K$14+(Riskregister!$L$14-Riskregister!$K$14)*SQRT(AV1842/2),Riskregister!$L$14-(Riskregister!$L$14-Riskregister!$K$14)*SQRT((1-AV1842)/2)))</f>
        <v>0</v>
      </c>
      <c r="AX1842" s="30">
        <f t="shared" ca="1" si="1131"/>
        <v>0.49997266319201472</v>
      </c>
      <c r="AY1842" s="30">
        <f t="shared" ca="1" si="1131"/>
        <v>0.56688603085477496</v>
      </c>
      <c r="AZ1842" s="30">
        <f>IF(Riskregister!$E$15="",0,COUNTIF(BP$4:BP$53,"&lt;"&amp;AX1842)*IF(AY1842&lt;0.5,Riskregister!$K$15+(Riskregister!$L$15-Riskregister!$K$15)*SQRT(AY1842/2),Riskregister!$L$15-(Riskregister!$L$15-Riskregister!$K$15)*SQRT((1-AY1842)/2)))</f>
        <v>0</v>
      </c>
      <c r="BA1842" s="30">
        <f t="shared" ca="1" si="1132"/>
        <v>0.7408038477685629</v>
      </c>
      <c r="BB1842" s="30">
        <f t="shared" ca="1" si="1132"/>
        <v>0.66186646311784947</v>
      </c>
      <c r="BC1842" s="30">
        <f>IF(Riskregister!$E$16="",0,COUNTIF(BQ$4:BQ$53,"&lt;"&amp;BA1842)*IF(BB1842&lt;0.5,Riskregister!$K$16+(Riskregister!$L$16-Riskregister!$K$16)*SQRT(BB1842/2),Riskregister!$L$16-(Riskregister!$L$16-Riskregister!$K$16)*SQRT((1-BB1842)/2)))</f>
        <v>0</v>
      </c>
      <c r="BD1842" s="30">
        <f t="shared" ca="1" si="1108"/>
        <v>17323855.243446268</v>
      </c>
    </row>
    <row r="1843" spans="20:56" x14ac:dyDescent="0.35">
      <c r="T1843" s="30">
        <f t="shared" ca="1" si="1121"/>
        <v>0.68851273595208917</v>
      </c>
      <c r="U1843" s="30">
        <f t="shared" ca="1" si="1121"/>
        <v>0.79187272664152486</v>
      </c>
      <c r="V1843" s="30">
        <f ca="1">IF(Riskregister!$E$5="",0,COUNTIF(BF$4:BF$53,"&lt;"&amp;T1843)*IF(U1843&lt;0.5,Riskregister!$K$5+(Riskregister!$L$5-Riskregister!$K$5)*SQRT(U1843/2),Riskregister!$L$5-(Riskregister!$L$5-Riskregister!$K$5)*SQRT((1-U1843)/2)))</f>
        <v>1819339.8732126257</v>
      </c>
      <c r="W1843" s="30">
        <f t="shared" ca="1" si="1122"/>
        <v>0.59442273028286341</v>
      </c>
      <c r="X1843" s="30">
        <f t="shared" ca="1" si="1122"/>
        <v>0.50962520732106742</v>
      </c>
      <c r="Y1843" s="30">
        <f ca="1">IF(Riskregister!$E$6="",0,COUNTIF(BG$4:BG$53,"&lt;"&amp;W1843)*IF(X1843&lt;0.5,Riskregister!$K$6+(Riskregister!$L$6-Riskregister!$K$6)*SQRT(X1843/2),Riskregister!$L$6-(Riskregister!$L$6-Riskregister!$K$6)*SQRT((1-X1843)/2)))</f>
        <v>2217409.5656714961</v>
      </c>
      <c r="Z1843" s="30">
        <f t="shared" ca="1" si="1123"/>
        <v>6.8068651672690828E-2</v>
      </c>
      <c r="AA1843" s="30">
        <f t="shared" ca="1" si="1123"/>
        <v>0.76313017063694411</v>
      </c>
      <c r="AB1843" s="30">
        <f ca="1">IF(Riskregister!$E$7="",0,COUNTIF(BH$4:BH$53,"&lt;"&amp;Z1843)*IF(AA1843&lt;0.5,Riskregister!$K$7+(Riskregister!$L$7-Riskregister!$K$7)*SQRT(AA1843/2),Riskregister!$L$7-(Riskregister!$L$7-Riskregister!$K$7)*SQRT((1-AA1843)/2)))</f>
        <v>838649.07162650791</v>
      </c>
      <c r="AC1843" s="30">
        <f t="shared" ca="1" si="1124"/>
        <v>0.1117705061909956</v>
      </c>
      <c r="AD1843" s="30">
        <f t="shared" ca="1" si="1124"/>
        <v>0.46328344154554491</v>
      </c>
      <c r="AE1843" s="30">
        <f ca="1">IF(Riskregister!$E$8="",0,COUNTIF(BI$4:BI$53,"&lt;"&amp;AC1843)*IF(AD1843&lt;0.5,Riskregister!$K$8+(Riskregister!$L$8-Riskregister!$K$8)*SQRT(AD1843/2),Riskregister!$L$8-(Riskregister!$L$8-Riskregister!$K$8)*SQRT((1-AD1843)/2)))</f>
        <v>2562071.0890399846</v>
      </c>
      <c r="AF1843" s="30">
        <f t="shared" ca="1" si="1125"/>
        <v>0.87236631276982657</v>
      </c>
      <c r="AG1843" s="30">
        <f t="shared" ca="1" si="1125"/>
        <v>2.621750794557165E-2</v>
      </c>
      <c r="AH1843" s="30">
        <f>IF(Riskregister!$E$9="",0,COUNTIF(BJ$4:BJ$53,"&lt;"&amp;AF1843)*IF(AG1843&lt;0.5,Riskregister!$K$9+(Riskregister!$L$9-Riskregister!$K$9)*SQRT(AG1843/2),Riskregister!$L$9-(Riskregister!$L$9-Riskregister!$K$9)*SQRT((1-AG1843)/2)))</f>
        <v>0</v>
      </c>
      <c r="AI1843" s="30">
        <f t="shared" ca="1" si="1126"/>
        <v>0.76285836747678881</v>
      </c>
      <c r="AJ1843" s="30">
        <f t="shared" ca="1" si="1126"/>
        <v>0.57598809934936523</v>
      </c>
      <c r="AK1843" s="30">
        <f>IF(Riskregister!$E$10="",0,COUNTIF(BK$4:BK$53,"&lt;"&amp;AI1843)*IF(AJ1843&lt;0.5,Riskregister!$K$10+(Riskregister!$L$10-Riskregister!$K$10)*SQRT(AJ1843/2),Riskregister!$L$10-(Riskregister!$L$10-Riskregister!$K$10)*SQRT((1-AJ1843)/2)))</f>
        <v>0</v>
      </c>
      <c r="AL1843" s="30">
        <f t="shared" ca="1" si="1127"/>
        <v>0.27238930865894684</v>
      </c>
      <c r="AM1843" s="30">
        <f t="shared" ca="1" si="1127"/>
        <v>0.25132698557905897</v>
      </c>
      <c r="AN1843" s="30">
        <f>IF(Riskregister!$E$11="",0,COUNTIF(BL$4:BL$53,"&lt;"&amp;AL1843)*IF(AM1843&lt;0.5,Riskregister!$K$11+(Riskregister!$L$11-Riskregister!$K$11)*SQRT(AM1843/2),Riskregister!$L$11-(Riskregister!$L$11-Riskregister!$K$11)*SQRT((1-AM1843)/2)))</f>
        <v>0</v>
      </c>
      <c r="AO1843" s="30">
        <f t="shared" ca="1" si="1128"/>
        <v>0.75519117952746018</v>
      </c>
      <c r="AP1843" s="30">
        <f t="shared" ca="1" si="1128"/>
        <v>0.83123818173894848</v>
      </c>
      <c r="AQ1843" s="30">
        <f>IF(Riskregister!$E$12="",0,COUNTIF(BM$4:BM$53,"&lt;"&amp;AO1843)*IF(AP1843&lt;0.5,Riskregister!$K$12+(Riskregister!$L$12-Riskregister!$K$12)*SQRT(AP1843/2),Riskregister!$L$12-(Riskregister!$L$12-Riskregister!$K$12)*SQRT((1-AP1843)/2)))</f>
        <v>0</v>
      </c>
      <c r="AR1843" s="30">
        <f t="shared" ca="1" si="1129"/>
        <v>0.56149838376588757</v>
      </c>
      <c r="AS1843" s="30">
        <f t="shared" ca="1" si="1129"/>
        <v>0.39361070482747085</v>
      </c>
      <c r="AT1843" s="30">
        <f>IF(Riskregister!$E$13="",0,COUNTIF(BN$4:BN$53,"&lt;"&amp;AR1843)*IF(AS1843&lt;0.5,Riskregister!$K$13+(Riskregister!$L$13-Riskregister!$K$13)*SQRT(AS1843/2),Riskregister!$L$13-(Riskregister!$L$13-Riskregister!$K$13)*SQRT((1-AS1843)/2)))</f>
        <v>0</v>
      </c>
      <c r="AU1843" s="30">
        <f t="shared" ca="1" si="1130"/>
        <v>0.30356175955397269</v>
      </c>
      <c r="AV1843" s="30">
        <f t="shared" ca="1" si="1130"/>
        <v>0.20111667913255493</v>
      </c>
      <c r="AW1843" s="30">
        <f>IF(Riskregister!$E$14="",0,COUNTIF(BO$4:BO$53,"&lt;"&amp;AU1843)*IF(AV1843&lt;0.5,Riskregister!$K$14+(Riskregister!$L$14-Riskregister!$K$14)*SQRT(AV1843/2),Riskregister!$L$14-(Riskregister!$L$14-Riskregister!$K$14)*SQRT((1-AV1843)/2)))</f>
        <v>0</v>
      </c>
      <c r="AX1843" s="30">
        <f t="shared" ca="1" si="1131"/>
        <v>0.1978427176844274</v>
      </c>
      <c r="AY1843" s="30">
        <f t="shared" ca="1" si="1131"/>
        <v>0.88240229724346153</v>
      </c>
      <c r="AZ1843" s="30">
        <f>IF(Riskregister!$E$15="",0,COUNTIF(BP$4:BP$53,"&lt;"&amp;AX1843)*IF(AY1843&lt;0.5,Riskregister!$K$15+(Riskregister!$L$15-Riskregister!$K$15)*SQRT(AY1843/2),Riskregister!$L$15-(Riskregister!$L$15-Riskregister!$K$15)*SQRT((1-AY1843)/2)))</f>
        <v>0</v>
      </c>
      <c r="BA1843" s="30">
        <f t="shared" ca="1" si="1132"/>
        <v>0.91885604817769739</v>
      </c>
      <c r="BB1843" s="30">
        <f t="shared" ca="1" si="1132"/>
        <v>0.27221877831963426</v>
      </c>
      <c r="BC1843" s="30">
        <f>IF(Riskregister!$E$16="",0,COUNTIF(BQ$4:BQ$53,"&lt;"&amp;BA1843)*IF(BB1843&lt;0.5,Riskregister!$K$16+(Riskregister!$L$16-Riskregister!$K$16)*SQRT(BB1843/2),Riskregister!$L$16-(Riskregister!$L$16-Riskregister!$K$16)*SQRT((1-BB1843)/2)))</f>
        <v>0</v>
      </c>
      <c r="BD1843" s="30">
        <f t="shared" ca="1" si="1108"/>
        <v>7437469.5995506141</v>
      </c>
    </row>
    <row r="1844" spans="20:56" x14ac:dyDescent="0.35">
      <c r="T1844" s="30">
        <f t="shared" ref="T1844:U1863" ca="1" si="1133">RAND()</f>
        <v>0.80267189063928424</v>
      </c>
      <c r="U1844" s="30">
        <f t="shared" ca="1" si="1133"/>
        <v>0.46540800871529375</v>
      </c>
      <c r="V1844" s="30">
        <f ca="1">IF(Riskregister!$E$5="",0,COUNTIF(BF$4:BF$53,"&lt;"&amp;T1844)*IF(U1844&lt;0.5,Riskregister!$K$5+(Riskregister!$L$5-Riskregister!$K$5)*SQRT(U1844/2),Riskregister!$L$5-(Riskregister!$L$5-Riskregister!$K$5)*SQRT((1-U1844)/2)))</f>
        <v>1835386.5772436047</v>
      </c>
      <c r="W1844" s="30">
        <f t="shared" ref="W1844:X1863" ca="1" si="1134">RAND()</f>
        <v>0.3885294576956313</v>
      </c>
      <c r="X1844" s="30">
        <f t="shared" ca="1" si="1134"/>
        <v>0.81132125508199093</v>
      </c>
      <c r="Y1844" s="30">
        <f ca="1">IF(Riskregister!$E$6="",0,COUNTIF(BG$4:BG$53,"&lt;"&amp;W1844)*IF(X1844&lt;0.5,Riskregister!$K$6+(Riskregister!$L$6-Riskregister!$K$6)*SQRT(X1844/2),Riskregister!$L$6-(Riskregister!$L$6-Riskregister!$K$6)*SQRT((1-X1844)/2)))</f>
        <v>1447135.1279316302</v>
      </c>
      <c r="Z1844" s="30">
        <f t="shared" ref="Z1844:AA1863" ca="1" si="1135">RAND()</f>
        <v>0.88681161885851501</v>
      </c>
      <c r="AA1844" s="30">
        <f t="shared" ca="1" si="1135"/>
        <v>0.95557805880187274</v>
      </c>
      <c r="AB1844" s="30">
        <f ca="1">IF(Riskregister!$E$7="",0,COUNTIF(BH$4:BH$53,"&lt;"&amp;Z1844)*IF(AA1844&lt;0.5,Riskregister!$K$7+(Riskregister!$L$7-Riskregister!$K$7)*SQRT(AA1844/2),Riskregister!$L$7-(Riskregister!$L$7-Riskregister!$K$7)*SQRT((1-AA1844)/2)))</f>
        <v>3130544.6179143232</v>
      </c>
      <c r="AC1844" s="30">
        <f t="shared" ref="AC1844:AD1863" ca="1" si="1136">RAND()</f>
        <v>0.64772025422109947</v>
      </c>
      <c r="AD1844" s="30">
        <f t="shared" ca="1" si="1136"/>
        <v>0.14281868016567911</v>
      </c>
      <c r="AE1844" s="30">
        <f ca="1">IF(Riskregister!$E$8="",0,COUNTIF(BI$4:BI$53,"&lt;"&amp;AC1844)*IF(AD1844&lt;0.5,Riskregister!$K$8+(Riskregister!$L$8-Riskregister!$K$8)*SQRT(AD1844/2),Riskregister!$L$8-(Riskregister!$L$8-Riskregister!$K$8)*SQRT((1-AD1844)/2)))</f>
        <v>4667876.1792114843</v>
      </c>
      <c r="AF1844" s="30">
        <f t="shared" ref="AF1844:AG1863" ca="1" si="1137">RAND()</f>
        <v>0.19121885135251571</v>
      </c>
      <c r="AG1844" s="30">
        <f t="shared" ca="1" si="1137"/>
        <v>0.71886326136919854</v>
      </c>
      <c r="AH1844" s="30">
        <f>IF(Riskregister!$E$9="",0,COUNTIF(BJ$4:BJ$53,"&lt;"&amp;AF1844)*IF(AG1844&lt;0.5,Riskregister!$K$9+(Riskregister!$L$9-Riskregister!$K$9)*SQRT(AG1844/2),Riskregister!$L$9-(Riskregister!$L$9-Riskregister!$K$9)*SQRT((1-AG1844)/2)))</f>
        <v>0</v>
      </c>
      <c r="AI1844" s="30">
        <f t="shared" ref="AI1844:AJ1863" ca="1" si="1138">RAND()</f>
        <v>4.612286083072592E-2</v>
      </c>
      <c r="AJ1844" s="30">
        <f t="shared" ca="1" si="1138"/>
        <v>0.42141724613793285</v>
      </c>
      <c r="AK1844" s="30">
        <f>IF(Riskregister!$E$10="",0,COUNTIF(BK$4:BK$53,"&lt;"&amp;AI1844)*IF(AJ1844&lt;0.5,Riskregister!$K$10+(Riskregister!$L$10-Riskregister!$K$10)*SQRT(AJ1844/2),Riskregister!$L$10-(Riskregister!$L$10-Riskregister!$K$10)*SQRT((1-AJ1844)/2)))</f>
        <v>0</v>
      </c>
      <c r="AL1844" s="30">
        <f t="shared" ref="AL1844:AM1863" ca="1" si="1139">RAND()</f>
        <v>3.154738205240093E-2</v>
      </c>
      <c r="AM1844" s="30">
        <f t="shared" ca="1" si="1139"/>
        <v>0.79151352136605169</v>
      </c>
      <c r="AN1844" s="30">
        <f>IF(Riskregister!$E$11="",0,COUNTIF(BL$4:BL$53,"&lt;"&amp;AL1844)*IF(AM1844&lt;0.5,Riskregister!$K$11+(Riskregister!$L$11-Riskregister!$K$11)*SQRT(AM1844/2),Riskregister!$L$11-(Riskregister!$L$11-Riskregister!$K$11)*SQRT((1-AM1844)/2)))</f>
        <v>0</v>
      </c>
      <c r="AO1844" s="30">
        <f t="shared" ref="AO1844:AP1863" ca="1" si="1140">RAND()</f>
        <v>0.81014291928613413</v>
      </c>
      <c r="AP1844" s="30">
        <f t="shared" ca="1" si="1140"/>
        <v>0.52284303692741363</v>
      </c>
      <c r="AQ1844" s="30">
        <f>IF(Riskregister!$E$12="",0,COUNTIF(BM$4:BM$53,"&lt;"&amp;AO1844)*IF(AP1844&lt;0.5,Riskregister!$K$12+(Riskregister!$L$12-Riskregister!$K$12)*SQRT(AP1844/2),Riskregister!$L$12-(Riskregister!$L$12-Riskregister!$K$12)*SQRT((1-AP1844)/2)))</f>
        <v>0</v>
      </c>
      <c r="AR1844" s="30">
        <f t="shared" ref="AR1844:AS1863" ca="1" si="1141">RAND()</f>
        <v>0.32653554299256971</v>
      </c>
      <c r="AS1844" s="30">
        <f t="shared" ca="1" si="1141"/>
        <v>0.96397992037672098</v>
      </c>
      <c r="AT1844" s="30">
        <f>IF(Riskregister!$E$13="",0,COUNTIF(BN$4:BN$53,"&lt;"&amp;AR1844)*IF(AS1844&lt;0.5,Riskregister!$K$13+(Riskregister!$L$13-Riskregister!$K$13)*SQRT(AS1844/2),Riskregister!$L$13-(Riskregister!$L$13-Riskregister!$K$13)*SQRT((1-AS1844)/2)))</f>
        <v>0</v>
      </c>
      <c r="AU1844" s="30">
        <f t="shared" ref="AU1844:AV1863" ca="1" si="1142">RAND()</f>
        <v>0.25881855219505379</v>
      </c>
      <c r="AV1844" s="30">
        <f t="shared" ca="1" si="1142"/>
        <v>0.65075490250194934</v>
      </c>
      <c r="AW1844" s="30">
        <f>IF(Riskregister!$E$14="",0,COUNTIF(BO$4:BO$53,"&lt;"&amp;AU1844)*IF(AV1844&lt;0.5,Riskregister!$K$14+(Riskregister!$L$14-Riskregister!$K$14)*SQRT(AV1844/2),Riskregister!$L$14-(Riskregister!$L$14-Riskregister!$K$14)*SQRT((1-AV1844)/2)))</f>
        <v>0</v>
      </c>
      <c r="AX1844" s="30">
        <f t="shared" ref="AX1844:AY1863" ca="1" si="1143">RAND()</f>
        <v>0.46195440110134189</v>
      </c>
      <c r="AY1844" s="30">
        <f t="shared" ca="1" si="1143"/>
        <v>0.23985276471663219</v>
      </c>
      <c r="AZ1844" s="30">
        <f>IF(Riskregister!$E$15="",0,COUNTIF(BP$4:BP$53,"&lt;"&amp;AX1844)*IF(AY1844&lt;0.5,Riskregister!$K$15+(Riskregister!$L$15-Riskregister!$K$15)*SQRT(AY1844/2),Riskregister!$L$15-(Riskregister!$L$15-Riskregister!$K$15)*SQRT((1-AY1844)/2)))</f>
        <v>0</v>
      </c>
      <c r="BA1844" s="30">
        <f t="shared" ref="BA1844:BB1863" ca="1" si="1144">RAND()</f>
        <v>0.13240060489821803</v>
      </c>
      <c r="BB1844" s="30">
        <f t="shared" ca="1" si="1144"/>
        <v>0.59783757750904554</v>
      </c>
      <c r="BC1844" s="30">
        <f>IF(Riskregister!$E$16="",0,COUNTIF(BQ$4:BQ$53,"&lt;"&amp;BA1844)*IF(BB1844&lt;0.5,Riskregister!$K$16+(Riskregister!$L$16-Riskregister!$K$16)*SQRT(BB1844/2),Riskregister!$L$16-(Riskregister!$L$16-Riskregister!$K$16)*SQRT((1-BB1844)/2)))</f>
        <v>0</v>
      </c>
      <c r="BD1844" s="30">
        <f t="shared" ca="1" si="1108"/>
        <v>11080942.502301043</v>
      </c>
    </row>
    <row r="1845" spans="20:56" x14ac:dyDescent="0.35">
      <c r="T1845" s="30">
        <f t="shared" ca="1" si="1133"/>
        <v>0.68971613885141347</v>
      </c>
      <c r="U1845" s="30">
        <f t="shared" ca="1" si="1133"/>
        <v>0.69736958581344333</v>
      </c>
      <c r="V1845" s="30">
        <f ca="1">IF(Riskregister!$E$5="",0,COUNTIF(BF$4:BF$53,"&lt;"&amp;T1845)*IF(U1845&lt;0.5,Riskregister!$K$5+(Riskregister!$L$5-Riskregister!$K$5)*SQRT(U1845/2),Riskregister!$L$5-(Riskregister!$L$5-Riskregister!$K$5)*SQRT((1-U1845)/2)))</f>
        <v>1699813.4027402254</v>
      </c>
      <c r="W1845" s="30">
        <f t="shared" ca="1" si="1134"/>
        <v>0.76997197810758955</v>
      </c>
      <c r="X1845" s="30">
        <f t="shared" ca="1" si="1134"/>
        <v>1.7892837319550492E-2</v>
      </c>
      <c r="Y1845" s="30">
        <f ca="1">IF(Riskregister!$E$6="",0,COUNTIF(BG$4:BG$53,"&lt;"&amp;W1845)*IF(X1845&lt;0.5,Riskregister!$K$6+(Riskregister!$L$6-Riskregister!$K$6)*SQRT(X1845/2),Riskregister!$L$6-(Riskregister!$L$6-Riskregister!$K$6)*SQRT((1-X1845)/2)))</f>
        <v>1110761.752795808</v>
      </c>
      <c r="Z1845" s="30">
        <f t="shared" ca="1" si="1135"/>
        <v>0.95952614572341688</v>
      </c>
      <c r="AA1845" s="30">
        <f t="shared" ca="1" si="1135"/>
        <v>0.46026046563950651</v>
      </c>
      <c r="AB1845" s="30">
        <f ca="1">IF(Riskregister!$E$7="",0,COUNTIF(BH$4:BH$53,"&lt;"&amp;Z1845)*IF(AA1845&lt;0.5,Riskregister!$K$7+(Riskregister!$L$7-Riskregister!$K$7)*SQRT(AA1845/2),Riskregister!$L$7-(Riskregister!$L$7-Riskregister!$K$7)*SQRT((1-AA1845)/2)))</f>
        <v>2396917.804335318</v>
      </c>
      <c r="AC1845" s="30">
        <f t="shared" ca="1" si="1136"/>
        <v>0.78525795704309653</v>
      </c>
      <c r="AD1845" s="30">
        <f t="shared" ca="1" si="1136"/>
        <v>0.50296890822458751</v>
      </c>
      <c r="AE1845" s="30">
        <f ca="1">IF(Riskregister!$E$8="",0,COUNTIF(BI$4:BI$53,"&lt;"&amp;AC1845)*IF(AD1845&lt;0.5,Riskregister!$K$8+(Riskregister!$L$8-Riskregister!$K$8)*SQRT(AD1845/2),Riskregister!$L$8-(Riskregister!$L$8-Riskregister!$K$8)*SQRT((1-AD1845)/2)))</f>
        <v>10627949.2885201</v>
      </c>
      <c r="AF1845" s="30">
        <f t="shared" ca="1" si="1137"/>
        <v>0.87240930257198601</v>
      </c>
      <c r="AG1845" s="30">
        <f t="shared" ca="1" si="1137"/>
        <v>0.74679037519714886</v>
      </c>
      <c r="AH1845" s="30">
        <f>IF(Riskregister!$E$9="",0,COUNTIF(BJ$4:BJ$53,"&lt;"&amp;AF1845)*IF(AG1845&lt;0.5,Riskregister!$K$9+(Riskregister!$L$9-Riskregister!$K$9)*SQRT(AG1845/2),Riskregister!$L$9-(Riskregister!$L$9-Riskregister!$K$9)*SQRT((1-AG1845)/2)))</f>
        <v>0</v>
      </c>
      <c r="AI1845" s="30">
        <f t="shared" ca="1" si="1138"/>
        <v>0.79636719247222221</v>
      </c>
      <c r="AJ1845" s="30">
        <f t="shared" ca="1" si="1138"/>
        <v>0.21841063456733689</v>
      </c>
      <c r="AK1845" s="30">
        <f>IF(Riskregister!$E$10="",0,COUNTIF(BK$4:BK$53,"&lt;"&amp;AI1845)*IF(AJ1845&lt;0.5,Riskregister!$K$10+(Riskregister!$L$10-Riskregister!$K$10)*SQRT(AJ1845/2),Riskregister!$L$10-(Riskregister!$L$10-Riskregister!$K$10)*SQRT((1-AJ1845)/2)))</f>
        <v>0</v>
      </c>
      <c r="AL1845" s="30">
        <f t="shared" ca="1" si="1139"/>
        <v>0.50726734752303004</v>
      </c>
      <c r="AM1845" s="30">
        <f t="shared" ca="1" si="1139"/>
        <v>0.43319366131026105</v>
      </c>
      <c r="AN1845" s="30">
        <f>IF(Riskregister!$E$11="",0,COUNTIF(BL$4:BL$53,"&lt;"&amp;AL1845)*IF(AM1845&lt;0.5,Riskregister!$K$11+(Riskregister!$L$11-Riskregister!$K$11)*SQRT(AM1845/2),Riskregister!$L$11-(Riskregister!$L$11-Riskregister!$K$11)*SQRT((1-AM1845)/2)))</f>
        <v>0</v>
      </c>
      <c r="AO1845" s="30">
        <f t="shared" ca="1" si="1140"/>
        <v>0.305102931910471</v>
      </c>
      <c r="AP1845" s="30">
        <f t="shared" ca="1" si="1140"/>
        <v>0.57850948354669951</v>
      </c>
      <c r="AQ1845" s="30">
        <f>IF(Riskregister!$E$12="",0,COUNTIF(BM$4:BM$53,"&lt;"&amp;AO1845)*IF(AP1845&lt;0.5,Riskregister!$K$12+(Riskregister!$L$12-Riskregister!$K$12)*SQRT(AP1845/2),Riskregister!$L$12-(Riskregister!$L$12-Riskregister!$K$12)*SQRT((1-AP1845)/2)))</f>
        <v>0</v>
      </c>
      <c r="AR1845" s="30">
        <f t="shared" ca="1" si="1141"/>
        <v>0.8162232829077124</v>
      </c>
      <c r="AS1845" s="30">
        <f t="shared" ca="1" si="1141"/>
        <v>0.28144885880589143</v>
      </c>
      <c r="AT1845" s="30">
        <f>IF(Riskregister!$E$13="",0,COUNTIF(BN$4:BN$53,"&lt;"&amp;AR1845)*IF(AS1845&lt;0.5,Riskregister!$K$13+(Riskregister!$L$13-Riskregister!$K$13)*SQRT(AS1845/2),Riskregister!$L$13-(Riskregister!$L$13-Riskregister!$K$13)*SQRT((1-AS1845)/2)))</f>
        <v>0</v>
      </c>
      <c r="AU1845" s="30">
        <f t="shared" ca="1" si="1142"/>
        <v>0.67202768411748814</v>
      </c>
      <c r="AV1845" s="30">
        <f t="shared" ca="1" si="1142"/>
        <v>0.20936987142067809</v>
      </c>
      <c r="AW1845" s="30">
        <f>IF(Riskregister!$E$14="",0,COUNTIF(BO$4:BO$53,"&lt;"&amp;AU1845)*IF(AV1845&lt;0.5,Riskregister!$K$14+(Riskregister!$L$14-Riskregister!$K$14)*SQRT(AV1845/2),Riskregister!$L$14-(Riskregister!$L$14-Riskregister!$K$14)*SQRT((1-AV1845)/2)))</f>
        <v>0</v>
      </c>
      <c r="AX1845" s="30">
        <f t="shared" ca="1" si="1143"/>
        <v>0.41218077049687951</v>
      </c>
      <c r="AY1845" s="30">
        <f t="shared" ca="1" si="1143"/>
        <v>0.73583908136702991</v>
      </c>
      <c r="AZ1845" s="30">
        <f>IF(Riskregister!$E$15="",0,COUNTIF(BP$4:BP$53,"&lt;"&amp;AX1845)*IF(AY1845&lt;0.5,Riskregister!$K$15+(Riskregister!$L$15-Riskregister!$K$15)*SQRT(AY1845/2),Riskregister!$L$15-(Riskregister!$L$15-Riskregister!$K$15)*SQRT((1-AY1845)/2)))</f>
        <v>0</v>
      </c>
      <c r="BA1845" s="30">
        <f t="shared" ca="1" si="1144"/>
        <v>0.61541449572125995</v>
      </c>
      <c r="BB1845" s="30">
        <f t="shared" ca="1" si="1144"/>
        <v>0.91963613347097806</v>
      </c>
      <c r="BC1845" s="30">
        <f>IF(Riskregister!$E$16="",0,COUNTIF(BQ$4:BQ$53,"&lt;"&amp;BA1845)*IF(BB1845&lt;0.5,Riskregister!$K$16+(Riskregister!$L$16-Riskregister!$K$16)*SQRT(BB1845/2),Riskregister!$L$16-(Riskregister!$L$16-Riskregister!$K$16)*SQRT((1-BB1845)/2)))</f>
        <v>0</v>
      </c>
      <c r="BD1845" s="30">
        <f t="shared" ca="1" si="1108"/>
        <v>15835442.248391451</v>
      </c>
    </row>
    <row r="1846" spans="20:56" x14ac:dyDescent="0.35">
      <c r="T1846" s="30">
        <f t="shared" ca="1" si="1133"/>
        <v>0.62773516428998111</v>
      </c>
      <c r="U1846" s="30">
        <f t="shared" ca="1" si="1133"/>
        <v>0.79636760699803755</v>
      </c>
      <c r="V1846" s="30">
        <f ca="1">IF(Riskregister!$E$5="",0,COUNTIF(BF$4:BF$53,"&lt;"&amp;T1846)*IF(U1846&lt;0.5,Riskregister!$K$5+(Riskregister!$L$5-Riskregister!$K$5)*SQRT(U1846/2),Riskregister!$L$5-(Riskregister!$L$5-Riskregister!$K$5)*SQRT((1-U1846)/2)))</f>
        <v>1825644.294306064</v>
      </c>
      <c r="W1846" s="30">
        <f t="shared" ca="1" si="1134"/>
        <v>0.55629215918203379</v>
      </c>
      <c r="X1846" s="30">
        <f t="shared" ca="1" si="1134"/>
        <v>0.88419095709157747</v>
      </c>
      <c r="Y1846" s="30">
        <f ca="1">IF(Riskregister!$E$6="",0,COUNTIF(BG$4:BG$53,"&lt;"&amp;W1846)*IF(X1846&lt;0.5,Riskregister!$K$6+(Riskregister!$L$6-Riskregister!$K$6)*SQRT(X1846/2),Riskregister!$L$6-(Riskregister!$L$6-Riskregister!$K$6)*SQRT((1-X1846)/2)))</f>
        <v>3133719.0998027385</v>
      </c>
      <c r="Z1846" s="30">
        <f t="shared" ca="1" si="1135"/>
        <v>0.93745553558716643</v>
      </c>
      <c r="AA1846" s="30">
        <f t="shared" ca="1" si="1135"/>
        <v>0.14277170442662179</v>
      </c>
      <c r="AB1846" s="30">
        <f ca="1">IF(Riskregister!$E$7="",0,COUNTIF(BH$4:BH$53,"&lt;"&amp;Z1846)*IF(AA1846&lt;0.5,Riskregister!$K$7+(Riskregister!$L$7-Riskregister!$K$7)*SQRT(AA1846/2),Riskregister!$L$7-(Riskregister!$L$7-Riskregister!$K$7)*SQRT((1-AA1846)/2)))</f>
        <v>1435134.5836899942</v>
      </c>
      <c r="AC1846" s="30">
        <f t="shared" ca="1" si="1136"/>
        <v>0.49195110764116845</v>
      </c>
      <c r="AD1846" s="30">
        <f t="shared" ca="1" si="1136"/>
        <v>0.29725778299851791</v>
      </c>
      <c r="AE1846" s="30">
        <f ca="1">IF(Riskregister!$E$8="",0,COUNTIF(BI$4:BI$53,"&lt;"&amp;AC1846)*IF(AD1846&lt;0.5,Riskregister!$K$8+(Riskregister!$L$8-Riskregister!$K$8)*SQRT(AD1846/2),Riskregister!$L$8-(Riskregister!$L$8-Riskregister!$K$8)*SQRT((1-AD1846)/2)))</f>
        <v>6335890.9038875736</v>
      </c>
      <c r="AF1846" s="30">
        <f t="shared" ca="1" si="1137"/>
        <v>0.94540498811840901</v>
      </c>
      <c r="AG1846" s="30">
        <f t="shared" ca="1" si="1137"/>
        <v>0.34608735944363667</v>
      </c>
      <c r="AH1846" s="30">
        <f>IF(Riskregister!$E$9="",0,COUNTIF(BJ$4:BJ$53,"&lt;"&amp;AF1846)*IF(AG1846&lt;0.5,Riskregister!$K$9+(Riskregister!$L$9-Riskregister!$K$9)*SQRT(AG1846/2),Riskregister!$L$9-(Riskregister!$L$9-Riskregister!$K$9)*SQRT((1-AG1846)/2)))</f>
        <v>0</v>
      </c>
      <c r="AI1846" s="30">
        <f t="shared" ca="1" si="1138"/>
        <v>0.97959792457695627</v>
      </c>
      <c r="AJ1846" s="30">
        <f t="shared" ca="1" si="1138"/>
        <v>0.93542995197004342</v>
      </c>
      <c r="AK1846" s="30">
        <f>IF(Riskregister!$E$10="",0,COUNTIF(BK$4:BK$53,"&lt;"&amp;AI1846)*IF(AJ1846&lt;0.5,Riskregister!$K$10+(Riskregister!$L$10-Riskregister!$K$10)*SQRT(AJ1846/2),Riskregister!$L$10-(Riskregister!$L$10-Riskregister!$K$10)*SQRT((1-AJ1846)/2)))</f>
        <v>0</v>
      </c>
      <c r="AL1846" s="30">
        <f t="shared" ca="1" si="1139"/>
        <v>0.98332963334803269</v>
      </c>
      <c r="AM1846" s="30">
        <f t="shared" ca="1" si="1139"/>
        <v>0.93858915513404928</v>
      </c>
      <c r="AN1846" s="30">
        <f>IF(Riskregister!$E$11="",0,COUNTIF(BL$4:BL$53,"&lt;"&amp;AL1846)*IF(AM1846&lt;0.5,Riskregister!$K$11+(Riskregister!$L$11-Riskregister!$K$11)*SQRT(AM1846/2),Riskregister!$L$11-(Riskregister!$L$11-Riskregister!$K$11)*SQRT((1-AM1846)/2)))</f>
        <v>0</v>
      </c>
      <c r="AO1846" s="30">
        <f t="shared" ca="1" si="1140"/>
        <v>0.825910920421843</v>
      </c>
      <c r="AP1846" s="30">
        <f t="shared" ca="1" si="1140"/>
        <v>0.78940351351118498</v>
      </c>
      <c r="AQ1846" s="30">
        <f>IF(Riskregister!$E$12="",0,COUNTIF(BM$4:BM$53,"&lt;"&amp;AO1846)*IF(AP1846&lt;0.5,Riskregister!$K$12+(Riskregister!$L$12-Riskregister!$K$12)*SQRT(AP1846/2),Riskregister!$L$12-(Riskregister!$L$12-Riskregister!$K$12)*SQRT((1-AP1846)/2)))</f>
        <v>0</v>
      </c>
      <c r="AR1846" s="30">
        <f t="shared" ca="1" si="1141"/>
        <v>0.15814877924163884</v>
      </c>
      <c r="AS1846" s="30">
        <f t="shared" ca="1" si="1141"/>
        <v>0.77547693863855416</v>
      </c>
      <c r="AT1846" s="30">
        <f>IF(Riskregister!$E$13="",0,COUNTIF(BN$4:BN$53,"&lt;"&amp;AR1846)*IF(AS1846&lt;0.5,Riskregister!$K$13+(Riskregister!$L$13-Riskregister!$K$13)*SQRT(AS1846/2),Riskregister!$L$13-(Riskregister!$L$13-Riskregister!$K$13)*SQRT((1-AS1846)/2)))</f>
        <v>0</v>
      </c>
      <c r="AU1846" s="30">
        <f t="shared" ca="1" si="1142"/>
        <v>0.34440210316059949</v>
      </c>
      <c r="AV1846" s="30">
        <f t="shared" ca="1" si="1142"/>
        <v>0.2277110089498865</v>
      </c>
      <c r="AW1846" s="30">
        <f>IF(Riskregister!$E$14="",0,COUNTIF(BO$4:BO$53,"&lt;"&amp;AU1846)*IF(AV1846&lt;0.5,Riskregister!$K$14+(Riskregister!$L$14-Riskregister!$K$14)*SQRT(AV1846/2),Riskregister!$L$14-(Riskregister!$L$14-Riskregister!$K$14)*SQRT((1-AV1846)/2)))</f>
        <v>0</v>
      </c>
      <c r="AX1846" s="30">
        <f t="shared" ca="1" si="1143"/>
        <v>9.3971074535292298E-2</v>
      </c>
      <c r="AY1846" s="30">
        <f t="shared" ca="1" si="1143"/>
        <v>0.28226769601871071</v>
      </c>
      <c r="AZ1846" s="30">
        <f>IF(Riskregister!$E$15="",0,COUNTIF(BP$4:BP$53,"&lt;"&amp;AX1846)*IF(AY1846&lt;0.5,Riskregister!$K$15+(Riskregister!$L$15-Riskregister!$K$15)*SQRT(AY1846/2),Riskregister!$L$15-(Riskregister!$L$15-Riskregister!$K$15)*SQRT((1-AY1846)/2)))</f>
        <v>0</v>
      </c>
      <c r="BA1846" s="30">
        <f t="shared" ca="1" si="1144"/>
        <v>0.91234586183443867</v>
      </c>
      <c r="BB1846" s="30">
        <f t="shared" ca="1" si="1144"/>
        <v>0.30129860290366295</v>
      </c>
      <c r="BC1846" s="30">
        <f>IF(Riskregister!$E$16="",0,COUNTIF(BQ$4:BQ$53,"&lt;"&amp;BA1846)*IF(BB1846&lt;0.5,Riskregister!$K$16+(Riskregister!$L$16-Riskregister!$K$16)*SQRT(BB1846/2),Riskregister!$L$16-(Riskregister!$L$16-Riskregister!$K$16)*SQRT((1-BB1846)/2)))</f>
        <v>0</v>
      </c>
      <c r="BD1846" s="30">
        <f t="shared" ca="1" si="1108"/>
        <v>12730388.881686371</v>
      </c>
    </row>
    <row r="1847" spans="20:56" x14ac:dyDescent="0.35">
      <c r="T1847" s="30">
        <f t="shared" ca="1" si="1133"/>
        <v>0.37444153640503908</v>
      </c>
      <c r="U1847" s="30">
        <f t="shared" ca="1" si="1133"/>
        <v>0.65423860196058969</v>
      </c>
      <c r="V1847" s="30">
        <f ca="1">IF(Riskregister!$E$5="",0,COUNTIF(BF$4:BF$53,"&lt;"&amp;T1847)*IF(U1847&lt;0.5,Riskregister!$K$5+(Riskregister!$L$5-Riskregister!$K$5)*SQRT(U1847/2),Riskregister!$L$5-(Riskregister!$L$5-Riskregister!$K$5)*SQRT((1-U1847)/2)))</f>
        <v>1238684.5147660607</v>
      </c>
      <c r="W1847" s="30">
        <f t="shared" ca="1" si="1134"/>
        <v>0.12185933346985933</v>
      </c>
      <c r="X1847" s="30">
        <f t="shared" ca="1" si="1134"/>
        <v>0.58837170934040117</v>
      </c>
      <c r="Y1847" s="30">
        <f ca="1">IF(Riskregister!$E$6="",0,COUNTIF(BG$4:BG$53,"&lt;"&amp;W1847)*IF(X1847&lt;0.5,Riskregister!$K$6+(Riskregister!$L$6-Riskregister!$K$6)*SQRT(X1847/2),Riskregister!$L$6-(Riskregister!$L$6-Riskregister!$K$6)*SQRT((1-X1847)/2)))</f>
        <v>0</v>
      </c>
      <c r="Z1847" s="30">
        <f t="shared" ca="1" si="1135"/>
        <v>0.43377313044585586</v>
      </c>
      <c r="AA1847" s="30">
        <f t="shared" ca="1" si="1135"/>
        <v>0.16211489798208623</v>
      </c>
      <c r="AB1847" s="30">
        <f ca="1">IF(Riskregister!$E$7="",0,COUNTIF(BH$4:BH$53,"&lt;"&amp;Z1847)*IF(AA1847&lt;0.5,Riskregister!$K$7+(Riskregister!$L$7-Riskregister!$K$7)*SQRT(AA1847/2),Riskregister!$L$7-(Riskregister!$L$7-Riskregister!$K$7)*SQRT((1-AA1847)/2)))</f>
        <v>897882.38814209949</v>
      </c>
      <c r="AC1847" s="30">
        <f t="shared" ca="1" si="1136"/>
        <v>0.92183568590379095</v>
      </c>
      <c r="AD1847" s="30">
        <f t="shared" ca="1" si="1136"/>
        <v>0.81950608557054694</v>
      </c>
      <c r="AE1847" s="30">
        <f ca="1">IF(Riskregister!$E$8="",0,COUNTIF(BI$4:BI$53,"&lt;"&amp;AC1847)*IF(AD1847&lt;0.5,Riskregister!$K$8+(Riskregister!$L$8-Riskregister!$K$8)*SQRT(AD1847/2),Riskregister!$L$8-(Riskregister!$L$8-Riskregister!$K$8)*SQRT((1-AD1847)/2)))</f>
        <v>17940334.135255922</v>
      </c>
      <c r="AF1847" s="30">
        <f t="shared" ca="1" si="1137"/>
        <v>0.79284401939587335</v>
      </c>
      <c r="AG1847" s="30">
        <f t="shared" ca="1" si="1137"/>
        <v>0.75876023787746705</v>
      </c>
      <c r="AH1847" s="30">
        <f>IF(Riskregister!$E$9="",0,COUNTIF(BJ$4:BJ$53,"&lt;"&amp;AF1847)*IF(AG1847&lt;0.5,Riskregister!$K$9+(Riskregister!$L$9-Riskregister!$K$9)*SQRT(AG1847/2),Riskregister!$L$9-(Riskregister!$L$9-Riskregister!$K$9)*SQRT((1-AG1847)/2)))</f>
        <v>0</v>
      </c>
      <c r="AI1847" s="30">
        <f t="shared" ca="1" si="1138"/>
        <v>0.54481359386788031</v>
      </c>
      <c r="AJ1847" s="30">
        <f t="shared" ca="1" si="1138"/>
        <v>0.23938265201874753</v>
      </c>
      <c r="AK1847" s="30">
        <f>IF(Riskregister!$E$10="",0,COUNTIF(BK$4:BK$53,"&lt;"&amp;AI1847)*IF(AJ1847&lt;0.5,Riskregister!$K$10+(Riskregister!$L$10-Riskregister!$K$10)*SQRT(AJ1847/2),Riskregister!$L$10-(Riskregister!$L$10-Riskregister!$K$10)*SQRT((1-AJ1847)/2)))</f>
        <v>0</v>
      </c>
      <c r="AL1847" s="30">
        <f t="shared" ca="1" si="1139"/>
        <v>0.20977729410317092</v>
      </c>
      <c r="AM1847" s="30">
        <f t="shared" ca="1" si="1139"/>
        <v>0.64574642006966487</v>
      </c>
      <c r="AN1847" s="30">
        <f>IF(Riskregister!$E$11="",0,COUNTIF(BL$4:BL$53,"&lt;"&amp;AL1847)*IF(AM1847&lt;0.5,Riskregister!$K$11+(Riskregister!$L$11-Riskregister!$K$11)*SQRT(AM1847/2),Riskregister!$L$11-(Riskregister!$L$11-Riskregister!$K$11)*SQRT((1-AM1847)/2)))</f>
        <v>0</v>
      </c>
      <c r="AO1847" s="30">
        <f t="shared" ca="1" si="1140"/>
        <v>0.86079251806572255</v>
      </c>
      <c r="AP1847" s="30">
        <f t="shared" ca="1" si="1140"/>
        <v>0.32402922431758852</v>
      </c>
      <c r="AQ1847" s="30">
        <f>IF(Riskregister!$E$12="",0,COUNTIF(BM$4:BM$53,"&lt;"&amp;AO1847)*IF(AP1847&lt;0.5,Riskregister!$K$12+(Riskregister!$L$12-Riskregister!$K$12)*SQRT(AP1847/2),Riskregister!$L$12-(Riskregister!$L$12-Riskregister!$K$12)*SQRT((1-AP1847)/2)))</f>
        <v>0</v>
      </c>
      <c r="AR1847" s="30">
        <f t="shared" ca="1" si="1141"/>
        <v>0.62552222829128401</v>
      </c>
      <c r="AS1847" s="30">
        <f t="shared" ca="1" si="1141"/>
        <v>0.50540355987682817</v>
      </c>
      <c r="AT1847" s="30">
        <f>IF(Riskregister!$E$13="",0,COUNTIF(BN$4:BN$53,"&lt;"&amp;AR1847)*IF(AS1847&lt;0.5,Riskregister!$K$13+(Riskregister!$L$13-Riskregister!$K$13)*SQRT(AS1847/2),Riskregister!$L$13-(Riskregister!$L$13-Riskregister!$K$13)*SQRT((1-AS1847)/2)))</f>
        <v>0</v>
      </c>
      <c r="AU1847" s="30">
        <f t="shared" ca="1" si="1142"/>
        <v>0.85494283870711196</v>
      </c>
      <c r="AV1847" s="30">
        <f t="shared" ca="1" si="1142"/>
        <v>0.81935280725197046</v>
      </c>
      <c r="AW1847" s="30">
        <f>IF(Riskregister!$E$14="",0,COUNTIF(BO$4:BO$53,"&lt;"&amp;AU1847)*IF(AV1847&lt;0.5,Riskregister!$K$14+(Riskregister!$L$14-Riskregister!$K$14)*SQRT(AV1847/2),Riskregister!$L$14-(Riskregister!$L$14-Riskregister!$K$14)*SQRT((1-AV1847)/2)))</f>
        <v>0</v>
      </c>
      <c r="AX1847" s="30">
        <f t="shared" ca="1" si="1143"/>
        <v>0.74258381387866179</v>
      </c>
      <c r="AY1847" s="30">
        <f t="shared" ca="1" si="1143"/>
        <v>0.67942375023928758</v>
      </c>
      <c r="AZ1847" s="30">
        <f>IF(Riskregister!$E$15="",0,COUNTIF(BP$4:BP$53,"&lt;"&amp;AX1847)*IF(AY1847&lt;0.5,Riskregister!$K$15+(Riskregister!$L$15-Riskregister!$K$15)*SQRT(AY1847/2),Riskregister!$L$15-(Riskregister!$L$15-Riskregister!$K$15)*SQRT((1-AY1847)/2)))</f>
        <v>0</v>
      </c>
      <c r="BA1847" s="30">
        <f t="shared" ca="1" si="1144"/>
        <v>0.76054184878244169</v>
      </c>
      <c r="BB1847" s="30">
        <f t="shared" ca="1" si="1144"/>
        <v>1.7428272302098757E-2</v>
      </c>
      <c r="BC1847" s="30">
        <f>IF(Riskregister!$E$16="",0,COUNTIF(BQ$4:BQ$53,"&lt;"&amp;BA1847)*IF(BB1847&lt;0.5,Riskregister!$K$16+(Riskregister!$L$16-Riskregister!$K$16)*SQRT(BB1847/2),Riskregister!$L$16-(Riskregister!$L$16-Riskregister!$K$16)*SQRT((1-BB1847)/2)))</f>
        <v>0</v>
      </c>
      <c r="BD1847" s="30">
        <f t="shared" ca="1" si="1108"/>
        <v>20076901.038164083</v>
      </c>
    </row>
    <row r="1848" spans="20:56" x14ac:dyDescent="0.35">
      <c r="T1848" s="30">
        <f t="shared" ca="1" si="1133"/>
        <v>0.38631101047896044</v>
      </c>
      <c r="U1848" s="30">
        <f t="shared" ca="1" si="1133"/>
        <v>0.22142687884845069</v>
      </c>
      <c r="V1848" s="30">
        <f ca="1">IF(Riskregister!$E$5="",0,COUNTIF(BF$4:BF$53,"&lt;"&amp;T1848)*IF(U1848&lt;0.5,Riskregister!$K$5+(Riskregister!$L$5-Riskregister!$K$5)*SQRT(U1848/2),Riskregister!$L$5-(Riskregister!$L$5-Riskregister!$K$5)*SQRT((1-U1848)/2)))</f>
        <v>899193.99300374743</v>
      </c>
      <c r="W1848" s="30">
        <f t="shared" ca="1" si="1134"/>
        <v>0.80466047801640106</v>
      </c>
      <c r="X1848" s="30">
        <f t="shared" ca="1" si="1134"/>
        <v>0.92503891629425916</v>
      </c>
      <c r="Y1848" s="30">
        <f ca="1">IF(Riskregister!$E$6="",0,COUNTIF(BG$4:BG$53,"&lt;"&amp;W1848)*IF(X1848&lt;0.5,Riskregister!$K$6+(Riskregister!$L$6-Riskregister!$K$6)*SQRT(X1848/2),Riskregister!$L$6-(Riskregister!$L$6-Riskregister!$K$6)*SQRT((1-X1848)/2)))</f>
        <v>4954565.8316136301</v>
      </c>
      <c r="Z1848" s="30">
        <f t="shared" ca="1" si="1135"/>
        <v>0.75699710378023777</v>
      </c>
      <c r="AA1848" s="30">
        <f t="shared" ca="1" si="1135"/>
        <v>0.71876801735289009</v>
      </c>
      <c r="AB1848" s="30">
        <f ca="1">IF(Riskregister!$E$7="",0,COUNTIF(BH$4:BH$53,"&lt;"&amp;Z1848)*IF(AA1848&lt;0.5,Riskregister!$K$7+(Riskregister!$L$7-Riskregister!$K$7)*SQRT(AA1848/2),Riskregister!$L$7-(Riskregister!$L$7-Riskregister!$K$7)*SQRT((1-AA1848)/2)))</f>
        <v>2150033.6329307156</v>
      </c>
      <c r="AC1848" s="30">
        <f t="shared" ca="1" si="1136"/>
        <v>0.12508295395912405</v>
      </c>
      <c r="AD1848" s="30">
        <f t="shared" ca="1" si="1136"/>
        <v>0.89894426980975062</v>
      </c>
      <c r="AE1848" s="30">
        <f ca="1">IF(Riskregister!$E$8="",0,COUNTIF(BI$4:BI$53,"&lt;"&amp;AC1848)*IF(AD1848&lt;0.5,Riskregister!$K$8+(Riskregister!$L$8-Riskregister!$K$8)*SQRT(AD1848/2),Riskregister!$L$8-(Riskregister!$L$8-Riskregister!$K$8)*SQRT((1-AD1848)/2)))</f>
        <v>3943515.0072285435</v>
      </c>
      <c r="AF1848" s="30">
        <f t="shared" ca="1" si="1137"/>
        <v>0.16342447603108701</v>
      </c>
      <c r="AG1848" s="30">
        <f t="shared" ca="1" si="1137"/>
        <v>0.29951832130512801</v>
      </c>
      <c r="AH1848" s="30">
        <f>IF(Riskregister!$E$9="",0,COUNTIF(BJ$4:BJ$53,"&lt;"&amp;AF1848)*IF(AG1848&lt;0.5,Riskregister!$K$9+(Riskregister!$L$9-Riskregister!$K$9)*SQRT(AG1848/2),Riskregister!$L$9-(Riskregister!$L$9-Riskregister!$K$9)*SQRT((1-AG1848)/2)))</f>
        <v>0</v>
      </c>
      <c r="AI1848" s="30">
        <f t="shared" ca="1" si="1138"/>
        <v>0.42670446551155494</v>
      </c>
      <c r="AJ1848" s="30">
        <f t="shared" ca="1" si="1138"/>
        <v>8.2555754942959081E-2</v>
      </c>
      <c r="AK1848" s="30">
        <f>IF(Riskregister!$E$10="",0,COUNTIF(BK$4:BK$53,"&lt;"&amp;AI1848)*IF(AJ1848&lt;0.5,Riskregister!$K$10+(Riskregister!$L$10-Riskregister!$K$10)*SQRT(AJ1848/2),Riskregister!$L$10-(Riskregister!$L$10-Riskregister!$K$10)*SQRT((1-AJ1848)/2)))</f>
        <v>0</v>
      </c>
      <c r="AL1848" s="30">
        <f t="shared" ca="1" si="1139"/>
        <v>0.55832507633190642</v>
      </c>
      <c r="AM1848" s="30">
        <f t="shared" ca="1" si="1139"/>
        <v>5.994378705560377E-2</v>
      </c>
      <c r="AN1848" s="30">
        <f>IF(Riskregister!$E$11="",0,COUNTIF(BL$4:BL$53,"&lt;"&amp;AL1848)*IF(AM1848&lt;0.5,Riskregister!$K$11+(Riskregister!$L$11-Riskregister!$K$11)*SQRT(AM1848/2),Riskregister!$L$11-(Riskregister!$L$11-Riskregister!$K$11)*SQRT((1-AM1848)/2)))</f>
        <v>0</v>
      </c>
      <c r="AO1848" s="30">
        <f t="shared" ca="1" si="1140"/>
        <v>0.76571286864171761</v>
      </c>
      <c r="AP1848" s="30">
        <f t="shared" ca="1" si="1140"/>
        <v>0.22172522522829474</v>
      </c>
      <c r="AQ1848" s="30">
        <f>IF(Riskregister!$E$12="",0,COUNTIF(BM$4:BM$53,"&lt;"&amp;AO1848)*IF(AP1848&lt;0.5,Riskregister!$K$12+(Riskregister!$L$12-Riskregister!$K$12)*SQRT(AP1848/2),Riskregister!$L$12-(Riskregister!$L$12-Riskregister!$K$12)*SQRT((1-AP1848)/2)))</f>
        <v>0</v>
      </c>
      <c r="AR1848" s="30">
        <f t="shared" ca="1" si="1141"/>
        <v>0.5620012691564702</v>
      </c>
      <c r="AS1848" s="30">
        <f t="shared" ca="1" si="1141"/>
        <v>0.30229317072836337</v>
      </c>
      <c r="AT1848" s="30">
        <f>IF(Riskregister!$E$13="",0,COUNTIF(BN$4:BN$53,"&lt;"&amp;AR1848)*IF(AS1848&lt;0.5,Riskregister!$K$13+(Riskregister!$L$13-Riskregister!$K$13)*SQRT(AS1848/2),Riskregister!$L$13-(Riskregister!$L$13-Riskregister!$K$13)*SQRT((1-AS1848)/2)))</f>
        <v>0</v>
      </c>
      <c r="AU1848" s="30">
        <f t="shared" ca="1" si="1142"/>
        <v>0.92216811303449897</v>
      </c>
      <c r="AV1848" s="30">
        <f t="shared" ca="1" si="1142"/>
        <v>0.11255304810653921</v>
      </c>
      <c r="AW1848" s="30">
        <f>IF(Riskregister!$E$14="",0,COUNTIF(BO$4:BO$53,"&lt;"&amp;AU1848)*IF(AV1848&lt;0.5,Riskregister!$K$14+(Riskregister!$L$14-Riskregister!$K$14)*SQRT(AV1848/2),Riskregister!$L$14-(Riskregister!$L$14-Riskregister!$K$14)*SQRT((1-AV1848)/2)))</f>
        <v>0</v>
      </c>
      <c r="AX1848" s="30">
        <f t="shared" ca="1" si="1143"/>
        <v>0.49878655232750568</v>
      </c>
      <c r="AY1848" s="30">
        <f t="shared" ca="1" si="1143"/>
        <v>0.32984736698739314</v>
      </c>
      <c r="AZ1848" s="30">
        <f>IF(Riskregister!$E$15="",0,COUNTIF(BP$4:BP$53,"&lt;"&amp;AX1848)*IF(AY1848&lt;0.5,Riskregister!$K$15+(Riskregister!$L$15-Riskregister!$K$15)*SQRT(AY1848/2),Riskregister!$L$15-(Riskregister!$L$15-Riskregister!$K$15)*SQRT((1-AY1848)/2)))</f>
        <v>0</v>
      </c>
      <c r="BA1848" s="30">
        <f t="shared" ca="1" si="1144"/>
        <v>0.86311437294413085</v>
      </c>
      <c r="BB1848" s="30">
        <f t="shared" ca="1" si="1144"/>
        <v>0.9692686215058175</v>
      </c>
      <c r="BC1848" s="30">
        <f>IF(Riskregister!$E$16="",0,COUNTIF(BQ$4:BQ$53,"&lt;"&amp;BA1848)*IF(BB1848&lt;0.5,Riskregister!$K$16+(Riskregister!$L$16-Riskregister!$K$16)*SQRT(BB1848/2),Riskregister!$L$16-(Riskregister!$L$16-Riskregister!$K$16)*SQRT((1-BB1848)/2)))</f>
        <v>0</v>
      </c>
      <c r="BD1848" s="30">
        <f t="shared" ca="1" si="1108"/>
        <v>11947308.464776637</v>
      </c>
    </row>
    <row r="1849" spans="20:56" x14ac:dyDescent="0.35">
      <c r="T1849" s="30">
        <f t="shared" ca="1" si="1133"/>
        <v>0.11750815819801164</v>
      </c>
      <c r="U1849" s="30">
        <f t="shared" ca="1" si="1133"/>
        <v>3.6984639450185597E-2</v>
      </c>
      <c r="V1849" s="30">
        <f ca="1">IF(Riskregister!$E$5="",0,COUNTIF(BF$4:BF$53,"&lt;"&amp;T1849)*IF(U1849&lt;0.5,Riskregister!$K$5+(Riskregister!$L$5-Riskregister!$K$5)*SQRT(U1849/2),Riskregister!$L$5-(Riskregister!$L$5-Riskregister!$K$5)*SQRT((1-U1849)/2)))</f>
        <v>211193.91100698902</v>
      </c>
      <c r="W1849" s="30">
        <f t="shared" ca="1" si="1134"/>
        <v>0.40446059907343834</v>
      </c>
      <c r="X1849" s="30">
        <f t="shared" ca="1" si="1134"/>
        <v>0.5359921513417707</v>
      </c>
      <c r="Y1849" s="30">
        <f ca="1">IF(Riskregister!$E$6="",0,COUNTIF(BG$4:BG$53,"&lt;"&amp;W1849)*IF(X1849&lt;0.5,Riskregister!$K$6+(Riskregister!$L$6-Riskregister!$K$6)*SQRT(X1849/2),Riskregister!$L$6-(Riskregister!$L$6-Riskregister!$K$6)*SQRT((1-X1849)/2)))</f>
        <v>1132997.8576575883</v>
      </c>
      <c r="Z1849" s="30">
        <f t="shared" ca="1" si="1135"/>
        <v>0.74964724969948182</v>
      </c>
      <c r="AA1849" s="30">
        <f t="shared" ca="1" si="1135"/>
        <v>0.56339462116534123</v>
      </c>
      <c r="AB1849" s="30">
        <f ca="1">IF(Riskregister!$E$7="",0,COUNTIF(BH$4:BH$53,"&lt;"&amp;Z1849)*IF(AA1849&lt;0.5,Riskregister!$K$7+(Riskregister!$L$7-Riskregister!$K$7)*SQRT(AA1849/2),Riskregister!$L$7-(Riskregister!$L$7-Riskregister!$K$7)*SQRT((1-AA1849)/2)))</f>
        <v>1891759.5461720875</v>
      </c>
      <c r="AC1849" s="30">
        <f t="shared" ca="1" si="1136"/>
        <v>0.44556253494378117</v>
      </c>
      <c r="AD1849" s="30">
        <f t="shared" ca="1" si="1136"/>
        <v>0.51373357014883281</v>
      </c>
      <c r="AE1849" s="30">
        <f ca="1">IF(Riskregister!$E$8="",0,COUNTIF(BI$4:BI$53,"&lt;"&amp;AC1849)*IF(AD1849&lt;0.5,Riskregister!$K$8+(Riskregister!$L$8-Riskregister!$K$8)*SQRT(AD1849/2),Riskregister!$L$8-(Riskregister!$L$8-Riskregister!$K$8)*SQRT((1-AD1849)/2)))</f>
        <v>5364997.2091891281</v>
      </c>
      <c r="AF1849" s="30">
        <f t="shared" ca="1" si="1137"/>
        <v>0.82085047394562261</v>
      </c>
      <c r="AG1849" s="30">
        <f t="shared" ca="1" si="1137"/>
        <v>0.89661750106081028</v>
      </c>
      <c r="AH1849" s="30">
        <f>IF(Riskregister!$E$9="",0,COUNTIF(BJ$4:BJ$53,"&lt;"&amp;AF1849)*IF(AG1849&lt;0.5,Riskregister!$K$9+(Riskregister!$L$9-Riskregister!$K$9)*SQRT(AG1849/2),Riskregister!$L$9-(Riskregister!$L$9-Riskregister!$K$9)*SQRT((1-AG1849)/2)))</f>
        <v>0</v>
      </c>
      <c r="AI1849" s="30">
        <f t="shared" ca="1" si="1138"/>
        <v>0.46490681087553865</v>
      </c>
      <c r="AJ1849" s="30">
        <f t="shared" ca="1" si="1138"/>
        <v>0.35927630383865217</v>
      </c>
      <c r="AK1849" s="30">
        <f>IF(Riskregister!$E$10="",0,COUNTIF(BK$4:BK$53,"&lt;"&amp;AI1849)*IF(AJ1849&lt;0.5,Riskregister!$K$10+(Riskregister!$L$10-Riskregister!$K$10)*SQRT(AJ1849/2),Riskregister!$L$10-(Riskregister!$L$10-Riskregister!$K$10)*SQRT((1-AJ1849)/2)))</f>
        <v>0</v>
      </c>
      <c r="AL1849" s="30">
        <f t="shared" ca="1" si="1139"/>
        <v>0.98502956052581658</v>
      </c>
      <c r="AM1849" s="30">
        <f t="shared" ca="1" si="1139"/>
        <v>0.40441615019820654</v>
      </c>
      <c r="AN1849" s="30">
        <f>IF(Riskregister!$E$11="",0,COUNTIF(BL$4:BL$53,"&lt;"&amp;AL1849)*IF(AM1849&lt;0.5,Riskregister!$K$11+(Riskregister!$L$11-Riskregister!$K$11)*SQRT(AM1849/2),Riskregister!$L$11-(Riskregister!$L$11-Riskregister!$K$11)*SQRT((1-AM1849)/2)))</f>
        <v>0</v>
      </c>
      <c r="AO1849" s="30">
        <f t="shared" ca="1" si="1140"/>
        <v>0.73125822786425043</v>
      </c>
      <c r="AP1849" s="30">
        <f t="shared" ca="1" si="1140"/>
        <v>0.41387160850013671</v>
      </c>
      <c r="AQ1849" s="30">
        <f>IF(Riskregister!$E$12="",0,COUNTIF(BM$4:BM$53,"&lt;"&amp;AO1849)*IF(AP1849&lt;0.5,Riskregister!$K$12+(Riskregister!$L$12-Riskregister!$K$12)*SQRT(AP1849/2),Riskregister!$L$12-(Riskregister!$L$12-Riskregister!$K$12)*SQRT((1-AP1849)/2)))</f>
        <v>0</v>
      </c>
      <c r="AR1849" s="30">
        <f t="shared" ca="1" si="1141"/>
        <v>0.35653390128907103</v>
      </c>
      <c r="AS1849" s="30">
        <f t="shared" ca="1" si="1141"/>
        <v>0.94310483876726192</v>
      </c>
      <c r="AT1849" s="30">
        <f>IF(Riskregister!$E$13="",0,COUNTIF(BN$4:BN$53,"&lt;"&amp;AR1849)*IF(AS1849&lt;0.5,Riskregister!$K$13+(Riskregister!$L$13-Riskregister!$K$13)*SQRT(AS1849/2),Riskregister!$L$13-(Riskregister!$L$13-Riskregister!$K$13)*SQRT((1-AS1849)/2)))</f>
        <v>0</v>
      </c>
      <c r="AU1849" s="30">
        <f t="shared" ca="1" si="1142"/>
        <v>0.34843959681058645</v>
      </c>
      <c r="AV1849" s="30">
        <f t="shared" ca="1" si="1142"/>
        <v>0.3446992305574782</v>
      </c>
      <c r="AW1849" s="30">
        <f>IF(Riskregister!$E$14="",0,COUNTIF(BO$4:BO$53,"&lt;"&amp;AU1849)*IF(AV1849&lt;0.5,Riskregister!$K$14+(Riskregister!$L$14-Riskregister!$K$14)*SQRT(AV1849/2),Riskregister!$L$14-(Riskregister!$L$14-Riskregister!$K$14)*SQRT((1-AV1849)/2)))</f>
        <v>0</v>
      </c>
      <c r="AX1849" s="30">
        <f t="shared" ca="1" si="1143"/>
        <v>0.32962607422903278</v>
      </c>
      <c r="AY1849" s="30">
        <f t="shared" ca="1" si="1143"/>
        <v>0.67542169234725347</v>
      </c>
      <c r="AZ1849" s="30">
        <f>IF(Riskregister!$E$15="",0,COUNTIF(BP$4:BP$53,"&lt;"&amp;AX1849)*IF(AY1849&lt;0.5,Riskregister!$K$15+(Riskregister!$L$15-Riskregister!$K$15)*SQRT(AY1849/2),Riskregister!$L$15-(Riskregister!$L$15-Riskregister!$K$15)*SQRT((1-AY1849)/2)))</f>
        <v>0</v>
      </c>
      <c r="BA1849" s="30">
        <f t="shared" ca="1" si="1144"/>
        <v>3.8751149426545339E-2</v>
      </c>
      <c r="BB1849" s="30">
        <f t="shared" ca="1" si="1144"/>
        <v>0.81057176158956723</v>
      </c>
      <c r="BC1849" s="30">
        <f>IF(Riskregister!$E$16="",0,COUNTIF(BQ$4:BQ$53,"&lt;"&amp;BA1849)*IF(BB1849&lt;0.5,Riskregister!$K$16+(Riskregister!$L$16-Riskregister!$K$16)*SQRT(BB1849/2),Riskregister!$L$16-(Riskregister!$L$16-Riskregister!$K$16)*SQRT((1-BB1849)/2)))</f>
        <v>0</v>
      </c>
      <c r="BD1849" s="30">
        <f t="shared" ca="1" si="1108"/>
        <v>8600948.5240257941</v>
      </c>
    </row>
    <row r="1850" spans="20:56" x14ac:dyDescent="0.35">
      <c r="T1850" s="30">
        <f t="shared" ca="1" si="1133"/>
        <v>0.71681008991554862</v>
      </c>
      <c r="U1850" s="30">
        <f t="shared" ca="1" si="1133"/>
        <v>0.74746087327565403</v>
      </c>
      <c r="V1850" s="30">
        <f ca="1">IF(Riskregister!$E$5="",0,COUNTIF(BF$4:BF$53,"&lt;"&amp;T1850)*IF(U1850&lt;0.5,Riskregister!$K$5+(Riskregister!$L$5-Riskregister!$K$5)*SQRT(U1850/2),Riskregister!$L$5-(Riskregister!$L$5-Riskregister!$K$5)*SQRT((1-U1850)/2)))</f>
        <v>2200475.3508984223</v>
      </c>
      <c r="W1850" s="30">
        <f t="shared" ca="1" si="1134"/>
        <v>0.85576989718348384</v>
      </c>
      <c r="X1850" s="30">
        <f t="shared" ca="1" si="1134"/>
        <v>0.84096069060399825</v>
      </c>
      <c r="Y1850" s="30">
        <f ca="1">IF(Riskregister!$E$6="",0,COUNTIF(BG$4:BG$53,"&lt;"&amp;W1850)*IF(X1850&lt;0.5,Riskregister!$K$6+(Riskregister!$L$6-Riskregister!$K$6)*SQRT(X1850/2),Riskregister!$L$6-(Riskregister!$L$6-Riskregister!$K$6)*SQRT((1-X1850)/2)))</f>
        <v>4477241.6045236513</v>
      </c>
      <c r="Z1850" s="30">
        <f t="shared" ca="1" si="1135"/>
        <v>0.85976261256904796</v>
      </c>
      <c r="AA1850" s="30">
        <f t="shared" ca="1" si="1135"/>
        <v>0.26462462654151919</v>
      </c>
      <c r="AB1850" s="30">
        <f ca="1">IF(Riskregister!$E$7="",0,COUNTIF(BH$4:BH$53,"&lt;"&amp;Z1850)*IF(AA1850&lt;0.5,Riskregister!$K$7+(Riskregister!$L$7-Riskregister!$K$7)*SQRT(AA1850/2),Riskregister!$L$7-(Riskregister!$L$7-Riskregister!$K$7)*SQRT((1-AA1850)/2)))</f>
        <v>1595804.9259926891</v>
      </c>
      <c r="AC1850" s="30">
        <f t="shared" ca="1" si="1136"/>
        <v>0.24255045188712765</v>
      </c>
      <c r="AD1850" s="30">
        <f t="shared" ca="1" si="1136"/>
        <v>0.10842891304700086</v>
      </c>
      <c r="AE1850" s="30">
        <f ca="1">IF(Riskregister!$E$8="",0,COUNTIF(BI$4:BI$53,"&lt;"&amp;AC1850)*IF(AD1850&lt;0.5,Riskregister!$K$8+(Riskregister!$L$8-Riskregister!$K$8)*SQRT(AD1850/2),Riskregister!$L$8-(Riskregister!$L$8-Riskregister!$K$8)*SQRT((1-AD1850)/2)))</f>
        <v>2788695.8167859917</v>
      </c>
      <c r="AF1850" s="30">
        <f t="shared" ca="1" si="1137"/>
        <v>0.86212434188515219</v>
      </c>
      <c r="AG1850" s="30">
        <f t="shared" ca="1" si="1137"/>
        <v>0.3148122585745261</v>
      </c>
      <c r="AH1850" s="30">
        <f>IF(Riskregister!$E$9="",0,COUNTIF(BJ$4:BJ$53,"&lt;"&amp;AF1850)*IF(AG1850&lt;0.5,Riskregister!$K$9+(Riskregister!$L$9-Riskregister!$K$9)*SQRT(AG1850/2),Riskregister!$L$9-(Riskregister!$L$9-Riskregister!$K$9)*SQRT((1-AG1850)/2)))</f>
        <v>0</v>
      </c>
      <c r="AI1850" s="30">
        <f t="shared" ca="1" si="1138"/>
        <v>0.64609124902836967</v>
      </c>
      <c r="AJ1850" s="30">
        <f t="shared" ca="1" si="1138"/>
        <v>0.53016279317468151</v>
      </c>
      <c r="AK1850" s="30">
        <f>IF(Riskregister!$E$10="",0,COUNTIF(BK$4:BK$53,"&lt;"&amp;AI1850)*IF(AJ1850&lt;0.5,Riskregister!$K$10+(Riskregister!$L$10-Riskregister!$K$10)*SQRT(AJ1850/2),Riskregister!$L$10-(Riskregister!$L$10-Riskregister!$K$10)*SQRT((1-AJ1850)/2)))</f>
        <v>0</v>
      </c>
      <c r="AL1850" s="30">
        <f t="shared" ca="1" si="1139"/>
        <v>0.40980485797285571</v>
      </c>
      <c r="AM1850" s="30">
        <f t="shared" ca="1" si="1139"/>
        <v>0.57019605900896952</v>
      </c>
      <c r="AN1850" s="30">
        <f>IF(Riskregister!$E$11="",0,COUNTIF(BL$4:BL$53,"&lt;"&amp;AL1850)*IF(AM1850&lt;0.5,Riskregister!$K$11+(Riskregister!$L$11-Riskregister!$K$11)*SQRT(AM1850/2),Riskregister!$L$11-(Riskregister!$L$11-Riskregister!$K$11)*SQRT((1-AM1850)/2)))</f>
        <v>0</v>
      </c>
      <c r="AO1850" s="30">
        <f t="shared" ca="1" si="1140"/>
        <v>0.94976584702587163</v>
      </c>
      <c r="AP1850" s="30">
        <f t="shared" ca="1" si="1140"/>
        <v>0.60345141309846673</v>
      </c>
      <c r="AQ1850" s="30">
        <f>IF(Riskregister!$E$12="",0,COUNTIF(BM$4:BM$53,"&lt;"&amp;AO1850)*IF(AP1850&lt;0.5,Riskregister!$K$12+(Riskregister!$L$12-Riskregister!$K$12)*SQRT(AP1850/2),Riskregister!$L$12-(Riskregister!$L$12-Riskregister!$K$12)*SQRT((1-AP1850)/2)))</f>
        <v>0</v>
      </c>
      <c r="AR1850" s="30">
        <f t="shared" ca="1" si="1141"/>
        <v>0.59094794913315485</v>
      </c>
      <c r="AS1850" s="30">
        <f t="shared" ca="1" si="1141"/>
        <v>0.6406203782800578</v>
      </c>
      <c r="AT1850" s="30">
        <f>IF(Riskregister!$E$13="",0,COUNTIF(BN$4:BN$53,"&lt;"&amp;AR1850)*IF(AS1850&lt;0.5,Riskregister!$K$13+(Riskregister!$L$13-Riskregister!$K$13)*SQRT(AS1850/2),Riskregister!$L$13-(Riskregister!$L$13-Riskregister!$K$13)*SQRT((1-AS1850)/2)))</f>
        <v>0</v>
      </c>
      <c r="AU1850" s="30">
        <f t="shared" ca="1" si="1142"/>
        <v>0.79281172246617471</v>
      </c>
      <c r="AV1850" s="30">
        <f t="shared" ca="1" si="1142"/>
        <v>5.9819651717399114E-2</v>
      </c>
      <c r="AW1850" s="30">
        <f>IF(Riskregister!$E$14="",0,COUNTIF(BO$4:BO$53,"&lt;"&amp;AU1850)*IF(AV1850&lt;0.5,Riskregister!$K$14+(Riskregister!$L$14-Riskregister!$K$14)*SQRT(AV1850/2),Riskregister!$L$14-(Riskregister!$L$14-Riskregister!$K$14)*SQRT((1-AV1850)/2)))</f>
        <v>0</v>
      </c>
      <c r="AX1850" s="30">
        <f t="shared" ca="1" si="1143"/>
        <v>0.81259051785219494</v>
      </c>
      <c r="AY1850" s="30">
        <f t="shared" ca="1" si="1143"/>
        <v>0.36099428122303412</v>
      </c>
      <c r="AZ1850" s="30">
        <f>IF(Riskregister!$E$15="",0,COUNTIF(BP$4:BP$53,"&lt;"&amp;AX1850)*IF(AY1850&lt;0.5,Riskregister!$K$15+(Riskregister!$L$15-Riskregister!$K$15)*SQRT(AY1850/2),Riskregister!$L$15-(Riskregister!$L$15-Riskregister!$K$15)*SQRT((1-AY1850)/2)))</f>
        <v>0</v>
      </c>
      <c r="BA1850" s="30">
        <f t="shared" ca="1" si="1144"/>
        <v>0.59664668178461344</v>
      </c>
      <c r="BB1850" s="30">
        <f t="shared" ca="1" si="1144"/>
        <v>0.59853574143509358</v>
      </c>
      <c r="BC1850" s="30">
        <f>IF(Riskregister!$E$16="",0,COUNTIF(BQ$4:BQ$53,"&lt;"&amp;BA1850)*IF(BB1850&lt;0.5,Riskregister!$K$16+(Riskregister!$L$16-Riskregister!$K$16)*SQRT(BB1850/2),Riskregister!$L$16-(Riskregister!$L$16-Riskregister!$K$16)*SQRT((1-BB1850)/2)))</f>
        <v>0</v>
      </c>
      <c r="BD1850" s="30">
        <f t="shared" ca="1" si="1108"/>
        <v>11062217.698200755</v>
      </c>
    </row>
    <row r="1851" spans="20:56" x14ac:dyDescent="0.35">
      <c r="T1851" s="30">
        <f t="shared" ca="1" si="1133"/>
        <v>0.38606135431857513</v>
      </c>
      <c r="U1851" s="30">
        <f t="shared" ca="1" si="1133"/>
        <v>0.29191411008905221</v>
      </c>
      <c r="V1851" s="30">
        <f ca="1">IF(Riskregister!$E$5="",0,COUNTIF(BF$4:BF$53,"&lt;"&amp;T1851)*IF(U1851&lt;0.5,Riskregister!$K$5+(Riskregister!$L$5-Riskregister!$K$5)*SQRT(U1851/2),Riskregister!$L$5-(Riskregister!$L$5-Riskregister!$K$5)*SQRT((1-U1851)/2)))</f>
        <v>965758.40547551808</v>
      </c>
      <c r="W1851" s="30">
        <f t="shared" ca="1" si="1134"/>
        <v>0.77159664134317041</v>
      </c>
      <c r="X1851" s="30">
        <f t="shared" ca="1" si="1134"/>
        <v>0.52104073733663947</v>
      </c>
      <c r="Y1851" s="30">
        <f ca="1">IF(Riskregister!$E$6="",0,COUNTIF(BG$4:BG$53,"&lt;"&amp;W1851)*IF(X1851&lt;0.5,Riskregister!$K$6+(Riskregister!$L$6-Riskregister!$K$6)*SQRT(X1851/2),Riskregister!$L$6-(Riskregister!$L$6-Riskregister!$K$6)*SQRT((1-X1851)/2)))</f>
        <v>3357420.5689077582</v>
      </c>
      <c r="Z1851" s="30">
        <f t="shared" ca="1" si="1135"/>
        <v>0.63408688066242236</v>
      </c>
      <c r="AA1851" s="30">
        <f t="shared" ca="1" si="1135"/>
        <v>8.1320645247350165E-2</v>
      </c>
      <c r="AB1851" s="30">
        <f ca="1">IF(Riskregister!$E$7="",0,COUNTIF(BH$4:BH$53,"&lt;"&amp;Z1851)*IF(AA1851&lt;0.5,Riskregister!$K$7+(Riskregister!$L$7-Riskregister!$K$7)*SQRT(AA1851/2),Riskregister!$L$7-(Riskregister!$L$7-Riskregister!$K$7)*SQRT((1-AA1851)/2)))</f>
        <v>844027.9208188639</v>
      </c>
      <c r="AC1851" s="30">
        <f t="shared" ca="1" si="1136"/>
        <v>1.2425729127115703E-3</v>
      </c>
      <c r="AD1851" s="30">
        <f t="shared" ca="1" si="1136"/>
        <v>0.74616920405074327</v>
      </c>
      <c r="AE1851" s="30">
        <f ca="1">IF(Riskregister!$E$8="",0,COUNTIF(BI$4:BI$53,"&lt;"&amp;AC1851)*IF(AD1851&lt;0.5,Riskregister!$K$8+(Riskregister!$L$8-Riskregister!$K$8)*SQRT(AD1851/2),Riskregister!$L$8-(Riskregister!$L$8-Riskregister!$K$8)*SQRT((1-AD1851)/2)))</f>
        <v>0</v>
      </c>
      <c r="AF1851" s="30">
        <f t="shared" ca="1" si="1137"/>
        <v>0.20414844690907141</v>
      </c>
      <c r="AG1851" s="30">
        <f t="shared" ca="1" si="1137"/>
        <v>0.74192321277263384</v>
      </c>
      <c r="AH1851" s="30">
        <f>IF(Riskregister!$E$9="",0,COUNTIF(BJ$4:BJ$53,"&lt;"&amp;AF1851)*IF(AG1851&lt;0.5,Riskregister!$K$9+(Riskregister!$L$9-Riskregister!$K$9)*SQRT(AG1851/2),Riskregister!$L$9-(Riskregister!$L$9-Riskregister!$K$9)*SQRT((1-AG1851)/2)))</f>
        <v>0</v>
      </c>
      <c r="AI1851" s="30">
        <f t="shared" ca="1" si="1138"/>
        <v>0.27025707138268007</v>
      </c>
      <c r="AJ1851" s="30">
        <f t="shared" ca="1" si="1138"/>
        <v>0.92712756288360532</v>
      </c>
      <c r="AK1851" s="30">
        <f>IF(Riskregister!$E$10="",0,COUNTIF(BK$4:BK$53,"&lt;"&amp;AI1851)*IF(AJ1851&lt;0.5,Riskregister!$K$10+(Riskregister!$L$10-Riskregister!$K$10)*SQRT(AJ1851/2),Riskregister!$L$10-(Riskregister!$L$10-Riskregister!$K$10)*SQRT((1-AJ1851)/2)))</f>
        <v>0</v>
      </c>
      <c r="AL1851" s="30">
        <f t="shared" ca="1" si="1139"/>
        <v>0.2814642661837734</v>
      </c>
      <c r="AM1851" s="30">
        <f t="shared" ca="1" si="1139"/>
        <v>0.45420162366382222</v>
      </c>
      <c r="AN1851" s="30">
        <f>IF(Riskregister!$E$11="",0,COUNTIF(BL$4:BL$53,"&lt;"&amp;AL1851)*IF(AM1851&lt;0.5,Riskregister!$K$11+(Riskregister!$L$11-Riskregister!$K$11)*SQRT(AM1851/2),Riskregister!$L$11-(Riskregister!$L$11-Riskregister!$K$11)*SQRT((1-AM1851)/2)))</f>
        <v>0</v>
      </c>
      <c r="AO1851" s="30">
        <f t="shared" ca="1" si="1140"/>
        <v>0.33205706164716031</v>
      </c>
      <c r="AP1851" s="30">
        <f t="shared" ca="1" si="1140"/>
        <v>0.44969731612379149</v>
      </c>
      <c r="AQ1851" s="30">
        <f>IF(Riskregister!$E$12="",0,COUNTIF(BM$4:BM$53,"&lt;"&amp;AO1851)*IF(AP1851&lt;0.5,Riskregister!$K$12+(Riskregister!$L$12-Riskregister!$K$12)*SQRT(AP1851/2),Riskregister!$L$12-(Riskregister!$L$12-Riskregister!$K$12)*SQRT((1-AP1851)/2)))</f>
        <v>0</v>
      </c>
      <c r="AR1851" s="30">
        <f t="shared" ca="1" si="1141"/>
        <v>0.8106252081180666</v>
      </c>
      <c r="AS1851" s="30">
        <f t="shared" ca="1" si="1141"/>
        <v>0.37913990562335098</v>
      </c>
      <c r="AT1851" s="30">
        <f>IF(Riskregister!$E$13="",0,COUNTIF(BN$4:BN$53,"&lt;"&amp;AR1851)*IF(AS1851&lt;0.5,Riskregister!$K$13+(Riskregister!$L$13-Riskregister!$K$13)*SQRT(AS1851/2),Riskregister!$L$13-(Riskregister!$L$13-Riskregister!$K$13)*SQRT((1-AS1851)/2)))</f>
        <v>0</v>
      </c>
      <c r="AU1851" s="30">
        <f t="shared" ca="1" si="1142"/>
        <v>0.48671671334734556</v>
      </c>
      <c r="AV1851" s="30">
        <f t="shared" ca="1" si="1142"/>
        <v>7.3678167071096423E-2</v>
      </c>
      <c r="AW1851" s="30">
        <f>IF(Riskregister!$E$14="",0,COUNTIF(BO$4:BO$53,"&lt;"&amp;AU1851)*IF(AV1851&lt;0.5,Riskregister!$K$14+(Riskregister!$L$14-Riskregister!$K$14)*SQRT(AV1851/2),Riskregister!$L$14-(Riskregister!$L$14-Riskregister!$K$14)*SQRT((1-AV1851)/2)))</f>
        <v>0</v>
      </c>
      <c r="AX1851" s="30">
        <f t="shared" ca="1" si="1143"/>
        <v>0.11008692122379071</v>
      </c>
      <c r="AY1851" s="30">
        <f t="shared" ca="1" si="1143"/>
        <v>0.17567125322810595</v>
      </c>
      <c r="AZ1851" s="30">
        <f>IF(Riskregister!$E$15="",0,COUNTIF(BP$4:BP$53,"&lt;"&amp;AX1851)*IF(AY1851&lt;0.5,Riskregister!$K$15+(Riskregister!$L$15-Riskregister!$K$15)*SQRT(AY1851/2),Riskregister!$L$15-(Riskregister!$L$15-Riskregister!$K$15)*SQRT((1-AY1851)/2)))</f>
        <v>0</v>
      </c>
      <c r="BA1851" s="30">
        <f t="shared" ca="1" si="1144"/>
        <v>0.25373110919378283</v>
      </c>
      <c r="BB1851" s="30">
        <f t="shared" ca="1" si="1144"/>
        <v>8.6183230073925587E-2</v>
      </c>
      <c r="BC1851" s="30">
        <f>IF(Riskregister!$E$16="",0,COUNTIF(BQ$4:BQ$53,"&lt;"&amp;BA1851)*IF(BB1851&lt;0.5,Riskregister!$K$16+(Riskregister!$L$16-Riskregister!$K$16)*SQRT(BB1851/2),Riskregister!$L$16-(Riskregister!$L$16-Riskregister!$K$16)*SQRT((1-BB1851)/2)))</f>
        <v>0</v>
      </c>
      <c r="BD1851" s="30">
        <f t="shared" ca="1" si="1108"/>
        <v>5167206.8952021394</v>
      </c>
    </row>
    <row r="1852" spans="20:56" x14ac:dyDescent="0.35">
      <c r="T1852" s="30">
        <f t="shared" ca="1" si="1133"/>
        <v>9.1619999949535735E-2</v>
      </c>
      <c r="U1852" s="30">
        <f t="shared" ca="1" si="1133"/>
        <v>0.45709164138691294</v>
      </c>
      <c r="V1852" s="30">
        <f ca="1">IF(Riskregister!$E$5="",0,COUNTIF(BF$4:BF$53,"&lt;"&amp;T1852)*IF(U1852&lt;0.5,Riskregister!$K$5+(Riskregister!$L$5-Riskregister!$K$5)*SQRT(U1852/2),Riskregister!$L$5-(Riskregister!$L$5-Riskregister!$K$5)*SQRT((1-U1852)/2)))</f>
        <v>365129.09773069969</v>
      </c>
      <c r="W1852" s="30">
        <f t="shared" ca="1" si="1134"/>
        <v>0.52367413472838842</v>
      </c>
      <c r="X1852" s="30">
        <f t="shared" ca="1" si="1134"/>
        <v>0.82276588187986988</v>
      </c>
      <c r="Y1852" s="30">
        <f ca="1">IF(Riskregister!$E$6="",0,COUNTIF(BG$4:BG$53,"&lt;"&amp;W1852)*IF(X1852&lt;0.5,Riskregister!$K$6+(Riskregister!$L$6-Riskregister!$K$6)*SQRT(X1852/2),Riskregister!$L$6-(Riskregister!$L$6-Riskregister!$K$6)*SQRT((1-X1852)/2)))</f>
        <v>2928329.7683436181</v>
      </c>
      <c r="Z1852" s="30">
        <f t="shared" ca="1" si="1135"/>
        <v>0.38520972389571639</v>
      </c>
      <c r="AA1852" s="30">
        <f t="shared" ca="1" si="1135"/>
        <v>0.69465294161677471</v>
      </c>
      <c r="AB1852" s="30">
        <f ca="1">IF(Riskregister!$E$7="",0,COUNTIF(BH$4:BH$53,"&lt;"&amp;Z1852)*IF(AA1852&lt;0.5,Riskregister!$K$7+(Riskregister!$L$7-Riskregister!$K$7)*SQRT(AA1852/2),Riskregister!$L$7-(Riskregister!$L$7-Riskregister!$K$7)*SQRT((1-AA1852)/2)))</f>
        <v>1316214.4465190028</v>
      </c>
      <c r="AC1852" s="30">
        <f t="shared" ca="1" si="1136"/>
        <v>0.81872654575021209</v>
      </c>
      <c r="AD1852" s="30">
        <f t="shared" ca="1" si="1136"/>
        <v>0.68494622464118249</v>
      </c>
      <c r="AE1852" s="30">
        <f ca="1">IF(Riskregister!$E$8="",0,COUNTIF(BI$4:BI$53,"&lt;"&amp;AC1852)*IF(AD1852&lt;0.5,Riskregister!$K$8+(Riskregister!$L$8-Riskregister!$K$8)*SQRT(AD1852/2),Riskregister!$L$8-(Riskregister!$L$8-Riskregister!$K$8)*SQRT((1-AD1852)/2)))</f>
        <v>12538344.474487567</v>
      </c>
      <c r="AF1852" s="30">
        <f t="shared" ca="1" si="1137"/>
        <v>0.50935462619555283</v>
      </c>
      <c r="AG1852" s="30">
        <f t="shared" ca="1" si="1137"/>
        <v>9.3750382631347717E-2</v>
      </c>
      <c r="AH1852" s="30">
        <f>IF(Riskregister!$E$9="",0,COUNTIF(BJ$4:BJ$53,"&lt;"&amp;AF1852)*IF(AG1852&lt;0.5,Riskregister!$K$9+(Riskregister!$L$9-Riskregister!$K$9)*SQRT(AG1852/2),Riskregister!$L$9-(Riskregister!$L$9-Riskregister!$K$9)*SQRT((1-AG1852)/2)))</f>
        <v>0</v>
      </c>
      <c r="AI1852" s="30">
        <f t="shared" ca="1" si="1138"/>
        <v>0.17478131564312427</v>
      </c>
      <c r="AJ1852" s="30">
        <f t="shared" ca="1" si="1138"/>
        <v>0.86570201103981803</v>
      </c>
      <c r="AK1852" s="30">
        <f>IF(Riskregister!$E$10="",0,COUNTIF(BK$4:BK$53,"&lt;"&amp;AI1852)*IF(AJ1852&lt;0.5,Riskregister!$K$10+(Riskregister!$L$10-Riskregister!$K$10)*SQRT(AJ1852/2),Riskregister!$L$10-(Riskregister!$L$10-Riskregister!$K$10)*SQRT((1-AJ1852)/2)))</f>
        <v>0</v>
      </c>
      <c r="AL1852" s="30">
        <f t="shared" ca="1" si="1139"/>
        <v>0.36527361403701875</v>
      </c>
      <c r="AM1852" s="30">
        <f t="shared" ca="1" si="1139"/>
        <v>0.76954660135094666</v>
      </c>
      <c r="AN1852" s="30">
        <f>IF(Riskregister!$E$11="",0,COUNTIF(BL$4:BL$53,"&lt;"&amp;AL1852)*IF(AM1852&lt;0.5,Riskregister!$K$11+(Riskregister!$L$11-Riskregister!$K$11)*SQRT(AM1852/2),Riskregister!$L$11-(Riskregister!$L$11-Riskregister!$K$11)*SQRT((1-AM1852)/2)))</f>
        <v>0</v>
      </c>
      <c r="AO1852" s="30">
        <f t="shared" ca="1" si="1140"/>
        <v>4.9417240228999626E-2</v>
      </c>
      <c r="AP1852" s="30">
        <f t="shared" ca="1" si="1140"/>
        <v>0.56292123624532542</v>
      </c>
      <c r="AQ1852" s="30">
        <f>IF(Riskregister!$E$12="",0,COUNTIF(BM$4:BM$53,"&lt;"&amp;AO1852)*IF(AP1852&lt;0.5,Riskregister!$K$12+(Riskregister!$L$12-Riskregister!$K$12)*SQRT(AP1852/2),Riskregister!$L$12-(Riskregister!$L$12-Riskregister!$K$12)*SQRT((1-AP1852)/2)))</f>
        <v>0</v>
      </c>
      <c r="AR1852" s="30">
        <f t="shared" ca="1" si="1141"/>
        <v>0.65816187458024444</v>
      </c>
      <c r="AS1852" s="30">
        <f t="shared" ca="1" si="1141"/>
        <v>0.49746445890214386</v>
      </c>
      <c r="AT1852" s="30">
        <f>IF(Riskregister!$E$13="",0,COUNTIF(BN$4:BN$53,"&lt;"&amp;AR1852)*IF(AS1852&lt;0.5,Riskregister!$K$13+(Riskregister!$L$13-Riskregister!$K$13)*SQRT(AS1852/2),Riskregister!$L$13-(Riskregister!$L$13-Riskregister!$K$13)*SQRT((1-AS1852)/2)))</f>
        <v>0</v>
      </c>
      <c r="AU1852" s="30">
        <f t="shared" ca="1" si="1142"/>
        <v>0.32332914417878089</v>
      </c>
      <c r="AV1852" s="30">
        <f t="shared" ca="1" si="1142"/>
        <v>0.35117354089466957</v>
      </c>
      <c r="AW1852" s="30">
        <f>IF(Riskregister!$E$14="",0,COUNTIF(BO$4:BO$53,"&lt;"&amp;AU1852)*IF(AV1852&lt;0.5,Riskregister!$K$14+(Riskregister!$L$14-Riskregister!$K$14)*SQRT(AV1852/2),Riskregister!$L$14-(Riskregister!$L$14-Riskregister!$K$14)*SQRT((1-AV1852)/2)))</f>
        <v>0</v>
      </c>
      <c r="AX1852" s="30">
        <f t="shared" ca="1" si="1143"/>
        <v>0.44227829817810493</v>
      </c>
      <c r="AY1852" s="30">
        <f t="shared" ca="1" si="1143"/>
        <v>0.49123184962001432</v>
      </c>
      <c r="AZ1852" s="30">
        <f>IF(Riskregister!$E$15="",0,COUNTIF(BP$4:BP$53,"&lt;"&amp;AX1852)*IF(AY1852&lt;0.5,Riskregister!$K$15+(Riskregister!$L$15-Riskregister!$K$15)*SQRT(AY1852/2),Riskregister!$L$15-(Riskregister!$L$15-Riskregister!$K$15)*SQRT((1-AY1852)/2)))</f>
        <v>0</v>
      </c>
      <c r="BA1852" s="30">
        <f t="shared" ca="1" si="1144"/>
        <v>0.65938761829909542</v>
      </c>
      <c r="BB1852" s="30">
        <f t="shared" ca="1" si="1144"/>
        <v>0.67477522710981974</v>
      </c>
      <c r="BC1852" s="30">
        <f>IF(Riskregister!$E$16="",0,COUNTIF(BQ$4:BQ$53,"&lt;"&amp;BA1852)*IF(BB1852&lt;0.5,Riskregister!$K$16+(Riskregister!$L$16-Riskregister!$K$16)*SQRT(BB1852/2),Riskregister!$L$16-(Riskregister!$L$16-Riskregister!$K$16)*SQRT((1-BB1852)/2)))</f>
        <v>0</v>
      </c>
      <c r="BD1852" s="30">
        <f t="shared" ca="1" si="1108"/>
        <v>17148017.787080888</v>
      </c>
    </row>
    <row r="1853" spans="20:56" x14ac:dyDescent="0.35">
      <c r="T1853" s="30">
        <f t="shared" ca="1" si="1133"/>
        <v>0.93573102425442611</v>
      </c>
      <c r="U1853" s="30">
        <f t="shared" ca="1" si="1133"/>
        <v>0.46432228128105679</v>
      </c>
      <c r="V1853" s="30">
        <f ca="1">IF(Riskregister!$E$5="",0,COUNTIF(BF$4:BF$53,"&lt;"&amp;T1853)*IF(U1853&lt;0.5,Riskregister!$K$5+(Riskregister!$L$5-Riskregister!$K$5)*SQRT(U1853/2),Riskregister!$L$5-(Riskregister!$L$5-Riskregister!$K$5)*SQRT((1-U1853)/2)))</f>
        <v>2567767.7417858252</v>
      </c>
      <c r="W1853" s="30">
        <f t="shared" ca="1" si="1134"/>
        <v>0.79875653318251549</v>
      </c>
      <c r="X1853" s="30">
        <f t="shared" ca="1" si="1134"/>
        <v>0.34637866768925207</v>
      </c>
      <c r="Y1853" s="30">
        <f ca="1">IF(Riskregister!$E$6="",0,COUNTIF(BG$4:BG$53,"&lt;"&amp;W1853)*IF(X1853&lt;0.5,Riskregister!$K$6+(Riskregister!$L$6-Riskregister!$K$6)*SQRT(X1853/2),Riskregister!$L$6-(Riskregister!$L$6-Riskregister!$K$6)*SQRT((1-X1853)/2)))</f>
        <v>2847265.221309958</v>
      </c>
      <c r="Z1853" s="30">
        <f t="shared" ca="1" si="1135"/>
        <v>0.67106997867046247</v>
      </c>
      <c r="AA1853" s="30">
        <f t="shared" ca="1" si="1135"/>
        <v>0.78993435335841811</v>
      </c>
      <c r="AB1853" s="30">
        <f ca="1">IF(Riskregister!$E$7="",0,COUNTIF(BH$4:BH$53,"&lt;"&amp;Z1853)*IF(AA1853&lt;0.5,Riskregister!$K$7+(Riskregister!$L$7-Riskregister!$K$7)*SQRT(AA1853/2),Riskregister!$L$7-(Riskregister!$L$7-Riskregister!$K$7)*SQRT((1-AA1853)/2)))</f>
        <v>2005985.1878062678</v>
      </c>
      <c r="AC1853" s="30">
        <f t="shared" ca="1" si="1136"/>
        <v>0.66607597081290293</v>
      </c>
      <c r="AD1853" s="30">
        <f t="shared" ca="1" si="1136"/>
        <v>0.83365209008511154</v>
      </c>
      <c r="AE1853" s="30">
        <f ca="1">IF(Riskregister!$E$8="",0,COUNTIF(BI$4:BI$53,"&lt;"&amp;AC1853)*IF(AD1853&lt;0.5,Riskregister!$K$8+(Riskregister!$L$8-Riskregister!$K$8)*SQRT(AD1853/2),Riskregister!$L$8-(Riskregister!$L$8-Riskregister!$K$8)*SQRT((1-AD1853)/2)))</f>
        <v>10933574.790422246</v>
      </c>
      <c r="AF1853" s="30">
        <f t="shared" ca="1" si="1137"/>
        <v>0.60521197334571453</v>
      </c>
      <c r="AG1853" s="30">
        <f t="shared" ca="1" si="1137"/>
        <v>5.6494379731211741E-2</v>
      </c>
      <c r="AH1853" s="30">
        <f>IF(Riskregister!$E$9="",0,COUNTIF(BJ$4:BJ$53,"&lt;"&amp;AF1853)*IF(AG1853&lt;0.5,Riskregister!$K$9+(Riskregister!$L$9-Riskregister!$K$9)*SQRT(AG1853/2),Riskregister!$L$9-(Riskregister!$L$9-Riskregister!$K$9)*SQRT((1-AG1853)/2)))</f>
        <v>0</v>
      </c>
      <c r="AI1853" s="30">
        <f t="shared" ca="1" si="1138"/>
        <v>0.87910273465722044</v>
      </c>
      <c r="AJ1853" s="30">
        <f t="shared" ca="1" si="1138"/>
        <v>0.61225330110033749</v>
      </c>
      <c r="AK1853" s="30">
        <f>IF(Riskregister!$E$10="",0,COUNTIF(BK$4:BK$53,"&lt;"&amp;AI1853)*IF(AJ1853&lt;0.5,Riskregister!$K$10+(Riskregister!$L$10-Riskregister!$K$10)*SQRT(AJ1853/2),Riskregister!$L$10-(Riskregister!$L$10-Riskregister!$K$10)*SQRT((1-AJ1853)/2)))</f>
        <v>0</v>
      </c>
      <c r="AL1853" s="30">
        <f t="shared" ca="1" si="1139"/>
        <v>0.47445523071855811</v>
      </c>
      <c r="AM1853" s="30">
        <f t="shared" ca="1" si="1139"/>
        <v>7.4609668864913714E-2</v>
      </c>
      <c r="AN1853" s="30">
        <f>IF(Riskregister!$E$11="",0,COUNTIF(BL$4:BL$53,"&lt;"&amp;AL1853)*IF(AM1853&lt;0.5,Riskregister!$K$11+(Riskregister!$L$11-Riskregister!$K$11)*SQRT(AM1853/2),Riskregister!$L$11-(Riskregister!$L$11-Riskregister!$K$11)*SQRT((1-AM1853)/2)))</f>
        <v>0</v>
      </c>
      <c r="AO1853" s="30">
        <f t="shared" ca="1" si="1140"/>
        <v>0.99293657306686411</v>
      </c>
      <c r="AP1853" s="30">
        <f t="shared" ca="1" si="1140"/>
        <v>0.89127866656282062</v>
      </c>
      <c r="AQ1853" s="30">
        <f>IF(Riskregister!$E$12="",0,COUNTIF(BM$4:BM$53,"&lt;"&amp;AO1853)*IF(AP1853&lt;0.5,Riskregister!$K$12+(Riskregister!$L$12-Riskregister!$K$12)*SQRT(AP1853/2),Riskregister!$L$12-(Riskregister!$L$12-Riskregister!$K$12)*SQRT((1-AP1853)/2)))</f>
        <v>0</v>
      </c>
      <c r="AR1853" s="30">
        <f t="shared" ca="1" si="1141"/>
        <v>0.87256682287041465</v>
      </c>
      <c r="AS1853" s="30">
        <f t="shared" ca="1" si="1141"/>
        <v>0.71730718338044841</v>
      </c>
      <c r="AT1853" s="30">
        <f>IF(Riskregister!$E$13="",0,COUNTIF(BN$4:BN$53,"&lt;"&amp;AR1853)*IF(AS1853&lt;0.5,Riskregister!$K$13+(Riskregister!$L$13-Riskregister!$K$13)*SQRT(AS1853/2),Riskregister!$L$13-(Riskregister!$L$13-Riskregister!$K$13)*SQRT((1-AS1853)/2)))</f>
        <v>0</v>
      </c>
      <c r="AU1853" s="30">
        <f t="shared" ca="1" si="1142"/>
        <v>8.038548593919348E-2</v>
      </c>
      <c r="AV1853" s="30">
        <f t="shared" ca="1" si="1142"/>
        <v>0.53217625811828118</v>
      </c>
      <c r="AW1853" s="30">
        <f>IF(Riskregister!$E$14="",0,COUNTIF(BO$4:BO$53,"&lt;"&amp;AU1853)*IF(AV1853&lt;0.5,Riskregister!$K$14+(Riskregister!$L$14-Riskregister!$K$14)*SQRT(AV1853/2),Riskregister!$L$14-(Riskregister!$L$14-Riskregister!$K$14)*SQRT((1-AV1853)/2)))</f>
        <v>0</v>
      </c>
      <c r="AX1853" s="30">
        <f t="shared" ca="1" si="1143"/>
        <v>0.94516842637742449</v>
      </c>
      <c r="AY1853" s="30">
        <f t="shared" ca="1" si="1143"/>
        <v>0.60561699054896845</v>
      </c>
      <c r="AZ1853" s="30">
        <f>IF(Riskregister!$E$15="",0,COUNTIF(BP$4:BP$53,"&lt;"&amp;AX1853)*IF(AY1853&lt;0.5,Riskregister!$K$15+(Riskregister!$L$15-Riskregister!$K$15)*SQRT(AY1853/2),Riskregister!$L$15-(Riskregister!$L$15-Riskregister!$K$15)*SQRT((1-AY1853)/2)))</f>
        <v>0</v>
      </c>
      <c r="BA1853" s="30">
        <f t="shared" ca="1" si="1144"/>
        <v>0.77591713319238975</v>
      </c>
      <c r="BB1853" s="30">
        <f t="shared" ca="1" si="1144"/>
        <v>0.99540295004367285</v>
      </c>
      <c r="BC1853" s="30">
        <f>IF(Riskregister!$E$16="",0,COUNTIF(BQ$4:BQ$53,"&lt;"&amp;BA1853)*IF(BB1853&lt;0.5,Riskregister!$K$16+(Riskregister!$L$16-Riskregister!$K$16)*SQRT(BB1853/2),Riskregister!$L$16-(Riskregister!$L$16-Riskregister!$K$16)*SQRT((1-BB1853)/2)))</f>
        <v>0</v>
      </c>
      <c r="BD1853" s="30">
        <f t="shared" ca="1" si="1108"/>
        <v>18354592.941324297</v>
      </c>
    </row>
    <row r="1854" spans="20:56" x14ac:dyDescent="0.35">
      <c r="T1854" s="30">
        <f t="shared" ca="1" si="1133"/>
        <v>0.79708296360355957</v>
      </c>
      <c r="U1854" s="30">
        <f t="shared" ca="1" si="1133"/>
        <v>0.20677142478946064</v>
      </c>
      <c r="V1854" s="30">
        <f ca="1">IF(Riskregister!$E$5="",0,COUNTIF(BF$4:BF$53,"&lt;"&amp;T1854)*IF(U1854&lt;0.5,Riskregister!$K$5+(Riskregister!$L$5-Riskregister!$K$5)*SQRT(U1854/2),Riskregister!$L$5-(Riskregister!$L$5-Riskregister!$K$5)*SQRT((1-U1854)/2)))</f>
        <v>1473457.0954785934</v>
      </c>
      <c r="W1854" s="30">
        <f t="shared" ca="1" si="1134"/>
        <v>0.39533147024645998</v>
      </c>
      <c r="X1854" s="30">
        <f t="shared" ca="1" si="1134"/>
        <v>0.42359481307915237</v>
      </c>
      <c r="Y1854" s="30">
        <f ca="1">IF(Riskregister!$E$6="",0,COUNTIF(BG$4:BG$53,"&lt;"&amp;W1854)*IF(X1854&lt;0.5,Riskregister!$K$6+(Riskregister!$L$6-Riskregister!$K$6)*SQRT(X1854/2),Riskregister!$L$6-(Riskregister!$L$6-Riskregister!$K$6)*SQRT((1-X1854)/2)))</f>
        <v>1028386.1401473511</v>
      </c>
      <c r="Z1854" s="30">
        <f t="shared" ca="1" si="1135"/>
        <v>7.0824662140913097E-2</v>
      </c>
      <c r="AA1854" s="30">
        <f t="shared" ca="1" si="1135"/>
        <v>0.10272097902610955</v>
      </c>
      <c r="AB1854" s="30">
        <f ca="1">IF(Riskregister!$E$7="",0,COUNTIF(BH$4:BH$53,"&lt;"&amp;Z1854)*IF(AA1854&lt;0.5,Riskregister!$K$7+(Riskregister!$L$7-Riskregister!$K$7)*SQRT(AA1854/2),Riskregister!$L$7-(Riskregister!$L$7-Riskregister!$K$7)*SQRT((1-AA1854)/2)))</f>
        <v>387959.9539589443</v>
      </c>
      <c r="AC1854" s="30">
        <f t="shared" ca="1" si="1136"/>
        <v>0.62141186034119511</v>
      </c>
      <c r="AD1854" s="30">
        <f t="shared" ca="1" si="1136"/>
        <v>0.58852556792158339</v>
      </c>
      <c r="AE1854" s="30">
        <f ca="1">IF(Riskregister!$E$8="",0,COUNTIF(BI$4:BI$53,"&lt;"&amp;AC1854)*IF(AD1854&lt;0.5,Riskregister!$K$8+(Riskregister!$L$8-Riskregister!$K$8)*SQRT(AD1854/2),Riskregister!$L$8-(Riskregister!$L$8-Riskregister!$K$8)*SQRT((1-AD1854)/2)))</f>
        <v>8604484.702484481</v>
      </c>
      <c r="AF1854" s="30">
        <f t="shared" ca="1" si="1137"/>
        <v>0.65514262723924455</v>
      </c>
      <c r="AG1854" s="30">
        <f t="shared" ca="1" si="1137"/>
        <v>0.13430884858123715</v>
      </c>
      <c r="AH1854" s="30">
        <f>IF(Riskregister!$E$9="",0,COUNTIF(BJ$4:BJ$53,"&lt;"&amp;AF1854)*IF(AG1854&lt;0.5,Riskregister!$K$9+(Riskregister!$L$9-Riskregister!$K$9)*SQRT(AG1854/2),Riskregister!$L$9-(Riskregister!$L$9-Riskregister!$K$9)*SQRT((1-AG1854)/2)))</f>
        <v>0</v>
      </c>
      <c r="AI1854" s="30">
        <f t="shared" ca="1" si="1138"/>
        <v>0.26267394067026717</v>
      </c>
      <c r="AJ1854" s="30">
        <f t="shared" ca="1" si="1138"/>
        <v>0.32117882496095695</v>
      </c>
      <c r="AK1854" s="30">
        <f>IF(Riskregister!$E$10="",0,COUNTIF(BK$4:BK$53,"&lt;"&amp;AI1854)*IF(AJ1854&lt;0.5,Riskregister!$K$10+(Riskregister!$L$10-Riskregister!$K$10)*SQRT(AJ1854/2),Riskregister!$L$10-(Riskregister!$L$10-Riskregister!$K$10)*SQRT((1-AJ1854)/2)))</f>
        <v>0</v>
      </c>
      <c r="AL1854" s="30">
        <f t="shared" ca="1" si="1139"/>
        <v>0.65017600006160481</v>
      </c>
      <c r="AM1854" s="30">
        <f t="shared" ca="1" si="1139"/>
        <v>0.39768967411980949</v>
      </c>
      <c r="AN1854" s="30">
        <f>IF(Riskregister!$E$11="",0,COUNTIF(BL$4:BL$53,"&lt;"&amp;AL1854)*IF(AM1854&lt;0.5,Riskregister!$K$11+(Riskregister!$L$11-Riskregister!$K$11)*SQRT(AM1854/2),Riskregister!$L$11-(Riskregister!$L$11-Riskregister!$K$11)*SQRT((1-AM1854)/2)))</f>
        <v>0</v>
      </c>
      <c r="AO1854" s="30">
        <f t="shared" ca="1" si="1140"/>
        <v>0.56222023140064248</v>
      </c>
      <c r="AP1854" s="30">
        <f t="shared" ca="1" si="1140"/>
        <v>1.5734277730996338E-2</v>
      </c>
      <c r="AQ1854" s="30">
        <f>IF(Riskregister!$E$12="",0,COUNTIF(BM$4:BM$53,"&lt;"&amp;AO1854)*IF(AP1854&lt;0.5,Riskregister!$K$12+(Riskregister!$L$12-Riskregister!$K$12)*SQRT(AP1854/2),Riskregister!$L$12-(Riskregister!$L$12-Riskregister!$K$12)*SQRT((1-AP1854)/2)))</f>
        <v>0</v>
      </c>
      <c r="AR1854" s="30">
        <f t="shared" ca="1" si="1141"/>
        <v>5.1812486476251696E-2</v>
      </c>
      <c r="AS1854" s="30">
        <f t="shared" ca="1" si="1141"/>
        <v>0.34450426228493691</v>
      </c>
      <c r="AT1854" s="30">
        <f>IF(Riskregister!$E$13="",0,COUNTIF(BN$4:BN$53,"&lt;"&amp;AR1854)*IF(AS1854&lt;0.5,Riskregister!$K$13+(Riskregister!$L$13-Riskregister!$K$13)*SQRT(AS1854/2),Riskregister!$L$13-(Riskregister!$L$13-Riskregister!$K$13)*SQRT((1-AS1854)/2)))</f>
        <v>0</v>
      </c>
      <c r="AU1854" s="30">
        <f t="shared" ca="1" si="1142"/>
        <v>0.83850386260037202</v>
      </c>
      <c r="AV1854" s="30">
        <f t="shared" ca="1" si="1142"/>
        <v>0.82902249748138368</v>
      </c>
      <c r="AW1854" s="30">
        <f>IF(Riskregister!$E$14="",0,COUNTIF(BO$4:BO$53,"&lt;"&amp;AU1854)*IF(AV1854&lt;0.5,Riskregister!$K$14+(Riskregister!$L$14-Riskregister!$K$14)*SQRT(AV1854/2),Riskregister!$L$14-(Riskregister!$L$14-Riskregister!$K$14)*SQRT((1-AV1854)/2)))</f>
        <v>0</v>
      </c>
      <c r="AX1854" s="30">
        <f t="shared" ca="1" si="1143"/>
        <v>0.10478560251710556</v>
      </c>
      <c r="AY1854" s="30">
        <f t="shared" ca="1" si="1143"/>
        <v>0.65909324099037503</v>
      </c>
      <c r="AZ1854" s="30">
        <f>IF(Riskregister!$E$15="",0,COUNTIF(BP$4:BP$53,"&lt;"&amp;AX1854)*IF(AY1854&lt;0.5,Riskregister!$K$15+(Riskregister!$L$15-Riskregister!$K$15)*SQRT(AY1854/2),Riskregister!$L$15-(Riskregister!$L$15-Riskregister!$K$15)*SQRT((1-AY1854)/2)))</f>
        <v>0</v>
      </c>
      <c r="BA1854" s="30">
        <f t="shared" ca="1" si="1144"/>
        <v>1.2354207838580655E-2</v>
      </c>
      <c r="BB1854" s="30">
        <f t="shared" ca="1" si="1144"/>
        <v>0.78143115425548337</v>
      </c>
      <c r="BC1854" s="30">
        <f>IF(Riskregister!$E$16="",0,COUNTIF(BQ$4:BQ$53,"&lt;"&amp;BA1854)*IF(BB1854&lt;0.5,Riskregister!$K$16+(Riskregister!$L$16-Riskregister!$K$16)*SQRT(BB1854/2),Riskregister!$L$16-(Riskregister!$L$16-Riskregister!$K$16)*SQRT((1-BB1854)/2)))</f>
        <v>0</v>
      </c>
      <c r="BD1854" s="30">
        <f t="shared" ca="1" si="1108"/>
        <v>11494287.89206937</v>
      </c>
    </row>
    <row r="1855" spans="20:56" x14ac:dyDescent="0.35">
      <c r="T1855" s="30">
        <f t="shared" ca="1" si="1133"/>
        <v>0.35365541959928715</v>
      </c>
      <c r="U1855" s="30">
        <f t="shared" ca="1" si="1133"/>
        <v>0.8250406204526598</v>
      </c>
      <c r="V1855" s="30">
        <f ca="1">IF(Riskregister!$E$5="",0,COUNTIF(BF$4:BF$53,"&lt;"&amp;T1855)*IF(U1855&lt;0.5,Riskregister!$K$5+(Riskregister!$L$5-Riskregister!$K$5)*SQRT(U1855/2),Riskregister!$L$5-(Riskregister!$L$5-Riskregister!$K$5)*SQRT((1-U1855)/2)))</f>
        <v>1400710.9635708565</v>
      </c>
      <c r="W1855" s="30">
        <f t="shared" ca="1" si="1134"/>
        <v>0.3995326394752462</v>
      </c>
      <c r="X1855" s="30">
        <f t="shared" ca="1" si="1134"/>
        <v>0.32570799484632473</v>
      </c>
      <c r="Y1855" s="30">
        <f ca="1">IF(Riskregister!$E$6="",0,COUNTIF(BG$4:BG$53,"&lt;"&amp;W1855)*IF(X1855&lt;0.5,Riskregister!$K$6+(Riskregister!$L$6-Riskregister!$K$6)*SQRT(X1855/2),Riskregister!$L$6-(Riskregister!$L$6-Riskregister!$K$6)*SQRT((1-X1855)/2)))</f>
        <v>926393.11096061894</v>
      </c>
      <c r="Z1855" s="30">
        <f t="shared" ca="1" si="1135"/>
        <v>0.28194510332031264</v>
      </c>
      <c r="AA1855" s="30">
        <f t="shared" ca="1" si="1135"/>
        <v>0.64996538144620641</v>
      </c>
      <c r="AB1855" s="30">
        <f ca="1">IF(Riskregister!$E$7="",0,COUNTIF(BH$4:BH$53,"&lt;"&amp;Z1855)*IF(AA1855&lt;0.5,Riskregister!$K$7+(Riskregister!$L$7-Riskregister!$K$7)*SQRT(AA1855/2),Riskregister!$L$7-(Riskregister!$L$7-Riskregister!$K$7)*SQRT((1-AA1855)/2)))</f>
        <v>1267886.2727277295</v>
      </c>
      <c r="AC1855" s="30">
        <f t="shared" ca="1" si="1136"/>
        <v>5.0851949389011608E-2</v>
      </c>
      <c r="AD1855" s="30">
        <f t="shared" ca="1" si="1136"/>
        <v>0.18943093131211097</v>
      </c>
      <c r="AE1855" s="30">
        <f ca="1">IF(Riskregister!$E$8="",0,COUNTIF(BI$4:BI$53,"&lt;"&amp;AC1855)*IF(AD1855&lt;0.5,Riskregister!$K$8+(Riskregister!$L$8-Riskregister!$K$8)*SQRT(AD1855/2),Riskregister!$L$8-(Riskregister!$L$8-Riskregister!$K$8)*SQRT((1-AD1855)/2)))</f>
        <v>0</v>
      </c>
      <c r="AF1855" s="30">
        <f t="shared" ca="1" si="1137"/>
        <v>0.90520310672025828</v>
      </c>
      <c r="AG1855" s="30">
        <f t="shared" ca="1" si="1137"/>
        <v>0.22551166387634913</v>
      </c>
      <c r="AH1855" s="30">
        <f>IF(Riskregister!$E$9="",0,COUNTIF(BJ$4:BJ$53,"&lt;"&amp;AF1855)*IF(AG1855&lt;0.5,Riskregister!$K$9+(Riskregister!$L$9-Riskregister!$K$9)*SQRT(AG1855/2),Riskregister!$L$9-(Riskregister!$L$9-Riskregister!$K$9)*SQRT((1-AG1855)/2)))</f>
        <v>0</v>
      </c>
      <c r="AI1855" s="30">
        <f t="shared" ca="1" si="1138"/>
        <v>0.80933691484740478</v>
      </c>
      <c r="AJ1855" s="30">
        <f t="shared" ca="1" si="1138"/>
        <v>0.53084604717316219</v>
      </c>
      <c r="AK1855" s="30">
        <f>IF(Riskregister!$E$10="",0,COUNTIF(BK$4:BK$53,"&lt;"&amp;AI1855)*IF(AJ1855&lt;0.5,Riskregister!$K$10+(Riskregister!$L$10-Riskregister!$K$10)*SQRT(AJ1855/2),Riskregister!$L$10-(Riskregister!$L$10-Riskregister!$K$10)*SQRT((1-AJ1855)/2)))</f>
        <v>0</v>
      </c>
      <c r="AL1855" s="30">
        <f t="shared" ca="1" si="1139"/>
        <v>0.42172115105955088</v>
      </c>
      <c r="AM1855" s="30">
        <f t="shared" ca="1" si="1139"/>
        <v>0.41969917974732762</v>
      </c>
      <c r="AN1855" s="30">
        <f>IF(Riskregister!$E$11="",0,COUNTIF(BL$4:BL$53,"&lt;"&amp;AL1855)*IF(AM1855&lt;0.5,Riskregister!$K$11+(Riskregister!$L$11-Riskregister!$K$11)*SQRT(AM1855/2),Riskregister!$L$11-(Riskregister!$L$11-Riskregister!$K$11)*SQRT((1-AM1855)/2)))</f>
        <v>0</v>
      </c>
      <c r="AO1855" s="30">
        <f t="shared" ca="1" si="1140"/>
        <v>0.38983583753932272</v>
      </c>
      <c r="AP1855" s="30">
        <f t="shared" ca="1" si="1140"/>
        <v>0.64653242264036714</v>
      </c>
      <c r="AQ1855" s="30">
        <f>IF(Riskregister!$E$12="",0,COUNTIF(BM$4:BM$53,"&lt;"&amp;AO1855)*IF(AP1855&lt;0.5,Riskregister!$K$12+(Riskregister!$L$12-Riskregister!$K$12)*SQRT(AP1855/2),Riskregister!$L$12-(Riskregister!$L$12-Riskregister!$K$12)*SQRT((1-AP1855)/2)))</f>
        <v>0</v>
      </c>
      <c r="AR1855" s="30">
        <f t="shared" ca="1" si="1141"/>
        <v>0.32191675517966556</v>
      </c>
      <c r="AS1855" s="30">
        <f t="shared" ca="1" si="1141"/>
        <v>0.66937662028831746</v>
      </c>
      <c r="AT1855" s="30">
        <f>IF(Riskregister!$E$13="",0,COUNTIF(BN$4:BN$53,"&lt;"&amp;AR1855)*IF(AS1855&lt;0.5,Riskregister!$K$13+(Riskregister!$L$13-Riskregister!$K$13)*SQRT(AS1855/2),Riskregister!$L$13-(Riskregister!$L$13-Riskregister!$K$13)*SQRT((1-AS1855)/2)))</f>
        <v>0</v>
      </c>
      <c r="AU1855" s="30">
        <f t="shared" ca="1" si="1142"/>
        <v>0.6312123703347986</v>
      </c>
      <c r="AV1855" s="30">
        <f t="shared" ca="1" si="1142"/>
        <v>0.1590650397318718</v>
      </c>
      <c r="AW1855" s="30">
        <f>IF(Riskregister!$E$14="",0,COUNTIF(BO$4:BO$53,"&lt;"&amp;AU1855)*IF(AV1855&lt;0.5,Riskregister!$K$14+(Riskregister!$L$14-Riskregister!$K$14)*SQRT(AV1855/2),Riskregister!$L$14-(Riskregister!$L$14-Riskregister!$K$14)*SQRT((1-AV1855)/2)))</f>
        <v>0</v>
      </c>
      <c r="AX1855" s="30">
        <f t="shared" ca="1" si="1143"/>
        <v>0.21065929737450706</v>
      </c>
      <c r="AY1855" s="30">
        <f t="shared" ca="1" si="1143"/>
        <v>0.87630743075073758</v>
      </c>
      <c r="AZ1855" s="30">
        <f>IF(Riskregister!$E$15="",0,COUNTIF(BP$4:BP$53,"&lt;"&amp;AX1855)*IF(AY1855&lt;0.5,Riskregister!$K$15+(Riskregister!$L$15-Riskregister!$K$15)*SQRT(AY1855/2),Riskregister!$L$15-(Riskregister!$L$15-Riskregister!$K$15)*SQRT((1-AY1855)/2)))</f>
        <v>0</v>
      </c>
      <c r="BA1855" s="30">
        <f t="shared" ca="1" si="1144"/>
        <v>0.86419815331211558</v>
      </c>
      <c r="BB1855" s="30">
        <f t="shared" ca="1" si="1144"/>
        <v>0.47366231628041144</v>
      </c>
      <c r="BC1855" s="30">
        <f>IF(Riskregister!$E$16="",0,COUNTIF(BQ$4:BQ$53,"&lt;"&amp;BA1855)*IF(BB1855&lt;0.5,Riskregister!$K$16+(Riskregister!$L$16-Riskregister!$K$16)*SQRT(BB1855/2),Riskregister!$L$16-(Riskregister!$L$16-Riskregister!$K$16)*SQRT((1-BB1855)/2)))</f>
        <v>0</v>
      </c>
      <c r="BD1855" s="30">
        <f t="shared" ca="1" si="1108"/>
        <v>3594990.3472592048</v>
      </c>
    </row>
    <row r="1856" spans="20:56" x14ac:dyDescent="0.35">
      <c r="T1856" s="30">
        <f t="shared" ca="1" si="1133"/>
        <v>9.882189005515829E-2</v>
      </c>
      <c r="U1856" s="30">
        <f t="shared" ca="1" si="1133"/>
        <v>0.34369335711191484</v>
      </c>
      <c r="V1856" s="30">
        <f ca="1">IF(Riskregister!$E$5="",0,COUNTIF(BF$4:BF$53,"&lt;"&amp;T1856)*IF(U1856&lt;0.5,Riskregister!$K$5+(Riskregister!$L$5-Riskregister!$K$5)*SQRT(U1856/2),Riskregister!$L$5-(Riskregister!$L$5-Riskregister!$K$5)*SQRT((1-U1856)/2)))</f>
        <v>336544.77319823619</v>
      </c>
      <c r="W1856" s="30">
        <f t="shared" ca="1" si="1134"/>
        <v>0.61799512929380129</v>
      </c>
      <c r="X1856" s="30">
        <f t="shared" ca="1" si="1134"/>
        <v>0.67212381029970925</v>
      </c>
      <c r="Y1856" s="30">
        <f ca="1">IF(Riskregister!$E$6="",0,COUNTIF(BG$4:BG$53,"&lt;"&amp;W1856)*IF(X1856&lt;0.5,Riskregister!$K$6+(Riskregister!$L$6-Riskregister!$K$6)*SQRT(X1856/2),Riskregister!$L$6-(Riskregister!$L$6-Riskregister!$K$6)*SQRT((1-X1856)/2)))</f>
        <v>2542386.2962849573</v>
      </c>
      <c r="Z1856" s="30">
        <f t="shared" ca="1" si="1135"/>
        <v>0.33836418073480778</v>
      </c>
      <c r="AA1856" s="30">
        <f t="shared" ca="1" si="1135"/>
        <v>0.43519548653948581</v>
      </c>
      <c r="AB1856" s="30">
        <f ca="1">IF(Riskregister!$E$7="",0,COUNTIF(BH$4:BH$53,"&lt;"&amp;Z1856)*IF(AA1856&lt;0.5,Riskregister!$K$7+(Riskregister!$L$7-Riskregister!$K$7)*SQRT(AA1856/2),Riskregister!$L$7-(Riskregister!$L$7-Riskregister!$K$7)*SQRT((1-AA1856)/2)))</f>
        <v>1066329.032169987</v>
      </c>
      <c r="AC1856" s="30">
        <f t="shared" ca="1" si="1136"/>
        <v>0.82693873844385946</v>
      </c>
      <c r="AD1856" s="30">
        <f t="shared" ca="1" si="1136"/>
        <v>0.42128093351253693</v>
      </c>
      <c r="AE1856" s="30">
        <f ca="1">IF(Riskregister!$E$8="",0,COUNTIF(BI$4:BI$53,"&lt;"&amp;AC1856)*IF(AD1856&lt;0.5,Riskregister!$K$8+(Riskregister!$L$8-Riskregister!$K$8)*SQRT(AD1856/2),Riskregister!$L$8-(Riskregister!$L$8-Riskregister!$K$8)*SQRT((1-AD1856)/2)))</f>
        <v>9828369.8674973082</v>
      </c>
      <c r="AF1856" s="30">
        <f t="shared" ca="1" si="1137"/>
        <v>0.9341410019836548</v>
      </c>
      <c r="AG1856" s="30">
        <f t="shared" ca="1" si="1137"/>
        <v>0.77933032890372123</v>
      </c>
      <c r="AH1856" s="30">
        <f>IF(Riskregister!$E$9="",0,COUNTIF(BJ$4:BJ$53,"&lt;"&amp;AF1856)*IF(AG1856&lt;0.5,Riskregister!$K$9+(Riskregister!$L$9-Riskregister!$K$9)*SQRT(AG1856/2),Riskregister!$L$9-(Riskregister!$L$9-Riskregister!$K$9)*SQRT((1-AG1856)/2)))</f>
        <v>0</v>
      </c>
      <c r="AI1856" s="30">
        <f t="shared" ca="1" si="1138"/>
        <v>0.70725548273713823</v>
      </c>
      <c r="AJ1856" s="30">
        <f t="shared" ca="1" si="1138"/>
        <v>0.19990264280297554</v>
      </c>
      <c r="AK1856" s="30">
        <f>IF(Riskregister!$E$10="",0,COUNTIF(BK$4:BK$53,"&lt;"&amp;AI1856)*IF(AJ1856&lt;0.5,Riskregister!$K$10+(Riskregister!$L$10-Riskregister!$K$10)*SQRT(AJ1856/2),Riskregister!$L$10-(Riskregister!$L$10-Riskregister!$K$10)*SQRT((1-AJ1856)/2)))</f>
        <v>0</v>
      </c>
      <c r="AL1856" s="30">
        <f t="shared" ca="1" si="1139"/>
        <v>0.38539488439352787</v>
      </c>
      <c r="AM1856" s="30">
        <f t="shared" ca="1" si="1139"/>
        <v>0.41710185210076134</v>
      </c>
      <c r="AN1856" s="30">
        <f>IF(Riskregister!$E$11="",0,COUNTIF(BL$4:BL$53,"&lt;"&amp;AL1856)*IF(AM1856&lt;0.5,Riskregister!$K$11+(Riskregister!$L$11-Riskregister!$K$11)*SQRT(AM1856/2),Riskregister!$L$11-(Riskregister!$L$11-Riskregister!$K$11)*SQRT((1-AM1856)/2)))</f>
        <v>0</v>
      </c>
      <c r="AO1856" s="30">
        <f t="shared" ca="1" si="1140"/>
        <v>0.59809543315773539</v>
      </c>
      <c r="AP1856" s="30">
        <f t="shared" ca="1" si="1140"/>
        <v>0.32290215323957472</v>
      </c>
      <c r="AQ1856" s="30">
        <f>IF(Riskregister!$E$12="",0,COUNTIF(BM$4:BM$53,"&lt;"&amp;AO1856)*IF(AP1856&lt;0.5,Riskregister!$K$12+(Riskregister!$L$12-Riskregister!$K$12)*SQRT(AP1856/2),Riskregister!$L$12-(Riskregister!$L$12-Riskregister!$K$12)*SQRT((1-AP1856)/2)))</f>
        <v>0</v>
      </c>
      <c r="AR1856" s="30">
        <f t="shared" ca="1" si="1141"/>
        <v>0.40595545298904412</v>
      </c>
      <c r="AS1856" s="30">
        <f t="shared" ca="1" si="1141"/>
        <v>0.19521569584885923</v>
      </c>
      <c r="AT1856" s="30">
        <f>IF(Riskregister!$E$13="",0,COUNTIF(BN$4:BN$53,"&lt;"&amp;AR1856)*IF(AS1856&lt;0.5,Riskregister!$K$13+(Riskregister!$L$13-Riskregister!$K$13)*SQRT(AS1856/2),Riskregister!$L$13-(Riskregister!$L$13-Riskregister!$K$13)*SQRT((1-AS1856)/2)))</f>
        <v>0</v>
      </c>
      <c r="AU1856" s="30">
        <f t="shared" ca="1" si="1142"/>
        <v>0.45417352528699162</v>
      </c>
      <c r="AV1856" s="30">
        <f t="shared" ca="1" si="1142"/>
        <v>0.58394834726153233</v>
      </c>
      <c r="AW1856" s="30">
        <f>IF(Riskregister!$E$14="",0,COUNTIF(BO$4:BO$53,"&lt;"&amp;AU1856)*IF(AV1856&lt;0.5,Riskregister!$K$14+(Riskregister!$L$14-Riskregister!$K$14)*SQRT(AV1856/2),Riskregister!$L$14-(Riskregister!$L$14-Riskregister!$K$14)*SQRT((1-AV1856)/2)))</f>
        <v>0</v>
      </c>
      <c r="AX1856" s="30">
        <f t="shared" ca="1" si="1143"/>
        <v>0.40715419374631479</v>
      </c>
      <c r="AY1856" s="30">
        <f t="shared" ca="1" si="1143"/>
        <v>0.64198672880378194</v>
      </c>
      <c r="AZ1856" s="30">
        <f>IF(Riskregister!$E$15="",0,COUNTIF(BP$4:BP$53,"&lt;"&amp;AX1856)*IF(AY1856&lt;0.5,Riskregister!$K$15+(Riskregister!$L$15-Riskregister!$K$15)*SQRT(AY1856/2),Riskregister!$L$15-(Riskregister!$L$15-Riskregister!$K$15)*SQRT((1-AY1856)/2)))</f>
        <v>0</v>
      </c>
      <c r="BA1856" s="30">
        <f t="shared" ca="1" si="1144"/>
        <v>0.79237751457562977</v>
      </c>
      <c r="BB1856" s="30">
        <f t="shared" ca="1" si="1144"/>
        <v>0.76931039383482114</v>
      </c>
      <c r="BC1856" s="30">
        <f>IF(Riskregister!$E$16="",0,COUNTIF(BQ$4:BQ$53,"&lt;"&amp;BA1856)*IF(BB1856&lt;0.5,Riskregister!$K$16+(Riskregister!$L$16-Riskregister!$K$16)*SQRT(BB1856/2),Riskregister!$L$16-(Riskregister!$L$16-Riskregister!$K$16)*SQRT((1-BB1856)/2)))</f>
        <v>0</v>
      </c>
      <c r="BD1856" s="30">
        <f t="shared" ca="1" si="1108"/>
        <v>13773629.969150489</v>
      </c>
    </row>
    <row r="1857" spans="20:56" x14ac:dyDescent="0.35">
      <c r="T1857" s="30">
        <f t="shared" ca="1" si="1133"/>
        <v>0.68647399707758361</v>
      </c>
      <c r="U1857" s="30">
        <f t="shared" ca="1" si="1133"/>
        <v>0.85692839204201376</v>
      </c>
      <c r="V1857" s="30">
        <f ca="1">IF(Riskregister!$E$5="",0,COUNTIF(BF$4:BF$53,"&lt;"&amp;T1857)*IF(U1857&lt;0.5,Riskregister!$K$5+(Riskregister!$L$5-Riskregister!$K$5)*SQRT(U1857/2),Riskregister!$L$5-(Riskregister!$L$5-Riskregister!$K$5)*SQRT((1-U1857)/2)))</f>
        <v>1918568.7952656811</v>
      </c>
      <c r="W1857" s="30">
        <f t="shared" ca="1" si="1134"/>
        <v>7.3359590055932733E-2</v>
      </c>
      <c r="X1857" s="30">
        <f t="shared" ca="1" si="1134"/>
        <v>0.94600646908901509</v>
      </c>
      <c r="Y1857" s="30">
        <f ca="1">IF(Riskregister!$E$6="",0,COUNTIF(BG$4:BG$53,"&lt;"&amp;W1857)*IF(X1857&lt;0.5,Riskregister!$K$6+(Riskregister!$L$6-Riskregister!$K$6)*SQRT(X1857/2),Riskregister!$L$6-(Riskregister!$L$6-Riskregister!$K$6)*SQRT((1-X1857)/2)))</f>
        <v>0</v>
      </c>
      <c r="Z1857" s="30">
        <f t="shared" ca="1" si="1135"/>
        <v>0.61805091723516026</v>
      </c>
      <c r="AA1857" s="30">
        <f t="shared" ca="1" si="1135"/>
        <v>0.65478792536617991</v>
      </c>
      <c r="AB1857" s="30">
        <f ca="1">IF(Riskregister!$E$7="",0,COUNTIF(BH$4:BH$53,"&lt;"&amp;Z1857)*IF(AA1857&lt;0.5,Riskregister!$K$7+(Riskregister!$L$7-Riskregister!$K$7)*SQRT(AA1857/2),Riskregister!$L$7-(Riskregister!$L$7-Riskregister!$K$7)*SQRT((1-AA1857)/2)))</f>
        <v>1782125.8727157111</v>
      </c>
      <c r="AC1857" s="30">
        <f t="shared" ca="1" si="1136"/>
        <v>0.27379699347274344</v>
      </c>
      <c r="AD1857" s="30">
        <f t="shared" ca="1" si="1136"/>
        <v>0.63806327791120931</v>
      </c>
      <c r="AE1857" s="30">
        <f ca="1">IF(Riskregister!$E$8="",0,COUNTIF(BI$4:BI$53,"&lt;"&amp;AC1857)*IF(AD1857&lt;0.5,Riskregister!$K$8+(Riskregister!$L$8-Riskregister!$K$8)*SQRT(AD1857/2),Riskregister!$L$8-(Riskregister!$L$8-Riskregister!$K$8)*SQRT((1-AD1857)/2)))</f>
        <v>6001204.633657435</v>
      </c>
      <c r="AF1857" s="30">
        <f t="shared" ca="1" si="1137"/>
        <v>0.8217228721912212</v>
      </c>
      <c r="AG1857" s="30">
        <f t="shared" ca="1" si="1137"/>
        <v>0.46417958350486543</v>
      </c>
      <c r="AH1857" s="30">
        <f>IF(Riskregister!$E$9="",0,COUNTIF(BJ$4:BJ$53,"&lt;"&amp;AF1857)*IF(AG1857&lt;0.5,Riskregister!$K$9+(Riskregister!$L$9-Riskregister!$K$9)*SQRT(AG1857/2),Riskregister!$L$9-(Riskregister!$L$9-Riskregister!$K$9)*SQRT((1-AG1857)/2)))</f>
        <v>0</v>
      </c>
      <c r="AI1857" s="30">
        <f t="shared" ca="1" si="1138"/>
        <v>0.28035387647202414</v>
      </c>
      <c r="AJ1857" s="30">
        <f t="shared" ca="1" si="1138"/>
        <v>0.33965177105906441</v>
      </c>
      <c r="AK1857" s="30">
        <f>IF(Riskregister!$E$10="",0,COUNTIF(BK$4:BK$53,"&lt;"&amp;AI1857)*IF(AJ1857&lt;0.5,Riskregister!$K$10+(Riskregister!$L$10-Riskregister!$K$10)*SQRT(AJ1857/2),Riskregister!$L$10-(Riskregister!$L$10-Riskregister!$K$10)*SQRT((1-AJ1857)/2)))</f>
        <v>0</v>
      </c>
      <c r="AL1857" s="30">
        <f t="shared" ca="1" si="1139"/>
        <v>0.2507017607897436</v>
      </c>
      <c r="AM1857" s="30">
        <f t="shared" ca="1" si="1139"/>
        <v>0.24676289210631031</v>
      </c>
      <c r="AN1857" s="30">
        <f>IF(Riskregister!$E$11="",0,COUNTIF(BL$4:BL$53,"&lt;"&amp;AL1857)*IF(AM1857&lt;0.5,Riskregister!$K$11+(Riskregister!$L$11-Riskregister!$K$11)*SQRT(AM1857/2),Riskregister!$L$11-(Riskregister!$L$11-Riskregister!$K$11)*SQRT((1-AM1857)/2)))</f>
        <v>0</v>
      </c>
      <c r="AO1857" s="30">
        <f t="shared" ca="1" si="1140"/>
        <v>0.58817219306912294</v>
      </c>
      <c r="AP1857" s="30">
        <f t="shared" ca="1" si="1140"/>
        <v>0.1073771954960856</v>
      </c>
      <c r="AQ1857" s="30">
        <f>IF(Riskregister!$E$12="",0,COUNTIF(BM$4:BM$53,"&lt;"&amp;AO1857)*IF(AP1857&lt;0.5,Riskregister!$K$12+(Riskregister!$L$12-Riskregister!$K$12)*SQRT(AP1857/2),Riskregister!$L$12-(Riskregister!$L$12-Riskregister!$K$12)*SQRT((1-AP1857)/2)))</f>
        <v>0</v>
      </c>
      <c r="AR1857" s="30">
        <f t="shared" ca="1" si="1141"/>
        <v>0.94088960818629308</v>
      </c>
      <c r="AS1857" s="30">
        <f t="shared" ca="1" si="1141"/>
        <v>0.58290053380062234</v>
      </c>
      <c r="AT1857" s="30">
        <f>IF(Riskregister!$E$13="",0,COUNTIF(BN$4:BN$53,"&lt;"&amp;AR1857)*IF(AS1857&lt;0.5,Riskregister!$K$13+(Riskregister!$L$13-Riskregister!$K$13)*SQRT(AS1857/2),Riskregister!$L$13-(Riskregister!$L$13-Riskregister!$K$13)*SQRT((1-AS1857)/2)))</f>
        <v>0</v>
      </c>
      <c r="AU1857" s="30">
        <f t="shared" ca="1" si="1142"/>
        <v>0.78867871700275638</v>
      </c>
      <c r="AV1857" s="30">
        <f t="shared" ca="1" si="1142"/>
        <v>2.3690665962707858E-2</v>
      </c>
      <c r="AW1857" s="30">
        <f>IF(Riskregister!$E$14="",0,COUNTIF(BO$4:BO$53,"&lt;"&amp;AU1857)*IF(AV1857&lt;0.5,Riskregister!$K$14+(Riskregister!$L$14-Riskregister!$K$14)*SQRT(AV1857/2),Riskregister!$L$14-(Riskregister!$L$14-Riskregister!$K$14)*SQRT((1-AV1857)/2)))</f>
        <v>0</v>
      </c>
      <c r="AX1857" s="30">
        <f t="shared" ca="1" si="1143"/>
        <v>0.34666846536316853</v>
      </c>
      <c r="AY1857" s="30">
        <f t="shared" ca="1" si="1143"/>
        <v>0.6914892615616457</v>
      </c>
      <c r="AZ1857" s="30">
        <f>IF(Riskregister!$E$15="",0,COUNTIF(BP$4:BP$53,"&lt;"&amp;AX1857)*IF(AY1857&lt;0.5,Riskregister!$K$15+(Riskregister!$L$15-Riskregister!$K$15)*SQRT(AY1857/2),Riskregister!$L$15-(Riskregister!$L$15-Riskregister!$K$15)*SQRT((1-AY1857)/2)))</f>
        <v>0</v>
      </c>
      <c r="BA1857" s="30">
        <f t="shared" ca="1" si="1144"/>
        <v>0.79983644662260844</v>
      </c>
      <c r="BB1857" s="30">
        <f t="shared" ca="1" si="1144"/>
        <v>0.11334046638221984</v>
      </c>
      <c r="BC1857" s="30">
        <f>IF(Riskregister!$E$16="",0,COUNTIF(BQ$4:BQ$53,"&lt;"&amp;BA1857)*IF(BB1857&lt;0.5,Riskregister!$K$16+(Riskregister!$L$16-Riskregister!$K$16)*SQRT(BB1857/2),Riskregister!$L$16-(Riskregister!$L$16-Riskregister!$K$16)*SQRT((1-BB1857)/2)))</f>
        <v>0</v>
      </c>
      <c r="BD1857" s="30">
        <f t="shared" ca="1" si="1108"/>
        <v>9701899.3016388267</v>
      </c>
    </row>
    <row r="1858" spans="20:56" x14ac:dyDescent="0.35">
      <c r="T1858" s="30">
        <f t="shared" ca="1" si="1133"/>
        <v>0.76500090568350709</v>
      </c>
      <c r="U1858" s="30">
        <f t="shared" ca="1" si="1133"/>
        <v>0.35218866824608452</v>
      </c>
      <c r="V1858" s="30">
        <f ca="1">IF(Riskregister!$E$5="",0,COUNTIF(BF$4:BF$53,"&lt;"&amp;T1858)*IF(U1858&lt;0.5,Riskregister!$K$5+(Riskregister!$L$5-Riskregister!$K$5)*SQRT(U1858/2),Riskregister!$L$5-(Riskregister!$L$5-Riskregister!$K$5)*SQRT((1-U1858)/2)))</f>
        <v>1694180.8971261289</v>
      </c>
      <c r="W1858" s="30">
        <f t="shared" ca="1" si="1134"/>
        <v>0.96113512011653823</v>
      </c>
      <c r="X1858" s="30">
        <f t="shared" ca="1" si="1134"/>
        <v>0.71926802312172422</v>
      </c>
      <c r="Y1858" s="30">
        <f ca="1">IF(Riskregister!$E$6="",0,COUNTIF(BG$4:BG$53,"&lt;"&amp;W1858)*IF(X1858&lt;0.5,Riskregister!$K$6+(Riskregister!$L$6-Riskregister!$K$6)*SQRT(X1858/2),Riskregister!$L$6-(Riskregister!$L$6-Riskregister!$K$6)*SQRT((1-X1858)/2)))</f>
        <v>6628109.5712389806</v>
      </c>
      <c r="Z1858" s="30">
        <f t="shared" ca="1" si="1135"/>
        <v>0.9110067617491121</v>
      </c>
      <c r="AA1858" s="30">
        <f t="shared" ca="1" si="1135"/>
        <v>0.52149839208366666</v>
      </c>
      <c r="AB1858" s="30">
        <f ca="1">IF(Riskregister!$E$7="",0,COUNTIF(BH$4:BH$53,"&lt;"&amp;Z1858)*IF(AA1858&lt;0.5,Riskregister!$K$7+(Riskregister!$L$7-Riskregister!$K$7)*SQRT(AA1858/2),Riskregister!$L$7-(Riskregister!$L$7-Riskregister!$K$7)*SQRT((1-AA1858)/2)))</f>
        <v>2288035.5294318921</v>
      </c>
      <c r="AC1858" s="30">
        <f t="shared" ca="1" si="1136"/>
        <v>1.9463558596669595E-2</v>
      </c>
      <c r="AD1858" s="30">
        <f t="shared" ca="1" si="1136"/>
        <v>0.13519400228004919</v>
      </c>
      <c r="AE1858" s="30">
        <f ca="1">IF(Riskregister!$E$8="",0,COUNTIF(BI$4:BI$53,"&lt;"&amp;AC1858)*IF(AD1858&lt;0.5,Riskregister!$K$8+(Riskregister!$L$8-Riskregister!$K$8)*SQRT(AD1858/2),Riskregister!$L$8-(Riskregister!$L$8-Riskregister!$K$8)*SQRT((1-AD1858)/2)))</f>
        <v>0</v>
      </c>
      <c r="AF1858" s="30">
        <f t="shared" ca="1" si="1137"/>
        <v>0.67478367162656372</v>
      </c>
      <c r="AG1858" s="30">
        <f t="shared" ca="1" si="1137"/>
        <v>0.55089771691733203</v>
      </c>
      <c r="AH1858" s="30">
        <f>IF(Riskregister!$E$9="",0,COUNTIF(BJ$4:BJ$53,"&lt;"&amp;AF1858)*IF(AG1858&lt;0.5,Riskregister!$K$9+(Riskregister!$L$9-Riskregister!$K$9)*SQRT(AG1858/2),Riskregister!$L$9-(Riskregister!$L$9-Riskregister!$K$9)*SQRT((1-AG1858)/2)))</f>
        <v>0</v>
      </c>
      <c r="AI1858" s="30">
        <f t="shared" ca="1" si="1138"/>
        <v>0.57989840769114598</v>
      </c>
      <c r="AJ1858" s="30">
        <f t="shared" ca="1" si="1138"/>
        <v>0.73308091728685842</v>
      </c>
      <c r="AK1858" s="30">
        <f>IF(Riskregister!$E$10="",0,COUNTIF(BK$4:BK$53,"&lt;"&amp;AI1858)*IF(AJ1858&lt;0.5,Riskregister!$K$10+(Riskregister!$L$10-Riskregister!$K$10)*SQRT(AJ1858/2),Riskregister!$L$10-(Riskregister!$L$10-Riskregister!$K$10)*SQRT((1-AJ1858)/2)))</f>
        <v>0</v>
      </c>
      <c r="AL1858" s="30">
        <f t="shared" ca="1" si="1139"/>
        <v>0.19028549669275951</v>
      </c>
      <c r="AM1858" s="30">
        <f t="shared" ca="1" si="1139"/>
        <v>0.36008832535511448</v>
      </c>
      <c r="AN1858" s="30">
        <f>IF(Riskregister!$E$11="",0,COUNTIF(BL$4:BL$53,"&lt;"&amp;AL1858)*IF(AM1858&lt;0.5,Riskregister!$K$11+(Riskregister!$L$11-Riskregister!$K$11)*SQRT(AM1858/2),Riskregister!$L$11-(Riskregister!$L$11-Riskregister!$K$11)*SQRT((1-AM1858)/2)))</f>
        <v>0</v>
      </c>
      <c r="AO1858" s="30">
        <f t="shared" ca="1" si="1140"/>
        <v>0.776792498676381</v>
      </c>
      <c r="AP1858" s="30">
        <f t="shared" ca="1" si="1140"/>
        <v>0.27452201306339041</v>
      </c>
      <c r="AQ1858" s="30">
        <f>IF(Riskregister!$E$12="",0,COUNTIF(BM$4:BM$53,"&lt;"&amp;AO1858)*IF(AP1858&lt;0.5,Riskregister!$K$12+(Riskregister!$L$12-Riskregister!$K$12)*SQRT(AP1858/2),Riskregister!$L$12-(Riskregister!$L$12-Riskregister!$K$12)*SQRT((1-AP1858)/2)))</f>
        <v>0</v>
      </c>
      <c r="AR1858" s="30">
        <f t="shared" ca="1" si="1141"/>
        <v>0.52573802149248816</v>
      </c>
      <c r="AS1858" s="30">
        <f t="shared" ca="1" si="1141"/>
        <v>0.44890184080885576</v>
      </c>
      <c r="AT1858" s="30">
        <f>IF(Riskregister!$E$13="",0,COUNTIF(BN$4:BN$53,"&lt;"&amp;AR1858)*IF(AS1858&lt;0.5,Riskregister!$K$13+(Riskregister!$L$13-Riskregister!$K$13)*SQRT(AS1858/2),Riskregister!$L$13-(Riskregister!$L$13-Riskregister!$K$13)*SQRT((1-AS1858)/2)))</f>
        <v>0</v>
      </c>
      <c r="AU1858" s="30">
        <f t="shared" ca="1" si="1142"/>
        <v>0.50476218005012596</v>
      </c>
      <c r="AV1858" s="30">
        <f t="shared" ca="1" si="1142"/>
        <v>0.14774288456749829</v>
      </c>
      <c r="AW1858" s="30">
        <f>IF(Riskregister!$E$14="",0,COUNTIF(BO$4:BO$53,"&lt;"&amp;AU1858)*IF(AV1858&lt;0.5,Riskregister!$K$14+(Riskregister!$L$14-Riskregister!$K$14)*SQRT(AV1858/2),Riskregister!$L$14-(Riskregister!$L$14-Riskregister!$K$14)*SQRT((1-AV1858)/2)))</f>
        <v>0</v>
      </c>
      <c r="AX1858" s="30">
        <f t="shared" ca="1" si="1143"/>
        <v>0.70910824071764433</v>
      </c>
      <c r="AY1858" s="30">
        <f t="shared" ca="1" si="1143"/>
        <v>0.23510549228549371</v>
      </c>
      <c r="AZ1858" s="30">
        <f>IF(Riskregister!$E$15="",0,COUNTIF(BP$4:BP$53,"&lt;"&amp;AX1858)*IF(AY1858&lt;0.5,Riskregister!$K$15+(Riskregister!$L$15-Riskregister!$K$15)*SQRT(AY1858/2),Riskregister!$L$15-(Riskregister!$L$15-Riskregister!$K$15)*SQRT((1-AY1858)/2)))</f>
        <v>0</v>
      </c>
      <c r="BA1858" s="30">
        <f t="shared" ca="1" si="1144"/>
        <v>0.90500417295438984</v>
      </c>
      <c r="BB1858" s="30">
        <f t="shared" ca="1" si="1144"/>
        <v>0.34171388606324482</v>
      </c>
      <c r="BC1858" s="30">
        <f>IF(Riskregister!$E$16="",0,COUNTIF(BQ$4:BQ$53,"&lt;"&amp;BA1858)*IF(BB1858&lt;0.5,Riskregister!$K$16+(Riskregister!$L$16-Riskregister!$K$16)*SQRT(BB1858/2),Riskregister!$L$16-(Riskregister!$L$16-Riskregister!$K$16)*SQRT((1-BB1858)/2)))</f>
        <v>0</v>
      </c>
      <c r="BD1858" s="30">
        <f t="shared" ca="1" si="1108"/>
        <v>10610325.997797001</v>
      </c>
    </row>
    <row r="1859" spans="20:56" x14ac:dyDescent="0.35">
      <c r="T1859" s="30">
        <f t="shared" ca="1" si="1133"/>
        <v>0.83499387871736419</v>
      </c>
      <c r="U1859" s="30">
        <f t="shared" ca="1" si="1133"/>
        <v>0.43076098865105972</v>
      </c>
      <c r="V1859" s="30">
        <f ca="1">IF(Riskregister!$E$5="",0,COUNTIF(BF$4:BF$53,"&lt;"&amp;T1859)*IF(U1859&lt;0.5,Riskregister!$K$5+(Riskregister!$L$5-Riskregister!$K$5)*SQRT(U1859/2),Riskregister!$L$5-(Riskregister!$L$5-Riskregister!$K$5)*SQRT((1-U1859)/2)))</f>
        <v>1794204.8422234952</v>
      </c>
      <c r="W1859" s="30">
        <f t="shared" ca="1" si="1134"/>
        <v>0.834280703255317</v>
      </c>
      <c r="X1859" s="30">
        <f t="shared" ca="1" si="1134"/>
        <v>0.98763408002726805</v>
      </c>
      <c r="Y1859" s="30">
        <f ca="1">IF(Riskregister!$E$6="",0,COUNTIF(BG$4:BG$53,"&lt;"&amp;W1859)*IF(X1859&lt;0.5,Riskregister!$K$6+(Riskregister!$L$6-Riskregister!$K$6)*SQRT(X1859/2),Riskregister!$L$6-(Riskregister!$L$6-Riskregister!$K$6)*SQRT((1-X1859)/2)))</f>
        <v>5575388.2794806156</v>
      </c>
      <c r="Z1859" s="30">
        <f t="shared" ca="1" si="1135"/>
        <v>0.7531607915743378</v>
      </c>
      <c r="AA1859" s="30">
        <f t="shared" ca="1" si="1135"/>
        <v>0.42100326028642843</v>
      </c>
      <c r="AB1859" s="30">
        <f ca="1">IF(Riskregister!$E$7="",0,COUNTIF(BH$4:BH$53,"&lt;"&amp;Z1859)*IF(AA1859&lt;0.5,Riskregister!$K$7+(Riskregister!$L$7-Riskregister!$K$7)*SQRT(AA1859/2),Riskregister!$L$7-(Riskregister!$L$7-Riskregister!$K$7)*SQRT((1-AA1859)/2)))</f>
        <v>1684652.7859008438</v>
      </c>
      <c r="AC1859" s="30">
        <f t="shared" ca="1" si="1136"/>
        <v>0.76112669718939563</v>
      </c>
      <c r="AD1859" s="30">
        <f t="shared" ca="1" si="1136"/>
        <v>0.54396518556875695</v>
      </c>
      <c r="AE1859" s="30">
        <f ca="1">IF(Riskregister!$E$8="",0,COUNTIF(BI$4:BI$53,"&lt;"&amp;AC1859)*IF(AD1859&lt;0.5,Riskregister!$K$8+(Riskregister!$L$8-Riskregister!$K$8)*SQRT(AD1859/2),Riskregister!$L$8-(Riskregister!$L$8-Riskregister!$K$8)*SQRT((1-AD1859)/2)))</f>
        <v>11022780.363258941</v>
      </c>
      <c r="AF1859" s="30">
        <f t="shared" ca="1" si="1137"/>
        <v>0.30986107377654193</v>
      </c>
      <c r="AG1859" s="30">
        <f t="shared" ca="1" si="1137"/>
        <v>0.47173294081929529</v>
      </c>
      <c r="AH1859" s="30">
        <f>IF(Riskregister!$E$9="",0,COUNTIF(BJ$4:BJ$53,"&lt;"&amp;AF1859)*IF(AG1859&lt;0.5,Riskregister!$K$9+(Riskregister!$L$9-Riskregister!$K$9)*SQRT(AG1859/2),Riskregister!$L$9-(Riskregister!$L$9-Riskregister!$K$9)*SQRT((1-AG1859)/2)))</f>
        <v>0</v>
      </c>
      <c r="AI1859" s="30">
        <f t="shared" ca="1" si="1138"/>
        <v>0.62063256762071928</v>
      </c>
      <c r="AJ1859" s="30">
        <f t="shared" ca="1" si="1138"/>
        <v>0.25993212346341177</v>
      </c>
      <c r="AK1859" s="30">
        <f>IF(Riskregister!$E$10="",0,COUNTIF(BK$4:BK$53,"&lt;"&amp;AI1859)*IF(AJ1859&lt;0.5,Riskregister!$K$10+(Riskregister!$L$10-Riskregister!$K$10)*SQRT(AJ1859/2),Riskregister!$L$10-(Riskregister!$L$10-Riskregister!$K$10)*SQRT((1-AJ1859)/2)))</f>
        <v>0</v>
      </c>
      <c r="AL1859" s="30">
        <f t="shared" ca="1" si="1139"/>
        <v>0.31914370110683588</v>
      </c>
      <c r="AM1859" s="30">
        <f t="shared" ca="1" si="1139"/>
        <v>0.31840618309188551</v>
      </c>
      <c r="AN1859" s="30">
        <f>IF(Riskregister!$E$11="",0,COUNTIF(BL$4:BL$53,"&lt;"&amp;AL1859)*IF(AM1859&lt;0.5,Riskregister!$K$11+(Riskregister!$L$11-Riskregister!$K$11)*SQRT(AM1859/2),Riskregister!$L$11-(Riskregister!$L$11-Riskregister!$K$11)*SQRT((1-AM1859)/2)))</f>
        <v>0</v>
      </c>
      <c r="AO1859" s="30">
        <f t="shared" ca="1" si="1140"/>
        <v>0.64375479396704471</v>
      </c>
      <c r="AP1859" s="30">
        <f t="shared" ca="1" si="1140"/>
        <v>0.82125003751145853</v>
      </c>
      <c r="AQ1859" s="30">
        <f>IF(Riskregister!$E$12="",0,COUNTIF(BM$4:BM$53,"&lt;"&amp;AO1859)*IF(AP1859&lt;0.5,Riskregister!$K$12+(Riskregister!$L$12-Riskregister!$K$12)*SQRT(AP1859/2),Riskregister!$L$12-(Riskregister!$L$12-Riskregister!$K$12)*SQRT((1-AP1859)/2)))</f>
        <v>0</v>
      </c>
      <c r="AR1859" s="30">
        <f t="shared" ca="1" si="1141"/>
        <v>0.31457312582219976</v>
      </c>
      <c r="AS1859" s="30">
        <f t="shared" ca="1" si="1141"/>
        <v>0.88386086019493271</v>
      </c>
      <c r="AT1859" s="30">
        <f>IF(Riskregister!$E$13="",0,COUNTIF(BN$4:BN$53,"&lt;"&amp;AR1859)*IF(AS1859&lt;0.5,Riskregister!$K$13+(Riskregister!$L$13-Riskregister!$K$13)*SQRT(AS1859/2),Riskregister!$L$13-(Riskregister!$L$13-Riskregister!$K$13)*SQRT((1-AS1859)/2)))</f>
        <v>0</v>
      </c>
      <c r="AU1859" s="30">
        <f t="shared" ca="1" si="1142"/>
        <v>0.23775462091484545</v>
      </c>
      <c r="AV1859" s="30">
        <f t="shared" ca="1" si="1142"/>
        <v>0.90211975754219931</v>
      </c>
      <c r="AW1859" s="30">
        <f>IF(Riskregister!$E$14="",0,COUNTIF(BO$4:BO$53,"&lt;"&amp;AU1859)*IF(AV1859&lt;0.5,Riskregister!$K$14+(Riskregister!$L$14-Riskregister!$K$14)*SQRT(AV1859/2),Riskregister!$L$14-(Riskregister!$L$14-Riskregister!$K$14)*SQRT((1-AV1859)/2)))</f>
        <v>0</v>
      </c>
      <c r="AX1859" s="30">
        <f t="shared" ca="1" si="1143"/>
        <v>0.44197319600336593</v>
      </c>
      <c r="AY1859" s="30">
        <f t="shared" ca="1" si="1143"/>
        <v>0.6585887244966796</v>
      </c>
      <c r="AZ1859" s="30">
        <f>IF(Riskregister!$E$15="",0,COUNTIF(BP$4:BP$53,"&lt;"&amp;AX1859)*IF(AY1859&lt;0.5,Riskregister!$K$15+(Riskregister!$L$15-Riskregister!$K$15)*SQRT(AY1859/2),Riskregister!$L$15-(Riskregister!$L$15-Riskregister!$K$15)*SQRT((1-AY1859)/2)))</f>
        <v>0</v>
      </c>
      <c r="BA1859" s="30">
        <f t="shared" ca="1" si="1144"/>
        <v>0.1849234689484448</v>
      </c>
      <c r="BB1859" s="30">
        <f t="shared" ca="1" si="1144"/>
        <v>0.43620550841856176</v>
      </c>
      <c r="BC1859" s="30">
        <f>IF(Riskregister!$E$16="",0,COUNTIF(BQ$4:BQ$53,"&lt;"&amp;BA1859)*IF(BB1859&lt;0.5,Riskregister!$K$16+(Riskregister!$L$16-Riskregister!$K$16)*SQRT(BB1859/2),Riskregister!$L$16-(Riskregister!$L$16-Riskregister!$K$16)*SQRT((1-BB1859)/2)))</f>
        <v>0</v>
      </c>
      <c r="BD1859" s="30">
        <f t="shared" ca="1" si="1108"/>
        <v>20077026.270863898</v>
      </c>
    </row>
    <row r="1860" spans="20:56" x14ac:dyDescent="0.35">
      <c r="T1860" s="30">
        <f t="shared" ca="1" si="1133"/>
        <v>0.78082177431627742</v>
      </c>
      <c r="U1860" s="30">
        <f t="shared" ca="1" si="1133"/>
        <v>0.26638822790286554</v>
      </c>
      <c r="V1860" s="30">
        <f ca="1">IF(Riskregister!$E$5="",0,COUNTIF(BF$4:BF$53,"&lt;"&amp;T1860)*IF(U1860&lt;0.5,Riskregister!$K$5+(Riskregister!$L$5-Riskregister!$K$5)*SQRT(U1860/2),Riskregister!$L$5-(Riskregister!$L$5-Riskregister!$K$5)*SQRT((1-U1860)/2)))</f>
        <v>1571154.7977568717</v>
      </c>
      <c r="W1860" s="30">
        <f t="shared" ca="1" si="1134"/>
        <v>0.26065170809318949</v>
      </c>
      <c r="X1860" s="30">
        <f t="shared" ca="1" si="1134"/>
        <v>0.72457486502318824</v>
      </c>
      <c r="Y1860" s="30">
        <f ca="1">IF(Riskregister!$E$6="",0,COUNTIF(BG$4:BG$53,"&lt;"&amp;W1860)*IF(X1860&lt;0.5,Riskregister!$K$6+(Riskregister!$L$6-Riskregister!$K$6)*SQRT(X1860/2),Riskregister!$L$6-(Riskregister!$L$6-Riskregister!$K$6)*SQRT((1-X1860)/2)))</f>
        <v>1332026.4087088211</v>
      </c>
      <c r="Z1860" s="30">
        <f t="shared" ca="1" si="1135"/>
        <v>0.54313201181331683</v>
      </c>
      <c r="AA1860" s="30">
        <f t="shared" ca="1" si="1135"/>
        <v>0.81801181538085499</v>
      </c>
      <c r="AB1860" s="30">
        <f ca="1">IF(Riskregister!$E$7="",0,COUNTIF(BH$4:BH$53,"&lt;"&amp;Z1860)*IF(AA1860&lt;0.5,Riskregister!$K$7+(Riskregister!$L$7-Riskregister!$K$7)*SQRT(AA1860/2),Riskregister!$L$7-(Riskregister!$L$7-Riskregister!$K$7)*SQRT((1-AA1860)/2)))</f>
        <v>1766530.2319090397</v>
      </c>
      <c r="AC1860" s="30">
        <f t="shared" ca="1" si="1136"/>
        <v>0.63559698963337008</v>
      </c>
      <c r="AD1860" s="30">
        <f t="shared" ca="1" si="1136"/>
        <v>0.94251467123767296</v>
      </c>
      <c r="AE1860" s="30">
        <f ca="1">IF(Riskregister!$E$8="",0,COUNTIF(BI$4:BI$53,"&lt;"&amp;AC1860)*IF(AD1860&lt;0.5,Riskregister!$K$8+(Riskregister!$L$8-Riskregister!$K$8)*SQRT(AD1860/2),Riskregister!$L$8-(Riskregister!$L$8-Riskregister!$K$8)*SQRT((1-AD1860)/2)))</f>
        <v>12609533.705399903</v>
      </c>
      <c r="AF1860" s="30">
        <f t="shared" ca="1" si="1137"/>
        <v>0.75830211848242624</v>
      </c>
      <c r="AG1860" s="30">
        <f t="shared" ca="1" si="1137"/>
        <v>0.49346720530905575</v>
      </c>
      <c r="AH1860" s="30">
        <f>IF(Riskregister!$E$9="",0,COUNTIF(BJ$4:BJ$53,"&lt;"&amp;AF1860)*IF(AG1860&lt;0.5,Riskregister!$K$9+(Riskregister!$L$9-Riskregister!$K$9)*SQRT(AG1860/2),Riskregister!$L$9-(Riskregister!$L$9-Riskregister!$K$9)*SQRT((1-AG1860)/2)))</f>
        <v>0</v>
      </c>
      <c r="AI1860" s="30">
        <f t="shared" ca="1" si="1138"/>
        <v>0.46052878464777258</v>
      </c>
      <c r="AJ1860" s="30">
        <f t="shared" ca="1" si="1138"/>
        <v>0.69671522224031224</v>
      </c>
      <c r="AK1860" s="30">
        <f>IF(Riskregister!$E$10="",0,COUNTIF(BK$4:BK$53,"&lt;"&amp;AI1860)*IF(AJ1860&lt;0.5,Riskregister!$K$10+(Riskregister!$L$10-Riskregister!$K$10)*SQRT(AJ1860/2),Riskregister!$L$10-(Riskregister!$L$10-Riskregister!$K$10)*SQRT((1-AJ1860)/2)))</f>
        <v>0</v>
      </c>
      <c r="AL1860" s="30">
        <f t="shared" ca="1" si="1139"/>
        <v>0.74913429583570246</v>
      </c>
      <c r="AM1860" s="30">
        <f t="shared" ca="1" si="1139"/>
        <v>0.21859951961060653</v>
      </c>
      <c r="AN1860" s="30">
        <f>IF(Riskregister!$E$11="",0,COUNTIF(BL$4:BL$53,"&lt;"&amp;AL1860)*IF(AM1860&lt;0.5,Riskregister!$K$11+(Riskregister!$L$11-Riskregister!$K$11)*SQRT(AM1860/2),Riskregister!$L$11-(Riskregister!$L$11-Riskregister!$K$11)*SQRT((1-AM1860)/2)))</f>
        <v>0</v>
      </c>
      <c r="AO1860" s="30">
        <f t="shared" ca="1" si="1140"/>
        <v>0.62931798791339988</v>
      </c>
      <c r="AP1860" s="30">
        <f t="shared" ca="1" si="1140"/>
        <v>0.63744445285254581</v>
      </c>
      <c r="AQ1860" s="30">
        <f>IF(Riskregister!$E$12="",0,COUNTIF(BM$4:BM$53,"&lt;"&amp;AO1860)*IF(AP1860&lt;0.5,Riskregister!$K$12+(Riskregister!$L$12-Riskregister!$K$12)*SQRT(AP1860/2),Riskregister!$L$12-(Riskregister!$L$12-Riskregister!$K$12)*SQRT((1-AP1860)/2)))</f>
        <v>0</v>
      </c>
      <c r="AR1860" s="30">
        <f t="shared" ca="1" si="1141"/>
        <v>0.71683275305110661</v>
      </c>
      <c r="AS1860" s="30">
        <f t="shared" ca="1" si="1141"/>
        <v>0.9543900402781974</v>
      </c>
      <c r="AT1860" s="30">
        <f>IF(Riskregister!$E$13="",0,COUNTIF(BN$4:BN$53,"&lt;"&amp;AR1860)*IF(AS1860&lt;0.5,Riskregister!$K$13+(Riskregister!$L$13-Riskregister!$K$13)*SQRT(AS1860/2),Riskregister!$L$13-(Riskregister!$L$13-Riskregister!$K$13)*SQRT((1-AS1860)/2)))</f>
        <v>0</v>
      </c>
      <c r="AU1860" s="30">
        <f t="shared" ca="1" si="1142"/>
        <v>0.23335372596927806</v>
      </c>
      <c r="AV1860" s="30">
        <f t="shared" ca="1" si="1142"/>
        <v>0.29294990242887853</v>
      </c>
      <c r="AW1860" s="30">
        <f>IF(Riskregister!$E$14="",0,COUNTIF(BO$4:BO$53,"&lt;"&amp;AU1860)*IF(AV1860&lt;0.5,Riskregister!$K$14+(Riskregister!$L$14-Riskregister!$K$14)*SQRT(AV1860/2),Riskregister!$L$14-(Riskregister!$L$14-Riskregister!$K$14)*SQRT((1-AV1860)/2)))</f>
        <v>0</v>
      </c>
      <c r="AX1860" s="30">
        <f t="shared" ca="1" si="1143"/>
        <v>0.54034991059210702</v>
      </c>
      <c r="AY1860" s="30">
        <f t="shared" ca="1" si="1143"/>
        <v>9.0573274849661267E-2</v>
      </c>
      <c r="AZ1860" s="30">
        <f>IF(Riskregister!$E$15="",0,COUNTIF(BP$4:BP$53,"&lt;"&amp;AX1860)*IF(AY1860&lt;0.5,Riskregister!$K$15+(Riskregister!$L$15-Riskregister!$K$15)*SQRT(AY1860/2),Riskregister!$L$15-(Riskregister!$L$15-Riskregister!$K$15)*SQRT((1-AY1860)/2)))</f>
        <v>0</v>
      </c>
      <c r="BA1860" s="30">
        <f t="shared" ca="1" si="1144"/>
        <v>9.7749246242094356E-2</v>
      </c>
      <c r="BB1860" s="30">
        <f t="shared" ca="1" si="1144"/>
        <v>0.12621786843386684</v>
      </c>
      <c r="BC1860" s="30">
        <f>IF(Riskregister!$E$16="",0,COUNTIF(BQ$4:BQ$53,"&lt;"&amp;BA1860)*IF(BB1860&lt;0.5,Riskregister!$K$16+(Riskregister!$L$16-Riskregister!$K$16)*SQRT(BB1860/2),Riskregister!$L$16-(Riskregister!$L$16-Riskregister!$K$16)*SQRT((1-BB1860)/2)))</f>
        <v>0</v>
      </c>
      <c r="BD1860" s="30">
        <f t="shared" ref="BD1860:BD1923" ca="1" si="1145">V1860+Y1860+AB1860+AE1860+AH1860+AK1860+AN1860+AQ1860+AT1860+AW1860+AZ1860+BC1860</f>
        <v>17279245.143774636</v>
      </c>
    </row>
    <row r="1861" spans="20:56" x14ac:dyDescent="0.35">
      <c r="T1861" s="30">
        <f t="shared" ca="1" si="1133"/>
        <v>5.522586622124237E-4</v>
      </c>
      <c r="U1861" s="30">
        <f t="shared" ca="1" si="1133"/>
        <v>0.50244958004495688</v>
      </c>
      <c r="V1861" s="30">
        <f ca="1">IF(Riskregister!$E$5="",0,COUNTIF(BF$4:BF$53,"&lt;"&amp;T1861)*IF(U1861&lt;0.5,Riskregister!$K$5+(Riskregister!$L$5-Riskregister!$K$5)*SQRT(U1861/2),Riskregister!$L$5-(Riskregister!$L$5-Riskregister!$K$5)*SQRT((1-U1861)/2)))</f>
        <v>0</v>
      </c>
      <c r="W1861" s="30">
        <f t="shared" ca="1" si="1134"/>
        <v>0.61514890082007145</v>
      </c>
      <c r="X1861" s="30">
        <f t="shared" ca="1" si="1134"/>
        <v>0.92431663746965931</v>
      </c>
      <c r="Y1861" s="30">
        <f ca="1">IF(Riskregister!$E$6="",0,COUNTIF(BG$4:BG$53,"&lt;"&amp;W1861)*IF(X1861&lt;0.5,Riskregister!$K$6+(Riskregister!$L$6-Riskregister!$K$6)*SQRT(X1861/2),Riskregister!$L$6-(Riskregister!$L$6-Riskregister!$K$6)*SQRT((1-X1861)/2)))</f>
        <v>3299694.2173617245</v>
      </c>
      <c r="Z1861" s="30">
        <f t="shared" ca="1" si="1135"/>
        <v>0.89331920903601714</v>
      </c>
      <c r="AA1861" s="30">
        <f t="shared" ca="1" si="1135"/>
        <v>0.89680266942757059</v>
      </c>
      <c r="AB1861" s="30">
        <f ca="1">IF(Riskregister!$E$7="",0,COUNTIF(BH$4:BH$53,"&lt;"&amp;Z1861)*IF(AA1861&lt;0.5,Riskregister!$K$7+(Riskregister!$L$7-Riskregister!$K$7)*SQRT(AA1861/2),Riskregister!$L$7-(Riskregister!$L$7-Riskregister!$K$7)*SQRT((1-AA1861)/2)))</f>
        <v>2884466.8027949613</v>
      </c>
      <c r="AC1861" s="30">
        <f t="shared" ca="1" si="1136"/>
        <v>4.7896632292634855E-2</v>
      </c>
      <c r="AD1861" s="30">
        <f t="shared" ca="1" si="1136"/>
        <v>0.58017795314816811</v>
      </c>
      <c r="AE1861" s="30">
        <f ca="1">IF(Riskregister!$E$8="",0,COUNTIF(BI$4:BI$53,"&lt;"&amp;AC1861)*IF(AD1861&lt;0.5,Riskregister!$K$8+(Riskregister!$L$8-Riskregister!$K$8)*SQRT(AD1861/2),Riskregister!$L$8-(Riskregister!$L$8-Riskregister!$K$8)*SQRT((1-AD1861)/2)))</f>
        <v>0</v>
      </c>
      <c r="AF1861" s="30">
        <f t="shared" ca="1" si="1137"/>
        <v>0.54029728378541442</v>
      </c>
      <c r="AG1861" s="30">
        <f t="shared" ca="1" si="1137"/>
        <v>0.39209415042203832</v>
      </c>
      <c r="AH1861" s="30">
        <f>IF(Riskregister!$E$9="",0,COUNTIF(BJ$4:BJ$53,"&lt;"&amp;AF1861)*IF(AG1861&lt;0.5,Riskregister!$K$9+(Riskregister!$L$9-Riskregister!$K$9)*SQRT(AG1861/2),Riskregister!$L$9-(Riskregister!$L$9-Riskregister!$K$9)*SQRT((1-AG1861)/2)))</f>
        <v>0</v>
      </c>
      <c r="AI1861" s="30">
        <f t="shared" ca="1" si="1138"/>
        <v>0.58691855274586568</v>
      </c>
      <c r="AJ1861" s="30">
        <f t="shared" ca="1" si="1138"/>
        <v>0.64718296044988965</v>
      </c>
      <c r="AK1861" s="30">
        <f>IF(Riskregister!$E$10="",0,COUNTIF(BK$4:BK$53,"&lt;"&amp;AI1861)*IF(AJ1861&lt;0.5,Riskregister!$K$10+(Riskregister!$L$10-Riskregister!$K$10)*SQRT(AJ1861/2),Riskregister!$L$10-(Riskregister!$L$10-Riskregister!$K$10)*SQRT((1-AJ1861)/2)))</f>
        <v>0</v>
      </c>
      <c r="AL1861" s="30">
        <f t="shared" ca="1" si="1139"/>
        <v>0.30521430875046907</v>
      </c>
      <c r="AM1861" s="30">
        <f t="shared" ca="1" si="1139"/>
        <v>5.7200043875279771E-2</v>
      </c>
      <c r="AN1861" s="30">
        <f>IF(Riskregister!$E$11="",0,COUNTIF(BL$4:BL$53,"&lt;"&amp;AL1861)*IF(AM1861&lt;0.5,Riskregister!$K$11+(Riskregister!$L$11-Riskregister!$K$11)*SQRT(AM1861/2),Riskregister!$L$11-(Riskregister!$L$11-Riskregister!$K$11)*SQRT((1-AM1861)/2)))</f>
        <v>0</v>
      </c>
      <c r="AO1861" s="30">
        <f t="shared" ca="1" si="1140"/>
        <v>0.78699925602219534</v>
      </c>
      <c r="AP1861" s="30">
        <f t="shared" ca="1" si="1140"/>
        <v>0.22987827597992028</v>
      </c>
      <c r="AQ1861" s="30">
        <f>IF(Riskregister!$E$12="",0,COUNTIF(BM$4:BM$53,"&lt;"&amp;AO1861)*IF(AP1861&lt;0.5,Riskregister!$K$12+(Riskregister!$L$12-Riskregister!$K$12)*SQRT(AP1861/2),Riskregister!$L$12-(Riskregister!$L$12-Riskregister!$K$12)*SQRT((1-AP1861)/2)))</f>
        <v>0</v>
      </c>
      <c r="AR1861" s="30">
        <f t="shared" ca="1" si="1141"/>
        <v>0.98017232604292026</v>
      </c>
      <c r="AS1861" s="30">
        <f t="shared" ca="1" si="1141"/>
        <v>6.2822920183283837E-2</v>
      </c>
      <c r="AT1861" s="30">
        <f>IF(Riskregister!$E$13="",0,COUNTIF(BN$4:BN$53,"&lt;"&amp;AR1861)*IF(AS1861&lt;0.5,Riskregister!$K$13+(Riskregister!$L$13-Riskregister!$K$13)*SQRT(AS1861/2),Riskregister!$L$13-(Riskregister!$L$13-Riskregister!$K$13)*SQRT((1-AS1861)/2)))</f>
        <v>0</v>
      </c>
      <c r="AU1861" s="30">
        <f t="shared" ca="1" si="1142"/>
        <v>0.96538420622430965</v>
      </c>
      <c r="AV1861" s="30">
        <f t="shared" ca="1" si="1142"/>
        <v>0.2301863719642574</v>
      </c>
      <c r="AW1861" s="30">
        <f>IF(Riskregister!$E$14="",0,COUNTIF(BO$4:BO$53,"&lt;"&amp;AU1861)*IF(AV1861&lt;0.5,Riskregister!$K$14+(Riskregister!$L$14-Riskregister!$K$14)*SQRT(AV1861/2),Riskregister!$L$14-(Riskregister!$L$14-Riskregister!$K$14)*SQRT((1-AV1861)/2)))</f>
        <v>0</v>
      </c>
      <c r="AX1861" s="30">
        <f t="shared" ca="1" si="1143"/>
        <v>0.64381648896713128</v>
      </c>
      <c r="AY1861" s="30">
        <f t="shared" ca="1" si="1143"/>
        <v>0.43677714257875566</v>
      </c>
      <c r="AZ1861" s="30">
        <f>IF(Riskregister!$E$15="",0,COUNTIF(BP$4:BP$53,"&lt;"&amp;AX1861)*IF(AY1861&lt;0.5,Riskregister!$K$15+(Riskregister!$L$15-Riskregister!$K$15)*SQRT(AY1861/2),Riskregister!$L$15-(Riskregister!$L$15-Riskregister!$K$15)*SQRT((1-AY1861)/2)))</f>
        <v>0</v>
      </c>
      <c r="BA1861" s="30">
        <f t="shared" ca="1" si="1144"/>
        <v>0.41783079089289987</v>
      </c>
      <c r="BB1861" s="30">
        <f t="shared" ca="1" si="1144"/>
        <v>0.90385893156812314</v>
      </c>
      <c r="BC1861" s="30">
        <f>IF(Riskregister!$E$16="",0,COUNTIF(BQ$4:BQ$53,"&lt;"&amp;BA1861)*IF(BB1861&lt;0.5,Riskregister!$K$16+(Riskregister!$L$16-Riskregister!$K$16)*SQRT(BB1861/2),Riskregister!$L$16-(Riskregister!$L$16-Riskregister!$K$16)*SQRT((1-BB1861)/2)))</f>
        <v>0</v>
      </c>
      <c r="BD1861" s="30">
        <f t="shared" ca="1" si="1145"/>
        <v>6184161.0201566853</v>
      </c>
    </row>
    <row r="1862" spans="20:56" x14ac:dyDescent="0.35">
      <c r="T1862" s="30">
        <f t="shared" ca="1" si="1133"/>
        <v>0.2916515412840841</v>
      </c>
      <c r="U1862" s="30">
        <f t="shared" ca="1" si="1133"/>
        <v>0.27274775069733581</v>
      </c>
      <c r="V1862" s="30">
        <f ca="1">IF(Riskregister!$E$5="",0,COUNTIF(BF$4:BF$53,"&lt;"&amp;T1862)*IF(U1862&lt;0.5,Riskregister!$K$5+(Riskregister!$L$5-Riskregister!$K$5)*SQRT(U1862/2),Riskregister!$L$5-(Riskregister!$L$5-Riskregister!$K$5)*SQRT((1-U1862)/2)))</f>
        <v>632359.50269613322</v>
      </c>
      <c r="W1862" s="30">
        <f t="shared" ca="1" si="1134"/>
        <v>0.15094405764236218</v>
      </c>
      <c r="X1862" s="30">
        <f t="shared" ca="1" si="1134"/>
        <v>0.51419187140381595</v>
      </c>
      <c r="Y1862" s="30">
        <f ca="1">IF(Riskregister!$E$6="",0,COUNTIF(BG$4:BG$53,"&lt;"&amp;W1862)*IF(X1862&lt;0.5,Riskregister!$K$6+(Riskregister!$L$6-Riskregister!$K$6)*SQRT(X1862/2),Riskregister!$L$6-(Riskregister!$L$6-Riskregister!$K$6)*SQRT((1-X1862)/2)))</f>
        <v>1112864.6279592849</v>
      </c>
      <c r="Z1862" s="30">
        <f t="shared" ca="1" si="1135"/>
        <v>0.22703312711346102</v>
      </c>
      <c r="AA1862" s="30">
        <f t="shared" ca="1" si="1135"/>
        <v>0.162606313629577</v>
      </c>
      <c r="AB1862" s="30">
        <f ca="1">IF(Riskregister!$E$7="",0,COUNTIF(BH$4:BH$53,"&lt;"&amp;Z1862)*IF(AA1862&lt;0.5,Riskregister!$K$7+(Riskregister!$L$7-Riskregister!$K$7)*SQRT(AA1862/2),Riskregister!$L$7-(Riskregister!$L$7-Riskregister!$K$7)*SQRT((1-AA1862)/2)))</f>
        <v>599191.91795048339</v>
      </c>
      <c r="AC1862" s="30">
        <f t="shared" ca="1" si="1136"/>
        <v>0.63604220724166705</v>
      </c>
      <c r="AD1862" s="30">
        <f t="shared" ca="1" si="1136"/>
        <v>0.94887740410793242</v>
      </c>
      <c r="AE1862" s="30">
        <f ca="1">IF(Riskregister!$E$8="",0,COUNTIF(BI$4:BI$53,"&lt;"&amp;AC1862)*IF(AD1862&lt;0.5,Riskregister!$K$8+(Riskregister!$L$8-Riskregister!$K$8)*SQRT(AD1862/2),Riskregister!$L$8-(Riskregister!$L$8-Riskregister!$K$8)*SQRT((1-AD1862)/2)))</f>
        <v>12745705.954261739</v>
      </c>
      <c r="AF1862" s="30">
        <f t="shared" ca="1" si="1137"/>
        <v>0.74576798083055817</v>
      </c>
      <c r="AG1862" s="30">
        <f t="shared" ca="1" si="1137"/>
        <v>8.822926973475087E-2</v>
      </c>
      <c r="AH1862" s="30">
        <f>IF(Riskregister!$E$9="",0,COUNTIF(BJ$4:BJ$53,"&lt;"&amp;AF1862)*IF(AG1862&lt;0.5,Riskregister!$K$9+(Riskregister!$L$9-Riskregister!$K$9)*SQRT(AG1862/2),Riskregister!$L$9-(Riskregister!$L$9-Riskregister!$K$9)*SQRT((1-AG1862)/2)))</f>
        <v>0</v>
      </c>
      <c r="AI1862" s="30">
        <f t="shared" ca="1" si="1138"/>
        <v>9.6949106932803675E-2</v>
      </c>
      <c r="AJ1862" s="30">
        <f t="shared" ca="1" si="1138"/>
        <v>0.22831199143446512</v>
      </c>
      <c r="AK1862" s="30">
        <f>IF(Riskregister!$E$10="",0,COUNTIF(BK$4:BK$53,"&lt;"&amp;AI1862)*IF(AJ1862&lt;0.5,Riskregister!$K$10+(Riskregister!$L$10-Riskregister!$K$10)*SQRT(AJ1862/2),Riskregister!$L$10-(Riskregister!$L$10-Riskregister!$K$10)*SQRT((1-AJ1862)/2)))</f>
        <v>0</v>
      </c>
      <c r="AL1862" s="30">
        <f t="shared" ca="1" si="1139"/>
        <v>0.78093289932027232</v>
      </c>
      <c r="AM1862" s="30">
        <f t="shared" ca="1" si="1139"/>
        <v>0.2130071064160951</v>
      </c>
      <c r="AN1862" s="30">
        <f>IF(Riskregister!$E$11="",0,COUNTIF(BL$4:BL$53,"&lt;"&amp;AL1862)*IF(AM1862&lt;0.5,Riskregister!$K$11+(Riskregister!$L$11-Riskregister!$K$11)*SQRT(AM1862/2),Riskregister!$L$11-(Riskregister!$L$11-Riskregister!$K$11)*SQRT((1-AM1862)/2)))</f>
        <v>0</v>
      </c>
      <c r="AO1862" s="30">
        <f t="shared" ca="1" si="1140"/>
        <v>0.91898963813379642</v>
      </c>
      <c r="AP1862" s="30">
        <f t="shared" ca="1" si="1140"/>
        <v>0.3220572319743501</v>
      </c>
      <c r="AQ1862" s="30">
        <f>IF(Riskregister!$E$12="",0,COUNTIF(BM$4:BM$53,"&lt;"&amp;AO1862)*IF(AP1862&lt;0.5,Riskregister!$K$12+(Riskregister!$L$12-Riskregister!$K$12)*SQRT(AP1862/2),Riskregister!$L$12-(Riskregister!$L$12-Riskregister!$K$12)*SQRT((1-AP1862)/2)))</f>
        <v>0</v>
      </c>
      <c r="AR1862" s="30">
        <f t="shared" ca="1" si="1141"/>
        <v>0.10717898244636614</v>
      </c>
      <c r="AS1862" s="30">
        <f t="shared" ca="1" si="1141"/>
        <v>0.47795101233292181</v>
      </c>
      <c r="AT1862" s="30">
        <f>IF(Riskregister!$E$13="",0,COUNTIF(BN$4:BN$53,"&lt;"&amp;AR1862)*IF(AS1862&lt;0.5,Riskregister!$K$13+(Riskregister!$L$13-Riskregister!$K$13)*SQRT(AS1862/2),Riskregister!$L$13-(Riskregister!$L$13-Riskregister!$K$13)*SQRT((1-AS1862)/2)))</f>
        <v>0</v>
      </c>
      <c r="AU1862" s="30">
        <f t="shared" ca="1" si="1142"/>
        <v>0.69852272527150905</v>
      </c>
      <c r="AV1862" s="30">
        <f t="shared" ca="1" si="1142"/>
        <v>0.58007727567190481</v>
      </c>
      <c r="AW1862" s="30">
        <f>IF(Riskregister!$E$14="",0,COUNTIF(BO$4:BO$53,"&lt;"&amp;AU1862)*IF(AV1862&lt;0.5,Riskregister!$K$14+(Riskregister!$L$14-Riskregister!$K$14)*SQRT(AV1862/2),Riskregister!$L$14-(Riskregister!$L$14-Riskregister!$K$14)*SQRT((1-AV1862)/2)))</f>
        <v>0</v>
      </c>
      <c r="AX1862" s="30">
        <f t="shared" ca="1" si="1143"/>
        <v>0.31862766474765858</v>
      </c>
      <c r="AY1862" s="30">
        <f t="shared" ca="1" si="1143"/>
        <v>0.58083527883446906</v>
      </c>
      <c r="AZ1862" s="30">
        <f>IF(Riskregister!$E$15="",0,COUNTIF(BP$4:BP$53,"&lt;"&amp;AX1862)*IF(AY1862&lt;0.5,Riskregister!$K$15+(Riskregister!$L$15-Riskregister!$K$15)*SQRT(AY1862/2),Riskregister!$L$15-(Riskregister!$L$15-Riskregister!$K$15)*SQRT((1-AY1862)/2)))</f>
        <v>0</v>
      </c>
      <c r="BA1862" s="30">
        <f t="shared" ca="1" si="1144"/>
        <v>0.81312549218780961</v>
      </c>
      <c r="BB1862" s="30">
        <f t="shared" ca="1" si="1144"/>
        <v>0.68151211418066382</v>
      </c>
      <c r="BC1862" s="30">
        <f>IF(Riskregister!$E$16="",0,COUNTIF(BQ$4:BQ$53,"&lt;"&amp;BA1862)*IF(BB1862&lt;0.5,Riskregister!$K$16+(Riskregister!$L$16-Riskregister!$K$16)*SQRT(BB1862/2),Riskregister!$L$16-(Riskregister!$L$16-Riskregister!$K$16)*SQRT((1-BB1862)/2)))</f>
        <v>0</v>
      </c>
      <c r="BD1862" s="30">
        <f t="shared" ca="1" si="1145"/>
        <v>15090122.002867641</v>
      </c>
    </row>
    <row r="1863" spans="20:56" x14ac:dyDescent="0.35">
      <c r="T1863" s="30">
        <f t="shared" ca="1" si="1133"/>
        <v>0.79610632350672372</v>
      </c>
      <c r="U1863" s="30">
        <f t="shared" ca="1" si="1133"/>
        <v>0.25889255305216641</v>
      </c>
      <c r="V1863" s="30">
        <f ca="1">IF(Riskregister!$E$5="",0,COUNTIF(BF$4:BF$53,"&lt;"&amp;T1863)*IF(U1863&lt;0.5,Riskregister!$K$5+(Riskregister!$L$5-Riskregister!$K$5)*SQRT(U1863/2),Riskregister!$L$5-(Riskregister!$L$5-Riskregister!$K$5)*SQRT((1-U1863)/2)))</f>
        <v>1559519.4716084946</v>
      </c>
      <c r="W1863" s="30">
        <f t="shared" ca="1" si="1134"/>
        <v>0.71284342572886672</v>
      </c>
      <c r="X1863" s="30">
        <f t="shared" ca="1" si="1134"/>
        <v>0.73255522259300498</v>
      </c>
      <c r="Y1863" s="30">
        <f ca="1">IF(Riskregister!$E$6="",0,COUNTIF(BG$4:BG$53,"&lt;"&amp;W1863)*IF(X1863&lt;0.5,Riskregister!$K$6+(Riskregister!$L$6-Riskregister!$K$6)*SQRT(X1863/2),Riskregister!$L$6-(Riskregister!$L$6-Riskregister!$K$6)*SQRT((1-X1863)/2)))</f>
        <v>4025324.1140394746</v>
      </c>
      <c r="Z1863" s="30">
        <f t="shared" ca="1" si="1135"/>
        <v>0.50785949873714042</v>
      </c>
      <c r="AA1863" s="30">
        <f t="shared" ca="1" si="1135"/>
        <v>0.35190168148979284</v>
      </c>
      <c r="AB1863" s="30">
        <f ca="1">IF(Riskregister!$E$7="",0,COUNTIF(BH$4:BH$53,"&lt;"&amp;Z1863)*IF(AA1863&lt;0.5,Riskregister!$K$7+(Riskregister!$L$7-Riskregister!$K$7)*SQRT(AA1863/2),Riskregister!$L$7-(Riskregister!$L$7-Riskregister!$K$7)*SQRT((1-AA1863)/2)))</f>
        <v>1180876.3861547164</v>
      </c>
      <c r="AC1863" s="30">
        <f t="shared" ca="1" si="1136"/>
        <v>0.30149753723294359</v>
      </c>
      <c r="AD1863" s="30">
        <f t="shared" ca="1" si="1136"/>
        <v>5.9165409898272237E-2</v>
      </c>
      <c r="AE1863" s="30">
        <f ca="1">IF(Riskregister!$E$8="",0,COUNTIF(BI$4:BI$53,"&lt;"&amp;AC1863)*IF(AD1863&lt;0.5,Riskregister!$K$8+(Riskregister!$L$8-Riskregister!$K$8)*SQRT(AD1863/2),Riskregister!$L$8-(Riskregister!$L$8-Riskregister!$K$8)*SQRT((1-AD1863)/2)))</f>
        <v>2216764.6115949182</v>
      </c>
      <c r="AF1863" s="30">
        <f t="shared" ca="1" si="1137"/>
        <v>0.26992659502707339</v>
      </c>
      <c r="AG1863" s="30">
        <f t="shared" ca="1" si="1137"/>
        <v>0.43868698664586014</v>
      </c>
      <c r="AH1863" s="30">
        <f>IF(Riskregister!$E$9="",0,COUNTIF(BJ$4:BJ$53,"&lt;"&amp;AF1863)*IF(AG1863&lt;0.5,Riskregister!$K$9+(Riskregister!$L$9-Riskregister!$K$9)*SQRT(AG1863/2),Riskregister!$L$9-(Riskregister!$L$9-Riskregister!$K$9)*SQRT((1-AG1863)/2)))</f>
        <v>0</v>
      </c>
      <c r="AI1863" s="30">
        <f t="shared" ca="1" si="1138"/>
        <v>0.19735815016314939</v>
      </c>
      <c r="AJ1863" s="30">
        <f t="shared" ca="1" si="1138"/>
        <v>0.83429286062450247</v>
      </c>
      <c r="AK1863" s="30">
        <f>IF(Riskregister!$E$10="",0,COUNTIF(BK$4:BK$53,"&lt;"&amp;AI1863)*IF(AJ1863&lt;0.5,Riskregister!$K$10+(Riskregister!$L$10-Riskregister!$K$10)*SQRT(AJ1863/2),Riskregister!$L$10-(Riskregister!$L$10-Riskregister!$K$10)*SQRT((1-AJ1863)/2)))</f>
        <v>0</v>
      </c>
      <c r="AL1863" s="30">
        <f t="shared" ca="1" si="1139"/>
        <v>0.30247403064483325</v>
      </c>
      <c r="AM1863" s="30">
        <f t="shared" ca="1" si="1139"/>
        <v>0.47759259205004645</v>
      </c>
      <c r="AN1863" s="30">
        <f>IF(Riskregister!$E$11="",0,COUNTIF(BL$4:BL$53,"&lt;"&amp;AL1863)*IF(AM1863&lt;0.5,Riskregister!$K$11+(Riskregister!$L$11-Riskregister!$K$11)*SQRT(AM1863/2),Riskregister!$L$11-(Riskregister!$L$11-Riskregister!$K$11)*SQRT((1-AM1863)/2)))</f>
        <v>0</v>
      </c>
      <c r="AO1863" s="30">
        <f t="shared" ca="1" si="1140"/>
        <v>4.1236596731769937E-2</v>
      </c>
      <c r="AP1863" s="30">
        <f t="shared" ca="1" si="1140"/>
        <v>0.90982111259933707</v>
      </c>
      <c r="AQ1863" s="30">
        <f>IF(Riskregister!$E$12="",0,COUNTIF(BM$4:BM$53,"&lt;"&amp;AO1863)*IF(AP1863&lt;0.5,Riskregister!$K$12+(Riskregister!$L$12-Riskregister!$K$12)*SQRT(AP1863/2),Riskregister!$L$12-(Riskregister!$L$12-Riskregister!$K$12)*SQRT((1-AP1863)/2)))</f>
        <v>0</v>
      </c>
      <c r="AR1863" s="30">
        <f t="shared" ca="1" si="1141"/>
        <v>0.48564514159334937</v>
      </c>
      <c r="AS1863" s="30">
        <f t="shared" ca="1" si="1141"/>
        <v>0.60766910155044418</v>
      </c>
      <c r="AT1863" s="30">
        <f>IF(Riskregister!$E$13="",0,COUNTIF(BN$4:BN$53,"&lt;"&amp;AR1863)*IF(AS1863&lt;0.5,Riskregister!$K$13+(Riskregister!$L$13-Riskregister!$K$13)*SQRT(AS1863/2),Riskregister!$L$13-(Riskregister!$L$13-Riskregister!$K$13)*SQRT((1-AS1863)/2)))</f>
        <v>0</v>
      </c>
      <c r="AU1863" s="30">
        <f t="shared" ca="1" si="1142"/>
        <v>0.78022629404522514</v>
      </c>
      <c r="AV1863" s="30">
        <f t="shared" ca="1" si="1142"/>
        <v>6.6976152892764484E-2</v>
      </c>
      <c r="AW1863" s="30">
        <f>IF(Riskregister!$E$14="",0,COUNTIF(BO$4:BO$53,"&lt;"&amp;AU1863)*IF(AV1863&lt;0.5,Riskregister!$K$14+(Riskregister!$L$14-Riskregister!$K$14)*SQRT(AV1863/2),Riskregister!$L$14-(Riskregister!$L$14-Riskregister!$K$14)*SQRT((1-AV1863)/2)))</f>
        <v>0</v>
      </c>
      <c r="AX1863" s="30">
        <f t="shared" ca="1" si="1143"/>
        <v>0.96527310296721469</v>
      </c>
      <c r="AY1863" s="30">
        <f t="shared" ca="1" si="1143"/>
        <v>0.42218083778536597</v>
      </c>
      <c r="AZ1863" s="30">
        <f>IF(Riskregister!$E$15="",0,COUNTIF(BP$4:BP$53,"&lt;"&amp;AX1863)*IF(AY1863&lt;0.5,Riskregister!$K$15+(Riskregister!$L$15-Riskregister!$K$15)*SQRT(AY1863/2),Riskregister!$L$15-(Riskregister!$L$15-Riskregister!$K$15)*SQRT((1-AY1863)/2)))</f>
        <v>0</v>
      </c>
      <c r="BA1863" s="30">
        <f t="shared" ca="1" si="1144"/>
        <v>0.73079981470797706</v>
      </c>
      <c r="BB1863" s="30">
        <f t="shared" ca="1" si="1144"/>
        <v>0.41379317525374271</v>
      </c>
      <c r="BC1863" s="30">
        <f>IF(Riskregister!$E$16="",0,COUNTIF(BQ$4:BQ$53,"&lt;"&amp;BA1863)*IF(BB1863&lt;0.5,Riskregister!$K$16+(Riskregister!$L$16-Riskregister!$K$16)*SQRT(BB1863/2),Riskregister!$L$16-(Riskregister!$L$16-Riskregister!$K$16)*SQRT((1-BB1863)/2)))</f>
        <v>0</v>
      </c>
      <c r="BD1863" s="30">
        <f t="shared" ca="1" si="1145"/>
        <v>8982484.5833976045</v>
      </c>
    </row>
    <row r="1864" spans="20:56" x14ac:dyDescent="0.35">
      <c r="T1864" s="30">
        <f t="shared" ref="T1864:U1883" ca="1" si="1146">RAND()</f>
        <v>0.67640531394236791</v>
      </c>
      <c r="U1864" s="30">
        <f t="shared" ca="1" si="1146"/>
        <v>0.84702855934852417</v>
      </c>
      <c r="V1864" s="30">
        <f ca="1">IF(Riskregister!$E$5="",0,COUNTIF(BF$4:BF$53,"&lt;"&amp;T1864)*IF(U1864&lt;0.5,Riskregister!$K$5+(Riskregister!$L$5-Riskregister!$K$5)*SQRT(U1864/2),Riskregister!$L$5-(Riskregister!$L$5-Riskregister!$K$5)*SQRT((1-U1864)/2)))</f>
        <v>1902191.066918852</v>
      </c>
      <c r="W1864" s="30">
        <f t="shared" ref="W1864:X1883" ca="1" si="1147">RAND()</f>
        <v>0.81067028061817514</v>
      </c>
      <c r="X1864" s="30">
        <f t="shared" ca="1" si="1147"/>
        <v>0.18134988612841418</v>
      </c>
      <c r="Y1864" s="30">
        <f ca="1">IF(Riskregister!$E$6="",0,COUNTIF(BG$4:BG$53,"&lt;"&amp;W1864)*IF(X1864&lt;0.5,Riskregister!$K$6+(Riskregister!$L$6-Riskregister!$K$6)*SQRT(X1864/2),Riskregister!$L$6-(Riskregister!$L$6-Riskregister!$K$6)*SQRT((1-X1864)/2)))</f>
        <v>2226063.1413792884</v>
      </c>
      <c r="Z1864" s="30">
        <f t="shared" ref="Z1864:AA1883" ca="1" si="1148">RAND()</f>
        <v>0.73372126174429275</v>
      </c>
      <c r="AA1864" s="30">
        <f t="shared" ca="1" si="1148"/>
        <v>6.2511998476334707E-2</v>
      </c>
      <c r="AB1864" s="30">
        <f ca="1">IF(Riskregister!$E$7="",0,COUNTIF(BH$4:BH$53,"&lt;"&amp;Z1864)*IF(AA1864&lt;0.5,Riskregister!$K$7+(Riskregister!$L$7-Riskregister!$K$7)*SQRT(AA1864/2),Riskregister!$L$7-(Riskregister!$L$7-Riskregister!$K$7)*SQRT((1-AA1864)/2)))</f>
        <v>895022.2560928266</v>
      </c>
      <c r="AC1864" s="30">
        <f t="shared" ref="AC1864:AD1883" ca="1" si="1149">RAND()</f>
        <v>0.56017718613541112</v>
      </c>
      <c r="AD1864" s="30">
        <f t="shared" ca="1" si="1149"/>
        <v>0.74324634551820368</v>
      </c>
      <c r="AE1864" s="30">
        <f ca="1">IF(Riskregister!$E$8="",0,COUNTIF(BI$4:BI$53,"&lt;"&amp;AC1864)*IF(AD1864&lt;0.5,Riskregister!$K$8+(Riskregister!$L$8-Riskregister!$K$8)*SQRT(AD1864/2),Riskregister!$L$8-(Riskregister!$L$8-Riskregister!$K$8)*SQRT((1-AD1864)/2)))</f>
        <v>9948010.5875246562</v>
      </c>
      <c r="AF1864" s="30">
        <f t="shared" ref="AF1864:AG1883" ca="1" si="1150">RAND()</f>
        <v>0.45291219091940016</v>
      </c>
      <c r="AG1864" s="30">
        <f t="shared" ca="1" si="1150"/>
        <v>0.76959231769806524</v>
      </c>
      <c r="AH1864" s="30">
        <f>IF(Riskregister!$E$9="",0,COUNTIF(BJ$4:BJ$53,"&lt;"&amp;AF1864)*IF(AG1864&lt;0.5,Riskregister!$K$9+(Riskregister!$L$9-Riskregister!$K$9)*SQRT(AG1864/2),Riskregister!$L$9-(Riskregister!$L$9-Riskregister!$K$9)*SQRT((1-AG1864)/2)))</f>
        <v>0</v>
      </c>
      <c r="AI1864" s="30">
        <f t="shared" ref="AI1864:AJ1883" ca="1" si="1151">RAND()</f>
        <v>0.18952988554036343</v>
      </c>
      <c r="AJ1864" s="30">
        <f t="shared" ca="1" si="1151"/>
        <v>0.37766856131998816</v>
      </c>
      <c r="AK1864" s="30">
        <f>IF(Riskregister!$E$10="",0,COUNTIF(BK$4:BK$53,"&lt;"&amp;AI1864)*IF(AJ1864&lt;0.5,Riskregister!$K$10+(Riskregister!$L$10-Riskregister!$K$10)*SQRT(AJ1864/2),Riskregister!$L$10-(Riskregister!$L$10-Riskregister!$K$10)*SQRT((1-AJ1864)/2)))</f>
        <v>0</v>
      </c>
      <c r="AL1864" s="30">
        <f t="shared" ref="AL1864:AM1883" ca="1" si="1152">RAND()</f>
        <v>0.80625781659250384</v>
      </c>
      <c r="AM1864" s="30">
        <f t="shared" ca="1" si="1152"/>
        <v>0.93370763810890167</v>
      </c>
      <c r="AN1864" s="30">
        <f>IF(Riskregister!$E$11="",0,COUNTIF(BL$4:BL$53,"&lt;"&amp;AL1864)*IF(AM1864&lt;0.5,Riskregister!$K$11+(Riskregister!$L$11-Riskregister!$K$11)*SQRT(AM1864/2),Riskregister!$L$11-(Riskregister!$L$11-Riskregister!$K$11)*SQRT((1-AM1864)/2)))</f>
        <v>0</v>
      </c>
      <c r="AO1864" s="30">
        <f t="shared" ref="AO1864:AP1883" ca="1" si="1153">RAND()</f>
        <v>0.55926823687495764</v>
      </c>
      <c r="AP1864" s="30">
        <f t="shared" ca="1" si="1153"/>
        <v>0.23054899525160488</v>
      </c>
      <c r="AQ1864" s="30">
        <f>IF(Riskregister!$E$12="",0,COUNTIF(BM$4:BM$53,"&lt;"&amp;AO1864)*IF(AP1864&lt;0.5,Riskregister!$K$12+(Riskregister!$L$12-Riskregister!$K$12)*SQRT(AP1864/2),Riskregister!$L$12-(Riskregister!$L$12-Riskregister!$K$12)*SQRT((1-AP1864)/2)))</f>
        <v>0</v>
      </c>
      <c r="AR1864" s="30">
        <f t="shared" ref="AR1864:AS1883" ca="1" si="1154">RAND()</f>
        <v>0.24676339532042735</v>
      </c>
      <c r="AS1864" s="30">
        <f t="shared" ca="1" si="1154"/>
        <v>0.85086491867354996</v>
      </c>
      <c r="AT1864" s="30">
        <f>IF(Riskregister!$E$13="",0,COUNTIF(BN$4:BN$53,"&lt;"&amp;AR1864)*IF(AS1864&lt;0.5,Riskregister!$K$13+(Riskregister!$L$13-Riskregister!$K$13)*SQRT(AS1864/2),Riskregister!$L$13-(Riskregister!$L$13-Riskregister!$K$13)*SQRT((1-AS1864)/2)))</f>
        <v>0</v>
      </c>
      <c r="AU1864" s="30">
        <f t="shared" ref="AU1864:AV1883" ca="1" si="1155">RAND()</f>
        <v>0.14902466349359389</v>
      </c>
      <c r="AV1864" s="30">
        <f t="shared" ca="1" si="1155"/>
        <v>0.34604666853433297</v>
      </c>
      <c r="AW1864" s="30">
        <f>IF(Riskregister!$E$14="",0,COUNTIF(BO$4:BO$53,"&lt;"&amp;AU1864)*IF(AV1864&lt;0.5,Riskregister!$K$14+(Riskregister!$L$14-Riskregister!$K$14)*SQRT(AV1864/2),Riskregister!$L$14-(Riskregister!$L$14-Riskregister!$K$14)*SQRT((1-AV1864)/2)))</f>
        <v>0</v>
      </c>
      <c r="AX1864" s="30">
        <f t="shared" ref="AX1864:AY1883" ca="1" si="1156">RAND()</f>
        <v>0.13983174587590852</v>
      </c>
      <c r="AY1864" s="30">
        <f t="shared" ca="1" si="1156"/>
        <v>2.2122866978531053E-2</v>
      </c>
      <c r="AZ1864" s="30">
        <f>IF(Riskregister!$E$15="",0,COUNTIF(BP$4:BP$53,"&lt;"&amp;AX1864)*IF(AY1864&lt;0.5,Riskregister!$K$15+(Riskregister!$L$15-Riskregister!$K$15)*SQRT(AY1864/2),Riskregister!$L$15-(Riskregister!$L$15-Riskregister!$K$15)*SQRT((1-AY1864)/2)))</f>
        <v>0</v>
      </c>
      <c r="BA1864" s="30">
        <f t="shared" ref="BA1864:BB1883" ca="1" si="1157">RAND()</f>
        <v>0.14380946010918583</v>
      </c>
      <c r="BB1864" s="30">
        <f t="shared" ca="1" si="1157"/>
        <v>0.10041763583539698</v>
      </c>
      <c r="BC1864" s="30">
        <f>IF(Riskregister!$E$16="",0,COUNTIF(BQ$4:BQ$53,"&lt;"&amp;BA1864)*IF(BB1864&lt;0.5,Riskregister!$K$16+(Riskregister!$L$16-Riskregister!$K$16)*SQRT(BB1864/2),Riskregister!$L$16-(Riskregister!$L$16-Riskregister!$K$16)*SQRT((1-BB1864)/2)))</f>
        <v>0</v>
      </c>
      <c r="BD1864" s="30">
        <f t="shared" ca="1" si="1145"/>
        <v>14971287.051915623</v>
      </c>
    </row>
    <row r="1865" spans="20:56" x14ac:dyDescent="0.35">
      <c r="T1865" s="30">
        <f t="shared" ca="1" si="1146"/>
        <v>0.6072568168692305</v>
      </c>
      <c r="U1865" s="30">
        <f t="shared" ca="1" si="1146"/>
        <v>0.42254841181647618</v>
      </c>
      <c r="V1865" s="30">
        <f ca="1">IF(Riskregister!$E$5="",0,COUNTIF(BF$4:BF$53,"&lt;"&amp;T1865)*IF(U1865&lt;0.5,Riskregister!$K$5+(Riskregister!$L$5-Riskregister!$K$5)*SQRT(U1865/2),Riskregister!$L$5-(Riskregister!$L$5-Riskregister!$K$5)*SQRT((1-U1865)/2)))</f>
        <v>1427362.3312326297</v>
      </c>
      <c r="W1865" s="30">
        <f t="shared" ca="1" si="1147"/>
        <v>0.81142849841752474</v>
      </c>
      <c r="X1865" s="30">
        <f t="shared" ca="1" si="1147"/>
        <v>0.32176436330593161</v>
      </c>
      <c r="Y1865" s="30">
        <f ca="1">IF(Riskregister!$E$6="",0,COUNTIF(BG$4:BG$53,"&lt;"&amp;W1865)*IF(X1865&lt;0.5,Riskregister!$K$6+(Riskregister!$L$6-Riskregister!$K$6)*SQRT(X1865/2),Riskregister!$L$6-(Riskregister!$L$6-Riskregister!$K$6)*SQRT((1-X1865)/2)))</f>
        <v>2765946.540660799</v>
      </c>
      <c r="Z1865" s="30">
        <f t="shared" ca="1" si="1148"/>
        <v>0.6463761164702172</v>
      </c>
      <c r="AA1865" s="30">
        <f t="shared" ca="1" si="1148"/>
        <v>0.57395528523842843</v>
      </c>
      <c r="AB1865" s="30">
        <f ca="1">IF(Riskregister!$E$7="",0,COUNTIF(BH$4:BH$53,"&lt;"&amp;Z1865)*IF(AA1865&lt;0.5,Riskregister!$K$7+(Riskregister!$L$7-Riskregister!$K$7)*SQRT(AA1865/2),Riskregister!$L$7-(Riskregister!$L$7-Riskregister!$K$7)*SQRT((1-AA1865)/2)))</f>
        <v>1669218.5444666301</v>
      </c>
      <c r="AC1865" s="30">
        <f t="shared" ca="1" si="1149"/>
        <v>0.89515736059437845</v>
      </c>
      <c r="AD1865" s="30">
        <f t="shared" ca="1" si="1149"/>
        <v>0.83022247913908265</v>
      </c>
      <c r="AE1865" s="30">
        <f ca="1">IF(Riskregister!$E$8="",0,COUNTIF(BI$4:BI$53,"&lt;"&amp;AC1865)*IF(AD1865&lt;0.5,Riskregister!$K$8+(Riskregister!$L$8-Riskregister!$K$8)*SQRT(AD1865/2),Riskregister!$L$8-(Riskregister!$L$8-Riskregister!$K$8)*SQRT((1-AD1865)/2)))</f>
        <v>18153116.187073071</v>
      </c>
      <c r="AF1865" s="30">
        <f t="shared" ca="1" si="1150"/>
        <v>0.20230742890007147</v>
      </c>
      <c r="AG1865" s="30">
        <f t="shared" ca="1" si="1150"/>
        <v>0.59411773568565573</v>
      </c>
      <c r="AH1865" s="30">
        <f>IF(Riskregister!$E$9="",0,COUNTIF(BJ$4:BJ$53,"&lt;"&amp;AF1865)*IF(AG1865&lt;0.5,Riskregister!$K$9+(Riskregister!$L$9-Riskregister!$K$9)*SQRT(AG1865/2),Riskregister!$L$9-(Riskregister!$L$9-Riskregister!$K$9)*SQRT((1-AG1865)/2)))</f>
        <v>0</v>
      </c>
      <c r="AI1865" s="30">
        <f t="shared" ca="1" si="1151"/>
        <v>0.49903579483024518</v>
      </c>
      <c r="AJ1865" s="30">
        <f t="shared" ca="1" si="1151"/>
        <v>0.38914295994103199</v>
      </c>
      <c r="AK1865" s="30">
        <f>IF(Riskregister!$E$10="",0,COUNTIF(BK$4:BK$53,"&lt;"&amp;AI1865)*IF(AJ1865&lt;0.5,Riskregister!$K$10+(Riskregister!$L$10-Riskregister!$K$10)*SQRT(AJ1865/2),Riskregister!$L$10-(Riskregister!$L$10-Riskregister!$K$10)*SQRT((1-AJ1865)/2)))</f>
        <v>0</v>
      </c>
      <c r="AL1865" s="30">
        <f t="shared" ca="1" si="1152"/>
        <v>0.57898915151895358</v>
      </c>
      <c r="AM1865" s="30">
        <f t="shared" ca="1" si="1152"/>
        <v>0.71360944123936554</v>
      </c>
      <c r="AN1865" s="30">
        <f>IF(Riskregister!$E$11="",0,COUNTIF(BL$4:BL$53,"&lt;"&amp;AL1865)*IF(AM1865&lt;0.5,Riskregister!$K$11+(Riskregister!$L$11-Riskregister!$K$11)*SQRT(AM1865/2),Riskregister!$L$11-(Riskregister!$L$11-Riskregister!$K$11)*SQRT((1-AM1865)/2)))</f>
        <v>0</v>
      </c>
      <c r="AO1865" s="30">
        <f t="shared" ca="1" si="1153"/>
        <v>0.8244032803928445</v>
      </c>
      <c r="AP1865" s="30">
        <f t="shared" ca="1" si="1153"/>
        <v>0.81453721673612745</v>
      </c>
      <c r="AQ1865" s="30">
        <f>IF(Riskregister!$E$12="",0,COUNTIF(BM$4:BM$53,"&lt;"&amp;AO1865)*IF(AP1865&lt;0.5,Riskregister!$K$12+(Riskregister!$L$12-Riskregister!$K$12)*SQRT(AP1865/2),Riskregister!$L$12-(Riskregister!$L$12-Riskregister!$K$12)*SQRT((1-AP1865)/2)))</f>
        <v>0</v>
      </c>
      <c r="AR1865" s="30">
        <f t="shared" ca="1" si="1154"/>
        <v>0.97112674497695717</v>
      </c>
      <c r="AS1865" s="30">
        <f t="shared" ca="1" si="1154"/>
        <v>0.69318832695863419</v>
      </c>
      <c r="AT1865" s="30">
        <f>IF(Riskregister!$E$13="",0,COUNTIF(BN$4:BN$53,"&lt;"&amp;AR1865)*IF(AS1865&lt;0.5,Riskregister!$K$13+(Riskregister!$L$13-Riskregister!$K$13)*SQRT(AS1865/2),Riskregister!$L$13-(Riskregister!$L$13-Riskregister!$K$13)*SQRT((1-AS1865)/2)))</f>
        <v>0</v>
      </c>
      <c r="AU1865" s="30">
        <f t="shared" ca="1" si="1155"/>
        <v>0.96806452644000929</v>
      </c>
      <c r="AV1865" s="30">
        <f t="shared" ca="1" si="1155"/>
        <v>0.94510578452025396</v>
      </c>
      <c r="AW1865" s="30">
        <f>IF(Riskregister!$E$14="",0,COUNTIF(BO$4:BO$53,"&lt;"&amp;AU1865)*IF(AV1865&lt;0.5,Riskregister!$K$14+(Riskregister!$L$14-Riskregister!$K$14)*SQRT(AV1865/2),Riskregister!$L$14-(Riskregister!$L$14-Riskregister!$K$14)*SQRT((1-AV1865)/2)))</f>
        <v>0</v>
      </c>
      <c r="AX1865" s="30">
        <f t="shared" ca="1" si="1156"/>
        <v>0.643780057523892</v>
      </c>
      <c r="AY1865" s="30">
        <f t="shared" ca="1" si="1156"/>
        <v>5.9433308003252305E-2</v>
      </c>
      <c r="AZ1865" s="30">
        <f>IF(Riskregister!$E$15="",0,COUNTIF(BP$4:BP$53,"&lt;"&amp;AX1865)*IF(AY1865&lt;0.5,Riskregister!$K$15+(Riskregister!$L$15-Riskregister!$K$15)*SQRT(AY1865/2),Riskregister!$L$15-(Riskregister!$L$15-Riskregister!$K$15)*SQRT((1-AY1865)/2)))</f>
        <v>0</v>
      </c>
      <c r="BA1865" s="30">
        <f t="shared" ca="1" si="1157"/>
        <v>0.10262002571882933</v>
      </c>
      <c r="BB1865" s="30">
        <f t="shared" ca="1" si="1157"/>
        <v>0.70458118700167149</v>
      </c>
      <c r="BC1865" s="30">
        <f>IF(Riskregister!$E$16="",0,COUNTIF(BQ$4:BQ$53,"&lt;"&amp;BA1865)*IF(BB1865&lt;0.5,Riskregister!$K$16+(Riskregister!$L$16-Riskregister!$K$16)*SQRT(BB1865/2),Riskregister!$L$16-(Riskregister!$L$16-Riskregister!$K$16)*SQRT((1-BB1865)/2)))</f>
        <v>0</v>
      </c>
      <c r="BD1865" s="30">
        <f t="shared" ca="1" si="1145"/>
        <v>24015643.603433128</v>
      </c>
    </row>
    <row r="1866" spans="20:56" x14ac:dyDescent="0.35">
      <c r="T1866" s="30">
        <f t="shared" ca="1" si="1146"/>
        <v>0.74376964920942856</v>
      </c>
      <c r="U1866" s="30">
        <f t="shared" ca="1" si="1146"/>
        <v>0.99537532833133702</v>
      </c>
      <c r="V1866" s="30">
        <f ca="1">IF(Riskregister!$E$5="",0,COUNTIF(BF$4:BF$53,"&lt;"&amp;T1866)*IF(U1866&lt;0.5,Riskregister!$K$5+(Riskregister!$L$5-Riskregister!$K$5)*SQRT(U1866/2),Riskregister!$L$5-(Riskregister!$L$5-Riskregister!$K$5)*SQRT((1-U1866)/2)))</f>
        <v>2891804.8052762821</v>
      </c>
      <c r="W1866" s="30">
        <f t="shared" ca="1" si="1147"/>
        <v>0.11638304820606415</v>
      </c>
      <c r="X1866" s="30">
        <f t="shared" ca="1" si="1147"/>
        <v>0.16032750125278639</v>
      </c>
      <c r="Y1866" s="30">
        <f ca="1">IF(Riskregister!$E$6="",0,COUNTIF(BG$4:BG$53,"&lt;"&amp;W1866)*IF(X1866&lt;0.5,Riskregister!$K$6+(Riskregister!$L$6-Riskregister!$K$6)*SQRT(X1866/2),Riskregister!$L$6-(Riskregister!$L$6-Riskregister!$K$6)*SQRT((1-X1866)/2)))</f>
        <v>0</v>
      </c>
      <c r="Z1866" s="30">
        <f t="shared" ca="1" si="1148"/>
        <v>0.9137651868073714</v>
      </c>
      <c r="AA1866" s="30">
        <f t="shared" ca="1" si="1148"/>
        <v>0.40141123588480232</v>
      </c>
      <c r="AB1866" s="30">
        <f ca="1">IF(Riskregister!$E$7="",0,COUNTIF(BH$4:BH$53,"&lt;"&amp;Z1866)*IF(AA1866&lt;0.5,Riskregister!$K$7+(Riskregister!$L$7-Riskregister!$K$7)*SQRT(AA1866/2),Riskregister!$L$7-(Riskregister!$L$7-Riskregister!$K$7)*SQRT((1-AA1866)/2)))</f>
        <v>2068006.3200747676</v>
      </c>
      <c r="AC1866" s="30">
        <f t="shared" ca="1" si="1149"/>
        <v>0.36991470475996768</v>
      </c>
      <c r="AD1866" s="30">
        <f t="shared" ca="1" si="1149"/>
        <v>0.4914067281640544</v>
      </c>
      <c r="AE1866" s="30">
        <f ca="1">IF(Riskregister!$E$8="",0,COUNTIF(BI$4:BI$53,"&lt;"&amp;AC1866)*IF(AD1866&lt;0.5,Riskregister!$K$8+(Riskregister!$L$8-Riskregister!$K$8)*SQRT(AD1866/2),Riskregister!$L$8-(Riskregister!$L$8-Riskregister!$K$8)*SQRT((1-AD1866)/2)))</f>
        <v>5259436.5807775427</v>
      </c>
      <c r="AF1866" s="30">
        <f t="shared" ca="1" si="1150"/>
        <v>0.77097452504588426</v>
      </c>
      <c r="AG1866" s="30">
        <f t="shared" ca="1" si="1150"/>
        <v>0.16247755644525108</v>
      </c>
      <c r="AH1866" s="30">
        <f>IF(Riskregister!$E$9="",0,COUNTIF(BJ$4:BJ$53,"&lt;"&amp;AF1866)*IF(AG1866&lt;0.5,Riskregister!$K$9+(Riskregister!$L$9-Riskregister!$K$9)*SQRT(AG1866/2),Riskregister!$L$9-(Riskregister!$L$9-Riskregister!$K$9)*SQRT((1-AG1866)/2)))</f>
        <v>0</v>
      </c>
      <c r="AI1866" s="30">
        <f t="shared" ca="1" si="1151"/>
        <v>0.57564762274261261</v>
      </c>
      <c r="AJ1866" s="30">
        <f t="shared" ca="1" si="1151"/>
        <v>0.47549810062239128</v>
      </c>
      <c r="AK1866" s="30">
        <f>IF(Riskregister!$E$10="",0,COUNTIF(BK$4:BK$53,"&lt;"&amp;AI1866)*IF(AJ1866&lt;0.5,Riskregister!$K$10+(Riskregister!$L$10-Riskregister!$K$10)*SQRT(AJ1866/2),Riskregister!$L$10-(Riskregister!$L$10-Riskregister!$K$10)*SQRT((1-AJ1866)/2)))</f>
        <v>0</v>
      </c>
      <c r="AL1866" s="30">
        <f t="shared" ca="1" si="1152"/>
        <v>0.28737688355940472</v>
      </c>
      <c r="AM1866" s="30">
        <f t="shared" ca="1" si="1152"/>
        <v>0.91136484303091037</v>
      </c>
      <c r="AN1866" s="30">
        <f>IF(Riskregister!$E$11="",0,COUNTIF(BL$4:BL$53,"&lt;"&amp;AL1866)*IF(AM1866&lt;0.5,Riskregister!$K$11+(Riskregister!$L$11-Riskregister!$K$11)*SQRT(AM1866/2),Riskregister!$L$11-(Riskregister!$L$11-Riskregister!$K$11)*SQRT((1-AM1866)/2)))</f>
        <v>0</v>
      </c>
      <c r="AO1866" s="30">
        <f t="shared" ca="1" si="1153"/>
        <v>0.9774849469239657</v>
      </c>
      <c r="AP1866" s="30">
        <f t="shared" ca="1" si="1153"/>
        <v>9.365772256042737E-3</v>
      </c>
      <c r="AQ1866" s="30">
        <f>IF(Riskregister!$E$12="",0,COUNTIF(BM$4:BM$53,"&lt;"&amp;AO1866)*IF(AP1866&lt;0.5,Riskregister!$K$12+(Riskregister!$L$12-Riskregister!$K$12)*SQRT(AP1866/2),Riskregister!$L$12-(Riskregister!$L$12-Riskregister!$K$12)*SQRT((1-AP1866)/2)))</f>
        <v>0</v>
      </c>
      <c r="AR1866" s="30">
        <f t="shared" ca="1" si="1154"/>
        <v>0.57032157587486543</v>
      </c>
      <c r="AS1866" s="30">
        <f t="shared" ca="1" si="1154"/>
        <v>0.50258333786222165</v>
      </c>
      <c r="AT1866" s="30">
        <f>IF(Riskregister!$E$13="",0,COUNTIF(BN$4:BN$53,"&lt;"&amp;AR1866)*IF(AS1866&lt;0.5,Riskregister!$K$13+(Riskregister!$L$13-Riskregister!$K$13)*SQRT(AS1866/2),Riskregister!$L$13-(Riskregister!$L$13-Riskregister!$K$13)*SQRT((1-AS1866)/2)))</f>
        <v>0</v>
      </c>
      <c r="AU1866" s="30">
        <f t="shared" ca="1" si="1155"/>
        <v>2.8415122251662983E-2</v>
      </c>
      <c r="AV1866" s="30">
        <f t="shared" ca="1" si="1155"/>
        <v>8.2007967224952405E-2</v>
      </c>
      <c r="AW1866" s="30">
        <f>IF(Riskregister!$E$14="",0,COUNTIF(BO$4:BO$53,"&lt;"&amp;AU1866)*IF(AV1866&lt;0.5,Riskregister!$K$14+(Riskregister!$L$14-Riskregister!$K$14)*SQRT(AV1866/2),Riskregister!$L$14-(Riskregister!$L$14-Riskregister!$K$14)*SQRT((1-AV1866)/2)))</f>
        <v>0</v>
      </c>
      <c r="AX1866" s="30">
        <f t="shared" ca="1" si="1156"/>
        <v>0.14123886345541936</v>
      </c>
      <c r="AY1866" s="30">
        <f t="shared" ca="1" si="1156"/>
        <v>0.51236239173259679</v>
      </c>
      <c r="AZ1866" s="30">
        <f>IF(Riskregister!$E$15="",0,COUNTIF(BP$4:BP$53,"&lt;"&amp;AX1866)*IF(AY1866&lt;0.5,Riskregister!$K$15+(Riskregister!$L$15-Riskregister!$K$15)*SQRT(AY1866/2),Riskregister!$L$15-(Riskregister!$L$15-Riskregister!$K$15)*SQRT((1-AY1866)/2)))</f>
        <v>0</v>
      </c>
      <c r="BA1866" s="30">
        <f t="shared" ca="1" si="1157"/>
        <v>0.6864951377464138</v>
      </c>
      <c r="BB1866" s="30">
        <f t="shared" ca="1" si="1157"/>
        <v>0.71885219271227174</v>
      </c>
      <c r="BC1866" s="30">
        <f>IF(Riskregister!$E$16="",0,COUNTIF(BQ$4:BQ$53,"&lt;"&amp;BA1866)*IF(BB1866&lt;0.5,Riskregister!$K$16+(Riskregister!$L$16-Riskregister!$K$16)*SQRT(BB1866/2),Riskregister!$L$16-(Riskregister!$L$16-Riskregister!$K$16)*SQRT((1-BB1866)/2)))</f>
        <v>0</v>
      </c>
      <c r="BD1866" s="30">
        <f t="shared" ca="1" si="1145"/>
        <v>10219247.706128594</v>
      </c>
    </row>
    <row r="1867" spans="20:56" x14ac:dyDescent="0.35">
      <c r="T1867" s="30">
        <f t="shared" ca="1" si="1146"/>
        <v>6.1514468153667234E-3</v>
      </c>
      <c r="U1867" s="30">
        <f t="shared" ca="1" si="1146"/>
        <v>0.98763058812560156</v>
      </c>
      <c r="V1867" s="30">
        <f ca="1">IF(Riskregister!$E$5="",0,COUNTIF(BF$4:BF$53,"&lt;"&amp;T1867)*IF(U1867&lt;0.5,Riskregister!$K$5+(Riskregister!$L$5-Riskregister!$K$5)*SQRT(U1867/2),Riskregister!$L$5-(Riskregister!$L$5-Riskregister!$K$5)*SQRT((1-U1867)/2)))</f>
        <v>0</v>
      </c>
      <c r="W1867" s="30">
        <f t="shared" ca="1" si="1147"/>
        <v>0.37468634407310164</v>
      </c>
      <c r="X1867" s="30">
        <f t="shared" ca="1" si="1147"/>
        <v>1.8676068827504722E-2</v>
      </c>
      <c r="Y1867" s="30">
        <f ca="1">IF(Riskregister!$E$6="",0,COUNTIF(BG$4:BG$53,"&lt;"&amp;W1867)*IF(X1867&lt;0.5,Riskregister!$K$6+(Riskregister!$L$6-Riskregister!$K$6)*SQRT(X1867/2),Riskregister!$L$6-(Riskregister!$L$6-Riskregister!$K$6)*SQRT((1-X1867)/2)))</f>
        <v>373940.31016575097</v>
      </c>
      <c r="Z1867" s="30">
        <f t="shared" ca="1" si="1148"/>
        <v>0.75748396099454995</v>
      </c>
      <c r="AA1867" s="30">
        <f t="shared" ca="1" si="1148"/>
        <v>0.3128498044093444</v>
      </c>
      <c r="AB1867" s="30">
        <f ca="1">IF(Riskregister!$E$7="",0,COUNTIF(BH$4:BH$53,"&lt;"&amp;Z1867)*IF(AA1867&lt;0.5,Riskregister!$K$7+(Riskregister!$L$7-Riskregister!$K$7)*SQRT(AA1867/2),Riskregister!$L$7-(Riskregister!$L$7-Riskregister!$K$7)*SQRT((1-AA1867)/2)))</f>
        <v>1507416.4678586959</v>
      </c>
      <c r="AC1867" s="30">
        <f t="shared" ca="1" si="1149"/>
        <v>0.94290953583168302</v>
      </c>
      <c r="AD1867" s="30">
        <f t="shared" ca="1" si="1149"/>
        <v>0.63660107044641578</v>
      </c>
      <c r="AE1867" s="30">
        <f ca="1">IF(Riskregister!$E$8="",0,COUNTIF(BI$4:BI$53,"&lt;"&amp;AC1867)*IF(AD1867&lt;0.5,Riskregister!$K$8+(Riskregister!$L$8-Riskregister!$K$8)*SQRT(AD1867/2),Riskregister!$L$8-(Riskregister!$L$8-Riskregister!$K$8)*SQRT((1-AD1867)/2)))</f>
        <v>17979405.906150222</v>
      </c>
      <c r="AF1867" s="30">
        <f t="shared" ca="1" si="1150"/>
        <v>0.89897612411269345</v>
      </c>
      <c r="AG1867" s="30">
        <f t="shared" ca="1" si="1150"/>
        <v>0.5750562518989627</v>
      </c>
      <c r="AH1867" s="30">
        <f>IF(Riskregister!$E$9="",0,COUNTIF(BJ$4:BJ$53,"&lt;"&amp;AF1867)*IF(AG1867&lt;0.5,Riskregister!$K$9+(Riskregister!$L$9-Riskregister!$K$9)*SQRT(AG1867/2),Riskregister!$L$9-(Riskregister!$L$9-Riskregister!$K$9)*SQRT((1-AG1867)/2)))</f>
        <v>0</v>
      </c>
      <c r="AI1867" s="30">
        <f t="shared" ca="1" si="1151"/>
        <v>0.67942628033315744</v>
      </c>
      <c r="AJ1867" s="30">
        <f t="shared" ca="1" si="1151"/>
        <v>0.65817296396418035</v>
      </c>
      <c r="AK1867" s="30">
        <f>IF(Riskregister!$E$10="",0,COUNTIF(BK$4:BK$53,"&lt;"&amp;AI1867)*IF(AJ1867&lt;0.5,Riskregister!$K$10+(Riskregister!$L$10-Riskregister!$K$10)*SQRT(AJ1867/2),Riskregister!$L$10-(Riskregister!$L$10-Riskregister!$K$10)*SQRT((1-AJ1867)/2)))</f>
        <v>0</v>
      </c>
      <c r="AL1867" s="30">
        <f t="shared" ca="1" si="1152"/>
        <v>0.12743078988116008</v>
      </c>
      <c r="AM1867" s="30">
        <f t="shared" ca="1" si="1152"/>
        <v>0.60708578507521604</v>
      </c>
      <c r="AN1867" s="30">
        <f>IF(Riskregister!$E$11="",0,COUNTIF(BL$4:BL$53,"&lt;"&amp;AL1867)*IF(AM1867&lt;0.5,Riskregister!$K$11+(Riskregister!$L$11-Riskregister!$K$11)*SQRT(AM1867/2),Riskregister!$L$11-(Riskregister!$L$11-Riskregister!$K$11)*SQRT((1-AM1867)/2)))</f>
        <v>0</v>
      </c>
      <c r="AO1867" s="30">
        <f t="shared" ca="1" si="1153"/>
        <v>0.20862227531653321</v>
      </c>
      <c r="AP1867" s="30">
        <f t="shared" ca="1" si="1153"/>
        <v>0.85376407784753827</v>
      </c>
      <c r="AQ1867" s="30">
        <f>IF(Riskregister!$E$12="",0,COUNTIF(BM$4:BM$53,"&lt;"&amp;AO1867)*IF(AP1867&lt;0.5,Riskregister!$K$12+(Riskregister!$L$12-Riskregister!$K$12)*SQRT(AP1867/2),Riskregister!$L$12-(Riskregister!$L$12-Riskregister!$K$12)*SQRT((1-AP1867)/2)))</f>
        <v>0</v>
      </c>
      <c r="AR1867" s="30">
        <f t="shared" ca="1" si="1154"/>
        <v>0.25454569319946896</v>
      </c>
      <c r="AS1867" s="30">
        <f t="shared" ca="1" si="1154"/>
        <v>9.0795009981586516E-2</v>
      </c>
      <c r="AT1867" s="30">
        <f>IF(Riskregister!$E$13="",0,COUNTIF(BN$4:BN$53,"&lt;"&amp;AR1867)*IF(AS1867&lt;0.5,Riskregister!$K$13+(Riskregister!$L$13-Riskregister!$K$13)*SQRT(AS1867/2),Riskregister!$L$13-(Riskregister!$L$13-Riskregister!$K$13)*SQRT((1-AS1867)/2)))</f>
        <v>0</v>
      </c>
      <c r="AU1867" s="30">
        <f t="shared" ca="1" si="1155"/>
        <v>0.90691751188307623</v>
      </c>
      <c r="AV1867" s="30">
        <f t="shared" ca="1" si="1155"/>
        <v>0.43632389359059065</v>
      </c>
      <c r="AW1867" s="30">
        <f>IF(Riskregister!$E$14="",0,COUNTIF(BO$4:BO$53,"&lt;"&amp;AU1867)*IF(AV1867&lt;0.5,Riskregister!$K$14+(Riskregister!$L$14-Riskregister!$K$14)*SQRT(AV1867/2),Riskregister!$L$14-(Riskregister!$L$14-Riskregister!$K$14)*SQRT((1-AV1867)/2)))</f>
        <v>0</v>
      </c>
      <c r="AX1867" s="30">
        <f t="shared" ca="1" si="1156"/>
        <v>0.95475015284962828</v>
      </c>
      <c r="AY1867" s="30">
        <f t="shared" ca="1" si="1156"/>
        <v>8.917415048796884E-2</v>
      </c>
      <c r="AZ1867" s="30">
        <f>IF(Riskregister!$E$15="",0,COUNTIF(BP$4:BP$53,"&lt;"&amp;AX1867)*IF(AY1867&lt;0.5,Riskregister!$K$15+(Riskregister!$L$15-Riskregister!$K$15)*SQRT(AY1867/2),Riskregister!$L$15-(Riskregister!$L$15-Riskregister!$K$15)*SQRT((1-AY1867)/2)))</f>
        <v>0</v>
      </c>
      <c r="BA1867" s="30">
        <f t="shared" ca="1" si="1157"/>
        <v>0.49855973843863821</v>
      </c>
      <c r="BB1867" s="30">
        <f t="shared" ca="1" si="1157"/>
        <v>0.41325270118539414</v>
      </c>
      <c r="BC1867" s="30">
        <f>IF(Riskregister!$E$16="",0,COUNTIF(BQ$4:BQ$53,"&lt;"&amp;BA1867)*IF(BB1867&lt;0.5,Riskregister!$K$16+(Riskregister!$L$16-Riskregister!$K$16)*SQRT(BB1867/2),Riskregister!$L$16-(Riskregister!$L$16-Riskregister!$K$16)*SQRT((1-BB1867)/2)))</f>
        <v>0</v>
      </c>
      <c r="BD1867" s="30">
        <f t="shared" ca="1" si="1145"/>
        <v>19860762.684174668</v>
      </c>
    </row>
    <row r="1868" spans="20:56" x14ac:dyDescent="0.35">
      <c r="T1868" s="30">
        <f t="shared" ca="1" si="1146"/>
        <v>0.74433950265291915</v>
      </c>
      <c r="U1868" s="30">
        <f t="shared" ca="1" si="1146"/>
        <v>0.90415044238439168</v>
      </c>
      <c r="V1868" s="30">
        <f ca="1">IF(Riskregister!$E$5="",0,COUNTIF(BF$4:BF$53,"&lt;"&amp;T1868)*IF(U1868&lt;0.5,Riskregister!$K$5+(Riskregister!$L$5-Riskregister!$K$5)*SQRT(U1868/2),Riskregister!$L$5-(Riskregister!$L$5-Riskregister!$K$5)*SQRT((1-U1868)/2)))</f>
        <v>2507436.1029120097</v>
      </c>
      <c r="W1868" s="30">
        <f t="shared" ca="1" si="1147"/>
        <v>0.61582745709460662</v>
      </c>
      <c r="X1868" s="30">
        <f t="shared" ca="1" si="1147"/>
        <v>0.89370416169343014</v>
      </c>
      <c r="Y1868" s="30">
        <f ca="1">IF(Riskregister!$E$6="",0,COUNTIF(BG$4:BG$53,"&lt;"&amp;W1868)*IF(X1868&lt;0.5,Riskregister!$K$6+(Riskregister!$L$6-Riskregister!$K$6)*SQRT(X1868/2),Riskregister!$L$6-(Riskregister!$L$6-Riskregister!$K$6)*SQRT((1-X1868)/2)))</f>
        <v>3170062.0310971593</v>
      </c>
      <c r="Z1868" s="30">
        <f t="shared" ca="1" si="1148"/>
        <v>0.3498358048596274</v>
      </c>
      <c r="AA1868" s="30">
        <f t="shared" ca="1" si="1148"/>
        <v>0.66613349335389127</v>
      </c>
      <c r="AB1868" s="30">
        <f ca="1">IF(Riskregister!$E$7="",0,COUNTIF(BH$4:BH$53,"&lt;"&amp;Z1868)*IF(AA1868&lt;0.5,Riskregister!$K$7+(Riskregister!$L$7-Riskregister!$K$7)*SQRT(AA1868/2),Riskregister!$L$7-(Riskregister!$L$7-Riskregister!$K$7)*SQRT((1-AA1868)/2)))</f>
        <v>1284994.3438672293</v>
      </c>
      <c r="AC1868" s="30">
        <f t="shared" ca="1" si="1149"/>
        <v>0.67315418899603885</v>
      </c>
      <c r="AD1868" s="30">
        <f t="shared" ca="1" si="1149"/>
        <v>5.9479225691484117E-2</v>
      </c>
      <c r="AE1868" s="30">
        <f ca="1">IF(Riskregister!$E$8="",0,COUNTIF(BI$4:BI$53,"&lt;"&amp;AC1868)*IF(AD1868&lt;0.5,Riskregister!$K$8+(Riskregister!$L$8-Riskregister!$K$8)*SQRT(AD1868/2),Riskregister!$L$8-(Riskregister!$L$8-Riskregister!$K$8)*SQRT((1-AD1868)/2)))</f>
        <v>3331569.9516694928</v>
      </c>
      <c r="AF1868" s="30">
        <f t="shared" ca="1" si="1150"/>
        <v>0.78196636228415162</v>
      </c>
      <c r="AG1868" s="30">
        <f t="shared" ca="1" si="1150"/>
        <v>0.91980654344526502</v>
      </c>
      <c r="AH1868" s="30">
        <f>IF(Riskregister!$E$9="",0,COUNTIF(BJ$4:BJ$53,"&lt;"&amp;AF1868)*IF(AG1868&lt;0.5,Riskregister!$K$9+(Riskregister!$L$9-Riskregister!$K$9)*SQRT(AG1868/2),Riskregister!$L$9-(Riskregister!$L$9-Riskregister!$K$9)*SQRT((1-AG1868)/2)))</f>
        <v>0</v>
      </c>
      <c r="AI1868" s="30">
        <f t="shared" ca="1" si="1151"/>
        <v>0.67671410022919787</v>
      </c>
      <c r="AJ1868" s="30">
        <f t="shared" ca="1" si="1151"/>
        <v>0.69448565957091624</v>
      </c>
      <c r="AK1868" s="30">
        <f>IF(Riskregister!$E$10="",0,COUNTIF(BK$4:BK$53,"&lt;"&amp;AI1868)*IF(AJ1868&lt;0.5,Riskregister!$K$10+(Riskregister!$L$10-Riskregister!$K$10)*SQRT(AJ1868/2),Riskregister!$L$10-(Riskregister!$L$10-Riskregister!$K$10)*SQRT((1-AJ1868)/2)))</f>
        <v>0</v>
      </c>
      <c r="AL1868" s="30">
        <f t="shared" ca="1" si="1152"/>
        <v>0.44555992890305174</v>
      </c>
      <c r="AM1868" s="30">
        <f t="shared" ca="1" si="1152"/>
        <v>0.13182675691147583</v>
      </c>
      <c r="AN1868" s="30">
        <f>IF(Riskregister!$E$11="",0,COUNTIF(BL$4:BL$53,"&lt;"&amp;AL1868)*IF(AM1868&lt;0.5,Riskregister!$K$11+(Riskregister!$L$11-Riskregister!$K$11)*SQRT(AM1868/2),Riskregister!$L$11-(Riskregister!$L$11-Riskregister!$K$11)*SQRT((1-AM1868)/2)))</f>
        <v>0</v>
      </c>
      <c r="AO1868" s="30">
        <f t="shared" ca="1" si="1153"/>
        <v>0.80811544498722043</v>
      </c>
      <c r="AP1868" s="30">
        <f t="shared" ca="1" si="1153"/>
        <v>0.8595768116333512</v>
      </c>
      <c r="AQ1868" s="30">
        <f>IF(Riskregister!$E$12="",0,COUNTIF(BM$4:BM$53,"&lt;"&amp;AO1868)*IF(AP1868&lt;0.5,Riskregister!$K$12+(Riskregister!$L$12-Riskregister!$K$12)*SQRT(AP1868/2),Riskregister!$L$12-(Riskregister!$L$12-Riskregister!$K$12)*SQRT((1-AP1868)/2)))</f>
        <v>0</v>
      </c>
      <c r="AR1868" s="30">
        <f t="shared" ca="1" si="1154"/>
        <v>0.79332840453537889</v>
      </c>
      <c r="AS1868" s="30">
        <f t="shared" ca="1" si="1154"/>
        <v>0.17237042928633206</v>
      </c>
      <c r="AT1868" s="30">
        <f>IF(Riskregister!$E$13="",0,COUNTIF(BN$4:BN$53,"&lt;"&amp;AR1868)*IF(AS1868&lt;0.5,Riskregister!$K$13+(Riskregister!$L$13-Riskregister!$K$13)*SQRT(AS1868/2),Riskregister!$L$13-(Riskregister!$L$13-Riskregister!$K$13)*SQRT((1-AS1868)/2)))</f>
        <v>0</v>
      </c>
      <c r="AU1868" s="30">
        <f t="shared" ca="1" si="1155"/>
        <v>0.57484441920691165</v>
      </c>
      <c r="AV1868" s="30">
        <f t="shared" ca="1" si="1155"/>
        <v>0.88793978936154261</v>
      </c>
      <c r="AW1868" s="30">
        <f>IF(Riskregister!$E$14="",0,COUNTIF(BO$4:BO$53,"&lt;"&amp;AU1868)*IF(AV1868&lt;0.5,Riskregister!$K$14+(Riskregister!$L$14-Riskregister!$K$14)*SQRT(AV1868/2),Riskregister!$L$14-(Riskregister!$L$14-Riskregister!$K$14)*SQRT((1-AV1868)/2)))</f>
        <v>0</v>
      </c>
      <c r="AX1868" s="30">
        <f t="shared" ca="1" si="1156"/>
        <v>0.78246969056500026</v>
      </c>
      <c r="AY1868" s="30">
        <f t="shared" ca="1" si="1156"/>
        <v>0.51734323855333242</v>
      </c>
      <c r="AZ1868" s="30">
        <f>IF(Riskregister!$E$15="",0,COUNTIF(BP$4:BP$53,"&lt;"&amp;AX1868)*IF(AY1868&lt;0.5,Riskregister!$K$15+(Riskregister!$L$15-Riskregister!$K$15)*SQRT(AY1868/2),Riskregister!$L$15-(Riskregister!$L$15-Riskregister!$K$15)*SQRT((1-AY1868)/2)))</f>
        <v>0</v>
      </c>
      <c r="BA1868" s="30">
        <f t="shared" ca="1" si="1157"/>
        <v>0.92354904701326346</v>
      </c>
      <c r="BB1868" s="30">
        <f t="shared" ca="1" si="1157"/>
        <v>0.69587436813929249</v>
      </c>
      <c r="BC1868" s="30">
        <f>IF(Riskregister!$E$16="",0,COUNTIF(BQ$4:BQ$53,"&lt;"&amp;BA1868)*IF(BB1868&lt;0.5,Riskregister!$K$16+(Riskregister!$L$16-Riskregister!$K$16)*SQRT(BB1868/2),Riskregister!$L$16-(Riskregister!$L$16-Riskregister!$K$16)*SQRT((1-BB1868)/2)))</f>
        <v>0</v>
      </c>
      <c r="BD1868" s="30">
        <f t="shared" ca="1" si="1145"/>
        <v>10294062.429545891</v>
      </c>
    </row>
    <row r="1869" spans="20:56" x14ac:dyDescent="0.35">
      <c r="T1869" s="30">
        <f t="shared" ca="1" si="1146"/>
        <v>0.71724417483400293</v>
      </c>
      <c r="U1869" s="30">
        <f t="shared" ca="1" si="1146"/>
        <v>0.96885564758825704</v>
      </c>
      <c r="V1869" s="30">
        <f ca="1">IF(Riskregister!$E$5="",0,COUNTIF(BF$4:BF$53,"&lt;"&amp;T1869)*IF(U1869&lt;0.5,Riskregister!$K$5+(Riskregister!$L$5-Riskregister!$K$5)*SQRT(U1869/2),Riskregister!$L$5-(Riskregister!$L$5-Riskregister!$K$5)*SQRT((1-U1869)/2)))</f>
        <v>2719225.8166386653</v>
      </c>
      <c r="W1869" s="30">
        <f t="shared" ca="1" si="1147"/>
        <v>0.13640643350795845</v>
      </c>
      <c r="X1869" s="30">
        <f t="shared" ca="1" si="1147"/>
        <v>0.97832119818071983</v>
      </c>
      <c r="Y1869" s="30">
        <f ca="1">IF(Riskregister!$E$6="",0,COUNTIF(BG$4:BG$53,"&lt;"&amp;W1869)*IF(X1869&lt;0.5,Riskregister!$K$6+(Riskregister!$L$6-Riskregister!$K$6)*SQRT(X1869/2),Riskregister!$L$6-(Riskregister!$L$6-Riskregister!$K$6)*SQRT((1-X1869)/2)))</f>
        <v>0</v>
      </c>
      <c r="Z1869" s="30">
        <f t="shared" ca="1" si="1148"/>
        <v>0.4336277732874082</v>
      </c>
      <c r="AA1869" s="30">
        <f t="shared" ca="1" si="1148"/>
        <v>0.48782936785088427</v>
      </c>
      <c r="AB1869" s="30">
        <f ca="1">IF(Riskregister!$E$7="",0,COUNTIF(BH$4:BH$53,"&lt;"&amp;Z1869)*IF(AA1869&lt;0.5,Riskregister!$K$7+(Riskregister!$L$7-Riskregister!$K$7)*SQRT(AA1869/2),Riskregister!$L$7-(Riskregister!$L$7-Riskregister!$K$7)*SQRT((1-AA1869)/2)))</f>
        <v>1337142.1098919855</v>
      </c>
      <c r="AC1869" s="30">
        <f t="shared" ca="1" si="1149"/>
        <v>3.4308282291698466E-2</v>
      </c>
      <c r="AD1869" s="30">
        <f t="shared" ca="1" si="1149"/>
        <v>0.52472430374190393</v>
      </c>
      <c r="AE1869" s="30">
        <f ca="1">IF(Riskregister!$E$8="",0,COUNTIF(BI$4:BI$53,"&lt;"&amp;AC1869)*IF(AD1869&lt;0.5,Riskregister!$K$8+(Riskregister!$L$8-Riskregister!$K$8)*SQRT(AD1869/2),Riskregister!$L$8-(Riskregister!$L$8-Riskregister!$K$8)*SQRT((1-AD1869)/2)))</f>
        <v>0</v>
      </c>
      <c r="AF1869" s="30">
        <f t="shared" ca="1" si="1150"/>
        <v>8.0096846566828694E-2</v>
      </c>
      <c r="AG1869" s="30">
        <f t="shared" ca="1" si="1150"/>
        <v>0.18813709221557884</v>
      </c>
      <c r="AH1869" s="30">
        <f>IF(Riskregister!$E$9="",0,COUNTIF(BJ$4:BJ$53,"&lt;"&amp;AF1869)*IF(AG1869&lt;0.5,Riskregister!$K$9+(Riskregister!$L$9-Riskregister!$K$9)*SQRT(AG1869/2),Riskregister!$L$9-(Riskregister!$L$9-Riskregister!$K$9)*SQRT((1-AG1869)/2)))</f>
        <v>0</v>
      </c>
      <c r="AI1869" s="30">
        <f t="shared" ca="1" si="1151"/>
        <v>0.60379670512606176</v>
      </c>
      <c r="AJ1869" s="30">
        <f t="shared" ca="1" si="1151"/>
        <v>0.74812500781727964</v>
      </c>
      <c r="AK1869" s="30">
        <f>IF(Riskregister!$E$10="",0,COUNTIF(BK$4:BK$53,"&lt;"&amp;AI1869)*IF(AJ1869&lt;0.5,Riskregister!$K$10+(Riskregister!$L$10-Riskregister!$K$10)*SQRT(AJ1869/2),Riskregister!$L$10-(Riskregister!$L$10-Riskregister!$K$10)*SQRT((1-AJ1869)/2)))</f>
        <v>0</v>
      </c>
      <c r="AL1869" s="30">
        <f t="shared" ca="1" si="1152"/>
        <v>8.8166323617485887E-2</v>
      </c>
      <c r="AM1869" s="30">
        <f t="shared" ca="1" si="1152"/>
        <v>0.61360035281549097</v>
      </c>
      <c r="AN1869" s="30">
        <f>IF(Riskregister!$E$11="",0,COUNTIF(BL$4:BL$53,"&lt;"&amp;AL1869)*IF(AM1869&lt;0.5,Riskregister!$K$11+(Riskregister!$L$11-Riskregister!$K$11)*SQRT(AM1869/2),Riskregister!$L$11-(Riskregister!$L$11-Riskregister!$K$11)*SQRT((1-AM1869)/2)))</f>
        <v>0</v>
      </c>
      <c r="AO1869" s="30">
        <f t="shared" ca="1" si="1153"/>
        <v>0.53100619374401403</v>
      </c>
      <c r="AP1869" s="30">
        <f t="shared" ca="1" si="1153"/>
        <v>0.3494962264439806</v>
      </c>
      <c r="AQ1869" s="30">
        <f>IF(Riskregister!$E$12="",0,COUNTIF(BM$4:BM$53,"&lt;"&amp;AO1869)*IF(AP1869&lt;0.5,Riskregister!$K$12+(Riskregister!$L$12-Riskregister!$K$12)*SQRT(AP1869/2),Riskregister!$L$12-(Riskregister!$L$12-Riskregister!$K$12)*SQRT((1-AP1869)/2)))</f>
        <v>0</v>
      </c>
      <c r="AR1869" s="30">
        <f t="shared" ca="1" si="1154"/>
        <v>0.36443963056836792</v>
      </c>
      <c r="AS1869" s="30">
        <f t="shared" ca="1" si="1154"/>
        <v>0.74747734924003173</v>
      </c>
      <c r="AT1869" s="30">
        <f>IF(Riskregister!$E$13="",0,COUNTIF(BN$4:BN$53,"&lt;"&amp;AR1869)*IF(AS1869&lt;0.5,Riskregister!$K$13+(Riskregister!$L$13-Riskregister!$K$13)*SQRT(AS1869/2),Riskregister!$L$13-(Riskregister!$L$13-Riskregister!$K$13)*SQRT((1-AS1869)/2)))</f>
        <v>0</v>
      </c>
      <c r="AU1869" s="30">
        <f t="shared" ca="1" si="1155"/>
        <v>0.62394572530586734</v>
      </c>
      <c r="AV1869" s="30">
        <f t="shared" ca="1" si="1155"/>
        <v>0.43725391846445305</v>
      </c>
      <c r="AW1869" s="30">
        <f>IF(Riskregister!$E$14="",0,COUNTIF(BO$4:BO$53,"&lt;"&amp;AU1869)*IF(AV1869&lt;0.5,Riskregister!$K$14+(Riskregister!$L$14-Riskregister!$K$14)*SQRT(AV1869/2),Riskregister!$L$14-(Riskregister!$L$14-Riskregister!$K$14)*SQRT((1-AV1869)/2)))</f>
        <v>0</v>
      </c>
      <c r="AX1869" s="30">
        <f t="shared" ca="1" si="1156"/>
        <v>0.83114643867467641</v>
      </c>
      <c r="AY1869" s="30">
        <f t="shared" ca="1" si="1156"/>
        <v>5.5556903743370079E-4</v>
      </c>
      <c r="AZ1869" s="30">
        <f>IF(Riskregister!$E$15="",0,COUNTIF(BP$4:BP$53,"&lt;"&amp;AX1869)*IF(AY1869&lt;0.5,Riskregister!$K$15+(Riskregister!$L$15-Riskregister!$K$15)*SQRT(AY1869/2),Riskregister!$L$15-(Riskregister!$L$15-Riskregister!$K$15)*SQRT((1-AY1869)/2)))</f>
        <v>0</v>
      </c>
      <c r="BA1869" s="30">
        <f t="shared" ca="1" si="1157"/>
        <v>0.42917880156757893</v>
      </c>
      <c r="BB1869" s="30">
        <f t="shared" ca="1" si="1157"/>
        <v>0.78578120275566676</v>
      </c>
      <c r="BC1869" s="30">
        <f>IF(Riskregister!$E$16="",0,COUNTIF(BQ$4:BQ$53,"&lt;"&amp;BA1869)*IF(BB1869&lt;0.5,Riskregister!$K$16+(Riskregister!$L$16-Riskregister!$K$16)*SQRT(BB1869/2),Riskregister!$L$16-(Riskregister!$L$16-Riskregister!$K$16)*SQRT((1-BB1869)/2)))</f>
        <v>0</v>
      </c>
      <c r="BD1869" s="30">
        <f t="shared" ca="1" si="1145"/>
        <v>4056367.9265306508</v>
      </c>
    </row>
    <row r="1870" spans="20:56" x14ac:dyDescent="0.35">
      <c r="T1870" s="30">
        <f t="shared" ca="1" si="1146"/>
        <v>0.92827658478942476</v>
      </c>
      <c r="U1870" s="30">
        <f t="shared" ca="1" si="1146"/>
        <v>0.93632314601768019</v>
      </c>
      <c r="V1870" s="30">
        <f ca="1">IF(Riskregister!$E$5="",0,COUNTIF(BF$4:BF$53,"&lt;"&amp;T1870)*IF(U1870&lt;0.5,Riskregister!$K$5+(Riskregister!$L$5-Riskregister!$K$5)*SQRT(U1870/2),Riskregister!$L$5-(Riskregister!$L$5-Riskregister!$K$5)*SQRT((1-U1870)/2)))</f>
        <v>3637935.24232542</v>
      </c>
      <c r="W1870" s="30">
        <f t="shared" ca="1" si="1147"/>
        <v>0.3528994833131992</v>
      </c>
      <c r="X1870" s="30">
        <f t="shared" ca="1" si="1147"/>
        <v>0.87043950750230259</v>
      </c>
      <c r="Y1870" s="30">
        <f ca="1">IF(Riskregister!$E$6="",0,COUNTIF(BG$4:BG$53,"&lt;"&amp;W1870)*IF(X1870&lt;0.5,Riskregister!$K$6+(Riskregister!$L$6-Riskregister!$K$6)*SQRT(X1870/2),Riskregister!$L$6-(Riskregister!$L$6-Riskregister!$K$6)*SQRT((1-X1870)/2)))</f>
        <v>1541864.6511714363</v>
      </c>
      <c r="Z1870" s="30">
        <f t="shared" ca="1" si="1148"/>
        <v>0.38625223369111494</v>
      </c>
      <c r="AA1870" s="30">
        <f t="shared" ca="1" si="1148"/>
        <v>0.71521651432693567</v>
      </c>
      <c r="AB1870" s="30">
        <f ca="1">IF(Riskregister!$E$7="",0,COUNTIF(BH$4:BH$53,"&lt;"&amp;Z1870)*IF(AA1870&lt;0.5,Riskregister!$K$7+(Riskregister!$L$7-Riskregister!$K$7)*SQRT(AA1870/2),Riskregister!$L$7-(Riskregister!$L$7-Riskregister!$K$7)*SQRT((1-AA1870)/2)))</f>
        <v>1339640.4672930967</v>
      </c>
      <c r="AC1870" s="30">
        <f t="shared" ca="1" si="1149"/>
        <v>0.3295347229758453</v>
      </c>
      <c r="AD1870" s="30">
        <f t="shared" ca="1" si="1149"/>
        <v>0.62438984522757235</v>
      </c>
      <c r="AE1870" s="30">
        <f ca="1">IF(Riskregister!$E$8="",0,COUNTIF(BI$4:BI$53,"&lt;"&amp;AC1870)*IF(AD1870&lt;0.5,Riskregister!$K$8+(Riskregister!$L$8-Riskregister!$K$8)*SQRT(AD1870/2),Riskregister!$L$8-(Riskregister!$L$8-Riskregister!$K$8)*SQRT((1-AD1870)/2)))</f>
        <v>5926370.5816746345</v>
      </c>
      <c r="AF1870" s="30">
        <f t="shared" ca="1" si="1150"/>
        <v>4.8889716477755751E-3</v>
      </c>
      <c r="AG1870" s="30">
        <f t="shared" ca="1" si="1150"/>
        <v>0.55657180854641486</v>
      </c>
      <c r="AH1870" s="30">
        <f>IF(Riskregister!$E$9="",0,COUNTIF(BJ$4:BJ$53,"&lt;"&amp;AF1870)*IF(AG1870&lt;0.5,Riskregister!$K$9+(Riskregister!$L$9-Riskregister!$K$9)*SQRT(AG1870/2),Riskregister!$L$9-(Riskregister!$L$9-Riskregister!$K$9)*SQRT((1-AG1870)/2)))</f>
        <v>0</v>
      </c>
      <c r="AI1870" s="30">
        <f t="shared" ca="1" si="1151"/>
        <v>8.4442613066931349E-2</v>
      </c>
      <c r="AJ1870" s="30">
        <f t="shared" ca="1" si="1151"/>
        <v>0.58331868044485169</v>
      </c>
      <c r="AK1870" s="30">
        <f>IF(Riskregister!$E$10="",0,COUNTIF(BK$4:BK$53,"&lt;"&amp;AI1870)*IF(AJ1870&lt;0.5,Riskregister!$K$10+(Riskregister!$L$10-Riskregister!$K$10)*SQRT(AJ1870/2),Riskregister!$L$10-(Riskregister!$L$10-Riskregister!$K$10)*SQRT((1-AJ1870)/2)))</f>
        <v>0</v>
      </c>
      <c r="AL1870" s="30">
        <f t="shared" ca="1" si="1152"/>
        <v>0.68198374576054777</v>
      </c>
      <c r="AM1870" s="30">
        <f t="shared" ca="1" si="1152"/>
        <v>0.26632015661927144</v>
      </c>
      <c r="AN1870" s="30">
        <f>IF(Riskregister!$E$11="",0,COUNTIF(BL$4:BL$53,"&lt;"&amp;AL1870)*IF(AM1870&lt;0.5,Riskregister!$K$11+(Riskregister!$L$11-Riskregister!$K$11)*SQRT(AM1870/2),Riskregister!$L$11-(Riskregister!$L$11-Riskregister!$K$11)*SQRT((1-AM1870)/2)))</f>
        <v>0</v>
      </c>
      <c r="AO1870" s="30">
        <f t="shared" ca="1" si="1153"/>
        <v>0.4233352143365201</v>
      </c>
      <c r="AP1870" s="30">
        <f t="shared" ca="1" si="1153"/>
        <v>0.98745840343092861</v>
      </c>
      <c r="AQ1870" s="30">
        <f>IF(Riskregister!$E$12="",0,COUNTIF(BM$4:BM$53,"&lt;"&amp;AO1870)*IF(AP1870&lt;0.5,Riskregister!$K$12+(Riskregister!$L$12-Riskregister!$K$12)*SQRT(AP1870/2),Riskregister!$L$12-(Riskregister!$L$12-Riskregister!$K$12)*SQRT((1-AP1870)/2)))</f>
        <v>0</v>
      </c>
      <c r="AR1870" s="30">
        <f t="shared" ca="1" si="1154"/>
        <v>0.65539382385848188</v>
      </c>
      <c r="AS1870" s="30">
        <f t="shared" ca="1" si="1154"/>
        <v>0.22316009924553293</v>
      </c>
      <c r="AT1870" s="30">
        <f>IF(Riskregister!$E$13="",0,COUNTIF(BN$4:BN$53,"&lt;"&amp;AR1870)*IF(AS1870&lt;0.5,Riskregister!$K$13+(Riskregister!$L$13-Riskregister!$K$13)*SQRT(AS1870/2),Riskregister!$L$13-(Riskregister!$L$13-Riskregister!$K$13)*SQRT((1-AS1870)/2)))</f>
        <v>0</v>
      </c>
      <c r="AU1870" s="30">
        <f t="shared" ca="1" si="1155"/>
        <v>0.847183114579241</v>
      </c>
      <c r="AV1870" s="30">
        <f t="shared" ca="1" si="1155"/>
        <v>3.4403191357267437E-2</v>
      </c>
      <c r="AW1870" s="30">
        <f>IF(Riskregister!$E$14="",0,COUNTIF(BO$4:BO$53,"&lt;"&amp;AU1870)*IF(AV1870&lt;0.5,Riskregister!$K$14+(Riskregister!$L$14-Riskregister!$K$14)*SQRT(AV1870/2),Riskregister!$L$14-(Riskregister!$L$14-Riskregister!$K$14)*SQRT((1-AV1870)/2)))</f>
        <v>0</v>
      </c>
      <c r="AX1870" s="30">
        <f t="shared" ca="1" si="1156"/>
        <v>0.98552953929331633</v>
      </c>
      <c r="AY1870" s="30">
        <f t="shared" ca="1" si="1156"/>
        <v>0.11828827798811792</v>
      </c>
      <c r="AZ1870" s="30">
        <f>IF(Riskregister!$E$15="",0,COUNTIF(BP$4:BP$53,"&lt;"&amp;AX1870)*IF(AY1870&lt;0.5,Riskregister!$K$15+(Riskregister!$L$15-Riskregister!$K$15)*SQRT(AY1870/2),Riskregister!$L$15-(Riskregister!$L$15-Riskregister!$K$15)*SQRT((1-AY1870)/2)))</f>
        <v>0</v>
      </c>
      <c r="BA1870" s="30">
        <f t="shared" ca="1" si="1157"/>
        <v>0.86061900503437005</v>
      </c>
      <c r="BB1870" s="30">
        <f t="shared" ca="1" si="1157"/>
        <v>1.8696930265122869E-2</v>
      </c>
      <c r="BC1870" s="30">
        <f>IF(Riskregister!$E$16="",0,COUNTIF(BQ$4:BQ$53,"&lt;"&amp;BA1870)*IF(BB1870&lt;0.5,Riskregister!$K$16+(Riskregister!$L$16-Riskregister!$K$16)*SQRT(BB1870/2),Riskregister!$L$16-(Riskregister!$L$16-Riskregister!$K$16)*SQRT((1-BB1870)/2)))</f>
        <v>0</v>
      </c>
      <c r="BD1870" s="30">
        <f t="shared" ca="1" si="1145"/>
        <v>12445810.942464586</v>
      </c>
    </row>
    <row r="1871" spans="20:56" x14ac:dyDescent="0.35">
      <c r="T1871" s="30">
        <f t="shared" ca="1" si="1146"/>
        <v>0.85865448509825881</v>
      </c>
      <c r="U1871" s="30">
        <f t="shared" ca="1" si="1146"/>
        <v>0.16696773414571031</v>
      </c>
      <c r="V1871" s="30">
        <f ca="1">IF(Riskregister!$E$5="",0,COUNTIF(BF$4:BF$53,"&lt;"&amp;T1871)*IF(U1871&lt;0.5,Riskregister!$K$5+(Riskregister!$L$5-Riskregister!$K$5)*SQRT(U1871/2),Riskregister!$L$5-(Riskregister!$L$5-Riskregister!$K$5)*SQRT((1-U1871)/2)))</f>
        <v>1680126.522405894</v>
      </c>
      <c r="W1871" s="30">
        <f t="shared" ca="1" si="1147"/>
        <v>7.1491819426713565E-2</v>
      </c>
      <c r="X1871" s="30">
        <f t="shared" ca="1" si="1147"/>
        <v>0.44029877256242123</v>
      </c>
      <c r="Y1871" s="30">
        <f ca="1">IF(Riskregister!$E$6="",0,COUNTIF(BG$4:BG$53,"&lt;"&amp;W1871)*IF(X1871&lt;0.5,Riskregister!$K$6+(Riskregister!$L$6-Riskregister!$K$6)*SQRT(X1871/2),Riskregister!$L$6-(Riskregister!$L$6-Riskregister!$K$6)*SQRT((1-X1871)/2)))</f>
        <v>0</v>
      </c>
      <c r="Z1871" s="30">
        <f t="shared" ca="1" si="1148"/>
        <v>5.9268279400749635E-2</v>
      </c>
      <c r="AA1871" s="30">
        <f t="shared" ca="1" si="1148"/>
        <v>0.76475577987092513</v>
      </c>
      <c r="AB1871" s="30">
        <f ca="1">IF(Riskregister!$E$7="",0,COUNTIF(BH$4:BH$53,"&lt;"&amp;Z1871)*IF(AA1871&lt;0.5,Riskregister!$K$7+(Riskregister!$L$7-Riskregister!$K$7)*SQRT(AA1871/2),Riskregister!$L$7-(Riskregister!$L$7-Riskregister!$K$7)*SQRT((1-AA1871)/2)))</f>
        <v>839891.16041653114</v>
      </c>
      <c r="AC1871" s="30">
        <f t="shared" ca="1" si="1149"/>
        <v>0.58359735117693678</v>
      </c>
      <c r="AD1871" s="30">
        <f t="shared" ca="1" si="1149"/>
        <v>0.27427952440176928</v>
      </c>
      <c r="AE1871" s="30">
        <f ca="1">IF(Riskregister!$E$8="",0,COUNTIF(BI$4:BI$53,"&lt;"&amp;AC1871)*IF(AD1871&lt;0.5,Riskregister!$K$8+(Riskregister!$L$8-Riskregister!$K$8)*SQRT(AD1871/2),Riskregister!$L$8-(Riskregister!$L$8-Riskregister!$K$8)*SQRT((1-AD1871)/2)))</f>
        <v>6121566.4434303502</v>
      </c>
      <c r="AF1871" s="30">
        <f t="shared" ca="1" si="1150"/>
        <v>0.98132040638355378</v>
      </c>
      <c r="AG1871" s="30">
        <f t="shared" ca="1" si="1150"/>
        <v>0.87850213166797197</v>
      </c>
      <c r="AH1871" s="30">
        <f>IF(Riskregister!$E$9="",0,COUNTIF(BJ$4:BJ$53,"&lt;"&amp;AF1871)*IF(AG1871&lt;0.5,Riskregister!$K$9+(Riskregister!$L$9-Riskregister!$K$9)*SQRT(AG1871/2),Riskregister!$L$9-(Riskregister!$L$9-Riskregister!$K$9)*SQRT((1-AG1871)/2)))</f>
        <v>0</v>
      </c>
      <c r="AI1871" s="30">
        <f t="shared" ca="1" si="1151"/>
        <v>0.66924700951520522</v>
      </c>
      <c r="AJ1871" s="30">
        <f t="shared" ca="1" si="1151"/>
        <v>0.20973862352731365</v>
      </c>
      <c r="AK1871" s="30">
        <f>IF(Riskregister!$E$10="",0,COUNTIF(BK$4:BK$53,"&lt;"&amp;AI1871)*IF(AJ1871&lt;0.5,Riskregister!$K$10+(Riskregister!$L$10-Riskregister!$K$10)*SQRT(AJ1871/2),Riskregister!$L$10-(Riskregister!$L$10-Riskregister!$K$10)*SQRT((1-AJ1871)/2)))</f>
        <v>0</v>
      </c>
      <c r="AL1871" s="30">
        <f t="shared" ca="1" si="1152"/>
        <v>0.26663653666218645</v>
      </c>
      <c r="AM1871" s="30">
        <f t="shared" ca="1" si="1152"/>
        <v>0.64176662640164472</v>
      </c>
      <c r="AN1871" s="30">
        <f>IF(Riskregister!$E$11="",0,COUNTIF(BL$4:BL$53,"&lt;"&amp;AL1871)*IF(AM1871&lt;0.5,Riskregister!$K$11+(Riskregister!$L$11-Riskregister!$K$11)*SQRT(AM1871/2),Riskregister!$L$11-(Riskregister!$L$11-Riskregister!$K$11)*SQRT((1-AM1871)/2)))</f>
        <v>0</v>
      </c>
      <c r="AO1871" s="30">
        <f t="shared" ca="1" si="1153"/>
        <v>0.71806370625963589</v>
      </c>
      <c r="AP1871" s="30">
        <f t="shared" ca="1" si="1153"/>
        <v>0.8288619603862396</v>
      </c>
      <c r="AQ1871" s="30">
        <f>IF(Riskregister!$E$12="",0,COUNTIF(BM$4:BM$53,"&lt;"&amp;AO1871)*IF(AP1871&lt;0.5,Riskregister!$K$12+(Riskregister!$L$12-Riskregister!$K$12)*SQRT(AP1871/2),Riskregister!$L$12-(Riskregister!$L$12-Riskregister!$K$12)*SQRT((1-AP1871)/2)))</f>
        <v>0</v>
      </c>
      <c r="AR1871" s="30">
        <f t="shared" ca="1" si="1154"/>
        <v>0.56276397808043421</v>
      </c>
      <c r="AS1871" s="30">
        <f t="shared" ca="1" si="1154"/>
        <v>0.17456543436212713</v>
      </c>
      <c r="AT1871" s="30">
        <f>IF(Riskregister!$E$13="",0,COUNTIF(BN$4:BN$53,"&lt;"&amp;AR1871)*IF(AS1871&lt;0.5,Riskregister!$K$13+(Riskregister!$L$13-Riskregister!$K$13)*SQRT(AS1871/2),Riskregister!$L$13-(Riskregister!$L$13-Riskregister!$K$13)*SQRT((1-AS1871)/2)))</f>
        <v>0</v>
      </c>
      <c r="AU1871" s="30">
        <f t="shared" ca="1" si="1155"/>
        <v>0.61737955560415514</v>
      </c>
      <c r="AV1871" s="30">
        <f t="shared" ca="1" si="1155"/>
        <v>0.45783758637493188</v>
      </c>
      <c r="AW1871" s="30">
        <f>IF(Riskregister!$E$14="",0,COUNTIF(BO$4:BO$53,"&lt;"&amp;AU1871)*IF(AV1871&lt;0.5,Riskregister!$K$14+(Riskregister!$L$14-Riskregister!$K$14)*SQRT(AV1871/2),Riskregister!$L$14-(Riskregister!$L$14-Riskregister!$K$14)*SQRT((1-AV1871)/2)))</f>
        <v>0</v>
      </c>
      <c r="AX1871" s="30">
        <f t="shared" ca="1" si="1156"/>
        <v>2.9389559719650071E-2</v>
      </c>
      <c r="AY1871" s="30">
        <f t="shared" ca="1" si="1156"/>
        <v>0.75569185050236976</v>
      </c>
      <c r="AZ1871" s="30">
        <f>IF(Riskregister!$E$15="",0,COUNTIF(BP$4:BP$53,"&lt;"&amp;AX1871)*IF(AY1871&lt;0.5,Riskregister!$K$15+(Riskregister!$L$15-Riskregister!$K$15)*SQRT(AY1871/2),Riskregister!$L$15-(Riskregister!$L$15-Riskregister!$K$15)*SQRT((1-AY1871)/2)))</f>
        <v>0</v>
      </c>
      <c r="BA1871" s="30">
        <f t="shared" ca="1" si="1157"/>
        <v>0.27891088842403478</v>
      </c>
      <c r="BB1871" s="30">
        <f t="shared" ca="1" si="1157"/>
        <v>0.11104183339050744</v>
      </c>
      <c r="BC1871" s="30">
        <f>IF(Riskregister!$E$16="",0,COUNTIF(BQ$4:BQ$53,"&lt;"&amp;BA1871)*IF(BB1871&lt;0.5,Riskregister!$K$16+(Riskregister!$L$16-Riskregister!$K$16)*SQRT(BB1871/2),Riskregister!$L$16-(Riskregister!$L$16-Riskregister!$K$16)*SQRT((1-BB1871)/2)))</f>
        <v>0</v>
      </c>
      <c r="BD1871" s="30">
        <f t="shared" ca="1" si="1145"/>
        <v>8641584.1262527741</v>
      </c>
    </row>
    <row r="1872" spans="20:56" x14ac:dyDescent="0.35">
      <c r="T1872" s="30">
        <f t="shared" ca="1" si="1146"/>
        <v>0.37189050970503612</v>
      </c>
      <c r="U1872" s="30">
        <f t="shared" ca="1" si="1146"/>
        <v>0.34484318076105691</v>
      </c>
      <c r="V1872" s="30">
        <f ca="1">IF(Riskregister!$E$5="",0,COUNTIF(BF$4:BF$53,"&lt;"&amp;T1872)*IF(U1872&lt;0.5,Riskregister!$K$5+(Riskregister!$L$5-Riskregister!$K$5)*SQRT(U1872/2),Riskregister!$L$5-(Riskregister!$L$5-Riskregister!$K$5)*SQRT((1-U1872)/2)))</f>
        <v>1010569.6642421111</v>
      </c>
      <c r="W1872" s="30">
        <f t="shared" ca="1" si="1147"/>
        <v>0.82093050515312727</v>
      </c>
      <c r="X1872" s="30">
        <f t="shared" ca="1" si="1147"/>
        <v>0.92859412733609525</v>
      </c>
      <c r="Y1872" s="30">
        <f ca="1">IF(Riskregister!$E$6="",0,COUNTIF(BG$4:BG$53,"&lt;"&amp;W1872)*IF(X1872&lt;0.5,Riskregister!$K$6+(Riskregister!$L$6-Riskregister!$K$6)*SQRT(X1872/2),Riskregister!$L$6-(Riskregister!$L$6-Riskregister!$K$6)*SQRT((1-X1872)/2)))</f>
        <v>4979658.0850324091</v>
      </c>
      <c r="Z1872" s="30">
        <f t="shared" ca="1" si="1148"/>
        <v>0.44969480023458341</v>
      </c>
      <c r="AA1872" s="30">
        <f t="shared" ca="1" si="1148"/>
        <v>0.15905980411674647</v>
      </c>
      <c r="AB1872" s="30">
        <f ca="1">IF(Riskregister!$E$7="",0,COUNTIF(BH$4:BH$53,"&lt;"&amp;Z1872)*IF(AA1872&lt;0.5,Riskregister!$K$7+(Riskregister!$L$7-Riskregister!$K$7)*SQRT(AA1872/2),Riskregister!$L$7-(Riskregister!$L$7-Riskregister!$K$7)*SQRT((1-AA1872)/2)))</f>
        <v>892221.97534153191</v>
      </c>
      <c r="AC1872" s="30">
        <f t="shared" ca="1" si="1149"/>
        <v>0.24321269672083734</v>
      </c>
      <c r="AD1872" s="30">
        <f t="shared" ca="1" si="1149"/>
        <v>2.2882875856403251E-2</v>
      </c>
      <c r="AE1872" s="30">
        <f ca="1">IF(Riskregister!$E$8="",0,COUNTIF(BI$4:BI$53,"&lt;"&amp;AC1872)*IF(AD1872&lt;0.5,Riskregister!$K$8+(Riskregister!$L$8-Riskregister!$K$8)*SQRT(AD1872/2),Riskregister!$L$8-(Riskregister!$L$8-Riskregister!$K$8)*SQRT((1-AD1872)/2)))</f>
        <v>1605467.77936237</v>
      </c>
      <c r="AF1872" s="30">
        <f t="shared" ca="1" si="1150"/>
        <v>0.67798094870898584</v>
      </c>
      <c r="AG1872" s="30">
        <f t="shared" ca="1" si="1150"/>
        <v>0.97163374117967427</v>
      </c>
      <c r="AH1872" s="30">
        <f>IF(Riskregister!$E$9="",0,COUNTIF(BJ$4:BJ$53,"&lt;"&amp;AF1872)*IF(AG1872&lt;0.5,Riskregister!$K$9+(Riskregister!$L$9-Riskregister!$K$9)*SQRT(AG1872/2),Riskregister!$L$9-(Riskregister!$L$9-Riskregister!$K$9)*SQRT((1-AG1872)/2)))</f>
        <v>0</v>
      </c>
      <c r="AI1872" s="30">
        <f t="shared" ca="1" si="1151"/>
        <v>0.45472171804203909</v>
      </c>
      <c r="AJ1872" s="30">
        <f t="shared" ca="1" si="1151"/>
        <v>0.34409450884449055</v>
      </c>
      <c r="AK1872" s="30">
        <f>IF(Riskregister!$E$10="",0,COUNTIF(BK$4:BK$53,"&lt;"&amp;AI1872)*IF(AJ1872&lt;0.5,Riskregister!$K$10+(Riskregister!$L$10-Riskregister!$K$10)*SQRT(AJ1872/2),Riskregister!$L$10-(Riskregister!$L$10-Riskregister!$K$10)*SQRT((1-AJ1872)/2)))</f>
        <v>0</v>
      </c>
      <c r="AL1872" s="30">
        <f t="shared" ca="1" si="1152"/>
        <v>0.43167053938520528</v>
      </c>
      <c r="AM1872" s="30">
        <f t="shared" ca="1" si="1152"/>
        <v>0.97067221384841273</v>
      </c>
      <c r="AN1872" s="30">
        <f>IF(Riskregister!$E$11="",0,COUNTIF(BL$4:BL$53,"&lt;"&amp;AL1872)*IF(AM1872&lt;0.5,Riskregister!$K$11+(Riskregister!$L$11-Riskregister!$K$11)*SQRT(AM1872/2),Riskregister!$L$11-(Riskregister!$L$11-Riskregister!$K$11)*SQRT((1-AM1872)/2)))</f>
        <v>0</v>
      </c>
      <c r="AO1872" s="30">
        <f t="shared" ca="1" si="1153"/>
        <v>0.35471473168751511</v>
      </c>
      <c r="AP1872" s="30">
        <f t="shared" ca="1" si="1153"/>
        <v>0.32545959546556436</v>
      </c>
      <c r="AQ1872" s="30">
        <f>IF(Riskregister!$E$12="",0,COUNTIF(BM$4:BM$53,"&lt;"&amp;AO1872)*IF(AP1872&lt;0.5,Riskregister!$K$12+(Riskregister!$L$12-Riskregister!$K$12)*SQRT(AP1872/2),Riskregister!$L$12-(Riskregister!$L$12-Riskregister!$K$12)*SQRT((1-AP1872)/2)))</f>
        <v>0</v>
      </c>
      <c r="AR1872" s="30">
        <f t="shared" ca="1" si="1154"/>
        <v>0.95782171278634065</v>
      </c>
      <c r="AS1872" s="30">
        <f t="shared" ca="1" si="1154"/>
        <v>0.42841718349113944</v>
      </c>
      <c r="AT1872" s="30">
        <f>IF(Riskregister!$E$13="",0,COUNTIF(BN$4:BN$53,"&lt;"&amp;AR1872)*IF(AS1872&lt;0.5,Riskregister!$K$13+(Riskregister!$L$13-Riskregister!$K$13)*SQRT(AS1872/2),Riskregister!$L$13-(Riskregister!$L$13-Riskregister!$K$13)*SQRT((1-AS1872)/2)))</f>
        <v>0</v>
      </c>
      <c r="AU1872" s="30">
        <f t="shared" ca="1" si="1155"/>
        <v>0.14030329326947766</v>
      </c>
      <c r="AV1872" s="30">
        <f t="shared" ca="1" si="1155"/>
        <v>0.19183002183876219</v>
      </c>
      <c r="AW1872" s="30">
        <f>IF(Riskregister!$E$14="",0,COUNTIF(BO$4:BO$53,"&lt;"&amp;AU1872)*IF(AV1872&lt;0.5,Riskregister!$K$14+(Riskregister!$L$14-Riskregister!$K$14)*SQRT(AV1872/2),Riskregister!$L$14-(Riskregister!$L$14-Riskregister!$K$14)*SQRT((1-AV1872)/2)))</f>
        <v>0</v>
      </c>
      <c r="AX1872" s="30">
        <f t="shared" ca="1" si="1156"/>
        <v>0.91488962214081027</v>
      </c>
      <c r="AY1872" s="30">
        <f t="shared" ca="1" si="1156"/>
        <v>0.67642891002829364</v>
      </c>
      <c r="AZ1872" s="30">
        <f>IF(Riskregister!$E$15="",0,COUNTIF(BP$4:BP$53,"&lt;"&amp;AX1872)*IF(AY1872&lt;0.5,Riskregister!$K$15+(Riskregister!$L$15-Riskregister!$K$15)*SQRT(AY1872/2),Riskregister!$L$15-(Riskregister!$L$15-Riskregister!$K$15)*SQRT((1-AY1872)/2)))</f>
        <v>0</v>
      </c>
      <c r="BA1872" s="30">
        <f t="shared" ca="1" si="1157"/>
        <v>0.32696440778493097</v>
      </c>
      <c r="BB1872" s="30">
        <f t="shared" ca="1" si="1157"/>
        <v>3.9280836828598842E-2</v>
      </c>
      <c r="BC1872" s="30">
        <f>IF(Riskregister!$E$16="",0,COUNTIF(BQ$4:BQ$53,"&lt;"&amp;BA1872)*IF(BB1872&lt;0.5,Riskregister!$K$16+(Riskregister!$L$16-Riskregister!$K$16)*SQRT(BB1872/2),Riskregister!$L$16-(Riskregister!$L$16-Riskregister!$K$16)*SQRT((1-BB1872)/2)))</f>
        <v>0</v>
      </c>
      <c r="BD1872" s="30">
        <f t="shared" ca="1" si="1145"/>
        <v>8487917.5039784219</v>
      </c>
    </row>
    <row r="1873" spans="20:56" x14ac:dyDescent="0.35">
      <c r="T1873" s="30">
        <f t="shared" ca="1" si="1146"/>
        <v>0.59086260283353109</v>
      </c>
      <c r="U1873" s="30">
        <f t="shared" ca="1" si="1146"/>
        <v>0.66179083648358883</v>
      </c>
      <c r="V1873" s="30">
        <f ca="1">IF(Riskregister!$E$5="",0,COUNTIF(BF$4:BF$53,"&lt;"&amp;T1873)*IF(U1873&lt;0.5,Riskregister!$K$5+(Riskregister!$L$5-Riskregister!$K$5)*SQRT(U1873/2),Riskregister!$L$5-(Riskregister!$L$5-Riskregister!$K$5)*SQRT((1-U1873)/2)))</f>
        <v>1659798.1053141067</v>
      </c>
      <c r="W1873" s="30">
        <f t="shared" ca="1" si="1147"/>
        <v>0.19932641570628817</v>
      </c>
      <c r="X1873" s="30">
        <f t="shared" ca="1" si="1147"/>
        <v>0.16512284487269568</v>
      </c>
      <c r="Y1873" s="30">
        <f ca="1">IF(Riskregister!$E$6="",0,COUNTIF(BG$4:BG$53,"&lt;"&amp;W1873)*IF(X1873&lt;0.5,Riskregister!$K$6+(Riskregister!$L$6-Riskregister!$K$6)*SQRT(X1873/2),Riskregister!$L$6-(Riskregister!$L$6-Riskregister!$K$6)*SQRT((1-X1873)/2)))</f>
        <v>717203.06330663501</v>
      </c>
      <c r="Z1873" s="30">
        <f t="shared" ca="1" si="1148"/>
        <v>0.64959831909244881</v>
      </c>
      <c r="AA1873" s="30">
        <f t="shared" ca="1" si="1148"/>
        <v>0.35649052991716979</v>
      </c>
      <c r="AB1873" s="30">
        <f ca="1">IF(Riskregister!$E$7="",0,COUNTIF(BH$4:BH$53,"&lt;"&amp;Z1873)*IF(AA1873&lt;0.5,Riskregister!$K$7+(Riskregister!$L$7-Riskregister!$K$7)*SQRT(AA1873/2),Riskregister!$L$7-(Riskregister!$L$7-Riskregister!$K$7)*SQRT((1-AA1873)/2)))</f>
        <v>1384368.021022453</v>
      </c>
      <c r="AC1873" s="30">
        <f t="shared" ca="1" si="1149"/>
        <v>0.5391142216902568</v>
      </c>
      <c r="AD1873" s="30">
        <f t="shared" ca="1" si="1149"/>
        <v>0.76989039548103166</v>
      </c>
      <c r="AE1873" s="30">
        <f ca="1">IF(Riskregister!$E$8="",0,COUNTIF(BI$4:BI$53,"&lt;"&amp;AC1873)*IF(AD1873&lt;0.5,Riskregister!$K$8+(Riskregister!$L$8-Riskregister!$K$8)*SQRT(AD1873/2),Riskregister!$L$8-(Riskregister!$L$8-Riskregister!$K$8)*SQRT((1-AD1873)/2)))</f>
        <v>10217318.196115484</v>
      </c>
      <c r="AF1873" s="30">
        <f t="shared" ca="1" si="1150"/>
        <v>0.7386781670561009</v>
      </c>
      <c r="AG1873" s="30">
        <f t="shared" ca="1" si="1150"/>
        <v>0.75912690453276976</v>
      </c>
      <c r="AH1873" s="30">
        <f>IF(Riskregister!$E$9="",0,COUNTIF(BJ$4:BJ$53,"&lt;"&amp;AF1873)*IF(AG1873&lt;0.5,Riskregister!$K$9+(Riskregister!$L$9-Riskregister!$K$9)*SQRT(AG1873/2),Riskregister!$L$9-(Riskregister!$L$9-Riskregister!$K$9)*SQRT((1-AG1873)/2)))</f>
        <v>0</v>
      </c>
      <c r="AI1873" s="30">
        <f t="shared" ca="1" si="1151"/>
        <v>4.627725183616338E-2</v>
      </c>
      <c r="AJ1873" s="30">
        <f t="shared" ca="1" si="1151"/>
        <v>0.23208675778153165</v>
      </c>
      <c r="AK1873" s="30">
        <f>IF(Riskregister!$E$10="",0,COUNTIF(BK$4:BK$53,"&lt;"&amp;AI1873)*IF(AJ1873&lt;0.5,Riskregister!$K$10+(Riskregister!$L$10-Riskregister!$K$10)*SQRT(AJ1873/2),Riskregister!$L$10-(Riskregister!$L$10-Riskregister!$K$10)*SQRT((1-AJ1873)/2)))</f>
        <v>0</v>
      </c>
      <c r="AL1873" s="30">
        <f t="shared" ca="1" si="1152"/>
        <v>0.19865151884191767</v>
      </c>
      <c r="AM1873" s="30">
        <f t="shared" ca="1" si="1152"/>
        <v>0.72267459540930135</v>
      </c>
      <c r="AN1873" s="30">
        <f>IF(Riskregister!$E$11="",0,COUNTIF(BL$4:BL$53,"&lt;"&amp;AL1873)*IF(AM1873&lt;0.5,Riskregister!$K$11+(Riskregister!$L$11-Riskregister!$K$11)*SQRT(AM1873/2),Riskregister!$L$11-(Riskregister!$L$11-Riskregister!$K$11)*SQRT((1-AM1873)/2)))</f>
        <v>0</v>
      </c>
      <c r="AO1873" s="30">
        <f t="shared" ca="1" si="1153"/>
        <v>0.3120079661189481</v>
      </c>
      <c r="AP1873" s="30">
        <f t="shared" ca="1" si="1153"/>
        <v>0.19136937551133681</v>
      </c>
      <c r="AQ1873" s="30">
        <f>IF(Riskregister!$E$12="",0,COUNTIF(BM$4:BM$53,"&lt;"&amp;AO1873)*IF(AP1873&lt;0.5,Riskregister!$K$12+(Riskregister!$L$12-Riskregister!$K$12)*SQRT(AP1873/2),Riskregister!$L$12-(Riskregister!$L$12-Riskregister!$K$12)*SQRT((1-AP1873)/2)))</f>
        <v>0</v>
      </c>
      <c r="AR1873" s="30">
        <f t="shared" ca="1" si="1154"/>
        <v>0.96578827521067523</v>
      </c>
      <c r="AS1873" s="30">
        <f t="shared" ca="1" si="1154"/>
        <v>0.48211045540524455</v>
      </c>
      <c r="AT1873" s="30">
        <f>IF(Riskregister!$E$13="",0,COUNTIF(BN$4:BN$53,"&lt;"&amp;AR1873)*IF(AS1873&lt;0.5,Riskregister!$K$13+(Riskregister!$L$13-Riskregister!$K$13)*SQRT(AS1873/2),Riskregister!$L$13-(Riskregister!$L$13-Riskregister!$K$13)*SQRT((1-AS1873)/2)))</f>
        <v>0</v>
      </c>
      <c r="AU1873" s="30">
        <f t="shared" ca="1" si="1155"/>
        <v>0.33941907057480436</v>
      </c>
      <c r="AV1873" s="30">
        <f t="shared" ca="1" si="1155"/>
        <v>0.37693451830086333</v>
      </c>
      <c r="AW1873" s="30">
        <f>IF(Riskregister!$E$14="",0,COUNTIF(BO$4:BO$53,"&lt;"&amp;AU1873)*IF(AV1873&lt;0.5,Riskregister!$K$14+(Riskregister!$L$14-Riskregister!$K$14)*SQRT(AV1873/2),Riskregister!$L$14-(Riskregister!$L$14-Riskregister!$K$14)*SQRT((1-AV1873)/2)))</f>
        <v>0</v>
      </c>
      <c r="AX1873" s="30">
        <f t="shared" ca="1" si="1156"/>
        <v>0.35110004379715343</v>
      </c>
      <c r="AY1873" s="30">
        <f t="shared" ca="1" si="1156"/>
        <v>0.60828264294961132</v>
      </c>
      <c r="AZ1873" s="30">
        <f>IF(Riskregister!$E$15="",0,COUNTIF(BP$4:BP$53,"&lt;"&amp;AX1873)*IF(AY1873&lt;0.5,Riskregister!$K$15+(Riskregister!$L$15-Riskregister!$K$15)*SQRT(AY1873/2),Riskregister!$L$15-(Riskregister!$L$15-Riskregister!$K$15)*SQRT((1-AY1873)/2)))</f>
        <v>0</v>
      </c>
      <c r="BA1873" s="30">
        <f t="shared" ca="1" si="1157"/>
        <v>0.2198600182888103</v>
      </c>
      <c r="BB1873" s="30">
        <f t="shared" ca="1" si="1157"/>
        <v>0.41642960967625853</v>
      </c>
      <c r="BC1873" s="30">
        <f>IF(Riskregister!$E$16="",0,COUNTIF(BQ$4:BQ$53,"&lt;"&amp;BA1873)*IF(BB1873&lt;0.5,Riskregister!$K$16+(Riskregister!$L$16-Riskregister!$K$16)*SQRT(BB1873/2),Riskregister!$L$16-(Riskregister!$L$16-Riskregister!$K$16)*SQRT((1-BB1873)/2)))</f>
        <v>0</v>
      </c>
      <c r="BD1873" s="30">
        <f t="shared" ca="1" si="1145"/>
        <v>13978687.385758679</v>
      </c>
    </row>
    <row r="1874" spans="20:56" x14ac:dyDescent="0.35">
      <c r="T1874" s="30">
        <f t="shared" ca="1" si="1146"/>
        <v>0.98625870163825724</v>
      </c>
      <c r="U1874" s="30">
        <f t="shared" ca="1" si="1146"/>
        <v>0.76201329955013819</v>
      </c>
      <c r="V1874" s="30">
        <f ca="1">IF(Riskregister!$E$5="",0,COUNTIF(BF$4:BF$53,"&lt;"&amp;T1874)*IF(U1874&lt;0.5,Riskregister!$K$5+(Riskregister!$L$5-Riskregister!$K$5)*SQRT(U1874/2),Riskregister!$L$5-(Riskregister!$L$5-Riskregister!$K$5)*SQRT((1-U1874)/2)))</f>
        <v>3558165.1402400136</v>
      </c>
      <c r="W1874" s="30">
        <f t="shared" ca="1" si="1147"/>
        <v>0.48487623987483841</v>
      </c>
      <c r="X1874" s="30">
        <f t="shared" ca="1" si="1147"/>
        <v>0.21936565217449144</v>
      </c>
      <c r="Y1874" s="30">
        <f ca="1">IF(Riskregister!$E$6="",0,COUNTIF(BG$4:BG$53,"&lt;"&amp;W1874)*IF(X1874&lt;0.5,Riskregister!$K$6+(Riskregister!$L$6-Riskregister!$K$6)*SQRT(X1874/2),Riskregister!$L$6-(Riskregister!$L$6-Riskregister!$K$6)*SQRT((1-X1874)/2)))</f>
        <v>1592262.3142961052</v>
      </c>
      <c r="Z1874" s="30">
        <f t="shared" ca="1" si="1148"/>
        <v>0.9884527966766028</v>
      </c>
      <c r="AA1874" s="30">
        <f t="shared" ca="1" si="1148"/>
        <v>0.39998576940992392</v>
      </c>
      <c r="AB1874" s="30">
        <f ca="1">IF(Riskregister!$E$7="",0,COUNTIF(BH$4:BH$53,"&lt;"&amp;Z1874)*IF(AA1874&lt;0.5,Riskregister!$K$7+(Riskregister!$L$7-Riskregister!$K$7)*SQRT(AA1874/2),Riskregister!$L$7-(Riskregister!$L$7-Riskregister!$K$7)*SQRT((1-AA1874)/2)))</f>
        <v>2684785.6633081716</v>
      </c>
      <c r="AC1874" s="30">
        <f t="shared" ca="1" si="1149"/>
        <v>0.4135032472639707</v>
      </c>
      <c r="AD1874" s="30">
        <f t="shared" ca="1" si="1149"/>
        <v>0.55543951270485936</v>
      </c>
      <c r="AE1874" s="30">
        <f ca="1">IF(Riskregister!$E$8="",0,COUNTIF(BI$4:BI$53,"&lt;"&amp;AC1874)*IF(AD1874&lt;0.5,Riskregister!$K$8+(Riskregister!$L$8-Riskregister!$K$8)*SQRT(AD1874/2),Riskregister!$L$8-(Riskregister!$L$8-Riskregister!$K$8)*SQRT((1-AD1874)/2)))</f>
        <v>5568219.0567787178</v>
      </c>
      <c r="AF1874" s="30">
        <f t="shared" ca="1" si="1150"/>
        <v>0.14848944933139796</v>
      </c>
      <c r="AG1874" s="30">
        <f t="shared" ca="1" si="1150"/>
        <v>0.72382408388787001</v>
      </c>
      <c r="AH1874" s="30">
        <f>IF(Riskregister!$E$9="",0,COUNTIF(BJ$4:BJ$53,"&lt;"&amp;AF1874)*IF(AG1874&lt;0.5,Riskregister!$K$9+(Riskregister!$L$9-Riskregister!$K$9)*SQRT(AG1874/2),Riskregister!$L$9-(Riskregister!$L$9-Riskregister!$K$9)*SQRT((1-AG1874)/2)))</f>
        <v>0</v>
      </c>
      <c r="AI1874" s="30">
        <f t="shared" ca="1" si="1151"/>
        <v>0.73657117476282818</v>
      </c>
      <c r="AJ1874" s="30">
        <f t="shared" ca="1" si="1151"/>
        <v>0.96146933812275359</v>
      </c>
      <c r="AK1874" s="30">
        <f>IF(Riskregister!$E$10="",0,COUNTIF(BK$4:BK$53,"&lt;"&amp;AI1874)*IF(AJ1874&lt;0.5,Riskregister!$K$10+(Riskregister!$L$10-Riskregister!$K$10)*SQRT(AJ1874/2),Riskregister!$L$10-(Riskregister!$L$10-Riskregister!$K$10)*SQRT((1-AJ1874)/2)))</f>
        <v>0</v>
      </c>
      <c r="AL1874" s="30">
        <f t="shared" ca="1" si="1152"/>
        <v>0.32127801134512246</v>
      </c>
      <c r="AM1874" s="30">
        <f t="shared" ca="1" si="1152"/>
        <v>8.3033740476413986E-2</v>
      </c>
      <c r="AN1874" s="30">
        <f>IF(Riskregister!$E$11="",0,COUNTIF(BL$4:BL$53,"&lt;"&amp;AL1874)*IF(AM1874&lt;0.5,Riskregister!$K$11+(Riskregister!$L$11-Riskregister!$K$11)*SQRT(AM1874/2),Riskregister!$L$11-(Riskregister!$L$11-Riskregister!$K$11)*SQRT((1-AM1874)/2)))</f>
        <v>0</v>
      </c>
      <c r="AO1874" s="30">
        <f t="shared" ca="1" si="1153"/>
        <v>0.51109076888828298</v>
      </c>
      <c r="AP1874" s="30">
        <f t="shared" ca="1" si="1153"/>
        <v>0.65983714842668684</v>
      </c>
      <c r="AQ1874" s="30">
        <f>IF(Riskregister!$E$12="",0,COUNTIF(BM$4:BM$53,"&lt;"&amp;AO1874)*IF(AP1874&lt;0.5,Riskregister!$K$12+(Riskregister!$L$12-Riskregister!$K$12)*SQRT(AP1874/2),Riskregister!$L$12-(Riskregister!$L$12-Riskregister!$K$12)*SQRT((1-AP1874)/2)))</f>
        <v>0</v>
      </c>
      <c r="AR1874" s="30">
        <f t="shared" ca="1" si="1154"/>
        <v>0.69901324625589856</v>
      </c>
      <c r="AS1874" s="30">
        <f t="shared" ca="1" si="1154"/>
        <v>2.6077318613871969E-2</v>
      </c>
      <c r="AT1874" s="30">
        <f>IF(Riskregister!$E$13="",0,COUNTIF(BN$4:BN$53,"&lt;"&amp;AR1874)*IF(AS1874&lt;0.5,Riskregister!$K$13+(Riskregister!$L$13-Riskregister!$K$13)*SQRT(AS1874/2),Riskregister!$L$13-(Riskregister!$L$13-Riskregister!$K$13)*SQRT((1-AS1874)/2)))</f>
        <v>0</v>
      </c>
      <c r="AU1874" s="30">
        <f t="shared" ca="1" si="1155"/>
        <v>0.75509334612765178</v>
      </c>
      <c r="AV1874" s="30">
        <f t="shared" ca="1" si="1155"/>
        <v>0.59846409953718893</v>
      </c>
      <c r="AW1874" s="30">
        <f>IF(Riskregister!$E$14="",0,COUNTIF(BO$4:BO$53,"&lt;"&amp;AU1874)*IF(AV1874&lt;0.5,Riskregister!$K$14+(Riskregister!$L$14-Riskregister!$K$14)*SQRT(AV1874/2),Riskregister!$L$14-(Riskregister!$L$14-Riskregister!$K$14)*SQRT((1-AV1874)/2)))</f>
        <v>0</v>
      </c>
      <c r="AX1874" s="30">
        <f t="shared" ca="1" si="1156"/>
        <v>0.27535302573427833</v>
      </c>
      <c r="AY1874" s="30">
        <f t="shared" ca="1" si="1156"/>
        <v>0.88148847658484419</v>
      </c>
      <c r="AZ1874" s="30">
        <f>IF(Riskregister!$E$15="",0,COUNTIF(BP$4:BP$53,"&lt;"&amp;AX1874)*IF(AY1874&lt;0.5,Riskregister!$K$15+(Riskregister!$L$15-Riskregister!$K$15)*SQRT(AY1874/2),Riskregister!$L$15-(Riskregister!$L$15-Riskregister!$K$15)*SQRT((1-AY1874)/2)))</f>
        <v>0</v>
      </c>
      <c r="BA1874" s="30">
        <f t="shared" ca="1" si="1157"/>
        <v>4.5344560878629148E-2</v>
      </c>
      <c r="BB1874" s="30">
        <f t="shared" ca="1" si="1157"/>
        <v>0.83097744318283739</v>
      </c>
      <c r="BC1874" s="30">
        <f>IF(Riskregister!$E$16="",0,COUNTIF(BQ$4:BQ$53,"&lt;"&amp;BA1874)*IF(BB1874&lt;0.5,Riskregister!$K$16+(Riskregister!$L$16-Riskregister!$K$16)*SQRT(BB1874/2),Riskregister!$L$16-(Riskregister!$L$16-Riskregister!$K$16)*SQRT((1-BB1874)/2)))</f>
        <v>0</v>
      </c>
      <c r="BD1874" s="30">
        <f t="shared" ca="1" si="1145"/>
        <v>13403432.174623009</v>
      </c>
    </row>
    <row r="1875" spans="20:56" x14ac:dyDescent="0.35">
      <c r="T1875" s="30">
        <f t="shared" ca="1" si="1146"/>
        <v>0.1977004189472249</v>
      </c>
      <c r="U1875" s="30">
        <f t="shared" ca="1" si="1146"/>
        <v>0.73114754420017647</v>
      </c>
      <c r="V1875" s="30">
        <f ca="1">IF(Riskregister!$E$5="",0,COUNTIF(BF$4:BF$53,"&lt;"&amp;T1875)*IF(U1875&lt;0.5,Riskregister!$K$5+(Riskregister!$L$5-Riskregister!$K$5)*SQRT(U1875/2),Riskregister!$L$5-(Riskregister!$L$5-Riskregister!$K$5)*SQRT((1-U1875)/2)))</f>
        <v>870022.35742564546</v>
      </c>
      <c r="W1875" s="30">
        <f t="shared" ca="1" si="1147"/>
        <v>2.2743593186455247E-2</v>
      </c>
      <c r="X1875" s="30">
        <f t="shared" ca="1" si="1147"/>
        <v>0.86181116414160297</v>
      </c>
      <c r="Y1875" s="30">
        <f ca="1">IF(Riskregister!$E$6="",0,COUNTIF(BG$4:BG$53,"&lt;"&amp;W1875)*IF(X1875&lt;0.5,Riskregister!$K$6+(Riskregister!$L$6-Riskregister!$K$6)*SQRT(X1875/2),Riskregister!$L$6-(Riskregister!$L$6-Riskregister!$K$6)*SQRT((1-X1875)/2)))</f>
        <v>0</v>
      </c>
      <c r="Z1875" s="30">
        <f t="shared" ca="1" si="1148"/>
        <v>0.16012572993174023</v>
      </c>
      <c r="AA1875" s="30">
        <f t="shared" ca="1" si="1148"/>
        <v>0.8267511137040362</v>
      </c>
      <c r="AB1875" s="30">
        <f ca="1">IF(Riskregister!$E$7="",0,COUNTIF(BH$4:BH$53,"&lt;"&amp;Z1875)*IF(AA1875&lt;0.5,Riskregister!$K$7+(Riskregister!$L$7-Riskregister!$K$7)*SQRT(AA1875/2),Riskregister!$L$7-(Riskregister!$L$7-Riskregister!$K$7)*SQRT((1-AA1875)/2)))</f>
        <v>1187951.5701157879</v>
      </c>
      <c r="AC1875" s="30">
        <f t="shared" ca="1" si="1149"/>
        <v>0.47974366389206158</v>
      </c>
      <c r="AD1875" s="30">
        <f t="shared" ca="1" si="1149"/>
        <v>0.72360031756608634</v>
      </c>
      <c r="AE1875" s="30">
        <f ca="1">IF(Riskregister!$E$8="",0,COUNTIF(BI$4:BI$53,"&lt;"&amp;AC1875)*IF(AD1875&lt;0.5,Riskregister!$K$8+(Riskregister!$L$8-Riskregister!$K$8)*SQRT(AD1875/2),Riskregister!$L$8-(Riskregister!$L$8-Riskregister!$K$8)*SQRT((1-AD1875)/2)))</f>
        <v>9758291.2678838037</v>
      </c>
      <c r="AF1875" s="30">
        <f t="shared" ca="1" si="1150"/>
        <v>0.90534869465746848</v>
      </c>
      <c r="AG1875" s="30">
        <f t="shared" ca="1" si="1150"/>
        <v>0.61278150011639243</v>
      </c>
      <c r="AH1875" s="30">
        <f>IF(Riskregister!$E$9="",0,COUNTIF(BJ$4:BJ$53,"&lt;"&amp;AF1875)*IF(AG1875&lt;0.5,Riskregister!$K$9+(Riskregister!$L$9-Riskregister!$K$9)*SQRT(AG1875/2),Riskregister!$L$9-(Riskregister!$L$9-Riskregister!$K$9)*SQRT((1-AG1875)/2)))</f>
        <v>0</v>
      </c>
      <c r="AI1875" s="30">
        <f t="shared" ca="1" si="1151"/>
        <v>0.86173769376503961</v>
      </c>
      <c r="AJ1875" s="30">
        <f t="shared" ca="1" si="1151"/>
        <v>0.37045342450024665</v>
      </c>
      <c r="AK1875" s="30">
        <f>IF(Riskregister!$E$10="",0,COUNTIF(BK$4:BK$53,"&lt;"&amp;AI1875)*IF(AJ1875&lt;0.5,Riskregister!$K$10+(Riskregister!$L$10-Riskregister!$K$10)*SQRT(AJ1875/2),Riskregister!$L$10-(Riskregister!$L$10-Riskregister!$K$10)*SQRT((1-AJ1875)/2)))</f>
        <v>0</v>
      </c>
      <c r="AL1875" s="30">
        <f t="shared" ca="1" si="1152"/>
        <v>0.22383543667351269</v>
      </c>
      <c r="AM1875" s="30">
        <f t="shared" ca="1" si="1152"/>
        <v>0.6930119266057081</v>
      </c>
      <c r="AN1875" s="30">
        <f>IF(Riskregister!$E$11="",0,COUNTIF(BL$4:BL$53,"&lt;"&amp;AL1875)*IF(AM1875&lt;0.5,Riskregister!$K$11+(Riskregister!$L$11-Riskregister!$K$11)*SQRT(AM1875/2),Riskregister!$L$11-(Riskregister!$L$11-Riskregister!$K$11)*SQRT((1-AM1875)/2)))</f>
        <v>0</v>
      </c>
      <c r="AO1875" s="30">
        <f t="shared" ca="1" si="1153"/>
        <v>0.29247111466379527</v>
      </c>
      <c r="AP1875" s="30">
        <f t="shared" ca="1" si="1153"/>
        <v>0.74729880283657557</v>
      </c>
      <c r="AQ1875" s="30">
        <f>IF(Riskregister!$E$12="",0,COUNTIF(BM$4:BM$53,"&lt;"&amp;AO1875)*IF(AP1875&lt;0.5,Riskregister!$K$12+(Riskregister!$L$12-Riskregister!$K$12)*SQRT(AP1875/2),Riskregister!$L$12-(Riskregister!$L$12-Riskregister!$K$12)*SQRT((1-AP1875)/2)))</f>
        <v>0</v>
      </c>
      <c r="AR1875" s="30">
        <f t="shared" ca="1" si="1154"/>
        <v>0.46658574957443244</v>
      </c>
      <c r="AS1875" s="30">
        <f t="shared" ca="1" si="1154"/>
        <v>0.50984401413228397</v>
      </c>
      <c r="AT1875" s="30">
        <f>IF(Riskregister!$E$13="",0,COUNTIF(BN$4:BN$53,"&lt;"&amp;AR1875)*IF(AS1875&lt;0.5,Riskregister!$K$13+(Riskregister!$L$13-Riskregister!$K$13)*SQRT(AS1875/2),Riskregister!$L$13-(Riskregister!$L$13-Riskregister!$K$13)*SQRT((1-AS1875)/2)))</f>
        <v>0</v>
      </c>
      <c r="AU1875" s="30">
        <f t="shared" ca="1" si="1155"/>
        <v>0.92583926580584297</v>
      </c>
      <c r="AV1875" s="30">
        <f t="shared" ca="1" si="1155"/>
        <v>0.29507759571114478</v>
      </c>
      <c r="AW1875" s="30">
        <f>IF(Riskregister!$E$14="",0,COUNTIF(BO$4:BO$53,"&lt;"&amp;AU1875)*IF(AV1875&lt;0.5,Riskregister!$K$14+(Riskregister!$L$14-Riskregister!$K$14)*SQRT(AV1875/2),Riskregister!$L$14-(Riskregister!$L$14-Riskregister!$K$14)*SQRT((1-AV1875)/2)))</f>
        <v>0</v>
      </c>
      <c r="AX1875" s="30">
        <f t="shared" ca="1" si="1156"/>
        <v>0.84974865846126912</v>
      </c>
      <c r="AY1875" s="30">
        <f t="shared" ca="1" si="1156"/>
        <v>0.40794743269326716</v>
      </c>
      <c r="AZ1875" s="30">
        <f>IF(Riskregister!$E$15="",0,COUNTIF(BP$4:BP$53,"&lt;"&amp;AX1875)*IF(AY1875&lt;0.5,Riskregister!$K$15+(Riskregister!$L$15-Riskregister!$K$15)*SQRT(AY1875/2),Riskregister!$L$15-(Riskregister!$L$15-Riskregister!$K$15)*SQRT((1-AY1875)/2)))</f>
        <v>0</v>
      </c>
      <c r="BA1875" s="30">
        <f t="shared" ca="1" si="1157"/>
        <v>0.12953060202081779</v>
      </c>
      <c r="BB1875" s="30">
        <f t="shared" ca="1" si="1157"/>
        <v>0.79252986219621901</v>
      </c>
      <c r="BC1875" s="30">
        <f>IF(Riskregister!$E$16="",0,COUNTIF(BQ$4:BQ$53,"&lt;"&amp;BA1875)*IF(BB1875&lt;0.5,Riskregister!$K$16+(Riskregister!$L$16-Riskregister!$K$16)*SQRT(BB1875/2),Riskregister!$L$16-(Riskregister!$L$16-Riskregister!$K$16)*SQRT((1-BB1875)/2)))</f>
        <v>0</v>
      </c>
      <c r="BD1875" s="30">
        <f t="shared" ca="1" si="1145"/>
        <v>11816265.195425237</v>
      </c>
    </row>
    <row r="1876" spans="20:56" x14ac:dyDescent="0.35">
      <c r="T1876" s="30">
        <f t="shared" ca="1" si="1146"/>
        <v>0.16888741597569668</v>
      </c>
      <c r="U1876" s="30">
        <f t="shared" ca="1" si="1146"/>
        <v>0.82520807009021802</v>
      </c>
      <c r="V1876" s="30">
        <f ca="1">IF(Riskregister!$E$5="",0,COUNTIF(BF$4:BF$53,"&lt;"&amp;T1876)*IF(U1876&lt;0.5,Riskregister!$K$5+(Riskregister!$L$5-Riskregister!$K$5)*SQRT(U1876/2),Riskregister!$L$5-(Riskregister!$L$5-Riskregister!$K$5)*SQRT((1-U1876)/2)))</f>
        <v>933934.72302184626</v>
      </c>
      <c r="W1876" s="30">
        <f t="shared" ca="1" si="1147"/>
        <v>0.49322840391703948</v>
      </c>
      <c r="X1876" s="30">
        <f t="shared" ca="1" si="1147"/>
        <v>0.21987006106432128</v>
      </c>
      <c r="Y1876" s="30">
        <f ca="1">IF(Riskregister!$E$6="",0,COUNTIF(BG$4:BG$53,"&lt;"&amp;W1876)*IF(X1876&lt;0.5,Riskregister!$K$6+(Riskregister!$L$6-Riskregister!$K$6)*SQRT(X1876/2),Riskregister!$L$6-(Riskregister!$L$6-Riskregister!$K$6)*SQRT((1-X1876)/2)))</f>
        <v>1593632.269879129</v>
      </c>
      <c r="Z1876" s="30">
        <f t="shared" ca="1" si="1148"/>
        <v>0.55474952357309637</v>
      </c>
      <c r="AA1876" s="30">
        <f t="shared" ca="1" si="1148"/>
        <v>0.54918346299671161</v>
      </c>
      <c r="AB1876" s="30">
        <f ca="1">IF(Riskregister!$E$7="",0,COUNTIF(BH$4:BH$53,"&lt;"&amp;Z1876)*IF(AA1876&lt;0.5,Riskregister!$K$7+(Riskregister!$L$7-Riskregister!$K$7)*SQRT(AA1876/2),Riskregister!$L$7-(Riskregister!$L$7-Riskregister!$K$7)*SQRT((1-AA1876)/2)))</f>
        <v>1402979.2057874366</v>
      </c>
      <c r="AC1876" s="30">
        <f t="shared" ca="1" si="1149"/>
        <v>0.7519069639236059</v>
      </c>
      <c r="AD1876" s="30">
        <f t="shared" ca="1" si="1149"/>
        <v>0.8663422822634621</v>
      </c>
      <c r="AE1876" s="30">
        <f ca="1">IF(Riskregister!$E$8="",0,COUNTIF(BI$4:BI$53,"&lt;"&amp;AC1876)*IF(AD1876&lt;0.5,Riskregister!$K$8+(Riskregister!$L$8-Riskregister!$K$8)*SQRT(AD1876/2),Riskregister!$L$8-(Riskregister!$L$8-Riskregister!$K$8)*SQRT((1-AD1876)/2)))</f>
        <v>15139959.683459304</v>
      </c>
      <c r="AF1876" s="30">
        <f t="shared" ca="1" si="1150"/>
        <v>0.68483035461857344</v>
      </c>
      <c r="AG1876" s="30">
        <f t="shared" ca="1" si="1150"/>
        <v>0.89963389288449558</v>
      </c>
      <c r="AH1876" s="30">
        <f>IF(Riskregister!$E$9="",0,COUNTIF(BJ$4:BJ$53,"&lt;"&amp;AF1876)*IF(AG1876&lt;0.5,Riskregister!$K$9+(Riskregister!$L$9-Riskregister!$K$9)*SQRT(AG1876/2),Riskregister!$L$9-(Riskregister!$L$9-Riskregister!$K$9)*SQRT((1-AG1876)/2)))</f>
        <v>0</v>
      </c>
      <c r="AI1876" s="30">
        <f t="shared" ca="1" si="1151"/>
        <v>0.86257987789980672</v>
      </c>
      <c r="AJ1876" s="30">
        <f t="shared" ca="1" si="1151"/>
        <v>0.25301276769832826</v>
      </c>
      <c r="AK1876" s="30">
        <f>IF(Riskregister!$E$10="",0,COUNTIF(BK$4:BK$53,"&lt;"&amp;AI1876)*IF(AJ1876&lt;0.5,Riskregister!$K$10+(Riskregister!$L$10-Riskregister!$K$10)*SQRT(AJ1876/2),Riskregister!$L$10-(Riskregister!$L$10-Riskregister!$K$10)*SQRT((1-AJ1876)/2)))</f>
        <v>0</v>
      </c>
      <c r="AL1876" s="30">
        <f t="shared" ca="1" si="1152"/>
        <v>0.74240148755363866</v>
      </c>
      <c r="AM1876" s="30">
        <f t="shared" ca="1" si="1152"/>
        <v>0.37613895941506759</v>
      </c>
      <c r="AN1876" s="30">
        <f>IF(Riskregister!$E$11="",0,COUNTIF(BL$4:BL$53,"&lt;"&amp;AL1876)*IF(AM1876&lt;0.5,Riskregister!$K$11+(Riskregister!$L$11-Riskregister!$K$11)*SQRT(AM1876/2),Riskregister!$L$11-(Riskregister!$L$11-Riskregister!$K$11)*SQRT((1-AM1876)/2)))</f>
        <v>0</v>
      </c>
      <c r="AO1876" s="30">
        <f t="shared" ca="1" si="1153"/>
        <v>0.27365784961106165</v>
      </c>
      <c r="AP1876" s="30">
        <f t="shared" ca="1" si="1153"/>
        <v>0.18502615267568545</v>
      </c>
      <c r="AQ1876" s="30">
        <f>IF(Riskregister!$E$12="",0,COUNTIF(BM$4:BM$53,"&lt;"&amp;AO1876)*IF(AP1876&lt;0.5,Riskregister!$K$12+(Riskregister!$L$12-Riskregister!$K$12)*SQRT(AP1876/2),Riskregister!$L$12-(Riskregister!$L$12-Riskregister!$K$12)*SQRT((1-AP1876)/2)))</f>
        <v>0</v>
      </c>
      <c r="AR1876" s="30">
        <f t="shared" ca="1" si="1154"/>
        <v>0.26584701560444468</v>
      </c>
      <c r="AS1876" s="30">
        <f t="shared" ca="1" si="1154"/>
        <v>0.52804689845289077</v>
      </c>
      <c r="AT1876" s="30">
        <f>IF(Riskregister!$E$13="",0,COUNTIF(BN$4:BN$53,"&lt;"&amp;AR1876)*IF(AS1876&lt;0.5,Riskregister!$K$13+(Riskregister!$L$13-Riskregister!$K$13)*SQRT(AS1876/2),Riskregister!$L$13-(Riskregister!$L$13-Riskregister!$K$13)*SQRT((1-AS1876)/2)))</f>
        <v>0</v>
      </c>
      <c r="AU1876" s="30">
        <f t="shared" ca="1" si="1155"/>
        <v>0.71691162411779685</v>
      </c>
      <c r="AV1876" s="30">
        <f t="shared" ca="1" si="1155"/>
        <v>0.27344304765582528</v>
      </c>
      <c r="AW1876" s="30">
        <f>IF(Riskregister!$E$14="",0,COUNTIF(BO$4:BO$53,"&lt;"&amp;AU1876)*IF(AV1876&lt;0.5,Riskregister!$K$14+(Riskregister!$L$14-Riskregister!$K$14)*SQRT(AV1876/2),Riskregister!$L$14-(Riskregister!$L$14-Riskregister!$K$14)*SQRT((1-AV1876)/2)))</f>
        <v>0</v>
      </c>
      <c r="AX1876" s="30">
        <f t="shared" ca="1" si="1156"/>
        <v>5.1914119743036724E-2</v>
      </c>
      <c r="AY1876" s="30">
        <f t="shared" ca="1" si="1156"/>
        <v>0.59414904279567415</v>
      </c>
      <c r="AZ1876" s="30">
        <f>IF(Riskregister!$E$15="",0,COUNTIF(BP$4:BP$53,"&lt;"&amp;AX1876)*IF(AY1876&lt;0.5,Riskregister!$K$15+(Riskregister!$L$15-Riskregister!$K$15)*SQRT(AY1876/2),Riskregister!$L$15-(Riskregister!$L$15-Riskregister!$K$15)*SQRT((1-AY1876)/2)))</f>
        <v>0</v>
      </c>
      <c r="BA1876" s="30">
        <f t="shared" ca="1" si="1157"/>
        <v>0.22902453403292311</v>
      </c>
      <c r="BB1876" s="30">
        <f t="shared" ca="1" si="1157"/>
        <v>0.68212669820310523</v>
      </c>
      <c r="BC1876" s="30">
        <f>IF(Riskregister!$E$16="",0,COUNTIF(BQ$4:BQ$53,"&lt;"&amp;BA1876)*IF(BB1876&lt;0.5,Riskregister!$K$16+(Riskregister!$L$16-Riskregister!$K$16)*SQRT(BB1876/2),Riskregister!$L$16-(Riskregister!$L$16-Riskregister!$K$16)*SQRT((1-BB1876)/2)))</f>
        <v>0</v>
      </c>
      <c r="BD1876" s="30">
        <f t="shared" ca="1" si="1145"/>
        <v>19070505.882147714</v>
      </c>
    </row>
    <row r="1877" spans="20:56" x14ac:dyDescent="0.35">
      <c r="T1877" s="30">
        <f t="shared" ca="1" si="1146"/>
        <v>0.23507622666237959</v>
      </c>
      <c r="U1877" s="30">
        <f t="shared" ca="1" si="1146"/>
        <v>0.9539820285204913</v>
      </c>
      <c r="V1877" s="30">
        <f ca="1">IF(Riskregister!$E$5="",0,COUNTIF(BF$4:BF$53,"&lt;"&amp;T1877)*IF(U1877&lt;0.5,Riskregister!$K$5+(Riskregister!$L$5-Riskregister!$K$5)*SQRT(U1877/2),Riskregister!$L$5-(Riskregister!$L$5-Riskregister!$K$5)*SQRT((1-U1877)/2)))</f>
        <v>1063481.5820147295</v>
      </c>
      <c r="W1877" s="30">
        <f t="shared" ca="1" si="1147"/>
        <v>0.68496857674807066</v>
      </c>
      <c r="X1877" s="30">
        <f t="shared" ca="1" si="1147"/>
        <v>0.77881870978886336</v>
      </c>
      <c r="Y1877" s="30">
        <f ca="1">IF(Riskregister!$E$6="",0,COUNTIF(BG$4:BG$53,"&lt;"&amp;W1877)*IF(X1877&lt;0.5,Riskregister!$K$6+(Riskregister!$L$6-Riskregister!$K$6)*SQRT(X1877/2),Riskregister!$L$6-(Riskregister!$L$6-Riskregister!$K$6)*SQRT((1-X1877)/2)))</f>
        <v>2802813.8154120864</v>
      </c>
      <c r="Z1877" s="30">
        <f t="shared" ca="1" si="1148"/>
        <v>0.18396176156725053</v>
      </c>
      <c r="AA1877" s="30">
        <f t="shared" ca="1" si="1148"/>
        <v>0.38891626019784786</v>
      </c>
      <c r="AB1877" s="30">
        <f ca="1">IF(Riskregister!$E$7="",0,COUNTIF(BH$4:BH$53,"&lt;"&amp;Z1877)*IF(AA1877&lt;0.5,Riskregister!$K$7+(Riskregister!$L$7-Riskregister!$K$7)*SQRT(AA1877/2),Riskregister!$L$7-(Riskregister!$L$7-Riskregister!$K$7)*SQRT((1-AA1877)/2)))</f>
        <v>817363.69750244543</v>
      </c>
      <c r="AC1877" s="30">
        <f t="shared" ca="1" si="1149"/>
        <v>0.68942935629792124</v>
      </c>
      <c r="AD1877" s="30">
        <f t="shared" ca="1" si="1149"/>
        <v>0.95547959591560017</v>
      </c>
      <c r="AE1877" s="30">
        <f ca="1">IF(Riskregister!$E$8="",0,COUNTIF(BI$4:BI$53,"&lt;"&amp;AC1877)*IF(AD1877&lt;0.5,Riskregister!$K$8+(Riskregister!$L$8-Riskregister!$K$8)*SQRT(AD1877/2),Riskregister!$L$8-(Riskregister!$L$8-Riskregister!$K$8)*SQRT((1-AD1877)/2)))</f>
        <v>12896300.694488453</v>
      </c>
      <c r="AF1877" s="30">
        <f t="shared" ca="1" si="1150"/>
        <v>0.74735321837755841</v>
      </c>
      <c r="AG1877" s="30">
        <f t="shared" ca="1" si="1150"/>
        <v>0.31613688612800139</v>
      </c>
      <c r="AH1877" s="30">
        <f>IF(Riskregister!$E$9="",0,COUNTIF(BJ$4:BJ$53,"&lt;"&amp;AF1877)*IF(AG1877&lt;0.5,Riskregister!$K$9+(Riskregister!$L$9-Riskregister!$K$9)*SQRT(AG1877/2),Riskregister!$L$9-(Riskregister!$L$9-Riskregister!$K$9)*SQRT((1-AG1877)/2)))</f>
        <v>0</v>
      </c>
      <c r="AI1877" s="30">
        <f t="shared" ca="1" si="1151"/>
        <v>8.550957842204443E-2</v>
      </c>
      <c r="AJ1877" s="30">
        <f t="shared" ca="1" si="1151"/>
        <v>0.42242280775896446</v>
      </c>
      <c r="AK1877" s="30">
        <f>IF(Riskregister!$E$10="",0,COUNTIF(BK$4:BK$53,"&lt;"&amp;AI1877)*IF(AJ1877&lt;0.5,Riskregister!$K$10+(Riskregister!$L$10-Riskregister!$K$10)*SQRT(AJ1877/2),Riskregister!$L$10-(Riskregister!$L$10-Riskregister!$K$10)*SQRT((1-AJ1877)/2)))</f>
        <v>0</v>
      </c>
      <c r="AL1877" s="30">
        <f t="shared" ca="1" si="1152"/>
        <v>0.20939709983998112</v>
      </c>
      <c r="AM1877" s="30">
        <f t="shared" ca="1" si="1152"/>
        <v>0.42064705843211614</v>
      </c>
      <c r="AN1877" s="30">
        <f>IF(Riskregister!$E$11="",0,COUNTIF(BL$4:BL$53,"&lt;"&amp;AL1877)*IF(AM1877&lt;0.5,Riskregister!$K$11+(Riskregister!$L$11-Riskregister!$K$11)*SQRT(AM1877/2),Riskregister!$L$11-(Riskregister!$L$11-Riskregister!$K$11)*SQRT((1-AM1877)/2)))</f>
        <v>0</v>
      </c>
      <c r="AO1877" s="30">
        <f t="shared" ca="1" si="1153"/>
        <v>1.2607783570134035E-2</v>
      </c>
      <c r="AP1877" s="30">
        <f t="shared" ca="1" si="1153"/>
        <v>0.85968250429036697</v>
      </c>
      <c r="AQ1877" s="30">
        <f>IF(Riskregister!$E$12="",0,COUNTIF(BM$4:BM$53,"&lt;"&amp;AO1877)*IF(AP1877&lt;0.5,Riskregister!$K$12+(Riskregister!$L$12-Riskregister!$K$12)*SQRT(AP1877/2),Riskregister!$L$12-(Riskregister!$L$12-Riskregister!$K$12)*SQRT((1-AP1877)/2)))</f>
        <v>0</v>
      </c>
      <c r="AR1877" s="30">
        <f t="shared" ca="1" si="1154"/>
        <v>0.79641383165249724</v>
      </c>
      <c r="AS1877" s="30">
        <f t="shared" ca="1" si="1154"/>
        <v>0.64271375842222667</v>
      </c>
      <c r="AT1877" s="30">
        <f>IF(Riskregister!$E$13="",0,COUNTIF(BN$4:BN$53,"&lt;"&amp;AR1877)*IF(AS1877&lt;0.5,Riskregister!$K$13+(Riskregister!$L$13-Riskregister!$K$13)*SQRT(AS1877/2),Riskregister!$L$13-(Riskregister!$L$13-Riskregister!$K$13)*SQRT((1-AS1877)/2)))</f>
        <v>0</v>
      </c>
      <c r="AU1877" s="30">
        <f t="shared" ca="1" si="1155"/>
        <v>0.11337229861393205</v>
      </c>
      <c r="AV1877" s="30">
        <f t="shared" ca="1" si="1155"/>
        <v>0.21738539437369164</v>
      </c>
      <c r="AW1877" s="30">
        <f>IF(Riskregister!$E$14="",0,COUNTIF(BO$4:BO$53,"&lt;"&amp;AU1877)*IF(AV1877&lt;0.5,Riskregister!$K$14+(Riskregister!$L$14-Riskregister!$K$14)*SQRT(AV1877/2),Riskregister!$L$14-(Riskregister!$L$14-Riskregister!$K$14)*SQRT((1-AV1877)/2)))</f>
        <v>0</v>
      </c>
      <c r="AX1877" s="30">
        <f t="shared" ca="1" si="1156"/>
        <v>0.54803509438387166</v>
      </c>
      <c r="AY1877" s="30">
        <f t="shared" ca="1" si="1156"/>
        <v>0.80453221107082473</v>
      </c>
      <c r="AZ1877" s="30">
        <f>IF(Riskregister!$E$15="",0,COUNTIF(BP$4:BP$53,"&lt;"&amp;AX1877)*IF(AY1877&lt;0.5,Riskregister!$K$15+(Riskregister!$L$15-Riskregister!$K$15)*SQRT(AY1877/2),Riskregister!$L$15-(Riskregister!$L$15-Riskregister!$K$15)*SQRT((1-AY1877)/2)))</f>
        <v>0</v>
      </c>
      <c r="BA1877" s="30">
        <f t="shared" ca="1" si="1157"/>
        <v>0.91197277399872689</v>
      </c>
      <c r="BB1877" s="30">
        <f t="shared" ca="1" si="1157"/>
        <v>0.19437371442574702</v>
      </c>
      <c r="BC1877" s="30">
        <f>IF(Riskregister!$E$16="",0,COUNTIF(BQ$4:BQ$53,"&lt;"&amp;BA1877)*IF(BB1877&lt;0.5,Riskregister!$K$16+(Riskregister!$L$16-Riskregister!$K$16)*SQRT(BB1877/2),Riskregister!$L$16-(Riskregister!$L$16-Riskregister!$K$16)*SQRT((1-BB1877)/2)))</f>
        <v>0</v>
      </c>
      <c r="BD1877" s="30">
        <f t="shared" ca="1" si="1145"/>
        <v>17579959.789417714</v>
      </c>
    </row>
    <row r="1878" spans="20:56" x14ac:dyDescent="0.35">
      <c r="T1878" s="30">
        <f t="shared" ca="1" si="1146"/>
        <v>0.63678342283300382</v>
      </c>
      <c r="U1878" s="30">
        <f t="shared" ca="1" si="1146"/>
        <v>0.88635786744866973</v>
      </c>
      <c r="V1878" s="30">
        <f ca="1">IF(Riskregister!$E$5="",0,COUNTIF(BF$4:BF$53,"&lt;"&amp;T1878)*IF(U1878&lt;0.5,Riskregister!$K$5+(Riskregister!$L$5-Riskregister!$K$5)*SQRT(U1878/2),Riskregister!$L$5-(Riskregister!$L$5-Riskregister!$K$5)*SQRT((1-U1878)/2)))</f>
        <v>1970930.9440973923</v>
      </c>
      <c r="W1878" s="30">
        <f t="shared" ca="1" si="1147"/>
        <v>0.35437477070074475</v>
      </c>
      <c r="X1878" s="30">
        <f t="shared" ca="1" si="1147"/>
        <v>0.76037695835579744</v>
      </c>
      <c r="Y1878" s="30">
        <f ca="1">IF(Riskregister!$E$6="",0,COUNTIF(BG$4:BG$53,"&lt;"&amp;W1878)*IF(X1878&lt;0.5,Riskregister!$K$6+(Riskregister!$L$6-Riskregister!$K$6)*SQRT(X1878/2),Riskregister!$L$6-(Riskregister!$L$6-Riskregister!$K$6)*SQRT((1-X1878)/2)))</f>
        <v>1376951.5849762489</v>
      </c>
      <c r="Z1878" s="30">
        <f t="shared" ca="1" si="1148"/>
        <v>0.5913062085668972</v>
      </c>
      <c r="AA1878" s="30">
        <f t="shared" ca="1" si="1148"/>
        <v>0.62032861393285865</v>
      </c>
      <c r="AB1878" s="30">
        <f ca="1">IF(Riskregister!$E$7="",0,COUNTIF(BH$4:BH$53,"&lt;"&amp;Z1878)*IF(AA1878&lt;0.5,Riskregister!$K$7+(Riskregister!$L$7-Riskregister!$K$7)*SQRT(AA1878/2),Riskregister!$L$7-(Riskregister!$L$7-Riskregister!$K$7)*SQRT((1-AA1878)/2)))</f>
        <v>1732531.617595159</v>
      </c>
      <c r="AC1878" s="30">
        <f t="shared" ca="1" si="1149"/>
        <v>0.23631788880873295</v>
      </c>
      <c r="AD1878" s="30">
        <f t="shared" ca="1" si="1149"/>
        <v>0.68500664344138285</v>
      </c>
      <c r="AE1878" s="30">
        <f ca="1">IF(Riskregister!$E$8="",0,COUNTIF(BI$4:BI$53,"&lt;"&amp;AC1878)*IF(AD1878&lt;0.5,Riskregister!$K$8+(Riskregister!$L$8-Riskregister!$K$8)*SQRT(AD1878/2),Riskregister!$L$8-(Riskregister!$L$8-Riskregister!$K$8)*SQRT((1-AD1878)/2)))</f>
        <v>6269529.9903685451</v>
      </c>
      <c r="AF1878" s="30">
        <f t="shared" ca="1" si="1150"/>
        <v>0.91115179402125823</v>
      </c>
      <c r="AG1878" s="30">
        <f t="shared" ca="1" si="1150"/>
        <v>6.6464190536692613E-2</v>
      </c>
      <c r="AH1878" s="30">
        <f>IF(Riskregister!$E$9="",0,COUNTIF(BJ$4:BJ$53,"&lt;"&amp;AF1878)*IF(AG1878&lt;0.5,Riskregister!$K$9+(Riskregister!$L$9-Riskregister!$K$9)*SQRT(AG1878/2),Riskregister!$L$9-(Riskregister!$L$9-Riskregister!$K$9)*SQRT((1-AG1878)/2)))</f>
        <v>0</v>
      </c>
      <c r="AI1878" s="30">
        <f t="shared" ca="1" si="1151"/>
        <v>0.13305002294850521</v>
      </c>
      <c r="AJ1878" s="30">
        <f t="shared" ca="1" si="1151"/>
        <v>0.62090745837734029</v>
      </c>
      <c r="AK1878" s="30">
        <f>IF(Riskregister!$E$10="",0,COUNTIF(BK$4:BK$53,"&lt;"&amp;AI1878)*IF(AJ1878&lt;0.5,Riskregister!$K$10+(Riskregister!$L$10-Riskregister!$K$10)*SQRT(AJ1878/2),Riskregister!$L$10-(Riskregister!$L$10-Riskregister!$K$10)*SQRT((1-AJ1878)/2)))</f>
        <v>0</v>
      </c>
      <c r="AL1878" s="30">
        <f t="shared" ca="1" si="1152"/>
        <v>6.2761959639259235E-2</v>
      </c>
      <c r="AM1878" s="30">
        <f t="shared" ca="1" si="1152"/>
        <v>0.81379750041509891</v>
      </c>
      <c r="AN1878" s="30">
        <f>IF(Riskregister!$E$11="",0,COUNTIF(BL$4:BL$53,"&lt;"&amp;AL1878)*IF(AM1878&lt;0.5,Riskregister!$K$11+(Riskregister!$L$11-Riskregister!$K$11)*SQRT(AM1878/2),Riskregister!$L$11-(Riskregister!$L$11-Riskregister!$K$11)*SQRT((1-AM1878)/2)))</f>
        <v>0</v>
      </c>
      <c r="AO1878" s="30">
        <f t="shared" ca="1" si="1153"/>
        <v>0.82823785415131257</v>
      </c>
      <c r="AP1878" s="30">
        <f t="shared" ca="1" si="1153"/>
        <v>0.96974346135474743</v>
      </c>
      <c r="AQ1878" s="30">
        <f>IF(Riskregister!$E$12="",0,COUNTIF(BM$4:BM$53,"&lt;"&amp;AO1878)*IF(AP1878&lt;0.5,Riskregister!$K$12+(Riskregister!$L$12-Riskregister!$K$12)*SQRT(AP1878/2),Riskregister!$L$12-(Riskregister!$L$12-Riskregister!$K$12)*SQRT((1-AP1878)/2)))</f>
        <v>0</v>
      </c>
      <c r="AR1878" s="30">
        <f t="shared" ca="1" si="1154"/>
        <v>0.64124527719366364</v>
      </c>
      <c r="AS1878" s="30">
        <f t="shared" ca="1" si="1154"/>
        <v>0.55495031584040411</v>
      </c>
      <c r="AT1878" s="30">
        <f>IF(Riskregister!$E$13="",0,COUNTIF(BN$4:BN$53,"&lt;"&amp;AR1878)*IF(AS1878&lt;0.5,Riskregister!$K$13+(Riskregister!$L$13-Riskregister!$K$13)*SQRT(AS1878/2),Riskregister!$L$13-(Riskregister!$L$13-Riskregister!$K$13)*SQRT((1-AS1878)/2)))</f>
        <v>0</v>
      </c>
      <c r="AU1878" s="30">
        <f t="shared" ca="1" si="1155"/>
        <v>3.9043727740358136E-2</v>
      </c>
      <c r="AV1878" s="30">
        <f t="shared" ca="1" si="1155"/>
        <v>0.41717342102512489</v>
      </c>
      <c r="AW1878" s="30">
        <f>IF(Riskregister!$E$14="",0,COUNTIF(BO$4:BO$53,"&lt;"&amp;AU1878)*IF(AV1878&lt;0.5,Riskregister!$K$14+(Riskregister!$L$14-Riskregister!$K$14)*SQRT(AV1878/2),Riskregister!$L$14-(Riskregister!$L$14-Riskregister!$K$14)*SQRT((1-AV1878)/2)))</f>
        <v>0</v>
      </c>
      <c r="AX1878" s="30">
        <f t="shared" ca="1" si="1156"/>
        <v>0.47989687105982792</v>
      </c>
      <c r="AY1878" s="30">
        <f t="shared" ca="1" si="1156"/>
        <v>0.38307345557112482</v>
      </c>
      <c r="AZ1878" s="30">
        <f>IF(Riskregister!$E$15="",0,COUNTIF(BP$4:BP$53,"&lt;"&amp;AX1878)*IF(AY1878&lt;0.5,Riskregister!$K$15+(Riskregister!$L$15-Riskregister!$K$15)*SQRT(AY1878/2),Riskregister!$L$15-(Riskregister!$L$15-Riskregister!$K$15)*SQRT((1-AY1878)/2)))</f>
        <v>0</v>
      </c>
      <c r="BA1878" s="30">
        <f t="shared" ca="1" si="1157"/>
        <v>0.54215601064874686</v>
      </c>
      <c r="BB1878" s="30">
        <f t="shared" ca="1" si="1157"/>
        <v>0.64301830476059851</v>
      </c>
      <c r="BC1878" s="30">
        <f>IF(Riskregister!$E$16="",0,COUNTIF(BQ$4:BQ$53,"&lt;"&amp;BA1878)*IF(BB1878&lt;0.5,Riskregister!$K$16+(Riskregister!$L$16-Riskregister!$K$16)*SQRT(BB1878/2),Riskregister!$L$16-(Riskregister!$L$16-Riskregister!$K$16)*SQRT((1-BB1878)/2)))</f>
        <v>0</v>
      </c>
      <c r="BD1878" s="30">
        <f t="shared" ca="1" si="1145"/>
        <v>11349944.137037344</v>
      </c>
    </row>
    <row r="1879" spans="20:56" x14ac:dyDescent="0.35">
      <c r="T1879" s="30">
        <f t="shared" ca="1" si="1146"/>
        <v>0.97861496053205488</v>
      </c>
      <c r="U1879" s="30">
        <f t="shared" ca="1" si="1146"/>
        <v>0.61502030461894752</v>
      </c>
      <c r="V1879" s="30">
        <f ca="1">IF(Riskregister!$E$5="",0,COUNTIF(BF$4:BF$53,"&lt;"&amp;T1879)*IF(U1879&lt;0.5,Riskregister!$K$5+(Riskregister!$L$5-Riskregister!$K$5)*SQRT(U1879/2),Riskregister!$L$5-(Riskregister!$L$5-Riskregister!$K$5)*SQRT((1-U1879)/2)))</f>
        <v>3220548.0614880295</v>
      </c>
      <c r="W1879" s="30">
        <f t="shared" ca="1" si="1147"/>
        <v>0.88148973102806583</v>
      </c>
      <c r="X1879" s="30">
        <f t="shared" ca="1" si="1147"/>
        <v>0.76454891417102055</v>
      </c>
      <c r="Y1879" s="30">
        <f ca="1">IF(Riskregister!$E$6="",0,COUNTIF(BG$4:BG$53,"&lt;"&amp;W1879)*IF(X1879&lt;0.5,Riskregister!$K$6+(Riskregister!$L$6-Riskregister!$K$6)*SQRT(X1879/2),Riskregister!$L$6-(Riskregister!$L$6-Riskregister!$K$6)*SQRT((1-X1879)/2)))</f>
        <v>5529596.7647594158</v>
      </c>
      <c r="Z1879" s="30">
        <f t="shared" ca="1" si="1148"/>
        <v>3.5211971313402368E-2</v>
      </c>
      <c r="AA1879" s="30">
        <f t="shared" ca="1" si="1148"/>
        <v>4.0434632928544323E-3</v>
      </c>
      <c r="AB1879" s="30">
        <f ca="1">IF(Riskregister!$E$7="",0,COUNTIF(BH$4:BH$53,"&lt;"&amp;Z1879)*IF(AA1879&lt;0.5,Riskregister!$K$7+(Riskregister!$L$7-Riskregister!$K$7)*SQRT(AA1879/2),Riskregister!$L$7-(Riskregister!$L$7-Riskregister!$K$7)*SQRT((1-AA1879)/2)))</f>
        <v>131474.56920673157</v>
      </c>
      <c r="AC1879" s="30">
        <f t="shared" ca="1" si="1149"/>
        <v>0.51750941929317695</v>
      </c>
      <c r="AD1879" s="30">
        <f t="shared" ca="1" si="1149"/>
        <v>0.78482413850547594</v>
      </c>
      <c r="AE1879" s="30">
        <f ca="1">IF(Riskregister!$E$8="",0,COUNTIF(BI$4:BI$53,"&lt;"&amp;AC1879)*IF(AD1879&lt;0.5,Riskregister!$K$8+(Riskregister!$L$8-Riskregister!$K$8)*SQRT(AD1879/2),Riskregister!$L$8-(Riskregister!$L$8-Riskregister!$K$8)*SQRT((1-AD1879)/2)))</f>
        <v>10375115.51367354</v>
      </c>
      <c r="AF1879" s="30">
        <f t="shared" ca="1" si="1150"/>
        <v>0.77259691943057018</v>
      </c>
      <c r="AG1879" s="30">
        <f t="shared" ca="1" si="1150"/>
        <v>0.7480010972942075</v>
      </c>
      <c r="AH1879" s="30">
        <f>IF(Riskregister!$E$9="",0,COUNTIF(BJ$4:BJ$53,"&lt;"&amp;AF1879)*IF(AG1879&lt;0.5,Riskregister!$K$9+(Riskregister!$L$9-Riskregister!$K$9)*SQRT(AG1879/2),Riskregister!$L$9-(Riskregister!$L$9-Riskregister!$K$9)*SQRT((1-AG1879)/2)))</f>
        <v>0</v>
      </c>
      <c r="AI1879" s="30">
        <f t="shared" ca="1" si="1151"/>
        <v>0.35827828597611777</v>
      </c>
      <c r="AJ1879" s="30">
        <f t="shared" ca="1" si="1151"/>
        <v>0.2765329618331086</v>
      </c>
      <c r="AK1879" s="30">
        <f>IF(Riskregister!$E$10="",0,COUNTIF(BK$4:BK$53,"&lt;"&amp;AI1879)*IF(AJ1879&lt;0.5,Riskregister!$K$10+(Riskregister!$L$10-Riskregister!$K$10)*SQRT(AJ1879/2),Riskregister!$L$10-(Riskregister!$L$10-Riskregister!$K$10)*SQRT((1-AJ1879)/2)))</f>
        <v>0</v>
      </c>
      <c r="AL1879" s="30">
        <f t="shared" ca="1" si="1152"/>
        <v>0.10507379051752053</v>
      </c>
      <c r="AM1879" s="30">
        <f t="shared" ca="1" si="1152"/>
        <v>0.36673620404489882</v>
      </c>
      <c r="AN1879" s="30">
        <f>IF(Riskregister!$E$11="",0,COUNTIF(BL$4:BL$53,"&lt;"&amp;AL1879)*IF(AM1879&lt;0.5,Riskregister!$K$11+(Riskregister!$L$11-Riskregister!$K$11)*SQRT(AM1879/2),Riskregister!$L$11-(Riskregister!$L$11-Riskregister!$K$11)*SQRT((1-AM1879)/2)))</f>
        <v>0</v>
      </c>
      <c r="AO1879" s="30">
        <f t="shared" ca="1" si="1153"/>
        <v>0.36558637875072986</v>
      </c>
      <c r="AP1879" s="30">
        <f t="shared" ca="1" si="1153"/>
        <v>7.3654742445927179E-2</v>
      </c>
      <c r="AQ1879" s="30">
        <f>IF(Riskregister!$E$12="",0,COUNTIF(BM$4:BM$53,"&lt;"&amp;AO1879)*IF(AP1879&lt;0.5,Riskregister!$K$12+(Riskregister!$L$12-Riskregister!$K$12)*SQRT(AP1879/2),Riskregister!$L$12-(Riskregister!$L$12-Riskregister!$K$12)*SQRT((1-AP1879)/2)))</f>
        <v>0</v>
      </c>
      <c r="AR1879" s="30">
        <f t="shared" ca="1" si="1154"/>
        <v>3.8699522759552796E-2</v>
      </c>
      <c r="AS1879" s="30">
        <f t="shared" ca="1" si="1154"/>
        <v>0.9446077695488394</v>
      </c>
      <c r="AT1879" s="30">
        <f>IF(Riskregister!$E$13="",0,COUNTIF(BN$4:BN$53,"&lt;"&amp;AR1879)*IF(AS1879&lt;0.5,Riskregister!$K$13+(Riskregister!$L$13-Riskregister!$K$13)*SQRT(AS1879/2),Riskregister!$L$13-(Riskregister!$L$13-Riskregister!$K$13)*SQRT((1-AS1879)/2)))</f>
        <v>0</v>
      </c>
      <c r="AU1879" s="30">
        <f t="shared" ca="1" si="1155"/>
        <v>0.52656211017038423</v>
      </c>
      <c r="AV1879" s="30">
        <f t="shared" ca="1" si="1155"/>
        <v>0.70448889312593277</v>
      </c>
      <c r="AW1879" s="30">
        <f>IF(Riskregister!$E$14="",0,COUNTIF(BO$4:BO$53,"&lt;"&amp;AU1879)*IF(AV1879&lt;0.5,Riskregister!$K$14+(Riskregister!$L$14-Riskregister!$K$14)*SQRT(AV1879/2),Riskregister!$L$14-(Riskregister!$L$14-Riskregister!$K$14)*SQRT((1-AV1879)/2)))</f>
        <v>0</v>
      </c>
      <c r="AX1879" s="30">
        <f t="shared" ca="1" si="1156"/>
        <v>0.11806261935888929</v>
      </c>
      <c r="AY1879" s="30">
        <f t="shared" ca="1" si="1156"/>
        <v>0.41444596932330413</v>
      </c>
      <c r="AZ1879" s="30">
        <f>IF(Riskregister!$E$15="",0,COUNTIF(BP$4:BP$53,"&lt;"&amp;AX1879)*IF(AY1879&lt;0.5,Riskregister!$K$15+(Riskregister!$L$15-Riskregister!$K$15)*SQRT(AY1879/2),Riskregister!$L$15-(Riskregister!$L$15-Riskregister!$K$15)*SQRT((1-AY1879)/2)))</f>
        <v>0</v>
      </c>
      <c r="BA1879" s="30">
        <f t="shared" ca="1" si="1157"/>
        <v>0.84750838293283615</v>
      </c>
      <c r="BB1879" s="30">
        <f t="shared" ca="1" si="1157"/>
        <v>0.18998421754619832</v>
      </c>
      <c r="BC1879" s="30">
        <f>IF(Riskregister!$E$16="",0,COUNTIF(BQ$4:BQ$53,"&lt;"&amp;BA1879)*IF(BB1879&lt;0.5,Riskregister!$K$16+(Riskregister!$L$16-Riskregister!$K$16)*SQRT(BB1879/2),Riskregister!$L$16-(Riskregister!$L$16-Riskregister!$K$16)*SQRT((1-BB1879)/2)))</f>
        <v>0</v>
      </c>
      <c r="BD1879" s="30">
        <f t="shared" ca="1" si="1145"/>
        <v>19256734.90912772</v>
      </c>
    </row>
    <row r="1880" spans="20:56" x14ac:dyDescent="0.35">
      <c r="T1880" s="30">
        <f t="shared" ca="1" si="1146"/>
        <v>0.13105526045420568</v>
      </c>
      <c r="U1880" s="30">
        <f t="shared" ca="1" si="1146"/>
        <v>0.85063758601089801</v>
      </c>
      <c r="V1880" s="30">
        <f ca="1">IF(Riskregister!$E$5="",0,COUNTIF(BF$4:BF$53,"&lt;"&amp;T1880)*IF(U1880&lt;0.5,Riskregister!$K$5+(Riskregister!$L$5-Riskregister!$K$5)*SQRT(U1880/2),Riskregister!$L$5-(Riskregister!$L$5-Riskregister!$K$5)*SQRT((1-U1880)/2)))</f>
        <v>954049.23731448548</v>
      </c>
      <c r="W1880" s="30">
        <f t="shared" ca="1" si="1147"/>
        <v>0.7783997453162067</v>
      </c>
      <c r="X1880" s="30">
        <f t="shared" ca="1" si="1147"/>
        <v>0.46758539398651411</v>
      </c>
      <c r="Y1880" s="30">
        <f ca="1">IF(Riskregister!$E$6="",0,COUNTIF(BG$4:BG$53,"&lt;"&amp;W1880)*IF(X1880&lt;0.5,Riskregister!$K$6+(Riskregister!$L$6-Riskregister!$K$6)*SQRT(X1880/2),Riskregister!$L$6-(Riskregister!$L$6-Riskregister!$K$6)*SQRT((1-X1880)/2)))</f>
        <v>3211014.1792650945</v>
      </c>
      <c r="Z1880" s="30">
        <f t="shared" ca="1" si="1148"/>
        <v>1.6156792058964253E-2</v>
      </c>
      <c r="AA1880" s="30">
        <f t="shared" ca="1" si="1148"/>
        <v>0.9407867893264823</v>
      </c>
      <c r="AB1880" s="30">
        <f ca="1">IF(Riskregister!$E$7="",0,COUNTIF(BH$4:BH$53,"&lt;"&amp;Z1880)*IF(AA1880&lt;0.5,Riskregister!$K$7+(Riskregister!$L$7-Riskregister!$K$7)*SQRT(AA1880/2),Riskregister!$L$7-(Riskregister!$L$7-Riskregister!$K$7)*SQRT((1-AA1880)/2)))</f>
        <v>679554.00955194968</v>
      </c>
      <c r="AC1880" s="30">
        <f t="shared" ca="1" si="1149"/>
        <v>0.4819461780475367</v>
      </c>
      <c r="AD1880" s="30">
        <f t="shared" ca="1" si="1149"/>
        <v>0.58136419825886065</v>
      </c>
      <c r="AE1880" s="30">
        <f ca="1">IF(Riskregister!$E$8="",0,COUNTIF(BI$4:BI$53,"&lt;"&amp;AC1880)*IF(AD1880&lt;0.5,Riskregister!$K$8+(Riskregister!$L$8-Riskregister!$K$8)*SQRT(AD1880/2),Riskregister!$L$8-(Riskregister!$L$8-Riskregister!$K$8)*SQRT((1-AD1880)/2)))</f>
        <v>8549070.464492891</v>
      </c>
      <c r="AF1880" s="30">
        <f t="shared" ca="1" si="1150"/>
        <v>0.15149377327272273</v>
      </c>
      <c r="AG1880" s="30">
        <f t="shared" ca="1" si="1150"/>
        <v>0.85388359634089372</v>
      </c>
      <c r="AH1880" s="30">
        <f>IF(Riskregister!$E$9="",0,COUNTIF(BJ$4:BJ$53,"&lt;"&amp;AF1880)*IF(AG1880&lt;0.5,Riskregister!$K$9+(Riskregister!$L$9-Riskregister!$K$9)*SQRT(AG1880/2),Riskregister!$L$9-(Riskregister!$L$9-Riskregister!$K$9)*SQRT((1-AG1880)/2)))</f>
        <v>0</v>
      </c>
      <c r="AI1880" s="30">
        <f t="shared" ca="1" si="1151"/>
        <v>0.63494945308314332</v>
      </c>
      <c r="AJ1880" s="30">
        <f t="shared" ca="1" si="1151"/>
        <v>0.4786321844117839</v>
      </c>
      <c r="AK1880" s="30">
        <f>IF(Riskregister!$E$10="",0,COUNTIF(BK$4:BK$53,"&lt;"&amp;AI1880)*IF(AJ1880&lt;0.5,Riskregister!$K$10+(Riskregister!$L$10-Riskregister!$K$10)*SQRT(AJ1880/2),Riskregister!$L$10-(Riskregister!$L$10-Riskregister!$K$10)*SQRT((1-AJ1880)/2)))</f>
        <v>0</v>
      </c>
      <c r="AL1880" s="30">
        <f t="shared" ca="1" si="1152"/>
        <v>0.79150920401748648</v>
      </c>
      <c r="AM1880" s="30">
        <f t="shared" ca="1" si="1152"/>
        <v>0.61834832564010711</v>
      </c>
      <c r="AN1880" s="30">
        <f>IF(Riskregister!$E$11="",0,COUNTIF(BL$4:BL$53,"&lt;"&amp;AL1880)*IF(AM1880&lt;0.5,Riskregister!$K$11+(Riskregister!$L$11-Riskregister!$K$11)*SQRT(AM1880/2),Riskregister!$L$11-(Riskregister!$L$11-Riskregister!$K$11)*SQRT((1-AM1880)/2)))</f>
        <v>0</v>
      </c>
      <c r="AO1880" s="30">
        <f t="shared" ca="1" si="1153"/>
        <v>0.82634002571717124</v>
      </c>
      <c r="AP1880" s="30">
        <f t="shared" ca="1" si="1153"/>
        <v>0.99934807335649023</v>
      </c>
      <c r="AQ1880" s="30">
        <f>IF(Riskregister!$E$12="",0,COUNTIF(BM$4:BM$53,"&lt;"&amp;AO1880)*IF(AP1880&lt;0.5,Riskregister!$K$12+(Riskregister!$L$12-Riskregister!$K$12)*SQRT(AP1880/2),Riskregister!$L$12-(Riskregister!$L$12-Riskregister!$K$12)*SQRT((1-AP1880)/2)))</f>
        <v>0</v>
      </c>
      <c r="AR1880" s="30">
        <f t="shared" ca="1" si="1154"/>
        <v>3.9206828274185312E-4</v>
      </c>
      <c r="AS1880" s="30">
        <f t="shared" ca="1" si="1154"/>
        <v>9.5712835455136758E-2</v>
      </c>
      <c r="AT1880" s="30">
        <f>IF(Riskregister!$E$13="",0,COUNTIF(BN$4:BN$53,"&lt;"&amp;AR1880)*IF(AS1880&lt;0.5,Riskregister!$K$13+(Riskregister!$L$13-Riskregister!$K$13)*SQRT(AS1880/2),Riskregister!$L$13-(Riskregister!$L$13-Riskregister!$K$13)*SQRT((1-AS1880)/2)))</f>
        <v>0</v>
      </c>
      <c r="AU1880" s="30">
        <f t="shared" ca="1" si="1155"/>
        <v>3.2494980521281747E-2</v>
      </c>
      <c r="AV1880" s="30">
        <f t="shared" ca="1" si="1155"/>
        <v>0.40160174010846406</v>
      </c>
      <c r="AW1880" s="30">
        <f>IF(Riskregister!$E$14="",0,COUNTIF(BO$4:BO$53,"&lt;"&amp;AU1880)*IF(AV1880&lt;0.5,Riskregister!$K$14+(Riskregister!$L$14-Riskregister!$K$14)*SQRT(AV1880/2),Riskregister!$L$14-(Riskregister!$L$14-Riskregister!$K$14)*SQRT((1-AV1880)/2)))</f>
        <v>0</v>
      </c>
      <c r="AX1880" s="30">
        <f t="shared" ca="1" si="1156"/>
        <v>5.1845564994701276E-2</v>
      </c>
      <c r="AY1880" s="30">
        <f t="shared" ca="1" si="1156"/>
        <v>0.47611778686688389</v>
      </c>
      <c r="AZ1880" s="30">
        <f>IF(Riskregister!$E$15="",0,COUNTIF(BP$4:BP$53,"&lt;"&amp;AX1880)*IF(AY1880&lt;0.5,Riskregister!$K$15+(Riskregister!$L$15-Riskregister!$K$15)*SQRT(AY1880/2),Riskregister!$L$15-(Riskregister!$L$15-Riskregister!$K$15)*SQRT((1-AY1880)/2)))</f>
        <v>0</v>
      </c>
      <c r="BA1880" s="30">
        <f t="shared" ca="1" si="1157"/>
        <v>0.62549892096805948</v>
      </c>
      <c r="BB1880" s="30">
        <f t="shared" ca="1" si="1157"/>
        <v>8.7847983438006927E-2</v>
      </c>
      <c r="BC1880" s="30">
        <f>IF(Riskregister!$E$16="",0,COUNTIF(BQ$4:BQ$53,"&lt;"&amp;BA1880)*IF(BB1880&lt;0.5,Riskregister!$K$16+(Riskregister!$L$16-Riskregister!$K$16)*SQRT(BB1880/2),Riskregister!$L$16-(Riskregister!$L$16-Riskregister!$K$16)*SQRT((1-BB1880)/2)))</f>
        <v>0</v>
      </c>
      <c r="BD1880" s="30">
        <f t="shared" ca="1" si="1145"/>
        <v>13393687.890624421</v>
      </c>
    </row>
    <row r="1881" spans="20:56" x14ac:dyDescent="0.35">
      <c r="T1881" s="30">
        <f t="shared" ca="1" si="1146"/>
        <v>0.41081347619090558</v>
      </c>
      <c r="U1881" s="30">
        <f t="shared" ca="1" si="1146"/>
        <v>0.26464527306219365</v>
      </c>
      <c r="V1881" s="30">
        <f ca="1">IF(Riskregister!$E$5="",0,COUNTIF(BF$4:BF$53,"&lt;"&amp;T1881)*IF(U1881&lt;0.5,Riskregister!$K$5+(Riskregister!$L$5-Riskregister!$K$5)*SQRT(U1881/2),Riskregister!$L$5-(Riskregister!$L$5-Riskregister!$K$5)*SQRT((1-U1881)/2)))</f>
        <v>941078.41031542397</v>
      </c>
      <c r="W1881" s="30">
        <f t="shared" ca="1" si="1147"/>
        <v>7.4869216382278281E-2</v>
      </c>
      <c r="X1881" s="30">
        <f t="shared" ca="1" si="1147"/>
        <v>0.86471816116802669</v>
      </c>
      <c r="Y1881" s="30">
        <f ca="1">IF(Riskregister!$E$6="",0,COUNTIF(BG$4:BG$53,"&lt;"&amp;W1881)*IF(X1881&lt;0.5,Riskregister!$K$6+(Riskregister!$L$6-Riskregister!$K$6)*SQRT(X1881/2),Riskregister!$L$6-(Riskregister!$L$6-Riskregister!$K$6)*SQRT((1-X1881)/2)))</f>
        <v>0</v>
      </c>
      <c r="Z1881" s="30">
        <f t="shared" ca="1" si="1148"/>
        <v>0.61615224343100417</v>
      </c>
      <c r="AA1881" s="30">
        <f t="shared" ca="1" si="1148"/>
        <v>0.45923577323546616</v>
      </c>
      <c r="AB1881" s="30">
        <f ca="1">IF(Riskregister!$E$7="",0,COUNTIF(BH$4:BH$53,"&lt;"&amp;Z1881)*IF(AA1881&lt;0.5,Riskregister!$K$7+(Riskregister!$L$7-Riskregister!$K$7)*SQRT(AA1881/2),Riskregister!$L$7-(Riskregister!$L$7-Riskregister!$K$7)*SQRT((1-AA1881)/2)))</f>
        <v>1524002.2846753504</v>
      </c>
      <c r="AC1881" s="30">
        <f t="shared" ca="1" si="1149"/>
        <v>0.42046681139857234</v>
      </c>
      <c r="AD1881" s="30">
        <f t="shared" ca="1" si="1149"/>
        <v>0.44770910591269553</v>
      </c>
      <c r="AE1881" s="30">
        <f ca="1">IF(Riskregister!$E$8="",0,COUNTIF(BI$4:BI$53,"&lt;"&amp;AC1881)*IF(AD1881&lt;0.5,Riskregister!$K$8+(Riskregister!$L$8-Riskregister!$K$8)*SQRT(AD1881/2),Riskregister!$L$8-(Riskregister!$L$8-Riskregister!$K$8)*SQRT((1-AD1881)/2)))</f>
        <v>5047447.3913946282</v>
      </c>
      <c r="AF1881" s="30">
        <f t="shared" ca="1" si="1150"/>
        <v>7.2628185680995161E-2</v>
      </c>
      <c r="AG1881" s="30">
        <f t="shared" ca="1" si="1150"/>
        <v>0.52308802832931345</v>
      </c>
      <c r="AH1881" s="30">
        <f>IF(Riskregister!$E$9="",0,COUNTIF(BJ$4:BJ$53,"&lt;"&amp;AF1881)*IF(AG1881&lt;0.5,Riskregister!$K$9+(Riskregister!$L$9-Riskregister!$K$9)*SQRT(AG1881/2),Riskregister!$L$9-(Riskregister!$L$9-Riskregister!$K$9)*SQRT((1-AG1881)/2)))</f>
        <v>0</v>
      </c>
      <c r="AI1881" s="30">
        <f t="shared" ca="1" si="1151"/>
        <v>0.5492093084908829</v>
      </c>
      <c r="AJ1881" s="30">
        <f t="shared" ca="1" si="1151"/>
        <v>0.24125398034054324</v>
      </c>
      <c r="AK1881" s="30">
        <f>IF(Riskregister!$E$10="",0,COUNTIF(BK$4:BK$53,"&lt;"&amp;AI1881)*IF(AJ1881&lt;0.5,Riskregister!$K$10+(Riskregister!$L$10-Riskregister!$K$10)*SQRT(AJ1881/2),Riskregister!$L$10-(Riskregister!$L$10-Riskregister!$K$10)*SQRT((1-AJ1881)/2)))</f>
        <v>0</v>
      </c>
      <c r="AL1881" s="30">
        <f t="shared" ca="1" si="1152"/>
        <v>0.80065053527343177</v>
      </c>
      <c r="AM1881" s="30">
        <f t="shared" ca="1" si="1152"/>
        <v>0.9884840797122052</v>
      </c>
      <c r="AN1881" s="30">
        <f>IF(Riskregister!$E$11="",0,COUNTIF(BL$4:BL$53,"&lt;"&amp;AL1881)*IF(AM1881&lt;0.5,Riskregister!$K$11+(Riskregister!$L$11-Riskregister!$K$11)*SQRT(AM1881/2),Riskregister!$L$11-(Riskregister!$L$11-Riskregister!$K$11)*SQRT((1-AM1881)/2)))</f>
        <v>0</v>
      </c>
      <c r="AO1881" s="30">
        <f t="shared" ca="1" si="1153"/>
        <v>0.844552984577429</v>
      </c>
      <c r="AP1881" s="30">
        <f t="shared" ca="1" si="1153"/>
        <v>0.9871771379271419</v>
      </c>
      <c r="AQ1881" s="30">
        <f>IF(Riskregister!$E$12="",0,COUNTIF(BM$4:BM$53,"&lt;"&amp;AO1881)*IF(AP1881&lt;0.5,Riskregister!$K$12+(Riskregister!$L$12-Riskregister!$K$12)*SQRT(AP1881/2),Riskregister!$L$12-(Riskregister!$L$12-Riskregister!$K$12)*SQRT((1-AP1881)/2)))</f>
        <v>0</v>
      </c>
      <c r="AR1881" s="30">
        <f t="shared" ca="1" si="1154"/>
        <v>0.96111480940705674</v>
      </c>
      <c r="AS1881" s="30">
        <f t="shared" ca="1" si="1154"/>
        <v>8.921627304588664E-2</v>
      </c>
      <c r="AT1881" s="30">
        <f>IF(Riskregister!$E$13="",0,COUNTIF(BN$4:BN$53,"&lt;"&amp;AR1881)*IF(AS1881&lt;0.5,Riskregister!$K$13+(Riskregister!$L$13-Riskregister!$K$13)*SQRT(AS1881/2),Riskregister!$L$13-(Riskregister!$L$13-Riskregister!$K$13)*SQRT((1-AS1881)/2)))</f>
        <v>0</v>
      </c>
      <c r="AU1881" s="30">
        <f t="shared" ca="1" si="1155"/>
        <v>0.95863221150488287</v>
      </c>
      <c r="AV1881" s="30">
        <f t="shared" ca="1" si="1155"/>
        <v>0.2660587364224094</v>
      </c>
      <c r="AW1881" s="30">
        <f>IF(Riskregister!$E$14="",0,COUNTIF(BO$4:BO$53,"&lt;"&amp;AU1881)*IF(AV1881&lt;0.5,Riskregister!$K$14+(Riskregister!$L$14-Riskregister!$K$14)*SQRT(AV1881/2),Riskregister!$L$14-(Riskregister!$L$14-Riskregister!$K$14)*SQRT((1-AV1881)/2)))</f>
        <v>0</v>
      </c>
      <c r="AX1881" s="30">
        <f t="shared" ca="1" si="1156"/>
        <v>4.9775312831761842E-2</v>
      </c>
      <c r="AY1881" s="30">
        <f t="shared" ca="1" si="1156"/>
        <v>0.37901758207387215</v>
      </c>
      <c r="AZ1881" s="30">
        <f>IF(Riskregister!$E$15="",0,COUNTIF(BP$4:BP$53,"&lt;"&amp;AX1881)*IF(AY1881&lt;0.5,Riskregister!$K$15+(Riskregister!$L$15-Riskregister!$K$15)*SQRT(AY1881/2),Riskregister!$L$15-(Riskregister!$L$15-Riskregister!$K$15)*SQRT((1-AY1881)/2)))</f>
        <v>0</v>
      </c>
      <c r="BA1881" s="30">
        <f t="shared" ca="1" si="1157"/>
        <v>0.16919313084001275</v>
      </c>
      <c r="BB1881" s="30">
        <f t="shared" ca="1" si="1157"/>
        <v>0.78219299666028153</v>
      </c>
      <c r="BC1881" s="30">
        <f>IF(Riskregister!$E$16="",0,COUNTIF(BQ$4:BQ$53,"&lt;"&amp;BA1881)*IF(BB1881&lt;0.5,Riskregister!$K$16+(Riskregister!$L$16-Riskregister!$K$16)*SQRT(BB1881/2),Riskregister!$L$16-(Riskregister!$L$16-Riskregister!$K$16)*SQRT((1-BB1881)/2)))</f>
        <v>0</v>
      </c>
      <c r="BD1881" s="30">
        <f t="shared" ca="1" si="1145"/>
        <v>7512528.0863854028</v>
      </c>
    </row>
    <row r="1882" spans="20:56" x14ac:dyDescent="0.35">
      <c r="T1882" s="30">
        <f t="shared" ca="1" si="1146"/>
        <v>0.32249361363732743</v>
      </c>
      <c r="U1882" s="30">
        <f t="shared" ca="1" si="1146"/>
        <v>0.8402493574643819</v>
      </c>
      <c r="V1882" s="30">
        <f ca="1">IF(Riskregister!$E$5="",0,COUNTIF(BF$4:BF$53,"&lt;"&amp;T1882)*IF(U1882&lt;0.5,Riskregister!$K$5+(Riskregister!$L$5-Riskregister!$K$5)*SQRT(U1882/2),Riskregister!$L$5-(Riskregister!$L$5-Riskregister!$K$5)*SQRT((1-U1882)/2)))</f>
        <v>1418459.9981514625</v>
      </c>
      <c r="W1882" s="30">
        <f t="shared" ca="1" si="1147"/>
        <v>0.88532567615868218</v>
      </c>
      <c r="X1882" s="30">
        <f t="shared" ca="1" si="1147"/>
        <v>0.42234170969441087</v>
      </c>
      <c r="Y1882" s="30">
        <f ca="1">IF(Riskregister!$E$6="",0,COUNTIF(BG$4:BG$53,"&lt;"&amp;W1882)*IF(X1882&lt;0.5,Riskregister!$K$6+(Riskregister!$L$6-Riskregister!$K$6)*SQRT(X1882/2),Riskregister!$L$6-(Riskregister!$L$6-Riskregister!$K$6)*SQRT((1-X1882)/2)))</f>
        <v>4108639.7681341995</v>
      </c>
      <c r="Z1882" s="30">
        <f t="shared" ca="1" si="1148"/>
        <v>0.96984573656501782</v>
      </c>
      <c r="AA1882" s="30">
        <f t="shared" ca="1" si="1148"/>
        <v>0.53722104491758116</v>
      </c>
      <c r="AB1882" s="30">
        <f ca="1">IF(Riskregister!$E$7="",0,COUNTIF(BH$4:BH$53,"&lt;"&amp;Z1882)*IF(AA1882&lt;0.5,Riskregister!$K$7+(Riskregister!$L$7-Riskregister!$K$7)*SQRT(AA1882/2),Riskregister!$L$7-(Riskregister!$L$7-Riskregister!$K$7)*SQRT((1-AA1882)/2)))</f>
        <v>2548036.0341371172</v>
      </c>
      <c r="AC1882" s="30">
        <f t="shared" ca="1" si="1149"/>
        <v>0.95962859245824372</v>
      </c>
      <c r="AD1882" s="30">
        <f t="shared" ca="1" si="1149"/>
        <v>0.57789769606004648</v>
      </c>
      <c r="AE1882" s="30">
        <f ca="1">IF(Riskregister!$E$8="",0,COUNTIF(BI$4:BI$53,"&lt;"&amp;AC1882)*IF(AD1882&lt;0.5,Riskregister!$K$8+(Riskregister!$L$8-Riskregister!$K$8)*SQRT(AD1882/2),Riskregister!$L$8-(Riskregister!$L$8-Riskregister!$K$8)*SQRT((1-AD1882)/2)))</f>
        <v>17044834.308562305</v>
      </c>
      <c r="AF1882" s="30">
        <f t="shared" ca="1" si="1150"/>
        <v>0.48738482173996145</v>
      </c>
      <c r="AG1882" s="30">
        <f t="shared" ca="1" si="1150"/>
        <v>0.70412340460703871</v>
      </c>
      <c r="AH1882" s="30">
        <f>IF(Riskregister!$E$9="",0,COUNTIF(BJ$4:BJ$53,"&lt;"&amp;AF1882)*IF(AG1882&lt;0.5,Riskregister!$K$9+(Riskregister!$L$9-Riskregister!$K$9)*SQRT(AG1882/2),Riskregister!$L$9-(Riskregister!$L$9-Riskregister!$K$9)*SQRT((1-AG1882)/2)))</f>
        <v>0</v>
      </c>
      <c r="AI1882" s="30">
        <f t="shared" ca="1" si="1151"/>
        <v>0.53628755283999785</v>
      </c>
      <c r="AJ1882" s="30">
        <f t="shared" ca="1" si="1151"/>
        <v>8.3156346481089383E-2</v>
      </c>
      <c r="AK1882" s="30">
        <f>IF(Riskregister!$E$10="",0,COUNTIF(BK$4:BK$53,"&lt;"&amp;AI1882)*IF(AJ1882&lt;0.5,Riskregister!$K$10+(Riskregister!$L$10-Riskregister!$K$10)*SQRT(AJ1882/2),Riskregister!$L$10-(Riskregister!$L$10-Riskregister!$K$10)*SQRT((1-AJ1882)/2)))</f>
        <v>0</v>
      </c>
      <c r="AL1882" s="30">
        <f t="shared" ca="1" si="1152"/>
        <v>0.82109278404016051</v>
      </c>
      <c r="AM1882" s="30">
        <f t="shared" ca="1" si="1152"/>
        <v>0.30075948257355301</v>
      </c>
      <c r="AN1882" s="30">
        <f>IF(Riskregister!$E$11="",0,COUNTIF(BL$4:BL$53,"&lt;"&amp;AL1882)*IF(AM1882&lt;0.5,Riskregister!$K$11+(Riskregister!$L$11-Riskregister!$K$11)*SQRT(AM1882/2),Riskregister!$L$11-(Riskregister!$L$11-Riskregister!$K$11)*SQRT((1-AM1882)/2)))</f>
        <v>0</v>
      </c>
      <c r="AO1882" s="30">
        <f t="shared" ca="1" si="1153"/>
        <v>0.21862391484870991</v>
      </c>
      <c r="AP1882" s="30">
        <f t="shared" ca="1" si="1153"/>
        <v>0.77735111918870836</v>
      </c>
      <c r="AQ1882" s="30">
        <f>IF(Riskregister!$E$12="",0,COUNTIF(BM$4:BM$53,"&lt;"&amp;AO1882)*IF(AP1882&lt;0.5,Riskregister!$K$12+(Riskregister!$L$12-Riskregister!$K$12)*SQRT(AP1882/2),Riskregister!$L$12-(Riskregister!$L$12-Riskregister!$K$12)*SQRT((1-AP1882)/2)))</f>
        <v>0</v>
      </c>
      <c r="AR1882" s="30">
        <f t="shared" ca="1" si="1154"/>
        <v>0.24057532036057905</v>
      </c>
      <c r="AS1882" s="30">
        <f t="shared" ca="1" si="1154"/>
        <v>0.59152981574911456</v>
      </c>
      <c r="AT1882" s="30">
        <f>IF(Riskregister!$E$13="",0,COUNTIF(BN$4:BN$53,"&lt;"&amp;AR1882)*IF(AS1882&lt;0.5,Riskregister!$K$13+(Riskregister!$L$13-Riskregister!$K$13)*SQRT(AS1882/2),Riskregister!$L$13-(Riskregister!$L$13-Riskregister!$K$13)*SQRT((1-AS1882)/2)))</f>
        <v>0</v>
      </c>
      <c r="AU1882" s="30">
        <f t="shared" ca="1" si="1155"/>
        <v>0.65623413434816102</v>
      </c>
      <c r="AV1882" s="30">
        <f t="shared" ca="1" si="1155"/>
        <v>0.15842815617831107</v>
      </c>
      <c r="AW1882" s="30">
        <f>IF(Riskregister!$E$14="",0,COUNTIF(BO$4:BO$53,"&lt;"&amp;AU1882)*IF(AV1882&lt;0.5,Riskregister!$K$14+(Riskregister!$L$14-Riskregister!$K$14)*SQRT(AV1882/2),Riskregister!$L$14-(Riskregister!$L$14-Riskregister!$K$14)*SQRT((1-AV1882)/2)))</f>
        <v>0</v>
      </c>
      <c r="AX1882" s="30">
        <f t="shared" ca="1" si="1156"/>
        <v>0.10973340270251686</v>
      </c>
      <c r="AY1882" s="30">
        <f t="shared" ca="1" si="1156"/>
        <v>0.72880160698080021</v>
      </c>
      <c r="AZ1882" s="30">
        <f>IF(Riskregister!$E$15="",0,COUNTIF(BP$4:BP$53,"&lt;"&amp;AX1882)*IF(AY1882&lt;0.5,Riskregister!$K$15+(Riskregister!$L$15-Riskregister!$K$15)*SQRT(AY1882/2),Riskregister!$L$15-(Riskregister!$L$15-Riskregister!$K$15)*SQRT((1-AY1882)/2)))</f>
        <v>0</v>
      </c>
      <c r="BA1882" s="30">
        <f t="shared" ca="1" si="1157"/>
        <v>0.41868294230540581</v>
      </c>
      <c r="BB1882" s="30">
        <f t="shared" ca="1" si="1157"/>
        <v>0.60545967695567326</v>
      </c>
      <c r="BC1882" s="30">
        <f>IF(Riskregister!$E$16="",0,COUNTIF(BQ$4:BQ$53,"&lt;"&amp;BA1882)*IF(BB1882&lt;0.5,Riskregister!$K$16+(Riskregister!$L$16-Riskregister!$K$16)*SQRT(BB1882/2),Riskregister!$L$16-(Riskregister!$L$16-Riskregister!$K$16)*SQRT((1-BB1882)/2)))</f>
        <v>0</v>
      </c>
      <c r="BD1882" s="30">
        <f t="shared" ca="1" si="1145"/>
        <v>25119970.108985081</v>
      </c>
    </row>
    <row r="1883" spans="20:56" x14ac:dyDescent="0.35">
      <c r="T1883" s="30">
        <f t="shared" ca="1" si="1146"/>
        <v>0.11237028773182967</v>
      </c>
      <c r="U1883" s="30">
        <f t="shared" ca="1" si="1146"/>
        <v>0.20992557633134457</v>
      </c>
      <c r="V1883" s="30">
        <f ca="1">IF(Riskregister!$E$5="",0,COUNTIF(BF$4:BF$53,"&lt;"&amp;T1883)*IF(U1883&lt;0.5,Riskregister!$K$5+(Riskregister!$L$5-Riskregister!$K$5)*SQRT(U1883/2),Riskregister!$L$5-(Riskregister!$L$5-Riskregister!$K$5)*SQRT((1-U1883)/2)))</f>
        <v>295790.82482635404</v>
      </c>
      <c r="W1883" s="30">
        <f t="shared" ca="1" si="1147"/>
        <v>0.21414063222219992</v>
      </c>
      <c r="X1883" s="30">
        <f t="shared" ca="1" si="1147"/>
        <v>0.40869867609355048</v>
      </c>
      <c r="Y1883" s="30">
        <f ca="1">IF(Riskregister!$E$6="",0,COUNTIF(BG$4:BG$53,"&lt;"&amp;W1883)*IF(X1883&lt;0.5,Riskregister!$K$6+(Riskregister!$L$6-Riskregister!$K$6)*SQRT(X1883/2),Riskregister!$L$6-(Riskregister!$L$6-Riskregister!$K$6)*SQRT((1-X1883)/2)))</f>
        <v>1013690.2698641246</v>
      </c>
      <c r="Z1883" s="30">
        <f t="shared" ca="1" si="1148"/>
        <v>0.70073365103662644</v>
      </c>
      <c r="AA1883" s="30">
        <f t="shared" ca="1" si="1148"/>
        <v>0.55261405963516397</v>
      </c>
      <c r="AB1883" s="30">
        <f ca="1">IF(Riskregister!$E$7="",0,COUNTIF(BH$4:BH$53,"&lt;"&amp;Z1883)*IF(AA1883&lt;0.5,Riskregister!$K$7+(Riskregister!$L$7-Riskregister!$K$7)*SQRT(AA1883/2),Riskregister!$L$7-(Riskregister!$L$7-Riskregister!$K$7)*SQRT((1-AA1883)/2)))</f>
        <v>1641243.3156525206</v>
      </c>
      <c r="AC1883" s="30">
        <f t="shared" ca="1" si="1149"/>
        <v>1.0433141766487686E-2</v>
      </c>
      <c r="AD1883" s="30">
        <f t="shared" ca="1" si="1149"/>
        <v>0.11132080712186143</v>
      </c>
      <c r="AE1883" s="30">
        <f ca="1">IF(Riskregister!$E$8="",0,COUNTIF(BI$4:BI$53,"&lt;"&amp;AC1883)*IF(AD1883&lt;0.5,Riskregister!$K$8+(Riskregister!$L$8-Riskregister!$K$8)*SQRT(AD1883/2),Riskregister!$L$8-(Riskregister!$L$8-Riskregister!$K$8)*SQRT((1-AD1883)/2)))</f>
        <v>0</v>
      </c>
      <c r="AF1883" s="30">
        <f t="shared" ca="1" si="1150"/>
        <v>0.30957343711195473</v>
      </c>
      <c r="AG1883" s="30">
        <f t="shared" ca="1" si="1150"/>
        <v>8.1255732268453396E-2</v>
      </c>
      <c r="AH1883" s="30">
        <f>IF(Riskregister!$E$9="",0,COUNTIF(BJ$4:BJ$53,"&lt;"&amp;AF1883)*IF(AG1883&lt;0.5,Riskregister!$K$9+(Riskregister!$L$9-Riskregister!$K$9)*SQRT(AG1883/2),Riskregister!$L$9-(Riskregister!$L$9-Riskregister!$K$9)*SQRT((1-AG1883)/2)))</f>
        <v>0</v>
      </c>
      <c r="AI1883" s="30">
        <f t="shared" ca="1" si="1151"/>
        <v>0.24920334979310943</v>
      </c>
      <c r="AJ1883" s="30">
        <f t="shared" ca="1" si="1151"/>
        <v>0.10311892751360063</v>
      </c>
      <c r="AK1883" s="30">
        <f>IF(Riskregister!$E$10="",0,COUNTIF(BK$4:BK$53,"&lt;"&amp;AI1883)*IF(AJ1883&lt;0.5,Riskregister!$K$10+(Riskregister!$L$10-Riskregister!$K$10)*SQRT(AJ1883/2),Riskregister!$L$10-(Riskregister!$L$10-Riskregister!$K$10)*SQRT((1-AJ1883)/2)))</f>
        <v>0</v>
      </c>
      <c r="AL1883" s="30">
        <f t="shared" ca="1" si="1152"/>
        <v>0.84750631572283475</v>
      </c>
      <c r="AM1883" s="30">
        <f t="shared" ca="1" si="1152"/>
        <v>0.79618804050307668</v>
      </c>
      <c r="AN1883" s="30">
        <f>IF(Riskregister!$E$11="",0,COUNTIF(BL$4:BL$53,"&lt;"&amp;AL1883)*IF(AM1883&lt;0.5,Riskregister!$K$11+(Riskregister!$L$11-Riskregister!$K$11)*SQRT(AM1883/2),Riskregister!$L$11-(Riskregister!$L$11-Riskregister!$K$11)*SQRT((1-AM1883)/2)))</f>
        <v>0</v>
      </c>
      <c r="AO1883" s="30">
        <f t="shared" ca="1" si="1153"/>
        <v>0.10707368201325307</v>
      </c>
      <c r="AP1883" s="30">
        <f t="shared" ca="1" si="1153"/>
        <v>0.27572959668187447</v>
      </c>
      <c r="AQ1883" s="30">
        <f>IF(Riskregister!$E$12="",0,COUNTIF(BM$4:BM$53,"&lt;"&amp;AO1883)*IF(AP1883&lt;0.5,Riskregister!$K$12+(Riskregister!$L$12-Riskregister!$K$12)*SQRT(AP1883/2),Riskregister!$L$12-(Riskregister!$L$12-Riskregister!$K$12)*SQRT((1-AP1883)/2)))</f>
        <v>0</v>
      </c>
      <c r="AR1883" s="30">
        <f t="shared" ca="1" si="1154"/>
        <v>0.8479833373760739</v>
      </c>
      <c r="AS1883" s="30">
        <f t="shared" ca="1" si="1154"/>
        <v>0.92485603529203819</v>
      </c>
      <c r="AT1883" s="30">
        <f>IF(Riskregister!$E$13="",0,COUNTIF(BN$4:BN$53,"&lt;"&amp;AR1883)*IF(AS1883&lt;0.5,Riskregister!$K$13+(Riskregister!$L$13-Riskregister!$K$13)*SQRT(AS1883/2),Riskregister!$L$13-(Riskregister!$L$13-Riskregister!$K$13)*SQRT((1-AS1883)/2)))</f>
        <v>0</v>
      </c>
      <c r="AU1883" s="30">
        <f t="shared" ca="1" si="1155"/>
        <v>8.8837602702110829E-2</v>
      </c>
      <c r="AV1883" s="30">
        <f t="shared" ca="1" si="1155"/>
        <v>0.15933744699137153</v>
      </c>
      <c r="AW1883" s="30">
        <f>IF(Riskregister!$E$14="",0,COUNTIF(BO$4:BO$53,"&lt;"&amp;AU1883)*IF(AV1883&lt;0.5,Riskregister!$K$14+(Riskregister!$L$14-Riskregister!$K$14)*SQRT(AV1883/2),Riskregister!$L$14-(Riskregister!$L$14-Riskregister!$K$14)*SQRT((1-AV1883)/2)))</f>
        <v>0</v>
      </c>
      <c r="AX1883" s="30">
        <f t="shared" ca="1" si="1156"/>
        <v>7.7702640970128578E-2</v>
      </c>
      <c r="AY1883" s="30">
        <f t="shared" ca="1" si="1156"/>
        <v>0.81971920740416082</v>
      </c>
      <c r="AZ1883" s="30">
        <f>IF(Riskregister!$E$15="",0,COUNTIF(BP$4:BP$53,"&lt;"&amp;AX1883)*IF(AY1883&lt;0.5,Riskregister!$K$15+(Riskregister!$L$15-Riskregister!$K$15)*SQRT(AY1883/2),Riskregister!$L$15-(Riskregister!$L$15-Riskregister!$K$15)*SQRT((1-AY1883)/2)))</f>
        <v>0</v>
      </c>
      <c r="BA1883" s="30">
        <f t="shared" ca="1" si="1157"/>
        <v>0.35872391794425396</v>
      </c>
      <c r="BB1883" s="30">
        <f t="shared" ca="1" si="1157"/>
        <v>0.97358449812451275</v>
      </c>
      <c r="BC1883" s="30">
        <f>IF(Riskregister!$E$16="",0,COUNTIF(BQ$4:BQ$53,"&lt;"&amp;BA1883)*IF(BB1883&lt;0.5,Riskregister!$K$16+(Riskregister!$L$16-Riskregister!$K$16)*SQRT(BB1883/2),Riskregister!$L$16-(Riskregister!$L$16-Riskregister!$K$16)*SQRT((1-BB1883)/2)))</f>
        <v>0</v>
      </c>
      <c r="BD1883" s="30">
        <f t="shared" ca="1" si="1145"/>
        <v>2950724.4103429993</v>
      </c>
    </row>
    <row r="1884" spans="20:56" x14ac:dyDescent="0.35">
      <c r="T1884" s="30">
        <f t="shared" ref="T1884:U1903" ca="1" si="1158">RAND()</f>
        <v>0.97712982555154848</v>
      </c>
      <c r="U1884" s="30">
        <f t="shared" ca="1" si="1158"/>
        <v>4.8636465697015629E-2</v>
      </c>
      <c r="V1884" s="30">
        <f ca="1">IF(Riskregister!$E$5="",0,COUNTIF(BF$4:BF$53,"&lt;"&amp;T1884)*IF(U1884&lt;0.5,Riskregister!$K$5+(Riskregister!$L$5-Riskregister!$K$5)*SQRT(U1884/2),Riskregister!$L$5-(Riskregister!$L$5-Riskregister!$K$5)*SQRT((1-U1884)/2)))</f>
        <v>1761394.9569747322</v>
      </c>
      <c r="W1884" s="30">
        <f t="shared" ref="W1884:X1903" ca="1" si="1159">RAND()</f>
        <v>0.468382741221123</v>
      </c>
      <c r="X1884" s="30">
        <f t="shared" ca="1" si="1159"/>
        <v>0.43429911441135016</v>
      </c>
      <c r="Y1884" s="30">
        <f ca="1">IF(Riskregister!$E$6="",0,COUNTIF(BG$4:BG$53,"&lt;"&amp;W1884)*IF(X1884&lt;0.5,Riskregister!$K$6+(Riskregister!$L$6-Riskregister!$K$6)*SQRT(X1884/2),Riskregister!$L$6-(Riskregister!$L$6-Riskregister!$K$6)*SQRT((1-X1884)/2)))</f>
        <v>2077575.1134853989</v>
      </c>
      <c r="Z1884" s="30">
        <f t="shared" ref="Z1884:AA1903" ca="1" si="1160">RAND()</f>
        <v>0.98885356788905054</v>
      </c>
      <c r="AA1884" s="30">
        <f t="shared" ca="1" si="1160"/>
        <v>0.38063733732627192</v>
      </c>
      <c r="AB1884" s="30">
        <f ca="1">IF(Riskregister!$E$7="",0,COUNTIF(BH$4:BH$53,"&lt;"&amp;Z1884)*IF(AA1884&lt;0.5,Riskregister!$K$7+(Riskregister!$L$7-Riskregister!$K$7)*SQRT(AA1884/2),Riskregister!$L$7-(Riskregister!$L$7-Riskregister!$K$7)*SQRT((1-AA1884)/2)))</f>
        <v>2634961.520533477</v>
      </c>
      <c r="AC1884" s="30">
        <f t="shared" ref="AC1884:AD1903" ca="1" si="1161">RAND()</f>
        <v>0.28463579986682253</v>
      </c>
      <c r="AD1884" s="30">
        <f t="shared" ca="1" si="1161"/>
        <v>0.94184637981454444</v>
      </c>
      <c r="AE1884" s="30">
        <f ca="1">IF(Riskregister!$E$8="",0,COUNTIF(BI$4:BI$53,"&lt;"&amp;AC1884)*IF(AD1884&lt;0.5,Riskregister!$K$8+(Riskregister!$L$8-Riskregister!$K$8)*SQRT(AD1884/2),Riskregister!$L$8-(Riskregister!$L$8-Riskregister!$K$8)*SQRT((1-AD1884)/2)))</f>
        <v>8397119.1748001277</v>
      </c>
      <c r="AF1884" s="30">
        <f t="shared" ref="AF1884:AG1903" ca="1" si="1162">RAND()</f>
        <v>0.15960713840035767</v>
      </c>
      <c r="AG1884" s="30">
        <f t="shared" ca="1" si="1162"/>
        <v>0.66334959094326862</v>
      </c>
      <c r="AH1884" s="30">
        <f>IF(Riskregister!$E$9="",0,COUNTIF(BJ$4:BJ$53,"&lt;"&amp;AF1884)*IF(AG1884&lt;0.5,Riskregister!$K$9+(Riskregister!$L$9-Riskregister!$K$9)*SQRT(AG1884/2),Riskregister!$L$9-(Riskregister!$L$9-Riskregister!$K$9)*SQRT((1-AG1884)/2)))</f>
        <v>0</v>
      </c>
      <c r="AI1884" s="30">
        <f t="shared" ref="AI1884:AJ1903" ca="1" si="1163">RAND()</f>
        <v>0.51643943834091899</v>
      </c>
      <c r="AJ1884" s="30">
        <f t="shared" ca="1" si="1163"/>
        <v>0.91304455907235649</v>
      </c>
      <c r="AK1884" s="30">
        <f>IF(Riskregister!$E$10="",0,COUNTIF(BK$4:BK$53,"&lt;"&amp;AI1884)*IF(AJ1884&lt;0.5,Riskregister!$K$10+(Riskregister!$L$10-Riskregister!$K$10)*SQRT(AJ1884/2),Riskregister!$L$10-(Riskregister!$L$10-Riskregister!$K$10)*SQRT((1-AJ1884)/2)))</f>
        <v>0</v>
      </c>
      <c r="AL1884" s="30">
        <f t="shared" ref="AL1884:AM1903" ca="1" si="1164">RAND()</f>
        <v>0.66770155334340997</v>
      </c>
      <c r="AM1884" s="30">
        <f t="shared" ca="1" si="1164"/>
        <v>0.91406433769213757</v>
      </c>
      <c r="AN1884" s="30">
        <f>IF(Riskregister!$E$11="",0,COUNTIF(BL$4:BL$53,"&lt;"&amp;AL1884)*IF(AM1884&lt;0.5,Riskregister!$K$11+(Riskregister!$L$11-Riskregister!$K$11)*SQRT(AM1884/2),Riskregister!$L$11-(Riskregister!$L$11-Riskregister!$K$11)*SQRT((1-AM1884)/2)))</f>
        <v>0</v>
      </c>
      <c r="AO1884" s="30">
        <f t="shared" ref="AO1884:AP1903" ca="1" si="1165">RAND()</f>
        <v>0.98557202079633022</v>
      </c>
      <c r="AP1884" s="30">
        <f t="shared" ca="1" si="1165"/>
        <v>0.34386622133673728</v>
      </c>
      <c r="AQ1884" s="30">
        <f>IF(Riskregister!$E$12="",0,COUNTIF(BM$4:BM$53,"&lt;"&amp;AO1884)*IF(AP1884&lt;0.5,Riskregister!$K$12+(Riskregister!$L$12-Riskregister!$K$12)*SQRT(AP1884/2),Riskregister!$L$12-(Riskregister!$L$12-Riskregister!$K$12)*SQRT((1-AP1884)/2)))</f>
        <v>0</v>
      </c>
      <c r="AR1884" s="30">
        <f t="shared" ref="AR1884:AS1903" ca="1" si="1166">RAND()</f>
        <v>0.30067040457248795</v>
      </c>
      <c r="AS1884" s="30">
        <f t="shared" ca="1" si="1166"/>
        <v>0.41394222461318253</v>
      </c>
      <c r="AT1884" s="30">
        <f>IF(Riskregister!$E$13="",0,COUNTIF(BN$4:BN$53,"&lt;"&amp;AR1884)*IF(AS1884&lt;0.5,Riskregister!$K$13+(Riskregister!$L$13-Riskregister!$K$13)*SQRT(AS1884/2),Riskregister!$L$13-(Riskregister!$L$13-Riskregister!$K$13)*SQRT((1-AS1884)/2)))</f>
        <v>0</v>
      </c>
      <c r="AU1884" s="30">
        <f t="shared" ref="AU1884:AV1903" ca="1" si="1167">RAND()</f>
        <v>0.68778591460831362</v>
      </c>
      <c r="AV1884" s="30">
        <f t="shared" ca="1" si="1167"/>
        <v>0.76749562682527761</v>
      </c>
      <c r="AW1884" s="30">
        <f>IF(Riskregister!$E$14="",0,COUNTIF(BO$4:BO$53,"&lt;"&amp;AU1884)*IF(AV1884&lt;0.5,Riskregister!$K$14+(Riskregister!$L$14-Riskregister!$K$14)*SQRT(AV1884/2),Riskregister!$L$14-(Riskregister!$L$14-Riskregister!$K$14)*SQRT((1-AV1884)/2)))</f>
        <v>0</v>
      </c>
      <c r="AX1884" s="30">
        <f t="shared" ref="AX1884:AY1903" ca="1" si="1168">RAND()</f>
        <v>0.29389228280902691</v>
      </c>
      <c r="AY1884" s="30">
        <f t="shared" ca="1" si="1168"/>
        <v>0.46370086319177672</v>
      </c>
      <c r="AZ1884" s="30">
        <f>IF(Riskregister!$E$15="",0,COUNTIF(BP$4:BP$53,"&lt;"&amp;AX1884)*IF(AY1884&lt;0.5,Riskregister!$K$15+(Riskregister!$L$15-Riskregister!$K$15)*SQRT(AY1884/2),Riskregister!$L$15-(Riskregister!$L$15-Riskregister!$K$15)*SQRT((1-AY1884)/2)))</f>
        <v>0</v>
      </c>
      <c r="BA1884" s="30">
        <f t="shared" ref="BA1884:BB1903" ca="1" si="1169">RAND()</f>
        <v>0.19304164828638526</v>
      </c>
      <c r="BB1884" s="30">
        <f t="shared" ca="1" si="1169"/>
        <v>4.1220700869019078E-3</v>
      </c>
      <c r="BC1884" s="30">
        <f>IF(Riskregister!$E$16="",0,COUNTIF(BQ$4:BQ$53,"&lt;"&amp;BA1884)*IF(BB1884&lt;0.5,Riskregister!$K$16+(Riskregister!$L$16-Riskregister!$K$16)*SQRT(BB1884/2),Riskregister!$L$16-(Riskregister!$L$16-Riskregister!$K$16)*SQRT((1-BB1884)/2)))</f>
        <v>0</v>
      </c>
      <c r="BD1884" s="30">
        <f t="shared" ca="1" si="1145"/>
        <v>14871050.765793737</v>
      </c>
    </row>
    <row r="1885" spans="20:56" x14ac:dyDescent="0.35">
      <c r="T1885" s="30">
        <f t="shared" ca="1" si="1158"/>
        <v>3.8011575401605713E-2</v>
      </c>
      <c r="U1885" s="30">
        <f t="shared" ca="1" si="1158"/>
        <v>0.60556560285747463</v>
      </c>
      <c r="V1885" s="30">
        <f ca="1">IF(Riskregister!$E$5="",0,COUNTIF(BF$4:BF$53,"&lt;"&amp;T1885)*IF(U1885&lt;0.5,Riskregister!$K$5+(Riskregister!$L$5-Riskregister!$K$5)*SQRT(U1885/2),Riskregister!$L$5-(Riskregister!$L$5-Riskregister!$K$5)*SQRT((1-U1885)/2)))</f>
        <v>400158.85631161765</v>
      </c>
      <c r="W1885" s="30">
        <f t="shared" ca="1" si="1159"/>
        <v>0.16342593824967855</v>
      </c>
      <c r="X1885" s="30">
        <f t="shared" ca="1" si="1159"/>
        <v>0.45765115878685714</v>
      </c>
      <c r="Y1885" s="30">
        <f ca="1">IF(Riskregister!$E$6="",0,COUNTIF(BG$4:BG$53,"&lt;"&amp;W1885)*IF(X1885&lt;0.5,Riskregister!$K$6+(Riskregister!$L$6-Riskregister!$K$6)*SQRT(X1885/2),Riskregister!$L$6-(Riskregister!$L$6-Riskregister!$K$6)*SQRT((1-X1885)/2)))</f>
        <v>1061042.9009257951</v>
      </c>
      <c r="Z1885" s="30">
        <f t="shared" ca="1" si="1160"/>
        <v>3.4617237908240894E-2</v>
      </c>
      <c r="AA1885" s="30">
        <f t="shared" ca="1" si="1160"/>
        <v>6.2900296189941529E-2</v>
      </c>
      <c r="AB1885" s="30">
        <f ca="1">IF(Riskregister!$E$7="",0,COUNTIF(BH$4:BH$53,"&lt;"&amp;Z1885)*IF(AA1885&lt;0.5,Riskregister!$K$7+(Riskregister!$L$7-Riskregister!$K$7)*SQRT(AA1885/2),Riskregister!$L$7-(Riskregister!$L$7-Riskregister!$K$7)*SQRT((1-AA1885)/2)))</f>
        <v>224139.32723571395</v>
      </c>
      <c r="AC1885" s="30">
        <f t="shared" ca="1" si="1161"/>
        <v>0.61538156728863291</v>
      </c>
      <c r="AD1885" s="30">
        <f t="shared" ca="1" si="1161"/>
        <v>0.47604958725384494</v>
      </c>
      <c r="AE1885" s="30">
        <f ca="1">IF(Riskregister!$E$8="",0,COUNTIF(BI$4:BI$53,"&lt;"&amp;AC1885)*IF(AD1885&lt;0.5,Riskregister!$K$8+(Riskregister!$L$8-Riskregister!$K$8)*SQRT(AD1885/2),Riskregister!$L$8-(Riskregister!$L$8-Riskregister!$K$8)*SQRT((1-AD1885)/2)))</f>
        <v>7779077.6431850549</v>
      </c>
      <c r="AF1885" s="30">
        <f t="shared" ca="1" si="1162"/>
        <v>0.59187816922557124</v>
      </c>
      <c r="AG1885" s="30">
        <f t="shared" ca="1" si="1162"/>
        <v>0.93059121262586009</v>
      </c>
      <c r="AH1885" s="30">
        <f>IF(Riskregister!$E$9="",0,COUNTIF(BJ$4:BJ$53,"&lt;"&amp;AF1885)*IF(AG1885&lt;0.5,Riskregister!$K$9+(Riskregister!$L$9-Riskregister!$K$9)*SQRT(AG1885/2),Riskregister!$L$9-(Riskregister!$L$9-Riskregister!$K$9)*SQRT((1-AG1885)/2)))</f>
        <v>0</v>
      </c>
      <c r="AI1885" s="30">
        <f t="shared" ca="1" si="1163"/>
        <v>0.27823840982214532</v>
      </c>
      <c r="AJ1885" s="30">
        <f t="shared" ca="1" si="1163"/>
        <v>0.79060841149792238</v>
      </c>
      <c r="AK1885" s="30">
        <f>IF(Riskregister!$E$10="",0,COUNTIF(BK$4:BK$53,"&lt;"&amp;AI1885)*IF(AJ1885&lt;0.5,Riskregister!$K$10+(Riskregister!$L$10-Riskregister!$K$10)*SQRT(AJ1885/2),Riskregister!$L$10-(Riskregister!$L$10-Riskregister!$K$10)*SQRT((1-AJ1885)/2)))</f>
        <v>0</v>
      </c>
      <c r="AL1885" s="30">
        <f t="shared" ca="1" si="1164"/>
        <v>0.66071299458821298</v>
      </c>
      <c r="AM1885" s="30">
        <f t="shared" ca="1" si="1164"/>
        <v>0.85048737322130563</v>
      </c>
      <c r="AN1885" s="30">
        <f>IF(Riskregister!$E$11="",0,COUNTIF(BL$4:BL$53,"&lt;"&amp;AL1885)*IF(AM1885&lt;0.5,Riskregister!$K$11+(Riskregister!$L$11-Riskregister!$K$11)*SQRT(AM1885/2),Riskregister!$L$11-(Riskregister!$L$11-Riskregister!$K$11)*SQRT((1-AM1885)/2)))</f>
        <v>0</v>
      </c>
      <c r="AO1885" s="30">
        <f t="shared" ca="1" si="1165"/>
        <v>4.4382991729984944E-2</v>
      </c>
      <c r="AP1885" s="30">
        <f t="shared" ca="1" si="1165"/>
        <v>0.34278840187607085</v>
      </c>
      <c r="AQ1885" s="30">
        <f>IF(Riskregister!$E$12="",0,COUNTIF(BM$4:BM$53,"&lt;"&amp;AO1885)*IF(AP1885&lt;0.5,Riskregister!$K$12+(Riskregister!$L$12-Riskregister!$K$12)*SQRT(AP1885/2),Riskregister!$L$12-(Riskregister!$L$12-Riskregister!$K$12)*SQRT((1-AP1885)/2)))</f>
        <v>0</v>
      </c>
      <c r="AR1885" s="30">
        <f t="shared" ca="1" si="1166"/>
        <v>0.70369908439920636</v>
      </c>
      <c r="AS1885" s="30">
        <f t="shared" ca="1" si="1166"/>
        <v>0.7384996097720401</v>
      </c>
      <c r="AT1885" s="30">
        <f>IF(Riskregister!$E$13="",0,COUNTIF(BN$4:BN$53,"&lt;"&amp;AR1885)*IF(AS1885&lt;0.5,Riskregister!$K$13+(Riskregister!$L$13-Riskregister!$K$13)*SQRT(AS1885/2),Riskregister!$L$13-(Riskregister!$L$13-Riskregister!$K$13)*SQRT((1-AS1885)/2)))</f>
        <v>0</v>
      </c>
      <c r="AU1885" s="30">
        <f t="shared" ca="1" si="1167"/>
        <v>0.28393431590581752</v>
      </c>
      <c r="AV1885" s="30">
        <f t="shared" ca="1" si="1167"/>
        <v>0.75869112732506649</v>
      </c>
      <c r="AW1885" s="30">
        <f>IF(Riskregister!$E$14="",0,COUNTIF(BO$4:BO$53,"&lt;"&amp;AU1885)*IF(AV1885&lt;0.5,Riskregister!$K$14+(Riskregister!$L$14-Riskregister!$K$14)*SQRT(AV1885/2),Riskregister!$L$14-(Riskregister!$L$14-Riskregister!$K$14)*SQRT((1-AV1885)/2)))</f>
        <v>0</v>
      </c>
      <c r="AX1885" s="30">
        <f t="shared" ca="1" si="1168"/>
        <v>0.20290975174360948</v>
      </c>
      <c r="AY1885" s="30">
        <f t="shared" ca="1" si="1168"/>
        <v>6.2699065849244895E-2</v>
      </c>
      <c r="AZ1885" s="30">
        <f>IF(Riskregister!$E$15="",0,COUNTIF(BP$4:BP$53,"&lt;"&amp;AX1885)*IF(AY1885&lt;0.5,Riskregister!$K$15+(Riskregister!$L$15-Riskregister!$K$15)*SQRT(AY1885/2),Riskregister!$L$15-(Riskregister!$L$15-Riskregister!$K$15)*SQRT((1-AY1885)/2)))</f>
        <v>0</v>
      </c>
      <c r="BA1885" s="30">
        <f t="shared" ca="1" si="1169"/>
        <v>0.73113775229812772</v>
      </c>
      <c r="BB1885" s="30">
        <f t="shared" ca="1" si="1169"/>
        <v>0.6987337686413323</v>
      </c>
      <c r="BC1885" s="30">
        <f>IF(Riskregister!$E$16="",0,COUNTIF(BQ$4:BQ$53,"&lt;"&amp;BA1885)*IF(BB1885&lt;0.5,Riskregister!$K$16+(Riskregister!$L$16-Riskregister!$K$16)*SQRT(BB1885/2),Riskregister!$L$16-(Riskregister!$L$16-Riskregister!$K$16)*SQRT((1-BB1885)/2)))</f>
        <v>0</v>
      </c>
      <c r="BD1885" s="30">
        <f t="shared" ca="1" si="1145"/>
        <v>9464418.7276581824</v>
      </c>
    </row>
    <row r="1886" spans="20:56" x14ac:dyDescent="0.35">
      <c r="T1886" s="30">
        <f t="shared" ca="1" si="1158"/>
        <v>0.91604659696749102</v>
      </c>
      <c r="U1886" s="30">
        <f t="shared" ca="1" si="1158"/>
        <v>9.2980107701403414E-2</v>
      </c>
      <c r="V1886" s="30">
        <f ca="1">IF(Riskregister!$E$5="",0,COUNTIF(BF$4:BF$53,"&lt;"&amp;T1886)*IF(U1886&lt;0.5,Riskregister!$K$5+(Riskregister!$L$5-Riskregister!$K$5)*SQRT(U1886/2),Riskregister!$L$5-(Riskregister!$L$5-Riskregister!$K$5)*SQRT((1-U1886)/2)))</f>
        <v>1482161.9126768906</v>
      </c>
      <c r="W1886" s="30">
        <f t="shared" ca="1" si="1159"/>
        <v>9.7155047451946586E-2</v>
      </c>
      <c r="X1886" s="30">
        <f t="shared" ca="1" si="1159"/>
        <v>0.95254258837243944</v>
      </c>
      <c r="Y1886" s="30">
        <f ca="1">IF(Riskregister!$E$6="",0,COUNTIF(BG$4:BG$53,"&lt;"&amp;W1886)*IF(X1886&lt;0.5,Riskregister!$K$6+(Riskregister!$L$6-Riskregister!$K$6)*SQRT(X1886/2),Riskregister!$L$6-(Riskregister!$L$6-Riskregister!$K$6)*SQRT((1-X1886)/2)))</f>
        <v>0</v>
      </c>
      <c r="Z1886" s="30">
        <f t="shared" ca="1" si="1160"/>
        <v>0.50233479960924843</v>
      </c>
      <c r="AA1886" s="30">
        <f t="shared" ca="1" si="1160"/>
        <v>0.36162365737831448</v>
      </c>
      <c r="AB1886" s="30">
        <f ca="1">IF(Riskregister!$E$7="",0,COUNTIF(BH$4:BH$53,"&lt;"&amp;Z1886)*IF(AA1886&lt;0.5,Riskregister!$K$7+(Riskregister!$L$7-Riskregister!$K$7)*SQRT(AA1886/2),Riskregister!$L$7-(Riskregister!$L$7-Riskregister!$K$7)*SQRT((1-AA1886)/2)))</f>
        <v>1192961.4574656533</v>
      </c>
      <c r="AC1886" s="30">
        <f t="shared" ca="1" si="1161"/>
        <v>0.79321365812634081</v>
      </c>
      <c r="AD1886" s="30">
        <f t="shared" ca="1" si="1161"/>
        <v>0.46176104503393456</v>
      </c>
      <c r="AE1886" s="30">
        <f ca="1">IF(Riskregister!$E$8="",0,COUNTIF(BI$4:BI$53,"&lt;"&amp;AC1886)*IF(AD1886&lt;0.5,Riskregister!$K$8+(Riskregister!$L$8-Riskregister!$K$8)*SQRT(AD1886/2),Riskregister!$L$8-(Riskregister!$L$8-Riskregister!$K$8)*SQRT((1-AD1886)/2)))</f>
        <v>10233405.331235664</v>
      </c>
      <c r="AF1886" s="30">
        <f t="shared" ca="1" si="1162"/>
        <v>0.94193978633456221</v>
      </c>
      <c r="AG1886" s="30">
        <f t="shared" ca="1" si="1162"/>
        <v>0.74947605755839852</v>
      </c>
      <c r="AH1886" s="30">
        <f>IF(Riskregister!$E$9="",0,COUNTIF(BJ$4:BJ$53,"&lt;"&amp;AF1886)*IF(AG1886&lt;0.5,Riskregister!$K$9+(Riskregister!$L$9-Riskregister!$K$9)*SQRT(AG1886/2),Riskregister!$L$9-(Riskregister!$L$9-Riskregister!$K$9)*SQRT((1-AG1886)/2)))</f>
        <v>0</v>
      </c>
      <c r="AI1886" s="30">
        <f t="shared" ca="1" si="1163"/>
        <v>0.83234965434458752</v>
      </c>
      <c r="AJ1886" s="30">
        <f t="shared" ca="1" si="1163"/>
        <v>0.88646557187246799</v>
      </c>
      <c r="AK1886" s="30">
        <f>IF(Riskregister!$E$10="",0,COUNTIF(BK$4:BK$53,"&lt;"&amp;AI1886)*IF(AJ1886&lt;0.5,Riskregister!$K$10+(Riskregister!$L$10-Riskregister!$K$10)*SQRT(AJ1886/2),Riskregister!$L$10-(Riskregister!$L$10-Riskregister!$K$10)*SQRT((1-AJ1886)/2)))</f>
        <v>0</v>
      </c>
      <c r="AL1886" s="30">
        <f t="shared" ca="1" si="1164"/>
        <v>0.9064365015658683</v>
      </c>
      <c r="AM1886" s="30">
        <f t="shared" ca="1" si="1164"/>
        <v>0.61587138670768082</v>
      </c>
      <c r="AN1886" s="30">
        <f>IF(Riskregister!$E$11="",0,COUNTIF(BL$4:BL$53,"&lt;"&amp;AL1886)*IF(AM1886&lt;0.5,Riskregister!$K$11+(Riskregister!$L$11-Riskregister!$K$11)*SQRT(AM1886/2),Riskregister!$L$11-(Riskregister!$L$11-Riskregister!$K$11)*SQRT((1-AM1886)/2)))</f>
        <v>0</v>
      </c>
      <c r="AO1886" s="30">
        <f t="shared" ca="1" si="1165"/>
        <v>0.17765691519888516</v>
      </c>
      <c r="AP1886" s="30">
        <f t="shared" ca="1" si="1165"/>
        <v>6.6772290137946388E-2</v>
      </c>
      <c r="AQ1886" s="30">
        <f>IF(Riskregister!$E$12="",0,COUNTIF(BM$4:BM$53,"&lt;"&amp;AO1886)*IF(AP1886&lt;0.5,Riskregister!$K$12+(Riskregister!$L$12-Riskregister!$K$12)*SQRT(AP1886/2),Riskregister!$L$12-(Riskregister!$L$12-Riskregister!$K$12)*SQRT((1-AP1886)/2)))</f>
        <v>0</v>
      </c>
      <c r="AR1886" s="30">
        <f t="shared" ca="1" si="1166"/>
        <v>0.12760698123255698</v>
      </c>
      <c r="AS1886" s="30">
        <f t="shared" ca="1" si="1166"/>
        <v>0.54985222359360031</v>
      </c>
      <c r="AT1886" s="30">
        <f>IF(Riskregister!$E$13="",0,COUNTIF(BN$4:BN$53,"&lt;"&amp;AR1886)*IF(AS1886&lt;0.5,Riskregister!$K$13+(Riskregister!$L$13-Riskregister!$K$13)*SQRT(AS1886/2),Riskregister!$L$13-(Riskregister!$L$13-Riskregister!$K$13)*SQRT((1-AS1886)/2)))</f>
        <v>0</v>
      </c>
      <c r="AU1886" s="30">
        <f t="shared" ca="1" si="1167"/>
        <v>0.7082529300051883</v>
      </c>
      <c r="AV1886" s="30">
        <f t="shared" ca="1" si="1167"/>
        <v>0.14758477787771984</v>
      </c>
      <c r="AW1886" s="30">
        <f>IF(Riskregister!$E$14="",0,COUNTIF(BO$4:BO$53,"&lt;"&amp;AU1886)*IF(AV1886&lt;0.5,Riskregister!$K$14+(Riskregister!$L$14-Riskregister!$K$14)*SQRT(AV1886/2),Riskregister!$L$14-(Riskregister!$L$14-Riskregister!$K$14)*SQRT((1-AV1886)/2)))</f>
        <v>0</v>
      </c>
      <c r="AX1886" s="30">
        <f t="shared" ca="1" si="1168"/>
        <v>0.68230538106046512</v>
      </c>
      <c r="AY1886" s="30">
        <f t="shared" ca="1" si="1168"/>
        <v>0.21072920464393619</v>
      </c>
      <c r="AZ1886" s="30">
        <f>IF(Riskregister!$E$15="",0,COUNTIF(BP$4:BP$53,"&lt;"&amp;AX1886)*IF(AY1886&lt;0.5,Riskregister!$K$15+(Riskregister!$L$15-Riskregister!$K$15)*SQRT(AY1886/2),Riskregister!$L$15-(Riskregister!$L$15-Riskregister!$K$15)*SQRT((1-AY1886)/2)))</f>
        <v>0</v>
      </c>
      <c r="BA1886" s="30">
        <f t="shared" ca="1" si="1169"/>
        <v>0.7733041730847855</v>
      </c>
      <c r="BB1886" s="30">
        <f t="shared" ca="1" si="1169"/>
        <v>0.8664717768214848</v>
      </c>
      <c r="BC1886" s="30">
        <f>IF(Riskregister!$E$16="",0,COUNTIF(BQ$4:BQ$53,"&lt;"&amp;BA1886)*IF(BB1886&lt;0.5,Riskregister!$K$16+(Riskregister!$L$16-Riskregister!$K$16)*SQRT(BB1886/2),Riskregister!$L$16-(Riskregister!$L$16-Riskregister!$K$16)*SQRT((1-BB1886)/2)))</f>
        <v>0</v>
      </c>
      <c r="BD1886" s="30">
        <f t="shared" ca="1" si="1145"/>
        <v>12908528.701378208</v>
      </c>
    </row>
    <row r="1887" spans="20:56" x14ac:dyDescent="0.35">
      <c r="T1887" s="30">
        <f t="shared" ca="1" si="1158"/>
        <v>0.48105494451149167</v>
      </c>
      <c r="U1887" s="30">
        <f t="shared" ca="1" si="1158"/>
        <v>0.8829755319990219</v>
      </c>
      <c r="V1887" s="30">
        <f ca="1">IF(Riskregister!$E$5="",0,COUNTIF(BF$4:BF$53,"&lt;"&amp;T1887)*IF(U1887&lt;0.5,Riskregister!$K$5+(Riskregister!$L$5-Riskregister!$K$5)*SQRT(U1887/2),Riskregister!$L$5-(Riskregister!$L$5-Riskregister!$K$5)*SQRT((1-U1887)/2)))</f>
        <v>1473444.4205561765</v>
      </c>
      <c r="W1887" s="30">
        <f t="shared" ca="1" si="1159"/>
        <v>0.55510112903444264</v>
      </c>
      <c r="X1887" s="30">
        <f t="shared" ca="1" si="1159"/>
        <v>0.14237585261160746</v>
      </c>
      <c r="Y1887" s="30">
        <f ca="1">IF(Riskregister!$E$6="",0,COUNTIF(BG$4:BG$53,"&lt;"&amp;W1887)*IF(X1887&lt;0.5,Riskregister!$K$6+(Riskregister!$L$6-Riskregister!$K$6)*SQRT(X1887/2),Riskregister!$L$6-(Riskregister!$L$6-Riskregister!$K$6)*SQRT((1-X1887)/2)))</f>
        <v>1360518.3626163616</v>
      </c>
      <c r="Z1887" s="30">
        <f t="shared" ca="1" si="1160"/>
        <v>0.13741574473948082</v>
      </c>
      <c r="AA1887" s="30">
        <f t="shared" ca="1" si="1160"/>
        <v>8.0044478204763458E-2</v>
      </c>
      <c r="AB1887" s="30">
        <f ca="1">IF(Riskregister!$E$7="",0,COUNTIF(BH$4:BH$53,"&lt;"&amp;Z1887)*IF(AA1887&lt;0.5,Riskregister!$K$7+(Riskregister!$L$7-Riskregister!$K$7)*SQRT(AA1887/2),Riskregister!$L$7-(Riskregister!$L$7-Riskregister!$K$7)*SQRT((1-AA1887)/2)))</f>
        <v>480077.82604245591</v>
      </c>
      <c r="AC1887" s="30">
        <f t="shared" ca="1" si="1161"/>
        <v>0.32019375242780035</v>
      </c>
      <c r="AD1887" s="30">
        <f t="shared" ca="1" si="1161"/>
        <v>0.82676131726128022</v>
      </c>
      <c r="AE1887" s="30">
        <f ca="1">IF(Riskregister!$E$8="",0,COUNTIF(BI$4:BI$53,"&lt;"&amp;AC1887)*IF(AD1887&lt;0.5,Riskregister!$K$8+(Riskregister!$L$8-Riskregister!$K$8)*SQRT(AD1887/2),Riskregister!$L$8-(Riskregister!$L$8-Riskregister!$K$8)*SQRT((1-AD1887)/2)))</f>
        <v>7233470.5851199348</v>
      </c>
      <c r="AF1887" s="30">
        <f t="shared" ca="1" si="1162"/>
        <v>0.45810659910080753</v>
      </c>
      <c r="AG1887" s="30">
        <f t="shared" ca="1" si="1162"/>
        <v>0.58235764951583879</v>
      </c>
      <c r="AH1887" s="30">
        <f>IF(Riskregister!$E$9="",0,COUNTIF(BJ$4:BJ$53,"&lt;"&amp;AF1887)*IF(AG1887&lt;0.5,Riskregister!$K$9+(Riskregister!$L$9-Riskregister!$K$9)*SQRT(AG1887/2),Riskregister!$L$9-(Riskregister!$L$9-Riskregister!$K$9)*SQRT((1-AG1887)/2)))</f>
        <v>0</v>
      </c>
      <c r="AI1887" s="30">
        <f t="shared" ca="1" si="1163"/>
        <v>0.76574300130485451</v>
      </c>
      <c r="AJ1887" s="30">
        <f t="shared" ca="1" si="1163"/>
        <v>0.74796718466924772</v>
      </c>
      <c r="AK1887" s="30">
        <f>IF(Riskregister!$E$10="",0,COUNTIF(BK$4:BK$53,"&lt;"&amp;AI1887)*IF(AJ1887&lt;0.5,Riskregister!$K$10+(Riskregister!$L$10-Riskregister!$K$10)*SQRT(AJ1887/2),Riskregister!$L$10-(Riskregister!$L$10-Riskregister!$K$10)*SQRT((1-AJ1887)/2)))</f>
        <v>0</v>
      </c>
      <c r="AL1887" s="30">
        <f t="shared" ca="1" si="1164"/>
        <v>0.70382383088236544</v>
      </c>
      <c r="AM1887" s="30">
        <f t="shared" ca="1" si="1164"/>
        <v>1.7363089253026986E-2</v>
      </c>
      <c r="AN1887" s="30">
        <f>IF(Riskregister!$E$11="",0,COUNTIF(BL$4:BL$53,"&lt;"&amp;AL1887)*IF(AM1887&lt;0.5,Riskregister!$K$11+(Riskregister!$L$11-Riskregister!$K$11)*SQRT(AM1887/2),Riskregister!$L$11-(Riskregister!$L$11-Riskregister!$K$11)*SQRT((1-AM1887)/2)))</f>
        <v>0</v>
      </c>
      <c r="AO1887" s="30">
        <f t="shared" ca="1" si="1165"/>
        <v>0.90803970863894845</v>
      </c>
      <c r="AP1887" s="30">
        <f t="shared" ca="1" si="1165"/>
        <v>0.57864940307597368</v>
      </c>
      <c r="AQ1887" s="30">
        <f>IF(Riskregister!$E$12="",0,COUNTIF(BM$4:BM$53,"&lt;"&amp;AO1887)*IF(AP1887&lt;0.5,Riskregister!$K$12+(Riskregister!$L$12-Riskregister!$K$12)*SQRT(AP1887/2),Riskregister!$L$12-(Riskregister!$L$12-Riskregister!$K$12)*SQRT((1-AP1887)/2)))</f>
        <v>0</v>
      </c>
      <c r="AR1887" s="30">
        <f t="shared" ca="1" si="1166"/>
        <v>0.8266107428528624</v>
      </c>
      <c r="AS1887" s="30">
        <f t="shared" ca="1" si="1166"/>
        <v>0.20518603651249312</v>
      </c>
      <c r="AT1887" s="30">
        <f>IF(Riskregister!$E$13="",0,COUNTIF(BN$4:BN$53,"&lt;"&amp;AR1887)*IF(AS1887&lt;0.5,Riskregister!$K$13+(Riskregister!$L$13-Riskregister!$K$13)*SQRT(AS1887/2),Riskregister!$L$13-(Riskregister!$L$13-Riskregister!$K$13)*SQRT((1-AS1887)/2)))</f>
        <v>0</v>
      </c>
      <c r="AU1887" s="30">
        <f t="shared" ca="1" si="1167"/>
        <v>0.57346399111640134</v>
      </c>
      <c r="AV1887" s="30">
        <f t="shared" ca="1" si="1167"/>
        <v>0.2960999435938011</v>
      </c>
      <c r="AW1887" s="30">
        <f>IF(Riskregister!$E$14="",0,COUNTIF(BO$4:BO$53,"&lt;"&amp;AU1887)*IF(AV1887&lt;0.5,Riskregister!$K$14+(Riskregister!$L$14-Riskregister!$K$14)*SQRT(AV1887/2),Riskregister!$L$14-(Riskregister!$L$14-Riskregister!$K$14)*SQRT((1-AV1887)/2)))</f>
        <v>0</v>
      </c>
      <c r="AX1887" s="30">
        <f t="shared" ca="1" si="1168"/>
        <v>0.85692031006191105</v>
      </c>
      <c r="AY1887" s="30">
        <f t="shared" ca="1" si="1168"/>
        <v>0.37385658164566582</v>
      </c>
      <c r="AZ1887" s="30">
        <f>IF(Riskregister!$E$15="",0,COUNTIF(BP$4:BP$53,"&lt;"&amp;AX1887)*IF(AY1887&lt;0.5,Riskregister!$K$15+(Riskregister!$L$15-Riskregister!$K$15)*SQRT(AY1887/2),Riskregister!$L$15-(Riskregister!$L$15-Riskregister!$K$15)*SQRT((1-AY1887)/2)))</f>
        <v>0</v>
      </c>
      <c r="BA1887" s="30">
        <f t="shared" ca="1" si="1169"/>
        <v>0.97303983169649699</v>
      </c>
      <c r="BB1887" s="30">
        <f t="shared" ca="1" si="1169"/>
        <v>0.19373880790857345</v>
      </c>
      <c r="BC1887" s="30">
        <f>IF(Riskregister!$E$16="",0,COUNTIF(BQ$4:BQ$53,"&lt;"&amp;BA1887)*IF(BB1887&lt;0.5,Riskregister!$K$16+(Riskregister!$L$16-Riskregister!$K$16)*SQRT(BB1887/2),Riskregister!$L$16-(Riskregister!$L$16-Riskregister!$K$16)*SQRT((1-BB1887)/2)))</f>
        <v>0</v>
      </c>
      <c r="BD1887" s="30">
        <f t="shared" ca="1" si="1145"/>
        <v>10547511.194334928</v>
      </c>
    </row>
    <row r="1888" spans="20:56" x14ac:dyDescent="0.35">
      <c r="T1888" s="30">
        <f t="shared" ca="1" si="1158"/>
        <v>0.95004758351310481</v>
      </c>
      <c r="U1888" s="30">
        <f t="shared" ca="1" si="1158"/>
        <v>0.17859698021010584</v>
      </c>
      <c r="V1888" s="30">
        <f ca="1">IF(Riskregister!$E$5="",0,COUNTIF(BF$4:BF$53,"&lt;"&amp;T1888)*IF(U1888&lt;0.5,Riskregister!$K$5+(Riskregister!$L$5-Riskregister!$K$5)*SQRT(U1888/2),Riskregister!$L$5-(Riskregister!$L$5-Riskregister!$K$5)*SQRT((1-U1888)/2)))</f>
        <v>1991309.8682513572</v>
      </c>
      <c r="W1888" s="30">
        <f t="shared" ca="1" si="1159"/>
        <v>0.79979182677373217</v>
      </c>
      <c r="X1888" s="30">
        <f t="shared" ca="1" si="1159"/>
        <v>0.17458413195486999</v>
      </c>
      <c r="Y1888" s="30">
        <f ca="1">IF(Riskregister!$E$6="",0,COUNTIF(BG$4:BG$53,"&lt;"&amp;W1888)*IF(X1888&lt;0.5,Riskregister!$K$6+(Riskregister!$L$6-Riskregister!$K$6)*SQRT(X1888/2),Riskregister!$L$6-(Riskregister!$L$6-Riskregister!$K$6)*SQRT((1-X1888)/2)))</f>
        <v>2195442.4602291379</v>
      </c>
      <c r="Z1888" s="30">
        <f t="shared" ca="1" si="1160"/>
        <v>0.3250776774039057</v>
      </c>
      <c r="AA1888" s="30">
        <f t="shared" ca="1" si="1160"/>
        <v>0.35364978587146301</v>
      </c>
      <c r="AB1888" s="30">
        <f ca="1">IF(Riskregister!$E$7="",0,COUNTIF(BH$4:BH$53,"&lt;"&amp;Z1888)*IF(AA1888&lt;0.5,Riskregister!$K$7+(Riskregister!$L$7-Riskregister!$K$7)*SQRT(AA1888/2),Riskregister!$L$7-(Riskregister!$L$7-Riskregister!$K$7)*SQRT((1-AA1888)/2)))</f>
        <v>985884.66121782805</v>
      </c>
      <c r="AC1888" s="30">
        <f t="shared" ca="1" si="1161"/>
        <v>0.46022489663294042</v>
      </c>
      <c r="AD1888" s="30">
        <f t="shared" ca="1" si="1161"/>
        <v>0.43894217555734638</v>
      </c>
      <c r="AE1888" s="30">
        <f ca="1">IF(Riskregister!$E$8="",0,COUNTIF(BI$4:BI$53,"&lt;"&amp;AC1888)*IF(AD1888&lt;0.5,Riskregister!$K$8+(Riskregister!$L$8-Riskregister!$K$8)*SQRT(AD1888/2),Riskregister!$L$8-(Riskregister!$L$8-Riskregister!$K$8)*SQRT((1-AD1888)/2)))</f>
        <v>5003687.6951168515</v>
      </c>
      <c r="AF1888" s="30">
        <f t="shared" ca="1" si="1162"/>
        <v>0.55254294746530808</v>
      </c>
      <c r="AG1888" s="30">
        <f t="shared" ca="1" si="1162"/>
        <v>0.60330886144217877</v>
      </c>
      <c r="AH1888" s="30">
        <f>IF(Riskregister!$E$9="",0,COUNTIF(BJ$4:BJ$53,"&lt;"&amp;AF1888)*IF(AG1888&lt;0.5,Riskregister!$K$9+(Riskregister!$L$9-Riskregister!$K$9)*SQRT(AG1888/2),Riskregister!$L$9-(Riskregister!$L$9-Riskregister!$K$9)*SQRT((1-AG1888)/2)))</f>
        <v>0</v>
      </c>
      <c r="AI1888" s="30">
        <f t="shared" ca="1" si="1163"/>
        <v>0.82136737180869057</v>
      </c>
      <c r="AJ1888" s="30">
        <f t="shared" ca="1" si="1163"/>
        <v>0.44715837730985786</v>
      </c>
      <c r="AK1888" s="30">
        <f>IF(Riskregister!$E$10="",0,COUNTIF(BK$4:BK$53,"&lt;"&amp;AI1888)*IF(AJ1888&lt;0.5,Riskregister!$K$10+(Riskregister!$L$10-Riskregister!$K$10)*SQRT(AJ1888/2),Riskregister!$L$10-(Riskregister!$L$10-Riskregister!$K$10)*SQRT((1-AJ1888)/2)))</f>
        <v>0</v>
      </c>
      <c r="AL1888" s="30">
        <f t="shared" ca="1" si="1164"/>
        <v>0.37260756899946013</v>
      </c>
      <c r="AM1888" s="30">
        <f t="shared" ca="1" si="1164"/>
        <v>8.0324566117287E-2</v>
      </c>
      <c r="AN1888" s="30">
        <f>IF(Riskregister!$E$11="",0,COUNTIF(BL$4:BL$53,"&lt;"&amp;AL1888)*IF(AM1888&lt;0.5,Riskregister!$K$11+(Riskregister!$L$11-Riskregister!$K$11)*SQRT(AM1888/2),Riskregister!$L$11-(Riskregister!$L$11-Riskregister!$K$11)*SQRT((1-AM1888)/2)))</f>
        <v>0</v>
      </c>
      <c r="AO1888" s="30">
        <f t="shared" ca="1" si="1165"/>
        <v>0.38096250776442608</v>
      </c>
      <c r="AP1888" s="30">
        <f t="shared" ca="1" si="1165"/>
        <v>0.43235919916443832</v>
      </c>
      <c r="AQ1888" s="30">
        <f>IF(Riskregister!$E$12="",0,COUNTIF(BM$4:BM$53,"&lt;"&amp;AO1888)*IF(AP1888&lt;0.5,Riskregister!$K$12+(Riskregister!$L$12-Riskregister!$K$12)*SQRT(AP1888/2),Riskregister!$L$12-(Riskregister!$L$12-Riskregister!$K$12)*SQRT((1-AP1888)/2)))</f>
        <v>0</v>
      </c>
      <c r="AR1888" s="30">
        <f t="shared" ca="1" si="1166"/>
        <v>0.37590206809656512</v>
      </c>
      <c r="AS1888" s="30">
        <f t="shared" ca="1" si="1166"/>
        <v>0.19702093861469627</v>
      </c>
      <c r="AT1888" s="30">
        <f>IF(Riskregister!$E$13="",0,COUNTIF(BN$4:BN$53,"&lt;"&amp;AR1888)*IF(AS1888&lt;0.5,Riskregister!$K$13+(Riskregister!$L$13-Riskregister!$K$13)*SQRT(AS1888/2),Riskregister!$L$13-(Riskregister!$L$13-Riskregister!$K$13)*SQRT((1-AS1888)/2)))</f>
        <v>0</v>
      </c>
      <c r="AU1888" s="30">
        <f t="shared" ca="1" si="1167"/>
        <v>0.97972957815560346</v>
      </c>
      <c r="AV1888" s="30">
        <f t="shared" ca="1" si="1167"/>
        <v>0.46265225573724389</v>
      </c>
      <c r="AW1888" s="30">
        <f>IF(Riskregister!$E$14="",0,COUNTIF(BO$4:BO$53,"&lt;"&amp;AU1888)*IF(AV1888&lt;0.5,Riskregister!$K$14+(Riskregister!$L$14-Riskregister!$K$14)*SQRT(AV1888/2),Riskregister!$L$14-(Riskregister!$L$14-Riskregister!$K$14)*SQRT((1-AV1888)/2)))</f>
        <v>0</v>
      </c>
      <c r="AX1888" s="30">
        <f t="shared" ca="1" si="1168"/>
        <v>0.55215701670818262</v>
      </c>
      <c r="AY1888" s="30">
        <f t="shared" ca="1" si="1168"/>
        <v>0.1287185275323256</v>
      </c>
      <c r="AZ1888" s="30">
        <f>IF(Riskregister!$E$15="",0,COUNTIF(BP$4:BP$53,"&lt;"&amp;AX1888)*IF(AY1888&lt;0.5,Riskregister!$K$15+(Riskregister!$L$15-Riskregister!$K$15)*SQRT(AY1888/2),Riskregister!$L$15-(Riskregister!$L$15-Riskregister!$K$15)*SQRT((1-AY1888)/2)))</f>
        <v>0</v>
      </c>
      <c r="BA1888" s="30">
        <f t="shared" ca="1" si="1169"/>
        <v>0.23225939706399568</v>
      </c>
      <c r="BB1888" s="30">
        <f t="shared" ca="1" si="1169"/>
        <v>0.2987416090404269</v>
      </c>
      <c r="BC1888" s="30">
        <f>IF(Riskregister!$E$16="",0,COUNTIF(BQ$4:BQ$53,"&lt;"&amp;BA1888)*IF(BB1888&lt;0.5,Riskregister!$K$16+(Riskregister!$L$16-Riskregister!$K$16)*SQRT(BB1888/2),Riskregister!$L$16-(Riskregister!$L$16-Riskregister!$K$16)*SQRT((1-BB1888)/2)))</f>
        <v>0</v>
      </c>
      <c r="BD1888" s="30">
        <f t="shared" ca="1" si="1145"/>
        <v>10176324.684815176</v>
      </c>
    </row>
    <row r="1889" spans="20:56" x14ac:dyDescent="0.35">
      <c r="T1889" s="30">
        <f t="shared" ca="1" si="1158"/>
        <v>0.41222702629638275</v>
      </c>
      <c r="U1889" s="30">
        <f t="shared" ca="1" si="1158"/>
        <v>0.86411953000146047</v>
      </c>
      <c r="V1889" s="30">
        <f ca="1">IF(Riskregister!$E$5="",0,COUNTIF(BF$4:BF$53,"&lt;"&amp;T1889)*IF(U1889&lt;0.5,Riskregister!$K$5+(Riskregister!$L$5-Riskregister!$K$5)*SQRT(U1889/2),Riskregister!$L$5-(Riskregister!$L$5-Riskregister!$K$5)*SQRT((1-U1889)/2)))</f>
        <v>1448117.8062388364</v>
      </c>
      <c r="W1889" s="30">
        <f t="shared" ca="1" si="1159"/>
        <v>0.93515628841167853</v>
      </c>
      <c r="X1889" s="30">
        <f t="shared" ca="1" si="1159"/>
        <v>0.61011037187382289</v>
      </c>
      <c r="Y1889" s="30">
        <f ca="1">IF(Riskregister!$E$6="",0,COUNTIF(BG$4:BG$53,"&lt;"&amp;W1889)*IF(X1889&lt;0.5,Riskregister!$K$6+(Riskregister!$L$6-Riskregister!$K$6)*SQRT(X1889/2),Riskregister!$L$6-(Riskregister!$L$6-Riskregister!$K$6)*SQRT((1-X1889)/2)))</f>
        <v>4821016.0174938738</v>
      </c>
      <c r="Z1889" s="30">
        <f t="shared" ca="1" si="1160"/>
        <v>0.9843561538569795</v>
      </c>
      <c r="AA1889" s="30">
        <f t="shared" ca="1" si="1160"/>
        <v>0.87855078614743543</v>
      </c>
      <c r="AB1889" s="30">
        <f ca="1">IF(Riskregister!$E$7="",0,COUNTIF(BH$4:BH$53,"&lt;"&amp;Z1889)*IF(AA1889&lt;0.5,Riskregister!$K$7+(Riskregister!$L$7-Riskregister!$K$7)*SQRT(AA1889/2),Riskregister!$L$7-(Riskregister!$L$7-Riskregister!$K$7)*SQRT((1-AA1889)/2)))</f>
        <v>3765020.7411838537</v>
      </c>
      <c r="AC1889" s="30">
        <f t="shared" ca="1" si="1161"/>
        <v>0.1029825092483948</v>
      </c>
      <c r="AD1889" s="30">
        <f t="shared" ca="1" si="1161"/>
        <v>0.67411858991721474</v>
      </c>
      <c r="AE1889" s="30">
        <f ca="1">IF(Riskregister!$E$8="",0,COUNTIF(BI$4:BI$53,"&lt;"&amp;AC1889)*IF(AD1889&lt;0.5,Riskregister!$K$8+(Riskregister!$L$8-Riskregister!$K$8)*SQRT(AD1889/2),Riskregister!$L$8-(Riskregister!$L$8-Riskregister!$K$8)*SQRT((1-AD1889)/2)))</f>
        <v>3102802.020250822</v>
      </c>
      <c r="AF1889" s="30">
        <f t="shared" ca="1" si="1162"/>
        <v>0.65997742247394464</v>
      </c>
      <c r="AG1889" s="30">
        <f t="shared" ca="1" si="1162"/>
        <v>0.88207473953677074</v>
      </c>
      <c r="AH1889" s="30">
        <f>IF(Riskregister!$E$9="",0,COUNTIF(BJ$4:BJ$53,"&lt;"&amp;AF1889)*IF(AG1889&lt;0.5,Riskregister!$K$9+(Riskregister!$L$9-Riskregister!$K$9)*SQRT(AG1889/2),Riskregister!$L$9-(Riskregister!$L$9-Riskregister!$K$9)*SQRT((1-AG1889)/2)))</f>
        <v>0</v>
      </c>
      <c r="AI1889" s="30">
        <f t="shared" ca="1" si="1163"/>
        <v>7.168511428287816E-2</v>
      </c>
      <c r="AJ1889" s="30">
        <f t="shared" ca="1" si="1163"/>
        <v>0.44732340719508223</v>
      </c>
      <c r="AK1889" s="30">
        <f>IF(Riskregister!$E$10="",0,COUNTIF(BK$4:BK$53,"&lt;"&amp;AI1889)*IF(AJ1889&lt;0.5,Riskregister!$K$10+(Riskregister!$L$10-Riskregister!$K$10)*SQRT(AJ1889/2),Riskregister!$L$10-(Riskregister!$L$10-Riskregister!$K$10)*SQRT((1-AJ1889)/2)))</f>
        <v>0</v>
      </c>
      <c r="AL1889" s="30">
        <f t="shared" ca="1" si="1164"/>
        <v>0.36757098508914732</v>
      </c>
      <c r="AM1889" s="30">
        <f t="shared" ca="1" si="1164"/>
        <v>0.50187368104351882</v>
      </c>
      <c r="AN1889" s="30">
        <f>IF(Riskregister!$E$11="",0,COUNTIF(BL$4:BL$53,"&lt;"&amp;AL1889)*IF(AM1889&lt;0.5,Riskregister!$K$11+(Riskregister!$L$11-Riskregister!$K$11)*SQRT(AM1889/2),Riskregister!$L$11-(Riskregister!$L$11-Riskregister!$K$11)*SQRT((1-AM1889)/2)))</f>
        <v>0</v>
      </c>
      <c r="AO1889" s="30">
        <f t="shared" ca="1" si="1165"/>
        <v>0.75065410943873323</v>
      </c>
      <c r="AP1889" s="30">
        <f t="shared" ca="1" si="1165"/>
        <v>0.78230281341840591</v>
      </c>
      <c r="AQ1889" s="30">
        <f>IF(Riskregister!$E$12="",0,COUNTIF(BM$4:BM$53,"&lt;"&amp;AO1889)*IF(AP1889&lt;0.5,Riskregister!$K$12+(Riskregister!$L$12-Riskregister!$K$12)*SQRT(AP1889/2),Riskregister!$L$12-(Riskregister!$L$12-Riskregister!$K$12)*SQRT((1-AP1889)/2)))</f>
        <v>0</v>
      </c>
      <c r="AR1889" s="30">
        <f t="shared" ca="1" si="1166"/>
        <v>0.19377082671202728</v>
      </c>
      <c r="AS1889" s="30">
        <f t="shared" ca="1" si="1166"/>
        <v>0.63227285574152647</v>
      </c>
      <c r="AT1889" s="30">
        <f>IF(Riskregister!$E$13="",0,COUNTIF(BN$4:BN$53,"&lt;"&amp;AR1889)*IF(AS1889&lt;0.5,Riskregister!$K$13+(Riskregister!$L$13-Riskregister!$K$13)*SQRT(AS1889/2),Riskregister!$L$13-(Riskregister!$L$13-Riskregister!$K$13)*SQRT((1-AS1889)/2)))</f>
        <v>0</v>
      </c>
      <c r="AU1889" s="30">
        <f t="shared" ca="1" si="1167"/>
        <v>0.3563543751419066</v>
      </c>
      <c r="AV1889" s="30">
        <f t="shared" ca="1" si="1167"/>
        <v>0.44343016742109409</v>
      </c>
      <c r="AW1889" s="30">
        <f>IF(Riskregister!$E$14="",0,COUNTIF(BO$4:BO$53,"&lt;"&amp;AU1889)*IF(AV1889&lt;0.5,Riskregister!$K$14+(Riskregister!$L$14-Riskregister!$K$14)*SQRT(AV1889/2),Riskregister!$L$14-(Riskregister!$L$14-Riskregister!$K$14)*SQRT((1-AV1889)/2)))</f>
        <v>0</v>
      </c>
      <c r="AX1889" s="30">
        <f t="shared" ca="1" si="1168"/>
        <v>3.2685349000852848E-2</v>
      </c>
      <c r="AY1889" s="30">
        <f t="shared" ca="1" si="1168"/>
        <v>0.90358790459388727</v>
      </c>
      <c r="AZ1889" s="30">
        <f>IF(Riskregister!$E$15="",0,COUNTIF(BP$4:BP$53,"&lt;"&amp;AX1889)*IF(AY1889&lt;0.5,Riskregister!$K$15+(Riskregister!$L$15-Riskregister!$K$15)*SQRT(AY1889/2),Riskregister!$L$15-(Riskregister!$L$15-Riskregister!$K$15)*SQRT((1-AY1889)/2)))</f>
        <v>0</v>
      </c>
      <c r="BA1889" s="30">
        <f t="shared" ca="1" si="1169"/>
        <v>0.81810962939820209</v>
      </c>
      <c r="BB1889" s="30">
        <f t="shared" ca="1" si="1169"/>
        <v>0.69485765236543939</v>
      </c>
      <c r="BC1889" s="30">
        <f>IF(Riskregister!$E$16="",0,COUNTIF(BQ$4:BQ$53,"&lt;"&amp;BA1889)*IF(BB1889&lt;0.5,Riskregister!$K$16+(Riskregister!$L$16-Riskregister!$K$16)*SQRT(BB1889/2),Riskregister!$L$16-(Riskregister!$L$16-Riskregister!$K$16)*SQRT((1-BB1889)/2)))</f>
        <v>0</v>
      </c>
      <c r="BD1889" s="30">
        <f t="shared" ca="1" si="1145"/>
        <v>13136956.585167386</v>
      </c>
    </row>
    <row r="1890" spans="20:56" x14ac:dyDescent="0.35">
      <c r="T1890" s="30">
        <f t="shared" ca="1" si="1158"/>
        <v>0.62746413022255831</v>
      </c>
      <c r="U1890" s="30">
        <f t="shared" ca="1" si="1158"/>
        <v>0.11599303479211931</v>
      </c>
      <c r="V1890" s="30">
        <f ca="1">IF(Riskregister!$E$5="",0,COUNTIF(BF$4:BF$53,"&lt;"&amp;T1890)*IF(U1890&lt;0.5,Riskregister!$K$5+(Riskregister!$L$5-Riskregister!$K$5)*SQRT(U1890/2),Riskregister!$L$5-(Riskregister!$L$5-Riskregister!$K$5)*SQRT((1-U1890)/2)))</f>
        <v>1033484.3899879594</v>
      </c>
      <c r="W1890" s="30">
        <f t="shared" ca="1" si="1159"/>
        <v>0.5940888010828681</v>
      </c>
      <c r="X1890" s="30">
        <f t="shared" ca="1" si="1159"/>
        <v>0.20695287855618727</v>
      </c>
      <c r="Y1890" s="30">
        <f ca="1">IF(Riskregister!$E$6="",0,COUNTIF(BG$4:BG$53,"&lt;"&amp;W1890)*IF(X1890&lt;0.5,Riskregister!$K$6+(Riskregister!$L$6-Riskregister!$K$6)*SQRT(X1890/2),Riskregister!$L$6-(Riskregister!$L$6-Riskregister!$K$6)*SQRT((1-X1890)/2)))</f>
        <v>1558039.1414127992</v>
      </c>
      <c r="Z1890" s="30">
        <f t="shared" ca="1" si="1160"/>
        <v>0.83821151717982845</v>
      </c>
      <c r="AA1890" s="30">
        <f t="shared" ca="1" si="1160"/>
        <v>0.52776320644172214</v>
      </c>
      <c r="AB1890" s="30">
        <f ca="1">IF(Riskregister!$E$7="",0,COUNTIF(BH$4:BH$53,"&lt;"&amp;Z1890)*IF(AA1890&lt;0.5,Riskregister!$K$7+(Riskregister!$L$7-Riskregister!$K$7)*SQRT(AA1890/2),Riskregister!$L$7-(Riskregister!$L$7-Riskregister!$K$7)*SQRT((1-AA1890)/2)))</f>
        <v>2069351.5125800418</v>
      </c>
      <c r="AC1890" s="30">
        <f t="shared" ca="1" si="1161"/>
        <v>0.89249345792328416</v>
      </c>
      <c r="AD1890" s="30">
        <f t="shared" ca="1" si="1161"/>
        <v>0.94437190313832409</v>
      </c>
      <c r="AE1890" s="30">
        <f ca="1">IF(Riskregister!$E$8="",0,COUNTIF(BI$4:BI$53,"&lt;"&amp;AC1890)*IF(AD1890&lt;0.5,Riskregister!$K$8+(Riskregister!$L$8-Riskregister!$K$8)*SQRT(AD1890/2),Riskregister!$L$8-(Riskregister!$L$8-Riskregister!$K$8)*SQRT((1-AD1890)/2)))</f>
        <v>21080777.086471062</v>
      </c>
      <c r="AF1890" s="30">
        <f t="shared" ca="1" si="1162"/>
        <v>0.34592325716241856</v>
      </c>
      <c r="AG1890" s="30">
        <f t="shared" ca="1" si="1162"/>
        <v>0.34116280802794008</v>
      </c>
      <c r="AH1890" s="30">
        <f>IF(Riskregister!$E$9="",0,COUNTIF(BJ$4:BJ$53,"&lt;"&amp;AF1890)*IF(AG1890&lt;0.5,Riskregister!$K$9+(Riskregister!$L$9-Riskregister!$K$9)*SQRT(AG1890/2),Riskregister!$L$9-(Riskregister!$L$9-Riskregister!$K$9)*SQRT((1-AG1890)/2)))</f>
        <v>0</v>
      </c>
      <c r="AI1890" s="30">
        <f t="shared" ca="1" si="1163"/>
        <v>3.290078949409514E-2</v>
      </c>
      <c r="AJ1890" s="30">
        <f t="shared" ca="1" si="1163"/>
        <v>0.80573226376493123</v>
      </c>
      <c r="AK1890" s="30">
        <f>IF(Riskregister!$E$10="",0,COUNTIF(BK$4:BK$53,"&lt;"&amp;AI1890)*IF(AJ1890&lt;0.5,Riskregister!$K$10+(Riskregister!$L$10-Riskregister!$K$10)*SQRT(AJ1890/2),Riskregister!$L$10-(Riskregister!$L$10-Riskregister!$K$10)*SQRT((1-AJ1890)/2)))</f>
        <v>0</v>
      </c>
      <c r="AL1890" s="30">
        <f t="shared" ca="1" si="1164"/>
        <v>0.72564277457092519</v>
      </c>
      <c r="AM1890" s="30">
        <f t="shared" ca="1" si="1164"/>
        <v>0.56872154415331644</v>
      </c>
      <c r="AN1890" s="30">
        <f>IF(Riskregister!$E$11="",0,COUNTIF(BL$4:BL$53,"&lt;"&amp;AL1890)*IF(AM1890&lt;0.5,Riskregister!$K$11+(Riskregister!$L$11-Riskregister!$K$11)*SQRT(AM1890/2),Riskregister!$L$11-(Riskregister!$L$11-Riskregister!$K$11)*SQRT((1-AM1890)/2)))</f>
        <v>0</v>
      </c>
      <c r="AO1890" s="30">
        <f t="shared" ca="1" si="1165"/>
        <v>0.52524516000810673</v>
      </c>
      <c r="AP1890" s="30">
        <f t="shared" ca="1" si="1165"/>
        <v>0.15983548315347551</v>
      </c>
      <c r="AQ1890" s="30">
        <f>IF(Riskregister!$E$12="",0,COUNTIF(BM$4:BM$53,"&lt;"&amp;AO1890)*IF(AP1890&lt;0.5,Riskregister!$K$12+(Riskregister!$L$12-Riskregister!$K$12)*SQRT(AP1890/2),Riskregister!$L$12-(Riskregister!$L$12-Riskregister!$K$12)*SQRT((1-AP1890)/2)))</f>
        <v>0</v>
      </c>
      <c r="AR1890" s="30">
        <f t="shared" ca="1" si="1166"/>
        <v>0.92555177623864737</v>
      </c>
      <c r="AS1890" s="30">
        <f t="shared" ca="1" si="1166"/>
        <v>0.54895497237540569</v>
      </c>
      <c r="AT1890" s="30">
        <f>IF(Riskregister!$E$13="",0,COUNTIF(BN$4:BN$53,"&lt;"&amp;AR1890)*IF(AS1890&lt;0.5,Riskregister!$K$13+(Riskregister!$L$13-Riskregister!$K$13)*SQRT(AS1890/2),Riskregister!$L$13-(Riskregister!$L$13-Riskregister!$K$13)*SQRT((1-AS1890)/2)))</f>
        <v>0</v>
      </c>
      <c r="AU1890" s="30">
        <f t="shared" ca="1" si="1167"/>
        <v>5.7663878849404493E-2</v>
      </c>
      <c r="AV1890" s="30">
        <f t="shared" ca="1" si="1167"/>
        <v>0.88159588928072996</v>
      </c>
      <c r="AW1890" s="30">
        <f>IF(Riskregister!$E$14="",0,COUNTIF(BO$4:BO$53,"&lt;"&amp;AU1890)*IF(AV1890&lt;0.5,Riskregister!$K$14+(Riskregister!$L$14-Riskregister!$K$14)*SQRT(AV1890/2),Riskregister!$L$14-(Riskregister!$L$14-Riskregister!$K$14)*SQRT((1-AV1890)/2)))</f>
        <v>0</v>
      </c>
      <c r="AX1890" s="30">
        <f t="shared" ca="1" si="1168"/>
        <v>0.37422909596705722</v>
      </c>
      <c r="AY1890" s="30">
        <f t="shared" ca="1" si="1168"/>
        <v>0.66479427168881344</v>
      </c>
      <c r="AZ1890" s="30">
        <f>IF(Riskregister!$E$15="",0,COUNTIF(BP$4:BP$53,"&lt;"&amp;AX1890)*IF(AY1890&lt;0.5,Riskregister!$K$15+(Riskregister!$L$15-Riskregister!$K$15)*SQRT(AY1890/2),Riskregister!$L$15-(Riskregister!$L$15-Riskregister!$K$15)*SQRT((1-AY1890)/2)))</f>
        <v>0</v>
      </c>
      <c r="BA1890" s="30">
        <f t="shared" ca="1" si="1169"/>
        <v>0.69632379726883187</v>
      </c>
      <c r="BB1890" s="30">
        <f t="shared" ca="1" si="1169"/>
        <v>3.3043119189371417E-2</v>
      </c>
      <c r="BC1890" s="30">
        <f>IF(Riskregister!$E$16="",0,COUNTIF(BQ$4:BQ$53,"&lt;"&amp;BA1890)*IF(BB1890&lt;0.5,Riskregister!$K$16+(Riskregister!$L$16-Riskregister!$K$16)*SQRT(BB1890/2),Riskregister!$L$16-(Riskregister!$L$16-Riskregister!$K$16)*SQRT((1-BB1890)/2)))</f>
        <v>0</v>
      </c>
      <c r="BD1890" s="30">
        <f t="shared" ca="1" si="1145"/>
        <v>25741652.130451862</v>
      </c>
    </row>
    <row r="1891" spans="20:56" x14ac:dyDescent="0.35">
      <c r="T1891" s="30">
        <f t="shared" ca="1" si="1158"/>
        <v>0.13022456790969139</v>
      </c>
      <c r="U1891" s="30">
        <f t="shared" ca="1" si="1158"/>
        <v>0.35426920506262993</v>
      </c>
      <c r="V1891" s="30">
        <f ca="1">IF(Riskregister!$E$5="",0,COUNTIF(BF$4:BF$53,"&lt;"&amp;T1891)*IF(U1891&lt;0.5,Riskregister!$K$5+(Riskregister!$L$5-Riskregister!$K$5)*SQRT(U1891/2),Riskregister!$L$5-(Riskregister!$L$5-Riskregister!$K$5)*SQRT((1-U1891)/2)))</f>
        <v>678786.256416947</v>
      </c>
      <c r="W1891" s="30">
        <f t="shared" ca="1" si="1159"/>
        <v>0.38000403153625206</v>
      </c>
      <c r="X1891" s="30">
        <f t="shared" ca="1" si="1159"/>
        <v>0.40386410704457743</v>
      </c>
      <c r="Y1891" s="30">
        <f ca="1">IF(Riskregister!$E$6="",0,COUNTIF(BG$4:BG$53,"&lt;"&amp;W1891)*IF(X1891&lt;0.5,Riskregister!$K$6+(Riskregister!$L$6-Riskregister!$K$6)*SQRT(X1891/2),Riskregister!$L$6-(Riskregister!$L$6-Riskregister!$K$6)*SQRT((1-X1891)/2)))</f>
        <v>1008863.3094733717</v>
      </c>
      <c r="Z1891" s="30">
        <f t="shared" ca="1" si="1160"/>
        <v>0.19412932363570889</v>
      </c>
      <c r="AA1891" s="30">
        <f t="shared" ca="1" si="1160"/>
        <v>0.63906757953166238</v>
      </c>
      <c r="AB1891" s="30">
        <f ca="1">IF(Riskregister!$E$7="",0,COUNTIF(BH$4:BH$53,"&lt;"&amp;Z1891)*IF(AA1891&lt;0.5,Riskregister!$K$7+(Riskregister!$L$7-Riskregister!$K$7)*SQRT(AA1891/2),Riskregister!$L$7-(Riskregister!$L$7-Riskregister!$K$7)*SQRT((1-AA1891)/2)))</f>
        <v>1005261.5935901139</v>
      </c>
      <c r="AC1891" s="30">
        <f t="shared" ca="1" si="1161"/>
        <v>7.50057678407825E-2</v>
      </c>
      <c r="AD1891" s="30">
        <f t="shared" ca="1" si="1161"/>
        <v>0.51394445519063237</v>
      </c>
      <c r="AE1891" s="30">
        <f ca="1">IF(Riskregister!$E$8="",0,COUNTIF(BI$4:BI$53,"&lt;"&amp;AC1891)*IF(AD1891&lt;0.5,Riskregister!$K$8+(Riskregister!$L$8-Riskregister!$K$8)*SQRT(AD1891/2),Riskregister!$L$8-(Riskregister!$L$8-Riskregister!$K$8)*SQRT((1-AD1891)/2)))</f>
        <v>2683001.1885157418</v>
      </c>
      <c r="AF1891" s="30">
        <f t="shared" ca="1" si="1162"/>
        <v>0.98628939519957026</v>
      </c>
      <c r="AG1891" s="30">
        <f t="shared" ca="1" si="1162"/>
        <v>0.64908987140274577</v>
      </c>
      <c r="AH1891" s="30">
        <f>IF(Riskregister!$E$9="",0,COUNTIF(BJ$4:BJ$53,"&lt;"&amp;AF1891)*IF(AG1891&lt;0.5,Riskregister!$K$9+(Riskregister!$L$9-Riskregister!$K$9)*SQRT(AG1891/2),Riskregister!$L$9-(Riskregister!$L$9-Riskregister!$K$9)*SQRT((1-AG1891)/2)))</f>
        <v>0</v>
      </c>
      <c r="AI1891" s="30">
        <f t="shared" ca="1" si="1163"/>
        <v>0.59080173569903438</v>
      </c>
      <c r="AJ1891" s="30">
        <f t="shared" ca="1" si="1163"/>
        <v>0.13795353318906567</v>
      </c>
      <c r="AK1891" s="30">
        <f>IF(Riskregister!$E$10="",0,COUNTIF(BK$4:BK$53,"&lt;"&amp;AI1891)*IF(AJ1891&lt;0.5,Riskregister!$K$10+(Riskregister!$L$10-Riskregister!$K$10)*SQRT(AJ1891/2),Riskregister!$L$10-(Riskregister!$L$10-Riskregister!$K$10)*SQRT((1-AJ1891)/2)))</f>
        <v>0</v>
      </c>
      <c r="AL1891" s="30">
        <f t="shared" ca="1" si="1164"/>
        <v>0.71994266594365242</v>
      </c>
      <c r="AM1891" s="30">
        <f t="shared" ca="1" si="1164"/>
        <v>0.56552217344708777</v>
      </c>
      <c r="AN1891" s="30">
        <f>IF(Riskregister!$E$11="",0,COUNTIF(BL$4:BL$53,"&lt;"&amp;AL1891)*IF(AM1891&lt;0.5,Riskregister!$K$11+(Riskregister!$L$11-Riskregister!$K$11)*SQRT(AM1891/2),Riskregister!$L$11-(Riskregister!$L$11-Riskregister!$K$11)*SQRT((1-AM1891)/2)))</f>
        <v>0</v>
      </c>
      <c r="AO1891" s="30">
        <f t="shared" ca="1" si="1165"/>
        <v>0.53213192799769682</v>
      </c>
      <c r="AP1891" s="30">
        <f t="shared" ca="1" si="1165"/>
        <v>0.95009910388157015</v>
      </c>
      <c r="AQ1891" s="30">
        <f>IF(Riskregister!$E$12="",0,COUNTIF(BM$4:BM$53,"&lt;"&amp;AO1891)*IF(AP1891&lt;0.5,Riskregister!$K$12+(Riskregister!$L$12-Riskregister!$K$12)*SQRT(AP1891/2),Riskregister!$L$12-(Riskregister!$L$12-Riskregister!$K$12)*SQRT((1-AP1891)/2)))</f>
        <v>0</v>
      </c>
      <c r="AR1891" s="30">
        <f t="shared" ca="1" si="1166"/>
        <v>2.198732714765872E-2</v>
      </c>
      <c r="AS1891" s="30">
        <f t="shared" ca="1" si="1166"/>
        <v>1.1136230432687411E-2</v>
      </c>
      <c r="AT1891" s="30">
        <f>IF(Riskregister!$E$13="",0,COUNTIF(BN$4:BN$53,"&lt;"&amp;AR1891)*IF(AS1891&lt;0.5,Riskregister!$K$13+(Riskregister!$L$13-Riskregister!$K$13)*SQRT(AS1891/2),Riskregister!$L$13-(Riskregister!$L$13-Riskregister!$K$13)*SQRT((1-AS1891)/2)))</f>
        <v>0</v>
      </c>
      <c r="AU1891" s="30">
        <f t="shared" ca="1" si="1167"/>
        <v>0.23429225422684563</v>
      </c>
      <c r="AV1891" s="30">
        <f t="shared" ca="1" si="1167"/>
        <v>0.72402917089299923</v>
      </c>
      <c r="AW1891" s="30">
        <f>IF(Riskregister!$E$14="",0,COUNTIF(BO$4:BO$53,"&lt;"&amp;AU1891)*IF(AV1891&lt;0.5,Riskregister!$K$14+(Riskregister!$L$14-Riskregister!$K$14)*SQRT(AV1891/2),Riskregister!$L$14-(Riskregister!$L$14-Riskregister!$K$14)*SQRT((1-AV1891)/2)))</f>
        <v>0</v>
      </c>
      <c r="AX1891" s="30">
        <f t="shared" ca="1" si="1168"/>
        <v>0.72687897259009482</v>
      </c>
      <c r="AY1891" s="30">
        <f t="shared" ca="1" si="1168"/>
        <v>0.4568417910362591</v>
      </c>
      <c r="AZ1891" s="30">
        <f>IF(Riskregister!$E$15="",0,COUNTIF(BP$4:BP$53,"&lt;"&amp;AX1891)*IF(AY1891&lt;0.5,Riskregister!$K$15+(Riskregister!$L$15-Riskregister!$K$15)*SQRT(AY1891/2),Riskregister!$L$15-(Riskregister!$L$15-Riskregister!$K$15)*SQRT((1-AY1891)/2)))</f>
        <v>0</v>
      </c>
      <c r="BA1891" s="30">
        <f t="shared" ca="1" si="1169"/>
        <v>0.59207965890173364</v>
      </c>
      <c r="BB1891" s="30">
        <f t="shared" ca="1" si="1169"/>
        <v>0.37209400356484768</v>
      </c>
      <c r="BC1891" s="30">
        <f>IF(Riskregister!$E$16="",0,COUNTIF(BQ$4:BQ$53,"&lt;"&amp;BA1891)*IF(BB1891&lt;0.5,Riskregister!$K$16+(Riskregister!$L$16-Riskregister!$K$16)*SQRT(BB1891/2),Riskregister!$L$16-(Riskregister!$L$16-Riskregister!$K$16)*SQRT((1-BB1891)/2)))</f>
        <v>0</v>
      </c>
      <c r="BD1891" s="30">
        <f t="shared" ca="1" si="1145"/>
        <v>5375912.3479961744</v>
      </c>
    </row>
    <row r="1892" spans="20:56" x14ac:dyDescent="0.35">
      <c r="T1892" s="30">
        <f t="shared" ca="1" si="1158"/>
        <v>0.69940628640643887</v>
      </c>
      <c r="U1892" s="30">
        <f t="shared" ca="1" si="1158"/>
        <v>0.10478577906137787</v>
      </c>
      <c r="V1892" s="30">
        <f ca="1">IF(Riskregister!$E$5="",0,COUNTIF(BF$4:BF$53,"&lt;"&amp;T1892)*IF(U1892&lt;0.5,Riskregister!$K$5+(Riskregister!$L$5-Riskregister!$K$5)*SQRT(U1892/2),Riskregister!$L$5-(Riskregister!$L$5-Riskregister!$K$5)*SQRT((1-U1892)/2)))</f>
        <v>1012010.8761664334</v>
      </c>
      <c r="W1892" s="30">
        <f t="shared" ca="1" si="1159"/>
        <v>5.4227379442407408E-2</v>
      </c>
      <c r="X1892" s="30">
        <f t="shared" ca="1" si="1159"/>
        <v>0.38562973698812963</v>
      </c>
      <c r="Y1892" s="30">
        <f ca="1">IF(Riskregister!$E$6="",0,COUNTIF(BG$4:BG$53,"&lt;"&amp;W1892)*IF(X1892&lt;0.5,Riskregister!$K$6+(Riskregister!$L$6-Riskregister!$K$6)*SQRT(X1892/2),Riskregister!$L$6-(Riskregister!$L$6-Riskregister!$K$6)*SQRT((1-X1892)/2)))</f>
        <v>0</v>
      </c>
      <c r="Z1892" s="30">
        <f t="shared" ca="1" si="1160"/>
        <v>0.44361942136274046</v>
      </c>
      <c r="AA1892" s="30">
        <f t="shared" ca="1" si="1160"/>
        <v>0.29374654837674219</v>
      </c>
      <c r="AB1892" s="30">
        <f ca="1">IF(Riskregister!$E$7="",0,COUNTIF(BH$4:BH$53,"&lt;"&amp;Z1892)*IF(AA1892&lt;0.5,Riskregister!$K$7+(Riskregister!$L$7-Riskregister!$K$7)*SQRT(AA1892/2),Riskregister!$L$7-(Riskregister!$L$7-Riskregister!$K$7)*SQRT((1-AA1892)/2)))</f>
        <v>1104805.0317752222</v>
      </c>
      <c r="AC1892" s="30">
        <f t="shared" ca="1" si="1161"/>
        <v>0.39021177032584387</v>
      </c>
      <c r="AD1892" s="30">
        <f t="shared" ca="1" si="1161"/>
        <v>0.64188303474078356</v>
      </c>
      <c r="AE1892" s="30">
        <f ca="1">IF(Riskregister!$E$8="",0,COUNTIF(BI$4:BI$53,"&lt;"&amp;AC1892)*IF(AD1892&lt;0.5,Riskregister!$K$8+(Riskregister!$L$8-Riskregister!$K$8)*SQRT(AD1892/2),Riskregister!$L$8-(Riskregister!$L$8-Riskregister!$K$8)*SQRT((1-AD1892)/2)))</f>
        <v>6022361.5643007234</v>
      </c>
      <c r="AF1892" s="30">
        <f t="shared" ca="1" si="1162"/>
        <v>8.8873117303706173E-2</v>
      </c>
      <c r="AG1892" s="30">
        <f t="shared" ca="1" si="1162"/>
        <v>0.9737611378007216</v>
      </c>
      <c r="AH1892" s="30">
        <f>IF(Riskregister!$E$9="",0,COUNTIF(BJ$4:BJ$53,"&lt;"&amp;AF1892)*IF(AG1892&lt;0.5,Riskregister!$K$9+(Riskregister!$L$9-Riskregister!$K$9)*SQRT(AG1892/2),Riskregister!$L$9-(Riskregister!$L$9-Riskregister!$K$9)*SQRT((1-AG1892)/2)))</f>
        <v>0</v>
      </c>
      <c r="AI1892" s="30">
        <f t="shared" ca="1" si="1163"/>
        <v>0.79492631101191535</v>
      </c>
      <c r="AJ1892" s="30">
        <f t="shared" ca="1" si="1163"/>
        <v>0.43812291088810862</v>
      </c>
      <c r="AK1892" s="30">
        <f>IF(Riskregister!$E$10="",0,COUNTIF(BK$4:BK$53,"&lt;"&amp;AI1892)*IF(AJ1892&lt;0.5,Riskregister!$K$10+(Riskregister!$L$10-Riskregister!$K$10)*SQRT(AJ1892/2),Riskregister!$L$10-(Riskregister!$L$10-Riskregister!$K$10)*SQRT((1-AJ1892)/2)))</f>
        <v>0</v>
      </c>
      <c r="AL1892" s="30">
        <f t="shared" ca="1" si="1164"/>
        <v>0.56751979062195557</v>
      </c>
      <c r="AM1892" s="30">
        <f t="shared" ca="1" si="1164"/>
        <v>0.77277115642133498</v>
      </c>
      <c r="AN1892" s="30">
        <f>IF(Riskregister!$E$11="",0,COUNTIF(BL$4:BL$53,"&lt;"&amp;AL1892)*IF(AM1892&lt;0.5,Riskregister!$K$11+(Riskregister!$L$11-Riskregister!$K$11)*SQRT(AM1892/2),Riskregister!$L$11-(Riskregister!$L$11-Riskregister!$K$11)*SQRT((1-AM1892)/2)))</f>
        <v>0</v>
      </c>
      <c r="AO1892" s="30">
        <f t="shared" ca="1" si="1165"/>
        <v>0.16015528025340986</v>
      </c>
      <c r="AP1892" s="30">
        <f t="shared" ca="1" si="1165"/>
        <v>0.62001746585037121</v>
      </c>
      <c r="AQ1892" s="30">
        <f>IF(Riskregister!$E$12="",0,COUNTIF(BM$4:BM$53,"&lt;"&amp;AO1892)*IF(AP1892&lt;0.5,Riskregister!$K$12+(Riskregister!$L$12-Riskregister!$K$12)*SQRT(AP1892/2),Riskregister!$L$12-(Riskregister!$L$12-Riskregister!$K$12)*SQRT((1-AP1892)/2)))</f>
        <v>0</v>
      </c>
      <c r="AR1892" s="30">
        <f t="shared" ca="1" si="1166"/>
        <v>0.61133095048886898</v>
      </c>
      <c r="AS1892" s="30">
        <f t="shared" ca="1" si="1166"/>
        <v>2.0079941078511632E-2</v>
      </c>
      <c r="AT1892" s="30">
        <f>IF(Riskregister!$E$13="",0,COUNTIF(BN$4:BN$53,"&lt;"&amp;AR1892)*IF(AS1892&lt;0.5,Riskregister!$K$13+(Riskregister!$L$13-Riskregister!$K$13)*SQRT(AS1892/2),Riskregister!$L$13-(Riskregister!$L$13-Riskregister!$K$13)*SQRT((1-AS1892)/2)))</f>
        <v>0</v>
      </c>
      <c r="AU1892" s="30">
        <f t="shared" ca="1" si="1167"/>
        <v>0.96933088138107948</v>
      </c>
      <c r="AV1892" s="30">
        <f t="shared" ca="1" si="1167"/>
        <v>0.87324101851308911</v>
      </c>
      <c r="AW1892" s="30">
        <f>IF(Riskregister!$E$14="",0,COUNTIF(BO$4:BO$53,"&lt;"&amp;AU1892)*IF(AV1892&lt;0.5,Riskregister!$K$14+(Riskregister!$L$14-Riskregister!$K$14)*SQRT(AV1892/2),Riskregister!$L$14-(Riskregister!$L$14-Riskregister!$K$14)*SQRT((1-AV1892)/2)))</f>
        <v>0</v>
      </c>
      <c r="AX1892" s="30">
        <f t="shared" ca="1" si="1168"/>
        <v>0.76990142186925592</v>
      </c>
      <c r="AY1892" s="30">
        <f t="shared" ca="1" si="1168"/>
        <v>2.801329262673069E-3</v>
      </c>
      <c r="AZ1892" s="30">
        <f>IF(Riskregister!$E$15="",0,COUNTIF(BP$4:BP$53,"&lt;"&amp;AX1892)*IF(AY1892&lt;0.5,Riskregister!$K$15+(Riskregister!$L$15-Riskregister!$K$15)*SQRT(AY1892/2),Riskregister!$L$15-(Riskregister!$L$15-Riskregister!$K$15)*SQRT((1-AY1892)/2)))</f>
        <v>0</v>
      </c>
      <c r="BA1892" s="30">
        <f t="shared" ca="1" si="1169"/>
        <v>0.50917039982028656</v>
      </c>
      <c r="BB1892" s="30">
        <f t="shared" ca="1" si="1169"/>
        <v>0.76609490638687072</v>
      </c>
      <c r="BC1892" s="30">
        <f>IF(Riskregister!$E$16="",0,COUNTIF(BQ$4:BQ$53,"&lt;"&amp;BA1892)*IF(BB1892&lt;0.5,Riskregister!$K$16+(Riskregister!$L$16-Riskregister!$K$16)*SQRT(BB1892/2),Riskregister!$L$16-(Riskregister!$L$16-Riskregister!$K$16)*SQRT((1-BB1892)/2)))</f>
        <v>0</v>
      </c>
      <c r="BD1892" s="30">
        <f t="shared" ca="1" si="1145"/>
        <v>8139177.4722423796</v>
      </c>
    </row>
    <row r="1893" spans="20:56" x14ac:dyDescent="0.35">
      <c r="T1893" s="30">
        <f t="shared" ca="1" si="1158"/>
        <v>0.21752695080834694</v>
      </c>
      <c r="U1893" s="30">
        <f t="shared" ca="1" si="1158"/>
        <v>0.71032344288735916</v>
      </c>
      <c r="V1893" s="30">
        <f ca="1">IF(Riskregister!$E$5="",0,COUNTIF(BF$4:BF$53,"&lt;"&amp;T1893)*IF(U1893&lt;0.5,Riskregister!$K$5+(Riskregister!$L$5-Riskregister!$K$5)*SQRT(U1893/2),Riskregister!$L$5-(Riskregister!$L$5-Riskregister!$K$5)*SQRT((1-U1893)/2)))</f>
        <v>857481.37914761552</v>
      </c>
      <c r="W1893" s="30">
        <f t="shared" ca="1" si="1159"/>
        <v>0.26072768895960741</v>
      </c>
      <c r="X1893" s="30">
        <f t="shared" ca="1" si="1159"/>
        <v>0.78545748094157242</v>
      </c>
      <c r="Y1893" s="30">
        <f ca="1">IF(Riskregister!$E$6="",0,COUNTIF(BG$4:BG$53,"&lt;"&amp;W1893)*IF(X1893&lt;0.5,Riskregister!$K$6+(Riskregister!$L$6-Riskregister!$K$6)*SQRT(X1893/2),Riskregister!$L$6-(Riskregister!$L$6-Riskregister!$K$6)*SQRT((1-X1893)/2)))</f>
        <v>1410458.7538817553</v>
      </c>
      <c r="Z1893" s="30">
        <f t="shared" ca="1" si="1160"/>
        <v>0.85431946932268477</v>
      </c>
      <c r="AA1893" s="30">
        <f t="shared" ca="1" si="1160"/>
        <v>0.56710855198619559</v>
      </c>
      <c r="AB1893" s="30">
        <f ca="1">IF(Riskregister!$E$7="",0,COUNTIF(BH$4:BH$53,"&lt;"&amp;Z1893)*IF(AA1893&lt;0.5,Riskregister!$K$7+(Riskregister!$L$7-Riskregister!$K$7)*SQRT(AA1893/2),Riskregister!$L$7-(Riskregister!$L$7-Riskregister!$K$7)*SQRT((1-AA1893)/2)))</f>
        <v>2134502.5771232187</v>
      </c>
      <c r="AC1893" s="30">
        <f t="shared" ca="1" si="1161"/>
        <v>0.21595386160247054</v>
      </c>
      <c r="AD1893" s="30">
        <f t="shared" ca="1" si="1161"/>
        <v>0.91640706064170141</v>
      </c>
      <c r="AE1893" s="30">
        <f ca="1">IF(Riskregister!$E$8="",0,COUNTIF(BI$4:BI$53,"&lt;"&amp;AC1893)*IF(AD1893&lt;0.5,Riskregister!$K$8+(Riskregister!$L$8-Riskregister!$K$8)*SQRT(AD1893/2),Riskregister!$L$8-(Riskregister!$L$8-Riskregister!$K$8)*SQRT((1-AD1893)/2)))</f>
        <v>4039123.3090492785</v>
      </c>
      <c r="AF1893" s="30">
        <f t="shared" ca="1" si="1162"/>
        <v>0.79974652641491661</v>
      </c>
      <c r="AG1893" s="30">
        <f t="shared" ca="1" si="1162"/>
        <v>0.17904702087887359</v>
      </c>
      <c r="AH1893" s="30">
        <f>IF(Riskregister!$E$9="",0,COUNTIF(BJ$4:BJ$53,"&lt;"&amp;AF1893)*IF(AG1893&lt;0.5,Riskregister!$K$9+(Riskregister!$L$9-Riskregister!$K$9)*SQRT(AG1893/2),Riskregister!$L$9-(Riskregister!$L$9-Riskregister!$K$9)*SQRT((1-AG1893)/2)))</f>
        <v>0</v>
      </c>
      <c r="AI1893" s="30">
        <f t="shared" ca="1" si="1163"/>
        <v>0.53091831922065824</v>
      </c>
      <c r="AJ1893" s="30">
        <f t="shared" ca="1" si="1163"/>
        <v>0.6122927010542929</v>
      </c>
      <c r="AK1893" s="30">
        <f>IF(Riskregister!$E$10="",0,COUNTIF(BK$4:BK$53,"&lt;"&amp;AI1893)*IF(AJ1893&lt;0.5,Riskregister!$K$10+(Riskregister!$L$10-Riskregister!$K$10)*SQRT(AJ1893/2),Riskregister!$L$10-(Riskregister!$L$10-Riskregister!$K$10)*SQRT((1-AJ1893)/2)))</f>
        <v>0</v>
      </c>
      <c r="AL1893" s="30">
        <f t="shared" ca="1" si="1164"/>
        <v>0.93891466915435151</v>
      </c>
      <c r="AM1893" s="30">
        <f t="shared" ca="1" si="1164"/>
        <v>0.98366123820366413</v>
      </c>
      <c r="AN1893" s="30">
        <f>IF(Riskregister!$E$11="",0,COUNTIF(BL$4:BL$53,"&lt;"&amp;AL1893)*IF(AM1893&lt;0.5,Riskregister!$K$11+(Riskregister!$L$11-Riskregister!$K$11)*SQRT(AM1893/2),Riskregister!$L$11-(Riskregister!$L$11-Riskregister!$K$11)*SQRT((1-AM1893)/2)))</f>
        <v>0</v>
      </c>
      <c r="AO1893" s="30">
        <f t="shared" ca="1" si="1165"/>
        <v>0.15876709761512209</v>
      </c>
      <c r="AP1893" s="30">
        <f t="shared" ca="1" si="1165"/>
        <v>0.56875458066649376</v>
      </c>
      <c r="AQ1893" s="30">
        <f>IF(Riskregister!$E$12="",0,COUNTIF(BM$4:BM$53,"&lt;"&amp;AO1893)*IF(AP1893&lt;0.5,Riskregister!$K$12+(Riskregister!$L$12-Riskregister!$K$12)*SQRT(AP1893/2),Riskregister!$L$12-(Riskregister!$L$12-Riskregister!$K$12)*SQRT((1-AP1893)/2)))</f>
        <v>0</v>
      </c>
      <c r="AR1893" s="30">
        <f t="shared" ca="1" si="1166"/>
        <v>0.56008063939636765</v>
      </c>
      <c r="AS1893" s="30">
        <f t="shared" ca="1" si="1166"/>
        <v>0.86225604052267746</v>
      </c>
      <c r="AT1893" s="30">
        <f>IF(Riskregister!$E$13="",0,COUNTIF(BN$4:BN$53,"&lt;"&amp;AR1893)*IF(AS1893&lt;0.5,Riskregister!$K$13+(Riskregister!$L$13-Riskregister!$K$13)*SQRT(AS1893/2),Riskregister!$L$13-(Riskregister!$L$13-Riskregister!$K$13)*SQRT((1-AS1893)/2)))</f>
        <v>0</v>
      </c>
      <c r="AU1893" s="30">
        <f t="shared" ca="1" si="1167"/>
        <v>0.13223666319654448</v>
      </c>
      <c r="AV1893" s="30">
        <f t="shared" ca="1" si="1167"/>
        <v>0.19833724701385647</v>
      </c>
      <c r="AW1893" s="30">
        <f>IF(Riskregister!$E$14="",0,COUNTIF(BO$4:BO$53,"&lt;"&amp;AU1893)*IF(AV1893&lt;0.5,Riskregister!$K$14+(Riskregister!$L$14-Riskregister!$K$14)*SQRT(AV1893/2),Riskregister!$L$14-(Riskregister!$L$14-Riskregister!$K$14)*SQRT((1-AV1893)/2)))</f>
        <v>0</v>
      </c>
      <c r="AX1893" s="30">
        <f t="shared" ca="1" si="1168"/>
        <v>0.78627422048726014</v>
      </c>
      <c r="AY1893" s="30">
        <f t="shared" ca="1" si="1168"/>
        <v>0.1062357732658038</v>
      </c>
      <c r="AZ1893" s="30">
        <f>IF(Riskregister!$E$15="",0,COUNTIF(BP$4:BP$53,"&lt;"&amp;AX1893)*IF(AY1893&lt;0.5,Riskregister!$K$15+(Riskregister!$L$15-Riskregister!$K$15)*SQRT(AY1893/2),Riskregister!$L$15-(Riskregister!$L$15-Riskregister!$K$15)*SQRT((1-AY1893)/2)))</f>
        <v>0</v>
      </c>
      <c r="BA1893" s="30">
        <f t="shared" ca="1" si="1169"/>
        <v>4.1130266143793337E-2</v>
      </c>
      <c r="BB1893" s="30">
        <f t="shared" ca="1" si="1169"/>
        <v>0.93031409573691903</v>
      </c>
      <c r="BC1893" s="30">
        <f>IF(Riskregister!$E$16="",0,COUNTIF(BQ$4:BQ$53,"&lt;"&amp;BA1893)*IF(BB1893&lt;0.5,Riskregister!$K$16+(Riskregister!$L$16-Riskregister!$K$16)*SQRT(BB1893/2),Riskregister!$L$16-(Riskregister!$L$16-Riskregister!$K$16)*SQRT((1-BB1893)/2)))</f>
        <v>0</v>
      </c>
      <c r="BD1893" s="30">
        <f t="shared" ca="1" si="1145"/>
        <v>8441566.0192018673</v>
      </c>
    </row>
    <row r="1894" spans="20:56" x14ac:dyDescent="0.35">
      <c r="T1894" s="30">
        <f t="shared" ca="1" si="1158"/>
        <v>0.69458403485038578</v>
      </c>
      <c r="U1894" s="30">
        <f t="shared" ca="1" si="1158"/>
        <v>0.97379625590426722</v>
      </c>
      <c r="V1894" s="30">
        <f ca="1">IF(Riskregister!$E$5="",0,COUNTIF(BF$4:BF$53,"&lt;"&amp;T1894)*IF(U1894&lt;0.5,Riskregister!$K$5+(Riskregister!$L$5-Riskregister!$K$5)*SQRT(U1894/2),Riskregister!$L$5-(Riskregister!$L$5-Riskregister!$K$5)*SQRT((1-U1894)/2)))</f>
        <v>2193965.8634228613</v>
      </c>
      <c r="W1894" s="30">
        <f t="shared" ca="1" si="1159"/>
        <v>0.19553021630311751</v>
      </c>
      <c r="X1894" s="30">
        <f t="shared" ca="1" si="1159"/>
        <v>0.56696730509705029</v>
      </c>
      <c r="Y1894" s="30">
        <f ca="1">IF(Riskregister!$E$6="",0,COUNTIF(BG$4:BG$53,"&lt;"&amp;W1894)*IF(X1894&lt;0.5,Riskregister!$K$6+(Riskregister!$L$6-Riskregister!$K$6)*SQRT(X1894/2),Riskregister!$L$6-(Riskregister!$L$6-Riskregister!$K$6)*SQRT((1-X1894)/2)))</f>
        <v>1162436.2915319344</v>
      </c>
      <c r="Z1894" s="30">
        <f t="shared" ca="1" si="1160"/>
        <v>0.98105838927218736</v>
      </c>
      <c r="AA1894" s="30">
        <f t="shared" ca="1" si="1160"/>
        <v>0.34371420838482647</v>
      </c>
      <c r="AB1894" s="30">
        <f ca="1">IF(Riskregister!$E$7="",0,COUNTIF(BH$4:BH$53,"&lt;"&amp;Z1894)*IF(AA1894&lt;0.5,Riskregister!$K$7+(Riskregister!$L$7-Riskregister!$K$7)*SQRT(AA1894/2),Riskregister!$L$7-(Riskregister!$L$7-Riskregister!$K$7)*SQRT((1-AA1894)/2)))</f>
        <v>2341137.3633215069</v>
      </c>
      <c r="AC1894" s="30">
        <f t="shared" ca="1" si="1161"/>
        <v>7.3453512130180032E-2</v>
      </c>
      <c r="AD1894" s="30">
        <f t="shared" ca="1" si="1161"/>
        <v>0.77066860774000567</v>
      </c>
      <c r="AE1894" s="30">
        <f ca="1">IF(Riskregister!$E$8="",0,COUNTIF(BI$4:BI$53,"&lt;"&amp;AC1894)*IF(AD1894&lt;0.5,Riskregister!$K$8+(Riskregister!$L$8-Riskregister!$K$8)*SQRT(AD1894/2),Riskregister!$L$8-(Riskregister!$L$8-Riskregister!$K$8)*SQRT((1-AD1894)/2)))</f>
        <v>3408470.7896140777</v>
      </c>
      <c r="AF1894" s="30">
        <f t="shared" ca="1" si="1162"/>
        <v>0.66504087380489774</v>
      </c>
      <c r="AG1894" s="30">
        <f t="shared" ca="1" si="1162"/>
        <v>3.6248571641003036E-2</v>
      </c>
      <c r="AH1894" s="30">
        <f>IF(Riskregister!$E$9="",0,COUNTIF(BJ$4:BJ$53,"&lt;"&amp;AF1894)*IF(AG1894&lt;0.5,Riskregister!$K$9+(Riskregister!$L$9-Riskregister!$K$9)*SQRT(AG1894/2),Riskregister!$L$9-(Riskregister!$L$9-Riskregister!$K$9)*SQRT((1-AG1894)/2)))</f>
        <v>0</v>
      </c>
      <c r="AI1894" s="30">
        <f t="shared" ca="1" si="1163"/>
        <v>0.20492909749897803</v>
      </c>
      <c r="AJ1894" s="30">
        <f t="shared" ca="1" si="1163"/>
        <v>0.4695325138987767</v>
      </c>
      <c r="AK1894" s="30">
        <f>IF(Riskregister!$E$10="",0,COUNTIF(BK$4:BK$53,"&lt;"&amp;AI1894)*IF(AJ1894&lt;0.5,Riskregister!$K$10+(Riskregister!$L$10-Riskregister!$K$10)*SQRT(AJ1894/2),Riskregister!$L$10-(Riskregister!$L$10-Riskregister!$K$10)*SQRT((1-AJ1894)/2)))</f>
        <v>0</v>
      </c>
      <c r="AL1894" s="30">
        <f t="shared" ca="1" si="1164"/>
        <v>0.89693159036916048</v>
      </c>
      <c r="AM1894" s="30">
        <f t="shared" ca="1" si="1164"/>
        <v>1.2555812581361958E-2</v>
      </c>
      <c r="AN1894" s="30">
        <f>IF(Riskregister!$E$11="",0,COUNTIF(BL$4:BL$53,"&lt;"&amp;AL1894)*IF(AM1894&lt;0.5,Riskregister!$K$11+(Riskregister!$L$11-Riskregister!$K$11)*SQRT(AM1894/2),Riskregister!$L$11-(Riskregister!$L$11-Riskregister!$K$11)*SQRT((1-AM1894)/2)))</f>
        <v>0</v>
      </c>
      <c r="AO1894" s="30">
        <f t="shared" ca="1" si="1165"/>
        <v>0.26809284253337085</v>
      </c>
      <c r="AP1894" s="30">
        <f t="shared" ca="1" si="1165"/>
        <v>0.47697593569338848</v>
      </c>
      <c r="AQ1894" s="30">
        <f>IF(Riskregister!$E$12="",0,COUNTIF(BM$4:BM$53,"&lt;"&amp;AO1894)*IF(AP1894&lt;0.5,Riskregister!$K$12+(Riskregister!$L$12-Riskregister!$K$12)*SQRT(AP1894/2),Riskregister!$L$12-(Riskregister!$L$12-Riskregister!$K$12)*SQRT((1-AP1894)/2)))</f>
        <v>0</v>
      </c>
      <c r="AR1894" s="30">
        <f t="shared" ca="1" si="1166"/>
        <v>0.30747067872279499</v>
      </c>
      <c r="AS1894" s="30">
        <f t="shared" ca="1" si="1166"/>
        <v>0.15899833595601409</v>
      </c>
      <c r="AT1894" s="30">
        <f>IF(Riskregister!$E$13="",0,COUNTIF(BN$4:BN$53,"&lt;"&amp;AR1894)*IF(AS1894&lt;0.5,Riskregister!$K$13+(Riskregister!$L$13-Riskregister!$K$13)*SQRT(AS1894/2),Riskregister!$L$13-(Riskregister!$L$13-Riskregister!$K$13)*SQRT((1-AS1894)/2)))</f>
        <v>0</v>
      </c>
      <c r="AU1894" s="30">
        <f t="shared" ca="1" si="1167"/>
        <v>2.6107173207129519E-2</v>
      </c>
      <c r="AV1894" s="30">
        <f t="shared" ca="1" si="1167"/>
        <v>0.45280555176326676</v>
      </c>
      <c r="AW1894" s="30">
        <f>IF(Riskregister!$E$14="",0,COUNTIF(BO$4:BO$53,"&lt;"&amp;AU1894)*IF(AV1894&lt;0.5,Riskregister!$K$14+(Riskregister!$L$14-Riskregister!$K$14)*SQRT(AV1894/2),Riskregister!$L$14-(Riskregister!$L$14-Riskregister!$K$14)*SQRT((1-AV1894)/2)))</f>
        <v>0</v>
      </c>
      <c r="AX1894" s="30">
        <f t="shared" ca="1" si="1168"/>
        <v>0.91868352165356326</v>
      </c>
      <c r="AY1894" s="30">
        <f t="shared" ca="1" si="1168"/>
        <v>0.40576230692461013</v>
      </c>
      <c r="AZ1894" s="30">
        <f>IF(Riskregister!$E$15="",0,COUNTIF(BP$4:BP$53,"&lt;"&amp;AX1894)*IF(AY1894&lt;0.5,Riskregister!$K$15+(Riskregister!$L$15-Riskregister!$K$15)*SQRT(AY1894/2),Riskregister!$L$15-(Riskregister!$L$15-Riskregister!$K$15)*SQRT((1-AY1894)/2)))</f>
        <v>0</v>
      </c>
      <c r="BA1894" s="30">
        <f t="shared" ca="1" si="1169"/>
        <v>9.3032471743348832E-2</v>
      </c>
      <c r="BB1894" s="30">
        <f t="shared" ca="1" si="1169"/>
        <v>0.90494507467298257</v>
      </c>
      <c r="BC1894" s="30">
        <f>IF(Riskregister!$E$16="",0,COUNTIF(BQ$4:BQ$53,"&lt;"&amp;BA1894)*IF(BB1894&lt;0.5,Riskregister!$K$16+(Riskregister!$L$16-Riskregister!$K$16)*SQRT(BB1894/2),Riskregister!$L$16-(Riskregister!$L$16-Riskregister!$K$16)*SQRT((1-BB1894)/2)))</f>
        <v>0</v>
      </c>
      <c r="BD1894" s="30">
        <f t="shared" ca="1" si="1145"/>
        <v>9106010.3078903798</v>
      </c>
    </row>
    <row r="1895" spans="20:56" x14ac:dyDescent="0.35">
      <c r="T1895" s="30">
        <f t="shared" ca="1" si="1158"/>
        <v>0.30528217572818828</v>
      </c>
      <c r="U1895" s="30">
        <f t="shared" ca="1" si="1158"/>
        <v>0.9530908338196642</v>
      </c>
      <c r="V1895" s="30">
        <f ca="1">IF(Riskregister!$E$5="",0,COUNTIF(BF$4:BF$53,"&lt;"&amp;T1895)*IF(U1895&lt;0.5,Riskregister!$K$5+(Riskregister!$L$5-Riskregister!$K$5)*SQRT(U1895/2),Riskregister!$L$5-(Riskregister!$L$5-Riskregister!$K$5)*SQRT((1-U1895)/2)))</f>
        <v>1593248.9959351323</v>
      </c>
      <c r="W1895" s="30">
        <f t="shared" ca="1" si="1159"/>
        <v>0.99742302663735061</v>
      </c>
      <c r="X1895" s="30">
        <f t="shared" ca="1" si="1159"/>
        <v>1.5143805278951872E-2</v>
      </c>
      <c r="Y1895" s="30">
        <f ca="1">IF(Riskregister!$E$6="",0,COUNTIF(BG$4:BG$53,"&lt;"&amp;W1895)*IF(X1895&lt;0.5,Riskregister!$K$6+(Riskregister!$L$6-Riskregister!$K$6)*SQRT(X1895/2),Riskregister!$L$6-(Riskregister!$L$6-Riskregister!$K$6)*SQRT((1-X1895)/2)))</f>
        <v>2496410.170986752</v>
      </c>
      <c r="Z1895" s="30">
        <f t="shared" ca="1" si="1160"/>
        <v>9.2359097597887851E-2</v>
      </c>
      <c r="AA1895" s="30">
        <f t="shared" ca="1" si="1160"/>
        <v>0.74063610712018291</v>
      </c>
      <c r="AB1895" s="30">
        <f ca="1">IF(Riskregister!$E$7="",0,COUNTIF(BH$4:BH$53,"&lt;"&amp;Z1895)*IF(AA1895&lt;0.5,Riskregister!$K$7+(Riskregister!$L$7-Riskregister!$K$7)*SQRT(AA1895/2),Riskregister!$L$7-(Riskregister!$L$7-Riskregister!$K$7)*SQRT((1-AA1895)/2)))</f>
        <v>821880.51366003486</v>
      </c>
      <c r="AC1895" s="30">
        <f t="shared" ca="1" si="1161"/>
        <v>0.92261682197327954</v>
      </c>
      <c r="AD1895" s="30">
        <f t="shared" ca="1" si="1161"/>
        <v>0.42497289708170849</v>
      </c>
      <c r="AE1895" s="30">
        <f ca="1">IF(Riskregister!$E$8="",0,COUNTIF(BI$4:BI$53,"&lt;"&amp;AC1895)*IF(AD1895&lt;0.5,Riskregister!$K$8+(Riskregister!$L$8-Riskregister!$K$8)*SQRT(AD1895/2),Riskregister!$L$8-(Riskregister!$L$8-Riskregister!$K$8)*SQRT((1-AD1895)/2)))</f>
        <v>12332619.314214211</v>
      </c>
      <c r="AF1895" s="30">
        <f t="shared" ca="1" si="1162"/>
        <v>0.94344673854849859</v>
      </c>
      <c r="AG1895" s="30">
        <f t="shared" ca="1" si="1162"/>
        <v>0.74554761600195596</v>
      </c>
      <c r="AH1895" s="30">
        <f>IF(Riskregister!$E$9="",0,COUNTIF(BJ$4:BJ$53,"&lt;"&amp;AF1895)*IF(AG1895&lt;0.5,Riskregister!$K$9+(Riskregister!$L$9-Riskregister!$K$9)*SQRT(AG1895/2),Riskregister!$L$9-(Riskregister!$L$9-Riskregister!$K$9)*SQRT((1-AG1895)/2)))</f>
        <v>0</v>
      </c>
      <c r="AI1895" s="30">
        <f t="shared" ca="1" si="1163"/>
        <v>0.32973815119432204</v>
      </c>
      <c r="AJ1895" s="30">
        <f t="shared" ca="1" si="1163"/>
        <v>0.61486220238321254</v>
      </c>
      <c r="AK1895" s="30">
        <f>IF(Riskregister!$E$10="",0,COUNTIF(BK$4:BK$53,"&lt;"&amp;AI1895)*IF(AJ1895&lt;0.5,Riskregister!$K$10+(Riskregister!$L$10-Riskregister!$K$10)*SQRT(AJ1895/2),Riskregister!$L$10-(Riskregister!$L$10-Riskregister!$K$10)*SQRT((1-AJ1895)/2)))</f>
        <v>0</v>
      </c>
      <c r="AL1895" s="30">
        <f t="shared" ca="1" si="1164"/>
        <v>0.81734181994832689</v>
      </c>
      <c r="AM1895" s="30">
        <f t="shared" ca="1" si="1164"/>
        <v>0.24316901529584511</v>
      </c>
      <c r="AN1895" s="30">
        <f>IF(Riskregister!$E$11="",0,COUNTIF(BL$4:BL$53,"&lt;"&amp;AL1895)*IF(AM1895&lt;0.5,Riskregister!$K$11+(Riskregister!$L$11-Riskregister!$K$11)*SQRT(AM1895/2),Riskregister!$L$11-(Riskregister!$L$11-Riskregister!$K$11)*SQRT((1-AM1895)/2)))</f>
        <v>0</v>
      </c>
      <c r="AO1895" s="30">
        <f t="shared" ca="1" si="1165"/>
        <v>0.71841649131951946</v>
      </c>
      <c r="AP1895" s="30">
        <f t="shared" ca="1" si="1165"/>
        <v>7.365207188460543E-2</v>
      </c>
      <c r="AQ1895" s="30">
        <f>IF(Riskregister!$E$12="",0,COUNTIF(BM$4:BM$53,"&lt;"&amp;AO1895)*IF(AP1895&lt;0.5,Riskregister!$K$12+(Riskregister!$L$12-Riskregister!$K$12)*SQRT(AP1895/2),Riskregister!$L$12-(Riskregister!$L$12-Riskregister!$K$12)*SQRT((1-AP1895)/2)))</f>
        <v>0</v>
      </c>
      <c r="AR1895" s="30">
        <f t="shared" ca="1" si="1166"/>
        <v>7.5488966983815242E-2</v>
      </c>
      <c r="AS1895" s="30">
        <f t="shared" ca="1" si="1166"/>
        <v>0.58837057268701642</v>
      </c>
      <c r="AT1895" s="30">
        <f>IF(Riskregister!$E$13="",0,COUNTIF(BN$4:BN$53,"&lt;"&amp;AR1895)*IF(AS1895&lt;0.5,Riskregister!$K$13+(Riskregister!$L$13-Riskregister!$K$13)*SQRT(AS1895/2),Riskregister!$L$13-(Riskregister!$L$13-Riskregister!$K$13)*SQRT((1-AS1895)/2)))</f>
        <v>0</v>
      </c>
      <c r="AU1895" s="30">
        <f t="shared" ca="1" si="1167"/>
        <v>0.73366663671861854</v>
      </c>
      <c r="AV1895" s="30">
        <f t="shared" ca="1" si="1167"/>
        <v>1.8227860099093718E-2</v>
      </c>
      <c r="AW1895" s="30">
        <f>IF(Riskregister!$E$14="",0,COUNTIF(BO$4:BO$53,"&lt;"&amp;AU1895)*IF(AV1895&lt;0.5,Riskregister!$K$14+(Riskregister!$L$14-Riskregister!$K$14)*SQRT(AV1895/2),Riskregister!$L$14-(Riskregister!$L$14-Riskregister!$K$14)*SQRT((1-AV1895)/2)))</f>
        <v>0</v>
      </c>
      <c r="AX1895" s="30">
        <f t="shared" ca="1" si="1168"/>
        <v>0.38957528226796156</v>
      </c>
      <c r="AY1895" s="30">
        <f t="shared" ca="1" si="1168"/>
        <v>0.69141927148174798</v>
      </c>
      <c r="AZ1895" s="30">
        <f>IF(Riskregister!$E$15="",0,COUNTIF(BP$4:BP$53,"&lt;"&amp;AX1895)*IF(AY1895&lt;0.5,Riskregister!$K$15+(Riskregister!$L$15-Riskregister!$K$15)*SQRT(AY1895/2),Riskregister!$L$15-(Riskregister!$L$15-Riskregister!$K$15)*SQRT((1-AY1895)/2)))</f>
        <v>0</v>
      </c>
      <c r="BA1895" s="30">
        <f t="shared" ca="1" si="1169"/>
        <v>0.88317526369689336</v>
      </c>
      <c r="BB1895" s="30">
        <f t="shared" ca="1" si="1169"/>
        <v>0.62580915665381498</v>
      </c>
      <c r="BC1895" s="30">
        <f>IF(Riskregister!$E$16="",0,COUNTIF(BQ$4:BQ$53,"&lt;"&amp;BA1895)*IF(BB1895&lt;0.5,Riskregister!$K$16+(Riskregister!$L$16-Riskregister!$K$16)*SQRT(BB1895/2),Riskregister!$L$16-(Riskregister!$L$16-Riskregister!$K$16)*SQRT((1-BB1895)/2)))</f>
        <v>0</v>
      </c>
      <c r="BD1895" s="30">
        <f t="shared" ca="1" si="1145"/>
        <v>17244158.994796131</v>
      </c>
    </row>
    <row r="1896" spans="20:56" x14ac:dyDescent="0.35">
      <c r="T1896" s="30">
        <f t="shared" ca="1" si="1158"/>
        <v>0.80378809974710486</v>
      </c>
      <c r="U1896" s="30">
        <f t="shared" ca="1" si="1158"/>
        <v>0.521999926091823</v>
      </c>
      <c r="V1896" s="30">
        <f ca="1">IF(Riskregister!$E$5="",0,COUNTIF(BF$4:BF$53,"&lt;"&amp;T1896)*IF(U1896&lt;0.5,Riskregister!$K$5+(Riskregister!$L$5-Riskregister!$K$5)*SQRT(U1896/2),Riskregister!$L$5-(Riskregister!$L$5-Riskregister!$K$5)*SQRT((1-U1896)/2)))</f>
        <v>1900028.3244191813</v>
      </c>
      <c r="W1896" s="30">
        <f t="shared" ca="1" si="1159"/>
        <v>0.27997651721615502</v>
      </c>
      <c r="X1896" s="30">
        <f t="shared" ca="1" si="1159"/>
        <v>0.94865090084951087</v>
      </c>
      <c r="Y1896" s="30">
        <f ca="1">IF(Riskregister!$E$6="",0,COUNTIF(BG$4:BG$53,"&lt;"&amp;W1896)*IF(X1896&lt;0.5,Riskregister!$K$6+(Riskregister!$L$6-Riskregister!$K$6)*SQRT(X1896/2),Riskregister!$L$6-(Riskregister!$L$6-Riskregister!$K$6)*SQRT((1-X1896)/2)))</f>
        <v>1711580.9634857776</v>
      </c>
      <c r="Z1896" s="30">
        <f t="shared" ca="1" si="1160"/>
        <v>0.17265638039075115</v>
      </c>
      <c r="AA1896" s="30">
        <f t="shared" ca="1" si="1160"/>
        <v>0.98892542448017007</v>
      </c>
      <c r="AB1896" s="30">
        <f ca="1">IF(Riskregister!$E$7="",0,COUNTIF(BH$4:BH$53,"&lt;"&amp;Z1896)*IF(AA1896&lt;0.5,Riskregister!$K$7+(Riskregister!$L$7-Riskregister!$K$7)*SQRT(AA1896/2),Riskregister!$L$7-(Riskregister!$L$7-Riskregister!$K$7)*SQRT((1-AA1896)/2)))</f>
        <v>1495821.8640527998</v>
      </c>
      <c r="AC1896" s="30">
        <f t="shared" ca="1" si="1161"/>
        <v>0.55878625189528275</v>
      </c>
      <c r="AD1896" s="30">
        <f t="shared" ca="1" si="1161"/>
        <v>0.34174188310077114</v>
      </c>
      <c r="AE1896" s="30">
        <f ca="1">IF(Riskregister!$E$8="",0,COUNTIF(BI$4:BI$53,"&lt;"&amp;AC1896)*IF(AD1896&lt;0.5,Riskregister!$K$8+(Riskregister!$L$8-Riskregister!$K$8)*SQRT(AD1896/2),Riskregister!$L$8-(Riskregister!$L$8-Riskregister!$K$8)*SQRT((1-AD1896)/2)))</f>
        <v>6728451.9290830689</v>
      </c>
      <c r="AF1896" s="30">
        <f t="shared" ca="1" si="1162"/>
        <v>0.8418288820401969</v>
      </c>
      <c r="AG1896" s="30">
        <f t="shared" ca="1" si="1162"/>
        <v>0.24740452562464954</v>
      </c>
      <c r="AH1896" s="30">
        <f>IF(Riskregister!$E$9="",0,COUNTIF(BJ$4:BJ$53,"&lt;"&amp;AF1896)*IF(AG1896&lt;0.5,Riskregister!$K$9+(Riskregister!$L$9-Riskregister!$K$9)*SQRT(AG1896/2),Riskregister!$L$9-(Riskregister!$L$9-Riskregister!$K$9)*SQRT((1-AG1896)/2)))</f>
        <v>0</v>
      </c>
      <c r="AI1896" s="30">
        <f t="shared" ca="1" si="1163"/>
        <v>0.68884871936200609</v>
      </c>
      <c r="AJ1896" s="30">
        <f t="shared" ca="1" si="1163"/>
        <v>0.24079698619899625</v>
      </c>
      <c r="AK1896" s="30">
        <f>IF(Riskregister!$E$10="",0,COUNTIF(BK$4:BK$53,"&lt;"&amp;AI1896)*IF(AJ1896&lt;0.5,Riskregister!$K$10+(Riskregister!$L$10-Riskregister!$K$10)*SQRT(AJ1896/2),Riskregister!$L$10-(Riskregister!$L$10-Riskregister!$K$10)*SQRT((1-AJ1896)/2)))</f>
        <v>0</v>
      </c>
      <c r="AL1896" s="30">
        <f t="shared" ca="1" si="1164"/>
        <v>0.41679604794985015</v>
      </c>
      <c r="AM1896" s="30">
        <f t="shared" ca="1" si="1164"/>
        <v>1.0465593709504839E-2</v>
      </c>
      <c r="AN1896" s="30">
        <f>IF(Riskregister!$E$11="",0,COUNTIF(BL$4:BL$53,"&lt;"&amp;AL1896)*IF(AM1896&lt;0.5,Riskregister!$K$11+(Riskregister!$L$11-Riskregister!$K$11)*SQRT(AM1896/2),Riskregister!$L$11-(Riskregister!$L$11-Riskregister!$K$11)*SQRT((1-AM1896)/2)))</f>
        <v>0</v>
      </c>
      <c r="AO1896" s="30">
        <f t="shared" ca="1" si="1165"/>
        <v>0.93045723761706767</v>
      </c>
      <c r="AP1896" s="30">
        <f t="shared" ca="1" si="1165"/>
        <v>1.7056309313954188E-2</v>
      </c>
      <c r="AQ1896" s="30">
        <f>IF(Riskregister!$E$12="",0,COUNTIF(BM$4:BM$53,"&lt;"&amp;AO1896)*IF(AP1896&lt;0.5,Riskregister!$K$12+(Riskregister!$L$12-Riskregister!$K$12)*SQRT(AP1896/2),Riskregister!$L$12-(Riskregister!$L$12-Riskregister!$K$12)*SQRT((1-AP1896)/2)))</f>
        <v>0</v>
      </c>
      <c r="AR1896" s="30">
        <f t="shared" ca="1" si="1166"/>
        <v>0.57739146403173591</v>
      </c>
      <c r="AS1896" s="30">
        <f t="shared" ca="1" si="1166"/>
        <v>0.36513094203045082</v>
      </c>
      <c r="AT1896" s="30">
        <f>IF(Riskregister!$E$13="",0,COUNTIF(BN$4:BN$53,"&lt;"&amp;AR1896)*IF(AS1896&lt;0.5,Riskregister!$K$13+(Riskregister!$L$13-Riskregister!$K$13)*SQRT(AS1896/2),Riskregister!$L$13-(Riskregister!$L$13-Riskregister!$K$13)*SQRT((1-AS1896)/2)))</f>
        <v>0</v>
      </c>
      <c r="AU1896" s="30">
        <f t="shared" ca="1" si="1167"/>
        <v>0.50557265433189136</v>
      </c>
      <c r="AV1896" s="30">
        <f t="shared" ca="1" si="1167"/>
        <v>0.63464105604997911</v>
      </c>
      <c r="AW1896" s="30">
        <f>IF(Riskregister!$E$14="",0,COUNTIF(BO$4:BO$53,"&lt;"&amp;AU1896)*IF(AV1896&lt;0.5,Riskregister!$K$14+(Riskregister!$L$14-Riskregister!$K$14)*SQRT(AV1896/2),Riskregister!$L$14-(Riskregister!$L$14-Riskregister!$K$14)*SQRT((1-AV1896)/2)))</f>
        <v>0</v>
      </c>
      <c r="AX1896" s="30">
        <f t="shared" ca="1" si="1168"/>
        <v>0.28755570576783485</v>
      </c>
      <c r="AY1896" s="30">
        <f t="shared" ca="1" si="1168"/>
        <v>0.70883560890173003</v>
      </c>
      <c r="AZ1896" s="30">
        <f>IF(Riskregister!$E$15="",0,COUNTIF(BP$4:BP$53,"&lt;"&amp;AX1896)*IF(AY1896&lt;0.5,Riskregister!$K$15+(Riskregister!$L$15-Riskregister!$K$15)*SQRT(AY1896/2),Riskregister!$L$15-(Riskregister!$L$15-Riskregister!$K$15)*SQRT((1-AY1896)/2)))</f>
        <v>0</v>
      </c>
      <c r="BA1896" s="30">
        <f t="shared" ca="1" si="1169"/>
        <v>0.36660613714026957</v>
      </c>
      <c r="BB1896" s="30">
        <f t="shared" ca="1" si="1169"/>
        <v>0.37773844397872791</v>
      </c>
      <c r="BC1896" s="30">
        <f>IF(Riskregister!$E$16="",0,COUNTIF(BQ$4:BQ$53,"&lt;"&amp;BA1896)*IF(BB1896&lt;0.5,Riskregister!$K$16+(Riskregister!$L$16-Riskregister!$K$16)*SQRT(BB1896/2),Riskregister!$L$16-(Riskregister!$L$16-Riskregister!$K$16)*SQRT((1-BB1896)/2)))</f>
        <v>0</v>
      </c>
      <c r="BD1896" s="30">
        <f t="shared" ca="1" si="1145"/>
        <v>11835883.081040828</v>
      </c>
    </row>
    <row r="1897" spans="20:56" x14ac:dyDescent="0.35">
      <c r="T1897" s="30">
        <f t="shared" ca="1" si="1158"/>
        <v>0.93729104150803921</v>
      </c>
      <c r="U1897" s="30">
        <f t="shared" ca="1" si="1158"/>
        <v>0.39087881241530298</v>
      </c>
      <c r="V1897" s="30">
        <f ca="1">IF(Riskregister!$E$5="",0,COUNTIF(BF$4:BF$53,"&lt;"&amp;T1897)*IF(U1897&lt;0.5,Riskregister!$K$5+(Riskregister!$L$5-Riskregister!$K$5)*SQRT(U1897/2),Riskregister!$L$5-(Riskregister!$L$5-Riskregister!$K$5)*SQRT((1-U1897)/2)))</f>
        <v>2442568.6726676794</v>
      </c>
      <c r="W1897" s="30">
        <f t="shared" ca="1" si="1159"/>
        <v>0.86998269969828212</v>
      </c>
      <c r="X1897" s="30">
        <f t="shared" ca="1" si="1159"/>
        <v>0.36733980286660128</v>
      </c>
      <c r="Y1897" s="30">
        <f ca="1">IF(Riskregister!$E$6="",0,COUNTIF(BG$4:BG$53,"&lt;"&amp;W1897)*IF(X1897&lt;0.5,Riskregister!$K$6+(Riskregister!$L$6-Riskregister!$K$6)*SQRT(X1897/2),Riskregister!$L$6-(Riskregister!$L$6-Riskregister!$K$6)*SQRT((1-X1897)/2)))</f>
        <v>2914263.2360634878</v>
      </c>
      <c r="Z1897" s="30">
        <f t="shared" ca="1" si="1160"/>
        <v>0.80187261151032141</v>
      </c>
      <c r="AA1897" s="30">
        <f t="shared" ca="1" si="1160"/>
        <v>0.88434791008698865</v>
      </c>
      <c r="AB1897" s="30">
        <f ca="1">IF(Riskregister!$E$7="",0,COUNTIF(BH$4:BH$53,"&lt;"&amp;Z1897)*IF(AA1897&lt;0.5,Riskregister!$K$7+(Riskregister!$L$7-Riskregister!$K$7)*SQRT(AA1897/2),Riskregister!$L$7-(Riskregister!$L$7-Riskregister!$K$7)*SQRT((1-AA1897)/2)))</f>
        <v>2526682.6955595124</v>
      </c>
      <c r="AC1897" s="30">
        <f t="shared" ca="1" si="1161"/>
        <v>0.6430794633985949</v>
      </c>
      <c r="AD1897" s="30">
        <f t="shared" ca="1" si="1161"/>
        <v>0.7406306110370634</v>
      </c>
      <c r="AE1897" s="30">
        <f ca="1">IF(Riskregister!$E$8="",0,COUNTIF(BI$4:BI$53,"&lt;"&amp;AC1897)*IF(AD1897&lt;0.5,Riskregister!$K$8+(Riskregister!$L$8-Riskregister!$K$8)*SQRT(AD1897/2),Riskregister!$L$8-(Riskregister!$L$8-Riskregister!$K$8)*SQRT((1-AD1897)/2)))</f>
        <v>9922341.6706260443</v>
      </c>
      <c r="AF1897" s="30">
        <f t="shared" ca="1" si="1162"/>
        <v>8.1627037587567841E-2</v>
      </c>
      <c r="AG1897" s="30">
        <f t="shared" ca="1" si="1162"/>
        <v>0.31343252529095478</v>
      </c>
      <c r="AH1897" s="30">
        <f>IF(Riskregister!$E$9="",0,COUNTIF(BJ$4:BJ$53,"&lt;"&amp;AF1897)*IF(AG1897&lt;0.5,Riskregister!$K$9+(Riskregister!$L$9-Riskregister!$K$9)*SQRT(AG1897/2),Riskregister!$L$9-(Riskregister!$L$9-Riskregister!$K$9)*SQRT((1-AG1897)/2)))</f>
        <v>0</v>
      </c>
      <c r="AI1897" s="30">
        <f t="shared" ca="1" si="1163"/>
        <v>0.89932467000523864</v>
      </c>
      <c r="AJ1897" s="30">
        <f t="shared" ca="1" si="1163"/>
        <v>0.58370825708581831</v>
      </c>
      <c r="AK1897" s="30">
        <f>IF(Riskregister!$E$10="",0,COUNTIF(BK$4:BK$53,"&lt;"&amp;AI1897)*IF(AJ1897&lt;0.5,Riskregister!$K$10+(Riskregister!$L$10-Riskregister!$K$10)*SQRT(AJ1897/2),Riskregister!$L$10-(Riskregister!$L$10-Riskregister!$K$10)*SQRT((1-AJ1897)/2)))</f>
        <v>0</v>
      </c>
      <c r="AL1897" s="30">
        <f t="shared" ca="1" si="1164"/>
        <v>0.53228612737333059</v>
      </c>
      <c r="AM1897" s="30">
        <f t="shared" ca="1" si="1164"/>
        <v>0.29114759514854938</v>
      </c>
      <c r="AN1897" s="30">
        <f>IF(Riskregister!$E$11="",0,COUNTIF(BL$4:BL$53,"&lt;"&amp;AL1897)*IF(AM1897&lt;0.5,Riskregister!$K$11+(Riskregister!$L$11-Riskregister!$K$11)*SQRT(AM1897/2),Riskregister!$L$11-(Riskregister!$L$11-Riskregister!$K$11)*SQRT((1-AM1897)/2)))</f>
        <v>0</v>
      </c>
      <c r="AO1897" s="30">
        <f t="shared" ca="1" si="1165"/>
        <v>0.91329771753963629</v>
      </c>
      <c r="AP1897" s="30">
        <f t="shared" ca="1" si="1165"/>
        <v>0.52397737034130065</v>
      </c>
      <c r="AQ1897" s="30">
        <f>IF(Riskregister!$E$12="",0,COUNTIF(BM$4:BM$53,"&lt;"&amp;AO1897)*IF(AP1897&lt;0.5,Riskregister!$K$12+(Riskregister!$L$12-Riskregister!$K$12)*SQRT(AP1897/2),Riskregister!$L$12-(Riskregister!$L$12-Riskregister!$K$12)*SQRT((1-AP1897)/2)))</f>
        <v>0</v>
      </c>
      <c r="AR1897" s="30">
        <f t="shared" ca="1" si="1166"/>
        <v>0.56270689707803989</v>
      </c>
      <c r="AS1897" s="30">
        <f t="shared" ca="1" si="1166"/>
        <v>0.76230875776828477</v>
      </c>
      <c r="AT1897" s="30">
        <f>IF(Riskregister!$E$13="",0,COUNTIF(BN$4:BN$53,"&lt;"&amp;AR1897)*IF(AS1897&lt;0.5,Riskregister!$K$13+(Riskregister!$L$13-Riskregister!$K$13)*SQRT(AS1897/2),Riskregister!$L$13-(Riskregister!$L$13-Riskregister!$K$13)*SQRT((1-AS1897)/2)))</f>
        <v>0</v>
      </c>
      <c r="AU1897" s="30">
        <f t="shared" ca="1" si="1167"/>
        <v>9.204501735319448E-2</v>
      </c>
      <c r="AV1897" s="30">
        <f t="shared" ca="1" si="1167"/>
        <v>0.68753534258965798</v>
      </c>
      <c r="AW1897" s="30">
        <f>IF(Riskregister!$E$14="",0,COUNTIF(BO$4:BO$53,"&lt;"&amp;AU1897)*IF(AV1897&lt;0.5,Riskregister!$K$14+(Riskregister!$L$14-Riskregister!$K$14)*SQRT(AV1897/2),Riskregister!$L$14-(Riskregister!$L$14-Riskregister!$K$14)*SQRT((1-AV1897)/2)))</f>
        <v>0</v>
      </c>
      <c r="AX1897" s="30">
        <f t="shared" ca="1" si="1168"/>
        <v>0.25441154424125512</v>
      </c>
      <c r="AY1897" s="30">
        <f t="shared" ca="1" si="1168"/>
        <v>0.4600930152918542</v>
      </c>
      <c r="AZ1897" s="30">
        <f>IF(Riskregister!$E$15="",0,COUNTIF(BP$4:BP$53,"&lt;"&amp;AX1897)*IF(AY1897&lt;0.5,Riskregister!$K$15+(Riskregister!$L$15-Riskregister!$K$15)*SQRT(AY1897/2),Riskregister!$L$15-(Riskregister!$L$15-Riskregister!$K$15)*SQRT((1-AY1897)/2)))</f>
        <v>0</v>
      </c>
      <c r="BA1897" s="30">
        <f t="shared" ca="1" si="1169"/>
        <v>0.33376676463288213</v>
      </c>
      <c r="BB1897" s="30">
        <f t="shared" ca="1" si="1169"/>
        <v>0.533336398122219</v>
      </c>
      <c r="BC1897" s="30">
        <f>IF(Riskregister!$E$16="",0,COUNTIF(BQ$4:BQ$53,"&lt;"&amp;BA1897)*IF(BB1897&lt;0.5,Riskregister!$K$16+(Riskregister!$L$16-Riskregister!$K$16)*SQRT(BB1897/2),Riskregister!$L$16-(Riskregister!$L$16-Riskregister!$K$16)*SQRT((1-BB1897)/2)))</f>
        <v>0</v>
      </c>
      <c r="BD1897" s="30">
        <f t="shared" ca="1" si="1145"/>
        <v>17805856.274916723</v>
      </c>
    </row>
    <row r="1898" spans="20:56" x14ac:dyDescent="0.35">
      <c r="T1898" s="30">
        <f t="shared" ca="1" si="1158"/>
        <v>0.92216428710269949</v>
      </c>
      <c r="U1898" s="30">
        <f t="shared" ca="1" si="1158"/>
        <v>0.57310834141198774</v>
      </c>
      <c r="V1898" s="30">
        <f ca="1">IF(Riskregister!$E$5="",0,COUNTIF(BF$4:BF$53,"&lt;"&amp;T1898)*IF(U1898&lt;0.5,Riskregister!$K$5+(Riskregister!$L$5-Riskregister!$K$5)*SQRT(U1898/2),Riskregister!$L$5-(Riskregister!$L$5-Riskregister!$K$5)*SQRT((1-U1898)/2)))</f>
        <v>2352594.6546718245</v>
      </c>
      <c r="W1898" s="30">
        <f t="shared" ca="1" si="1159"/>
        <v>0.60554397915496982</v>
      </c>
      <c r="X1898" s="30">
        <f t="shared" ca="1" si="1159"/>
        <v>0.8779882816745721</v>
      </c>
      <c r="Y1898" s="30">
        <f ca="1">IF(Riskregister!$E$6="",0,COUNTIF(BG$4:BG$53,"&lt;"&amp;W1898)*IF(X1898&lt;0.5,Riskregister!$K$6+(Riskregister!$L$6-Riskregister!$K$6)*SQRT(X1898/2),Riskregister!$L$6-(Riskregister!$L$6-Riskregister!$K$6)*SQRT((1-X1898)/2)))</f>
        <v>3110822.8889873666</v>
      </c>
      <c r="Z1898" s="30">
        <f t="shared" ca="1" si="1160"/>
        <v>0.80754274447987207</v>
      </c>
      <c r="AA1898" s="30">
        <f t="shared" ca="1" si="1160"/>
        <v>0.85410773164974008</v>
      </c>
      <c r="AB1898" s="30">
        <f ca="1">IF(Riskregister!$E$7="",0,COUNTIF(BH$4:BH$53,"&lt;"&amp;Z1898)*IF(AA1898&lt;0.5,Riskregister!$K$7+(Riskregister!$L$7-Riskregister!$K$7)*SQRT(AA1898/2),Riskregister!$L$7-(Riskregister!$L$7-Riskregister!$K$7)*SQRT((1-AA1898)/2)))</f>
        <v>2443760.8235928142</v>
      </c>
      <c r="AC1898" s="30">
        <f t="shared" ca="1" si="1161"/>
        <v>0.1055141795732647</v>
      </c>
      <c r="AD1898" s="30">
        <f t="shared" ca="1" si="1161"/>
        <v>0.41047549050376575</v>
      </c>
      <c r="AE1898" s="30">
        <f ca="1">IF(Riskregister!$E$8="",0,COUNTIF(BI$4:BI$53,"&lt;"&amp;AC1898)*IF(AD1898&lt;0.5,Riskregister!$K$8+(Riskregister!$L$8-Riskregister!$K$8)*SQRT(AD1898/2),Riskregister!$L$8-(Riskregister!$L$8-Riskregister!$K$8)*SQRT((1-AD1898)/2)))</f>
        <v>2429249.1147383605</v>
      </c>
      <c r="AF1898" s="30">
        <f t="shared" ca="1" si="1162"/>
        <v>0.83116397854445578</v>
      </c>
      <c r="AG1898" s="30">
        <f t="shared" ca="1" si="1162"/>
        <v>0.67208649830607514</v>
      </c>
      <c r="AH1898" s="30">
        <f>IF(Riskregister!$E$9="",0,COUNTIF(BJ$4:BJ$53,"&lt;"&amp;AF1898)*IF(AG1898&lt;0.5,Riskregister!$K$9+(Riskregister!$L$9-Riskregister!$K$9)*SQRT(AG1898/2),Riskregister!$L$9-(Riskregister!$L$9-Riskregister!$K$9)*SQRT((1-AG1898)/2)))</f>
        <v>0</v>
      </c>
      <c r="AI1898" s="30">
        <f t="shared" ca="1" si="1163"/>
        <v>0.16383036247259253</v>
      </c>
      <c r="AJ1898" s="30">
        <f t="shared" ca="1" si="1163"/>
        <v>0.83770105076351142</v>
      </c>
      <c r="AK1898" s="30">
        <f>IF(Riskregister!$E$10="",0,COUNTIF(BK$4:BK$53,"&lt;"&amp;AI1898)*IF(AJ1898&lt;0.5,Riskregister!$K$10+(Riskregister!$L$10-Riskregister!$K$10)*SQRT(AJ1898/2),Riskregister!$L$10-(Riskregister!$L$10-Riskregister!$K$10)*SQRT((1-AJ1898)/2)))</f>
        <v>0</v>
      </c>
      <c r="AL1898" s="30">
        <f t="shared" ca="1" si="1164"/>
        <v>0.74368490581952407</v>
      </c>
      <c r="AM1898" s="30">
        <f t="shared" ca="1" si="1164"/>
        <v>0.49501677410889944</v>
      </c>
      <c r="AN1898" s="30">
        <f>IF(Riskregister!$E$11="",0,COUNTIF(BL$4:BL$53,"&lt;"&amp;AL1898)*IF(AM1898&lt;0.5,Riskregister!$K$11+(Riskregister!$L$11-Riskregister!$K$11)*SQRT(AM1898/2),Riskregister!$L$11-(Riskregister!$L$11-Riskregister!$K$11)*SQRT((1-AM1898)/2)))</f>
        <v>0</v>
      </c>
      <c r="AO1898" s="30">
        <f t="shared" ca="1" si="1165"/>
        <v>0.72666160426069593</v>
      </c>
      <c r="AP1898" s="30">
        <f t="shared" ca="1" si="1165"/>
        <v>0.27202530381545098</v>
      </c>
      <c r="AQ1898" s="30">
        <f>IF(Riskregister!$E$12="",0,COUNTIF(BM$4:BM$53,"&lt;"&amp;AO1898)*IF(AP1898&lt;0.5,Riskregister!$K$12+(Riskregister!$L$12-Riskregister!$K$12)*SQRT(AP1898/2),Riskregister!$L$12-(Riskregister!$L$12-Riskregister!$K$12)*SQRT((1-AP1898)/2)))</f>
        <v>0</v>
      </c>
      <c r="AR1898" s="30">
        <f t="shared" ca="1" si="1166"/>
        <v>0.57811784359580431</v>
      </c>
      <c r="AS1898" s="30">
        <f t="shared" ca="1" si="1166"/>
        <v>0.73607901160440725</v>
      </c>
      <c r="AT1898" s="30">
        <f>IF(Riskregister!$E$13="",0,COUNTIF(BN$4:BN$53,"&lt;"&amp;AR1898)*IF(AS1898&lt;0.5,Riskregister!$K$13+(Riskregister!$L$13-Riskregister!$K$13)*SQRT(AS1898/2),Riskregister!$L$13-(Riskregister!$L$13-Riskregister!$K$13)*SQRT((1-AS1898)/2)))</f>
        <v>0</v>
      </c>
      <c r="AU1898" s="30">
        <f t="shared" ca="1" si="1167"/>
        <v>0.74194018655501293</v>
      </c>
      <c r="AV1898" s="30">
        <f t="shared" ca="1" si="1167"/>
        <v>0.57728331264303168</v>
      </c>
      <c r="AW1898" s="30">
        <f>IF(Riskregister!$E$14="",0,COUNTIF(BO$4:BO$53,"&lt;"&amp;AU1898)*IF(AV1898&lt;0.5,Riskregister!$K$14+(Riskregister!$L$14-Riskregister!$K$14)*SQRT(AV1898/2),Riskregister!$L$14-(Riskregister!$L$14-Riskregister!$K$14)*SQRT((1-AV1898)/2)))</f>
        <v>0</v>
      </c>
      <c r="AX1898" s="30">
        <f t="shared" ca="1" si="1168"/>
        <v>0.36130644833058911</v>
      </c>
      <c r="AY1898" s="30">
        <f t="shared" ca="1" si="1168"/>
        <v>0.65635755070763036</v>
      </c>
      <c r="AZ1898" s="30">
        <f>IF(Riskregister!$E$15="",0,COUNTIF(BP$4:BP$53,"&lt;"&amp;AX1898)*IF(AY1898&lt;0.5,Riskregister!$K$15+(Riskregister!$L$15-Riskregister!$K$15)*SQRT(AY1898/2),Riskregister!$L$15-(Riskregister!$L$15-Riskregister!$K$15)*SQRT((1-AY1898)/2)))</f>
        <v>0</v>
      </c>
      <c r="BA1898" s="30">
        <f t="shared" ca="1" si="1169"/>
        <v>4.1548465587547323E-2</v>
      </c>
      <c r="BB1898" s="30">
        <f t="shared" ca="1" si="1169"/>
        <v>0.96573880976623883</v>
      </c>
      <c r="BC1898" s="30">
        <f>IF(Riskregister!$E$16="",0,COUNTIF(BQ$4:BQ$53,"&lt;"&amp;BA1898)*IF(BB1898&lt;0.5,Riskregister!$K$16+(Riskregister!$L$16-Riskregister!$K$16)*SQRT(BB1898/2),Riskregister!$L$16-(Riskregister!$L$16-Riskregister!$K$16)*SQRT((1-BB1898)/2)))</f>
        <v>0</v>
      </c>
      <c r="BD1898" s="30">
        <f t="shared" ca="1" si="1145"/>
        <v>10336427.481990365</v>
      </c>
    </row>
    <row r="1899" spans="20:56" x14ac:dyDescent="0.35">
      <c r="T1899" s="30">
        <f t="shared" ca="1" si="1158"/>
        <v>0.6772304897042779</v>
      </c>
      <c r="U1899" s="30">
        <f t="shared" ca="1" si="1158"/>
        <v>0.94339263510425286</v>
      </c>
      <c r="V1899" s="30">
        <f ca="1">IF(Riskregister!$E$5="",0,COUNTIF(BF$4:BF$53,"&lt;"&amp;T1899)*IF(U1899&lt;0.5,Riskregister!$K$5+(Riskregister!$L$5-Riskregister!$K$5)*SQRT(U1899/2),Riskregister!$L$5-(Riskregister!$L$5-Riskregister!$K$5)*SQRT((1-U1899)/2)))</f>
        <v>2097173.430605717</v>
      </c>
      <c r="W1899" s="30">
        <f t="shared" ca="1" si="1159"/>
        <v>0.63000378971349591</v>
      </c>
      <c r="X1899" s="30">
        <f t="shared" ca="1" si="1159"/>
        <v>0.51465754707664213</v>
      </c>
      <c r="Y1899" s="30">
        <f ca="1">IF(Riskregister!$E$6="",0,COUNTIF(BG$4:BG$53,"&lt;"&amp;W1899)*IF(X1899&lt;0.5,Riskregister!$K$6+(Riskregister!$L$6-Riskregister!$K$6)*SQRT(X1899/2),Riskregister!$L$6-(Riskregister!$L$6-Riskregister!$K$6)*SQRT((1-X1899)/2)))</f>
        <v>2226579.8312460301</v>
      </c>
      <c r="Z1899" s="30">
        <f t="shared" ca="1" si="1160"/>
        <v>0.1023590379541881</v>
      </c>
      <c r="AA1899" s="30">
        <f t="shared" ca="1" si="1160"/>
        <v>0.44449036686994348</v>
      </c>
      <c r="AB1899" s="30">
        <f ca="1">IF(Riskregister!$E$7="",0,COUNTIF(BH$4:BH$53,"&lt;"&amp;Z1899)*IF(AA1899&lt;0.5,Riskregister!$K$7+(Riskregister!$L$7-Riskregister!$K$7)*SQRT(AA1899/2),Riskregister!$L$7-(Riskregister!$L$7-Riskregister!$K$7)*SQRT((1-AA1899)/2)))</f>
        <v>645000.31791611644</v>
      </c>
      <c r="AC1899" s="30">
        <f t="shared" ca="1" si="1161"/>
        <v>0.37963473370766065</v>
      </c>
      <c r="AD1899" s="30">
        <f t="shared" ca="1" si="1161"/>
        <v>0.79967857919172447</v>
      </c>
      <c r="AE1899" s="30">
        <f ca="1">IF(Riskregister!$E$8="",0,COUNTIF(BI$4:BI$53,"&lt;"&amp;AC1899)*IF(AD1899&lt;0.5,Riskregister!$K$8+(Riskregister!$L$8-Riskregister!$K$8)*SQRT(AD1899/2),Riskregister!$L$8-(Riskregister!$L$8-Riskregister!$K$8)*SQRT((1-AD1899)/2)))</f>
        <v>7025071.3670224603</v>
      </c>
      <c r="AF1899" s="30">
        <f t="shared" ca="1" si="1162"/>
        <v>0.75214298471939678</v>
      </c>
      <c r="AG1899" s="30">
        <f t="shared" ca="1" si="1162"/>
        <v>0.79820459663530241</v>
      </c>
      <c r="AH1899" s="30">
        <f>IF(Riskregister!$E$9="",0,COUNTIF(BJ$4:BJ$53,"&lt;"&amp;AF1899)*IF(AG1899&lt;0.5,Riskregister!$K$9+(Riskregister!$L$9-Riskregister!$K$9)*SQRT(AG1899/2),Riskregister!$L$9-(Riskregister!$L$9-Riskregister!$K$9)*SQRT((1-AG1899)/2)))</f>
        <v>0</v>
      </c>
      <c r="AI1899" s="30">
        <f t="shared" ca="1" si="1163"/>
        <v>0.77013920790746027</v>
      </c>
      <c r="AJ1899" s="30">
        <f t="shared" ca="1" si="1163"/>
        <v>0.47983434571788364</v>
      </c>
      <c r="AK1899" s="30">
        <f>IF(Riskregister!$E$10="",0,COUNTIF(BK$4:BK$53,"&lt;"&amp;AI1899)*IF(AJ1899&lt;0.5,Riskregister!$K$10+(Riskregister!$L$10-Riskregister!$K$10)*SQRT(AJ1899/2),Riskregister!$L$10-(Riskregister!$L$10-Riskregister!$K$10)*SQRT((1-AJ1899)/2)))</f>
        <v>0</v>
      </c>
      <c r="AL1899" s="30">
        <f t="shared" ca="1" si="1164"/>
        <v>0.52969346542502449</v>
      </c>
      <c r="AM1899" s="30">
        <f t="shared" ca="1" si="1164"/>
        <v>0.13380075044405904</v>
      </c>
      <c r="AN1899" s="30">
        <f>IF(Riskregister!$E$11="",0,COUNTIF(BL$4:BL$53,"&lt;"&amp;AL1899)*IF(AM1899&lt;0.5,Riskregister!$K$11+(Riskregister!$L$11-Riskregister!$K$11)*SQRT(AM1899/2),Riskregister!$L$11-(Riskregister!$L$11-Riskregister!$K$11)*SQRT((1-AM1899)/2)))</f>
        <v>0</v>
      </c>
      <c r="AO1899" s="30">
        <f t="shared" ca="1" si="1165"/>
        <v>4.1170982368370357E-3</v>
      </c>
      <c r="AP1899" s="30">
        <f t="shared" ca="1" si="1165"/>
        <v>0.14842391050583492</v>
      </c>
      <c r="AQ1899" s="30">
        <f>IF(Riskregister!$E$12="",0,COUNTIF(BM$4:BM$53,"&lt;"&amp;AO1899)*IF(AP1899&lt;0.5,Riskregister!$K$12+(Riskregister!$L$12-Riskregister!$K$12)*SQRT(AP1899/2),Riskregister!$L$12-(Riskregister!$L$12-Riskregister!$K$12)*SQRT((1-AP1899)/2)))</f>
        <v>0</v>
      </c>
      <c r="AR1899" s="30">
        <f t="shared" ca="1" si="1166"/>
        <v>0.74778744132255492</v>
      </c>
      <c r="AS1899" s="30">
        <f t="shared" ca="1" si="1166"/>
        <v>0.26877216289538108</v>
      </c>
      <c r="AT1899" s="30">
        <f>IF(Riskregister!$E$13="",0,COUNTIF(BN$4:BN$53,"&lt;"&amp;AR1899)*IF(AS1899&lt;0.5,Riskregister!$K$13+(Riskregister!$L$13-Riskregister!$K$13)*SQRT(AS1899/2),Riskregister!$L$13-(Riskregister!$L$13-Riskregister!$K$13)*SQRT((1-AS1899)/2)))</f>
        <v>0</v>
      </c>
      <c r="AU1899" s="30">
        <f t="shared" ca="1" si="1167"/>
        <v>0.58922549280824899</v>
      </c>
      <c r="AV1899" s="30">
        <f t="shared" ca="1" si="1167"/>
        <v>0.13460491326148194</v>
      </c>
      <c r="AW1899" s="30">
        <f>IF(Riskregister!$E$14="",0,COUNTIF(BO$4:BO$53,"&lt;"&amp;AU1899)*IF(AV1899&lt;0.5,Riskregister!$K$14+(Riskregister!$L$14-Riskregister!$K$14)*SQRT(AV1899/2),Riskregister!$L$14-(Riskregister!$L$14-Riskregister!$K$14)*SQRT((1-AV1899)/2)))</f>
        <v>0</v>
      </c>
      <c r="AX1899" s="30">
        <f t="shared" ca="1" si="1168"/>
        <v>0.93351826845541752</v>
      </c>
      <c r="AY1899" s="30">
        <f t="shared" ca="1" si="1168"/>
        <v>6.4604881499119915E-2</v>
      </c>
      <c r="AZ1899" s="30">
        <f>IF(Riskregister!$E$15="",0,COUNTIF(BP$4:BP$53,"&lt;"&amp;AX1899)*IF(AY1899&lt;0.5,Riskregister!$K$15+(Riskregister!$L$15-Riskregister!$K$15)*SQRT(AY1899/2),Riskregister!$L$15-(Riskregister!$L$15-Riskregister!$K$15)*SQRT((1-AY1899)/2)))</f>
        <v>0</v>
      </c>
      <c r="BA1899" s="30">
        <f t="shared" ca="1" si="1169"/>
        <v>0.4274729220206781</v>
      </c>
      <c r="BB1899" s="30">
        <f t="shared" ca="1" si="1169"/>
        <v>0.60434082665799704</v>
      </c>
      <c r="BC1899" s="30">
        <f>IF(Riskregister!$E$16="",0,COUNTIF(BQ$4:BQ$53,"&lt;"&amp;BA1899)*IF(BB1899&lt;0.5,Riskregister!$K$16+(Riskregister!$L$16-Riskregister!$K$16)*SQRT(BB1899/2),Riskregister!$L$16-(Riskregister!$L$16-Riskregister!$K$16)*SQRT((1-BB1899)/2)))</f>
        <v>0</v>
      </c>
      <c r="BD1899" s="30">
        <f t="shared" ca="1" si="1145"/>
        <v>11993824.946790323</v>
      </c>
    </row>
    <row r="1900" spans="20:56" x14ac:dyDescent="0.35">
      <c r="T1900" s="30">
        <f t="shared" ca="1" si="1158"/>
        <v>0.78631000446582178</v>
      </c>
      <c r="U1900" s="30">
        <f t="shared" ca="1" si="1158"/>
        <v>0.77355073058033819</v>
      </c>
      <c r="V1900" s="30">
        <f ca="1">IF(Riskregister!$E$5="",0,COUNTIF(BF$4:BF$53,"&lt;"&amp;T1900)*IF(U1900&lt;0.5,Riskregister!$K$5+(Riskregister!$L$5-Riskregister!$K$5)*SQRT(U1900/2),Riskregister!$L$5-(Riskregister!$L$5-Riskregister!$K$5)*SQRT((1-U1900)/2)))</f>
        <v>2242900.4601649009</v>
      </c>
      <c r="W1900" s="30">
        <f t="shared" ca="1" si="1159"/>
        <v>0.89181997036391036</v>
      </c>
      <c r="X1900" s="30">
        <f t="shared" ca="1" si="1159"/>
        <v>0.39949364320989955</v>
      </c>
      <c r="Y1900" s="30">
        <f ca="1">IF(Riskregister!$E$6="",0,COUNTIF(BG$4:BG$53,"&lt;"&amp;W1900)*IF(X1900&lt;0.5,Riskregister!$K$6+(Riskregister!$L$6-Riskregister!$K$6)*SQRT(X1900/2),Riskregister!$L$6-(Riskregister!$L$6-Riskregister!$K$6)*SQRT((1-X1900)/2)))</f>
        <v>4017899.1954380106</v>
      </c>
      <c r="Z1900" s="30">
        <f t="shared" ca="1" si="1160"/>
        <v>0.62433154698427529</v>
      </c>
      <c r="AA1900" s="30">
        <f t="shared" ca="1" si="1160"/>
        <v>0.31523002623823271</v>
      </c>
      <c r="AB1900" s="30">
        <f ca="1">IF(Riskregister!$E$7="",0,COUNTIF(BH$4:BH$53,"&lt;"&amp;Z1900)*IF(AA1900&lt;0.5,Riskregister!$K$7+(Riskregister!$L$7-Riskregister!$K$7)*SQRT(AA1900/2),Riskregister!$L$7-(Riskregister!$L$7-Riskregister!$K$7)*SQRT((1-AA1900)/2)))</f>
        <v>1322668.5541578364</v>
      </c>
      <c r="AC1900" s="30">
        <f t="shared" ca="1" si="1161"/>
        <v>0.68356385268794273</v>
      </c>
      <c r="AD1900" s="30">
        <f t="shared" ca="1" si="1161"/>
        <v>0.60437538902506149</v>
      </c>
      <c r="AE1900" s="30">
        <f ca="1">IF(Riskregister!$E$8="",0,COUNTIF(BI$4:BI$53,"&lt;"&amp;AC1900)*IF(AD1900&lt;0.5,Riskregister!$K$8+(Riskregister!$L$8-Riskregister!$K$8)*SQRT(AD1900/2),Riskregister!$L$8-(Riskregister!$L$8-Riskregister!$K$8)*SQRT((1-AD1900)/2)))</f>
        <v>8728870.559941873</v>
      </c>
      <c r="AF1900" s="30">
        <f t="shared" ca="1" si="1162"/>
        <v>0.33707536145808059</v>
      </c>
      <c r="AG1900" s="30">
        <f t="shared" ca="1" si="1162"/>
        <v>6.8143442903397911E-2</v>
      </c>
      <c r="AH1900" s="30">
        <f>IF(Riskregister!$E$9="",0,COUNTIF(BJ$4:BJ$53,"&lt;"&amp;AF1900)*IF(AG1900&lt;0.5,Riskregister!$K$9+(Riskregister!$L$9-Riskregister!$K$9)*SQRT(AG1900/2),Riskregister!$L$9-(Riskregister!$L$9-Riskregister!$K$9)*SQRT((1-AG1900)/2)))</f>
        <v>0</v>
      </c>
      <c r="AI1900" s="30">
        <f t="shared" ca="1" si="1163"/>
        <v>0.54122321899874282</v>
      </c>
      <c r="AJ1900" s="30">
        <f t="shared" ca="1" si="1163"/>
        <v>0.71882356152774252</v>
      </c>
      <c r="AK1900" s="30">
        <f>IF(Riskregister!$E$10="",0,COUNTIF(BK$4:BK$53,"&lt;"&amp;AI1900)*IF(AJ1900&lt;0.5,Riskregister!$K$10+(Riskregister!$L$10-Riskregister!$K$10)*SQRT(AJ1900/2),Riskregister!$L$10-(Riskregister!$L$10-Riskregister!$K$10)*SQRT((1-AJ1900)/2)))</f>
        <v>0</v>
      </c>
      <c r="AL1900" s="30">
        <f t="shared" ca="1" si="1164"/>
        <v>0.21916977529750192</v>
      </c>
      <c r="AM1900" s="30">
        <f t="shared" ca="1" si="1164"/>
        <v>0.18879307879639085</v>
      </c>
      <c r="AN1900" s="30">
        <f>IF(Riskregister!$E$11="",0,COUNTIF(BL$4:BL$53,"&lt;"&amp;AL1900)*IF(AM1900&lt;0.5,Riskregister!$K$11+(Riskregister!$L$11-Riskregister!$K$11)*SQRT(AM1900/2),Riskregister!$L$11-(Riskregister!$L$11-Riskregister!$K$11)*SQRT((1-AM1900)/2)))</f>
        <v>0</v>
      </c>
      <c r="AO1900" s="30">
        <f t="shared" ca="1" si="1165"/>
        <v>0.59787262588667001</v>
      </c>
      <c r="AP1900" s="30">
        <f t="shared" ca="1" si="1165"/>
        <v>0.41782067147268653</v>
      </c>
      <c r="AQ1900" s="30">
        <f>IF(Riskregister!$E$12="",0,COUNTIF(BM$4:BM$53,"&lt;"&amp;AO1900)*IF(AP1900&lt;0.5,Riskregister!$K$12+(Riskregister!$L$12-Riskregister!$K$12)*SQRT(AP1900/2),Riskregister!$L$12-(Riskregister!$L$12-Riskregister!$K$12)*SQRT((1-AP1900)/2)))</f>
        <v>0</v>
      </c>
      <c r="AR1900" s="30">
        <f t="shared" ca="1" si="1166"/>
        <v>0.45716371426159697</v>
      </c>
      <c r="AS1900" s="30">
        <f t="shared" ca="1" si="1166"/>
        <v>0.32723004481067464</v>
      </c>
      <c r="AT1900" s="30">
        <f>IF(Riskregister!$E$13="",0,COUNTIF(BN$4:BN$53,"&lt;"&amp;AR1900)*IF(AS1900&lt;0.5,Riskregister!$K$13+(Riskregister!$L$13-Riskregister!$K$13)*SQRT(AS1900/2),Riskregister!$L$13-(Riskregister!$L$13-Riskregister!$K$13)*SQRT((1-AS1900)/2)))</f>
        <v>0</v>
      </c>
      <c r="AU1900" s="30">
        <f t="shared" ca="1" si="1167"/>
        <v>0.70992608349565856</v>
      </c>
      <c r="AV1900" s="30">
        <f t="shared" ca="1" si="1167"/>
        <v>0.38326758380414205</v>
      </c>
      <c r="AW1900" s="30">
        <f>IF(Riskregister!$E$14="",0,COUNTIF(BO$4:BO$53,"&lt;"&amp;AU1900)*IF(AV1900&lt;0.5,Riskregister!$K$14+(Riskregister!$L$14-Riskregister!$K$14)*SQRT(AV1900/2),Riskregister!$L$14-(Riskregister!$L$14-Riskregister!$K$14)*SQRT((1-AV1900)/2)))</f>
        <v>0</v>
      </c>
      <c r="AX1900" s="30">
        <f t="shared" ca="1" si="1168"/>
        <v>1.4975589404156109E-2</v>
      </c>
      <c r="AY1900" s="30">
        <f t="shared" ca="1" si="1168"/>
        <v>0.74292563565699188</v>
      </c>
      <c r="AZ1900" s="30">
        <f>IF(Riskregister!$E$15="",0,COUNTIF(BP$4:BP$53,"&lt;"&amp;AX1900)*IF(AY1900&lt;0.5,Riskregister!$K$15+(Riskregister!$L$15-Riskregister!$K$15)*SQRT(AY1900/2),Riskregister!$L$15-(Riskregister!$L$15-Riskregister!$K$15)*SQRT((1-AY1900)/2)))</f>
        <v>0</v>
      </c>
      <c r="BA1900" s="30">
        <f t="shared" ca="1" si="1169"/>
        <v>0.27328658802462924</v>
      </c>
      <c r="BB1900" s="30">
        <f t="shared" ca="1" si="1169"/>
        <v>0.68158464257172036</v>
      </c>
      <c r="BC1900" s="30">
        <f>IF(Riskregister!$E$16="",0,COUNTIF(BQ$4:BQ$53,"&lt;"&amp;BA1900)*IF(BB1900&lt;0.5,Riskregister!$K$16+(Riskregister!$L$16-Riskregister!$K$16)*SQRT(BB1900/2),Riskregister!$L$16-(Riskregister!$L$16-Riskregister!$K$16)*SQRT((1-BB1900)/2)))</f>
        <v>0</v>
      </c>
      <c r="BD1900" s="30">
        <f t="shared" ca="1" si="1145"/>
        <v>16312338.769702621</v>
      </c>
    </row>
    <row r="1901" spans="20:56" x14ac:dyDescent="0.35">
      <c r="T1901" s="30">
        <f t="shared" ca="1" si="1158"/>
        <v>0.26621596410059456</v>
      </c>
      <c r="U1901" s="30">
        <f t="shared" ca="1" si="1158"/>
        <v>0.32381039959653357</v>
      </c>
      <c r="V1901" s="30">
        <f ca="1">IF(Riskregister!$E$5="",0,COUNTIF(BF$4:BF$53,"&lt;"&amp;T1901)*IF(U1901&lt;0.5,Riskregister!$K$5+(Riskregister!$L$5-Riskregister!$K$5)*SQRT(U1901/2),Riskregister!$L$5-(Riskregister!$L$5-Riskregister!$K$5)*SQRT((1-U1901)/2)))</f>
        <v>662137.00699679414</v>
      </c>
      <c r="W1901" s="30">
        <f t="shared" ca="1" si="1159"/>
        <v>0.60772554856304351</v>
      </c>
      <c r="X1901" s="30">
        <f t="shared" ca="1" si="1159"/>
        <v>0.50379311157144713</v>
      </c>
      <c r="Y1901" s="30">
        <f ca="1">IF(Riskregister!$E$6="",0,COUNTIF(BG$4:BG$53,"&lt;"&amp;W1901)*IF(X1901&lt;0.5,Riskregister!$K$6+(Riskregister!$L$6-Riskregister!$K$6)*SQRT(X1901/2),Riskregister!$L$6-(Riskregister!$L$6-Riskregister!$K$6)*SQRT((1-X1901)/2)))</f>
        <v>2206840.5991053046</v>
      </c>
      <c r="Z1901" s="30">
        <f t="shared" ca="1" si="1160"/>
        <v>0.23103385392442721</v>
      </c>
      <c r="AA1901" s="30">
        <f t="shared" ca="1" si="1160"/>
        <v>0.68965475112533881</v>
      </c>
      <c r="AB1901" s="30">
        <f ca="1">IF(Riskregister!$E$7="",0,COUNTIF(BH$4:BH$53,"&lt;"&amp;Z1901)*IF(AA1901&lt;0.5,Riskregister!$K$7+(Riskregister!$L$7-Riskregister!$K$7)*SQRT(AA1901/2),Riskregister!$L$7-(Riskregister!$L$7-Riskregister!$K$7)*SQRT((1-AA1901)/2)))</f>
        <v>1048512.6076716096</v>
      </c>
      <c r="AC1901" s="30">
        <f t="shared" ca="1" si="1161"/>
        <v>0.2214156228519889</v>
      </c>
      <c r="AD1901" s="30">
        <f t="shared" ca="1" si="1161"/>
        <v>0.88145868918192527</v>
      </c>
      <c r="AE1901" s="30">
        <f ca="1">IF(Riskregister!$E$8="",0,COUNTIF(BI$4:BI$53,"&lt;"&amp;AC1901)*IF(AD1901&lt;0.5,Riskregister!$K$8+(Riskregister!$L$8-Riskregister!$K$8)*SQRT(AD1901/2),Riskregister!$L$8-(Riskregister!$L$8-Riskregister!$K$8)*SQRT((1-AD1901)/2)))</f>
        <v>3855758.4267360168</v>
      </c>
      <c r="AF1901" s="30">
        <f t="shared" ca="1" si="1162"/>
        <v>0.43460937186683812</v>
      </c>
      <c r="AG1901" s="30">
        <f t="shared" ca="1" si="1162"/>
        <v>0.4330903028224139</v>
      </c>
      <c r="AH1901" s="30">
        <f>IF(Riskregister!$E$9="",0,COUNTIF(BJ$4:BJ$53,"&lt;"&amp;AF1901)*IF(AG1901&lt;0.5,Riskregister!$K$9+(Riskregister!$L$9-Riskregister!$K$9)*SQRT(AG1901/2),Riskregister!$L$9-(Riskregister!$L$9-Riskregister!$K$9)*SQRT((1-AG1901)/2)))</f>
        <v>0</v>
      </c>
      <c r="AI1901" s="30">
        <f t="shared" ca="1" si="1163"/>
        <v>0.42864369324145446</v>
      </c>
      <c r="AJ1901" s="30">
        <f t="shared" ca="1" si="1163"/>
        <v>0.40096518116931712</v>
      </c>
      <c r="AK1901" s="30">
        <f>IF(Riskregister!$E$10="",0,COUNTIF(BK$4:BK$53,"&lt;"&amp;AI1901)*IF(AJ1901&lt;0.5,Riskregister!$K$10+(Riskregister!$L$10-Riskregister!$K$10)*SQRT(AJ1901/2),Riskregister!$L$10-(Riskregister!$L$10-Riskregister!$K$10)*SQRT((1-AJ1901)/2)))</f>
        <v>0</v>
      </c>
      <c r="AL1901" s="30">
        <f t="shared" ca="1" si="1164"/>
        <v>0.48674280672499648</v>
      </c>
      <c r="AM1901" s="30">
        <f t="shared" ca="1" si="1164"/>
        <v>0.11380384456709047</v>
      </c>
      <c r="AN1901" s="30">
        <f>IF(Riskregister!$E$11="",0,COUNTIF(BL$4:BL$53,"&lt;"&amp;AL1901)*IF(AM1901&lt;0.5,Riskregister!$K$11+(Riskregister!$L$11-Riskregister!$K$11)*SQRT(AM1901/2),Riskregister!$L$11-(Riskregister!$L$11-Riskregister!$K$11)*SQRT((1-AM1901)/2)))</f>
        <v>0</v>
      </c>
      <c r="AO1901" s="30">
        <f t="shared" ca="1" si="1165"/>
        <v>0.63895287656260236</v>
      </c>
      <c r="AP1901" s="30">
        <f t="shared" ca="1" si="1165"/>
        <v>0.37334433462931405</v>
      </c>
      <c r="AQ1901" s="30">
        <f>IF(Riskregister!$E$12="",0,COUNTIF(BM$4:BM$53,"&lt;"&amp;AO1901)*IF(AP1901&lt;0.5,Riskregister!$K$12+(Riskregister!$L$12-Riskregister!$K$12)*SQRT(AP1901/2),Riskregister!$L$12-(Riskregister!$L$12-Riskregister!$K$12)*SQRT((1-AP1901)/2)))</f>
        <v>0</v>
      </c>
      <c r="AR1901" s="30">
        <f t="shared" ca="1" si="1166"/>
        <v>0.75801833540852459</v>
      </c>
      <c r="AS1901" s="30">
        <f t="shared" ca="1" si="1166"/>
        <v>0.60164910564764218</v>
      </c>
      <c r="AT1901" s="30">
        <f>IF(Riskregister!$E$13="",0,COUNTIF(BN$4:BN$53,"&lt;"&amp;AR1901)*IF(AS1901&lt;0.5,Riskregister!$K$13+(Riskregister!$L$13-Riskregister!$K$13)*SQRT(AS1901/2),Riskregister!$L$13-(Riskregister!$L$13-Riskregister!$K$13)*SQRT((1-AS1901)/2)))</f>
        <v>0</v>
      </c>
      <c r="AU1901" s="30">
        <f t="shared" ca="1" si="1167"/>
        <v>0.18757537041609362</v>
      </c>
      <c r="AV1901" s="30">
        <f t="shared" ca="1" si="1167"/>
        <v>0.59436481970857158</v>
      </c>
      <c r="AW1901" s="30">
        <f>IF(Riskregister!$E$14="",0,COUNTIF(BO$4:BO$53,"&lt;"&amp;AU1901)*IF(AV1901&lt;0.5,Riskregister!$K$14+(Riskregister!$L$14-Riskregister!$K$14)*SQRT(AV1901/2),Riskregister!$L$14-(Riskregister!$L$14-Riskregister!$K$14)*SQRT((1-AV1901)/2)))</f>
        <v>0</v>
      </c>
      <c r="AX1901" s="30">
        <f t="shared" ca="1" si="1168"/>
        <v>0.46863613732356157</v>
      </c>
      <c r="AY1901" s="30">
        <f t="shared" ca="1" si="1168"/>
        <v>0.89440164039161818</v>
      </c>
      <c r="AZ1901" s="30">
        <f>IF(Riskregister!$E$15="",0,COUNTIF(BP$4:BP$53,"&lt;"&amp;AX1901)*IF(AY1901&lt;0.5,Riskregister!$K$15+(Riskregister!$L$15-Riskregister!$K$15)*SQRT(AY1901/2),Riskregister!$L$15-(Riskregister!$L$15-Riskregister!$K$15)*SQRT((1-AY1901)/2)))</f>
        <v>0</v>
      </c>
      <c r="BA1901" s="30">
        <f t="shared" ca="1" si="1169"/>
        <v>0.25599155399258333</v>
      </c>
      <c r="BB1901" s="30">
        <f t="shared" ca="1" si="1169"/>
        <v>0.74335782071261913</v>
      </c>
      <c r="BC1901" s="30">
        <f>IF(Riskregister!$E$16="",0,COUNTIF(BQ$4:BQ$53,"&lt;"&amp;BA1901)*IF(BB1901&lt;0.5,Riskregister!$K$16+(Riskregister!$L$16-Riskregister!$K$16)*SQRT(BB1901/2),Riskregister!$L$16-(Riskregister!$L$16-Riskregister!$K$16)*SQRT((1-BB1901)/2)))</f>
        <v>0</v>
      </c>
      <c r="BD1901" s="30">
        <f t="shared" ca="1" si="1145"/>
        <v>7773248.6405097246</v>
      </c>
    </row>
    <row r="1902" spans="20:56" x14ac:dyDescent="0.35">
      <c r="T1902" s="30">
        <f t="shared" ca="1" si="1158"/>
        <v>0.60421299711026433</v>
      </c>
      <c r="U1902" s="30">
        <f t="shared" ca="1" si="1158"/>
        <v>0.87082768732023697</v>
      </c>
      <c r="V1902" s="30">
        <f ca="1">IF(Riskregister!$E$5="",0,COUNTIF(BF$4:BF$53,"&lt;"&amp;T1902)*IF(U1902&lt;0.5,Riskregister!$K$5+(Riskregister!$L$5-Riskregister!$K$5)*SQRT(U1902/2),Riskregister!$L$5-(Riskregister!$L$5-Riskregister!$K$5)*SQRT((1-U1902)/2)))</f>
        <v>1942551.4820865453</v>
      </c>
      <c r="W1902" s="30">
        <f t="shared" ca="1" si="1159"/>
        <v>0.73706211156628765</v>
      </c>
      <c r="X1902" s="30">
        <f t="shared" ca="1" si="1159"/>
        <v>0.96603682324101514</v>
      </c>
      <c r="Y1902" s="30">
        <f ca="1">IF(Riskregister!$E$6="",0,COUNTIF(BG$4:BG$53,"&lt;"&amp;W1902)*IF(X1902&lt;0.5,Riskregister!$K$6+(Riskregister!$L$6-Riskregister!$K$6)*SQRT(X1902/2),Riskregister!$L$6-(Riskregister!$L$6-Riskregister!$K$6)*SQRT((1-X1902)/2)))</f>
        <v>5296307.5123706385</v>
      </c>
      <c r="Z1902" s="30">
        <f t="shared" ca="1" si="1160"/>
        <v>0.15290475236802192</v>
      </c>
      <c r="AA1902" s="30">
        <f t="shared" ca="1" si="1160"/>
        <v>0.44336454014230364</v>
      </c>
      <c r="AB1902" s="30">
        <f ca="1">IF(Riskregister!$E$7="",0,COUNTIF(BH$4:BH$53,"&lt;"&amp;Z1902)*IF(AA1902&lt;0.5,Riskregister!$K$7+(Riskregister!$L$7-Riskregister!$K$7)*SQRT(AA1902/2),Riskregister!$L$7-(Riskregister!$L$7-Riskregister!$K$7)*SQRT((1-AA1902)/2)))</f>
        <v>859164.05343393655</v>
      </c>
      <c r="AC1902" s="30">
        <f t="shared" ca="1" si="1161"/>
        <v>0.32548910049472091</v>
      </c>
      <c r="AD1902" s="30">
        <f t="shared" ca="1" si="1161"/>
        <v>0.69455870273254894</v>
      </c>
      <c r="AE1902" s="30">
        <f ca="1">IF(Riskregister!$E$8="",0,COUNTIF(BI$4:BI$53,"&lt;"&amp;AC1902)*IF(AD1902&lt;0.5,Riskregister!$K$8+(Riskregister!$L$8-Riskregister!$K$8)*SQRT(AD1902/2),Riskregister!$L$8-(Riskregister!$L$8-Riskregister!$K$8)*SQRT((1-AD1902)/2)))</f>
        <v>6326528.0029274765</v>
      </c>
      <c r="AF1902" s="30">
        <f t="shared" ca="1" si="1162"/>
        <v>0.71215214008666139</v>
      </c>
      <c r="AG1902" s="30">
        <f t="shared" ca="1" si="1162"/>
        <v>7.4637785183339855E-2</v>
      </c>
      <c r="AH1902" s="30">
        <f>IF(Riskregister!$E$9="",0,COUNTIF(BJ$4:BJ$53,"&lt;"&amp;AF1902)*IF(AG1902&lt;0.5,Riskregister!$K$9+(Riskregister!$L$9-Riskregister!$K$9)*SQRT(AG1902/2),Riskregister!$L$9-(Riskregister!$L$9-Riskregister!$K$9)*SQRT((1-AG1902)/2)))</f>
        <v>0</v>
      </c>
      <c r="AI1902" s="30">
        <f t="shared" ca="1" si="1163"/>
        <v>0.493069237543725</v>
      </c>
      <c r="AJ1902" s="30">
        <f t="shared" ca="1" si="1163"/>
        <v>0.76229712049255116</v>
      </c>
      <c r="AK1902" s="30">
        <f>IF(Riskregister!$E$10="",0,COUNTIF(BK$4:BK$53,"&lt;"&amp;AI1902)*IF(AJ1902&lt;0.5,Riskregister!$K$10+(Riskregister!$L$10-Riskregister!$K$10)*SQRT(AJ1902/2),Riskregister!$L$10-(Riskregister!$L$10-Riskregister!$K$10)*SQRT((1-AJ1902)/2)))</f>
        <v>0</v>
      </c>
      <c r="AL1902" s="30">
        <f t="shared" ca="1" si="1164"/>
        <v>0.88938816594040648</v>
      </c>
      <c r="AM1902" s="30">
        <f t="shared" ca="1" si="1164"/>
        <v>0.42577058696285874</v>
      </c>
      <c r="AN1902" s="30">
        <f>IF(Riskregister!$E$11="",0,COUNTIF(BL$4:BL$53,"&lt;"&amp;AL1902)*IF(AM1902&lt;0.5,Riskregister!$K$11+(Riskregister!$L$11-Riskregister!$K$11)*SQRT(AM1902/2),Riskregister!$L$11-(Riskregister!$L$11-Riskregister!$K$11)*SQRT((1-AM1902)/2)))</f>
        <v>0</v>
      </c>
      <c r="AO1902" s="30">
        <f t="shared" ca="1" si="1165"/>
        <v>0.48987454395191099</v>
      </c>
      <c r="AP1902" s="30">
        <f t="shared" ca="1" si="1165"/>
        <v>0.35910672685439948</v>
      </c>
      <c r="AQ1902" s="30">
        <f>IF(Riskregister!$E$12="",0,COUNTIF(BM$4:BM$53,"&lt;"&amp;AO1902)*IF(AP1902&lt;0.5,Riskregister!$K$12+(Riskregister!$L$12-Riskregister!$K$12)*SQRT(AP1902/2),Riskregister!$L$12-(Riskregister!$L$12-Riskregister!$K$12)*SQRT((1-AP1902)/2)))</f>
        <v>0</v>
      </c>
      <c r="AR1902" s="30">
        <f t="shared" ca="1" si="1166"/>
        <v>4.1225868300018398E-2</v>
      </c>
      <c r="AS1902" s="30">
        <f t="shared" ca="1" si="1166"/>
        <v>0.5882619956205748</v>
      </c>
      <c r="AT1902" s="30">
        <f>IF(Riskregister!$E$13="",0,COUNTIF(BN$4:BN$53,"&lt;"&amp;AR1902)*IF(AS1902&lt;0.5,Riskregister!$K$13+(Riskregister!$L$13-Riskregister!$K$13)*SQRT(AS1902/2),Riskregister!$L$13-(Riskregister!$L$13-Riskregister!$K$13)*SQRT((1-AS1902)/2)))</f>
        <v>0</v>
      </c>
      <c r="AU1902" s="30">
        <f t="shared" ca="1" si="1167"/>
        <v>0.97728259797482009</v>
      </c>
      <c r="AV1902" s="30">
        <f t="shared" ca="1" si="1167"/>
        <v>0.91107260545879187</v>
      </c>
      <c r="AW1902" s="30">
        <f>IF(Riskregister!$E$14="",0,COUNTIF(BO$4:BO$53,"&lt;"&amp;AU1902)*IF(AV1902&lt;0.5,Riskregister!$K$14+(Riskregister!$L$14-Riskregister!$K$14)*SQRT(AV1902/2),Riskregister!$L$14-(Riskregister!$L$14-Riskregister!$K$14)*SQRT((1-AV1902)/2)))</f>
        <v>0</v>
      </c>
      <c r="AX1902" s="30">
        <f t="shared" ca="1" si="1168"/>
        <v>0.17035294373191456</v>
      </c>
      <c r="AY1902" s="30">
        <f t="shared" ca="1" si="1168"/>
        <v>0.98689056205193482</v>
      </c>
      <c r="AZ1902" s="30">
        <f>IF(Riskregister!$E$15="",0,COUNTIF(BP$4:BP$53,"&lt;"&amp;AX1902)*IF(AY1902&lt;0.5,Riskregister!$K$15+(Riskregister!$L$15-Riskregister!$K$15)*SQRT(AY1902/2),Riskregister!$L$15-(Riskregister!$L$15-Riskregister!$K$15)*SQRT((1-AY1902)/2)))</f>
        <v>0</v>
      </c>
      <c r="BA1902" s="30">
        <f t="shared" ca="1" si="1169"/>
        <v>0.79649417719688653</v>
      </c>
      <c r="BB1902" s="30">
        <f t="shared" ca="1" si="1169"/>
        <v>0.33989841409223587</v>
      </c>
      <c r="BC1902" s="30">
        <f>IF(Riskregister!$E$16="",0,COUNTIF(BQ$4:BQ$53,"&lt;"&amp;BA1902)*IF(BB1902&lt;0.5,Riskregister!$K$16+(Riskregister!$L$16-Riskregister!$K$16)*SQRT(BB1902/2),Riskregister!$L$16-(Riskregister!$L$16-Riskregister!$K$16)*SQRT((1-BB1902)/2)))</f>
        <v>0</v>
      </c>
      <c r="BD1902" s="30">
        <f t="shared" ca="1" si="1145"/>
        <v>14424551.050818596</v>
      </c>
    </row>
    <row r="1903" spans="20:56" x14ac:dyDescent="0.35">
      <c r="T1903" s="30">
        <f t="shared" ca="1" si="1158"/>
        <v>4.9022069801255785E-2</v>
      </c>
      <c r="U1903" s="30">
        <f t="shared" ca="1" si="1158"/>
        <v>0.87123235473489946</v>
      </c>
      <c r="V1903" s="30">
        <f ca="1">IF(Riskregister!$E$5="",0,COUNTIF(BF$4:BF$53,"&lt;"&amp;T1903)*IF(U1903&lt;0.5,Riskregister!$K$5+(Riskregister!$L$5-Riskregister!$K$5)*SQRT(U1903/2),Riskregister!$L$5-(Riskregister!$L$5-Riskregister!$K$5)*SQRT((1-U1903)/2)))</f>
        <v>485817.14628241496</v>
      </c>
      <c r="W1903" s="30">
        <f t="shared" ca="1" si="1159"/>
        <v>0.40041196427810843</v>
      </c>
      <c r="X1903" s="30">
        <f t="shared" ca="1" si="1159"/>
        <v>0.16333444514217177</v>
      </c>
      <c r="Y1903" s="30">
        <f ca="1">IF(Riskregister!$E$6="",0,COUNTIF(BG$4:BG$53,"&lt;"&amp;W1903)*IF(X1903&lt;0.5,Riskregister!$K$6+(Riskregister!$L$6-Riskregister!$K$6)*SQRT(X1903/2),Riskregister!$L$6-(Riskregister!$L$6-Riskregister!$K$6)*SQRT((1-X1903)/2)))</f>
        <v>714394.59671571036</v>
      </c>
      <c r="Z1903" s="30">
        <f t="shared" ca="1" si="1160"/>
        <v>0.76265273697271718</v>
      </c>
      <c r="AA1903" s="30">
        <f t="shared" ca="1" si="1160"/>
        <v>0.72181575440175338</v>
      </c>
      <c r="AB1903" s="30">
        <f ca="1">IF(Riskregister!$E$7="",0,COUNTIF(BH$4:BH$53,"&lt;"&amp;Z1903)*IF(AA1903&lt;0.5,Riskregister!$K$7+(Riskregister!$L$7-Riskregister!$K$7)*SQRT(AA1903/2),Riskregister!$L$7-(Riskregister!$L$7-Riskregister!$K$7)*SQRT((1-AA1903)/2)))</f>
        <v>2155738.422259477</v>
      </c>
      <c r="AC1903" s="30">
        <f t="shared" ca="1" si="1161"/>
        <v>0.50048749083218824</v>
      </c>
      <c r="AD1903" s="30">
        <f t="shared" ca="1" si="1161"/>
        <v>7.4641471863524655E-3</v>
      </c>
      <c r="AE1903" s="30">
        <f ca="1">IF(Riskregister!$E$8="",0,COUNTIF(BI$4:BI$53,"&lt;"&amp;AC1903)*IF(AD1903&lt;0.5,Riskregister!$K$8+(Riskregister!$L$8-Riskregister!$K$8)*SQRT(AD1903/2),Riskregister!$L$8-(Riskregister!$L$8-Riskregister!$K$8)*SQRT((1-AD1903)/2)))</f>
        <v>1761378.8661555187</v>
      </c>
      <c r="AF1903" s="30">
        <f t="shared" ca="1" si="1162"/>
        <v>0.2152892393268141</v>
      </c>
      <c r="AG1903" s="30">
        <f t="shared" ca="1" si="1162"/>
        <v>0.80394143544981178</v>
      </c>
      <c r="AH1903" s="30">
        <f>IF(Riskregister!$E$9="",0,COUNTIF(BJ$4:BJ$53,"&lt;"&amp;AF1903)*IF(AG1903&lt;0.5,Riskregister!$K$9+(Riskregister!$L$9-Riskregister!$K$9)*SQRT(AG1903/2),Riskregister!$L$9-(Riskregister!$L$9-Riskregister!$K$9)*SQRT((1-AG1903)/2)))</f>
        <v>0</v>
      </c>
      <c r="AI1903" s="30">
        <f t="shared" ca="1" si="1163"/>
        <v>0.15214681392286156</v>
      </c>
      <c r="AJ1903" s="30">
        <f t="shared" ca="1" si="1163"/>
        <v>0.29245600085181389</v>
      </c>
      <c r="AK1903" s="30">
        <f>IF(Riskregister!$E$10="",0,COUNTIF(BK$4:BK$53,"&lt;"&amp;AI1903)*IF(AJ1903&lt;0.5,Riskregister!$K$10+(Riskregister!$L$10-Riskregister!$K$10)*SQRT(AJ1903/2),Riskregister!$L$10-(Riskregister!$L$10-Riskregister!$K$10)*SQRT((1-AJ1903)/2)))</f>
        <v>0</v>
      </c>
      <c r="AL1903" s="30">
        <f t="shared" ca="1" si="1164"/>
        <v>0.71139218554556272</v>
      </c>
      <c r="AM1903" s="30">
        <f t="shared" ca="1" si="1164"/>
        <v>0.41047005815232285</v>
      </c>
      <c r="AN1903" s="30">
        <f>IF(Riskregister!$E$11="",0,COUNTIF(BL$4:BL$53,"&lt;"&amp;AL1903)*IF(AM1903&lt;0.5,Riskregister!$K$11+(Riskregister!$L$11-Riskregister!$K$11)*SQRT(AM1903/2),Riskregister!$L$11-(Riskregister!$L$11-Riskregister!$K$11)*SQRT((1-AM1903)/2)))</f>
        <v>0</v>
      </c>
      <c r="AO1903" s="30">
        <f t="shared" ca="1" si="1165"/>
        <v>0.4810631301136814</v>
      </c>
      <c r="AP1903" s="30">
        <f t="shared" ca="1" si="1165"/>
        <v>0.28267070943300177</v>
      </c>
      <c r="AQ1903" s="30">
        <f>IF(Riskregister!$E$12="",0,COUNTIF(BM$4:BM$53,"&lt;"&amp;AO1903)*IF(AP1903&lt;0.5,Riskregister!$K$12+(Riskregister!$L$12-Riskregister!$K$12)*SQRT(AP1903/2),Riskregister!$L$12-(Riskregister!$L$12-Riskregister!$K$12)*SQRT((1-AP1903)/2)))</f>
        <v>0</v>
      </c>
      <c r="AR1903" s="30">
        <f t="shared" ca="1" si="1166"/>
        <v>0.22353273580032207</v>
      </c>
      <c r="AS1903" s="30">
        <f t="shared" ca="1" si="1166"/>
        <v>0.80875180025276916</v>
      </c>
      <c r="AT1903" s="30">
        <f>IF(Riskregister!$E$13="",0,COUNTIF(BN$4:BN$53,"&lt;"&amp;AR1903)*IF(AS1903&lt;0.5,Riskregister!$K$13+(Riskregister!$L$13-Riskregister!$K$13)*SQRT(AS1903/2),Riskregister!$L$13-(Riskregister!$L$13-Riskregister!$K$13)*SQRT((1-AS1903)/2)))</f>
        <v>0</v>
      </c>
      <c r="AU1903" s="30">
        <f t="shared" ca="1" si="1167"/>
        <v>0.78490351709338491</v>
      </c>
      <c r="AV1903" s="30">
        <f t="shared" ca="1" si="1167"/>
        <v>0.7866125531709508</v>
      </c>
      <c r="AW1903" s="30">
        <f>IF(Riskregister!$E$14="",0,COUNTIF(BO$4:BO$53,"&lt;"&amp;AU1903)*IF(AV1903&lt;0.5,Riskregister!$K$14+(Riskregister!$L$14-Riskregister!$K$14)*SQRT(AV1903/2),Riskregister!$L$14-(Riskregister!$L$14-Riskregister!$K$14)*SQRT((1-AV1903)/2)))</f>
        <v>0</v>
      </c>
      <c r="AX1903" s="30">
        <f t="shared" ca="1" si="1168"/>
        <v>0.13749392754161016</v>
      </c>
      <c r="AY1903" s="30">
        <f t="shared" ca="1" si="1168"/>
        <v>0.59982790331676394</v>
      </c>
      <c r="AZ1903" s="30">
        <f>IF(Riskregister!$E$15="",0,COUNTIF(BP$4:BP$53,"&lt;"&amp;AX1903)*IF(AY1903&lt;0.5,Riskregister!$K$15+(Riskregister!$L$15-Riskregister!$K$15)*SQRT(AY1903/2),Riskregister!$L$15-(Riskregister!$L$15-Riskregister!$K$15)*SQRT((1-AY1903)/2)))</f>
        <v>0</v>
      </c>
      <c r="BA1903" s="30">
        <f t="shared" ca="1" si="1169"/>
        <v>0.29398967421134414</v>
      </c>
      <c r="BB1903" s="30">
        <f t="shared" ca="1" si="1169"/>
        <v>0.99154691258174665</v>
      </c>
      <c r="BC1903" s="30">
        <f>IF(Riskregister!$E$16="",0,COUNTIF(BQ$4:BQ$53,"&lt;"&amp;BA1903)*IF(BB1903&lt;0.5,Riskregister!$K$16+(Riskregister!$L$16-Riskregister!$K$16)*SQRT(BB1903/2),Riskregister!$L$16-(Riskregister!$L$16-Riskregister!$K$16)*SQRT((1-BB1903)/2)))</f>
        <v>0</v>
      </c>
      <c r="BD1903" s="30">
        <f t="shared" ca="1" si="1145"/>
        <v>5117329.0314131211</v>
      </c>
    </row>
    <row r="1904" spans="20:56" x14ac:dyDescent="0.35">
      <c r="T1904" s="30">
        <f t="shared" ref="T1904:U1923" ca="1" si="1170">RAND()</f>
        <v>0.44964100329651902</v>
      </c>
      <c r="U1904" s="30">
        <f t="shared" ca="1" si="1170"/>
        <v>0.60721279963116337</v>
      </c>
      <c r="V1904" s="30">
        <f ca="1">IF(Riskregister!$E$5="",0,COUNTIF(BF$4:BF$53,"&lt;"&amp;T1904)*IF(U1904&lt;0.5,Riskregister!$K$5+(Riskregister!$L$5-Riskregister!$K$5)*SQRT(U1904/2),Riskregister!$L$5-(Riskregister!$L$5-Riskregister!$K$5)*SQRT((1-U1904)/2)))</f>
        <v>1201729.71297573</v>
      </c>
      <c r="W1904" s="30">
        <f t="shared" ref="W1904:X1923" ca="1" si="1171">RAND()</f>
        <v>0.98607722276926513</v>
      </c>
      <c r="X1904" s="30">
        <f t="shared" ca="1" si="1171"/>
        <v>0.18446914783383861</v>
      </c>
      <c r="Y1904" s="30">
        <f ca="1">IF(Riskregister!$E$6="",0,COUNTIF(BG$4:BG$53,"&lt;"&amp;W1904)*IF(X1904&lt;0.5,Riskregister!$K$6+(Riskregister!$L$6-Riskregister!$K$6)*SQRT(X1904/2),Riskregister!$L$6-(Riskregister!$L$6-Riskregister!$K$6)*SQRT((1-X1904)/2)))</f>
        <v>3733313.0971900136</v>
      </c>
      <c r="Z1904" s="30">
        <f t="shared" ref="Z1904:AA1923" ca="1" si="1172">RAND()</f>
        <v>0.93335388333862057</v>
      </c>
      <c r="AA1904" s="30">
        <f t="shared" ca="1" si="1172"/>
        <v>8.352946662834082E-2</v>
      </c>
      <c r="AB1904" s="30">
        <f ca="1">IF(Riskregister!$E$7="",0,COUNTIF(BH$4:BH$53,"&lt;"&amp;Z1904)*IF(AA1904&lt;0.5,Riskregister!$K$7+(Riskregister!$L$7-Riskregister!$K$7)*SQRT(AA1904/2),Riskregister!$L$7-(Riskregister!$L$7-Riskregister!$K$7)*SQRT((1-AA1904)/2)))</f>
        <v>1215274.7605630914</v>
      </c>
      <c r="AC1904" s="30">
        <f t="shared" ref="AC1904:AD1923" ca="1" si="1173">RAND()</f>
        <v>0.3719989732056902</v>
      </c>
      <c r="AD1904" s="30">
        <f t="shared" ca="1" si="1173"/>
        <v>0.77639882063129273</v>
      </c>
      <c r="AE1904" s="30">
        <f ca="1">IF(Riskregister!$E$8="",0,COUNTIF(BI$4:BI$53,"&lt;"&amp;AC1904)*IF(AD1904&lt;0.5,Riskregister!$K$8+(Riskregister!$L$8-Riskregister!$K$8)*SQRT(AD1904/2),Riskregister!$L$8-(Riskregister!$L$8-Riskregister!$K$8)*SQRT((1-AD1904)/2)))</f>
        <v>6856960.0536249168</v>
      </c>
      <c r="AF1904" s="30">
        <f t="shared" ref="AF1904:AG1923" ca="1" si="1174">RAND()</f>
        <v>0.15247892544358155</v>
      </c>
      <c r="AG1904" s="30">
        <f t="shared" ca="1" si="1174"/>
        <v>5.630699639371628E-2</v>
      </c>
      <c r="AH1904" s="30">
        <f>IF(Riskregister!$E$9="",0,COUNTIF(BJ$4:BJ$53,"&lt;"&amp;AF1904)*IF(AG1904&lt;0.5,Riskregister!$K$9+(Riskregister!$L$9-Riskregister!$K$9)*SQRT(AG1904/2),Riskregister!$L$9-(Riskregister!$L$9-Riskregister!$K$9)*SQRT((1-AG1904)/2)))</f>
        <v>0</v>
      </c>
      <c r="AI1904" s="30">
        <f t="shared" ref="AI1904:AJ1923" ca="1" si="1175">RAND()</f>
        <v>0.15086316466609784</v>
      </c>
      <c r="AJ1904" s="30">
        <f t="shared" ca="1" si="1175"/>
        <v>0.82445047681993655</v>
      </c>
      <c r="AK1904" s="30">
        <f>IF(Riskregister!$E$10="",0,COUNTIF(BK$4:BK$53,"&lt;"&amp;AI1904)*IF(AJ1904&lt;0.5,Riskregister!$K$10+(Riskregister!$L$10-Riskregister!$K$10)*SQRT(AJ1904/2),Riskregister!$L$10-(Riskregister!$L$10-Riskregister!$K$10)*SQRT((1-AJ1904)/2)))</f>
        <v>0</v>
      </c>
      <c r="AL1904" s="30">
        <f t="shared" ref="AL1904:AM1923" ca="1" si="1176">RAND()</f>
        <v>0.43138127543941818</v>
      </c>
      <c r="AM1904" s="30">
        <f t="shared" ca="1" si="1176"/>
        <v>3.7173188225047116E-2</v>
      </c>
      <c r="AN1904" s="30">
        <f>IF(Riskregister!$E$11="",0,COUNTIF(BL$4:BL$53,"&lt;"&amp;AL1904)*IF(AM1904&lt;0.5,Riskregister!$K$11+(Riskregister!$L$11-Riskregister!$K$11)*SQRT(AM1904/2),Riskregister!$L$11-(Riskregister!$L$11-Riskregister!$K$11)*SQRT((1-AM1904)/2)))</f>
        <v>0</v>
      </c>
      <c r="AO1904" s="30">
        <f t="shared" ref="AO1904:AP1923" ca="1" si="1177">RAND()</f>
        <v>0.49414289496054364</v>
      </c>
      <c r="AP1904" s="30">
        <f t="shared" ca="1" si="1177"/>
        <v>0.56336552117415162</v>
      </c>
      <c r="AQ1904" s="30">
        <f>IF(Riskregister!$E$12="",0,COUNTIF(BM$4:BM$53,"&lt;"&amp;AO1904)*IF(AP1904&lt;0.5,Riskregister!$K$12+(Riskregister!$L$12-Riskregister!$K$12)*SQRT(AP1904/2),Riskregister!$L$12-(Riskregister!$L$12-Riskregister!$K$12)*SQRT((1-AP1904)/2)))</f>
        <v>0</v>
      </c>
      <c r="AR1904" s="30">
        <f t="shared" ref="AR1904:AS1923" ca="1" si="1178">RAND()</f>
        <v>0.7517121245573003</v>
      </c>
      <c r="AS1904" s="30">
        <f t="shared" ca="1" si="1178"/>
        <v>0.6764353931548901</v>
      </c>
      <c r="AT1904" s="30">
        <f>IF(Riskregister!$E$13="",0,COUNTIF(BN$4:BN$53,"&lt;"&amp;AR1904)*IF(AS1904&lt;0.5,Riskregister!$K$13+(Riskregister!$L$13-Riskregister!$K$13)*SQRT(AS1904/2),Riskregister!$L$13-(Riskregister!$L$13-Riskregister!$K$13)*SQRT((1-AS1904)/2)))</f>
        <v>0</v>
      </c>
      <c r="AU1904" s="30">
        <f t="shared" ref="AU1904:AV1923" ca="1" si="1179">RAND()</f>
        <v>0.68313686785446759</v>
      </c>
      <c r="AV1904" s="30">
        <f t="shared" ca="1" si="1179"/>
        <v>0.22153227043720891</v>
      </c>
      <c r="AW1904" s="30">
        <f>IF(Riskregister!$E$14="",0,COUNTIF(BO$4:BO$53,"&lt;"&amp;AU1904)*IF(AV1904&lt;0.5,Riskregister!$K$14+(Riskregister!$L$14-Riskregister!$K$14)*SQRT(AV1904/2),Riskregister!$L$14-(Riskregister!$L$14-Riskregister!$K$14)*SQRT((1-AV1904)/2)))</f>
        <v>0</v>
      </c>
      <c r="AX1904" s="30">
        <f t="shared" ref="AX1904:AY1923" ca="1" si="1180">RAND()</f>
        <v>0.34549502571536428</v>
      </c>
      <c r="AY1904" s="30">
        <f t="shared" ca="1" si="1180"/>
        <v>0.95965956191454482</v>
      </c>
      <c r="AZ1904" s="30">
        <f>IF(Riskregister!$E$15="",0,COUNTIF(BP$4:BP$53,"&lt;"&amp;AX1904)*IF(AY1904&lt;0.5,Riskregister!$K$15+(Riskregister!$L$15-Riskregister!$K$15)*SQRT(AY1904/2),Riskregister!$L$15-(Riskregister!$L$15-Riskregister!$K$15)*SQRT((1-AY1904)/2)))</f>
        <v>0</v>
      </c>
      <c r="BA1904" s="30">
        <f t="shared" ref="BA1904:BB1923" ca="1" si="1181">RAND()</f>
        <v>0.20622019682997128</v>
      </c>
      <c r="BB1904" s="30">
        <f t="shared" ca="1" si="1181"/>
        <v>0.17424143223188293</v>
      </c>
      <c r="BC1904" s="30">
        <f>IF(Riskregister!$E$16="",0,COUNTIF(BQ$4:BQ$53,"&lt;"&amp;BA1904)*IF(BB1904&lt;0.5,Riskregister!$K$16+(Riskregister!$L$16-Riskregister!$K$16)*SQRT(BB1904/2),Riskregister!$L$16-(Riskregister!$L$16-Riskregister!$K$16)*SQRT((1-BB1904)/2)))</f>
        <v>0</v>
      </c>
      <c r="BD1904" s="30">
        <f t="shared" ca="1" si="1145"/>
        <v>13007277.624353752</v>
      </c>
    </row>
    <row r="1905" spans="20:56" x14ac:dyDescent="0.35">
      <c r="T1905" s="30">
        <f t="shared" ca="1" si="1170"/>
        <v>0.19187452292557616</v>
      </c>
      <c r="U1905" s="30">
        <f t="shared" ca="1" si="1170"/>
        <v>0.19395787623206273</v>
      </c>
      <c r="V1905" s="30">
        <f ca="1">IF(Riskregister!$E$5="",0,COUNTIF(BF$4:BF$53,"&lt;"&amp;T1905)*IF(U1905&lt;0.5,Riskregister!$K$5+(Riskregister!$L$5-Riskregister!$K$5)*SQRT(U1905/2),Riskregister!$L$5-(Riskregister!$L$5-Riskregister!$K$5)*SQRT((1-U1905)/2)))</f>
        <v>580272.97385582048</v>
      </c>
      <c r="W1905" s="30">
        <f t="shared" ca="1" si="1171"/>
        <v>0.23615969781064183</v>
      </c>
      <c r="X1905" s="30">
        <f t="shared" ca="1" si="1171"/>
        <v>0.68334058503564976</v>
      </c>
      <c r="Y1905" s="30">
        <f ca="1">IF(Riskregister!$E$6="",0,COUNTIF(BG$4:BG$53,"&lt;"&amp;W1905)*IF(X1905&lt;0.5,Riskregister!$K$6+(Riskregister!$L$6-Riskregister!$K$6)*SQRT(X1905/2),Riskregister!$L$6-(Riskregister!$L$6-Riskregister!$K$6)*SQRT((1-X1905)/2)))</f>
        <v>1283768.017858566</v>
      </c>
      <c r="Z1905" s="30">
        <f t="shared" ca="1" si="1172"/>
        <v>7.7872849870904814E-2</v>
      </c>
      <c r="AA1905" s="30">
        <f t="shared" ca="1" si="1172"/>
        <v>0.94040497546286805</v>
      </c>
      <c r="AB1905" s="30">
        <f ca="1">IF(Riskregister!$E$7="",0,COUNTIF(BH$4:BH$53,"&lt;"&amp;Z1905)*IF(AA1905&lt;0.5,Riskregister!$K$7+(Riskregister!$L$7-Riskregister!$K$7)*SQRT(AA1905/2),Riskregister!$L$7-(Riskregister!$L$7-Riskregister!$K$7)*SQRT((1-AA1905)/2)))</f>
        <v>1018749.4626874337</v>
      </c>
      <c r="AC1905" s="30">
        <f t="shared" ca="1" si="1173"/>
        <v>0.2837984031689722</v>
      </c>
      <c r="AD1905" s="30">
        <f t="shared" ca="1" si="1173"/>
        <v>0.44264659795017347</v>
      </c>
      <c r="AE1905" s="30">
        <f ca="1">IF(Riskregister!$E$8="",0,COUNTIF(BI$4:BI$53,"&lt;"&amp;AC1905)*IF(AD1905&lt;0.5,Riskregister!$K$8+(Riskregister!$L$8-Riskregister!$K$8)*SQRT(AD1905/2),Riskregister!$L$8-(Riskregister!$L$8-Riskregister!$K$8)*SQRT((1-AD1905)/2)))</f>
        <v>5022230.9638279481</v>
      </c>
      <c r="AF1905" s="30">
        <f t="shared" ca="1" si="1174"/>
        <v>0.30385081343939935</v>
      </c>
      <c r="AG1905" s="30">
        <f t="shared" ca="1" si="1174"/>
        <v>0.95852416178992816</v>
      </c>
      <c r="AH1905" s="30">
        <f>IF(Riskregister!$E$9="",0,COUNTIF(BJ$4:BJ$53,"&lt;"&amp;AF1905)*IF(AG1905&lt;0.5,Riskregister!$K$9+(Riskregister!$L$9-Riskregister!$K$9)*SQRT(AG1905/2),Riskregister!$L$9-(Riskregister!$L$9-Riskregister!$K$9)*SQRT((1-AG1905)/2)))</f>
        <v>0</v>
      </c>
      <c r="AI1905" s="30">
        <f t="shared" ca="1" si="1175"/>
        <v>0.26709268174858469</v>
      </c>
      <c r="AJ1905" s="30">
        <f t="shared" ca="1" si="1175"/>
        <v>4.8257896788944543E-2</v>
      </c>
      <c r="AK1905" s="30">
        <f>IF(Riskregister!$E$10="",0,COUNTIF(BK$4:BK$53,"&lt;"&amp;AI1905)*IF(AJ1905&lt;0.5,Riskregister!$K$10+(Riskregister!$L$10-Riskregister!$K$10)*SQRT(AJ1905/2),Riskregister!$L$10-(Riskregister!$L$10-Riskregister!$K$10)*SQRT((1-AJ1905)/2)))</f>
        <v>0</v>
      </c>
      <c r="AL1905" s="30">
        <f t="shared" ca="1" si="1176"/>
        <v>0.2286832621787247</v>
      </c>
      <c r="AM1905" s="30">
        <f t="shared" ca="1" si="1176"/>
        <v>0.1047413422184581</v>
      </c>
      <c r="AN1905" s="30">
        <f>IF(Riskregister!$E$11="",0,COUNTIF(BL$4:BL$53,"&lt;"&amp;AL1905)*IF(AM1905&lt;0.5,Riskregister!$K$11+(Riskregister!$L$11-Riskregister!$K$11)*SQRT(AM1905/2),Riskregister!$L$11-(Riskregister!$L$11-Riskregister!$K$11)*SQRT((1-AM1905)/2)))</f>
        <v>0</v>
      </c>
      <c r="AO1905" s="30">
        <f t="shared" ca="1" si="1177"/>
        <v>0.96361243596855173</v>
      </c>
      <c r="AP1905" s="30">
        <f t="shared" ca="1" si="1177"/>
        <v>0.85495351953253629</v>
      </c>
      <c r="AQ1905" s="30">
        <f>IF(Riskregister!$E$12="",0,COUNTIF(BM$4:BM$53,"&lt;"&amp;AO1905)*IF(AP1905&lt;0.5,Riskregister!$K$12+(Riskregister!$L$12-Riskregister!$K$12)*SQRT(AP1905/2),Riskregister!$L$12-(Riskregister!$L$12-Riskregister!$K$12)*SQRT((1-AP1905)/2)))</f>
        <v>0</v>
      </c>
      <c r="AR1905" s="30">
        <f t="shared" ca="1" si="1178"/>
        <v>0.8368866407926977</v>
      </c>
      <c r="AS1905" s="30">
        <f t="shared" ca="1" si="1178"/>
        <v>0.22522684416798799</v>
      </c>
      <c r="AT1905" s="30">
        <f>IF(Riskregister!$E$13="",0,COUNTIF(BN$4:BN$53,"&lt;"&amp;AR1905)*IF(AS1905&lt;0.5,Riskregister!$K$13+(Riskregister!$L$13-Riskregister!$K$13)*SQRT(AS1905/2),Riskregister!$L$13-(Riskregister!$L$13-Riskregister!$K$13)*SQRT((1-AS1905)/2)))</f>
        <v>0</v>
      </c>
      <c r="AU1905" s="30">
        <f t="shared" ca="1" si="1179"/>
        <v>0.27825677947575589</v>
      </c>
      <c r="AV1905" s="30">
        <f t="shared" ca="1" si="1179"/>
        <v>0.23957404121117087</v>
      </c>
      <c r="AW1905" s="30">
        <f>IF(Riskregister!$E$14="",0,COUNTIF(BO$4:BO$53,"&lt;"&amp;AU1905)*IF(AV1905&lt;0.5,Riskregister!$K$14+(Riskregister!$L$14-Riskregister!$K$14)*SQRT(AV1905/2),Riskregister!$L$14-(Riskregister!$L$14-Riskregister!$K$14)*SQRT((1-AV1905)/2)))</f>
        <v>0</v>
      </c>
      <c r="AX1905" s="30">
        <f t="shared" ca="1" si="1180"/>
        <v>0.33651585395803296</v>
      </c>
      <c r="AY1905" s="30">
        <f t="shared" ca="1" si="1180"/>
        <v>0.40171961810521728</v>
      </c>
      <c r="AZ1905" s="30">
        <f>IF(Riskregister!$E$15="",0,COUNTIF(BP$4:BP$53,"&lt;"&amp;AX1905)*IF(AY1905&lt;0.5,Riskregister!$K$15+(Riskregister!$L$15-Riskregister!$K$15)*SQRT(AY1905/2),Riskregister!$L$15-(Riskregister!$L$15-Riskregister!$K$15)*SQRT((1-AY1905)/2)))</f>
        <v>0</v>
      </c>
      <c r="BA1905" s="30">
        <f t="shared" ca="1" si="1181"/>
        <v>0.20681432836298652</v>
      </c>
      <c r="BB1905" s="30">
        <f t="shared" ca="1" si="1181"/>
        <v>0.2179162248858616</v>
      </c>
      <c r="BC1905" s="30">
        <f>IF(Riskregister!$E$16="",0,COUNTIF(BQ$4:BQ$53,"&lt;"&amp;BA1905)*IF(BB1905&lt;0.5,Riskregister!$K$16+(Riskregister!$L$16-Riskregister!$K$16)*SQRT(BB1905/2),Riskregister!$L$16-(Riskregister!$L$16-Riskregister!$K$16)*SQRT((1-BB1905)/2)))</f>
        <v>0</v>
      </c>
      <c r="BD1905" s="30">
        <f t="shared" ca="1" si="1145"/>
        <v>7905021.4182297681</v>
      </c>
    </row>
    <row r="1906" spans="20:56" x14ac:dyDescent="0.35">
      <c r="T1906" s="30">
        <f t="shared" ca="1" si="1170"/>
        <v>0.27219643609558364</v>
      </c>
      <c r="U1906" s="30">
        <f t="shared" ca="1" si="1170"/>
        <v>0.32505534194648933</v>
      </c>
      <c r="V1906" s="30">
        <f ca="1">IF(Riskregister!$E$5="",0,COUNTIF(BF$4:BF$53,"&lt;"&amp;T1906)*IF(U1906&lt;0.5,Riskregister!$K$5+(Riskregister!$L$5-Riskregister!$K$5)*SQRT(U1906/2),Riskregister!$L$5-(Riskregister!$L$5-Riskregister!$K$5)*SQRT((1-U1906)/2)))</f>
        <v>662832.48681496014</v>
      </c>
      <c r="W1906" s="30">
        <f t="shared" ca="1" si="1171"/>
        <v>0.8647597390657995</v>
      </c>
      <c r="X1906" s="30">
        <f t="shared" ca="1" si="1171"/>
        <v>0.85014517727387595</v>
      </c>
      <c r="Y1906" s="30">
        <f ca="1">IF(Riskregister!$E$6="",0,COUNTIF(BG$4:BG$53,"&lt;"&amp;W1906)*IF(X1906&lt;0.5,Riskregister!$K$6+(Riskregister!$L$6-Riskregister!$K$6)*SQRT(X1906/2),Riskregister!$L$6-(Riskregister!$L$6-Riskregister!$K$6)*SQRT((1-X1906)/2)))</f>
        <v>4521864.9197901813</v>
      </c>
      <c r="Z1906" s="30">
        <f t="shared" ca="1" si="1172"/>
        <v>0.80303292253399416</v>
      </c>
      <c r="AA1906" s="30">
        <f t="shared" ca="1" si="1172"/>
        <v>0.94218418713746077</v>
      </c>
      <c r="AB1906" s="30">
        <f ca="1">IF(Riskregister!$E$7="",0,COUNTIF(BH$4:BH$53,"&lt;"&amp;Z1906)*IF(AA1906&lt;0.5,Riskregister!$K$7+(Riskregister!$L$7-Riskregister!$K$7)*SQRT(AA1906/2),Riskregister!$L$7-(Riskregister!$L$7-Riskregister!$K$7)*SQRT((1-AA1906)/2)))</f>
        <v>2723934.892665768</v>
      </c>
      <c r="AC1906" s="30">
        <f t="shared" ca="1" si="1173"/>
        <v>0.67285195637869122</v>
      </c>
      <c r="AD1906" s="30">
        <f t="shared" ca="1" si="1173"/>
        <v>0.88617456582328746</v>
      </c>
      <c r="AE1906" s="30">
        <f ca="1">IF(Riskregister!$E$8="",0,COUNTIF(BI$4:BI$53,"&lt;"&amp;AC1906)*IF(AD1906&lt;0.5,Riskregister!$K$8+(Riskregister!$L$8-Riskregister!$K$8)*SQRT(AD1906/2),Riskregister!$L$8-(Riskregister!$L$8-Riskregister!$K$8)*SQRT((1-AD1906)/2)))</f>
        <v>11636249.521094628</v>
      </c>
      <c r="AF1906" s="30">
        <f t="shared" ca="1" si="1174"/>
        <v>0.34301087272915043</v>
      </c>
      <c r="AG1906" s="30">
        <f t="shared" ca="1" si="1174"/>
        <v>9.3448199968272361E-3</v>
      </c>
      <c r="AH1906" s="30">
        <f>IF(Riskregister!$E$9="",0,COUNTIF(BJ$4:BJ$53,"&lt;"&amp;AF1906)*IF(AG1906&lt;0.5,Riskregister!$K$9+(Riskregister!$L$9-Riskregister!$K$9)*SQRT(AG1906/2),Riskregister!$L$9-(Riskregister!$L$9-Riskregister!$K$9)*SQRT((1-AG1906)/2)))</f>
        <v>0</v>
      </c>
      <c r="AI1906" s="30">
        <f t="shared" ca="1" si="1175"/>
        <v>0.1063301771134878</v>
      </c>
      <c r="AJ1906" s="30">
        <f t="shared" ca="1" si="1175"/>
        <v>0.14774660285110874</v>
      </c>
      <c r="AK1906" s="30">
        <f>IF(Riskregister!$E$10="",0,COUNTIF(BK$4:BK$53,"&lt;"&amp;AI1906)*IF(AJ1906&lt;0.5,Riskregister!$K$10+(Riskregister!$L$10-Riskregister!$K$10)*SQRT(AJ1906/2),Riskregister!$L$10-(Riskregister!$L$10-Riskregister!$K$10)*SQRT((1-AJ1906)/2)))</f>
        <v>0</v>
      </c>
      <c r="AL1906" s="30">
        <f t="shared" ca="1" si="1176"/>
        <v>0.67624463004473701</v>
      </c>
      <c r="AM1906" s="30">
        <f t="shared" ca="1" si="1176"/>
        <v>0.32880007463147687</v>
      </c>
      <c r="AN1906" s="30">
        <f>IF(Riskregister!$E$11="",0,COUNTIF(BL$4:BL$53,"&lt;"&amp;AL1906)*IF(AM1906&lt;0.5,Riskregister!$K$11+(Riskregister!$L$11-Riskregister!$K$11)*SQRT(AM1906/2),Riskregister!$L$11-(Riskregister!$L$11-Riskregister!$K$11)*SQRT((1-AM1906)/2)))</f>
        <v>0</v>
      </c>
      <c r="AO1906" s="30">
        <f t="shared" ca="1" si="1177"/>
        <v>0.45684128758950904</v>
      </c>
      <c r="AP1906" s="30">
        <f t="shared" ca="1" si="1177"/>
        <v>0.52919808068891172</v>
      </c>
      <c r="AQ1906" s="30">
        <f>IF(Riskregister!$E$12="",0,COUNTIF(BM$4:BM$53,"&lt;"&amp;AO1906)*IF(AP1906&lt;0.5,Riskregister!$K$12+(Riskregister!$L$12-Riskregister!$K$12)*SQRT(AP1906/2),Riskregister!$L$12-(Riskregister!$L$12-Riskregister!$K$12)*SQRT((1-AP1906)/2)))</f>
        <v>0</v>
      </c>
      <c r="AR1906" s="30">
        <f t="shared" ca="1" si="1178"/>
        <v>0.47656935901578223</v>
      </c>
      <c r="AS1906" s="30">
        <f t="shared" ca="1" si="1178"/>
        <v>0.69055186571176652</v>
      </c>
      <c r="AT1906" s="30">
        <f>IF(Riskregister!$E$13="",0,COUNTIF(BN$4:BN$53,"&lt;"&amp;AR1906)*IF(AS1906&lt;0.5,Riskregister!$K$13+(Riskregister!$L$13-Riskregister!$K$13)*SQRT(AS1906/2),Riskregister!$L$13-(Riskregister!$L$13-Riskregister!$K$13)*SQRT((1-AS1906)/2)))</f>
        <v>0</v>
      </c>
      <c r="AU1906" s="30">
        <f t="shared" ca="1" si="1179"/>
        <v>0.13335581468066704</v>
      </c>
      <c r="AV1906" s="30">
        <f t="shared" ca="1" si="1179"/>
        <v>0.29784096746577549</v>
      </c>
      <c r="AW1906" s="30">
        <f>IF(Riskregister!$E$14="",0,COUNTIF(BO$4:BO$53,"&lt;"&amp;AU1906)*IF(AV1906&lt;0.5,Riskregister!$K$14+(Riskregister!$L$14-Riskregister!$K$14)*SQRT(AV1906/2),Riskregister!$L$14-(Riskregister!$L$14-Riskregister!$K$14)*SQRT((1-AV1906)/2)))</f>
        <v>0</v>
      </c>
      <c r="AX1906" s="30">
        <f t="shared" ca="1" si="1180"/>
        <v>0.18597614128075368</v>
      </c>
      <c r="AY1906" s="30">
        <f t="shared" ca="1" si="1180"/>
        <v>0.46652917485488465</v>
      </c>
      <c r="AZ1906" s="30">
        <f>IF(Riskregister!$E$15="",0,COUNTIF(BP$4:BP$53,"&lt;"&amp;AX1906)*IF(AY1906&lt;0.5,Riskregister!$K$15+(Riskregister!$L$15-Riskregister!$K$15)*SQRT(AY1906/2),Riskregister!$L$15-(Riskregister!$L$15-Riskregister!$K$15)*SQRT((1-AY1906)/2)))</f>
        <v>0</v>
      </c>
      <c r="BA1906" s="30">
        <f t="shared" ca="1" si="1181"/>
        <v>0.85367638747025609</v>
      </c>
      <c r="BB1906" s="30">
        <f t="shared" ca="1" si="1181"/>
        <v>5.9286406229932642E-2</v>
      </c>
      <c r="BC1906" s="30">
        <f>IF(Riskregister!$E$16="",0,COUNTIF(BQ$4:BQ$53,"&lt;"&amp;BA1906)*IF(BB1906&lt;0.5,Riskregister!$K$16+(Riskregister!$L$16-Riskregister!$K$16)*SQRT(BB1906/2),Riskregister!$L$16-(Riskregister!$L$16-Riskregister!$K$16)*SQRT((1-BB1906)/2)))</f>
        <v>0</v>
      </c>
      <c r="BD1906" s="30">
        <f t="shared" ca="1" si="1145"/>
        <v>19544881.820365537</v>
      </c>
    </row>
    <row r="1907" spans="20:56" x14ac:dyDescent="0.35">
      <c r="T1907" s="30">
        <f t="shared" ca="1" si="1170"/>
        <v>0.80311070420426556</v>
      </c>
      <c r="U1907" s="30">
        <f t="shared" ca="1" si="1170"/>
        <v>0.6993548682738272</v>
      </c>
      <c r="V1907" s="30">
        <f ca="1">IF(Riskregister!$E$5="",0,COUNTIF(BF$4:BF$53,"&lt;"&amp;T1907)*IF(U1907&lt;0.5,Riskregister!$K$5+(Riskregister!$L$5-Riskregister!$K$5)*SQRT(U1907/2),Riskregister!$L$5-(Riskregister!$L$5-Riskregister!$K$5)*SQRT((1-U1907)/2)))</f>
        <v>2127642.2811243804</v>
      </c>
      <c r="W1907" s="30">
        <f t="shared" ca="1" si="1171"/>
        <v>0.29529387555929354</v>
      </c>
      <c r="X1907" s="30">
        <f t="shared" ca="1" si="1171"/>
        <v>0.98793189535317827</v>
      </c>
      <c r="Y1907" s="30">
        <f ca="1">IF(Riskregister!$E$6="",0,COUNTIF(BG$4:BG$53,"&lt;"&amp;W1907)*IF(X1907&lt;0.5,Riskregister!$K$6+(Riskregister!$L$6-Riskregister!$K$6)*SQRT(X1907/2),Riskregister!$L$6-(Riskregister!$L$6-Riskregister!$K$6)*SQRT((1-X1907)/2)))</f>
        <v>1860177.5070746799</v>
      </c>
      <c r="Z1907" s="30">
        <f t="shared" ca="1" si="1172"/>
        <v>0.41449458087023006</v>
      </c>
      <c r="AA1907" s="30">
        <f t="shared" ca="1" si="1172"/>
        <v>0.27894153011584244</v>
      </c>
      <c r="AB1907" s="30">
        <f ca="1">IF(Riskregister!$E$7="",0,COUNTIF(BH$4:BH$53,"&lt;"&amp;Z1907)*IF(AA1907&lt;0.5,Riskregister!$K$7+(Riskregister!$L$7-Riskregister!$K$7)*SQRT(AA1907/2),Riskregister!$L$7-(Riskregister!$L$7-Riskregister!$K$7)*SQRT((1-AA1907)/2)))</f>
        <v>1084261.4831199048</v>
      </c>
      <c r="AC1907" s="30">
        <f t="shared" ca="1" si="1173"/>
        <v>0.18794751190591141</v>
      </c>
      <c r="AD1907" s="30">
        <f t="shared" ca="1" si="1173"/>
        <v>0.21884320633182652</v>
      </c>
      <c r="AE1907" s="30">
        <f ca="1">IF(Riskregister!$E$8="",0,COUNTIF(BI$4:BI$53,"&lt;"&amp;AC1907)*IF(AD1907&lt;0.5,Riskregister!$K$8+(Riskregister!$L$8-Riskregister!$K$8)*SQRT(AD1907/2),Riskregister!$L$8-(Riskregister!$L$8-Riskregister!$K$8)*SQRT((1-AD1907)/2)))</f>
        <v>1854710.0095950449</v>
      </c>
      <c r="AF1907" s="30">
        <f t="shared" ca="1" si="1174"/>
        <v>0.46737895175099153</v>
      </c>
      <c r="AG1907" s="30">
        <f t="shared" ca="1" si="1174"/>
        <v>0.79428294052340942</v>
      </c>
      <c r="AH1907" s="30">
        <f>IF(Riskregister!$E$9="",0,COUNTIF(BJ$4:BJ$53,"&lt;"&amp;AF1907)*IF(AG1907&lt;0.5,Riskregister!$K$9+(Riskregister!$L$9-Riskregister!$K$9)*SQRT(AG1907/2),Riskregister!$L$9-(Riskregister!$L$9-Riskregister!$K$9)*SQRT((1-AG1907)/2)))</f>
        <v>0</v>
      </c>
      <c r="AI1907" s="30">
        <f t="shared" ca="1" si="1175"/>
        <v>2.8659974580516279E-2</v>
      </c>
      <c r="AJ1907" s="30">
        <f t="shared" ca="1" si="1175"/>
        <v>0.15973922625246462</v>
      </c>
      <c r="AK1907" s="30">
        <f>IF(Riskregister!$E$10="",0,COUNTIF(BK$4:BK$53,"&lt;"&amp;AI1907)*IF(AJ1907&lt;0.5,Riskregister!$K$10+(Riskregister!$L$10-Riskregister!$K$10)*SQRT(AJ1907/2),Riskregister!$L$10-(Riskregister!$L$10-Riskregister!$K$10)*SQRT((1-AJ1907)/2)))</f>
        <v>0</v>
      </c>
      <c r="AL1907" s="30">
        <f t="shared" ca="1" si="1176"/>
        <v>0.16994024423810372</v>
      </c>
      <c r="AM1907" s="30">
        <f t="shared" ca="1" si="1176"/>
        <v>0.9015030435630832</v>
      </c>
      <c r="AN1907" s="30">
        <f>IF(Riskregister!$E$11="",0,COUNTIF(BL$4:BL$53,"&lt;"&amp;AL1907)*IF(AM1907&lt;0.5,Riskregister!$K$11+(Riskregister!$L$11-Riskregister!$K$11)*SQRT(AM1907/2),Riskregister!$L$11-(Riskregister!$L$11-Riskregister!$K$11)*SQRT((1-AM1907)/2)))</f>
        <v>0</v>
      </c>
      <c r="AO1907" s="30">
        <f t="shared" ca="1" si="1177"/>
        <v>0.64688226570371121</v>
      </c>
      <c r="AP1907" s="30">
        <f t="shared" ca="1" si="1177"/>
        <v>9.8556418990942696E-3</v>
      </c>
      <c r="AQ1907" s="30">
        <f>IF(Riskregister!$E$12="",0,COUNTIF(BM$4:BM$53,"&lt;"&amp;AO1907)*IF(AP1907&lt;0.5,Riskregister!$K$12+(Riskregister!$L$12-Riskregister!$K$12)*SQRT(AP1907/2),Riskregister!$L$12-(Riskregister!$L$12-Riskregister!$K$12)*SQRT((1-AP1907)/2)))</f>
        <v>0</v>
      </c>
      <c r="AR1907" s="30">
        <f t="shared" ca="1" si="1178"/>
        <v>0.50060149538461807</v>
      </c>
      <c r="AS1907" s="30">
        <f t="shared" ca="1" si="1178"/>
        <v>0.14152653949044558</v>
      </c>
      <c r="AT1907" s="30">
        <f>IF(Riskregister!$E$13="",0,COUNTIF(BN$4:BN$53,"&lt;"&amp;AR1907)*IF(AS1907&lt;0.5,Riskregister!$K$13+(Riskregister!$L$13-Riskregister!$K$13)*SQRT(AS1907/2),Riskregister!$L$13-(Riskregister!$L$13-Riskregister!$K$13)*SQRT((1-AS1907)/2)))</f>
        <v>0</v>
      </c>
      <c r="AU1907" s="30">
        <f t="shared" ca="1" si="1179"/>
        <v>0.98305689418874842</v>
      </c>
      <c r="AV1907" s="30">
        <f t="shared" ca="1" si="1179"/>
        <v>0.3998528891664066</v>
      </c>
      <c r="AW1907" s="30">
        <f>IF(Riskregister!$E$14="",0,COUNTIF(BO$4:BO$53,"&lt;"&amp;AU1907)*IF(AV1907&lt;0.5,Riskregister!$K$14+(Riskregister!$L$14-Riskregister!$K$14)*SQRT(AV1907/2),Riskregister!$L$14-(Riskregister!$L$14-Riskregister!$K$14)*SQRT((1-AV1907)/2)))</f>
        <v>0</v>
      </c>
      <c r="AX1907" s="30">
        <f t="shared" ca="1" si="1180"/>
        <v>0.42313263876032425</v>
      </c>
      <c r="AY1907" s="30">
        <f t="shared" ca="1" si="1180"/>
        <v>0.88430829604961747</v>
      </c>
      <c r="AZ1907" s="30">
        <f>IF(Riskregister!$E$15="",0,COUNTIF(BP$4:BP$53,"&lt;"&amp;AX1907)*IF(AY1907&lt;0.5,Riskregister!$K$15+(Riskregister!$L$15-Riskregister!$K$15)*SQRT(AY1907/2),Riskregister!$L$15-(Riskregister!$L$15-Riskregister!$K$15)*SQRT((1-AY1907)/2)))</f>
        <v>0</v>
      </c>
      <c r="BA1907" s="30">
        <f t="shared" ca="1" si="1181"/>
        <v>0.77171789588620754</v>
      </c>
      <c r="BB1907" s="30">
        <f t="shared" ca="1" si="1181"/>
        <v>0.19384870070206772</v>
      </c>
      <c r="BC1907" s="30">
        <f>IF(Riskregister!$E$16="",0,COUNTIF(BQ$4:BQ$53,"&lt;"&amp;BA1907)*IF(BB1907&lt;0.5,Riskregister!$K$16+(Riskregister!$L$16-Riskregister!$K$16)*SQRT(BB1907/2),Riskregister!$L$16-(Riskregister!$L$16-Riskregister!$K$16)*SQRT((1-BB1907)/2)))</f>
        <v>0</v>
      </c>
      <c r="BD1907" s="30">
        <f t="shared" ca="1" si="1145"/>
        <v>6926791.2809140105</v>
      </c>
    </row>
    <row r="1908" spans="20:56" x14ac:dyDescent="0.35">
      <c r="T1908" s="30">
        <f t="shared" ca="1" si="1170"/>
        <v>0.56394259311381223</v>
      </c>
      <c r="U1908" s="30">
        <f t="shared" ca="1" si="1170"/>
        <v>0.13305533143928405</v>
      </c>
      <c r="V1908" s="30">
        <f ca="1">IF(Riskregister!$E$5="",0,COUNTIF(BF$4:BF$53,"&lt;"&amp;T1908)*IF(U1908&lt;0.5,Riskregister!$K$5+(Riskregister!$L$5-Riskregister!$K$5)*SQRT(U1908/2),Riskregister!$L$5-(Riskregister!$L$5-Riskregister!$K$5)*SQRT((1-U1908)/2)))</f>
        <v>1064273.2352092247</v>
      </c>
      <c r="W1908" s="30">
        <f t="shared" ca="1" si="1171"/>
        <v>0.47118286255360187</v>
      </c>
      <c r="X1908" s="30">
        <f t="shared" ca="1" si="1171"/>
        <v>0.45742879157593352</v>
      </c>
      <c r="Y1908" s="30">
        <f ca="1">IF(Riskregister!$E$6="",0,COUNTIF(BG$4:BG$53,"&lt;"&amp;W1908)*IF(X1908&lt;0.5,Riskregister!$K$6+(Riskregister!$L$6-Riskregister!$K$6)*SQRT(X1908/2),Riskregister!$L$6-(Riskregister!$L$6-Riskregister!$K$6)*SQRT((1-X1908)/2)))</f>
        <v>2121667.3805970913</v>
      </c>
      <c r="Z1908" s="30">
        <f t="shared" ca="1" si="1172"/>
        <v>0.48664564256163223</v>
      </c>
      <c r="AA1908" s="30">
        <f t="shared" ca="1" si="1172"/>
        <v>0.46140760876015086</v>
      </c>
      <c r="AB1908" s="30">
        <f ca="1">IF(Riskregister!$E$7="",0,COUNTIF(BH$4:BH$53,"&lt;"&amp;Z1908)*IF(AA1908&lt;0.5,Riskregister!$K$7+(Riskregister!$L$7-Riskregister!$K$7)*SQRT(AA1908/2),Riskregister!$L$7-(Riskregister!$L$7-Riskregister!$K$7)*SQRT((1-AA1908)/2)))</f>
        <v>1308664.3531503098</v>
      </c>
      <c r="AC1908" s="30">
        <f t="shared" ca="1" si="1173"/>
        <v>1.5857977860830319E-3</v>
      </c>
      <c r="AD1908" s="30">
        <f t="shared" ca="1" si="1173"/>
        <v>0.99355307665429615</v>
      </c>
      <c r="AE1908" s="30">
        <f ca="1">IF(Riskregister!$E$8="",0,COUNTIF(BI$4:BI$53,"&lt;"&amp;AC1908)*IF(AD1908&lt;0.5,Riskregister!$K$8+(Riskregister!$L$8-Riskregister!$K$8)*SQRT(AD1908/2),Riskregister!$L$8-(Riskregister!$L$8-Riskregister!$K$8)*SQRT((1-AD1908)/2)))</f>
        <v>0</v>
      </c>
      <c r="AF1908" s="30">
        <f t="shared" ca="1" si="1174"/>
        <v>0.81179803347712276</v>
      </c>
      <c r="AG1908" s="30">
        <f t="shared" ca="1" si="1174"/>
        <v>0.984572657870325</v>
      </c>
      <c r="AH1908" s="30">
        <f>IF(Riskregister!$E$9="",0,COUNTIF(BJ$4:BJ$53,"&lt;"&amp;AF1908)*IF(AG1908&lt;0.5,Riskregister!$K$9+(Riskregister!$L$9-Riskregister!$K$9)*SQRT(AG1908/2),Riskregister!$L$9-(Riskregister!$L$9-Riskregister!$K$9)*SQRT((1-AG1908)/2)))</f>
        <v>0</v>
      </c>
      <c r="AI1908" s="30">
        <f t="shared" ca="1" si="1175"/>
        <v>0.89865371379898995</v>
      </c>
      <c r="AJ1908" s="30">
        <f t="shared" ca="1" si="1175"/>
        <v>0.23559303512090868</v>
      </c>
      <c r="AK1908" s="30">
        <f>IF(Riskregister!$E$10="",0,COUNTIF(BK$4:BK$53,"&lt;"&amp;AI1908)*IF(AJ1908&lt;0.5,Riskregister!$K$10+(Riskregister!$L$10-Riskregister!$K$10)*SQRT(AJ1908/2),Riskregister!$L$10-(Riskregister!$L$10-Riskregister!$K$10)*SQRT((1-AJ1908)/2)))</f>
        <v>0</v>
      </c>
      <c r="AL1908" s="30">
        <f t="shared" ca="1" si="1176"/>
        <v>0.30823824528671939</v>
      </c>
      <c r="AM1908" s="30">
        <f t="shared" ca="1" si="1176"/>
        <v>0.64738810833443416</v>
      </c>
      <c r="AN1908" s="30">
        <f>IF(Riskregister!$E$11="",0,COUNTIF(BL$4:BL$53,"&lt;"&amp;AL1908)*IF(AM1908&lt;0.5,Riskregister!$K$11+(Riskregister!$L$11-Riskregister!$K$11)*SQRT(AM1908/2),Riskregister!$L$11-(Riskregister!$L$11-Riskregister!$K$11)*SQRT((1-AM1908)/2)))</f>
        <v>0</v>
      </c>
      <c r="AO1908" s="30">
        <f t="shared" ca="1" si="1177"/>
        <v>0.63285562731592071</v>
      </c>
      <c r="AP1908" s="30">
        <f t="shared" ca="1" si="1177"/>
        <v>0.53369508454836911</v>
      </c>
      <c r="AQ1908" s="30">
        <f>IF(Riskregister!$E$12="",0,COUNTIF(BM$4:BM$53,"&lt;"&amp;AO1908)*IF(AP1908&lt;0.5,Riskregister!$K$12+(Riskregister!$L$12-Riskregister!$K$12)*SQRT(AP1908/2),Riskregister!$L$12-(Riskregister!$L$12-Riskregister!$K$12)*SQRT((1-AP1908)/2)))</f>
        <v>0</v>
      </c>
      <c r="AR1908" s="30">
        <f t="shared" ca="1" si="1178"/>
        <v>0.94596267608519857</v>
      </c>
      <c r="AS1908" s="30">
        <f t="shared" ca="1" si="1178"/>
        <v>0.28604408470661324</v>
      </c>
      <c r="AT1908" s="30">
        <f>IF(Riskregister!$E$13="",0,COUNTIF(BN$4:BN$53,"&lt;"&amp;AR1908)*IF(AS1908&lt;0.5,Riskregister!$K$13+(Riskregister!$L$13-Riskregister!$K$13)*SQRT(AS1908/2),Riskregister!$L$13-(Riskregister!$L$13-Riskregister!$K$13)*SQRT((1-AS1908)/2)))</f>
        <v>0</v>
      </c>
      <c r="AU1908" s="30">
        <f t="shared" ca="1" si="1179"/>
        <v>0.75901011409621644</v>
      </c>
      <c r="AV1908" s="30">
        <f t="shared" ca="1" si="1179"/>
        <v>0.72504430973302458</v>
      </c>
      <c r="AW1908" s="30">
        <f>IF(Riskregister!$E$14="",0,COUNTIF(BO$4:BO$53,"&lt;"&amp;AU1908)*IF(AV1908&lt;0.5,Riskregister!$K$14+(Riskregister!$L$14-Riskregister!$K$14)*SQRT(AV1908/2),Riskregister!$L$14-(Riskregister!$L$14-Riskregister!$K$14)*SQRT((1-AV1908)/2)))</f>
        <v>0</v>
      </c>
      <c r="AX1908" s="30">
        <f t="shared" ca="1" si="1180"/>
        <v>0.20824305356079742</v>
      </c>
      <c r="AY1908" s="30">
        <f t="shared" ca="1" si="1180"/>
        <v>6.2008099613490297E-2</v>
      </c>
      <c r="AZ1908" s="30">
        <f>IF(Riskregister!$E$15="",0,COUNTIF(BP$4:BP$53,"&lt;"&amp;AX1908)*IF(AY1908&lt;0.5,Riskregister!$K$15+(Riskregister!$L$15-Riskregister!$K$15)*SQRT(AY1908/2),Riskregister!$L$15-(Riskregister!$L$15-Riskregister!$K$15)*SQRT((1-AY1908)/2)))</f>
        <v>0</v>
      </c>
      <c r="BA1908" s="30">
        <f t="shared" ca="1" si="1181"/>
        <v>0.1338285616815641</v>
      </c>
      <c r="BB1908" s="30">
        <f t="shared" ca="1" si="1181"/>
        <v>0.35354042692144161</v>
      </c>
      <c r="BC1908" s="30">
        <f>IF(Riskregister!$E$16="",0,COUNTIF(BQ$4:BQ$53,"&lt;"&amp;BA1908)*IF(BB1908&lt;0.5,Riskregister!$K$16+(Riskregister!$L$16-Riskregister!$K$16)*SQRT(BB1908/2),Riskregister!$L$16-(Riskregister!$L$16-Riskregister!$K$16)*SQRT((1-BB1908)/2)))</f>
        <v>0</v>
      </c>
      <c r="BD1908" s="30">
        <f t="shared" ca="1" si="1145"/>
        <v>4494604.968956626</v>
      </c>
    </row>
    <row r="1909" spans="20:56" x14ac:dyDescent="0.35">
      <c r="T1909" s="30">
        <f t="shared" ca="1" si="1170"/>
        <v>0.16701138071519539</v>
      </c>
      <c r="U1909" s="30">
        <f t="shared" ca="1" si="1170"/>
        <v>0.32398704345594798</v>
      </c>
      <c r="V1909" s="30">
        <f ca="1">IF(Riskregister!$E$5="",0,COUNTIF(BF$4:BF$53,"&lt;"&amp;T1909)*IF(U1909&lt;0.5,Riskregister!$K$5+(Riskregister!$L$5-Riskregister!$K$5)*SQRT(U1909/2),Riskregister!$L$5-(Riskregister!$L$5-Riskregister!$K$5)*SQRT((1-U1909)/2)))</f>
        <v>662235.76935424109</v>
      </c>
      <c r="W1909" s="30">
        <f t="shared" ca="1" si="1171"/>
        <v>0.11926225337967555</v>
      </c>
      <c r="X1909" s="30">
        <f t="shared" ca="1" si="1171"/>
        <v>0.82388876143121281</v>
      </c>
      <c r="Y1909" s="30">
        <f ca="1">IF(Riskregister!$E$6="",0,COUNTIF(BG$4:BG$53,"&lt;"&amp;W1909)*IF(X1909&lt;0.5,Riskregister!$K$6+(Riskregister!$L$6-Riskregister!$K$6)*SQRT(X1909/2),Riskregister!$L$6-(Riskregister!$L$6-Riskregister!$K$6)*SQRT((1-X1909)/2)))</f>
        <v>0</v>
      </c>
      <c r="Z1909" s="30">
        <f t="shared" ca="1" si="1172"/>
        <v>5.7709884962397706E-2</v>
      </c>
      <c r="AA1909" s="30">
        <f t="shared" ca="1" si="1172"/>
        <v>0.90265047047499358</v>
      </c>
      <c r="AB1909" s="30">
        <f ca="1">IF(Riskregister!$E$7="",0,COUNTIF(BH$4:BH$53,"&lt;"&amp;Z1909)*IF(AA1909&lt;0.5,Riskregister!$K$7+(Riskregister!$L$7-Riskregister!$K$7)*SQRT(AA1909/2),Riskregister!$L$7-(Riskregister!$L$7-Riskregister!$K$7)*SQRT((1-AA1909)/2)))</f>
        <v>968345.23930931231</v>
      </c>
      <c r="AC1909" s="30">
        <f t="shared" ca="1" si="1173"/>
        <v>0.48539318828683109</v>
      </c>
      <c r="AD1909" s="30">
        <f t="shared" ca="1" si="1173"/>
        <v>0.88440235801920175</v>
      </c>
      <c r="AE1909" s="30">
        <f ca="1">IF(Riskregister!$E$8="",0,COUNTIF(BI$4:BI$53,"&lt;"&amp;AC1909)*IF(AD1909&lt;0.5,Riskregister!$K$8+(Riskregister!$L$8-Riskregister!$K$8)*SQRT(AD1909/2),Riskregister!$L$8-(Riskregister!$L$8-Riskregister!$K$8)*SQRT((1-AD1909)/2)))</f>
        <v>11610164.664603714</v>
      </c>
      <c r="AF1909" s="30">
        <f t="shared" ca="1" si="1174"/>
        <v>0.20915677544809896</v>
      </c>
      <c r="AG1909" s="30">
        <f t="shared" ca="1" si="1174"/>
        <v>0.38561024097688912</v>
      </c>
      <c r="AH1909" s="30">
        <f>IF(Riskregister!$E$9="",0,COUNTIF(BJ$4:BJ$53,"&lt;"&amp;AF1909)*IF(AG1909&lt;0.5,Riskregister!$K$9+(Riskregister!$L$9-Riskregister!$K$9)*SQRT(AG1909/2),Riskregister!$L$9-(Riskregister!$L$9-Riskregister!$K$9)*SQRT((1-AG1909)/2)))</f>
        <v>0</v>
      </c>
      <c r="AI1909" s="30">
        <f t="shared" ca="1" si="1175"/>
        <v>0.65478671533134147</v>
      </c>
      <c r="AJ1909" s="30">
        <f t="shared" ca="1" si="1175"/>
        <v>0.91438132452013998</v>
      </c>
      <c r="AK1909" s="30">
        <f>IF(Riskregister!$E$10="",0,COUNTIF(BK$4:BK$53,"&lt;"&amp;AI1909)*IF(AJ1909&lt;0.5,Riskregister!$K$10+(Riskregister!$L$10-Riskregister!$K$10)*SQRT(AJ1909/2),Riskregister!$L$10-(Riskregister!$L$10-Riskregister!$K$10)*SQRT((1-AJ1909)/2)))</f>
        <v>0</v>
      </c>
      <c r="AL1909" s="30">
        <f t="shared" ca="1" si="1176"/>
        <v>0.11173622031504671</v>
      </c>
      <c r="AM1909" s="30">
        <f t="shared" ca="1" si="1176"/>
        <v>0.8617369152783475</v>
      </c>
      <c r="AN1909" s="30">
        <f>IF(Riskregister!$E$11="",0,COUNTIF(BL$4:BL$53,"&lt;"&amp;AL1909)*IF(AM1909&lt;0.5,Riskregister!$K$11+(Riskregister!$L$11-Riskregister!$K$11)*SQRT(AM1909/2),Riskregister!$L$11-(Riskregister!$L$11-Riskregister!$K$11)*SQRT((1-AM1909)/2)))</f>
        <v>0</v>
      </c>
      <c r="AO1909" s="30">
        <f t="shared" ca="1" si="1177"/>
        <v>0.88191345487361583</v>
      </c>
      <c r="AP1909" s="30">
        <f t="shared" ca="1" si="1177"/>
        <v>0.25940118296224679</v>
      </c>
      <c r="AQ1909" s="30">
        <f>IF(Riskregister!$E$12="",0,COUNTIF(BM$4:BM$53,"&lt;"&amp;AO1909)*IF(AP1909&lt;0.5,Riskregister!$K$12+(Riskregister!$L$12-Riskregister!$K$12)*SQRT(AP1909/2),Riskregister!$L$12-(Riskregister!$L$12-Riskregister!$K$12)*SQRT((1-AP1909)/2)))</f>
        <v>0</v>
      </c>
      <c r="AR1909" s="30">
        <f t="shared" ca="1" si="1178"/>
        <v>0.13201100630241758</v>
      </c>
      <c r="AS1909" s="30">
        <f t="shared" ca="1" si="1178"/>
        <v>0.23606343237692273</v>
      </c>
      <c r="AT1909" s="30">
        <f>IF(Riskregister!$E$13="",0,COUNTIF(BN$4:BN$53,"&lt;"&amp;AR1909)*IF(AS1909&lt;0.5,Riskregister!$K$13+(Riskregister!$L$13-Riskregister!$K$13)*SQRT(AS1909/2),Riskregister!$L$13-(Riskregister!$L$13-Riskregister!$K$13)*SQRT((1-AS1909)/2)))</f>
        <v>0</v>
      </c>
      <c r="AU1909" s="30">
        <f t="shared" ca="1" si="1179"/>
        <v>0.1431513925813398</v>
      </c>
      <c r="AV1909" s="30">
        <f t="shared" ca="1" si="1179"/>
        <v>0.98600878078733756</v>
      </c>
      <c r="AW1909" s="30">
        <f>IF(Riskregister!$E$14="",0,COUNTIF(BO$4:BO$53,"&lt;"&amp;AU1909)*IF(AV1909&lt;0.5,Riskregister!$K$14+(Riskregister!$L$14-Riskregister!$K$14)*SQRT(AV1909/2),Riskregister!$L$14-(Riskregister!$L$14-Riskregister!$K$14)*SQRT((1-AV1909)/2)))</f>
        <v>0</v>
      </c>
      <c r="AX1909" s="30">
        <f t="shared" ca="1" si="1180"/>
        <v>6.8836690685963209E-2</v>
      </c>
      <c r="AY1909" s="30">
        <f t="shared" ca="1" si="1180"/>
        <v>0.6063361677372896</v>
      </c>
      <c r="AZ1909" s="30">
        <f>IF(Riskregister!$E$15="",0,COUNTIF(BP$4:BP$53,"&lt;"&amp;AX1909)*IF(AY1909&lt;0.5,Riskregister!$K$15+(Riskregister!$L$15-Riskregister!$K$15)*SQRT(AY1909/2),Riskregister!$L$15-(Riskregister!$L$15-Riskregister!$K$15)*SQRT((1-AY1909)/2)))</f>
        <v>0</v>
      </c>
      <c r="BA1909" s="30">
        <f t="shared" ca="1" si="1181"/>
        <v>0.66008206231219524</v>
      </c>
      <c r="BB1909" s="30">
        <f t="shared" ca="1" si="1181"/>
        <v>0.99987687206987685</v>
      </c>
      <c r="BC1909" s="30">
        <f>IF(Riskregister!$E$16="",0,COUNTIF(BQ$4:BQ$53,"&lt;"&amp;BA1909)*IF(BB1909&lt;0.5,Riskregister!$K$16+(Riskregister!$L$16-Riskregister!$K$16)*SQRT(BB1909/2),Riskregister!$L$16-(Riskregister!$L$16-Riskregister!$K$16)*SQRT((1-BB1909)/2)))</f>
        <v>0</v>
      </c>
      <c r="BD1909" s="30">
        <f t="shared" ca="1" si="1145"/>
        <v>13240745.673267268</v>
      </c>
    </row>
    <row r="1910" spans="20:56" x14ac:dyDescent="0.35">
      <c r="T1910" s="30">
        <f t="shared" ca="1" si="1170"/>
        <v>0.47210576880327049</v>
      </c>
      <c r="U1910" s="30">
        <f t="shared" ca="1" si="1170"/>
        <v>0.21181167066879902</v>
      </c>
      <c r="V1910" s="30">
        <f ca="1">IF(Riskregister!$E$5="",0,COUNTIF(BF$4:BF$53,"&lt;"&amp;T1910)*IF(U1910&lt;0.5,Riskregister!$K$5+(Riskregister!$L$5-Riskregister!$K$5)*SQRT(U1910/2),Riskregister!$L$5-(Riskregister!$L$5-Riskregister!$K$5)*SQRT((1-U1910)/2)))</f>
        <v>889332.88620013767</v>
      </c>
      <c r="W1910" s="30">
        <f t="shared" ca="1" si="1171"/>
        <v>0.47164957004008567</v>
      </c>
      <c r="X1910" s="30">
        <f t="shared" ca="1" si="1171"/>
        <v>0.35827716218066197</v>
      </c>
      <c r="Y1910" s="30">
        <f ca="1">IF(Riskregister!$E$6="",0,COUNTIF(BG$4:BG$53,"&lt;"&amp;W1910)*IF(X1910&lt;0.5,Riskregister!$K$6+(Riskregister!$L$6-Riskregister!$K$6)*SQRT(X1910/2),Riskregister!$L$6-(Riskregister!$L$6-Riskregister!$K$6)*SQRT((1-X1910)/2)))</f>
        <v>1923691.5734264234</v>
      </c>
      <c r="Z1910" s="30">
        <f t="shared" ca="1" si="1172"/>
        <v>0.92611206951654601</v>
      </c>
      <c r="AA1910" s="30">
        <f t="shared" ca="1" si="1172"/>
        <v>0.37954102751528285</v>
      </c>
      <c r="AB1910" s="30">
        <f ca="1">IF(Riskregister!$E$7="",0,COUNTIF(BH$4:BH$53,"&lt;"&amp;Z1910)*IF(AA1910&lt;0.5,Riskregister!$K$7+(Riskregister!$L$7-Riskregister!$K$7)*SQRT(AA1910/2),Riskregister!$L$7-(Riskregister!$L$7-Riskregister!$K$7)*SQRT((1-AA1910)/2)))</f>
        <v>2024693.0161613214</v>
      </c>
      <c r="AC1910" s="30">
        <f t="shared" ca="1" si="1173"/>
        <v>0.74487256547389935</v>
      </c>
      <c r="AD1910" s="30">
        <f t="shared" ca="1" si="1173"/>
        <v>0.9725008607148482</v>
      </c>
      <c r="AE1910" s="30">
        <f ca="1">IF(Riskregister!$E$8="",0,COUNTIF(BI$4:BI$53,"&lt;"&amp;AC1910)*IF(AD1910&lt;0.5,Riskregister!$K$8+(Riskregister!$L$8-Riskregister!$K$8)*SQRT(AD1910/2),Riskregister!$L$8-(Riskregister!$L$8-Riskregister!$K$8)*SQRT((1-AD1910)/2)))</f>
        <v>17795539.092097111</v>
      </c>
      <c r="AF1910" s="30">
        <f t="shared" ca="1" si="1174"/>
        <v>0.42915041447156732</v>
      </c>
      <c r="AG1910" s="30">
        <f t="shared" ca="1" si="1174"/>
        <v>0.55492463741514964</v>
      </c>
      <c r="AH1910" s="30">
        <f>IF(Riskregister!$E$9="",0,COUNTIF(BJ$4:BJ$53,"&lt;"&amp;AF1910)*IF(AG1910&lt;0.5,Riskregister!$K$9+(Riskregister!$L$9-Riskregister!$K$9)*SQRT(AG1910/2),Riskregister!$L$9-(Riskregister!$L$9-Riskregister!$K$9)*SQRT((1-AG1910)/2)))</f>
        <v>0</v>
      </c>
      <c r="AI1910" s="30">
        <f t="shared" ca="1" si="1175"/>
        <v>0.95919635801292014</v>
      </c>
      <c r="AJ1910" s="30">
        <f t="shared" ca="1" si="1175"/>
        <v>0.7661730477321067</v>
      </c>
      <c r="AK1910" s="30">
        <f>IF(Riskregister!$E$10="",0,COUNTIF(BK$4:BK$53,"&lt;"&amp;AI1910)*IF(AJ1910&lt;0.5,Riskregister!$K$10+(Riskregister!$L$10-Riskregister!$K$10)*SQRT(AJ1910/2),Riskregister!$L$10-(Riskregister!$L$10-Riskregister!$K$10)*SQRT((1-AJ1910)/2)))</f>
        <v>0</v>
      </c>
      <c r="AL1910" s="30">
        <f t="shared" ca="1" si="1176"/>
        <v>0.92438154963110231</v>
      </c>
      <c r="AM1910" s="30">
        <f t="shared" ca="1" si="1176"/>
        <v>2.065576362433541E-3</v>
      </c>
      <c r="AN1910" s="30">
        <f>IF(Riskregister!$E$11="",0,COUNTIF(BL$4:BL$53,"&lt;"&amp;AL1910)*IF(AM1910&lt;0.5,Riskregister!$K$11+(Riskregister!$L$11-Riskregister!$K$11)*SQRT(AM1910/2),Riskregister!$L$11-(Riskregister!$L$11-Riskregister!$K$11)*SQRT((1-AM1910)/2)))</f>
        <v>0</v>
      </c>
      <c r="AO1910" s="30">
        <f t="shared" ca="1" si="1177"/>
        <v>0.584029880844389</v>
      </c>
      <c r="AP1910" s="30">
        <f t="shared" ca="1" si="1177"/>
        <v>0.32316457639777663</v>
      </c>
      <c r="AQ1910" s="30">
        <f>IF(Riskregister!$E$12="",0,COUNTIF(BM$4:BM$53,"&lt;"&amp;AO1910)*IF(AP1910&lt;0.5,Riskregister!$K$12+(Riskregister!$L$12-Riskregister!$K$12)*SQRT(AP1910/2),Riskregister!$L$12-(Riskregister!$L$12-Riskregister!$K$12)*SQRT((1-AP1910)/2)))</f>
        <v>0</v>
      </c>
      <c r="AR1910" s="30">
        <f t="shared" ca="1" si="1178"/>
        <v>0.70839360293835518</v>
      </c>
      <c r="AS1910" s="30">
        <f t="shared" ca="1" si="1178"/>
        <v>0.96184119902731424</v>
      </c>
      <c r="AT1910" s="30">
        <f>IF(Riskregister!$E$13="",0,COUNTIF(BN$4:BN$53,"&lt;"&amp;AR1910)*IF(AS1910&lt;0.5,Riskregister!$K$13+(Riskregister!$L$13-Riskregister!$K$13)*SQRT(AS1910/2),Riskregister!$L$13-(Riskregister!$L$13-Riskregister!$K$13)*SQRT((1-AS1910)/2)))</f>
        <v>0</v>
      </c>
      <c r="AU1910" s="30">
        <f t="shared" ca="1" si="1179"/>
        <v>1.5402787479352864E-2</v>
      </c>
      <c r="AV1910" s="30">
        <f t="shared" ca="1" si="1179"/>
        <v>0.2422989681443104</v>
      </c>
      <c r="AW1910" s="30">
        <f>IF(Riskregister!$E$14="",0,COUNTIF(BO$4:BO$53,"&lt;"&amp;AU1910)*IF(AV1910&lt;0.5,Riskregister!$K$14+(Riskregister!$L$14-Riskregister!$K$14)*SQRT(AV1910/2),Riskregister!$L$14-(Riskregister!$L$14-Riskregister!$K$14)*SQRT((1-AV1910)/2)))</f>
        <v>0</v>
      </c>
      <c r="AX1910" s="30">
        <f t="shared" ca="1" si="1180"/>
        <v>0.30761427207475478</v>
      </c>
      <c r="AY1910" s="30">
        <f t="shared" ca="1" si="1180"/>
        <v>0.9721316323141207</v>
      </c>
      <c r="AZ1910" s="30">
        <f>IF(Riskregister!$E$15="",0,COUNTIF(BP$4:BP$53,"&lt;"&amp;AX1910)*IF(AY1910&lt;0.5,Riskregister!$K$15+(Riskregister!$L$15-Riskregister!$K$15)*SQRT(AY1910/2),Riskregister!$L$15-(Riskregister!$L$15-Riskregister!$K$15)*SQRT((1-AY1910)/2)))</f>
        <v>0</v>
      </c>
      <c r="BA1910" s="30">
        <f t="shared" ca="1" si="1181"/>
        <v>0.33515151903310092</v>
      </c>
      <c r="BB1910" s="30">
        <f t="shared" ca="1" si="1181"/>
        <v>0.82646001826998727</v>
      </c>
      <c r="BC1910" s="30">
        <f>IF(Riskregister!$E$16="",0,COUNTIF(BQ$4:BQ$53,"&lt;"&amp;BA1910)*IF(BB1910&lt;0.5,Riskregister!$K$16+(Riskregister!$L$16-Riskregister!$K$16)*SQRT(BB1910/2),Riskregister!$L$16-(Riskregister!$L$16-Riskregister!$K$16)*SQRT((1-BB1910)/2)))</f>
        <v>0</v>
      </c>
      <c r="BD1910" s="30">
        <f t="shared" ca="1" si="1145"/>
        <v>22633256.567884993</v>
      </c>
    </row>
    <row r="1911" spans="20:56" x14ac:dyDescent="0.35">
      <c r="T1911" s="30">
        <f t="shared" ca="1" si="1170"/>
        <v>0.69732552434734596</v>
      </c>
      <c r="U1911" s="30">
        <f t="shared" ca="1" si="1170"/>
        <v>0.54571704883606176</v>
      </c>
      <c r="V1911" s="30">
        <f ca="1">IF(Riskregister!$E$5="",0,COUNTIF(BF$4:BF$53,"&lt;"&amp;T1911)*IF(U1911&lt;0.5,Riskregister!$K$5+(Riskregister!$L$5-Riskregister!$K$5)*SQRT(U1911/2),Riskregister!$L$5-(Riskregister!$L$5-Riskregister!$K$5)*SQRT((1-U1911)/2)))</f>
        <v>1542131.4897459052</v>
      </c>
      <c r="W1911" s="30">
        <f t="shared" ca="1" si="1171"/>
        <v>0.88690415234209219</v>
      </c>
      <c r="X1911" s="30">
        <f t="shared" ca="1" si="1171"/>
        <v>0.29942058459596943</v>
      </c>
      <c r="Y1911" s="30">
        <f ca="1">IF(Riskregister!$E$6="",0,COUNTIF(BG$4:BG$53,"&lt;"&amp;W1911)*IF(X1911&lt;0.5,Riskregister!$K$6+(Riskregister!$L$6-Riskregister!$K$6)*SQRT(X1911/2),Riskregister!$L$6-(Riskregister!$L$6-Riskregister!$K$6)*SQRT((1-X1911)/2)))</f>
        <v>3585853.8283132385</v>
      </c>
      <c r="Z1911" s="30">
        <f t="shared" ca="1" si="1172"/>
        <v>0.39544117542623691</v>
      </c>
      <c r="AA1911" s="30">
        <f t="shared" ca="1" si="1172"/>
        <v>8.9323486888733372E-2</v>
      </c>
      <c r="AB1911" s="30">
        <f ca="1">IF(Riskregister!$E$7="",0,COUNTIF(BH$4:BH$53,"&lt;"&amp;Z1911)*IF(AA1911&lt;0.5,Riskregister!$K$7+(Riskregister!$L$7-Riskregister!$K$7)*SQRT(AA1911/2),Riskregister!$L$7-(Riskregister!$L$7-Riskregister!$K$7)*SQRT((1-AA1911)/2)))</f>
        <v>619833.19117998716</v>
      </c>
      <c r="AC1911" s="30">
        <f t="shared" ca="1" si="1173"/>
        <v>0.95135201998616059</v>
      </c>
      <c r="AD1911" s="30">
        <f t="shared" ca="1" si="1173"/>
        <v>0.18188819597101713</v>
      </c>
      <c r="AE1911" s="30">
        <f ca="1">IF(Riskregister!$E$8="",0,COUNTIF(BI$4:BI$53,"&lt;"&amp;AC1911)*IF(AD1911&lt;0.5,Riskregister!$K$8+(Riskregister!$L$8-Riskregister!$K$8)*SQRT(AD1911/2),Riskregister!$L$8-(Riskregister!$L$8-Riskregister!$K$8)*SQRT((1-AD1911)/2)))</f>
        <v>10304256.84478049</v>
      </c>
      <c r="AF1911" s="30">
        <f t="shared" ca="1" si="1174"/>
        <v>0.87920972288948207</v>
      </c>
      <c r="AG1911" s="30">
        <f t="shared" ca="1" si="1174"/>
        <v>0.96906722760287389</v>
      </c>
      <c r="AH1911" s="30">
        <f>IF(Riskregister!$E$9="",0,COUNTIF(BJ$4:BJ$53,"&lt;"&amp;AF1911)*IF(AG1911&lt;0.5,Riskregister!$K$9+(Riskregister!$L$9-Riskregister!$K$9)*SQRT(AG1911/2),Riskregister!$L$9-(Riskregister!$L$9-Riskregister!$K$9)*SQRT((1-AG1911)/2)))</f>
        <v>0</v>
      </c>
      <c r="AI1911" s="30">
        <f t="shared" ca="1" si="1175"/>
        <v>0.2392725621113897</v>
      </c>
      <c r="AJ1911" s="30">
        <f t="shared" ca="1" si="1175"/>
        <v>0.45236268177888761</v>
      </c>
      <c r="AK1911" s="30">
        <f>IF(Riskregister!$E$10="",0,COUNTIF(BK$4:BK$53,"&lt;"&amp;AI1911)*IF(AJ1911&lt;0.5,Riskregister!$K$10+(Riskregister!$L$10-Riskregister!$K$10)*SQRT(AJ1911/2),Riskregister!$L$10-(Riskregister!$L$10-Riskregister!$K$10)*SQRT((1-AJ1911)/2)))</f>
        <v>0</v>
      </c>
      <c r="AL1911" s="30">
        <f t="shared" ca="1" si="1176"/>
        <v>0.46031004925923436</v>
      </c>
      <c r="AM1911" s="30">
        <f t="shared" ca="1" si="1176"/>
        <v>0.62015990068210547</v>
      </c>
      <c r="AN1911" s="30">
        <f>IF(Riskregister!$E$11="",0,COUNTIF(BL$4:BL$53,"&lt;"&amp;AL1911)*IF(AM1911&lt;0.5,Riskregister!$K$11+(Riskregister!$L$11-Riskregister!$K$11)*SQRT(AM1911/2),Riskregister!$L$11-(Riskregister!$L$11-Riskregister!$K$11)*SQRT((1-AM1911)/2)))</f>
        <v>0</v>
      </c>
      <c r="AO1911" s="30">
        <f t="shared" ca="1" si="1177"/>
        <v>0.92016807641716891</v>
      </c>
      <c r="AP1911" s="30">
        <f t="shared" ca="1" si="1177"/>
        <v>0.53855361790421807</v>
      </c>
      <c r="AQ1911" s="30">
        <f>IF(Riskregister!$E$12="",0,COUNTIF(BM$4:BM$53,"&lt;"&amp;AO1911)*IF(AP1911&lt;0.5,Riskregister!$K$12+(Riskregister!$L$12-Riskregister!$K$12)*SQRT(AP1911/2),Riskregister!$L$12-(Riskregister!$L$12-Riskregister!$K$12)*SQRT((1-AP1911)/2)))</f>
        <v>0</v>
      </c>
      <c r="AR1911" s="30">
        <f t="shared" ca="1" si="1178"/>
        <v>0.39002758246239533</v>
      </c>
      <c r="AS1911" s="30">
        <f t="shared" ca="1" si="1178"/>
        <v>7.4561149913625613E-2</v>
      </c>
      <c r="AT1911" s="30">
        <f>IF(Riskregister!$E$13="",0,COUNTIF(BN$4:BN$53,"&lt;"&amp;AR1911)*IF(AS1911&lt;0.5,Riskregister!$K$13+(Riskregister!$L$13-Riskregister!$K$13)*SQRT(AS1911/2),Riskregister!$L$13-(Riskregister!$L$13-Riskregister!$K$13)*SQRT((1-AS1911)/2)))</f>
        <v>0</v>
      </c>
      <c r="AU1911" s="30">
        <f t="shared" ca="1" si="1179"/>
        <v>0.23257765252006257</v>
      </c>
      <c r="AV1911" s="30">
        <f t="shared" ca="1" si="1179"/>
        <v>0.23447042077305769</v>
      </c>
      <c r="AW1911" s="30">
        <f>IF(Riskregister!$E$14="",0,COUNTIF(BO$4:BO$53,"&lt;"&amp;AU1911)*IF(AV1911&lt;0.5,Riskregister!$K$14+(Riskregister!$L$14-Riskregister!$K$14)*SQRT(AV1911/2),Riskregister!$L$14-(Riskregister!$L$14-Riskregister!$K$14)*SQRT((1-AV1911)/2)))</f>
        <v>0</v>
      </c>
      <c r="AX1911" s="30">
        <f t="shared" ca="1" si="1180"/>
        <v>0.63234154156811151</v>
      </c>
      <c r="AY1911" s="30">
        <f t="shared" ca="1" si="1180"/>
        <v>0.18818005565001172</v>
      </c>
      <c r="AZ1911" s="30">
        <f>IF(Riskregister!$E$15="",0,COUNTIF(BP$4:BP$53,"&lt;"&amp;AX1911)*IF(AY1911&lt;0.5,Riskregister!$K$15+(Riskregister!$L$15-Riskregister!$K$15)*SQRT(AY1911/2),Riskregister!$L$15-(Riskregister!$L$15-Riskregister!$K$15)*SQRT((1-AY1911)/2)))</f>
        <v>0</v>
      </c>
      <c r="BA1911" s="30">
        <f t="shared" ca="1" si="1181"/>
        <v>0.73099443330438341</v>
      </c>
      <c r="BB1911" s="30">
        <f t="shared" ca="1" si="1181"/>
        <v>0.38246063433074395</v>
      </c>
      <c r="BC1911" s="30">
        <f>IF(Riskregister!$E$16="",0,COUNTIF(BQ$4:BQ$53,"&lt;"&amp;BA1911)*IF(BB1911&lt;0.5,Riskregister!$K$16+(Riskregister!$L$16-Riskregister!$K$16)*SQRT(BB1911/2),Riskregister!$L$16-(Riskregister!$L$16-Riskregister!$K$16)*SQRT((1-BB1911)/2)))</f>
        <v>0</v>
      </c>
      <c r="BD1911" s="30">
        <f t="shared" ca="1" si="1145"/>
        <v>16052075.35401962</v>
      </c>
    </row>
    <row r="1912" spans="20:56" x14ac:dyDescent="0.35">
      <c r="T1912" s="30">
        <f t="shared" ca="1" si="1170"/>
        <v>0.74300408242914495</v>
      </c>
      <c r="U1912" s="30">
        <f t="shared" ca="1" si="1170"/>
        <v>0.46885912434447696</v>
      </c>
      <c r="V1912" s="30">
        <f ca="1">IF(Riskregister!$E$5="",0,COUNTIF(BF$4:BF$53,"&lt;"&amp;T1912)*IF(U1912&lt;0.5,Riskregister!$K$5+(Riskregister!$L$5-Riskregister!$K$5)*SQRT(U1912/2),Riskregister!$L$5-(Riskregister!$L$5-Riskregister!$K$5)*SQRT((1-U1912)/2)))</f>
        <v>1839403.3497731485</v>
      </c>
      <c r="W1912" s="30">
        <f t="shared" ca="1" si="1171"/>
        <v>0.92760842109600739</v>
      </c>
      <c r="X1912" s="30">
        <f t="shared" ca="1" si="1171"/>
        <v>0.99988176394686645</v>
      </c>
      <c r="Y1912" s="30">
        <f ca="1">IF(Riskregister!$E$6="",0,COUNTIF(BG$4:BG$53,"&lt;"&amp;W1912)*IF(X1912&lt;0.5,Riskregister!$K$6+(Riskregister!$L$6-Riskregister!$K$6)*SQRT(X1912/2),Riskregister!$L$6-(Riskregister!$L$6-Riskregister!$K$6)*SQRT((1-X1912)/2)))</f>
        <v>7944640.4615515852</v>
      </c>
      <c r="Z1912" s="30">
        <f t="shared" ca="1" si="1172"/>
        <v>0.7471088701509635</v>
      </c>
      <c r="AA1912" s="30">
        <f t="shared" ca="1" si="1172"/>
        <v>0.86068553677379633</v>
      </c>
      <c r="AB1912" s="30">
        <f ca="1">IF(Riskregister!$E$7="",0,COUNTIF(BH$4:BH$53,"&lt;"&amp;Z1912)*IF(AA1912&lt;0.5,Riskregister!$K$7+(Riskregister!$L$7-Riskregister!$K$7)*SQRT(AA1912/2),Riskregister!$L$7-(Riskregister!$L$7-Riskregister!$K$7)*SQRT((1-AA1912)/2)))</f>
        <v>2461005.6185283149</v>
      </c>
      <c r="AC1912" s="30">
        <f t="shared" ca="1" si="1173"/>
        <v>1.8521495106636809E-2</v>
      </c>
      <c r="AD1912" s="30">
        <f t="shared" ca="1" si="1173"/>
        <v>0.54472101845079024</v>
      </c>
      <c r="AE1912" s="30">
        <f ca="1">IF(Riskregister!$E$8="",0,COUNTIF(BI$4:BI$53,"&lt;"&amp;AC1912)*IF(AD1912&lt;0.5,Riskregister!$K$8+(Riskregister!$L$8-Riskregister!$K$8)*SQRT(AD1912/2),Riskregister!$L$8-(Riskregister!$L$8-Riskregister!$K$8)*SQRT((1-AD1912)/2)))</f>
        <v>0</v>
      </c>
      <c r="AF1912" s="30">
        <f t="shared" ca="1" si="1174"/>
        <v>0.92909474534543379</v>
      </c>
      <c r="AG1912" s="30">
        <f t="shared" ca="1" si="1174"/>
        <v>0.91279963825374189</v>
      </c>
      <c r="AH1912" s="30">
        <f>IF(Riskregister!$E$9="",0,COUNTIF(BJ$4:BJ$53,"&lt;"&amp;AF1912)*IF(AG1912&lt;0.5,Riskregister!$K$9+(Riskregister!$L$9-Riskregister!$K$9)*SQRT(AG1912/2),Riskregister!$L$9-(Riskregister!$L$9-Riskregister!$K$9)*SQRT((1-AG1912)/2)))</f>
        <v>0</v>
      </c>
      <c r="AI1912" s="30">
        <f t="shared" ca="1" si="1175"/>
        <v>0.67422471887841939</v>
      </c>
      <c r="AJ1912" s="30">
        <f t="shared" ca="1" si="1175"/>
        <v>9.5077253290986818E-2</v>
      </c>
      <c r="AK1912" s="30">
        <f>IF(Riskregister!$E$10="",0,COUNTIF(BK$4:BK$53,"&lt;"&amp;AI1912)*IF(AJ1912&lt;0.5,Riskregister!$K$10+(Riskregister!$L$10-Riskregister!$K$10)*SQRT(AJ1912/2),Riskregister!$L$10-(Riskregister!$L$10-Riskregister!$K$10)*SQRT((1-AJ1912)/2)))</f>
        <v>0</v>
      </c>
      <c r="AL1912" s="30">
        <f t="shared" ca="1" si="1176"/>
        <v>0.48416191612172432</v>
      </c>
      <c r="AM1912" s="30">
        <f t="shared" ca="1" si="1176"/>
        <v>0.37194038892057368</v>
      </c>
      <c r="AN1912" s="30">
        <f>IF(Riskregister!$E$11="",0,COUNTIF(BL$4:BL$53,"&lt;"&amp;AL1912)*IF(AM1912&lt;0.5,Riskregister!$K$11+(Riskregister!$L$11-Riskregister!$K$11)*SQRT(AM1912/2),Riskregister!$L$11-(Riskregister!$L$11-Riskregister!$K$11)*SQRT((1-AM1912)/2)))</f>
        <v>0</v>
      </c>
      <c r="AO1912" s="30">
        <f t="shared" ca="1" si="1177"/>
        <v>4.5245025140905337E-4</v>
      </c>
      <c r="AP1912" s="30">
        <f t="shared" ca="1" si="1177"/>
        <v>0.88716538161316905</v>
      </c>
      <c r="AQ1912" s="30">
        <f>IF(Riskregister!$E$12="",0,COUNTIF(BM$4:BM$53,"&lt;"&amp;AO1912)*IF(AP1912&lt;0.5,Riskregister!$K$12+(Riskregister!$L$12-Riskregister!$K$12)*SQRT(AP1912/2),Riskregister!$L$12-(Riskregister!$L$12-Riskregister!$K$12)*SQRT((1-AP1912)/2)))</f>
        <v>0</v>
      </c>
      <c r="AR1912" s="30">
        <f t="shared" ca="1" si="1178"/>
        <v>0.30973747660897744</v>
      </c>
      <c r="AS1912" s="30">
        <f t="shared" ca="1" si="1178"/>
        <v>9.4196010562976218E-2</v>
      </c>
      <c r="AT1912" s="30">
        <f>IF(Riskregister!$E$13="",0,COUNTIF(BN$4:BN$53,"&lt;"&amp;AR1912)*IF(AS1912&lt;0.5,Riskregister!$K$13+(Riskregister!$L$13-Riskregister!$K$13)*SQRT(AS1912/2),Riskregister!$L$13-(Riskregister!$L$13-Riskregister!$K$13)*SQRT((1-AS1912)/2)))</f>
        <v>0</v>
      </c>
      <c r="AU1912" s="30">
        <f t="shared" ca="1" si="1179"/>
        <v>0.19784011736968743</v>
      </c>
      <c r="AV1912" s="30">
        <f t="shared" ca="1" si="1179"/>
        <v>0.566370525699608</v>
      </c>
      <c r="AW1912" s="30">
        <f>IF(Riskregister!$E$14="",0,COUNTIF(BO$4:BO$53,"&lt;"&amp;AU1912)*IF(AV1912&lt;0.5,Riskregister!$K$14+(Riskregister!$L$14-Riskregister!$K$14)*SQRT(AV1912/2),Riskregister!$L$14-(Riskregister!$L$14-Riskregister!$K$14)*SQRT((1-AV1912)/2)))</f>
        <v>0</v>
      </c>
      <c r="AX1912" s="30">
        <f t="shared" ca="1" si="1180"/>
        <v>0.76999800344329861</v>
      </c>
      <c r="AY1912" s="30">
        <f t="shared" ca="1" si="1180"/>
        <v>0.94470538986770769</v>
      </c>
      <c r="AZ1912" s="30">
        <f>IF(Riskregister!$E$15="",0,COUNTIF(BP$4:BP$53,"&lt;"&amp;AX1912)*IF(AY1912&lt;0.5,Riskregister!$K$15+(Riskregister!$L$15-Riskregister!$K$15)*SQRT(AY1912/2),Riskregister!$L$15-(Riskregister!$L$15-Riskregister!$K$15)*SQRT((1-AY1912)/2)))</f>
        <v>0</v>
      </c>
      <c r="BA1912" s="30">
        <f t="shared" ca="1" si="1181"/>
        <v>0.5781783295991475</v>
      </c>
      <c r="BB1912" s="30">
        <f t="shared" ca="1" si="1181"/>
        <v>0.69022494082455765</v>
      </c>
      <c r="BC1912" s="30">
        <f>IF(Riskregister!$E$16="",0,COUNTIF(BQ$4:BQ$53,"&lt;"&amp;BA1912)*IF(BB1912&lt;0.5,Riskregister!$K$16+(Riskregister!$L$16-Riskregister!$K$16)*SQRT(BB1912/2),Riskregister!$L$16-(Riskregister!$L$16-Riskregister!$K$16)*SQRT((1-BB1912)/2)))</f>
        <v>0</v>
      </c>
      <c r="BD1912" s="30">
        <f t="shared" ca="1" si="1145"/>
        <v>12245049.429853048</v>
      </c>
    </row>
    <row r="1913" spans="20:56" x14ac:dyDescent="0.35">
      <c r="T1913" s="30">
        <f t="shared" ca="1" si="1170"/>
        <v>0.44050817800834885</v>
      </c>
      <c r="U1913" s="30">
        <f t="shared" ca="1" si="1170"/>
        <v>0.60301389830525298</v>
      </c>
      <c r="V1913" s="30">
        <f ca="1">IF(Riskregister!$E$5="",0,COUNTIF(BF$4:BF$53,"&lt;"&amp;T1913)*IF(U1913&lt;0.5,Riskregister!$K$5+(Riskregister!$L$5-Riskregister!$K$5)*SQRT(U1913/2),Riskregister!$L$5-(Riskregister!$L$5-Riskregister!$K$5)*SQRT((1-U1913)/2)))</f>
        <v>1198540.4542537061</v>
      </c>
      <c r="W1913" s="30">
        <f t="shared" ca="1" si="1171"/>
        <v>0.58638091695482153</v>
      </c>
      <c r="X1913" s="30">
        <f t="shared" ca="1" si="1171"/>
        <v>0.52931684758225706</v>
      </c>
      <c r="Y1913" s="30">
        <f ca="1">IF(Riskregister!$E$6="",0,COUNTIF(BG$4:BG$53,"&lt;"&amp;W1913)*IF(X1913&lt;0.5,Riskregister!$K$6+(Riskregister!$L$6-Riskregister!$K$6)*SQRT(X1913/2),Riskregister!$L$6-(Riskregister!$L$6-Riskregister!$K$6)*SQRT((1-X1913)/2)))</f>
        <v>2253567.3996208804</v>
      </c>
      <c r="Z1913" s="30">
        <f t="shared" ca="1" si="1172"/>
        <v>0.11612139758883655</v>
      </c>
      <c r="AA1913" s="30">
        <f t="shared" ca="1" si="1172"/>
        <v>0.10270948113269096</v>
      </c>
      <c r="AB1913" s="30">
        <f ca="1">IF(Riskregister!$E$7="",0,COUNTIF(BH$4:BH$53,"&lt;"&amp;Z1913)*IF(AA1913&lt;0.5,Riskregister!$K$7+(Riskregister!$L$7-Riskregister!$K$7)*SQRT(AA1913/2),Riskregister!$L$7-(Riskregister!$L$7-Riskregister!$K$7)*SQRT((1-AA1913)/2)))</f>
        <v>387946.63577028335</v>
      </c>
      <c r="AC1913" s="30">
        <f t="shared" ca="1" si="1173"/>
        <v>4.3506962139054361E-2</v>
      </c>
      <c r="AD1913" s="30">
        <f t="shared" ca="1" si="1173"/>
        <v>0.70237653896966867</v>
      </c>
      <c r="AE1913" s="30">
        <f ca="1">IF(Riskregister!$E$8="",0,COUNTIF(BI$4:BI$53,"&lt;"&amp;AC1913)*IF(AD1913&lt;0.5,Riskregister!$K$8+(Riskregister!$L$8-Riskregister!$K$8)*SQRT(AD1913/2),Riskregister!$L$8-(Riskregister!$L$8-Riskregister!$K$8)*SQRT((1-AD1913)/2)))</f>
        <v>0</v>
      </c>
      <c r="AF1913" s="30">
        <f t="shared" ca="1" si="1174"/>
        <v>0.37152246223903473</v>
      </c>
      <c r="AG1913" s="30">
        <f t="shared" ca="1" si="1174"/>
        <v>0.69859393669342318</v>
      </c>
      <c r="AH1913" s="30">
        <f>IF(Riskregister!$E$9="",0,COUNTIF(BJ$4:BJ$53,"&lt;"&amp;AF1913)*IF(AG1913&lt;0.5,Riskregister!$K$9+(Riskregister!$L$9-Riskregister!$K$9)*SQRT(AG1913/2),Riskregister!$L$9-(Riskregister!$L$9-Riskregister!$K$9)*SQRT((1-AG1913)/2)))</f>
        <v>0</v>
      </c>
      <c r="AI1913" s="30">
        <f t="shared" ca="1" si="1175"/>
        <v>0.60193245231813797</v>
      </c>
      <c r="AJ1913" s="30">
        <f t="shared" ca="1" si="1175"/>
        <v>0.46933974679688473</v>
      </c>
      <c r="AK1913" s="30">
        <f>IF(Riskregister!$E$10="",0,COUNTIF(BK$4:BK$53,"&lt;"&amp;AI1913)*IF(AJ1913&lt;0.5,Riskregister!$K$10+(Riskregister!$L$10-Riskregister!$K$10)*SQRT(AJ1913/2),Riskregister!$L$10-(Riskregister!$L$10-Riskregister!$K$10)*SQRT((1-AJ1913)/2)))</f>
        <v>0</v>
      </c>
      <c r="AL1913" s="30">
        <f t="shared" ca="1" si="1176"/>
        <v>0.25353710185520961</v>
      </c>
      <c r="AM1913" s="30">
        <f t="shared" ca="1" si="1176"/>
        <v>0.74922121226802696</v>
      </c>
      <c r="AN1913" s="30">
        <f>IF(Riskregister!$E$11="",0,COUNTIF(BL$4:BL$53,"&lt;"&amp;AL1913)*IF(AM1913&lt;0.5,Riskregister!$K$11+(Riskregister!$L$11-Riskregister!$K$11)*SQRT(AM1913/2),Riskregister!$L$11-(Riskregister!$L$11-Riskregister!$K$11)*SQRT((1-AM1913)/2)))</f>
        <v>0</v>
      </c>
      <c r="AO1913" s="30">
        <f t="shared" ca="1" si="1177"/>
        <v>0.47899969415754062</v>
      </c>
      <c r="AP1913" s="30">
        <f t="shared" ca="1" si="1177"/>
        <v>9.7000442508060281E-2</v>
      </c>
      <c r="AQ1913" s="30">
        <f>IF(Riskregister!$E$12="",0,COUNTIF(BM$4:BM$53,"&lt;"&amp;AO1913)*IF(AP1913&lt;0.5,Riskregister!$K$12+(Riskregister!$L$12-Riskregister!$K$12)*SQRT(AP1913/2),Riskregister!$L$12-(Riskregister!$L$12-Riskregister!$K$12)*SQRT((1-AP1913)/2)))</f>
        <v>0</v>
      </c>
      <c r="AR1913" s="30">
        <f t="shared" ca="1" si="1178"/>
        <v>0.30210254899632072</v>
      </c>
      <c r="AS1913" s="30">
        <f t="shared" ca="1" si="1178"/>
        <v>0.48558421605080149</v>
      </c>
      <c r="AT1913" s="30">
        <f>IF(Riskregister!$E$13="",0,COUNTIF(BN$4:BN$53,"&lt;"&amp;AR1913)*IF(AS1913&lt;0.5,Riskregister!$K$13+(Riskregister!$L$13-Riskregister!$K$13)*SQRT(AS1913/2),Riskregister!$L$13-(Riskregister!$L$13-Riskregister!$K$13)*SQRT((1-AS1913)/2)))</f>
        <v>0</v>
      </c>
      <c r="AU1913" s="30">
        <f t="shared" ca="1" si="1179"/>
        <v>0.22641099745402726</v>
      </c>
      <c r="AV1913" s="30">
        <f t="shared" ca="1" si="1179"/>
        <v>0.69225692277100137</v>
      </c>
      <c r="AW1913" s="30">
        <f>IF(Riskregister!$E$14="",0,COUNTIF(BO$4:BO$53,"&lt;"&amp;AU1913)*IF(AV1913&lt;0.5,Riskregister!$K$14+(Riskregister!$L$14-Riskregister!$K$14)*SQRT(AV1913/2),Riskregister!$L$14-(Riskregister!$L$14-Riskregister!$K$14)*SQRT((1-AV1913)/2)))</f>
        <v>0</v>
      </c>
      <c r="AX1913" s="30">
        <f t="shared" ca="1" si="1180"/>
        <v>0.50997542292747633</v>
      </c>
      <c r="AY1913" s="30">
        <f t="shared" ca="1" si="1180"/>
        <v>0.75457766885657551</v>
      </c>
      <c r="AZ1913" s="30">
        <f>IF(Riskregister!$E$15="",0,COUNTIF(BP$4:BP$53,"&lt;"&amp;AX1913)*IF(AY1913&lt;0.5,Riskregister!$K$15+(Riskregister!$L$15-Riskregister!$K$15)*SQRT(AY1913/2),Riskregister!$L$15-(Riskregister!$L$15-Riskregister!$K$15)*SQRT((1-AY1913)/2)))</f>
        <v>0</v>
      </c>
      <c r="BA1913" s="30">
        <f t="shared" ca="1" si="1181"/>
        <v>0.19279259031330176</v>
      </c>
      <c r="BB1913" s="30">
        <f t="shared" ca="1" si="1181"/>
        <v>0.9585643196307565</v>
      </c>
      <c r="BC1913" s="30">
        <f>IF(Riskregister!$E$16="",0,COUNTIF(BQ$4:BQ$53,"&lt;"&amp;BA1913)*IF(BB1913&lt;0.5,Riskregister!$K$16+(Riskregister!$L$16-Riskregister!$K$16)*SQRT(BB1913/2),Riskregister!$L$16-(Riskregister!$L$16-Riskregister!$K$16)*SQRT((1-BB1913)/2)))</f>
        <v>0</v>
      </c>
      <c r="BD1913" s="30">
        <f t="shared" ca="1" si="1145"/>
        <v>3840054.4896448697</v>
      </c>
    </row>
    <row r="1914" spans="20:56" x14ac:dyDescent="0.35">
      <c r="T1914" s="30">
        <f t="shared" ca="1" si="1170"/>
        <v>0.29725942582186082</v>
      </c>
      <c r="U1914" s="30">
        <f t="shared" ca="1" si="1170"/>
        <v>0.88576068557263687</v>
      </c>
      <c r="V1914" s="30">
        <f ca="1">IF(Riskregister!$E$5="",0,COUNTIF(BF$4:BF$53,"&lt;"&amp;T1914)*IF(U1914&lt;0.5,Riskregister!$K$5+(Riskregister!$L$5-Riskregister!$K$5)*SQRT(U1914/2),Riskregister!$L$5-(Riskregister!$L$5-Riskregister!$K$5)*SQRT((1-U1914)/2)))</f>
        <v>984902.52827361715</v>
      </c>
      <c r="W1914" s="30">
        <f t="shared" ca="1" si="1171"/>
        <v>0.27169240827393981</v>
      </c>
      <c r="X1914" s="30">
        <f t="shared" ca="1" si="1171"/>
        <v>7.9946060776444394E-2</v>
      </c>
      <c r="Y1914" s="30">
        <f ca="1">IF(Riskregister!$E$6="",0,COUNTIF(BG$4:BG$53,"&lt;"&amp;W1914)*IF(X1914&lt;0.5,Riskregister!$K$6+(Riskregister!$L$6-Riskregister!$K$6)*SQRT(X1914/2),Riskregister!$L$6-(Riskregister!$L$6-Riskregister!$K$6)*SQRT((1-X1914)/2)))</f>
        <v>559878.61628310173</v>
      </c>
      <c r="Z1914" s="30">
        <f t="shared" ca="1" si="1172"/>
        <v>0.75582828078765862</v>
      </c>
      <c r="AA1914" s="30">
        <f t="shared" ca="1" si="1172"/>
        <v>0.66176295514438865</v>
      </c>
      <c r="AB1914" s="30">
        <f ca="1">IF(Riskregister!$E$7="",0,COUNTIF(BH$4:BH$53,"&lt;"&amp;Z1914)*IF(AA1914&lt;0.5,Riskregister!$K$7+(Riskregister!$L$7-Riskregister!$K$7)*SQRT(AA1914/2),Riskregister!$L$7-(Riskregister!$L$7-Riskregister!$K$7)*SQRT((1-AA1914)/2)))</f>
        <v>2048527.3707838312</v>
      </c>
      <c r="AC1914" s="30">
        <f t="shared" ca="1" si="1173"/>
        <v>0.12432887708897689</v>
      </c>
      <c r="AD1914" s="30">
        <f t="shared" ca="1" si="1173"/>
        <v>0.47638872014404565</v>
      </c>
      <c r="AE1914" s="30">
        <f ca="1">IF(Riskregister!$E$8="",0,COUNTIF(BI$4:BI$53,"&lt;"&amp;AC1914)*IF(AD1914&lt;0.5,Riskregister!$K$8+(Riskregister!$L$8-Riskregister!$K$8)*SQRT(AD1914/2),Riskregister!$L$8-(Riskregister!$L$8-Riskregister!$K$8)*SQRT((1-AD1914)/2)))</f>
        <v>2593842.4998222925</v>
      </c>
      <c r="AF1914" s="30">
        <f t="shared" ca="1" si="1174"/>
        <v>0.17602042324816536</v>
      </c>
      <c r="AG1914" s="30">
        <f t="shared" ca="1" si="1174"/>
        <v>0.31105028369628507</v>
      </c>
      <c r="AH1914" s="30">
        <f>IF(Riskregister!$E$9="",0,COUNTIF(BJ$4:BJ$53,"&lt;"&amp;AF1914)*IF(AG1914&lt;0.5,Riskregister!$K$9+(Riskregister!$L$9-Riskregister!$K$9)*SQRT(AG1914/2),Riskregister!$L$9-(Riskregister!$L$9-Riskregister!$K$9)*SQRT((1-AG1914)/2)))</f>
        <v>0</v>
      </c>
      <c r="AI1914" s="30">
        <f t="shared" ca="1" si="1175"/>
        <v>0.43742621822032179</v>
      </c>
      <c r="AJ1914" s="30">
        <f t="shared" ca="1" si="1175"/>
        <v>0.3162771564074236</v>
      </c>
      <c r="AK1914" s="30">
        <f>IF(Riskregister!$E$10="",0,COUNTIF(BK$4:BK$53,"&lt;"&amp;AI1914)*IF(AJ1914&lt;0.5,Riskregister!$K$10+(Riskregister!$L$10-Riskregister!$K$10)*SQRT(AJ1914/2),Riskregister!$L$10-(Riskregister!$L$10-Riskregister!$K$10)*SQRT((1-AJ1914)/2)))</f>
        <v>0</v>
      </c>
      <c r="AL1914" s="30">
        <f t="shared" ca="1" si="1176"/>
        <v>0.14227195333848441</v>
      </c>
      <c r="AM1914" s="30">
        <f t="shared" ca="1" si="1176"/>
        <v>0.20940325236423496</v>
      </c>
      <c r="AN1914" s="30">
        <f>IF(Riskregister!$E$11="",0,COUNTIF(BL$4:BL$53,"&lt;"&amp;AL1914)*IF(AM1914&lt;0.5,Riskregister!$K$11+(Riskregister!$L$11-Riskregister!$K$11)*SQRT(AM1914/2),Riskregister!$L$11-(Riskregister!$L$11-Riskregister!$K$11)*SQRT((1-AM1914)/2)))</f>
        <v>0</v>
      </c>
      <c r="AO1914" s="30">
        <f t="shared" ca="1" si="1177"/>
        <v>0.87919911142846841</v>
      </c>
      <c r="AP1914" s="30">
        <f t="shared" ca="1" si="1177"/>
        <v>0.85672894892634943</v>
      </c>
      <c r="AQ1914" s="30">
        <f>IF(Riskregister!$E$12="",0,COUNTIF(BM$4:BM$53,"&lt;"&amp;AO1914)*IF(AP1914&lt;0.5,Riskregister!$K$12+(Riskregister!$L$12-Riskregister!$K$12)*SQRT(AP1914/2),Riskregister!$L$12-(Riskregister!$L$12-Riskregister!$K$12)*SQRT((1-AP1914)/2)))</f>
        <v>0</v>
      </c>
      <c r="AR1914" s="30">
        <f t="shared" ca="1" si="1178"/>
        <v>0.85759855102521509</v>
      </c>
      <c r="AS1914" s="30">
        <f t="shared" ca="1" si="1178"/>
        <v>0.9086417390869389</v>
      </c>
      <c r="AT1914" s="30">
        <f>IF(Riskregister!$E$13="",0,COUNTIF(BN$4:BN$53,"&lt;"&amp;AR1914)*IF(AS1914&lt;0.5,Riskregister!$K$13+(Riskregister!$L$13-Riskregister!$K$13)*SQRT(AS1914/2),Riskregister!$L$13-(Riskregister!$L$13-Riskregister!$K$13)*SQRT((1-AS1914)/2)))</f>
        <v>0</v>
      </c>
      <c r="AU1914" s="30">
        <f t="shared" ca="1" si="1179"/>
        <v>0.78570108037999642</v>
      </c>
      <c r="AV1914" s="30">
        <f t="shared" ca="1" si="1179"/>
        <v>8.3616285480656027E-2</v>
      </c>
      <c r="AW1914" s="30">
        <f>IF(Riskregister!$E$14="",0,COUNTIF(BO$4:BO$53,"&lt;"&amp;AU1914)*IF(AV1914&lt;0.5,Riskregister!$K$14+(Riskregister!$L$14-Riskregister!$K$14)*SQRT(AV1914/2),Riskregister!$L$14-(Riskregister!$L$14-Riskregister!$K$14)*SQRT((1-AV1914)/2)))</f>
        <v>0</v>
      </c>
      <c r="AX1914" s="30">
        <f t="shared" ca="1" si="1180"/>
        <v>0.80421464211512828</v>
      </c>
      <c r="AY1914" s="30">
        <f t="shared" ca="1" si="1180"/>
        <v>0.2137849110637563</v>
      </c>
      <c r="AZ1914" s="30">
        <f>IF(Riskregister!$E$15="",0,COUNTIF(BP$4:BP$53,"&lt;"&amp;AX1914)*IF(AY1914&lt;0.5,Riskregister!$K$15+(Riskregister!$L$15-Riskregister!$K$15)*SQRT(AY1914/2),Riskregister!$L$15-(Riskregister!$L$15-Riskregister!$K$15)*SQRT((1-AY1914)/2)))</f>
        <v>0</v>
      </c>
      <c r="BA1914" s="30">
        <f t="shared" ca="1" si="1181"/>
        <v>0.18084501774256156</v>
      </c>
      <c r="BB1914" s="30">
        <f t="shared" ca="1" si="1181"/>
        <v>0.66042338258754651</v>
      </c>
      <c r="BC1914" s="30">
        <f>IF(Riskregister!$E$16="",0,COUNTIF(BQ$4:BQ$53,"&lt;"&amp;BA1914)*IF(BB1914&lt;0.5,Riskregister!$K$16+(Riskregister!$L$16-Riskregister!$K$16)*SQRT(BB1914/2),Riskregister!$L$16-(Riskregister!$L$16-Riskregister!$K$16)*SQRT((1-BB1914)/2)))</f>
        <v>0</v>
      </c>
      <c r="BD1914" s="30">
        <f t="shared" ca="1" si="1145"/>
        <v>6187151.0151628423</v>
      </c>
    </row>
    <row r="1915" spans="20:56" x14ac:dyDescent="0.35">
      <c r="T1915" s="30">
        <f t="shared" ca="1" si="1170"/>
        <v>0.62940088496728808</v>
      </c>
      <c r="U1915" s="30">
        <f t="shared" ca="1" si="1170"/>
        <v>0.8056727670242253</v>
      </c>
      <c r="V1915" s="30">
        <f ca="1">IF(Riskregister!$E$5="",0,COUNTIF(BF$4:BF$53,"&lt;"&amp;T1915)*IF(U1915&lt;0.5,Riskregister!$K$5+(Riskregister!$L$5-Riskregister!$K$5)*SQRT(U1915/2),Riskregister!$L$5-(Riskregister!$L$5-Riskregister!$K$5)*SQRT((1-U1915)/2)))</f>
        <v>1838920.578330701</v>
      </c>
      <c r="W1915" s="30">
        <f t="shared" ca="1" si="1171"/>
        <v>9.4915914031698634E-2</v>
      </c>
      <c r="X1915" s="30">
        <f t="shared" ca="1" si="1171"/>
        <v>0.53680843599022821</v>
      </c>
      <c r="Y1915" s="30">
        <f ca="1">IF(Riskregister!$E$6="",0,COUNTIF(BG$4:BG$53,"&lt;"&amp;W1915)*IF(X1915&lt;0.5,Riskregister!$K$6+(Riskregister!$L$6-Riskregister!$K$6)*SQRT(X1915/2),Riskregister!$L$6-(Riskregister!$L$6-Riskregister!$K$6)*SQRT((1-X1915)/2)))</f>
        <v>0</v>
      </c>
      <c r="Z1915" s="30">
        <f t="shared" ca="1" si="1172"/>
        <v>0.45246551013092184</v>
      </c>
      <c r="AA1915" s="30">
        <f t="shared" ca="1" si="1172"/>
        <v>0.54023296073318006</v>
      </c>
      <c r="AB1915" s="30">
        <f ca="1">IF(Riskregister!$E$7="",0,COUNTIF(BH$4:BH$53,"&lt;"&amp;Z1915)*IF(AA1915&lt;0.5,Riskregister!$K$7+(Riskregister!$L$7-Riskregister!$K$7)*SQRT(AA1915/2),Riskregister!$L$7-(Riskregister!$L$7-Riskregister!$K$7)*SQRT((1-AA1915)/2)))</f>
        <v>1393130.4346722271</v>
      </c>
      <c r="AC1915" s="30">
        <f t="shared" ca="1" si="1173"/>
        <v>0.83438540646757875</v>
      </c>
      <c r="AD1915" s="30">
        <f t="shared" ca="1" si="1173"/>
        <v>0.16289378321098291</v>
      </c>
      <c r="AE1915" s="30">
        <f ca="1">IF(Riskregister!$E$8="",0,COUNTIF(BI$4:BI$53,"&lt;"&amp;AC1915)*IF(AD1915&lt;0.5,Riskregister!$K$8+(Riskregister!$L$8-Riskregister!$K$8)*SQRT(AD1915/2),Riskregister!$L$8-(Riskregister!$L$8-Riskregister!$K$8)*SQRT((1-AD1915)/2)))</f>
        <v>6565313.5387454201</v>
      </c>
      <c r="AF1915" s="30">
        <f t="shared" ca="1" si="1174"/>
        <v>0.82011213748430212</v>
      </c>
      <c r="AG1915" s="30">
        <f t="shared" ca="1" si="1174"/>
        <v>0.88725147364977297</v>
      </c>
      <c r="AH1915" s="30">
        <f>IF(Riskregister!$E$9="",0,COUNTIF(BJ$4:BJ$53,"&lt;"&amp;AF1915)*IF(AG1915&lt;0.5,Riskregister!$K$9+(Riskregister!$L$9-Riskregister!$K$9)*SQRT(AG1915/2),Riskregister!$L$9-(Riskregister!$L$9-Riskregister!$K$9)*SQRT((1-AG1915)/2)))</f>
        <v>0</v>
      </c>
      <c r="AI1915" s="30">
        <f t="shared" ca="1" si="1175"/>
        <v>0.52770270431144484</v>
      </c>
      <c r="AJ1915" s="30">
        <f t="shared" ca="1" si="1175"/>
        <v>0.1186281667959671</v>
      </c>
      <c r="AK1915" s="30">
        <f>IF(Riskregister!$E$10="",0,COUNTIF(BK$4:BK$53,"&lt;"&amp;AI1915)*IF(AJ1915&lt;0.5,Riskregister!$K$10+(Riskregister!$L$10-Riskregister!$K$10)*SQRT(AJ1915/2),Riskregister!$L$10-(Riskregister!$L$10-Riskregister!$K$10)*SQRT((1-AJ1915)/2)))</f>
        <v>0</v>
      </c>
      <c r="AL1915" s="30">
        <f t="shared" ca="1" si="1176"/>
        <v>0.83487922689043093</v>
      </c>
      <c r="AM1915" s="30">
        <f t="shared" ca="1" si="1176"/>
        <v>0.79380141365230583</v>
      </c>
      <c r="AN1915" s="30">
        <f>IF(Riskregister!$E$11="",0,COUNTIF(BL$4:BL$53,"&lt;"&amp;AL1915)*IF(AM1915&lt;0.5,Riskregister!$K$11+(Riskregister!$L$11-Riskregister!$K$11)*SQRT(AM1915/2),Riskregister!$L$11-(Riskregister!$L$11-Riskregister!$K$11)*SQRT((1-AM1915)/2)))</f>
        <v>0</v>
      </c>
      <c r="AO1915" s="30">
        <f t="shared" ca="1" si="1177"/>
        <v>0.48044777626117807</v>
      </c>
      <c r="AP1915" s="30">
        <f t="shared" ca="1" si="1177"/>
        <v>0.32692334327554562</v>
      </c>
      <c r="AQ1915" s="30">
        <f>IF(Riskregister!$E$12="",0,COUNTIF(BM$4:BM$53,"&lt;"&amp;AO1915)*IF(AP1915&lt;0.5,Riskregister!$K$12+(Riskregister!$L$12-Riskregister!$K$12)*SQRT(AP1915/2),Riskregister!$L$12-(Riskregister!$L$12-Riskregister!$K$12)*SQRT((1-AP1915)/2)))</f>
        <v>0</v>
      </c>
      <c r="AR1915" s="30">
        <f t="shared" ca="1" si="1178"/>
        <v>0.99467600836697889</v>
      </c>
      <c r="AS1915" s="30">
        <f t="shared" ca="1" si="1178"/>
        <v>0.5389607365209198</v>
      </c>
      <c r="AT1915" s="30">
        <f>IF(Riskregister!$E$13="",0,COUNTIF(BN$4:BN$53,"&lt;"&amp;AR1915)*IF(AS1915&lt;0.5,Riskregister!$K$13+(Riskregister!$L$13-Riskregister!$K$13)*SQRT(AS1915/2),Riskregister!$L$13-(Riskregister!$L$13-Riskregister!$K$13)*SQRT((1-AS1915)/2)))</f>
        <v>0</v>
      </c>
      <c r="AU1915" s="30">
        <f t="shared" ca="1" si="1179"/>
        <v>0.21365256589307557</v>
      </c>
      <c r="AV1915" s="30">
        <f t="shared" ca="1" si="1179"/>
        <v>0.70143031378575549</v>
      </c>
      <c r="AW1915" s="30">
        <f>IF(Riskregister!$E$14="",0,COUNTIF(BO$4:BO$53,"&lt;"&amp;AU1915)*IF(AV1915&lt;0.5,Riskregister!$K$14+(Riskregister!$L$14-Riskregister!$K$14)*SQRT(AV1915/2),Riskregister!$L$14-(Riskregister!$L$14-Riskregister!$K$14)*SQRT((1-AV1915)/2)))</f>
        <v>0</v>
      </c>
      <c r="AX1915" s="30">
        <f t="shared" ca="1" si="1180"/>
        <v>0.34761600022070638</v>
      </c>
      <c r="AY1915" s="30">
        <f t="shared" ca="1" si="1180"/>
        <v>2.152772396479774E-2</v>
      </c>
      <c r="AZ1915" s="30">
        <f>IF(Riskregister!$E$15="",0,COUNTIF(BP$4:BP$53,"&lt;"&amp;AX1915)*IF(AY1915&lt;0.5,Riskregister!$K$15+(Riskregister!$L$15-Riskregister!$K$15)*SQRT(AY1915/2),Riskregister!$L$15-(Riskregister!$L$15-Riskregister!$K$15)*SQRT((1-AY1915)/2)))</f>
        <v>0</v>
      </c>
      <c r="BA1915" s="30">
        <f t="shared" ca="1" si="1181"/>
        <v>4.4204406051371659E-2</v>
      </c>
      <c r="BB1915" s="30">
        <f t="shared" ca="1" si="1181"/>
        <v>5.7666007425924981E-3</v>
      </c>
      <c r="BC1915" s="30">
        <f>IF(Riskregister!$E$16="",0,COUNTIF(BQ$4:BQ$53,"&lt;"&amp;BA1915)*IF(BB1915&lt;0.5,Riskregister!$K$16+(Riskregister!$L$16-Riskregister!$K$16)*SQRT(BB1915/2),Riskregister!$L$16-(Riskregister!$L$16-Riskregister!$K$16)*SQRT((1-BB1915)/2)))</f>
        <v>0</v>
      </c>
      <c r="BD1915" s="30">
        <f t="shared" ca="1" si="1145"/>
        <v>9797364.5517483484</v>
      </c>
    </row>
    <row r="1916" spans="20:56" x14ac:dyDescent="0.35">
      <c r="T1916" s="30">
        <f t="shared" ca="1" si="1170"/>
        <v>0.37369588261131803</v>
      </c>
      <c r="U1916" s="30">
        <f t="shared" ca="1" si="1170"/>
        <v>0.68877793153772815</v>
      </c>
      <c r="V1916" s="30">
        <f ca="1">IF(Riskregister!$E$5="",0,COUNTIF(BF$4:BF$53,"&lt;"&amp;T1916)*IF(U1916&lt;0.5,Riskregister!$K$5+(Riskregister!$L$5-Riskregister!$K$5)*SQRT(U1916/2),Riskregister!$L$5-(Riskregister!$L$5-Riskregister!$K$5)*SQRT((1-U1916)/2)))</f>
        <v>1267457.8797069238</v>
      </c>
      <c r="W1916" s="30">
        <f t="shared" ca="1" si="1171"/>
        <v>0.44867244555906916</v>
      </c>
      <c r="X1916" s="30">
        <f t="shared" ca="1" si="1171"/>
        <v>0.33496017236962872</v>
      </c>
      <c r="Y1916" s="30">
        <f ca="1">IF(Riskregister!$E$6="",0,COUNTIF(BG$4:BG$53,"&lt;"&amp;W1916)*IF(X1916&lt;0.5,Riskregister!$K$6+(Riskregister!$L$6-Riskregister!$K$6)*SQRT(X1916/2),Riskregister!$L$6-(Riskregister!$L$6-Riskregister!$K$6)*SQRT((1-X1916)/2)))</f>
        <v>1873275.913383231</v>
      </c>
      <c r="Z1916" s="30">
        <f t="shared" ca="1" si="1172"/>
        <v>0.49516963461459407</v>
      </c>
      <c r="AA1916" s="30">
        <f t="shared" ca="1" si="1172"/>
        <v>0.4477415745688641</v>
      </c>
      <c r="AB1916" s="30">
        <f ca="1">IF(Riskregister!$E$7="",0,COUNTIF(BH$4:BH$53,"&lt;"&amp;Z1916)*IF(AA1916&lt;0.5,Riskregister!$K$7+(Riskregister!$L$7-Riskregister!$K$7)*SQRT(AA1916/2),Riskregister!$L$7-(Riskregister!$L$7-Riskregister!$K$7)*SQRT((1-AA1916)/2)))</f>
        <v>1293614.6999337042</v>
      </c>
      <c r="AC1916" s="30">
        <f t="shared" ca="1" si="1173"/>
        <v>5.9569096743892991E-2</v>
      </c>
      <c r="AD1916" s="30">
        <f t="shared" ca="1" si="1173"/>
        <v>0.25048039424197444</v>
      </c>
      <c r="AE1916" s="30">
        <f ca="1">IF(Riskregister!$E$8="",0,COUNTIF(BI$4:BI$53,"&lt;"&amp;AC1916)*IF(AD1916&lt;0.5,Riskregister!$K$8+(Riskregister!$L$8-Riskregister!$K$8)*SQRT(AD1916/2),Riskregister!$L$8-(Riskregister!$L$8-Riskregister!$K$8)*SQRT((1-AD1916)/2)))</f>
        <v>0</v>
      </c>
      <c r="AF1916" s="30">
        <f t="shared" ca="1" si="1174"/>
        <v>0.98306040042266329</v>
      </c>
      <c r="AG1916" s="30">
        <f t="shared" ca="1" si="1174"/>
        <v>0.68320251166546397</v>
      </c>
      <c r="AH1916" s="30">
        <f>IF(Riskregister!$E$9="",0,COUNTIF(BJ$4:BJ$53,"&lt;"&amp;AF1916)*IF(AG1916&lt;0.5,Riskregister!$K$9+(Riskregister!$L$9-Riskregister!$K$9)*SQRT(AG1916/2),Riskregister!$L$9-(Riskregister!$L$9-Riskregister!$K$9)*SQRT((1-AG1916)/2)))</f>
        <v>0</v>
      </c>
      <c r="AI1916" s="30">
        <f t="shared" ca="1" si="1175"/>
        <v>8.9640207897481616E-2</v>
      </c>
      <c r="AJ1916" s="30">
        <f t="shared" ca="1" si="1175"/>
        <v>0.20701803550007147</v>
      </c>
      <c r="AK1916" s="30">
        <f>IF(Riskregister!$E$10="",0,COUNTIF(BK$4:BK$53,"&lt;"&amp;AI1916)*IF(AJ1916&lt;0.5,Riskregister!$K$10+(Riskregister!$L$10-Riskregister!$K$10)*SQRT(AJ1916/2),Riskregister!$L$10-(Riskregister!$L$10-Riskregister!$K$10)*SQRT((1-AJ1916)/2)))</f>
        <v>0</v>
      </c>
      <c r="AL1916" s="30">
        <f t="shared" ca="1" si="1176"/>
        <v>0.47546654165602853</v>
      </c>
      <c r="AM1916" s="30">
        <f t="shared" ca="1" si="1176"/>
        <v>0.4385318054063686</v>
      </c>
      <c r="AN1916" s="30">
        <f>IF(Riskregister!$E$11="",0,COUNTIF(BL$4:BL$53,"&lt;"&amp;AL1916)*IF(AM1916&lt;0.5,Riskregister!$K$11+(Riskregister!$L$11-Riskregister!$K$11)*SQRT(AM1916/2),Riskregister!$L$11-(Riskregister!$L$11-Riskregister!$K$11)*SQRT((1-AM1916)/2)))</f>
        <v>0</v>
      </c>
      <c r="AO1916" s="30">
        <f t="shared" ca="1" si="1177"/>
        <v>0.85618484879129164</v>
      </c>
      <c r="AP1916" s="30">
        <f t="shared" ca="1" si="1177"/>
        <v>0.87527952071870452</v>
      </c>
      <c r="AQ1916" s="30">
        <f>IF(Riskregister!$E$12="",0,COUNTIF(BM$4:BM$53,"&lt;"&amp;AO1916)*IF(AP1916&lt;0.5,Riskregister!$K$12+(Riskregister!$L$12-Riskregister!$K$12)*SQRT(AP1916/2),Riskregister!$L$12-(Riskregister!$L$12-Riskregister!$K$12)*SQRT((1-AP1916)/2)))</f>
        <v>0</v>
      </c>
      <c r="AR1916" s="30">
        <f t="shared" ca="1" si="1178"/>
        <v>0.59424092075869517</v>
      </c>
      <c r="AS1916" s="30">
        <f t="shared" ca="1" si="1178"/>
        <v>0.33557634442370676</v>
      </c>
      <c r="AT1916" s="30">
        <f>IF(Riskregister!$E$13="",0,COUNTIF(BN$4:BN$53,"&lt;"&amp;AR1916)*IF(AS1916&lt;0.5,Riskregister!$K$13+(Riskregister!$L$13-Riskregister!$K$13)*SQRT(AS1916/2),Riskregister!$L$13-(Riskregister!$L$13-Riskregister!$K$13)*SQRT((1-AS1916)/2)))</f>
        <v>0</v>
      </c>
      <c r="AU1916" s="30">
        <f t="shared" ca="1" si="1179"/>
        <v>0.81106548380220156</v>
      </c>
      <c r="AV1916" s="30">
        <f t="shared" ca="1" si="1179"/>
        <v>6.0707024014695188E-2</v>
      </c>
      <c r="AW1916" s="30">
        <f>IF(Riskregister!$E$14="",0,COUNTIF(BO$4:BO$53,"&lt;"&amp;AU1916)*IF(AV1916&lt;0.5,Riskregister!$K$14+(Riskregister!$L$14-Riskregister!$K$14)*SQRT(AV1916/2),Riskregister!$L$14-(Riskregister!$L$14-Riskregister!$K$14)*SQRT((1-AV1916)/2)))</f>
        <v>0</v>
      </c>
      <c r="AX1916" s="30">
        <f t="shared" ca="1" si="1180"/>
        <v>0.69762981450752748</v>
      </c>
      <c r="AY1916" s="30">
        <f t="shared" ca="1" si="1180"/>
        <v>9.7752285017305152E-4</v>
      </c>
      <c r="AZ1916" s="30">
        <f>IF(Riskregister!$E$15="",0,COUNTIF(BP$4:BP$53,"&lt;"&amp;AX1916)*IF(AY1916&lt;0.5,Riskregister!$K$15+(Riskregister!$L$15-Riskregister!$K$15)*SQRT(AY1916/2),Riskregister!$L$15-(Riskregister!$L$15-Riskregister!$K$15)*SQRT((1-AY1916)/2)))</f>
        <v>0</v>
      </c>
      <c r="BA1916" s="30">
        <f t="shared" ca="1" si="1181"/>
        <v>0.95534034943751656</v>
      </c>
      <c r="BB1916" s="30">
        <f t="shared" ca="1" si="1181"/>
        <v>0.74651972490905749</v>
      </c>
      <c r="BC1916" s="30">
        <f>IF(Riskregister!$E$16="",0,COUNTIF(BQ$4:BQ$53,"&lt;"&amp;BA1916)*IF(BB1916&lt;0.5,Riskregister!$K$16+(Riskregister!$L$16-Riskregister!$K$16)*SQRT(BB1916/2),Riskregister!$L$16-(Riskregister!$L$16-Riskregister!$K$16)*SQRT((1-BB1916)/2)))</f>
        <v>0</v>
      </c>
      <c r="BD1916" s="30">
        <f t="shared" ca="1" si="1145"/>
        <v>4434348.4930238593</v>
      </c>
    </row>
    <row r="1917" spans="20:56" x14ac:dyDescent="0.35">
      <c r="T1917" s="30">
        <f t="shared" ca="1" si="1170"/>
        <v>0.5390200547463091</v>
      </c>
      <c r="U1917" s="30">
        <f t="shared" ca="1" si="1170"/>
        <v>0.25575306318799762</v>
      </c>
      <c r="V1917" s="30">
        <f ca="1">IF(Riskregister!$E$5="",0,COUNTIF(BF$4:BF$53,"&lt;"&amp;T1917)*IF(U1917&lt;0.5,Riskregister!$K$5+(Riskregister!$L$5-Riskregister!$K$5)*SQRT(U1917/2),Riskregister!$L$5-(Riskregister!$L$5-Riskregister!$K$5)*SQRT((1-U1917)/2)))</f>
        <v>1243676.9083667335</v>
      </c>
      <c r="W1917" s="30">
        <f t="shared" ca="1" si="1171"/>
        <v>0.21935913530278528</v>
      </c>
      <c r="X1917" s="30">
        <f t="shared" ca="1" si="1171"/>
        <v>0.59634737961183781</v>
      </c>
      <c r="Y1917" s="30">
        <f ca="1">IF(Riskregister!$E$6="",0,COUNTIF(BG$4:BG$53,"&lt;"&amp;W1917)*IF(X1917&lt;0.5,Riskregister!$K$6+(Riskregister!$L$6-Riskregister!$K$6)*SQRT(X1917/2),Riskregister!$L$6-(Riskregister!$L$6-Riskregister!$K$6)*SQRT((1-X1917)/2)))</f>
        <v>1191348.5021167507</v>
      </c>
      <c r="Z1917" s="30">
        <f t="shared" ca="1" si="1172"/>
        <v>0.47420491228154527</v>
      </c>
      <c r="AA1917" s="30">
        <f t="shared" ca="1" si="1172"/>
        <v>0.69430377179014846</v>
      </c>
      <c r="AB1917" s="30">
        <f ca="1">IF(Riskregister!$E$7="",0,COUNTIF(BH$4:BH$53,"&lt;"&amp;Z1917)*IF(AA1917&lt;0.5,Riskregister!$K$7+(Riskregister!$L$7-Riskregister!$K$7)*SQRT(AA1917/2),Riskregister!$L$7-(Riskregister!$L$7-Riskregister!$K$7)*SQRT((1-AA1917)/2)))</f>
        <v>1578988.3172556418</v>
      </c>
      <c r="AC1917" s="30">
        <f t="shared" ca="1" si="1173"/>
        <v>0.23834231430415498</v>
      </c>
      <c r="AD1917" s="30">
        <f t="shared" ca="1" si="1173"/>
        <v>0.60594436579128008</v>
      </c>
      <c r="AE1917" s="30">
        <f ca="1">IF(Riskregister!$E$8="",0,COUNTIF(BI$4:BI$53,"&lt;"&amp;AC1917)*IF(AD1917&lt;0.5,Riskregister!$K$8+(Riskregister!$L$8-Riskregister!$K$8)*SQRT(AD1917/2),Riskregister!$L$8-(Riskregister!$L$8-Riskregister!$K$8)*SQRT((1-AD1917)/2)))</f>
        <v>5827545.3364546616</v>
      </c>
      <c r="AF1917" s="30">
        <f t="shared" ca="1" si="1174"/>
        <v>3.8433306581394211E-2</v>
      </c>
      <c r="AG1917" s="30">
        <f t="shared" ca="1" si="1174"/>
        <v>0.85036706463759948</v>
      </c>
      <c r="AH1917" s="30">
        <f>IF(Riskregister!$E$9="",0,COUNTIF(BJ$4:BJ$53,"&lt;"&amp;AF1917)*IF(AG1917&lt;0.5,Riskregister!$K$9+(Riskregister!$L$9-Riskregister!$K$9)*SQRT(AG1917/2),Riskregister!$L$9-(Riskregister!$L$9-Riskregister!$K$9)*SQRT((1-AG1917)/2)))</f>
        <v>0</v>
      </c>
      <c r="AI1917" s="30">
        <f t="shared" ca="1" si="1175"/>
        <v>0.85354635145085422</v>
      </c>
      <c r="AJ1917" s="30">
        <f t="shared" ca="1" si="1175"/>
        <v>0.6170397558846934</v>
      </c>
      <c r="AK1917" s="30">
        <f>IF(Riskregister!$E$10="",0,COUNTIF(BK$4:BK$53,"&lt;"&amp;AI1917)*IF(AJ1917&lt;0.5,Riskregister!$K$10+(Riskregister!$L$10-Riskregister!$K$10)*SQRT(AJ1917/2),Riskregister!$L$10-(Riskregister!$L$10-Riskregister!$K$10)*SQRT((1-AJ1917)/2)))</f>
        <v>0</v>
      </c>
      <c r="AL1917" s="30">
        <f t="shared" ca="1" si="1176"/>
        <v>0.39537136753734525</v>
      </c>
      <c r="AM1917" s="30">
        <f t="shared" ca="1" si="1176"/>
        <v>0.71296411183526376</v>
      </c>
      <c r="AN1917" s="30">
        <f>IF(Riskregister!$E$11="",0,COUNTIF(BL$4:BL$53,"&lt;"&amp;AL1917)*IF(AM1917&lt;0.5,Riskregister!$K$11+(Riskregister!$L$11-Riskregister!$K$11)*SQRT(AM1917/2),Riskregister!$L$11-(Riskregister!$L$11-Riskregister!$K$11)*SQRT((1-AM1917)/2)))</f>
        <v>0</v>
      </c>
      <c r="AO1917" s="30">
        <f t="shared" ca="1" si="1177"/>
        <v>4.1288989109968699E-2</v>
      </c>
      <c r="AP1917" s="30">
        <f t="shared" ca="1" si="1177"/>
        <v>0.86563920716875031</v>
      </c>
      <c r="AQ1917" s="30">
        <f>IF(Riskregister!$E$12="",0,COUNTIF(BM$4:BM$53,"&lt;"&amp;AO1917)*IF(AP1917&lt;0.5,Riskregister!$K$12+(Riskregister!$L$12-Riskregister!$K$12)*SQRT(AP1917/2),Riskregister!$L$12-(Riskregister!$L$12-Riskregister!$K$12)*SQRT((1-AP1917)/2)))</f>
        <v>0</v>
      </c>
      <c r="AR1917" s="30">
        <f t="shared" ca="1" si="1178"/>
        <v>0.78070052771826148</v>
      </c>
      <c r="AS1917" s="30">
        <f t="shared" ca="1" si="1178"/>
        <v>0.79976187850523117</v>
      </c>
      <c r="AT1917" s="30">
        <f>IF(Riskregister!$E$13="",0,COUNTIF(BN$4:BN$53,"&lt;"&amp;AR1917)*IF(AS1917&lt;0.5,Riskregister!$K$13+(Riskregister!$L$13-Riskregister!$K$13)*SQRT(AS1917/2),Riskregister!$L$13-(Riskregister!$L$13-Riskregister!$K$13)*SQRT((1-AS1917)/2)))</f>
        <v>0</v>
      </c>
      <c r="AU1917" s="30">
        <f t="shared" ca="1" si="1179"/>
        <v>0.1606590758106492</v>
      </c>
      <c r="AV1917" s="30">
        <f t="shared" ca="1" si="1179"/>
        <v>0.17944085993600645</v>
      </c>
      <c r="AW1917" s="30">
        <f>IF(Riskregister!$E$14="",0,COUNTIF(BO$4:BO$53,"&lt;"&amp;AU1917)*IF(AV1917&lt;0.5,Riskregister!$K$14+(Riskregister!$L$14-Riskregister!$K$14)*SQRT(AV1917/2),Riskregister!$L$14-(Riskregister!$L$14-Riskregister!$K$14)*SQRT((1-AV1917)/2)))</f>
        <v>0</v>
      </c>
      <c r="AX1917" s="30">
        <f t="shared" ca="1" si="1180"/>
        <v>0.5190140212747546</v>
      </c>
      <c r="AY1917" s="30">
        <f t="shared" ca="1" si="1180"/>
        <v>0.49021327733291509</v>
      </c>
      <c r="AZ1917" s="30">
        <f>IF(Riskregister!$E$15="",0,COUNTIF(BP$4:BP$53,"&lt;"&amp;AX1917)*IF(AY1917&lt;0.5,Riskregister!$K$15+(Riskregister!$L$15-Riskregister!$K$15)*SQRT(AY1917/2),Riskregister!$L$15-(Riskregister!$L$15-Riskregister!$K$15)*SQRT((1-AY1917)/2)))</f>
        <v>0</v>
      </c>
      <c r="BA1917" s="30">
        <f t="shared" ca="1" si="1181"/>
        <v>0.81435904153754379</v>
      </c>
      <c r="BB1917" s="30">
        <f t="shared" ca="1" si="1181"/>
        <v>0.50876685637407026</v>
      </c>
      <c r="BC1917" s="30">
        <f>IF(Riskregister!$E$16="",0,COUNTIF(BQ$4:BQ$53,"&lt;"&amp;BA1917)*IF(BB1917&lt;0.5,Riskregister!$K$16+(Riskregister!$L$16-Riskregister!$K$16)*SQRT(BB1917/2),Riskregister!$L$16-(Riskregister!$L$16-Riskregister!$K$16)*SQRT((1-BB1917)/2)))</f>
        <v>0</v>
      </c>
      <c r="BD1917" s="30">
        <f t="shared" ca="1" si="1145"/>
        <v>9841559.0641937871</v>
      </c>
    </row>
    <row r="1918" spans="20:56" x14ac:dyDescent="0.35">
      <c r="T1918" s="30">
        <f t="shared" ca="1" si="1170"/>
        <v>0.3970613897225308</v>
      </c>
      <c r="U1918" s="30">
        <f t="shared" ca="1" si="1170"/>
        <v>0.94759255662644071</v>
      </c>
      <c r="V1918" s="30">
        <f ca="1">IF(Riskregister!$E$5="",0,COUNTIF(BF$4:BF$53,"&lt;"&amp;T1918)*IF(U1918&lt;0.5,Riskregister!$K$5+(Riskregister!$L$5-Riskregister!$K$5)*SQRT(U1918/2),Riskregister!$L$5-(Riskregister!$L$5-Riskregister!$K$5)*SQRT((1-U1918)/2)))</f>
        <v>1581467.8907479362</v>
      </c>
      <c r="W1918" s="30">
        <f t="shared" ca="1" si="1171"/>
        <v>0.92603879805647293</v>
      </c>
      <c r="X1918" s="30">
        <f t="shared" ca="1" si="1171"/>
        <v>2.9434046114207968E-2</v>
      </c>
      <c r="Y1918" s="30">
        <f ca="1">IF(Riskregister!$E$6="",0,COUNTIF(BG$4:BG$53,"&lt;"&amp;W1918)*IF(X1918&lt;0.5,Riskregister!$K$6+(Riskregister!$L$6-Riskregister!$K$6)*SQRT(X1918/2),Riskregister!$L$6-(Riskregister!$L$6-Riskregister!$K$6)*SQRT((1-X1918)/2)))</f>
        <v>1673458.9144775332</v>
      </c>
      <c r="Z1918" s="30">
        <f t="shared" ca="1" si="1172"/>
        <v>0.25294810402387669</v>
      </c>
      <c r="AA1918" s="30">
        <f t="shared" ca="1" si="1172"/>
        <v>0.33829599592913251</v>
      </c>
      <c r="AB1918" s="30">
        <f ca="1">IF(Riskregister!$E$7="",0,COUNTIF(BH$4:BH$53,"&lt;"&amp;Z1918)*IF(AA1918&lt;0.5,Riskregister!$K$7+(Riskregister!$L$7-Riskregister!$K$7)*SQRT(AA1918/2),Riskregister!$L$7-(Riskregister!$L$7-Riskregister!$K$7)*SQRT((1-AA1918)/2)))</f>
        <v>969733.10592641495</v>
      </c>
      <c r="AC1918" s="30">
        <f t="shared" ca="1" si="1173"/>
        <v>0.18103816031542153</v>
      </c>
      <c r="AD1918" s="30">
        <f t="shared" ca="1" si="1173"/>
        <v>0.42267506235885199</v>
      </c>
      <c r="AE1918" s="30">
        <f ca="1">IF(Riskregister!$E$8="",0,COUNTIF(BI$4:BI$53,"&lt;"&amp;AC1918)*IF(AD1918&lt;0.5,Riskregister!$K$8+(Riskregister!$L$8-Riskregister!$K$8)*SQRT(AD1918/2),Riskregister!$L$8-(Riskregister!$L$8-Riskregister!$K$8)*SQRT((1-AD1918)/2)))</f>
        <v>2460658.7106143166</v>
      </c>
      <c r="AF1918" s="30">
        <f t="shared" ca="1" si="1174"/>
        <v>0.56402047775678632</v>
      </c>
      <c r="AG1918" s="30">
        <f t="shared" ca="1" si="1174"/>
        <v>0.8170063125136714</v>
      </c>
      <c r="AH1918" s="30">
        <f>IF(Riskregister!$E$9="",0,COUNTIF(BJ$4:BJ$53,"&lt;"&amp;AF1918)*IF(AG1918&lt;0.5,Riskregister!$K$9+(Riskregister!$L$9-Riskregister!$K$9)*SQRT(AG1918/2),Riskregister!$L$9-(Riskregister!$L$9-Riskregister!$K$9)*SQRT((1-AG1918)/2)))</f>
        <v>0</v>
      </c>
      <c r="AI1918" s="30">
        <f t="shared" ca="1" si="1175"/>
        <v>0.85076512260076398</v>
      </c>
      <c r="AJ1918" s="30">
        <f t="shared" ca="1" si="1175"/>
        <v>1.1187335520205011E-2</v>
      </c>
      <c r="AK1918" s="30">
        <f>IF(Riskregister!$E$10="",0,COUNTIF(BK$4:BK$53,"&lt;"&amp;AI1918)*IF(AJ1918&lt;0.5,Riskregister!$K$10+(Riskregister!$L$10-Riskregister!$K$10)*SQRT(AJ1918/2),Riskregister!$L$10-(Riskregister!$L$10-Riskregister!$K$10)*SQRT((1-AJ1918)/2)))</f>
        <v>0</v>
      </c>
      <c r="AL1918" s="30">
        <f t="shared" ca="1" si="1176"/>
        <v>1.3523874330170438E-2</v>
      </c>
      <c r="AM1918" s="30">
        <f t="shared" ca="1" si="1176"/>
        <v>0.33281007461313228</v>
      </c>
      <c r="AN1918" s="30">
        <f>IF(Riskregister!$E$11="",0,COUNTIF(BL$4:BL$53,"&lt;"&amp;AL1918)*IF(AM1918&lt;0.5,Riskregister!$K$11+(Riskregister!$L$11-Riskregister!$K$11)*SQRT(AM1918/2),Riskregister!$L$11-(Riskregister!$L$11-Riskregister!$K$11)*SQRT((1-AM1918)/2)))</f>
        <v>0</v>
      </c>
      <c r="AO1918" s="30">
        <f t="shared" ca="1" si="1177"/>
        <v>0.85437594577009024</v>
      </c>
      <c r="AP1918" s="30">
        <f t="shared" ca="1" si="1177"/>
        <v>0.43816866485367156</v>
      </c>
      <c r="AQ1918" s="30">
        <f>IF(Riskregister!$E$12="",0,COUNTIF(BM$4:BM$53,"&lt;"&amp;AO1918)*IF(AP1918&lt;0.5,Riskregister!$K$12+(Riskregister!$L$12-Riskregister!$K$12)*SQRT(AP1918/2),Riskregister!$L$12-(Riskregister!$L$12-Riskregister!$K$12)*SQRT((1-AP1918)/2)))</f>
        <v>0</v>
      </c>
      <c r="AR1918" s="30">
        <f t="shared" ca="1" si="1178"/>
        <v>0.2880631655067325</v>
      </c>
      <c r="AS1918" s="30">
        <f t="shared" ca="1" si="1178"/>
        <v>0.90083607303753921</v>
      </c>
      <c r="AT1918" s="30">
        <f>IF(Riskregister!$E$13="",0,COUNTIF(BN$4:BN$53,"&lt;"&amp;AR1918)*IF(AS1918&lt;0.5,Riskregister!$K$13+(Riskregister!$L$13-Riskregister!$K$13)*SQRT(AS1918/2),Riskregister!$L$13-(Riskregister!$L$13-Riskregister!$K$13)*SQRT((1-AS1918)/2)))</f>
        <v>0</v>
      </c>
      <c r="AU1918" s="30">
        <f t="shared" ca="1" si="1179"/>
        <v>0.29779482758433284</v>
      </c>
      <c r="AV1918" s="30">
        <f t="shared" ca="1" si="1179"/>
        <v>0.98303064089050629</v>
      </c>
      <c r="AW1918" s="30">
        <f>IF(Riskregister!$E$14="",0,COUNTIF(BO$4:BO$53,"&lt;"&amp;AU1918)*IF(AV1918&lt;0.5,Riskregister!$K$14+(Riskregister!$L$14-Riskregister!$K$14)*SQRT(AV1918/2),Riskregister!$L$14-(Riskregister!$L$14-Riskregister!$K$14)*SQRT((1-AV1918)/2)))</f>
        <v>0</v>
      </c>
      <c r="AX1918" s="30">
        <f t="shared" ca="1" si="1180"/>
        <v>0.50377752453311531</v>
      </c>
      <c r="AY1918" s="30">
        <f t="shared" ca="1" si="1180"/>
        <v>0.63185681133511862</v>
      </c>
      <c r="AZ1918" s="30">
        <f>IF(Riskregister!$E$15="",0,COUNTIF(BP$4:BP$53,"&lt;"&amp;AX1918)*IF(AY1918&lt;0.5,Riskregister!$K$15+(Riskregister!$L$15-Riskregister!$K$15)*SQRT(AY1918/2),Riskregister!$L$15-(Riskregister!$L$15-Riskregister!$K$15)*SQRT((1-AY1918)/2)))</f>
        <v>0</v>
      </c>
      <c r="BA1918" s="30">
        <f t="shared" ca="1" si="1181"/>
        <v>2.6070967565893111E-2</v>
      </c>
      <c r="BB1918" s="30">
        <f t="shared" ca="1" si="1181"/>
        <v>0.20147767577328157</v>
      </c>
      <c r="BC1918" s="30">
        <f>IF(Riskregister!$E$16="",0,COUNTIF(BQ$4:BQ$53,"&lt;"&amp;BA1918)*IF(BB1918&lt;0.5,Riskregister!$K$16+(Riskregister!$L$16-Riskregister!$K$16)*SQRT(BB1918/2),Riskregister!$L$16-(Riskregister!$L$16-Riskregister!$K$16)*SQRT((1-BB1918)/2)))</f>
        <v>0</v>
      </c>
      <c r="BD1918" s="30">
        <f t="shared" ca="1" si="1145"/>
        <v>6685318.6217662003</v>
      </c>
    </row>
    <row r="1919" spans="20:56" x14ac:dyDescent="0.35">
      <c r="T1919" s="30">
        <f t="shared" ca="1" si="1170"/>
        <v>0.34642211186692939</v>
      </c>
      <c r="U1919" s="30">
        <f t="shared" ca="1" si="1170"/>
        <v>0.95657887986549994</v>
      </c>
      <c r="V1919" s="30">
        <f ca="1">IF(Riskregister!$E$5="",0,COUNTIF(BF$4:BF$53,"&lt;"&amp;T1919)*IF(U1919&lt;0.5,Riskregister!$K$5+(Riskregister!$L$5-Riskregister!$K$5)*SQRT(U1919/2),Riskregister!$L$5-(Riskregister!$L$5-Riskregister!$K$5)*SQRT((1-U1919)/2)))</f>
        <v>1601084.1994145182</v>
      </c>
      <c r="W1919" s="30">
        <f t="shared" ca="1" si="1171"/>
        <v>0.98911778303745923</v>
      </c>
      <c r="X1919" s="30">
        <f t="shared" ca="1" si="1171"/>
        <v>0.3832039834934251</v>
      </c>
      <c r="Y1919" s="30">
        <f ca="1">IF(Riskregister!$E$6="",0,COUNTIF(BG$4:BG$53,"&lt;"&amp;W1919)*IF(X1919&lt;0.5,Riskregister!$K$6+(Riskregister!$L$6-Riskregister!$K$6)*SQRT(X1919/2),Riskregister!$L$6-(Riskregister!$L$6-Riskregister!$K$6)*SQRT((1-X1919)/2)))</f>
        <v>5927415.3950479701</v>
      </c>
      <c r="Z1919" s="30">
        <f t="shared" ca="1" si="1172"/>
        <v>0.44835776122329596</v>
      </c>
      <c r="AA1919" s="30">
        <f t="shared" ca="1" si="1172"/>
        <v>0.93088751165457806</v>
      </c>
      <c r="AB1919" s="30">
        <f ca="1">IF(Riskregister!$E$7="",0,COUNTIF(BH$4:BH$53,"&lt;"&amp;Z1919)*IF(AA1919&lt;0.5,Riskregister!$K$7+(Riskregister!$L$7-Riskregister!$K$7)*SQRT(AA1919/2),Riskregister!$L$7-(Riskregister!$L$7-Riskregister!$K$7)*SQRT((1-AA1919)/2)))</f>
        <v>2009624.4925694552</v>
      </c>
      <c r="AC1919" s="30">
        <f t="shared" ca="1" si="1173"/>
        <v>0.92517126474292155</v>
      </c>
      <c r="AD1919" s="30">
        <f t="shared" ca="1" si="1173"/>
        <v>2.9341131777645413E-2</v>
      </c>
      <c r="AE1919" s="30">
        <f ca="1">IF(Riskregister!$E$8="",0,COUNTIF(BI$4:BI$53,"&lt;"&amp;AC1919)*IF(AD1919&lt;0.5,Riskregister!$K$8+(Riskregister!$L$8-Riskregister!$K$8)*SQRT(AD1919/2),Riskregister!$L$8-(Riskregister!$L$8-Riskregister!$K$8)*SQRT((1-AD1919)/2)))</f>
        <v>4346369.6197265629</v>
      </c>
      <c r="AF1919" s="30">
        <f t="shared" ca="1" si="1174"/>
        <v>0.53303882763203436</v>
      </c>
      <c r="AG1919" s="30">
        <f t="shared" ca="1" si="1174"/>
        <v>0.9187034773312035</v>
      </c>
      <c r="AH1919" s="30">
        <f>IF(Riskregister!$E$9="",0,COUNTIF(BJ$4:BJ$53,"&lt;"&amp;AF1919)*IF(AG1919&lt;0.5,Riskregister!$K$9+(Riskregister!$L$9-Riskregister!$K$9)*SQRT(AG1919/2),Riskregister!$L$9-(Riskregister!$L$9-Riskregister!$K$9)*SQRT((1-AG1919)/2)))</f>
        <v>0</v>
      </c>
      <c r="AI1919" s="30">
        <f t="shared" ca="1" si="1175"/>
        <v>0.1988894480676594</v>
      </c>
      <c r="AJ1919" s="30">
        <f t="shared" ca="1" si="1175"/>
        <v>0.96975985608524484</v>
      </c>
      <c r="AK1919" s="30">
        <f>IF(Riskregister!$E$10="",0,COUNTIF(BK$4:BK$53,"&lt;"&amp;AI1919)*IF(AJ1919&lt;0.5,Riskregister!$K$10+(Riskregister!$L$10-Riskregister!$K$10)*SQRT(AJ1919/2),Riskregister!$L$10-(Riskregister!$L$10-Riskregister!$K$10)*SQRT((1-AJ1919)/2)))</f>
        <v>0</v>
      </c>
      <c r="AL1919" s="30">
        <f t="shared" ca="1" si="1176"/>
        <v>0.52859549115525928</v>
      </c>
      <c r="AM1919" s="30">
        <f t="shared" ca="1" si="1176"/>
        <v>0.87771064608125093</v>
      </c>
      <c r="AN1919" s="30">
        <f>IF(Riskregister!$E$11="",0,COUNTIF(BL$4:BL$53,"&lt;"&amp;AL1919)*IF(AM1919&lt;0.5,Riskregister!$K$11+(Riskregister!$L$11-Riskregister!$K$11)*SQRT(AM1919/2),Riskregister!$L$11-(Riskregister!$L$11-Riskregister!$K$11)*SQRT((1-AM1919)/2)))</f>
        <v>0</v>
      </c>
      <c r="AO1919" s="30">
        <f t="shared" ca="1" si="1177"/>
        <v>0.43616638037700617</v>
      </c>
      <c r="AP1919" s="30">
        <f t="shared" ca="1" si="1177"/>
        <v>0.87269397981913344</v>
      </c>
      <c r="AQ1919" s="30">
        <f>IF(Riskregister!$E$12="",0,COUNTIF(BM$4:BM$53,"&lt;"&amp;AO1919)*IF(AP1919&lt;0.5,Riskregister!$K$12+(Riskregister!$L$12-Riskregister!$K$12)*SQRT(AP1919/2),Riskregister!$L$12-(Riskregister!$L$12-Riskregister!$K$12)*SQRT((1-AP1919)/2)))</f>
        <v>0</v>
      </c>
      <c r="AR1919" s="30">
        <f t="shared" ca="1" si="1178"/>
        <v>0.33962434225296545</v>
      </c>
      <c r="AS1919" s="30">
        <f t="shared" ca="1" si="1178"/>
        <v>0.78618943263528618</v>
      </c>
      <c r="AT1919" s="30">
        <f>IF(Riskregister!$E$13="",0,COUNTIF(BN$4:BN$53,"&lt;"&amp;AR1919)*IF(AS1919&lt;0.5,Riskregister!$K$13+(Riskregister!$L$13-Riskregister!$K$13)*SQRT(AS1919/2),Riskregister!$L$13-(Riskregister!$L$13-Riskregister!$K$13)*SQRT((1-AS1919)/2)))</f>
        <v>0</v>
      </c>
      <c r="AU1919" s="30">
        <f t="shared" ca="1" si="1179"/>
        <v>0.61005475485381955</v>
      </c>
      <c r="AV1919" s="30">
        <f t="shared" ca="1" si="1179"/>
        <v>0.9472059145395485</v>
      </c>
      <c r="AW1919" s="30">
        <f>IF(Riskregister!$E$14="",0,COUNTIF(BO$4:BO$53,"&lt;"&amp;AU1919)*IF(AV1919&lt;0.5,Riskregister!$K$14+(Riskregister!$L$14-Riskregister!$K$14)*SQRT(AV1919/2),Riskregister!$L$14-(Riskregister!$L$14-Riskregister!$K$14)*SQRT((1-AV1919)/2)))</f>
        <v>0</v>
      </c>
      <c r="AX1919" s="30">
        <f t="shared" ca="1" si="1180"/>
        <v>0.61917962204125865</v>
      </c>
      <c r="AY1919" s="30">
        <f t="shared" ca="1" si="1180"/>
        <v>0.25553805747552338</v>
      </c>
      <c r="AZ1919" s="30">
        <f>IF(Riskregister!$E$15="",0,COUNTIF(BP$4:BP$53,"&lt;"&amp;AX1919)*IF(AY1919&lt;0.5,Riskregister!$K$15+(Riskregister!$L$15-Riskregister!$K$15)*SQRT(AY1919/2),Riskregister!$L$15-(Riskregister!$L$15-Riskregister!$K$15)*SQRT((1-AY1919)/2)))</f>
        <v>0</v>
      </c>
      <c r="BA1919" s="30">
        <f t="shared" ca="1" si="1181"/>
        <v>0.14616695743982278</v>
      </c>
      <c r="BB1919" s="30">
        <f t="shared" ca="1" si="1181"/>
        <v>0.192401504006112</v>
      </c>
      <c r="BC1919" s="30">
        <f>IF(Riskregister!$E$16="",0,COUNTIF(BQ$4:BQ$53,"&lt;"&amp;BA1919)*IF(BB1919&lt;0.5,Riskregister!$K$16+(Riskregister!$L$16-Riskregister!$K$16)*SQRT(BB1919/2),Riskregister!$L$16-(Riskregister!$L$16-Riskregister!$K$16)*SQRT((1-BB1919)/2)))</f>
        <v>0</v>
      </c>
      <c r="BD1919" s="30">
        <f t="shared" ca="1" si="1145"/>
        <v>13884493.706758507</v>
      </c>
    </row>
    <row r="1920" spans="20:56" x14ac:dyDescent="0.35">
      <c r="T1920" s="30">
        <f t="shared" ca="1" si="1170"/>
        <v>0.40648653126559031</v>
      </c>
      <c r="U1920" s="30">
        <f t="shared" ca="1" si="1170"/>
        <v>0.64129987062638127</v>
      </c>
      <c r="V1920" s="30">
        <f ca="1">IF(Riskregister!$E$5="",0,COUNTIF(BF$4:BF$53,"&lt;"&amp;T1920)*IF(U1920&lt;0.5,Riskregister!$K$5+(Riskregister!$L$5-Riskregister!$K$5)*SQRT(U1920/2),Riskregister!$L$5-(Riskregister!$L$5-Riskregister!$K$5)*SQRT((1-U1920)/2)))</f>
        <v>1228278.4830953884</v>
      </c>
      <c r="W1920" s="30">
        <f t="shared" ca="1" si="1171"/>
        <v>0.29834550017344208</v>
      </c>
      <c r="X1920" s="30">
        <f t="shared" ca="1" si="1171"/>
        <v>0.58698633787197452</v>
      </c>
      <c r="Y1920" s="30">
        <f ca="1">IF(Riskregister!$E$6="",0,COUNTIF(BG$4:BG$53,"&lt;"&amp;W1920)*IF(X1920&lt;0.5,Riskregister!$K$6+(Riskregister!$L$6-Riskregister!$K$6)*SQRT(X1920/2),Riskregister!$L$6-(Riskregister!$L$6-Riskregister!$K$6)*SQRT((1-X1920)/2)))</f>
        <v>1182025.5916916463</v>
      </c>
      <c r="Z1920" s="30">
        <f t="shared" ca="1" si="1172"/>
        <v>0.89122337268550578</v>
      </c>
      <c r="AA1920" s="30">
        <f t="shared" ca="1" si="1172"/>
        <v>8.6141277233893088E-2</v>
      </c>
      <c r="AB1920" s="30">
        <f ca="1">IF(Riskregister!$E$7="",0,COUNTIF(BH$4:BH$53,"&lt;"&amp;Z1920)*IF(AA1920&lt;0.5,Riskregister!$K$7+(Riskregister!$L$7-Riskregister!$K$7)*SQRT(AA1920/2),Riskregister!$L$7-(Riskregister!$L$7-Riskregister!$K$7)*SQRT((1-AA1920)/2)))</f>
        <v>1103734.2056804525</v>
      </c>
      <c r="AC1920" s="30">
        <f t="shared" ca="1" si="1173"/>
        <v>0.36771948704232726</v>
      </c>
      <c r="AD1920" s="30">
        <f t="shared" ca="1" si="1173"/>
        <v>0.31840759263334206</v>
      </c>
      <c r="AE1920" s="30">
        <f ca="1">IF(Riskregister!$E$8="",0,COUNTIF(BI$4:BI$53,"&lt;"&amp;AC1920)*IF(AD1920&lt;0.5,Riskregister!$K$8+(Riskregister!$L$8-Riskregister!$K$8)*SQRT(AD1920/2),Riskregister!$L$8-(Riskregister!$L$8-Riskregister!$K$8)*SQRT((1-AD1920)/2)))</f>
        <v>4350632.9389239158</v>
      </c>
      <c r="AF1920" s="30">
        <f t="shared" ca="1" si="1174"/>
        <v>0.61129170965031698</v>
      </c>
      <c r="AG1920" s="30">
        <f t="shared" ca="1" si="1174"/>
        <v>0.92726684601964748</v>
      </c>
      <c r="AH1920" s="30">
        <f>IF(Riskregister!$E$9="",0,COUNTIF(BJ$4:BJ$53,"&lt;"&amp;AF1920)*IF(AG1920&lt;0.5,Riskregister!$K$9+(Riskregister!$L$9-Riskregister!$K$9)*SQRT(AG1920/2),Riskregister!$L$9-(Riskregister!$L$9-Riskregister!$K$9)*SQRT((1-AG1920)/2)))</f>
        <v>0</v>
      </c>
      <c r="AI1920" s="30">
        <f t="shared" ca="1" si="1175"/>
        <v>0.30787405071914575</v>
      </c>
      <c r="AJ1920" s="30">
        <f t="shared" ca="1" si="1175"/>
        <v>0.34805347164696354</v>
      </c>
      <c r="AK1920" s="30">
        <f>IF(Riskregister!$E$10="",0,COUNTIF(BK$4:BK$53,"&lt;"&amp;AI1920)*IF(AJ1920&lt;0.5,Riskregister!$K$10+(Riskregister!$L$10-Riskregister!$K$10)*SQRT(AJ1920/2),Riskregister!$L$10-(Riskregister!$L$10-Riskregister!$K$10)*SQRT((1-AJ1920)/2)))</f>
        <v>0</v>
      </c>
      <c r="AL1920" s="30">
        <f t="shared" ca="1" si="1176"/>
        <v>0.40569404236067597</v>
      </c>
      <c r="AM1920" s="30">
        <f t="shared" ca="1" si="1176"/>
        <v>0.8613768367033815</v>
      </c>
      <c r="AN1920" s="30">
        <f>IF(Riskregister!$E$11="",0,COUNTIF(BL$4:BL$53,"&lt;"&amp;AL1920)*IF(AM1920&lt;0.5,Riskregister!$K$11+(Riskregister!$L$11-Riskregister!$K$11)*SQRT(AM1920/2),Riskregister!$L$11-(Riskregister!$L$11-Riskregister!$K$11)*SQRT((1-AM1920)/2)))</f>
        <v>0</v>
      </c>
      <c r="AO1920" s="30">
        <f t="shared" ca="1" si="1177"/>
        <v>0.65316184912803477</v>
      </c>
      <c r="AP1920" s="30">
        <f t="shared" ca="1" si="1177"/>
        <v>0.70835086827416072</v>
      </c>
      <c r="AQ1920" s="30">
        <f>IF(Riskregister!$E$12="",0,COUNTIF(BM$4:BM$53,"&lt;"&amp;AO1920)*IF(AP1920&lt;0.5,Riskregister!$K$12+(Riskregister!$L$12-Riskregister!$K$12)*SQRT(AP1920/2),Riskregister!$L$12-(Riskregister!$L$12-Riskregister!$K$12)*SQRT((1-AP1920)/2)))</f>
        <v>0</v>
      </c>
      <c r="AR1920" s="30">
        <f t="shared" ca="1" si="1178"/>
        <v>0.93453394342927176</v>
      </c>
      <c r="AS1920" s="30">
        <f t="shared" ca="1" si="1178"/>
        <v>0.64493346857562495</v>
      </c>
      <c r="AT1920" s="30">
        <f>IF(Riskregister!$E$13="",0,COUNTIF(BN$4:BN$53,"&lt;"&amp;AR1920)*IF(AS1920&lt;0.5,Riskregister!$K$13+(Riskregister!$L$13-Riskregister!$K$13)*SQRT(AS1920/2),Riskregister!$L$13-(Riskregister!$L$13-Riskregister!$K$13)*SQRT((1-AS1920)/2)))</f>
        <v>0</v>
      </c>
      <c r="AU1920" s="30">
        <f t="shared" ca="1" si="1179"/>
        <v>0.84792787497158917</v>
      </c>
      <c r="AV1920" s="30">
        <f t="shared" ca="1" si="1179"/>
        <v>0.93614094107322843</v>
      </c>
      <c r="AW1920" s="30">
        <f>IF(Riskregister!$E$14="",0,COUNTIF(BO$4:BO$53,"&lt;"&amp;AU1920)*IF(AV1920&lt;0.5,Riskregister!$K$14+(Riskregister!$L$14-Riskregister!$K$14)*SQRT(AV1920/2),Riskregister!$L$14-(Riskregister!$L$14-Riskregister!$K$14)*SQRT((1-AV1920)/2)))</f>
        <v>0</v>
      </c>
      <c r="AX1920" s="30">
        <f t="shared" ca="1" si="1180"/>
        <v>0.91287908365950865</v>
      </c>
      <c r="AY1920" s="30">
        <f t="shared" ca="1" si="1180"/>
        <v>0.89438772486773621</v>
      </c>
      <c r="AZ1920" s="30">
        <f>IF(Riskregister!$E$15="",0,COUNTIF(BP$4:BP$53,"&lt;"&amp;AX1920)*IF(AY1920&lt;0.5,Riskregister!$K$15+(Riskregister!$L$15-Riskregister!$K$15)*SQRT(AY1920/2),Riskregister!$L$15-(Riskregister!$L$15-Riskregister!$K$15)*SQRT((1-AY1920)/2)))</f>
        <v>0</v>
      </c>
      <c r="BA1920" s="30">
        <f t="shared" ca="1" si="1181"/>
        <v>0.99820453134303766</v>
      </c>
      <c r="BB1920" s="30">
        <f t="shared" ca="1" si="1181"/>
        <v>0.29656108037763673</v>
      </c>
      <c r="BC1920" s="30">
        <f>IF(Riskregister!$E$16="",0,COUNTIF(BQ$4:BQ$53,"&lt;"&amp;BA1920)*IF(BB1920&lt;0.5,Riskregister!$K$16+(Riskregister!$L$16-Riskregister!$K$16)*SQRT(BB1920/2),Riskregister!$L$16-(Riskregister!$L$16-Riskregister!$K$16)*SQRT((1-BB1920)/2)))</f>
        <v>0</v>
      </c>
      <c r="BD1920" s="30">
        <f t="shared" ca="1" si="1145"/>
        <v>7864671.2193914028</v>
      </c>
    </row>
    <row r="1921" spans="20:56" x14ac:dyDescent="0.35">
      <c r="T1921" s="30">
        <f t="shared" ca="1" si="1170"/>
        <v>0.69700511198079584</v>
      </c>
      <c r="U1921" s="30">
        <f t="shared" ca="1" si="1170"/>
        <v>0.37713834833829774</v>
      </c>
      <c r="V1921" s="30">
        <f ca="1">IF(Riskregister!$E$5="",0,COUNTIF(BF$4:BF$53,"&lt;"&amp;T1921)*IF(U1921&lt;0.5,Riskregister!$K$5+(Riskregister!$L$5-Riskregister!$K$5)*SQRT(U1921/2),Riskregister!$L$5-(Riskregister!$L$5-Riskregister!$K$5)*SQRT((1-U1921)/2)))</f>
        <v>1381641.9412416676</v>
      </c>
      <c r="W1921" s="30">
        <f t="shared" ca="1" si="1171"/>
        <v>0.43729205326979426</v>
      </c>
      <c r="X1921" s="30">
        <f t="shared" ca="1" si="1171"/>
        <v>0.95782925741477298</v>
      </c>
      <c r="Y1921" s="30">
        <f ca="1">IF(Riskregister!$E$6="",0,COUNTIF(BG$4:BG$53,"&lt;"&amp;W1921)*IF(X1921&lt;0.5,Riskregister!$K$6+(Riskregister!$L$6-Riskregister!$K$6)*SQRT(X1921/2),Riskregister!$L$6-(Riskregister!$L$6-Riskregister!$K$6)*SQRT((1-X1921)/2)))</f>
        <v>3477251.1004772261</v>
      </c>
      <c r="Z1921" s="30">
        <f t="shared" ca="1" si="1172"/>
        <v>0.35744749002663789</v>
      </c>
      <c r="AA1921" s="30">
        <f t="shared" ca="1" si="1172"/>
        <v>0.80156012808402011</v>
      </c>
      <c r="AB1921" s="30">
        <f ca="1">IF(Riskregister!$E$7="",0,COUNTIF(BH$4:BH$53,"&lt;"&amp;Z1921)*IF(AA1921&lt;0.5,Riskregister!$K$7+(Riskregister!$L$7-Riskregister!$K$7)*SQRT(AA1921/2),Riskregister!$L$7-(Riskregister!$L$7-Riskregister!$K$7)*SQRT((1-AA1921)/2)))</f>
        <v>1448764.0669628438</v>
      </c>
      <c r="AC1921" s="30">
        <f t="shared" ca="1" si="1173"/>
        <v>0.95989924423867234</v>
      </c>
      <c r="AD1921" s="30">
        <f t="shared" ca="1" si="1173"/>
        <v>0.11463356689314042</v>
      </c>
      <c r="AE1921" s="30">
        <f ca="1">IF(Riskregister!$E$8="",0,COUNTIF(BI$4:BI$53,"&lt;"&amp;AC1921)*IF(AD1921&lt;0.5,Riskregister!$K$8+(Riskregister!$L$8-Riskregister!$K$8)*SQRT(AD1921/2),Riskregister!$L$8-(Riskregister!$L$8-Riskregister!$K$8)*SQRT((1-AD1921)/2)))</f>
        <v>8551340.5237812214</v>
      </c>
      <c r="AF1921" s="30">
        <f t="shared" ca="1" si="1174"/>
        <v>0.21240935971782227</v>
      </c>
      <c r="AG1921" s="30">
        <f t="shared" ca="1" si="1174"/>
        <v>0.98906106376464487</v>
      </c>
      <c r="AH1921" s="30">
        <f>IF(Riskregister!$E$9="",0,COUNTIF(BJ$4:BJ$53,"&lt;"&amp;AF1921)*IF(AG1921&lt;0.5,Riskregister!$K$9+(Riskregister!$L$9-Riskregister!$K$9)*SQRT(AG1921/2),Riskregister!$L$9-(Riskregister!$L$9-Riskregister!$K$9)*SQRT((1-AG1921)/2)))</f>
        <v>0</v>
      </c>
      <c r="AI1921" s="30">
        <f t="shared" ca="1" si="1175"/>
        <v>0.21372561360188003</v>
      </c>
      <c r="AJ1921" s="30">
        <f t="shared" ca="1" si="1175"/>
        <v>0.32904668403128245</v>
      </c>
      <c r="AK1921" s="30">
        <f>IF(Riskregister!$E$10="",0,COUNTIF(BK$4:BK$53,"&lt;"&amp;AI1921)*IF(AJ1921&lt;0.5,Riskregister!$K$10+(Riskregister!$L$10-Riskregister!$K$10)*SQRT(AJ1921/2),Riskregister!$L$10-(Riskregister!$L$10-Riskregister!$K$10)*SQRT((1-AJ1921)/2)))</f>
        <v>0</v>
      </c>
      <c r="AL1921" s="30">
        <f t="shared" ca="1" si="1176"/>
        <v>0.95199364106626438</v>
      </c>
      <c r="AM1921" s="30">
        <f t="shared" ca="1" si="1176"/>
        <v>6.5024027929251993E-2</v>
      </c>
      <c r="AN1921" s="30">
        <f>IF(Riskregister!$E$11="",0,COUNTIF(BL$4:BL$53,"&lt;"&amp;AL1921)*IF(AM1921&lt;0.5,Riskregister!$K$11+(Riskregister!$L$11-Riskregister!$K$11)*SQRT(AM1921/2),Riskregister!$L$11-(Riskregister!$L$11-Riskregister!$K$11)*SQRT((1-AM1921)/2)))</f>
        <v>0</v>
      </c>
      <c r="AO1921" s="30">
        <f t="shared" ca="1" si="1177"/>
        <v>0.30207538830410641</v>
      </c>
      <c r="AP1921" s="30">
        <f t="shared" ca="1" si="1177"/>
        <v>0.97186069985407297</v>
      </c>
      <c r="AQ1921" s="30">
        <f>IF(Riskregister!$E$12="",0,COUNTIF(BM$4:BM$53,"&lt;"&amp;AO1921)*IF(AP1921&lt;0.5,Riskregister!$K$12+(Riskregister!$L$12-Riskregister!$K$12)*SQRT(AP1921/2),Riskregister!$L$12-(Riskregister!$L$12-Riskregister!$K$12)*SQRT((1-AP1921)/2)))</f>
        <v>0</v>
      </c>
      <c r="AR1921" s="30">
        <f t="shared" ca="1" si="1178"/>
        <v>0.45057503946294297</v>
      </c>
      <c r="AS1921" s="30">
        <f t="shared" ca="1" si="1178"/>
        <v>0.43880286047937023</v>
      </c>
      <c r="AT1921" s="30">
        <f>IF(Riskregister!$E$13="",0,COUNTIF(BN$4:BN$53,"&lt;"&amp;AR1921)*IF(AS1921&lt;0.5,Riskregister!$K$13+(Riskregister!$L$13-Riskregister!$K$13)*SQRT(AS1921/2),Riskregister!$L$13-(Riskregister!$L$13-Riskregister!$K$13)*SQRT((1-AS1921)/2)))</f>
        <v>0</v>
      </c>
      <c r="AU1921" s="30">
        <f t="shared" ca="1" si="1179"/>
        <v>0.80379741324347942</v>
      </c>
      <c r="AV1921" s="30">
        <f t="shared" ca="1" si="1179"/>
        <v>0.14741172833130345</v>
      </c>
      <c r="AW1921" s="30">
        <f>IF(Riskregister!$E$14="",0,COUNTIF(BO$4:BO$53,"&lt;"&amp;AU1921)*IF(AV1921&lt;0.5,Riskregister!$K$14+(Riskregister!$L$14-Riskregister!$K$14)*SQRT(AV1921/2),Riskregister!$L$14-(Riskregister!$L$14-Riskregister!$K$14)*SQRT((1-AV1921)/2)))</f>
        <v>0</v>
      </c>
      <c r="AX1921" s="30">
        <f t="shared" ca="1" si="1180"/>
        <v>0.49541858395179228</v>
      </c>
      <c r="AY1921" s="30">
        <f t="shared" ca="1" si="1180"/>
        <v>0.49127350062390762</v>
      </c>
      <c r="AZ1921" s="30">
        <f>IF(Riskregister!$E$15="",0,COUNTIF(BP$4:BP$53,"&lt;"&amp;AX1921)*IF(AY1921&lt;0.5,Riskregister!$K$15+(Riskregister!$L$15-Riskregister!$K$15)*SQRT(AY1921/2),Riskregister!$L$15-(Riskregister!$L$15-Riskregister!$K$15)*SQRT((1-AY1921)/2)))</f>
        <v>0</v>
      </c>
      <c r="BA1921" s="30">
        <f t="shared" ca="1" si="1181"/>
        <v>0.95440112420936252</v>
      </c>
      <c r="BB1921" s="30">
        <f t="shared" ca="1" si="1181"/>
        <v>4.9455125610903816E-2</v>
      </c>
      <c r="BC1921" s="30">
        <f>IF(Riskregister!$E$16="",0,COUNTIF(BQ$4:BQ$53,"&lt;"&amp;BA1921)*IF(BB1921&lt;0.5,Riskregister!$K$16+(Riskregister!$L$16-Riskregister!$K$16)*SQRT(BB1921/2),Riskregister!$L$16-(Riskregister!$L$16-Riskregister!$K$16)*SQRT((1-BB1921)/2)))</f>
        <v>0</v>
      </c>
      <c r="BD1921" s="30">
        <f t="shared" ca="1" si="1145"/>
        <v>14858997.63246296</v>
      </c>
    </row>
    <row r="1922" spans="20:56" x14ac:dyDescent="0.35">
      <c r="T1922" s="30">
        <f t="shared" ca="1" si="1170"/>
        <v>0.32774166581689168</v>
      </c>
      <c r="U1922" s="30">
        <f t="shared" ca="1" si="1170"/>
        <v>0.75100869953510063</v>
      </c>
      <c r="V1922" s="30">
        <f ca="1">IF(Riskregister!$E$5="",0,COUNTIF(BF$4:BF$53,"&lt;"&amp;T1922)*IF(U1922&lt;0.5,Riskregister!$K$5+(Riskregister!$L$5-Riskregister!$K$5)*SQRT(U1922/2),Riskregister!$L$5-(Riskregister!$L$5-Riskregister!$K$5)*SQRT((1-U1922)/2)))</f>
        <v>1323666.7946188934</v>
      </c>
      <c r="W1922" s="30">
        <f t="shared" ca="1" si="1171"/>
        <v>0.98634094664201344</v>
      </c>
      <c r="X1922" s="30">
        <f t="shared" ca="1" si="1171"/>
        <v>0.10803393359012325</v>
      </c>
      <c r="Y1922" s="30">
        <f ca="1">IF(Riskregister!$E$6="",0,COUNTIF(BG$4:BG$53,"&lt;"&amp;W1922)*IF(X1922&lt;0.5,Riskregister!$K$6+(Riskregister!$L$6-Riskregister!$K$6)*SQRT(X1922/2),Riskregister!$L$6-(Riskregister!$L$6-Riskregister!$K$6)*SQRT((1-X1922)/2)))</f>
        <v>3710087.4500654326</v>
      </c>
      <c r="Z1922" s="30">
        <f t="shared" ca="1" si="1172"/>
        <v>0.34977224790979133</v>
      </c>
      <c r="AA1922" s="30">
        <f t="shared" ca="1" si="1172"/>
        <v>0.62317926622804998</v>
      </c>
      <c r="AB1922" s="30">
        <f ca="1">IF(Riskregister!$E$7="",0,COUNTIF(BH$4:BH$53,"&lt;"&amp;Z1922)*IF(AA1922&lt;0.5,Riskregister!$K$7+(Riskregister!$L$7-Riskregister!$K$7)*SQRT(AA1922/2),Riskregister!$L$7-(Riskregister!$L$7-Riskregister!$K$7)*SQRT((1-AA1922)/2)))</f>
        <v>1240390.3972511285</v>
      </c>
      <c r="AC1922" s="30">
        <f t="shared" ca="1" si="1173"/>
        <v>0.65687905533917024</v>
      </c>
      <c r="AD1922" s="30">
        <f t="shared" ca="1" si="1173"/>
        <v>0.96689264513869033</v>
      </c>
      <c r="AE1922" s="30">
        <f ca="1">IF(Riskregister!$E$8="",0,COUNTIF(BI$4:BI$53,"&lt;"&amp;AC1922)*IF(AD1922&lt;0.5,Riskregister!$K$8+(Riskregister!$L$8-Riskregister!$K$8)*SQRT(AD1922/2),Riskregister!$L$8-(Riskregister!$L$8-Riskregister!$K$8)*SQRT((1-AD1922)/2)))</f>
        <v>13185878.556990054</v>
      </c>
      <c r="AF1922" s="30">
        <f t="shared" ca="1" si="1174"/>
        <v>0.63767982664991818</v>
      </c>
      <c r="AG1922" s="30">
        <f t="shared" ca="1" si="1174"/>
        <v>0.94579689483711837</v>
      </c>
      <c r="AH1922" s="30">
        <f>IF(Riskregister!$E$9="",0,COUNTIF(BJ$4:BJ$53,"&lt;"&amp;AF1922)*IF(AG1922&lt;0.5,Riskregister!$K$9+(Riskregister!$L$9-Riskregister!$K$9)*SQRT(AG1922/2),Riskregister!$L$9-(Riskregister!$L$9-Riskregister!$K$9)*SQRT((1-AG1922)/2)))</f>
        <v>0</v>
      </c>
      <c r="AI1922" s="30">
        <f t="shared" ca="1" si="1175"/>
        <v>0.18550269186428969</v>
      </c>
      <c r="AJ1922" s="30">
        <f t="shared" ca="1" si="1175"/>
        <v>0.88846528908382916</v>
      </c>
      <c r="AK1922" s="30">
        <f>IF(Riskregister!$E$10="",0,COUNTIF(BK$4:BK$53,"&lt;"&amp;AI1922)*IF(AJ1922&lt;0.5,Riskregister!$K$10+(Riskregister!$L$10-Riskregister!$K$10)*SQRT(AJ1922/2),Riskregister!$L$10-(Riskregister!$L$10-Riskregister!$K$10)*SQRT((1-AJ1922)/2)))</f>
        <v>0</v>
      </c>
      <c r="AL1922" s="30">
        <f t="shared" ca="1" si="1176"/>
        <v>0.36603314217390459</v>
      </c>
      <c r="AM1922" s="30">
        <f t="shared" ca="1" si="1176"/>
        <v>0.51302681181438459</v>
      </c>
      <c r="AN1922" s="30">
        <f>IF(Riskregister!$E$11="",0,COUNTIF(BL$4:BL$53,"&lt;"&amp;AL1922)*IF(AM1922&lt;0.5,Riskregister!$K$11+(Riskregister!$L$11-Riskregister!$K$11)*SQRT(AM1922/2),Riskregister!$L$11-(Riskregister!$L$11-Riskregister!$K$11)*SQRT((1-AM1922)/2)))</f>
        <v>0</v>
      </c>
      <c r="AO1922" s="30">
        <f t="shared" ca="1" si="1177"/>
        <v>0.79317546888527224</v>
      </c>
      <c r="AP1922" s="30">
        <f t="shared" ca="1" si="1177"/>
        <v>0.20469952727825524</v>
      </c>
      <c r="AQ1922" s="30">
        <f>IF(Riskregister!$E$12="",0,COUNTIF(BM$4:BM$53,"&lt;"&amp;AO1922)*IF(AP1922&lt;0.5,Riskregister!$K$12+(Riskregister!$L$12-Riskregister!$K$12)*SQRT(AP1922/2),Riskregister!$L$12-(Riskregister!$L$12-Riskregister!$K$12)*SQRT((1-AP1922)/2)))</f>
        <v>0</v>
      </c>
      <c r="AR1922" s="30">
        <f t="shared" ca="1" si="1178"/>
        <v>2.6187156543450496E-2</v>
      </c>
      <c r="AS1922" s="30">
        <f t="shared" ca="1" si="1178"/>
        <v>0.43093849286208064</v>
      </c>
      <c r="AT1922" s="30">
        <f>IF(Riskregister!$E$13="",0,COUNTIF(BN$4:BN$53,"&lt;"&amp;AR1922)*IF(AS1922&lt;0.5,Riskregister!$K$13+(Riskregister!$L$13-Riskregister!$K$13)*SQRT(AS1922/2),Riskregister!$L$13-(Riskregister!$L$13-Riskregister!$K$13)*SQRT((1-AS1922)/2)))</f>
        <v>0</v>
      </c>
      <c r="AU1922" s="30">
        <f t="shared" ca="1" si="1179"/>
        <v>0.54689804328198632</v>
      </c>
      <c r="AV1922" s="30">
        <f t="shared" ca="1" si="1179"/>
        <v>0.3404434203583887</v>
      </c>
      <c r="AW1922" s="30">
        <f>IF(Riskregister!$E$14="",0,COUNTIF(BO$4:BO$53,"&lt;"&amp;AU1922)*IF(AV1922&lt;0.5,Riskregister!$K$14+(Riskregister!$L$14-Riskregister!$K$14)*SQRT(AV1922/2),Riskregister!$L$14-(Riskregister!$L$14-Riskregister!$K$14)*SQRT((1-AV1922)/2)))</f>
        <v>0</v>
      </c>
      <c r="AX1922" s="30">
        <f t="shared" ca="1" si="1180"/>
        <v>2.5243979397954308E-2</v>
      </c>
      <c r="AY1922" s="30">
        <f t="shared" ca="1" si="1180"/>
        <v>0.14834525770162266</v>
      </c>
      <c r="AZ1922" s="30">
        <f>IF(Riskregister!$E$15="",0,COUNTIF(BP$4:BP$53,"&lt;"&amp;AX1922)*IF(AY1922&lt;0.5,Riskregister!$K$15+(Riskregister!$L$15-Riskregister!$K$15)*SQRT(AY1922/2),Riskregister!$L$15-(Riskregister!$L$15-Riskregister!$K$15)*SQRT((1-AY1922)/2)))</f>
        <v>0</v>
      </c>
      <c r="BA1922" s="30">
        <f t="shared" ca="1" si="1181"/>
        <v>0.96860208738949494</v>
      </c>
      <c r="BB1922" s="30">
        <f t="shared" ca="1" si="1181"/>
        <v>0.23025251081114362</v>
      </c>
      <c r="BC1922" s="30">
        <f>IF(Riskregister!$E$16="",0,COUNTIF(BQ$4:BQ$53,"&lt;"&amp;BA1922)*IF(BB1922&lt;0.5,Riskregister!$K$16+(Riskregister!$L$16-Riskregister!$K$16)*SQRT(BB1922/2),Riskregister!$L$16-(Riskregister!$L$16-Riskregister!$K$16)*SQRT((1-BB1922)/2)))</f>
        <v>0</v>
      </c>
      <c r="BD1922" s="30">
        <f t="shared" ca="1" si="1145"/>
        <v>19460023.198925506</v>
      </c>
    </row>
    <row r="1923" spans="20:56" x14ac:dyDescent="0.35">
      <c r="T1923" s="30">
        <f t="shared" ca="1" si="1170"/>
        <v>0.51971145865884605</v>
      </c>
      <c r="U1923" s="30">
        <f t="shared" ca="1" si="1170"/>
        <v>0.71522382237780258</v>
      </c>
      <c r="V1923" s="30">
        <f ca="1">IF(Riskregister!$E$5="",0,COUNTIF(BF$4:BF$53,"&lt;"&amp;T1923)*IF(U1923&lt;0.5,Riskregister!$K$5+(Riskregister!$L$5-Riskregister!$K$5)*SQRT(U1923/2),Riskregister!$L$5-(Riskregister!$L$5-Riskregister!$K$5)*SQRT((1-U1923)/2)))</f>
        <v>1720781.7672147192</v>
      </c>
      <c r="W1923" s="30">
        <f t="shared" ca="1" si="1171"/>
        <v>0.35530779051865857</v>
      </c>
      <c r="X1923" s="30">
        <f t="shared" ca="1" si="1171"/>
        <v>0.23485026626843375</v>
      </c>
      <c r="Y1923" s="30">
        <f ca="1">IF(Riskregister!$E$6="",0,COUNTIF(BG$4:BG$53,"&lt;"&amp;W1923)*IF(X1923&lt;0.5,Riskregister!$K$6+(Riskregister!$L$6-Riskregister!$K$6)*SQRT(X1923/2),Riskregister!$L$6-(Riskregister!$L$6-Riskregister!$K$6)*SQRT((1-X1923)/2)))</f>
        <v>816812.31452919508</v>
      </c>
      <c r="Z1923" s="30">
        <f t="shared" ca="1" si="1172"/>
        <v>0.85046882289146908</v>
      </c>
      <c r="AA1923" s="30">
        <f t="shared" ca="1" si="1172"/>
        <v>0.77997336330345113</v>
      </c>
      <c r="AB1923" s="30">
        <f ca="1">IF(Riskregister!$E$7="",0,COUNTIF(BH$4:BH$53,"&lt;"&amp;Z1923)*IF(AA1923&lt;0.5,Riskregister!$K$7+(Riskregister!$L$7-Riskregister!$K$7)*SQRT(AA1923/2),Riskregister!$L$7-(Riskregister!$L$7-Riskregister!$K$7)*SQRT((1-AA1923)/2)))</f>
        <v>2555199.9467310729</v>
      </c>
      <c r="AC1923" s="30">
        <f t="shared" ca="1" si="1173"/>
        <v>0.35813505900597087</v>
      </c>
      <c r="AD1923" s="30">
        <f t="shared" ca="1" si="1173"/>
        <v>0.46950374291708052</v>
      </c>
      <c r="AE1923" s="30">
        <f ca="1">IF(Riskregister!$E$8="",0,COUNTIF(BI$4:BI$53,"&lt;"&amp;AC1923)*IF(AD1923&lt;0.5,Riskregister!$K$8+(Riskregister!$L$8-Riskregister!$K$8)*SQRT(AD1923/2),Riskregister!$L$8-(Riskregister!$L$8-Riskregister!$K$8)*SQRT((1-AD1923)/2)))</f>
        <v>5154412.7351478171</v>
      </c>
      <c r="AF1923" s="30">
        <f t="shared" ca="1" si="1174"/>
        <v>0.6592864933367758</v>
      </c>
      <c r="AG1923" s="30">
        <f t="shared" ca="1" si="1174"/>
        <v>0.71328427618766888</v>
      </c>
      <c r="AH1923" s="30">
        <f>IF(Riskregister!$E$9="",0,COUNTIF(BJ$4:BJ$53,"&lt;"&amp;AF1923)*IF(AG1923&lt;0.5,Riskregister!$K$9+(Riskregister!$L$9-Riskregister!$K$9)*SQRT(AG1923/2),Riskregister!$L$9-(Riskregister!$L$9-Riskregister!$K$9)*SQRT((1-AG1923)/2)))</f>
        <v>0</v>
      </c>
      <c r="AI1923" s="30">
        <f t="shared" ca="1" si="1175"/>
        <v>0.65469251394764016</v>
      </c>
      <c r="AJ1923" s="30">
        <f t="shared" ca="1" si="1175"/>
        <v>0.43612201485978341</v>
      </c>
      <c r="AK1923" s="30">
        <f>IF(Riskregister!$E$10="",0,COUNTIF(BK$4:BK$53,"&lt;"&amp;AI1923)*IF(AJ1923&lt;0.5,Riskregister!$K$10+(Riskregister!$L$10-Riskregister!$K$10)*SQRT(AJ1923/2),Riskregister!$L$10-(Riskregister!$L$10-Riskregister!$K$10)*SQRT((1-AJ1923)/2)))</f>
        <v>0</v>
      </c>
      <c r="AL1923" s="30">
        <f t="shared" ca="1" si="1176"/>
        <v>8.6948016678275009E-2</v>
      </c>
      <c r="AM1923" s="30">
        <f t="shared" ca="1" si="1176"/>
        <v>0.73573414380142987</v>
      </c>
      <c r="AN1923" s="30">
        <f>IF(Riskregister!$E$11="",0,COUNTIF(BL$4:BL$53,"&lt;"&amp;AL1923)*IF(AM1923&lt;0.5,Riskregister!$K$11+(Riskregister!$L$11-Riskregister!$K$11)*SQRT(AM1923/2),Riskregister!$L$11-(Riskregister!$L$11-Riskregister!$K$11)*SQRT((1-AM1923)/2)))</f>
        <v>0</v>
      </c>
      <c r="AO1923" s="30">
        <f t="shared" ca="1" si="1177"/>
        <v>6.0452449154587362E-2</v>
      </c>
      <c r="AP1923" s="30">
        <f t="shared" ca="1" si="1177"/>
        <v>0.74301130730501497</v>
      </c>
      <c r="AQ1923" s="30">
        <f>IF(Riskregister!$E$12="",0,COUNTIF(BM$4:BM$53,"&lt;"&amp;AO1923)*IF(AP1923&lt;0.5,Riskregister!$K$12+(Riskregister!$L$12-Riskregister!$K$12)*SQRT(AP1923/2),Riskregister!$L$12-(Riskregister!$L$12-Riskregister!$K$12)*SQRT((1-AP1923)/2)))</f>
        <v>0</v>
      </c>
      <c r="AR1923" s="30">
        <f t="shared" ca="1" si="1178"/>
        <v>0.70487856884092914</v>
      </c>
      <c r="AS1923" s="30">
        <f t="shared" ca="1" si="1178"/>
        <v>0.84133422798820956</v>
      </c>
      <c r="AT1923" s="30">
        <f>IF(Riskregister!$E$13="",0,COUNTIF(BN$4:BN$53,"&lt;"&amp;AR1923)*IF(AS1923&lt;0.5,Riskregister!$K$13+(Riskregister!$L$13-Riskregister!$K$13)*SQRT(AS1923/2),Riskregister!$L$13-(Riskregister!$L$13-Riskregister!$K$13)*SQRT((1-AS1923)/2)))</f>
        <v>0</v>
      </c>
      <c r="AU1923" s="30">
        <f t="shared" ca="1" si="1179"/>
        <v>0.22237517052459077</v>
      </c>
      <c r="AV1923" s="30">
        <f t="shared" ca="1" si="1179"/>
        <v>0.30255977347615282</v>
      </c>
      <c r="AW1923" s="30">
        <f>IF(Riskregister!$E$14="",0,COUNTIF(BO$4:BO$53,"&lt;"&amp;AU1923)*IF(AV1923&lt;0.5,Riskregister!$K$14+(Riskregister!$L$14-Riskregister!$K$14)*SQRT(AV1923/2),Riskregister!$L$14-(Riskregister!$L$14-Riskregister!$K$14)*SQRT((1-AV1923)/2)))</f>
        <v>0</v>
      </c>
      <c r="AX1923" s="30">
        <f t="shared" ca="1" si="1180"/>
        <v>0.2736871436550099</v>
      </c>
      <c r="AY1923" s="30">
        <f t="shared" ca="1" si="1180"/>
        <v>0.83998055311415531</v>
      </c>
      <c r="AZ1923" s="30">
        <f>IF(Riskregister!$E$15="",0,COUNTIF(BP$4:BP$53,"&lt;"&amp;AX1923)*IF(AY1923&lt;0.5,Riskregister!$K$15+(Riskregister!$L$15-Riskregister!$K$15)*SQRT(AY1923/2),Riskregister!$L$15-(Riskregister!$L$15-Riskregister!$K$15)*SQRT((1-AY1923)/2)))</f>
        <v>0</v>
      </c>
      <c r="BA1923" s="30">
        <f t="shared" ca="1" si="1181"/>
        <v>0.95159907704116931</v>
      </c>
      <c r="BB1923" s="30">
        <f t="shared" ca="1" si="1181"/>
        <v>0.6793655026598</v>
      </c>
      <c r="BC1923" s="30">
        <f>IF(Riskregister!$E$16="",0,COUNTIF(BQ$4:BQ$53,"&lt;"&amp;BA1923)*IF(BB1923&lt;0.5,Riskregister!$K$16+(Riskregister!$L$16-Riskregister!$K$16)*SQRT(BB1923/2),Riskregister!$L$16-(Riskregister!$L$16-Riskregister!$K$16)*SQRT((1-BB1923)/2)))</f>
        <v>0</v>
      </c>
      <c r="BD1923" s="30">
        <f t="shared" ca="1" si="1145"/>
        <v>10247206.763622804</v>
      </c>
    </row>
    <row r="1924" spans="20:56" x14ac:dyDescent="0.35">
      <c r="T1924" s="30">
        <f t="shared" ref="T1924:U1943" ca="1" si="1182">RAND()</f>
        <v>0.69468167218579269</v>
      </c>
      <c r="U1924" s="30">
        <f t="shared" ca="1" si="1182"/>
        <v>0.71635192069805753</v>
      </c>
      <c r="V1924" s="30">
        <f ca="1">IF(Riskregister!$E$5="",0,COUNTIF(BF$4:BF$53,"&lt;"&amp;T1924)*IF(U1924&lt;0.5,Riskregister!$K$5+(Riskregister!$L$5-Riskregister!$K$5)*SQRT(U1924/2),Riskregister!$L$5-(Riskregister!$L$5-Riskregister!$K$5)*SQRT((1-U1924)/2)))</f>
        <v>1722128.4129946537</v>
      </c>
      <c r="W1924" s="30">
        <f t="shared" ref="W1924:X1943" ca="1" si="1183">RAND()</f>
        <v>0.36651321977341067</v>
      </c>
      <c r="X1924" s="30">
        <f t="shared" ca="1" si="1183"/>
        <v>0.38141278988666627</v>
      </c>
      <c r="Y1924" s="30">
        <f ca="1">IF(Riskregister!$E$6="",0,COUNTIF(BG$4:BG$53,"&lt;"&amp;W1924)*IF(X1924&lt;0.5,Riskregister!$K$6+(Riskregister!$L$6-Riskregister!$K$6)*SQRT(X1924/2),Riskregister!$L$6-(Riskregister!$L$6-Riskregister!$K$6)*SQRT((1-X1924)/2)))</f>
        <v>986058.97973141889</v>
      </c>
      <c r="Z1924" s="30">
        <f t="shared" ref="Z1924:AA1943" ca="1" si="1184">RAND()</f>
        <v>0.63132158406566663</v>
      </c>
      <c r="AA1924" s="30">
        <f t="shared" ca="1" si="1184"/>
        <v>0.15760413417278929</v>
      </c>
      <c r="AB1924" s="30">
        <f ca="1">IF(Riskregister!$E$7="",0,COUNTIF(BH$4:BH$53,"&lt;"&amp;Z1924)*IF(AA1924&lt;0.5,Riskregister!$K$7+(Riskregister!$L$7-Riskregister!$K$7)*SQRT(AA1924/2),Riskregister!$L$7-(Riskregister!$L$7-Riskregister!$K$7)*SQRT((1-AA1924)/2)))</f>
        <v>1037756.7939948569</v>
      </c>
      <c r="AC1924" s="30">
        <f t="shared" ref="AC1924:AD1943" ca="1" si="1185">RAND()</f>
        <v>0.96932073060395285</v>
      </c>
      <c r="AD1924" s="30">
        <f t="shared" ca="1" si="1185"/>
        <v>0.91898985816080214</v>
      </c>
      <c r="AE1924" s="30">
        <f ca="1">IF(Riskregister!$E$8="",0,COUNTIF(BI$4:BI$53,"&lt;"&amp;AC1924)*IF(AD1924&lt;0.5,Riskregister!$K$8+(Riskregister!$L$8-Riskregister!$K$8)*SQRT(AD1924/2),Riskregister!$L$8-(Riskregister!$L$8-Riskregister!$K$8)*SQRT((1-AD1924)/2)))</f>
        <v>24324504.198036805</v>
      </c>
      <c r="AF1924" s="30">
        <f t="shared" ref="AF1924:AG1943" ca="1" si="1186">RAND()</f>
        <v>0.95336101937012296</v>
      </c>
      <c r="AG1924" s="30">
        <f t="shared" ca="1" si="1186"/>
        <v>0.79740114238301041</v>
      </c>
      <c r="AH1924" s="30">
        <f>IF(Riskregister!$E$9="",0,COUNTIF(BJ$4:BJ$53,"&lt;"&amp;AF1924)*IF(AG1924&lt;0.5,Riskregister!$K$9+(Riskregister!$L$9-Riskregister!$K$9)*SQRT(AG1924/2),Riskregister!$L$9-(Riskregister!$L$9-Riskregister!$K$9)*SQRT((1-AG1924)/2)))</f>
        <v>0</v>
      </c>
      <c r="AI1924" s="30">
        <f t="shared" ref="AI1924:AJ1943" ca="1" si="1187">RAND()</f>
        <v>0.33239356797066788</v>
      </c>
      <c r="AJ1924" s="30">
        <f t="shared" ca="1" si="1187"/>
        <v>0.79668374033810829</v>
      </c>
      <c r="AK1924" s="30">
        <f>IF(Riskregister!$E$10="",0,COUNTIF(BK$4:BK$53,"&lt;"&amp;AI1924)*IF(AJ1924&lt;0.5,Riskregister!$K$10+(Riskregister!$L$10-Riskregister!$K$10)*SQRT(AJ1924/2),Riskregister!$L$10-(Riskregister!$L$10-Riskregister!$K$10)*SQRT((1-AJ1924)/2)))</f>
        <v>0</v>
      </c>
      <c r="AL1924" s="30">
        <f t="shared" ref="AL1924:AM1943" ca="1" si="1188">RAND()</f>
        <v>0.69458640499882573</v>
      </c>
      <c r="AM1924" s="30">
        <f t="shared" ca="1" si="1188"/>
        <v>0.99181557117894947</v>
      </c>
      <c r="AN1924" s="30">
        <f>IF(Riskregister!$E$11="",0,COUNTIF(BL$4:BL$53,"&lt;"&amp;AL1924)*IF(AM1924&lt;0.5,Riskregister!$K$11+(Riskregister!$L$11-Riskregister!$K$11)*SQRT(AM1924/2),Riskregister!$L$11-(Riskregister!$L$11-Riskregister!$K$11)*SQRT((1-AM1924)/2)))</f>
        <v>0</v>
      </c>
      <c r="AO1924" s="30">
        <f t="shared" ref="AO1924:AP1943" ca="1" si="1189">RAND()</f>
        <v>0.31788353970859928</v>
      </c>
      <c r="AP1924" s="30">
        <f t="shared" ca="1" si="1189"/>
        <v>0.38927413650513576</v>
      </c>
      <c r="AQ1924" s="30">
        <f>IF(Riskregister!$E$12="",0,COUNTIF(BM$4:BM$53,"&lt;"&amp;AO1924)*IF(AP1924&lt;0.5,Riskregister!$K$12+(Riskregister!$L$12-Riskregister!$K$12)*SQRT(AP1924/2),Riskregister!$L$12-(Riskregister!$L$12-Riskregister!$K$12)*SQRT((1-AP1924)/2)))</f>
        <v>0</v>
      </c>
      <c r="AR1924" s="30">
        <f t="shared" ref="AR1924:AS1943" ca="1" si="1190">RAND()</f>
        <v>0.22709241676795289</v>
      </c>
      <c r="AS1924" s="30">
        <f t="shared" ca="1" si="1190"/>
        <v>0.69814951348466858</v>
      </c>
      <c r="AT1924" s="30">
        <f>IF(Riskregister!$E$13="",0,COUNTIF(BN$4:BN$53,"&lt;"&amp;AR1924)*IF(AS1924&lt;0.5,Riskregister!$K$13+(Riskregister!$L$13-Riskregister!$K$13)*SQRT(AS1924/2),Riskregister!$L$13-(Riskregister!$L$13-Riskregister!$K$13)*SQRT((1-AS1924)/2)))</f>
        <v>0</v>
      </c>
      <c r="AU1924" s="30">
        <f t="shared" ref="AU1924:AV1943" ca="1" si="1191">RAND()</f>
        <v>9.0931608332990299E-2</v>
      </c>
      <c r="AV1924" s="30">
        <f t="shared" ca="1" si="1191"/>
        <v>0.95041775853792221</v>
      </c>
      <c r="AW1924" s="30">
        <f>IF(Riskregister!$E$14="",0,COUNTIF(BO$4:BO$53,"&lt;"&amp;AU1924)*IF(AV1924&lt;0.5,Riskregister!$K$14+(Riskregister!$L$14-Riskregister!$K$14)*SQRT(AV1924/2),Riskregister!$L$14-(Riskregister!$L$14-Riskregister!$K$14)*SQRT((1-AV1924)/2)))</f>
        <v>0</v>
      </c>
      <c r="AX1924" s="30">
        <f t="shared" ref="AX1924:AY1943" ca="1" si="1192">RAND()</f>
        <v>0.65914486444955134</v>
      </c>
      <c r="AY1924" s="30">
        <f t="shared" ca="1" si="1192"/>
        <v>0.69500697964805547</v>
      </c>
      <c r="AZ1924" s="30">
        <f>IF(Riskregister!$E$15="",0,COUNTIF(BP$4:BP$53,"&lt;"&amp;AX1924)*IF(AY1924&lt;0.5,Riskregister!$K$15+(Riskregister!$L$15-Riskregister!$K$15)*SQRT(AY1924/2),Riskregister!$L$15-(Riskregister!$L$15-Riskregister!$K$15)*SQRT((1-AY1924)/2)))</f>
        <v>0</v>
      </c>
      <c r="BA1924" s="30">
        <f t="shared" ref="BA1924:BB1943" ca="1" si="1193">RAND()</f>
        <v>0.2970204523184039</v>
      </c>
      <c r="BB1924" s="30">
        <f t="shared" ca="1" si="1193"/>
        <v>0.36838721618921433</v>
      </c>
      <c r="BC1924" s="30">
        <f>IF(Riskregister!$E$16="",0,COUNTIF(BQ$4:BQ$53,"&lt;"&amp;BA1924)*IF(BB1924&lt;0.5,Riskregister!$K$16+(Riskregister!$L$16-Riskregister!$K$16)*SQRT(BB1924/2),Riskregister!$L$16-(Riskregister!$L$16-Riskregister!$K$16)*SQRT((1-BB1924)/2)))</f>
        <v>0</v>
      </c>
      <c r="BD1924" s="30">
        <f t="shared" ref="BD1924:BD1987" ca="1" si="1194">V1924+Y1924+AB1924+AE1924+AH1924+AK1924+AN1924+AQ1924+AT1924+AW1924+AZ1924+BC1924</f>
        <v>28070448.384757735</v>
      </c>
    </row>
    <row r="1925" spans="20:56" x14ac:dyDescent="0.35">
      <c r="T1925" s="30">
        <f t="shared" ca="1" si="1182"/>
        <v>0.5668542372774773</v>
      </c>
      <c r="U1925" s="30">
        <f t="shared" ca="1" si="1182"/>
        <v>0.15447757012929897</v>
      </c>
      <c r="V1925" s="30">
        <f ca="1">IF(Riskregister!$E$5="",0,COUNTIF(BF$4:BF$53,"&lt;"&amp;T1925)*IF(U1925&lt;0.5,Riskregister!$K$5+(Riskregister!$L$5-Riskregister!$K$5)*SQRT(U1925/2),Riskregister!$L$5-(Riskregister!$L$5-Riskregister!$K$5)*SQRT((1-U1925)/2)))</f>
        <v>1100253.5992968609</v>
      </c>
      <c r="W1925" s="30">
        <f t="shared" ca="1" si="1183"/>
        <v>0.30788788912490994</v>
      </c>
      <c r="X1925" s="30">
        <f t="shared" ca="1" si="1183"/>
        <v>0.3649185715981984</v>
      </c>
      <c r="Y1925" s="30">
        <f ca="1">IF(Riskregister!$E$6="",0,COUNTIF(BG$4:BG$53,"&lt;"&amp;W1925)*IF(X1925&lt;0.5,Riskregister!$K$6+(Riskregister!$L$6-Riskregister!$K$6)*SQRT(X1925/2),Riskregister!$L$6-(Riskregister!$L$6-Riskregister!$K$6)*SQRT((1-X1925)/2)))</f>
        <v>968874.5580321158</v>
      </c>
      <c r="Z1925" s="30">
        <f t="shared" ca="1" si="1184"/>
        <v>0.15460428103186963</v>
      </c>
      <c r="AA1925" s="30">
        <f t="shared" ca="1" si="1184"/>
        <v>0.6458315247177624</v>
      </c>
      <c r="AB1925" s="30">
        <f ca="1">IF(Riskregister!$E$7="",0,COUNTIF(BH$4:BH$53,"&lt;"&amp;Z1925)*IF(AA1925&lt;0.5,Riskregister!$K$7+(Riskregister!$L$7-Riskregister!$K$7)*SQRT(AA1925/2),Riskregister!$L$7-(Riskregister!$L$7-Riskregister!$K$7)*SQRT((1-AA1925)/2)))</f>
        <v>1010860.7076619377</v>
      </c>
      <c r="AC1925" s="30">
        <f t="shared" ca="1" si="1185"/>
        <v>0.2518234815665471</v>
      </c>
      <c r="AD1925" s="30">
        <f t="shared" ca="1" si="1185"/>
        <v>0.69842286594806957</v>
      </c>
      <c r="AE1925" s="30">
        <f ca="1">IF(Riskregister!$E$8="",0,COUNTIF(BI$4:BI$53,"&lt;"&amp;AC1925)*IF(AD1925&lt;0.5,Riskregister!$K$8+(Riskregister!$L$8-Riskregister!$K$8)*SQRT(AD1925/2),Riskregister!$L$8-(Riskregister!$L$8-Riskregister!$K$8)*SQRT((1-AD1925)/2)))</f>
        <v>6349838.6635089284</v>
      </c>
      <c r="AF1925" s="30">
        <f t="shared" ca="1" si="1186"/>
        <v>0.25121570699481399</v>
      </c>
      <c r="AG1925" s="30">
        <f t="shared" ca="1" si="1186"/>
        <v>0.30550780400876465</v>
      </c>
      <c r="AH1925" s="30">
        <f>IF(Riskregister!$E$9="",0,COUNTIF(BJ$4:BJ$53,"&lt;"&amp;AF1925)*IF(AG1925&lt;0.5,Riskregister!$K$9+(Riskregister!$L$9-Riskregister!$K$9)*SQRT(AG1925/2),Riskregister!$L$9-(Riskregister!$L$9-Riskregister!$K$9)*SQRT((1-AG1925)/2)))</f>
        <v>0</v>
      </c>
      <c r="AI1925" s="30">
        <f t="shared" ca="1" si="1187"/>
        <v>4.1952576930514018E-2</v>
      </c>
      <c r="AJ1925" s="30">
        <f t="shared" ca="1" si="1187"/>
        <v>7.990524401302046E-2</v>
      </c>
      <c r="AK1925" s="30">
        <f>IF(Riskregister!$E$10="",0,COUNTIF(BK$4:BK$53,"&lt;"&amp;AI1925)*IF(AJ1925&lt;0.5,Riskregister!$K$10+(Riskregister!$L$10-Riskregister!$K$10)*SQRT(AJ1925/2),Riskregister!$L$10-(Riskregister!$L$10-Riskregister!$K$10)*SQRT((1-AJ1925)/2)))</f>
        <v>0</v>
      </c>
      <c r="AL1925" s="30">
        <f t="shared" ca="1" si="1188"/>
        <v>0.88710984198565956</v>
      </c>
      <c r="AM1925" s="30">
        <f t="shared" ca="1" si="1188"/>
        <v>0.82873554887846979</v>
      </c>
      <c r="AN1925" s="30">
        <f>IF(Riskregister!$E$11="",0,COUNTIF(BL$4:BL$53,"&lt;"&amp;AL1925)*IF(AM1925&lt;0.5,Riskregister!$K$11+(Riskregister!$L$11-Riskregister!$K$11)*SQRT(AM1925/2),Riskregister!$L$11-(Riskregister!$L$11-Riskregister!$K$11)*SQRT((1-AM1925)/2)))</f>
        <v>0</v>
      </c>
      <c r="AO1925" s="30">
        <f t="shared" ca="1" si="1189"/>
        <v>0.43847224846197375</v>
      </c>
      <c r="AP1925" s="30">
        <f t="shared" ca="1" si="1189"/>
        <v>0.36902136889723747</v>
      </c>
      <c r="AQ1925" s="30">
        <f>IF(Riskregister!$E$12="",0,COUNTIF(BM$4:BM$53,"&lt;"&amp;AO1925)*IF(AP1925&lt;0.5,Riskregister!$K$12+(Riskregister!$L$12-Riskregister!$K$12)*SQRT(AP1925/2),Riskregister!$L$12-(Riskregister!$L$12-Riskregister!$K$12)*SQRT((1-AP1925)/2)))</f>
        <v>0</v>
      </c>
      <c r="AR1925" s="30">
        <f t="shared" ca="1" si="1190"/>
        <v>0.70395525097359002</v>
      </c>
      <c r="AS1925" s="30">
        <f t="shared" ca="1" si="1190"/>
        <v>0.86805345376727427</v>
      </c>
      <c r="AT1925" s="30">
        <f>IF(Riskregister!$E$13="",0,COUNTIF(BN$4:BN$53,"&lt;"&amp;AR1925)*IF(AS1925&lt;0.5,Riskregister!$K$13+(Riskregister!$L$13-Riskregister!$K$13)*SQRT(AS1925/2),Riskregister!$L$13-(Riskregister!$L$13-Riskregister!$K$13)*SQRT((1-AS1925)/2)))</f>
        <v>0</v>
      </c>
      <c r="AU1925" s="30">
        <f t="shared" ca="1" si="1191"/>
        <v>0.30688859105806054</v>
      </c>
      <c r="AV1925" s="30">
        <f t="shared" ca="1" si="1191"/>
        <v>0.37888651464604051</v>
      </c>
      <c r="AW1925" s="30">
        <f>IF(Riskregister!$E$14="",0,COUNTIF(BO$4:BO$53,"&lt;"&amp;AU1925)*IF(AV1925&lt;0.5,Riskregister!$K$14+(Riskregister!$L$14-Riskregister!$K$14)*SQRT(AV1925/2),Riskregister!$L$14-(Riskregister!$L$14-Riskregister!$K$14)*SQRT((1-AV1925)/2)))</f>
        <v>0</v>
      </c>
      <c r="AX1925" s="30">
        <f t="shared" ca="1" si="1192"/>
        <v>0.74435358253334805</v>
      </c>
      <c r="AY1925" s="30">
        <f t="shared" ca="1" si="1192"/>
        <v>0.33715217304984735</v>
      </c>
      <c r="AZ1925" s="30">
        <f>IF(Riskregister!$E$15="",0,COUNTIF(BP$4:BP$53,"&lt;"&amp;AX1925)*IF(AY1925&lt;0.5,Riskregister!$K$15+(Riskregister!$L$15-Riskregister!$K$15)*SQRT(AY1925/2),Riskregister!$L$15-(Riskregister!$L$15-Riskregister!$K$15)*SQRT((1-AY1925)/2)))</f>
        <v>0</v>
      </c>
      <c r="BA1925" s="30">
        <f t="shared" ca="1" si="1193"/>
        <v>0.67327689609712582</v>
      </c>
      <c r="BB1925" s="30">
        <f t="shared" ca="1" si="1193"/>
        <v>4.1091193127055781E-2</v>
      </c>
      <c r="BC1925" s="30">
        <f>IF(Riskregister!$E$16="",0,COUNTIF(BQ$4:BQ$53,"&lt;"&amp;BA1925)*IF(BB1925&lt;0.5,Riskregister!$K$16+(Riskregister!$L$16-Riskregister!$K$16)*SQRT(BB1925/2),Riskregister!$L$16-(Riskregister!$L$16-Riskregister!$K$16)*SQRT((1-BB1925)/2)))</f>
        <v>0</v>
      </c>
      <c r="BD1925" s="30">
        <f t="shared" ca="1" si="1194"/>
        <v>9429827.5284998417</v>
      </c>
    </row>
    <row r="1926" spans="20:56" x14ac:dyDescent="0.35">
      <c r="T1926" s="30">
        <f t="shared" ca="1" si="1182"/>
        <v>0.2871094952614629</v>
      </c>
      <c r="U1926" s="30">
        <f t="shared" ca="1" si="1182"/>
        <v>0.21392157961006719</v>
      </c>
      <c r="V1926" s="30">
        <f ca="1">IF(Riskregister!$E$5="",0,COUNTIF(BF$4:BF$53,"&lt;"&amp;T1926)*IF(U1926&lt;0.5,Riskregister!$K$5+(Riskregister!$L$5-Riskregister!$K$5)*SQRT(U1926/2),Riskregister!$L$5-(Riskregister!$L$5-Riskregister!$K$5)*SQRT((1-U1926)/2)))</f>
        <v>594343.74418709357</v>
      </c>
      <c r="W1926" s="30">
        <f t="shared" ca="1" si="1183"/>
        <v>0.17830705728502727</v>
      </c>
      <c r="X1926" s="30">
        <f t="shared" ca="1" si="1183"/>
        <v>0.22397919319745485</v>
      </c>
      <c r="Y1926" s="30">
        <f ca="1">IF(Riskregister!$E$6="",0,COUNTIF(BG$4:BG$53,"&lt;"&amp;W1926)*IF(X1926&lt;0.5,Riskregister!$K$6+(Riskregister!$L$6-Riskregister!$K$6)*SQRT(X1926/2),Riskregister!$L$6-(Riskregister!$L$6-Riskregister!$K$6)*SQRT((1-X1926)/2)))</f>
        <v>802367.24095843465</v>
      </c>
      <c r="Z1926" s="30">
        <f t="shared" ca="1" si="1184"/>
        <v>0.54310859002970613</v>
      </c>
      <c r="AA1926" s="30">
        <f t="shared" ca="1" si="1184"/>
        <v>0.10571342923004678</v>
      </c>
      <c r="AB1926" s="30">
        <f ca="1">IF(Riskregister!$E$7="",0,COUNTIF(BH$4:BH$53,"&lt;"&amp;Z1926)*IF(AA1926&lt;0.5,Riskregister!$K$7+(Riskregister!$L$7-Riskregister!$K$7)*SQRT(AA1926/2),Riskregister!$L$7-(Riskregister!$L$7-Riskregister!$K$7)*SQRT((1-AA1926)/2)))</f>
        <v>782802.35236818506</v>
      </c>
      <c r="AC1926" s="30">
        <f t="shared" ca="1" si="1185"/>
        <v>9.2705796394154327E-2</v>
      </c>
      <c r="AD1926" s="30">
        <f t="shared" ca="1" si="1185"/>
        <v>0.32066262071762253</v>
      </c>
      <c r="AE1926" s="30">
        <f ca="1">IF(Riskregister!$E$8="",0,COUNTIF(BI$4:BI$53,"&lt;"&amp;AC1926)*IF(AD1926&lt;0.5,Riskregister!$K$8+(Riskregister!$L$8-Riskregister!$K$8)*SQRT(AD1926/2),Riskregister!$L$8-(Riskregister!$L$8-Riskregister!$K$8)*SQRT((1-AD1926)/2)))</f>
        <v>2181945.4417772423</v>
      </c>
      <c r="AF1926" s="30">
        <f t="shared" ca="1" si="1186"/>
        <v>0.4179949574805123</v>
      </c>
      <c r="AG1926" s="30">
        <f t="shared" ca="1" si="1186"/>
        <v>1.7304266029661952E-2</v>
      </c>
      <c r="AH1926" s="30">
        <f>IF(Riskregister!$E$9="",0,COUNTIF(BJ$4:BJ$53,"&lt;"&amp;AF1926)*IF(AG1926&lt;0.5,Riskregister!$K$9+(Riskregister!$L$9-Riskregister!$K$9)*SQRT(AG1926/2),Riskregister!$L$9-(Riskregister!$L$9-Riskregister!$K$9)*SQRT((1-AG1926)/2)))</f>
        <v>0</v>
      </c>
      <c r="AI1926" s="30">
        <f t="shared" ca="1" si="1187"/>
        <v>0.19998154081081954</v>
      </c>
      <c r="AJ1926" s="30">
        <f t="shared" ca="1" si="1187"/>
        <v>0.42524416391911868</v>
      </c>
      <c r="AK1926" s="30">
        <f>IF(Riskregister!$E$10="",0,COUNTIF(BK$4:BK$53,"&lt;"&amp;AI1926)*IF(AJ1926&lt;0.5,Riskregister!$K$10+(Riskregister!$L$10-Riskregister!$K$10)*SQRT(AJ1926/2),Riskregister!$L$10-(Riskregister!$L$10-Riskregister!$K$10)*SQRT((1-AJ1926)/2)))</f>
        <v>0</v>
      </c>
      <c r="AL1926" s="30">
        <f t="shared" ca="1" si="1188"/>
        <v>0.96650907836732192</v>
      </c>
      <c r="AM1926" s="30">
        <f t="shared" ca="1" si="1188"/>
        <v>0.82698320065517528</v>
      </c>
      <c r="AN1926" s="30">
        <f>IF(Riskregister!$E$11="",0,COUNTIF(BL$4:BL$53,"&lt;"&amp;AL1926)*IF(AM1926&lt;0.5,Riskregister!$K$11+(Riskregister!$L$11-Riskregister!$K$11)*SQRT(AM1926/2),Riskregister!$L$11-(Riskregister!$L$11-Riskregister!$K$11)*SQRT((1-AM1926)/2)))</f>
        <v>0</v>
      </c>
      <c r="AO1926" s="30">
        <f t="shared" ca="1" si="1189"/>
        <v>9.6196728773580986E-3</v>
      </c>
      <c r="AP1926" s="30">
        <f t="shared" ca="1" si="1189"/>
        <v>0.85276569438161276</v>
      </c>
      <c r="AQ1926" s="30">
        <f>IF(Riskregister!$E$12="",0,COUNTIF(BM$4:BM$53,"&lt;"&amp;AO1926)*IF(AP1926&lt;0.5,Riskregister!$K$12+(Riskregister!$L$12-Riskregister!$K$12)*SQRT(AP1926/2),Riskregister!$L$12-(Riskregister!$L$12-Riskregister!$K$12)*SQRT((1-AP1926)/2)))</f>
        <v>0</v>
      </c>
      <c r="AR1926" s="30">
        <f t="shared" ca="1" si="1190"/>
        <v>0.50454885649892789</v>
      </c>
      <c r="AS1926" s="30">
        <f t="shared" ca="1" si="1190"/>
        <v>0.61168374688177207</v>
      </c>
      <c r="AT1926" s="30">
        <f>IF(Riskregister!$E$13="",0,COUNTIF(BN$4:BN$53,"&lt;"&amp;AR1926)*IF(AS1926&lt;0.5,Riskregister!$K$13+(Riskregister!$L$13-Riskregister!$K$13)*SQRT(AS1926/2),Riskregister!$L$13-(Riskregister!$L$13-Riskregister!$K$13)*SQRT((1-AS1926)/2)))</f>
        <v>0</v>
      </c>
      <c r="AU1926" s="30">
        <f t="shared" ca="1" si="1191"/>
        <v>0.35969206054885339</v>
      </c>
      <c r="AV1926" s="30">
        <f t="shared" ca="1" si="1191"/>
        <v>0.46287558966023812</v>
      </c>
      <c r="AW1926" s="30">
        <f>IF(Riskregister!$E$14="",0,COUNTIF(BO$4:BO$53,"&lt;"&amp;AU1926)*IF(AV1926&lt;0.5,Riskregister!$K$14+(Riskregister!$L$14-Riskregister!$K$14)*SQRT(AV1926/2),Riskregister!$L$14-(Riskregister!$L$14-Riskregister!$K$14)*SQRT((1-AV1926)/2)))</f>
        <v>0</v>
      </c>
      <c r="AX1926" s="30">
        <f t="shared" ca="1" si="1192"/>
        <v>0.6954445935552539</v>
      </c>
      <c r="AY1926" s="30">
        <f t="shared" ca="1" si="1192"/>
        <v>0.44648619719798588</v>
      </c>
      <c r="AZ1926" s="30">
        <f>IF(Riskregister!$E$15="",0,COUNTIF(BP$4:BP$53,"&lt;"&amp;AX1926)*IF(AY1926&lt;0.5,Riskregister!$K$15+(Riskregister!$L$15-Riskregister!$K$15)*SQRT(AY1926/2),Riskregister!$L$15-(Riskregister!$L$15-Riskregister!$K$15)*SQRT((1-AY1926)/2)))</f>
        <v>0</v>
      </c>
      <c r="BA1926" s="30">
        <f t="shared" ca="1" si="1193"/>
        <v>0.91604892220697742</v>
      </c>
      <c r="BB1926" s="30">
        <f t="shared" ca="1" si="1193"/>
        <v>0.48555277371095396</v>
      </c>
      <c r="BC1926" s="30">
        <f>IF(Riskregister!$E$16="",0,COUNTIF(BQ$4:BQ$53,"&lt;"&amp;BA1926)*IF(BB1926&lt;0.5,Riskregister!$K$16+(Riskregister!$L$16-Riskregister!$K$16)*SQRT(BB1926/2),Riskregister!$L$16-(Riskregister!$L$16-Riskregister!$K$16)*SQRT((1-BB1926)/2)))</f>
        <v>0</v>
      </c>
      <c r="BD1926" s="30">
        <f t="shared" ca="1" si="1194"/>
        <v>4361458.7792909555</v>
      </c>
    </row>
    <row r="1927" spans="20:56" x14ac:dyDescent="0.35">
      <c r="T1927" s="30">
        <f t="shared" ca="1" si="1182"/>
        <v>0.40187941163122609</v>
      </c>
      <c r="U1927" s="30">
        <f t="shared" ca="1" si="1182"/>
        <v>0.63803344595632527</v>
      </c>
      <c r="V1927" s="30">
        <f ca="1">IF(Riskregister!$E$5="",0,COUNTIF(BF$4:BF$53,"&lt;"&amp;T1927)*IF(U1927&lt;0.5,Riskregister!$K$5+(Riskregister!$L$5-Riskregister!$K$5)*SQRT(U1927/2),Riskregister!$L$5-(Riskregister!$L$5-Riskregister!$K$5)*SQRT((1-U1927)/2)))</f>
        <v>1225681.2536819831</v>
      </c>
      <c r="W1927" s="30">
        <f t="shared" ca="1" si="1183"/>
        <v>0.63244770037333031</v>
      </c>
      <c r="X1927" s="30">
        <f t="shared" ca="1" si="1183"/>
        <v>0.80104093581205582</v>
      </c>
      <c r="Y1927" s="30">
        <f ca="1">IF(Riskregister!$E$6="",0,COUNTIF(BG$4:BG$53,"&lt;"&amp;W1927)*IF(X1927&lt;0.5,Riskregister!$K$6+(Riskregister!$L$6-Riskregister!$K$6)*SQRT(X1927/2),Riskregister!$L$6-(Riskregister!$L$6-Riskregister!$K$6)*SQRT((1-X1927)/2)))</f>
        <v>2864546.4624486486</v>
      </c>
      <c r="Z1927" s="30">
        <f t="shared" ca="1" si="1184"/>
        <v>0.14504160658373533</v>
      </c>
      <c r="AA1927" s="30">
        <f t="shared" ca="1" si="1184"/>
        <v>0.37045764852143748</v>
      </c>
      <c r="AB1927" s="30">
        <f ca="1">IF(Riskregister!$E$7="",0,COUNTIF(BH$4:BH$53,"&lt;"&amp;Z1927)*IF(AA1927&lt;0.5,Riskregister!$K$7+(Riskregister!$L$7-Riskregister!$K$7)*SQRT(AA1927/2),Riskregister!$L$7-(Riskregister!$L$7-Riskregister!$K$7)*SQRT((1-AA1927)/2)))</f>
        <v>802535.05752861279</v>
      </c>
      <c r="AC1927" s="30">
        <f t="shared" ca="1" si="1185"/>
        <v>0.58320993000668053</v>
      </c>
      <c r="AD1927" s="30">
        <f t="shared" ca="1" si="1185"/>
        <v>0.44512265377459326</v>
      </c>
      <c r="AE1927" s="30">
        <f ca="1">IF(Riskregister!$E$8="",0,COUNTIF(BI$4:BI$53,"&lt;"&amp;AC1927)*IF(AD1927&lt;0.5,Riskregister!$K$8+(Riskregister!$L$8-Riskregister!$K$8)*SQRT(AD1927/2),Riskregister!$L$8-(Riskregister!$L$8-Riskregister!$K$8)*SQRT((1-AD1927)/2)))</f>
        <v>7551873.2247738633</v>
      </c>
      <c r="AF1927" s="30">
        <f t="shared" ca="1" si="1186"/>
        <v>0.29021204513117804</v>
      </c>
      <c r="AG1927" s="30">
        <f t="shared" ca="1" si="1186"/>
        <v>0.22973140921854007</v>
      </c>
      <c r="AH1927" s="30">
        <f>IF(Riskregister!$E$9="",0,COUNTIF(BJ$4:BJ$53,"&lt;"&amp;AF1927)*IF(AG1927&lt;0.5,Riskregister!$K$9+(Riskregister!$L$9-Riskregister!$K$9)*SQRT(AG1927/2),Riskregister!$L$9-(Riskregister!$L$9-Riskregister!$K$9)*SQRT((1-AG1927)/2)))</f>
        <v>0</v>
      </c>
      <c r="AI1927" s="30">
        <f t="shared" ca="1" si="1187"/>
        <v>0.5198457825519327</v>
      </c>
      <c r="AJ1927" s="30">
        <f t="shared" ca="1" si="1187"/>
        <v>0.70801058281290297</v>
      </c>
      <c r="AK1927" s="30">
        <f>IF(Riskregister!$E$10="",0,COUNTIF(BK$4:BK$53,"&lt;"&amp;AI1927)*IF(AJ1927&lt;0.5,Riskregister!$K$10+(Riskregister!$L$10-Riskregister!$K$10)*SQRT(AJ1927/2),Riskregister!$L$10-(Riskregister!$L$10-Riskregister!$K$10)*SQRT((1-AJ1927)/2)))</f>
        <v>0</v>
      </c>
      <c r="AL1927" s="30">
        <f t="shared" ca="1" si="1188"/>
        <v>0.41888620101186547</v>
      </c>
      <c r="AM1927" s="30">
        <f t="shared" ca="1" si="1188"/>
        <v>0.99510335706709108</v>
      </c>
      <c r="AN1927" s="30">
        <f>IF(Riskregister!$E$11="",0,COUNTIF(BL$4:BL$53,"&lt;"&amp;AL1927)*IF(AM1927&lt;0.5,Riskregister!$K$11+(Riskregister!$L$11-Riskregister!$K$11)*SQRT(AM1927/2),Riskregister!$L$11-(Riskregister!$L$11-Riskregister!$K$11)*SQRT((1-AM1927)/2)))</f>
        <v>0</v>
      </c>
      <c r="AO1927" s="30">
        <f t="shared" ca="1" si="1189"/>
        <v>0.17833979913330089</v>
      </c>
      <c r="AP1927" s="30">
        <f t="shared" ca="1" si="1189"/>
        <v>0.27087166772616811</v>
      </c>
      <c r="AQ1927" s="30">
        <f>IF(Riskregister!$E$12="",0,COUNTIF(BM$4:BM$53,"&lt;"&amp;AO1927)*IF(AP1927&lt;0.5,Riskregister!$K$12+(Riskregister!$L$12-Riskregister!$K$12)*SQRT(AP1927/2),Riskregister!$L$12-(Riskregister!$L$12-Riskregister!$K$12)*SQRT((1-AP1927)/2)))</f>
        <v>0</v>
      </c>
      <c r="AR1927" s="30">
        <f t="shared" ca="1" si="1190"/>
        <v>0.87166269427998566</v>
      </c>
      <c r="AS1927" s="30">
        <f t="shared" ca="1" si="1190"/>
        <v>0.12567289198245246</v>
      </c>
      <c r="AT1927" s="30">
        <f>IF(Riskregister!$E$13="",0,COUNTIF(BN$4:BN$53,"&lt;"&amp;AR1927)*IF(AS1927&lt;0.5,Riskregister!$K$13+(Riskregister!$L$13-Riskregister!$K$13)*SQRT(AS1927/2),Riskregister!$L$13-(Riskregister!$L$13-Riskregister!$K$13)*SQRT((1-AS1927)/2)))</f>
        <v>0</v>
      </c>
      <c r="AU1927" s="30">
        <f t="shared" ca="1" si="1191"/>
        <v>0.6212785334849672</v>
      </c>
      <c r="AV1927" s="30">
        <f t="shared" ca="1" si="1191"/>
        <v>0.34817757342901101</v>
      </c>
      <c r="AW1927" s="30">
        <f>IF(Riskregister!$E$14="",0,COUNTIF(BO$4:BO$53,"&lt;"&amp;AU1927)*IF(AV1927&lt;0.5,Riskregister!$K$14+(Riskregister!$L$14-Riskregister!$K$14)*SQRT(AV1927/2),Riskregister!$L$14-(Riskregister!$L$14-Riskregister!$K$14)*SQRT((1-AV1927)/2)))</f>
        <v>0</v>
      </c>
      <c r="AX1927" s="30">
        <f t="shared" ca="1" si="1192"/>
        <v>0.11043931584190436</v>
      </c>
      <c r="AY1927" s="30">
        <f t="shared" ca="1" si="1192"/>
        <v>0.86201185765264909</v>
      </c>
      <c r="AZ1927" s="30">
        <f>IF(Riskregister!$E$15="",0,COUNTIF(BP$4:BP$53,"&lt;"&amp;AX1927)*IF(AY1927&lt;0.5,Riskregister!$K$15+(Riskregister!$L$15-Riskregister!$K$15)*SQRT(AY1927/2),Riskregister!$L$15-(Riskregister!$L$15-Riskregister!$K$15)*SQRT((1-AY1927)/2)))</f>
        <v>0</v>
      </c>
      <c r="BA1927" s="30">
        <f t="shared" ca="1" si="1193"/>
        <v>6.5104174312829333E-2</v>
      </c>
      <c r="BB1927" s="30">
        <f t="shared" ca="1" si="1193"/>
        <v>0.74093141258438378</v>
      </c>
      <c r="BC1927" s="30">
        <f>IF(Riskregister!$E$16="",0,COUNTIF(BQ$4:BQ$53,"&lt;"&amp;BA1927)*IF(BB1927&lt;0.5,Riskregister!$K$16+(Riskregister!$L$16-Riskregister!$K$16)*SQRT(BB1927/2),Riskregister!$L$16-(Riskregister!$L$16-Riskregister!$K$16)*SQRT((1-BB1927)/2)))</f>
        <v>0</v>
      </c>
      <c r="BD1927" s="30">
        <f t="shared" ca="1" si="1194"/>
        <v>12444635.998433109</v>
      </c>
    </row>
    <row r="1928" spans="20:56" x14ac:dyDescent="0.35">
      <c r="T1928" s="30">
        <f t="shared" ca="1" si="1182"/>
        <v>0.5178789469305467</v>
      </c>
      <c r="U1928" s="30">
        <f t="shared" ca="1" si="1182"/>
        <v>0.45584284620406457</v>
      </c>
      <c r="V1928" s="30">
        <f ca="1">IF(Riskregister!$E$5="",0,COUNTIF(BF$4:BF$53,"&lt;"&amp;T1928)*IF(U1928&lt;0.5,Riskregister!$K$5+(Riskregister!$L$5-Riskregister!$K$5)*SQRT(U1928/2),Riskregister!$L$5-(Riskregister!$L$5-Riskregister!$K$5)*SQRT((1-U1928)/2)))</f>
        <v>1459340.1019681233</v>
      </c>
      <c r="W1928" s="30">
        <f t="shared" ca="1" si="1183"/>
        <v>0.18534722843613138</v>
      </c>
      <c r="X1928" s="30">
        <f t="shared" ca="1" si="1183"/>
        <v>0.34812741239243439</v>
      </c>
      <c r="Y1928" s="30">
        <f ca="1">IF(Riskregister!$E$6="",0,COUNTIF(BG$4:BG$53,"&lt;"&amp;W1928)*IF(X1928&lt;0.5,Riskregister!$K$6+(Riskregister!$L$6-Riskregister!$K$6)*SQRT(X1928/2),Riskregister!$L$6-(Riskregister!$L$6-Riskregister!$K$6)*SQRT((1-X1928)/2)))</f>
        <v>950976.96907145146</v>
      </c>
      <c r="Z1928" s="30">
        <f t="shared" ca="1" si="1184"/>
        <v>0.30020037221680107</v>
      </c>
      <c r="AA1928" s="30">
        <f t="shared" ca="1" si="1184"/>
        <v>0.4581387842068676</v>
      </c>
      <c r="AB1928" s="30">
        <f ca="1">IF(Riskregister!$E$7="",0,COUNTIF(BH$4:BH$53,"&lt;"&amp;Z1928)*IF(AA1928&lt;0.5,Riskregister!$K$7+(Riskregister!$L$7-Riskregister!$K$7)*SQRT(AA1928/2),Riskregister!$L$7-(Riskregister!$L$7-Riskregister!$K$7)*SQRT((1-AA1928)/2)))</f>
        <v>1087570.9004715756</v>
      </c>
      <c r="AC1928" s="30">
        <f t="shared" ca="1" si="1185"/>
        <v>0.8505395424316069</v>
      </c>
      <c r="AD1928" s="30">
        <f t="shared" ca="1" si="1185"/>
        <v>0.39761454221330927</v>
      </c>
      <c r="AE1928" s="30">
        <f ca="1">IF(Riskregister!$E$8="",0,COUNTIF(BI$4:BI$53,"&lt;"&amp;AC1928)*IF(AD1928&lt;0.5,Riskregister!$K$8+(Riskregister!$L$8-Riskregister!$K$8)*SQRT(AD1928/2),Riskregister!$L$8-(Riskregister!$L$8-Riskregister!$K$8)*SQRT((1-AD1928)/2)))</f>
        <v>11978135.114067294</v>
      </c>
      <c r="AF1928" s="30">
        <f t="shared" ca="1" si="1186"/>
        <v>0.47169274165559516</v>
      </c>
      <c r="AG1928" s="30">
        <f t="shared" ca="1" si="1186"/>
        <v>0.97149753198302591</v>
      </c>
      <c r="AH1928" s="30">
        <f>IF(Riskregister!$E$9="",0,COUNTIF(BJ$4:BJ$53,"&lt;"&amp;AF1928)*IF(AG1928&lt;0.5,Riskregister!$K$9+(Riskregister!$L$9-Riskregister!$K$9)*SQRT(AG1928/2),Riskregister!$L$9-(Riskregister!$L$9-Riskregister!$K$9)*SQRT((1-AG1928)/2)))</f>
        <v>0</v>
      </c>
      <c r="AI1928" s="30">
        <f t="shared" ca="1" si="1187"/>
        <v>0.19336698134130526</v>
      </c>
      <c r="AJ1928" s="30">
        <f t="shared" ca="1" si="1187"/>
        <v>0.22534152570216615</v>
      </c>
      <c r="AK1928" s="30">
        <f>IF(Riskregister!$E$10="",0,COUNTIF(BK$4:BK$53,"&lt;"&amp;AI1928)*IF(AJ1928&lt;0.5,Riskregister!$K$10+(Riskregister!$L$10-Riskregister!$K$10)*SQRT(AJ1928/2),Riskregister!$L$10-(Riskregister!$L$10-Riskregister!$K$10)*SQRT((1-AJ1928)/2)))</f>
        <v>0</v>
      </c>
      <c r="AL1928" s="30">
        <f t="shared" ca="1" si="1188"/>
        <v>0.9741877297763174</v>
      </c>
      <c r="AM1928" s="30">
        <f t="shared" ca="1" si="1188"/>
        <v>0.70671602547943357</v>
      </c>
      <c r="AN1928" s="30">
        <f>IF(Riskregister!$E$11="",0,COUNTIF(BL$4:BL$53,"&lt;"&amp;AL1928)*IF(AM1928&lt;0.5,Riskregister!$K$11+(Riskregister!$L$11-Riskregister!$K$11)*SQRT(AM1928/2),Riskregister!$L$11-(Riskregister!$L$11-Riskregister!$K$11)*SQRT((1-AM1928)/2)))</f>
        <v>0</v>
      </c>
      <c r="AO1928" s="30">
        <f t="shared" ca="1" si="1189"/>
        <v>0.95149057949576921</v>
      </c>
      <c r="AP1928" s="30">
        <f t="shared" ca="1" si="1189"/>
        <v>0.27910095886159347</v>
      </c>
      <c r="AQ1928" s="30">
        <f>IF(Riskregister!$E$12="",0,COUNTIF(BM$4:BM$53,"&lt;"&amp;AO1928)*IF(AP1928&lt;0.5,Riskregister!$K$12+(Riskregister!$L$12-Riskregister!$K$12)*SQRT(AP1928/2),Riskregister!$L$12-(Riskregister!$L$12-Riskregister!$K$12)*SQRT((1-AP1928)/2)))</f>
        <v>0</v>
      </c>
      <c r="AR1928" s="30">
        <f t="shared" ca="1" si="1190"/>
        <v>0.22211066159133419</v>
      </c>
      <c r="AS1928" s="30">
        <f t="shared" ca="1" si="1190"/>
        <v>0.47907296423807244</v>
      </c>
      <c r="AT1928" s="30">
        <f>IF(Riskregister!$E$13="",0,COUNTIF(BN$4:BN$53,"&lt;"&amp;AR1928)*IF(AS1928&lt;0.5,Riskregister!$K$13+(Riskregister!$L$13-Riskregister!$K$13)*SQRT(AS1928/2),Riskregister!$L$13-(Riskregister!$L$13-Riskregister!$K$13)*SQRT((1-AS1928)/2)))</f>
        <v>0</v>
      </c>
      <c r="AU1928" s="30">
        <f t="shared" ca="1" si="1191"/>
        <v>9.9380465932640827E-2</v>
      </c>
      <c r="AV1928" s="30">
        <f t="shared" ca="1" si="1191"/>
        <v>4.092891351043404E-2</v>
      </c>
      <c r="AW1928" s="30">
        <f>IF(Riskregister!$E$14="",0,COUNTIF(BO$4:BO$53,"&lt;"&amp;AU1928)*IF(AV1928&lt;0.5,Riskregister!$K$14+(Riskregister!$L$14-Riskregister!$K$14)*SQRT(AV1928/2),Riskregister!$L$14-(Riskregister!$L$14-Riskregister!$K$14)*SQRT((1-AV1928)/2)))</f>
        <v>0</v>
      </c>
      <c r="AX1928" s="30">
        <f t="shared" ca="1" si="1192"/>
        <v>0.91915828537240418</v>
      </c>
      <c r="AY1928" s="30">
        <f t="shared" ca="1" si="1192"/>
        <v>0.86850005891489834</v>
      </c>
      <c r="AZ1928" s="30">
        <f>IF(Riskregister!$E$15="",0,COUNTIF(BP$4:BP$53,"&lt;"&amp;AX1928)*IF(AY1928&lt;0.5,Riskregister!$K$15+(Riskregister!$L$15-Riskregister!$K$15)*SQRT(AY1928/2),Riskregister!$L$15-(Riskregister!$L$15-Riskregister!$K$15)*SQRT((1-AY1928)/2)))</f>
        <v>0</v>
      </c>
      <c r="BA1928" s="30">
        <f t="shared" ca="1" si="1193"/>
        <v>0.42744725888869695</v>
      </c>
      <c r="BB1928" s="30">
        <f t="shared" ca="1" si="1193"/>
        <v>0.7446314243821297</v>
      </c>
      <c r="BC1928" s="30">
        <f>IF(Riskregister!$E$16="",0,COUNTIF(BQ$4:BQ$53,"&lt;"&amp;BA1928)*IF(BB1928&lt;0.5,Riskregister!$K$16+(Riskregister!$L$16-Riskregister!$K$16)*SQRT(BB1928/2),Riskregister!$L$16-(Riskregister!$L$16-Riskregister!$K$16)*SQRT((1-BB1928)/2)))</f>
        <v>0</v>
      </c>
      <c r="BD1928" s="30">
        <f t="shared" ca="1" si="1194"/>
        <v>15476023.085578443</v>
      </c>
    </row>
    <row r="1929" spans="20:56" x14ac:dyDescent="0.35">
      <c r="T1929" s="30">
        <f t="shared" ca="1" si="1182"/>
        <v>0.62909689693080562</v>
      </c>
      <c r="U1929" s="30">
        <f t="shared" ca="1" si="1182"/>
        <v>0.76168489129899175</v>
      </c>
      <c r="V1929" s="30">
        <f ca="1">IF(Riskregister!$E$5="",0,COUNTIF(BF$4:BF$53,"&lt;"&amp;T1929)*IF(U1929&lt;0.5,Riskregister!$K$5+(Riskregister!$L$5-Riskregister!$K$5)*SQRT(U1929/2),Riskregister!$L$5-(Riskregister!$L$5-Riskregister!$K$5)*SQRT((1-U1929)/2)))</f>
        <v>1778654.3022635197</v>
      </c>
      <c r="W1929" s="30">
        <f t="shared" ca="1" si="1183"/>
        <v>0.41137900228751156</v>
      </c>
      <c r="X1929" s="30">
        <f t="shared" ca="1" si="1183"/>
        <v>0.87158259850124709</v>
      </c>
      <c r="Y1929" s="30">
        <f ca="1">IF(Riskregister!$E$6="",0,COUNTIF(BG$4:BG$53,"&lt;"&amp;W1929)*IF(X1929&lt;0.5,Riskregister!$K$6+(Riskregister!$L$6-Riskregister!$K$6)*SQRT(X1929/2),Riskregister!$L$6-(Riskregister!$L$6-Riskregister!$K$6)*SQRT((1-X1929)/2)))</f>
        <v>1543890.1553046901</v>
      </c>
      <c r="Z1929" s="30">
        <f t="shared" ca="1" si="1184"/>
        <v>0.65808826494600126</v>
      </c>
      <c r="AA1929" s="30">
        <f t="shared" ca="1" si="1184"/>
        <v>0.56874296125275148</v>
      </c>
      <c r="AB1929" s="30">
        <f ca="1">IF(Riskregister!$E$7="",0,COUNTIF(BH$4:BH$53,"&lt;"&amp;Z1929)*IF(AA1929&lt;0.5,Riskregister!$K$7+(Riskregister!$L$7-Riskregister!$K$7)*SQRT(AA1929/2),Riskregister!$L$7-(Riskregister!$L$7-Riskregister!$K$7)*SQRT((1-AA1929)/2)))</f>
        <v>1662322.4588926001</v>
      </c>
      <c r="AC1929" s="30">
        <f t="shared" ca="1" si="1185"/>
        <v>0.16853400615907299</v>
      </c>
      <c r="AD1929" s="30">
        <f t="shared" ca="1" si="1185"/>
        <v>0.200180794463796</v>
      </c>
      <c r="AE1929" s="30">
        <f ca="1">IF(Riskregister!$E$8="",0,COUNTIF(BI$4:BI$53,"&lt;"&amp;AC1929)*IF(AD1929&lt;0.5,Riskregister!$K$8+(Riskregister!$L$8-Riskregister!$K$8)*SQRT(AD1929/2),Riskregister!$L$8-(Riskregister!$L$8-Riskregister!$K$8)*SQRT((1-AD1929)/2)))</f>
        <v>1786942.1222268965</v>
      </c>
      <c r="AF1929" s="30">
        <f t="shared" ca="1" si="1186"/>
        <v>0.85100099880043856</v>
      </c>
      <c r="AG1929" s="30">
        <f t="shared" ca="1" si="1186"/>
        <v>0.59293088450137621</v>
      </c>
      <c r="AH1929" s="30">
        <f>IF(Riskregister!$E$9="",0,COUNTIF(BJ$4:BJ$53,"&lt;"&amp;AF1929)*IF(AG1929&lt;0.5,Riskregister!$K$9+(Riskregister!$L$9-Riskregister!$K$9)*SQRT(AG1929/2),Riskregister!$L$9-(Riskregister!$L$9-Riskregister!$K$9)*SQRT((1-AG1929)/2)))</f>
        <v>0</v>
      </c>
      <c r="AI1929" s="30">
        <f t="shared" ca="1" si="1187"/>
        <v>9.4406115269359603E-2</v>
      </c>
      <c r="AJ1929" s="30">
        <f t="shared" ca="1" si="1187"/>
        <v>0.44990117275886188</v>
      </c>
      <c r="AK1929" s="30">
        <f>IF(Riskregister!$E$10="",0,COUNTIF(BK$4:BK$53,"&lt;"&amp;AI1929)*IF(AJ1929&lt;0.5,Riskregister!$K$10+(Riskregister!$L$10-Riskregister!$K$10)*SQRT(AJ1929/2),Riskregister!$L$10-(Riskregister!$L$10-Riskregister!$K$10)*SQRT((1-AJ1929)/2)))</f>
        <v>0</v>
      </c>
      <c r="AL1929" s="30">
        <f t="shared" ca="1" si="1188"/>
        <v>0.51738734526546493</v>
      </c>
      <c r="AM1929" s="30">
        <f t="shared" ca="1" si="1188"/>
        <v>0.3051472733945757</v>
      </c>
      <c r="AN1929" s="30">
        <f>IF(Riskregister!$E$11="",0,COUNTIF(BL$4:BL$53,"&lt;"&amp;AL1929)*IF(AM1929&lt;0.5,Riskregister!$K$11+(Riskregister!$L$11-Riskregister!$K$11)*SQRT(AM1929/2),Riskregister!$L$11-(Riskregister!$L$11-Riskregister!$K$11)*SQRT((1-AM1929)/2)))</f>
        <v>0</v>
      </c>
      <c r="AO1929" s="30">
        <f t="shared" ca="1" si="1189"/>
        <v>0.82395010629462273</v>
      </c>
      <c r="AP1929" s="30">
        <f t="shared" ca="1" si="1189"/>
        <v>0.41691042465104899</v>
      </c>
      <c r="AQ1929" s="30">
        <f>IF(Riskregister!$E$12="",0,COUNTIF(BM$4:BM$53,"&lt;"&amp;AO1929)*IF(AP1929&lt;0.5,Riskregister!$K$12+(Riskregister!$L$12-Riskregister!$K$12)*SQRT(AP1929/2),Riskregister!$L$12-(Riskregister!$L$12-Riskregister!$K$12)*SQRT((1-AP1929)/2)))</f>
        <v>0</v>
      </c>
      <c r="AR1929" s="30">
        <f t="shared" ca="1" si="1190"/>
        <v>0.77416381456405614</v>
      </c>
      <c r="AS1929" s="30">
        <f t="shared" ca="1" si="1190"/>
        <v>0.9055280072219215</v>
      </c>
      <c r="AT1929" s="30">
        <f>IF(Riskregister!$E$13="",0,COUNTIF(BN$4:BN$53,"&lt;"&amp;AR1929)*IF(AS1929&lt;0.5,Riskregister!$K$13+(Riskregister!$L$13-Riskregister!$K$13)*SQRT(AS1929/2),Riskregister!$L$13-(Riskregister!$L$13-Riskregister!$K$13)*SQRT((1-AS1929)/2)))</f>
        <v>0</v>
      </c>
      <c r="AU1929" s="30">
        <f t="shared" ca="1" si="1191"/>
        <v>0.50948863502440001</v>
      </c>
      <c r="AV1929" s="30">
        <f t="shared" ca="1" si="1191"/>
        <v>0.99395218405449337</v>
      </c>
      <c r="AW1929" s="30">
        <f>IF(Riskregister!$E$14="",0,COUNTIF(BO$4:BO$53,"&lt;"&amp;AU1929)*IF(AV1929&lt;0.5,Riskregister!$K$14+(Riskregister!$L$14-Riskregister!$K$14)*SQRT(AV1929/2),Riskregister!$L$14-(Riskregister!$L$14-Riskregister!$K$14)*SQRT((1-AV1929)/2)))</f>
        <v>0</v>
      </c>
      <c r="AX1929" s="30">
        <f t="shared" ca="1" si="1192"/>
        <v>0.63488838673748182</v>
      </c>
      <c r="AY1929" s="30">
        <f t="shared" ca="1" si="1192"/>
        <v>0.40199944584836589</v>
      </c>
      <c r="AZ1929" s="30">
        <f>IF(Riskregister!$E$15="",0,COUNTIF(BP$4:BP$53,"&lt;"&amp;AX1929)*IF(AY1929&lt;0.5,Riskregister!$K$15+(Riskregister!$L$15-Riskregister!$K$15)*SQRT(AY1929/2),Riskregister!$L$15-(Riskregister!$L$15-Riskregister!$K$15)*SQRT((1-AY1929)/2)))</f>
        <v>0</v>
      </c>
      <c r="BA1929" s="30">
        <f t="shared" ca="1" si="1193"/>
        <v>0.22353027534613934</v>
      </c>
      <c r="BB1929" s="30">
        <f t="shared" ca="1" si="1193"/>
        <v>0.36564025945745271</v>
      </c>
      <c r="BC1929" s="30">
        <f>IF(Riskregister!$E$16="",0,COUNTIF(BQ$4:BQ$53,"&lt;"&amp;BA1929)*IF(BB1929&lt;0.5,Riskregister!$K$16+(Riskregister!$L$16-Riskregister!$K$16)*SQRT(BB1929/2),Riskregister!$L$16-(Riskregister!$L$16-Riskregister!$K$16)*SQRT((1-BB1929)/2)))</f>
        <v>0</v>
      </c>
      <c r="BD1929" s="30">
        <f t="shared" ca="1" si="1194"/>
        <v>6771809.0386877069</v>
      </c>
    </row>
    <row r="1930" spans="20:56" x14ac:dyDescent="0.35">
      <c r="T1930" s="30">
        <f t="shared" ca="1" si="1182"/>
        <v>0.67021235341224195</v>
      </c>
      <c r="U1930" s="30">
        <f t="shared" ca="1" si="1182"/>
        <v>0.46314876924119353</v>
      </c>
      <c r="V1930" s="30">
        <f ca="1">IF(Riskregister!$E$5="",0,COUNTIF(BF$4:BF$53,"&lt;"&amp;T1930)*IF(U1930&lt;0.5,Riskregister!$K$5+(Riskregister!$L$5-Riskregister!$K$5)*SQRT(U1930/2),Riskregister!$L$5-(Riskregister!$L$5-Riskregister!$K$5)*SQRT((1-U1930)/2)))</f>
        <v>1466199.1723447521</v>
      </c>
      <c r="W1930" s="30">
        <f t="shared" ca="1" si="1183"/>
        <v>0.2592993364031474</v>
      </c>
      <c r="X1930" s="30">
        <f t="shared" ca="1" si="1183"/>
        <v>0.92814592201279922</v>
      </c>
      <c r="Y1930" s="30">
        <f ca="1">IF(Riskregister!$E$6="",0,COUNTIF(BG$4:BG$53,"&lt;"&amp;W1930)*IF(X1930&lt;0.5,Riskregister!$K$6+(Riskregister!$L$6-Riskregister!$K$6)*SQRT(X1930/2),Riskregister!$L$6-(Riskregister!$L$6-Riskregister!$K$6)*SQRT((1-X1930)/2)))</f>
        <v>1658820.2726725028</v>
      </c>
      <c r="Z1930" s="30">
        <f t="shared" ca="1" si="1184"/>
        <v>0.46177225878161621</v>
      </c>
      <c r="AA1930" s="30">
        <f t="shared" ca="1" si="1184"/>
        <v>0.22105636661290429</v>
      </c>
      <c r="AB1930" s="30">
        <f ca="1">IF(Riskregister!$E$7="",0,COUNTIF(BH$4:BH$53,"&lt;"&amp;Z1930)*IF(AA1930&lt;0.5,Riskregister!$K$7+(Riskregister!$L$7-Riskregister!$K$7)*SQRT(AA1930/2),Riskregister!$L$7-(Riskregister!$L$7-Riskregister!$K$7)*SQRT((1-AA1930)/2)))</f>
        <v>998161.36271026498</v>
      </c>
      <c r="AC1930" s="30">
        <f t="shared" ca="1" si="1185"/>
        <v>0.98208082860321566</v>
      </c>
      <c r="AD1930" s="30">
        <f t="shared" ca="1" si="1185"/>
        <v>0.55600946109184901</v>
      </c>
      <c r="AE1930" s="30">
        <f ca="1">IF(Riskregister!$E$8="",0,COUNTIF(BI$4:BI$53,"&lt;"&amp;AC1930)*IF(AD1930&lt;0.5,Riskregister!$K$8+(Riskregister!$L$8-Riskregister!$K$8)*SQRT(AD1930/2),Riskregister!$L$8-(Riskregister!$L$8-Riskregister!$K$8)*SQRT((1-AD1930)/2)))</f>
        <v>19498712.96924717</v>
      </c>
      <c r="AF1930" s="30">
        <f t="shared" ca="1" si="1186"/>
        <v>0.43508386262864063</v>
      </c>
      <c r="AG1930" s="30">
        <f t="shared" ca="1" si="1186"/>
        <v>0.55196143327292524</v>
      </c>
      <c r="AH1930" s="30">
        <f>IF(Riskregister!$E$9="",0,COUNTIF(BJ$4:BJ$53,"&lt;"&amp;AF1930)*IF(AG1930&lt;0.5,Riskregister!$K$9+(Riskregister!$L$9-Riskregister!$K$9)*SQRT(AG1930/2),Riskregister!$L$9-(Riskregister!$L$9-Riskregister!$K$9)*SQRT((1-AG1930)/2)))</f>
        <v>0</v>
      </c>
      <c r="AI1930" s="30">
        <f t="shared" ca="1" si="1187"/>
        <v>0.66043973872690531</v>
      </c>
      <c r="AJ1930" s="30">
        <f t="shared" ca="1" si="1187"/>
        <v>0.78392338998360056</v>
      </c>
      <c r="AK1930" s="30">
        <f>IF(Riskregister!$E$10="",0,COUNTIF(BK$4:BK$53,"&lt;"&amp;AI1930)*IF(AJ1930&lt;0.5,Riskregister!$K$10+(Riskregister!$L$10-Riskregister!$K$10)*SQRT(AJ1930/2),Riskregister!$L$10-(Riskregister!$L$10-Riskregister!$K$10)*SQRT((1-AJ1930)/2)))</f>
        <v>0</v>
      </c>
      <c r="AL1930" s="30">
        <f t="shared" ca="1" si="1188"/>
        <v>0.281650743509128</v>
      </c>
      <c r="AM1930" s="30">
        <f t="shared" ca="1" si="1188"/>
        <v>0.48576674249948026</v>
      </c>
      <c r="AN1930" s="30">
        <f>IF(Riskregister!$E$11="",0,COUNTIF(BL$4:BL$53,"&lt;"&amp;AL1930)*IF(AM1930&lt;0.5,Riskregister!$K$11+(Riskregister!$L$11-Riskregister!$K$11)*SQRT(AM1930/2),Riskregister!$L$11-(Riskregister!$L$11-Riskregister!$K$11)*SQRT((1-AM1930)/2)))</f>
        <v>0</v>
      </c>
      <c r="AO1930" s="30">
        <f t="shared" ca="1" si="1189"/>
        <v>0.21101637819865871</v>
      </c>
      <c r="AP1930" s="30">
        <f t="shared" ca="1" si="1189"/>
        <v>0.30735317881969593</v>
      </c>
      <c r="AQ1930" s="30">
        <f>IF(Riskregister!$E$12="",0,COUNTIF(BM$4:BM$53,"&lt;"&amp;AO1930)*IF(AP1930&lt;0.5,Riskregister!$K$12+(Riskregister!$L$12-Riskregister!$K$12)*SQRT(AP1930/2),Riskregister!$L$12-(Riskregister!$L$12-Riskregister!$K$12)*SQRT((1-AP1930)/2)))</f>
        <v>0</v>
      </c>
      <c r="AR1930" s="30">
        <f t="shared" ca="1" si="1190"/>
        <v>0.50853969053061621</v>
      </c>
      <c r="AS1930" s="30">
        <f t="shared" ca="1" si="1190"/>
        <v>0.45781910903227774</v>
      </c>
      <c r="AT1930" s="30">
        <f>IF(Riskregister!$E$13="",0,COUNTIF(BN$4:BN$53,"&lt;"&amp;AR1930)*IF(AS1930&lt;0.5,Riskregister!$K$13+(Riskregister!$L$13-Riskregister!$K$13)*SQRT(AS1930/2),Riskregister!$L$13-(Riskregister!$L$13-Riskregister!$K$13)*SQRT((1-AS1930)/2)))</f>
        <v>0</v>
      </c>
      <c r="AU1930" s="30">
        <f t="shared" ca="1" si="1191"/>
        <v>2.681623003905742E-2</v>
      </c>
      <c r="AV1930" s="30">
        <f t="shared" ca="1" si="1191"/>
        <v>0.74918471036198986</v>
      </c>
      <c r="AW1930" s="30">
        <f>IF(Riskregister!$E$14="",0,COUNTIF(BO$4:BO$53,"&lt;"&amp;AU1930)*IF(AV1930&lt;0.5,Riskregister!$K$14+(Riskregister!$L$14-Riskregister!$K$14)*SQRT(AV1930/2),Riskregister!$L$14-(Riskregister!$L$14-Riskregister!$K$14)*SQRT((1-AV1930)/2)))</f>
        <v>0</v>
      </c>
      <c r="AX1930" s="30">
        <f t="shared" ca="1" si="1192"/>
        <v>0.49304322307238457</v>
      </c>
      <c r="AY1930" s="30">
        <f t="shared" ca="1" si="1192"/>
        <v>0.96578167257163072</v>
      </c>
      <c r="AZ1930" s="30">
        <f>IF(Riskregister!$E$15="",0,COUNTIF(BP$4:BP$53,"&lt;"&amp;AX1930)*IF(AY1930&lt;0.5,Riskregister!$K$15+(Riskregister!$L$15-Riskregister!$K$15)*SQRT(AY1930/2),Riskregister!$L$15-(Riskregister!$L$15-Riskregister!$K$15)*SQRT((1-AY1930)/2)))</f>
        <v>0</v>
      </c>
      <c r="BA1930" s="30">
        <f t="shared" ca="1" si="1193"/>
        <v>0.99938087817977184</v>
      </c>
      <c r="BB1930" s="30">
        <f t="shared" ca="1" si="1193"/>
        <v>0.36063691038263623</v>
      </c>
      <c r="BC1930" s="30">
        <f>IF(Riskregister!$E$16="",0,COUNTIF(BQ$4:BQ$53,"&lt;"&amp;BA1930)*IF(BB1930&lt;0.5,Riskregister!$K$16+(Riskregister!$L$16-Riskregister!$K$16)*SQRT(BB1930/2),Riskregister!$L$16-(Riskregister!$L$16-Riskregister!$K$16)*SQRT((1-BB1930)/2)))</f>
        <v>0</v>
      </c>
      <c r="BD1930" s="30">
        <f t="shared" ca="1" si="1194"/>
        <v>23621893.776974689</v>
      </c>
    </row>
    <row r="1931" spans="20:56" x14ac:dyDescent="0.35">
      <c r="T1931" s="30">
        <f t="shared" ca="1" si="1182"/>
        <v>0.18480474008634995</v>
      </c>
      <c r="U1931" s="30">
        <f t="shared" ca="1" si="1182"/>
        <v>0.42381623290679782</v>
      </c>
      <c r="V1931" s="30">
        <f ca="1">IF(Riskregister!$E$5="",0,COUNTIF(BF$4:BF$53,"&lt;"&amp;T1931)*IF(U1931&lt;0.5,Riskregister!$K$5+(Riskregister!$L$5-Riskregister!$K$5)*SQRT(U1931/2),Riskregister!$L$5-(Riskregister!$L$5-Riskregister!$K$5)*SQRT((1-U1931)/2)))</f>
        <v>714301.30862363102</v>
      </c>
      <c r="W1931" s="30">
        <f t="shared" ca="1" si="1183"/>
        <v>0.72583620911184443</v>
      </c>
      <c r="X1931" s="30">
        <f t="shared" ca="1" si="1183"/>
        <v>0.25404904773898396</v>
      </c>
      <c r="Y1931" s="30">
        <f ca="1">IF(Riskregister!$E$6="",0,COUNTIF(BG$4:BG$53,"&lt;"&amp;W1931)*IF(X1931&lt;0.5,Riskregister!$K$6+(Riskregister!$L$6-Riskregister!$K$6)*SQRT(X1931/2),Riskregister!$L$6-(Riskregister!$L$6-Riskregister!$K$6)*SQRT((1-X1931)/2)))</f>
        <v>2524586.9988219254</v>
      </c>
      <c r="Z1931" s="30">
        <f t="shared" ca="1" si="1184"/>
        <v>0.68894593608288957</v>
      </c>
      <c r="AA1931" s="30">
        <f t="shared" ca="1" si="1184"/>
        <v>1.666638958820077E-2</v>
      </c>
      <c r="AB1931" s="30">
        <f ca="1">IF(Riskregister!$E$7="",0,COUNTIF(BH$4:BH$53,"&lt;"&amp;Z1931)*IF(AA1931&lt;0.5,Riskregister!$K$7+(Riskregister!$L$7-Riskregister!$K$7)*SQRT(AA1931/2),Riskregister!$L$7-(Riskregister!$L$7-Riskregister!$K$7)*SQRT((1-AA1931)/2)))</f>
        <v>573651.51855417294</v>
      </c>
      <c r="AC1931" s="30">
        <f t="shared" ca="1" si="1185"/>
        <v>0.55259334371407931</v>
      </c>
      <c r="AD1931" s="30">
        <f t="shared" ca="1" si="1185"/>
        <v>0.37928201252375526</v>
      </c>
      <c r="AE1931" s="30">
        <f ca="1">IF(Riskregister!$E$8="",0,COUNTIF(BI$4:BI$53,"&lt;"&amp;AC1931)*IF(AD1931&lt;0.5,Riskregister!$K$8+(Riskregister!$L$8-Riskregister!$K$8)*SQRT(AD1931/2),Riskregister!$L$8-(Riskregister!$L$8-Riskregister!$K$8)*SQRT((1-AD1931)/2)))</f>
        <v>7040238.468897108</v>
      </c>
      <c r="AF1931" s="30">
        <f t="shared" ca="1" si="1186"/>
        <v>0.55356952007248061</v>
      </c>
      <c r="AG1931" s="30">
        <f t="shared" ca="1" si="1186"/>
        <v>4.8707700240838037E-2</v>
      </c>
      <c r="AH1931" s="30">
        <f>IF(Riskregister!$E$9="",0,COUNTIF(BJ$4:BJ$53,"&lt;"&amp;AF1931)*IF(AG1931&lt;0.5,Riskregister!$K$9+(Riskregister!$L$9-Riskregister!$K$9)*SQRT(AG1931/2),Riskregister!$L$9-(Riskregister!$L$9-Riskregister!$K$9)*SQRT((1-AG1931)/2)))</f>
        <v>0</v>
      </c>
      <c r="AI1931" s="30">
        <f t="shared" ca="1" si="1187"/>
        <v>0.66745665362274498</v>
      </c>
      <c r="AJ1931" s="30">
        <f t="shared" ca="1" si="1187"/>
        <v>0.38097545755789519</v>
      </c>
      <c r="AK1931" s="30">
        <f>IF(Riskregister!$E$10="",0,COUNTIF(BK$4:BK$53,"&lt;"&amp;AI1931)*IF(AJ1931&lt;0.5,Riskregister!$K$10+(Riskregister!$L$10-Riskregister!$K$10)*SQRT(AJ1931/2),Riskregister!$L$10-(Riskregister!$L$10-Riskregister!$K$10)*SQRT((1-AJ1931)/2)))</f>
        <v>0</v>
      </c>
      <c r="AL1931" s="30">
        <f t="shared" ca="1" si="1188"/>
        <v>0.18325695329965541</v>
      </c>
      <c r="AM1931" s="30">
        <f t="shared" ca="1" si="1188"/>
        <v>0.49224065657094263</v>
      </c>
      <c r="AN1931" s="30">
        <f>IF(Riskregister!$E$11="",0,COUNTIF(BL$4:BL$53,"&lt;"&amp;AL1931)*IF(AM1931&lt;0.5,Riskregister!$K$11+(Riskregister!$L$11-Riskregister!$K$11)*SQRT(AM1931/2),Riskregister!$L$11-(Riskregister!$L$11-Riskregister!$K$11)*SQRT((1-AM1931)/2)))</f>
        <v>0</v>
      </c>
      <c r="AO1931" s="30">
        <f t="shared" ca="1" si="1189"/>
        <v>0.96484703608968503</v>
      </c>
      <c r="AP1931" s="30">
        <f t="shared" ca="1" si="1189"/>
        <v>0.7759798387621667</v>
      </c>
      <c r="AQ1931" s="30">
        <f>IF(Riskregister!$E$12="",0,COUNTIF(BM$4:BM$53,"&lt;"&amp;AO1931)*IF(AP1931&lt;0.5,Riskregister!$K$12+(Riskregister!$L$12-Riskregister!$K$12)*SQRT(AP1931/2),Riskregister!$L$12-(Riskregister!$L$12-Riskregister!$K$12)*SQRT((1-AP1931)/2)))</f>
        <v>0</v>
      </c>
      <c r="AR1931" s="30">
        <f t="shared" ca="1" si="1190"/>
        <v>0.95117237146512323</v>
      </c>
      <c r="AS1931" s="30">
        <f t="shared" ca="1" si="1190"/>
        <v>0.71319577729964312</v>
      </c>
      <c r="AT1931" s="30">
        <f>IF(Riskregister!$E$13="",0,COUNTIF(BN$4:BN$53,"&lt;"&amp;AR1931)*IF(AS1931&lt;0.5,Riskregister!$K$13+(Riskregister!$L$13-Riskregister!$K$13)*SQRT(AS1931/2),Riskregister!$L$13-(Riskregister!$L$13-Riskregister!$K$13)*SQRT((1-AS1931)/2)))</f>
        <v>0</v>
      </c>
      <c r="AU1931" s="30">
        <f t="shared" ca="1" si="1191"/>
        <v>0.23765955752382029</v>
      </c>
      <c r="AV1931" s="30">
        <f t="shared" ca="1" si="1191"/>
        <v>7.9316808134334282E-2</v>
      </c>
      <c r="AW1931" s="30">
        <f>IF(Riskregister!$E$14="",0,COUNTIF(BO$4:BO$53,"&lt;"&amp;AU1931)*IF(AV1931&lt;0.5,Riskregister!$K$14+(Riskregister!$L$14-Riskregister!$K$14)*SQRT(AV1931/2),Riskregister!$L$14-(Riskregister!$L$14-Riskregister!$K$14)*SQRT((1-AV1931)/2)))</f>
        <v>0</v>
      </c>
      <c r="AX1931" s="30">
        <f t="shared" ca="1" si="1192"/>
        <v>0.8035737683605898</v>
      </c>
      <c r="AY1931" s="30">
        <f t="shared" ca="1" si="1192"/>
        <v>0.30033540829475291</v>
      </c>
      <c r="AZ1931" s="30">
        <f>IF(Riskregister!$E$15="",0,COUNTIF(BP$4:BP$53,"&lt;"&amp;AX1931)*IF(AY1931&lt;0.5,Riskregister!$K$15+(Riskregister!$L$15-Riskregister!$K$15)*SQRT(AY1931/2),Riskregister!$L$15-(Riskregister!$L$15-Riskregister!$K$15)*SQRT((1-AY1931)/2)))</f>
        <v>0</v>
      </c>
      <c r="BA1931" s="30">
        <f t="shared" ca="1" si="1193"/>
        <v>0.57756565935618465</v>
      </c>
      <c r="BB1931" s="30">
        <f t="shared" ca="1" si="1193"/>
        <v>0.70756422121051699</v>
      </c>
      <c r="BC1931" s="30">
        <f>IF(Riskregister!$E$16="",0,COUNTIF(BQ$4:BQ$53,"&lt;"&amp;BA1931)*IF(BB1931&lt;0.5,Riskregister!$K$16+(Riskregister!$L$16-Riskregister!$K$16)*SQRT(BB1931/2),Riskregister!$L$16-(Riskregister!$L$16-Riskregister!$K$16)*SQRT((1-BB1931)/2)))</f>
        <v>0</v>
      </c>
      <c r="BD1931" s="30">
        <f t="shared" ca="1" si="1194"/>
        <v>10852778.294896837</v>
      </c>
    </row>
    <row r="1932" spans="20:56" x14ac:dyDescent="0.35">
      <c r="T1932" s="30">
        <f t="shared" ca="1" si="1182"/>
        <v>0.43265914222508994</v>
      </c>
      <c r="U1932" s="30">
        <f t="shared" ca="1" si="1182"/>
        <v>0.2080568863518627</v>
      </c>
      <c r="V1932" s="30">
        <f ca="1">IF(Riskregister!$E$5="",0,COUNTIF(BF$4:BF$53,"&lt;"&amp;T1932)*IF(U1932&lt;0.5,Riskregister!$K$5+(Riskregister!$L$5-Riskregister!$K$5)*SQRT(U1932/2),Riskregister!$L$5-(Riskregister!$L$5-Riskregister!$K$5)*SQRT((1-U1932)/2)))</f>
        <v>885421.44835565344</v>
      </c>
      <c r="W1932" s="30">
        <f t="shared" ca="1" si="1183"/>
        <v>0.72625065260654875</v>
      </c>
      <c r="X1932" s="30">
        <f t="shared" ca="1" si="1183"/>
        <v>6.2972675750701312E-2</v>
      </c>
      <c r="Y1932" s="30">
        <f ca="1">IF(Riskregister!$E$6="",0,COUNTIF(BG$4:BG$53,"&lt;"&amp;W1932)*IF(X1932&lt;0.5,Riskregister!$K$6+(Riskregister!$L$6-Riskregister!$K$6)*SQRT(X1932/2),Riskregister!$L$6-(Riskregister!$L$6-Riskregister!$K$6)*SQRT((1-X1932)/2)))</f>
        <v>1558197.0634714058</v>
      </c>
      <c r="Z1932" s="30">
        <f t="shared" ca="1" si="1184"/>
        <v>0.65725610120793132</v>
      </c>
      <c r="AA1932" s="30">
        <f t="shared" ca="1" si="1184"/>
        <v>0.26679908694957877</v>
      </c>
      <c r="AB1932" s="30">
        <f ca="1">IF(Riskregister!$E$7="",0,COUNTIF(BH$4:BH$53,"&lt;"&amp;Z1932)*IF(AA1932&lt;0.5,Riskregister!$K$7+(Riskregister!$L$7-Riskregister!$K$7)*SQRT(AA1932/2),Riskregister!$L$7-(Riskregister!$L$7-Riskregister!$K$7)*SQRT((1-AA1932)/2)))</f>
        <v>1244835.6048500882</v>
      </c>
      <c r="AC1932" s="30">
        <f t="shared" ca="1" si="1185"/>
        <v>0.86066041827168782</v>
      </c>
      <c r="AD1932" s="30">
        <f t="shared" ca="1" si="1185"/>
        <v>0.76082706074867845</v>
      </c>
      <c r="AE1932" s="30">
        <f ca="1">IF(Riskregister!$E$8="",0,COUNTIF(BI$4:BI$53,"&lt;"&amp;AC1932)*IF(AD1932&lt;0.5,Riskregister!$K$8+(Riskregister!$L$8-Riskregister!$K$8)*SQRT(AD1932/2),Riskregister!$L$8-(Riskregister!$L$8-Riskregister!$K$8)*SQRT((1-AD1932)/2)))</f>
        <v>16873399.982109912</v>
      </c>
      <c r="AF1932" s="30">
        <f t="shared" ca="1" si="1186"/>
        <v>0.74031839918736897</v>
      </c>
      <c r="AG1932" s="30">
        <f t="shared" ca="1" si="1186"/>
        <v>0.50818735593702569</v>
      </c>
      <c r="AH1932" s="30">
        <f>IF(Riskregister!$E$9="",0,COUNTIF(BJ$4:BJ$53,"&lt;"&amp;AF1932)*IF(AG1932&lt;0.5,Riskregister!$K$9+(Riskregister!$L$9-Riskregister!$K$9)*SQRT(AG1932/2),Riskregister!$L$9-(Riskregister!$L$9-Riskregister!$K$9)*SQRT((1-AG1932)/2)))</f>
        <v>0</v>
      </c>
      <c r="AI1932" s="30">
        <f t="shared" ca="1" si="1187"/>
        <v>0.78352573326843045</v>
      </c>
      <c r="AJ1932" s="30">
        <f t="shared" ca="1" si="1187"/>
        <v>0.99172372322214675</v>
      </c>
      <c r="AK1932" s="30">
        <f>IF(Riskregister!$E$10="",0,COUNTIF(BK$4:BK$53,"&lt;"&amp;AI1932)*IF(AJ1932&lt;0.5,Riskregister!$K$10+(Riskregister!$L$10-Riskregister!$K$10)*SQRT(AJ1932/2),Riskregister!$L$10-(Riskregister!$L$10-Riskregister!$K$10)*SQRT((1-AJ1932)/2)))</f>
        <v>0</v>
      </c>
      <c r="AL1932" s="30">
        <f t="shared" ca="1" si="1188"/>
        <v>5.8434922613497919E-2</v>
      </c>
      <c r="AM1932" s="30">
        <f t="shared" ca="1" si="1188"/>
        <v>0.97595091758335739</v>
      </c>
      <c r="AN1932" s="30">
        <f>IF(Riskregister!$E$11="",0,COUNTIF(BL$4:BL$53,"&lt;"&amp;AL1932)*IF(AM1932&lt;0.5,Riskregister!$K$11+(Riskregister!$L$11-Riskregister!$K$11)*SQRT(AM1932/2),Riskregister!$L$11-(Riskregister!$L$11-Riskregister!$K$11)*SQRT((1-AM1932)/2)))</f>
        <v>0</v>
      </c>
      <c r="AO1932" s="30">
        <f t="shared" ca="1" si="1189"/>
        <v>0.58299775924271124</v>
      </c>
      <c r="AP1932" s="30">
        <f t="shared" ca="1" si="1189"/>
        <v>0.97617610709350844</v>
      </c>
      <c r="AQ1932" s="30">
        <f>IF(Riskregister!$E$12="",0,COUNTIF(BM$4:BM$53,"&lt;"&amp;AO1932)*IF(AP1932&lt;0.5,Riskregister!$K$12+(Riskregister!$L$12-Riskregister!$K$12)*SQRT(AP1932/2),Riskregister!$L$12-(Riskregister!$L$12-Riskregister!$K$12)*SQRT((1-AP1932)/2)))</f>
        <v>0</v>
      </c>
      <c r="AR1932" s="30">
        <f t="shared" ca="1" si="1190"/>
        <v>0.92337132631263485</v>
      </c>
      <c r="AS1932" s="30">
        <f t="shared" ca="1" si="1190"/>
        <v>0.38501419021591321</v>
      </c>
      <c r="AT1932" s="30">
        <f>IF(Riskregister!$E$13="",0,COUNTIF(BN$4:BN$53,"&lt;"&amp;AR1932)*IF(AS1932&lt;0.5,Riskregister!$K$13+(Riskregister!$L$13-Riskregister!$K$13)*SQRT(AS1932/2),Riskregister!$L$13-(Riskregister!$L$13-Riskregister!$K$13)*SQRT((1-AS1932)/2)))</f>
        <v>0</v>
      </c>
      <c r="AU1932" s="30">
        <f t="shared" ca="1" si="1191"/>
        <v>0.81311334931505885</v>
      </c>
      <c r="AV1932" s="30">
        <f t="shared" ca="1" si="1191"/>
        <v>0.73932720786696104</v>
      </c>
      <c r="AW1932" s="30">
        <f>IF(Riskregister!$E$14="",0,COUNTIF(BO$4:BO$53,"&lt;"&amp;AU1932)*IF(AV1932&lt;0.5,Riskregister!$K$14+(Riskregister!$L$14-Riskregister!$K$14)*SQRT(AV1932/2),Riskregister!$L$14-(Riskregister!$L$14-Riskregister!$K$14)*SQRT((1-AV1932)/2)))</f>
        <v>0</v>
      </c>
      <c r="AX1932" s="30">
        <f t="shared" ca="1" si="1192"/>
        <v>0.42658295451663741</v>
      </c>
      <c r="AY1932" s="30">
        <f t="shared" ca="1" si="1192"/>
        <v>3.111073736698744E-2</v>
      </c>
      <c r="AZ1932" s="30">
        <f>IF(Riskregister!$E$15="",0,COUNTIF(BP$4:BP$53,"&lt;"&amp;AX1932)*IF(AY1932&lt;0.5,Riskregister!$K$15+(Riskregister!$L$15-Riskregister!$K$15)*SQRT(AY1932/2),Riskregister!$L$15-(Riskregister!$L$15-Riskregister!$K$15)*SQRT((1-AY1932)/2)))</f>
        <v>0</v>
      </c>
      <c r="BA1932" s="30">
        <f t="shared" ca="1" si="1193"/>
        <v>0.81072494740871304</v>
      </c>
      <c r="BB1932" s="30">
        <f t="shared" ca="1" si="1193"/>
        <v>0.57404371700020307</v>
      </c>
      <c r="BC1932" s="30">
        <f>IF(Riskregister!$E$16="",0,COUNTIF(BQ$4:BQ$53,"&lt;"&amp;BA1932)*IF(BB1932&lt;0.5,Riskregister!$K$16+(Riskregister!$L$16-Riskregister!$K$16)*SQRT(BB1932/2),Riskregister!$L$16-(Riskregister!$L$16-Riskregister!$K$16)*SQRT((1-BB1932)/2)))</f>
        <v>0</v>
      </c>
      <c r="BD1932" s="30">
        <f t="shared" ca="1" si="1194"/>
        <v>20561854.098787058</v>
      </c>
    </row>
    <row r="1933" spans="20:56" x14ac:dyDescent="0.35">
      <c r="T1933" s="30">
        <f t="shared" ca="1" si="1182"/>
        <v>0.46803434703994251</v>
      </c>
      <c r="U1933" s="30">
        <f t="shared" ca="1" si="1182"/>
        <v>8.1536058226453267E-2</v>
      </c>
      <c r="V1933" s="30">
        <f ca="1">IF(Riskregister!$E$5="",0,COUNTIF(BF$4:BF$53,"&lt;"&amp;T1933)*IF(U1933&lt;0.5,Riskregister!$K$5+(Riskregister!$L$5-Riskregister!$K$5)*SQRT(U1933/2),Riskregister!$L$5-(Riskregister!$L$5-Riskregister!$K$5)*SQRT((1-U1933)/2)))</f>
        <v>722579.773752301</v>
      </c>
      <c r="W1933" s="30">
        <f t="shared" ca="1" si="1183"/>
        <v>0.37335318611270651</v>
      </c>
      <c r="X1933" s="30">
        <f t="shared" ca="1" si="1183"/>
        <v>0.41433464751674731</v>
      </c>
      <c r="Y1933" s="30">
        <f ca="1">IF(Riskregister!$E$6="",0,COUNTIF(BG$4:BG$53,"&lt;"&amp;W1933)*IF(X1933&lt;0.5,Riskregister!$K$6+(Riskregister!$L$6-Riskregister!$K$6)*SQRT(X1933/2),Riskregister!$L$6-(Riskregister!$L$6-Riskregister!$K$6)*SQRT((1-X1933)/2)))</f>
        <v>1019281.4711545297</v>
      </c>
      <c r="Z1933" s="30">
        <f t="shared" ca="1" si="1184"/>
        <v>0.9224198576496645</v>
      </c>
      <c r="AA1933" s="30">
        <f t="shared" ca="1" si="1184"/>
        <v>0.91245086429489475</v>
      </c>
      <c r="AB1933" s="30">
        <f ca="1">IF(Riskregister!$E$7="",0,COUNTIF(BH$4:BH$53,"&lt;"&amp;Z1933)*IF(AA1933&lt;0.5,Riskregister!$K$7+(Riskregister!$L$7-Riskregister!$K$7)*SQRT(AA1933/2),Riskregister!$L$7-(Riskregister!$L$7-Riskregister!$K$7)*SQRT((1-AA1933)/2)))</f>
        <v>3267716.9562295126</v>
      </c>
      <c r="AC1933" s="30">
        <f t="shared" ca="1" si="1185"/>
        <v>0.78688663405175996</v>
      </c>
      <c r="AD1933" s="30">
        <f t="shared" ca="1" si="1185"/>
        <v>0.69176292486331725</v>
      </c>
      <c r="AE1933" s="30">
        <f ca="1">IF(Riskregister!$E$8="",0,COUNTIF(BI$4:BI$53,"&lt;"&amp;AC1933)*IF(AD1933&lt;0.5,Riskregister!$K$8+(Riskregister!$L$8-Riskregister!$K$8)*SQRT(AD1933/2),Riskregister!$L$8-(Riskregister!$L$8-Riskregister!$K$8)*SQRT((1-AD1933)/2)))</f>
        <v>12619508.423000906</v>
      </c>
      <c r="AF1933" s="30">
        <f t="shared" ca="1" si="1186"/>
        <v>0.83199290485248811</v>
      </c>
      <c r="AG1933" s="30">
        <f t="shared" ca="1" si="1186"/>
        <v>0.47455704750535088</v>
      </c>
      <c r="AH1933" s="30">
        <f>IF(Riskregister!$E$9="",0,COUNTIF(BJ$4:BJ$53,"&lt;"&amp;AF1933)*IF(AG1933&lt;0.5,Riskregister!$K$9+(Riskregister!$L$9-Riskregister!$K$9)*SQRT(AG1933/2),Riskregister!$L$9-(Riskregister!$L$9-Riskregister!$K$9)*SQRT((1-AG1933)/2)))</f>
        <v>0</v>
      </c>
      <c r="AI1933" s="30">
        <f t="shared" ca="1" si="1187"/>
        <v>0.52464096191185072</v>
      </c>
      <c r="AJ1933" s="30">
        <f t="shared" ca="1" si="1187"/>
        <v>0.76052661832247148</v>
      </c>
      <c r="AK1933" s="30">
        <f>IF(Riskregister!$E$10="",0,COUNTIF(BK$4:BK$53,"&lt;"&amp;AI1933)*IF(AJ1933&lt;0.5,Riskregister!$K$10+(Riskregister!$L$10-Riskregister!$K$10)*SQRT(AJ1933/2),Riskregister!$L$10-(Riskregister!$L$10-Riskregister!$K$10)*SQRT((1-AJ1933)/2)))</f>
        <v>0</v>
      </c>
      <c r="AL1933" s="30">
        <f t="shared" ca="1" si="1188"/>
        <v>0.90250607434143948</v>
      </c>
      <c r="AM1933" s="30">
        <f t="shared" ca="1" si="1188"/>
        <v>0.45115628036988864</v>
      </c>
      <c r="AN1933" s="30">
        <f>IF(Riskregister!$E$11="",0,COUNTIF(BL$4:BL$53,"&lt;"&amp;AL1933)*IF(AM1933&lt;0.5,Riskregister!$K$11+(Riskregister!$L$11-Riskregister!$K$11)*SQRT(AM1933/2),Riskregister!$L$11-(Riskregister!$L$11-Riskregister!$K$11)*SQRT((1-AM1933)/2)))</f>
        <v>0</v>
      </c>
      <c r="AO1933" s="30">
        <f t="shared" ca="1" si="1189"/>
        <v>0.21443523617052596</v>
      </c>
      <c r="AP1933" s="30">
        <f t="shared" ca="1" si="1189"/>
        <v>0.19526752055625751</v>
      </c>
      <c r="AQ1933" s="30">
        <f>IF(Riskregister!$E$12="",0,COUNTIF(BM$4:BM$53,"&lt;"&amp;AO1933)*IF(AP1933&lt;0.5,Riskregister!$K$12+(Riskregister!$L$12-Riskregister!$K$12)*SQRT(AP1933/2),Riskregister!$L$12-(Riskregister!$L$12-Riskregister!$K$12)*SQRT((1-AP1933)/2)))</f>
        <v>0</v>
      </c>
      <c r="AR1933" s="30">
        <f t="shared" ca="1" si="1190"/>
        <v>0.91094646161667781</v>
      </c>
      <c r="AS1933" s="30">
        <f t="shared" ca="1" si="1190"/>
        <v>0.3043999127803434</v>
      </c>
      <c r="AT1933" s="30">
        <f>IF(Riskregister!$E$13="",0,COUNTIF(BN$4:BN$53,"&lt;"&amp;AR1933)*IF(AS1933&lt;0.5,Riskregister!$K$13+(Riskregister!$L$13-Riskregister!$K$13)*SQRT(AS1933/2),Riskregister!$L$13-(Riskregister!$L$13-Riskregister!$K$13)*SQRT((1-AS1933)/2)))</f>
        <v>0</v>
      </c>
      <c r="AU1933" s="30">
        <f t="shared" ca="1" si="1191"/>
        <v>0.96654921352781265</v>
      </c>
      <c r="AV1933" s="30">
        <f t="shared" ca="1" si="1191"/>
        <v>0.28026478908996189</v>
      </c>
      <c r="AW1933" s="30">
        <f>IF(Riskregister!$E$14="",0,COUNTIF(BO$4:BO$53,"&lt;"&amp;AU1933)*IF(AV1933&lt;0.5,Riskregister!$K$14+(Riskregister!$L$14-Riskregister!$K$14)*SQRT(AV1933/2),Riskregister!$L$14-(Riskregister!$L$14-Riskregister!$K$14)*SQRT((1-AV1933)/2)))</f>
        <v>0</v>
      </c>
      <c r="AX1933" s="30">
        <f t="shared" ca="1" si="1192"/>
        <v>0.22835487541427124</v>
      </c>
      <c r="AY1933" s="30">
        <f t="shared" ca="1" si="1192"/>
        <v>0.65672722032386244</v>
      </c>
      <c r="AZ1933" s="30">
        <f>IF(Riskregister!$E$15="",0,COUNTIF(BP$4:BP$53,"&lt;"&amp;AX1933)*IF(AY1933&lt;0.5,Riskregister!$K$15+(Riskregister!$L$15-Riskregister!$K$15)*SQRT(AY1933/2),Riskregister!$L$15-(Riskregister!$L$15-Riskregister!$K$15)*SQRT((1-AY1933)/2)))</f>
        <v>0</v>
      </c>
      <c r="BA1933" s="30">
        <f t="shared" ca="1" si="1193"/>
        <v>1.3852415497621062E-2</v>
      </c>
      <c r="BB1933" s="30">
        <f t="shared" ca="1" si="1193"/>
        <v>8.1072978304795651E-2</v>
      </c>
      <c r="BC1933" s="30">
        <f>IF(Riskregister!$E$16="",0,COUNTIF(BQ$4:BQ$53,"&lt;"&amp;BA1933)*IF(BB1933&lt;0.5,Riskregister!$K$16+(Riskregister!$L$16-Riskregister!$K$16)*SQRT(BB1933/2),Riskregister!$L$16-(Riskregister!$L$16-Riskregister!$K$16)*SQRT((1-BB1933)/2)))</f>
        <v>0</v>
      </c>
      <c r="BD1933" s="30">
        <f t="shared" ca="1" si="1194"/>
        <v>17629086.624137249</v>
      </c>
    </row>
    <row r="1934" spans="20:56" x14ac:dyDescent="0.35">
      <c r="T1934" s="30">
        <f t="shared" ca="1" si="1182"/>
        <v>3.1199135206193107E-2</v>
      </c>
      <c r="U1934" s="30">
        <f t="shared" ca="1" si="1182"/>
        <v>0.11034610454727989</v>
      </c>
      <c r="V1934" s="30">
        <f ca="1">IF(Riskregister!$E$5="",0,COUNTIF(BF$4:BF$53,"&lt;"&amp;T1934)*IF(U1934&lt;0.5,Riskregister!$K$5+(Riskregister!$L$5-Riskregister!$K$5)*SQRT(U1934/2),Riskregister!$L$5-(Riskregister!$L$5-Riskregister!$K$5)*SQRT((1-U1934)/2)))</f>
        <v>255700.25111328776</v>
      </c>
      <c r="W1934" s="30">
        <f t="shared" ca="1" si="1183"/>
        <v>0.4816809685824226</v>
      </c>
      <c r="X1934" s="30">
        <f t="shared" ca="1" si="1183"/>
        <v>0.24475709554854252</v>
      </c>
      <c r="Y1934" s="30">
        <f ca="1">IF(Riskregister!$E$6="",0,COUNTIF(BG$4:BG$53,"&lt;"&amp;W1934)*IF(X1934&lt;0.5,Riskregister!$K$6+(Riskregister!$L$6-Riskregister!$K$6)*SQRT(X1934/2),Riskregister!$L$6-(Riskregister!$L$6-Riskregister!$K$6)*SQRT((1-X1934)/2)))</f>
        <v>1659375.2336593552</v>
      </c>
      <c r="Z1934" s="30">
        <f t="shared" ca="1" si="1184"/>
        <v>0.78873092675184087</v>
      </c>
      <c r="AA1934" s="30">
        <f t="shared" ca="1" si="1184"/>
        <v>0.63491374189532324</v>
      </c>
      <c r="AB1934" s="30">
        <f ca="1">IF(Riskregister!$E$7="",0,COUNTIF(BH$4:BH$53,"&lt;"&amp;Z1934)*IF(AA1934&lt;0.5,Riskregister!$K$7+(Riskregister!$L$7-Riskregister!$K$7)*SQRT(AA1934/2),Riskregister!$L$7-(Riskregister!$L$7-Riskregister!$K$7)*SQRT((1-AA1934)/2)))</f>
        <v>2003698.1435397114</v>
      </c>
      <c r="AC1934" s="30">
        <f t="shared" ca="1" si="1185"/>
        <v>0.98272765560138786</v>
      </c>
      <c r="AD1934" s="30">
        <f t="shared" ca="1" si="1185"/>
        <v>0.15659951672190398</v>
      </c>
      <c r="AE1934" s="30">
        <f ca="1">IF(Riskregister!$E$8="",0,COUNTIF(BI$4:BI$53,"&lt;"&amp;AC1934)*IF(AD1934&lt;0.5,Riskregister!$K$8+(Riskregister!$L$8-Riskregister!$K$8)*SQRT(AD1934/2),Riskregister!$L$8-(Riskregister!$L$8-Riskregister!$K$8)*SQRT((1-AD1934)/2)))</f>
        <v>11306108.920031201</v>
      </c>
      <c r="AF1934" s="30">
        <f t="shared" ca="1" si="1186"/>
        <v>0.56199867294451056</v>
      </c>
      <c r="AG1934" s="30">
        <f t="shared" ca="1" si="1186"/>
        <v>0.17247843163628218</v>
      </c>
      <c r="AH1934" s="30">
        <f>IF(Riskregister!$E$9="",0,COUNTIF(BJ$4:BJ$53,"&lt;"&amp;AF1934)*IF(AG1934&lt;0.5,Riskregister!$K$9+(Riskregister!$L$9-Riskregister!$K$9)*SQRT(AG1934/2),Riskregister!$L$9-(Riskregister!$L$9-Riskregister!$K$9)*SQRT((1-AG1934)/2)))</f>
        <v>0</v>
      </c>
      <c r="AI1934" s="30">
        <f t="shared" ca="1" si="1187"/>
        <v>0.48929010700092757</v>
      </c>
      <c r="AJ1934" s="30">
        <f t="shared" ca="1" si="1187"/>
        <v>0.11198820253537844</v>
      </c>
      <c r="AK1934" s="30">
        <f>IF(Riskregister!$E$10="",0,COUNTIF(BK$4:BK$53,"&lt;"&amp;AI1934)*IF(AJ1934&lt;0.5,Riskregister!$K$10+(Riskregister!$L$10-Riskregister!$K$10)*SQRT(AJ1934/2),Riskregister!$L$10-(Riskregister!$L$10-Riskregister!$K$10)*SQRT((1-AJ1934)/2)))</f>
        <v>0</v>
      </c>
      <c r="AL1934" s="30">
        <f t="shared" ca="1" si="1188"/>
        <v>0.66432728550229581</v>
      </c>
      <c r="AM1934" s="30">
        <f t="shared" ca="1" si="1188"/>
        <v>0.14459291153668974</v>
      </c>
      <c r="AN1934" s="30">
        <f>IF(Riskregister!$E$11="",0,COUNTIF(BL$4:BL$53,"&lt;"&amp;AL1934)*IF(AM1934&lt;0.5,Riskregister!$K$11+(Riskregister!$L$11-Riskregister!$K$11)*SQRT(AM1934/2),Riskregister!$L$11-(Riskregister!$L$11-Riskregister!$K$11)*SQRT((1-AM1934)/2)))</f>
        <v>0</v>
      </c>
      <c r="AO1934" s="30">
        <f t="shared" ca="1" si="1189"/>
        <v>0.8957319122323204</v>
      </c>
      <c r="AP1934" s="30">
        <f t="shared" ca="1" si="1189"/>
        <v>0.7735646272117358</v>
      </c>
      <c r="AQ1934" s="30">
        <f>IF(Riskregister!$E$12="",0,COUNTIF(BM$4:BM$53,"&lt;"&amp;AO1934)*IF(AP1934&lt;0.5,Riskregister!$K$12+(Riskregister!$L$12-Riskregister!$K$12)*SQRT(AP1934/2),Riskregister!$L$12-(Riskregister!$L$12-Riskregister!$K$12)*SQRT((1-AP1934)/2)))</f>
        <v>0</v>
      </c>
      <c r="AR1934" s="30">
        <f t="shared" ca="1" si="1190"/>
        <v>0.68163088255998339</v>
      </c>
      <c r="AS1934" s="30">
        <f t="shared" ca="1" si="1190"/>
        <v>0.71309812073271384</v>
      </c>
      <c r="AT1934" s="30">
        <f>IF(Riskregister!$E$13="",0,COUNTIF(BN$4:BN$53,"&lt;"&amp;AR1934)*IF(AS1934&lt;0.5,Riskregister!$K$13+(Riskregister!$L$13-Riskregister!$K$13)*SQRT(AS1934/2),Riskregister!$L$13-(Riskregister!$L$13-Riskregister!$K$13)*SQRT((1-AS1934)/2)))</f>
        <v>0</v>
      </c>
      <c r="AU1934" s="30">
        <f t="shared" ca="1" si="1191"/>
        <v>0.14091046595191392</v>
      </c>
      <c r="AV1934" s="30">
        <f t="shared" ca="1" si="1191"/>
        <v>0.3483234787167957</v>
      </c>
      <c r="AW1934" s="30">
        <f>IF(Riskregister!$E$14="",0,COUNTIF(BO$4:BO$53,"&lt;"&amp;AU1934)*IF(AV1934&lt;0.5,Riskregister!$K$14+(Riskregister!$L$14-Riskregister!$K$14)*SQRT(AV1934/2),Riskregister!$L$14-(Riskregister!$L$14-Riskregister!$K$14)*SQRT((1-AV1934)/2)))</f>
        <v>0</v>
      </c>
      <c r="AX1934" s="30">
        <f t="shared" ca="1" si="1192"/>
        <v>0.17477060688566348</v>
      </c>
      <c r="AY1934" s="30">
        <f t="shared" ca="1" si="1192"/>
        <v>0.6899760715080131</v>
      </c>
      <c r="AZ1934" s="30">
        <f>IF(Riskregister!$E$15="",0,COUNTIF(BP$4:BP$53,"&lt;"&amp;AX1934)*IF(AY1934&lt;0.5,Riskregister!$K$15+(Riskregister!$L$15-Riskregister!$K$15)*SQRT(AY1934/2),Riskregister!$L$15-(Riskregister!$L$15-Riskregister!$K$15)*SQRT((1-AY1934)/2)))</f>
        <v>0</v>
      </c>
      <c r="BA1934" s="30">
        <f t="shared" ca="1" si="1193"/>
        <v>0.84679178327645843</v>
      </c>
      <c r="BB1934" s="30">
        <f t="shared" ca="1" si="1193"/>
        <v>5.1244417995544578E-2</v>
      </c>
      <c r="BC1934" s="30">
        <f>IF(Riskregister!$E$16="",0,COUNTIF(BQ$4:BQ$53,"&lt;"&amp;BA1934)*IF(BB1934&lt;0.5,Riskregister!$K$16+(Riskregister!$L$16-Riskregister!$K$16)*SQRT(BB1934/2),Riskregister!$L$16-(Riskregister!$L$16-Riskregister!$K$16)*SQRT((1-BB1934)/2)))</f>
        <v>0</v>
      </c>
      <c r="BD1934" s="30">
        <f t="shared" ca="1" si="1194"/>
        <v>15224882.548343556</v>
      </c>
    </row>
    <row r="1935" spans="20:56" x14ac:dyDescent="0.35">
      <c r="T1935" s="30">
        <f t="shared" ca="1" si="1182"/>
        <v>0.74067779758930963</v>
      </c>
      <c r="U1935" s="30">
        <f t="shared" ca="1" si="1182"/>
        <v>0.81904030997871891</v>
      </c>
      <c r="V1935" s="30">
        <f ca="1">IF(Riskregister!$E$5="",0,COUNTIF(BF$4:BF$53,"&lt;"&amp;T1935)*IF(U1935&lt;0.5,Riskregister!$K$5+(Riskregister!$L$5-Riskregister!$K$5)*SQRT(U1935/2),Riskregister!$L$5-(Riskregister!$L$5-Riskregister!$K$5)*SQRT((1-U1935)/2)))</f>
        <v>2323202.9732878786</v>
      </c>
      <c r="W1935" s="30">
        <f t="shared" ca="1" si="1183"/>
        <v>0.94769238916124265</v>
      </c>
      <c r="X1935" s="30">
        <f t="shared" ca="1" si="1183"/>
        <v>0.94122576856482076</v>
      </c>
      <c r="Y1935" s="30">
        <f ca="1">IF(Riskregister!$E$6="",0,COUNTIF(BG$4:BG$53,"&lt;"&amp;W1935)*IF(X1935&lt;0.5,Riskregister!$K$6+(Riskregister!$L$6-Riskregister!$K$6)*SQRT(X1935/2),Riskregister!$L$6-(Riskregister!$L$6-Riskregister!$K$6)*SQRT((1-X1935)/2)))</f>
        <v>6765727.7128607947</v>
      </c>
      <c r="Z1935" s="30">
        <f t="shared" ca="1" si="1184"/>
        <v>0.49564469054990057</v>
      </c>
      <c r="AA1935" s="30">
        <f t="shared" ca="1" si="1184"/>
        <v>0.6789167617246189</v>
      </c>
      <c r="AB1935" s="30">
        <f ca="1">IF(Riskregister!$E$7="",0,COUNTIF(BH$4:BH$53,"&lt;"&amp;Z1935)*IF(AA1935&lt;0.5,Riskregister!$K$7+(Riskregister!$L$7-Riskregister!$K$7)*SQRT(AA1935/2),Riskregister!$L$7-(Riskregister!$L$7-Riskregister!$K$7)*SQRT((1-AA1935)/2)))</f>
        <v>1558579.4509300266</v>
      </c>
      <c r="AC1935" s="30">
        <f t="shared" ca="1" si="1185"/>
        <v>0.12159359479709464</v>
      </c>
      <c r="AD1935" s="30">
        <f t="shared" ca="1" si="1185"/>
        <v>0.19522096278530154</v>
      </c>
      <c r="AE1935" s="30">
        <f ca="1">IF(Riskregister!$E$8="",0,COUNTIF(BI$4:BI$53,"&lt;"&amp;AC1935)*IF(AD1935&lt;0.5,Riskregister!$K$8+(Riskregister!$L$8-Riskregister!$K$8)*SQRT(AD1935/2),Riskregister!$L$8-(Riskregister!$L$8-Riskregister!$K$8)*SQRT((1-AD1935)/2)))</f>
        <v>1768405.7797365331</v>
      </c>
      <c r="AF1935" s="30">
        <f t="shared" ca="1" si="1186"/>
        <v>0.19414151604842089</v>
      </c>
      <c r="AG1935" s="30">
        <f t="shared" ca="1" si="1186"/>
        <v>0.52844277488295133</v>
      </c>
      <c r="AH1935" s="30">
        <f>IF(Riskregister!$E$9="",0,COUNTIF(BJ$4:BJ$53,"&lt;"&amp;AF1935)*IF(AG1935&lt;0.5,Riskregister!$K$9+(Riskregister!$L$9-Riskregister!$K$9)*SQRT(AG1935/2),Riskregister!$L$9-(Riskregister!$L$9-Riskregister!$K$9)*SQRT((1-AG1935)/2)))</f>
        <v>0</v>
      </c>
      <c r="AI1935" s="30">
        <f t="shared" ca="1" si="1187"/>
        <v>0.1283059616095853</v>
      </c>
      <c r="AJ1935" s="30">
        <f t="shared" ca="1" si="1187"/>
        <v>0.63732292484764097</v>
      </c>
      <c r="AK1935" s="30">
        <f>IF(Riskregister!$E$10="",0,COUNTIF(BK$4:BK$53,"&lt;"&amp;AI1935)*IF(AJ1935&lt;0.5,Riskregister!$K$10+(Riskregister!$L$10-Riskregister!$K$10)*SQRT(AJ1935/2),Riskregister!$L$10-(Riskregister!$L$10-Riskregister!$K$10)*SQRT((1-AJ1935)/2)))</f>
        <v>0</v>
      </c>
      <c r="AL1935" s="30">
        <f t="shared" ca="1" si="1188"/>
        <v>3.6664961148784925E-2</v>
      </c>
      <c r="AM1935" s="30">
        <f t="shared" ca="1" si="1188"/>
        <v>0.69600570505593762</v>
      </c>
      <c r="AN1935" s="30">
        <f>IF(Riskregister!$E$11="",0,COUNTIF(BL$4:BL$53,"&lt;"&amp;AL1935)*IF(AM1935&lt;0.5,Riskregister!$K$11+(Riskregister!$L$11-Riskregister!$K$11)*SQRT(AM1935/2),Riskregister!$L$11-(Riskregister!$L$11-Riskregister!$K$11)*SQRT((1-AM1935)/2)))</f>
        <v>0</v>
      </c>
      <c r="AO1935" s="30">
        <f t="shared" ca="1" si="1189"/>
        <v>0.12278637558668082</v>
      </c>
      <c r="AP1935" s="30">
        <f t="shared" ca="1" si="1189"/>
        <v>0.28537233586274713</v>
      </c>
      <c r="AQ1935" s="30">
        <f>IF(Riskregister!$E$12="",0,COUNTIF(BM$4:BM$53,"&lt;"&amp;AO1935)*IF(AP1935&lt;0.5,Riskregister!$K$12+(Riskregister!$L$12-Riskregister!$K$12)*SQRT(AP1935/2),Riskregister!$L$12-(Riskregister!$L$12-Riskregister!$K$12)*SQRT((1-AP1935)/2)))</f>
        <v>0</v>
      </c>
      <c r="AR1935" s="30">
        <f t="shared" ca="1" si="1190"/>
        <v>0.74490842695086534</v>
      </c>
      <c r="AS1935" s="30">
        <f t="shared" ca="1" si="1190"/>
        <v>0.47574282595498618</v>
      </c>
      <c r="AT1935" s="30">
        <f>IF(Riskregister!$E$13="",0,COUNTIF(BN$4:BN$53,"&lt;"&amp;AR1935)*IF(AS1935&lt;0.5,Riskregister!$K$13+(Riskregister!$L$13-Riskregister!$K$13)*SQRT(AS1935/2),Riskregister!$L$13-(Riskregister!$L$13-Riskregister!$K$13)*SQRT((1-AS1935)/2)))</f>
        <v>0</v>
      </c>
      <c r="AU1935" s="30">
        <f t="shared" ca="1" si="1191"/>
        <v>0.7005990891036461</v>
      </c>
      <c r="AV1935" s="30">
        <f t="shared" ca="1" si="1191"/>
        <v>0.48019374274597604</v>
      </c>
      <c r="AW1935" s="30">
        <f>IF(Riskregister!$E$14="",0,COUNTIF(BO$4:BO$53,"&lt;"&amp;AU1935)*IF(AV1935&lt;0.5,Riskregister!$K$14+(Riskregister!$L$14-Riskregister!$K$14)*SQRT(AV1935/2),Riskregister!$L$14-(Riskregister!$L$14-Riskregister!$K$14)*SQRT((1-AV1935)/2)))</f>
        <v>0</v>
      </c>
      <c r="AX1935" s="30">
        <f t="shared" ca="1" si="1192"/>
        <v>0.72661141322379286</v>
      </c>
      <c r="AY1935" s="30">
        <f t="shared" ca="1" si="1192"/>
        <v>0.61938843673621069</v>
      </c>
      <c r="AZ1935" s="30">
        <f>IF(Riskregister!$E$15="",0,COUNTIF(BP$4:BP$53,"&lt;"&amp;AX1935)*IF(AY1935&lt;0.5,Riskregister!$K$15+(Riskregister!$L$15-Riskregister!$K$15)*SQRT(AY1935/2),Riskregister!$L$15-(Riskregister!$L$15-Riskregister!$K$15)*SQRT((1-AY1935)/2)))</f>
        <v>0</v>
      </c>
      <c r="BA1935" s="30">
        <f t="shared" ca="1" si="1193"/>
        <v>0.80966042330391497</v>
      </c>
      <c r="BB1935" s="30">
        <f t="shared" ca="1" si="1193"/>
        <v>0.18147265950907521</v>
      </c>
      <c r="BC1935" s="30">
        <f>IF(Riskregister!$E$16="",0,COUNTIF(BQ$4:BQ$53,"&lt;"&amp;BA1935)*IF(BB1935&lt;0.5,Riskregister!$K$16+(Riskregister!$L$16-Riskregister!$K$16)*SQRT(BB1935/2),Riskregister!$L$16-(Riskregister!$L$16-Riskregister!$K$16)*SQRT((1-BB1935)/2)))</f>
        <v>0</v>
      </c>
      <c r="BD1935" s="30">
        <f t="shared" ca="1" si="1194"/>
        <v>12415915.916815234</v>
      </c>
    </row>
    <row r="1936" spans="20:56" x14ac:dyDescent="0.35">
      <c r="T1936" s="30">
        <f t="shared" ca="1" si="1182"/>
        <v>0.19134375009362548</v>
      </c>
      <c r="U1936" s="30">
        <f t="shared" ca="1" si="1182"/>
        <v>0.96972633040614831</v>
      </c>
      <c r="V1936" s="30">
        <f ca="1">IF(Riskregister!$E$5="",0,COUNTIF(BF$4:BF$53,"&lt;"&amp;T1936)*IF(U1936&lt;0.5,Riskregister!$K$5+(Riskregister!$L$5-Riskregister!$K$5)*SQRT(U1936/2),Riskregister!$L$5-(Riskregister!$L$5-Riskregister!$K$5)*SQRT((1-U1936)/2)))</f>
        <v>1089271.339818862</v>
      </c>
      <c r="W1936" s="30">
        <f t="shared" ca="1" si="1183"/>
        <v>0.85206715838979474</v>
      </c>
      <c r="X1936" s="30">
        <f t="shared" ca="1" si="1183"/>
        <v>0.52479027611649565</v>
      </c>
      <c r="Y1936" s="30">
        <f ca="1">IF(Riskregister!$E$6="",0,COUNTIF(BG$4:BG$53,"&lt;"&amp;W1936)*IF(X1936&lt;0.5,Riskregister!$K$6+(Riskregister!$L$6-Riskregister!$K$6)*SQRT(X1936/2),Riskregister!$L$6-(Riskregister!$L$6-Riskregister!$K$6)*SQRT((1-X1936)/2)))</f>
        <v>3367784.6261710469</v>
      </c>
      <c r="Z1936" s="30">
        <f t="shared" ca="1" si="1184"/>
        <v>0.95894334547404625</v>
      </c>
      <c r="AA1936" s="30">
        <f t="shared" ca="1" si="1184"/>
        <v>0.20438832295530551</v>
      </c>
      <c r="AB1936" s="30">
        <f ca="1">IF(Riskregister!$E$7="",0,COUNTIF(BH$4:BH$53,"&lt;"&amp;Z1936)*IF(AA1936&lt;0.5,Riskregister!$K$7+(Riskregister!$L$7-Riskregister!$K$7)*SQRT(AA1936/2),Riskregister!$L$7-(Riskregister!$L$7-Riskregister!$K$7)*SQRT((1-AA1936)/2)))</f>
        <v>1780761.1297495987</v>
      </c>
      <c r="AC1936" s="30">
        <f t="shared" ca="1" si="1185"/>
        <v>0.638246287378189</v>
      </c>
      <c r="AD1936" s="30">
        <f t="shared" ca="1" si="1185"/>
        <v>0.82622308624281859</v>
      </c>
      <c r="AE1936" s="30">
        <f ca="1">IF(Riskregister!$E$8="",0,COUNTIF(BI$4:BI$53,"&lt;"&amp;AC1936)*IF(AD1936&lt;0.5,Riskregister!$K$8+(Riskregister!$L$8-Riskregister!$K$8)*SQRT(AD1936/2),Riskregister!$L$8-(Riskregister!$L$8-Riskregister!$K$8)*SQRT((1-AD1936)/2)))</f>
        <v>10843764.430156466</v>
      </c>
      <c r="AF1936" s="30">
        <f t="shared" ca="1" si="1186"/>
        <v>0.38609426821287018</v>
      </c>
      <c r="AG1936" s="30">
        <f t="shared" ca="1" si="1186"/>
        <v>0.72192393420216472</v>
      </c>
      <c r="AH1936" s="30">
        <f>IF(Riskregister!$E$9="",0,COUNTIF(BJ$4:BJ$53,"&lt;"&amp;AF1936)*IF(AG1936&lt;0.5,Riskregister!$K$9+(Riskregister!$L$9-Riskregister!$K$9)*SQRT(AG1936/2),Riskregister!$L$9-(Riskregister!$L$9-Riskregister!$K$9)*SQRT((1-AG1936)/2)))</f>
        <v>0</v>
      </c>
      <c r="AI1936" s="30">
        <f t="shared" ca="1" si="1187"/>
        <v>0.8842474250910618</v>
      </c>
      <c r="AJ1936" s="30">
        <f t="shared" ca="1" si="1187"/>
        <v>0.4884610507191951</v>
      </c>
      <c r="AK1936" s="30">
        <f>IF(Riskregister!$E$10="",0,COUNTIF(BK$4:BK$53,"&lt;"&amp;AI1936)*IF(AJ1936&lt;0.5,Riskregister!$K$10+(Riskregister!$L$10-Riskregister!$K$10)*SQRT(AJ1936/2),Riskregister!$L$10-(Riskregister!$L$10-Riskregister!$K$10)*SQRT((1-AJ1936)/2)))</f>
        <v>0</v>
      </c>
      <c r="AL1936" s="30">
        <f t="shared" ca="1" si="1188"/>
        <v>0.37066460228881348</v>
      </c>
      <c r="AM1936" s="30">
        <f t="shared" ca="1" si="1188"/>
        <v>0.6220995799746234</v>
      </c>
      <c r="AN1936" s="30">
        <f>IF(Riskregister!$E$11="",0,COUNTIF(BL$4:BL$53,"&lt;"&amp;AL1936)*IF(AM1936&lt;0.5,Riskregister!$K$11+(Riskregister!$L$11-Riskregister!$K$11)*SQRT(AM1936/2),Riskregister!$L$11-(Riskregister!$L$11-Riskregister!$K$11)*SQRT((1-AM1936)/2)))</f>
        <v>0</v>
      </c>
      <c r="AO1936" s="30">
        <f t="shared" ca="1" si="1189"/>
        <v>0.66527650603618438</v>
      </c>
      <c r="AP1936" s="30">
        <f t="shared" ca="1" si="1189"/>
        <v>3.8733505344439312E-3</v>
      </c>
      <c r="AQ1936" s="30">
        <f>IF(Riskregister!$E$12="",0,COUNTIF(BM$4:BM$53,"&lt;"&amp;AO1936)*IF(AP1936&lt;0.5,Riskregister!$K$12+(Riskregister!$L$12-Riskregister!$K$12)*SQRT(AP1936/2),Riskregister!$L$12-(Riskregister!$L$12-Riskregister!$K$12)*SQRT((1-AP1936)/2)))</f>
        <v>0</v>
      </c>
      <c r="AR1936" s="30">
        <f t="shared" ca="1" si="1190"/>
        <v>0.4888045986592281</v>
      </c>
      <c r="AS1936" s="30">
        <f t="shared" ca="1" si="1190"/>
        <v>0.77272400935757857</v>
      </c>
      <c r="AT1936" s="30">
        <f>IF(Riskregister!$E$13="",0,COUNTIF(BN$4:BN$53,"&lt;"&amp;AR1936)*IF(AS1936&lt;0.5,Riskregister!$K$13+(Riskregister!$L$13-Riskregister!$K$13)*SQRT(AS1936/2),Riskregister!$L$13-(Riskregister!$L$13-Riskregister!$K$13)*SQRT((1-AS1936)/2)))</f>
        <v>0</v>
      </c>
      <c r="AU1936" s="30">
        <f t="shared" ca="1" si="1191"/>
        <v>0.43037646553844655</v>
      </c>
      <c r="AV1936" s="30">
        <f t="shared" ca="1" si="1191"/>
        <v>0.81821011156982182</v>
      </c>
      <c r="AW1936" s="30">
        <f>IF(Riskregister!$E$14="",0,COUNTIF(BO$4:BO$53,"&lt;"&amp;AU1936)*IF(AV1936&lt;0.5,Riskregister!$K$14+(Riskregister!$L$14-Riskregister!$K$14)*SQRT(AV1936/2),Riskregister!$L$14-(Riskregister!$L$14-Riskregister!$K$14)*SQRT((1-AV1936)/2)))</f>
        <v>0</v>
      </c>
      <c r="AX1936" s="30">
        <f t="shared" ca="1" si="1192"/>
        <v>0.94266099114215562</v>
      </c>
      <c r="AY1936" s="30">
        <f t="shared" ca="1" si="1192"/>
        <v>0.55764556014483813</v>
      </c>
      <c r="AZ1936" s="30">
        <f>IF(Riskregister!$E$15="",0,COUNTIF(BP$4:BP$53,"&lt;"&amp;AX1936)*IF(AY1936&lt;0.5,Riskregister!$K$15+(Riskregister!$L$15-Riskregister!$K$15)*SQRT(AY1936/2),Riskregister!$L$15-(Riskregister!$L$15-Riskregister!$K$15)*SQRT((1-AY1936)/2)))</f>
        <v>0</v>
      </c>
      <c r="BA1936" s="30">
        <f t="shared" ca="1" si="1193"/>
        <v>0.97409882065273246</v>
      </c>
      <c r="BB1936" s="30">
        <f t="shared" ca="1" si="1193"/>
        <v>0.76800081039096069</v>
      </c>
      <c r="BC1936" s="30">
        <f>IF(Riskregister!$E$16="",0,COUNTIF(BQ$4:BQ$53,"&lt;"&amp;BA1936)*IF(BB1936&lt;0.5,Riskregister!$K$16+(Riskregister!$L$16-Riskregister!$K$16)*SQRT(BB1936/2),Riskregister!$L$16-(Riskregister!$L$16-Riskregister!$K$16)*SQRT((1-BB1936)/2)))</f>
        <v>0</v>
      </c>
      <c r="BD1936" s="30">
        <f t="shared" ca="1" si="1194"/>
        <v>17081581.525895976</v>
      </c>
    </row>
    <row r="1937" spans="20:56" x14ac:dyDescent="0.35">
      <c r="T1937" s="30">
        <f t="shared" ca="1" si="1182"/>
        <v>0.97014178220639269</v>
      </c>
      <c r="U1937" s="30">
        <f t="shared" ca="1" si="1182"/>
        <v>0.27515568532723966</v>
      </c>
      <c r="V1937" s="30">
        <f ca="1">IF(Riskregister!$E$5="",0,COUNTIF(BF$4:BF$53,"&lt;"&amp;T1937)*IF(U1937&lt;0.5,Riskregister!$K$5+(Riskregister!$L$5-Riskregister!$K$5)*SQRT(U1937/2),Riskregister!$L$5-(Riskregister!$L$5-Riskregister!$K$5)*SQRT((1-U1937)/2)))</f>
        <v>2535293.5411064164</v>
      </c>
      <c r="W1937" s="30">
        <f t="shared" ca="1" si="1183"/>
        <v>0.6377092515815117</v>
      </c>
      <c r="X1937" s="30">
        <f t="shared" ca="1" si="1183"/>
        <v>0.19818111050343512</v>
      </c>
      <c r="Y1937" s="30">
        <f ca="1">IF(Riskregister!$E$6="",0,COUNTIF(BG$4:BG$53,"&lt;"&amp;W1937)*IF(X1937&lt;0.5,Riskregister!$K$6+(Riskregister!$L$6-Riskregister!$K$6)*SQRT(X1937/2),Riskregister!$L$6-(Riskregister!$L$6-Riskregister!$K$6)*SQRT((1-X1937)/2)))</f>
        <v>1533231.4838823793</v>
      </c>
      <c r="Z1937" s="30">
        <f t="shared" ca="1" si="1184"/>
        <v>0.17403460073295807</v>
      </c>
      <c r="AA1937" s="30">
        <f t="shared" ca="1" si="1184"/>
        <v>0.26185216640463926</v>
      </c>
      <c r="AB1937" s="30">
        <f ca="1">IF(Riskregister!$E$7="",0,COUNTIF(BH$4:BH$53,"&lt;"&amp;Z1937)*IF(AA1937&lt;0.5,Riskregister!$K$7+(Riskregister!$L$7-Riskregister!$K$7)*SQRT(AA1937/2),Riskregister!$L$7-(Riskregister!$L$7-Riskregister!$K$7)*SQRT((1-AA1937)/2)))</f>
        <v>706571.93277613248</v>
      </c>
      <c r="AC1937" s="30">
        <f t="shared" ca="1" si="1185"/>
        <v>0.86063485506172599</v>
      </c>
      <c r="AD1937" s="30">
        <f t="shared" ca="1" si="1185"/>
        <v>0.3467548956638371</v>
      </c>
      <c r="AE1937" s="30">
        <f ca="1">IF(Riskregister!$E$8="",0,COUNTIF(BI$4:BI$53,"&lt;"&amp;AC1937)*IF(AD1937&lt;0.5,Riskregister!$K$8+(Riskregister!$L$8-Riskregister!$K$8)*SQRT(AD1937/2),Riskregister!$L$8-(Riskregister!$L$8-Riskregister!$K$8)*SQRT((1-AD1937)/2)))</f>
        <v>11285075.143563131</v>
      </c>
      <c r="AF1937" s="30">
        <f t="shared" ca="1" si="1186"/>
        <v>0.97633440680456918</v>
      </c>
      <c r="AG1937" s="30">
        <f t="shared" ca="1" si="1186"/>
        <v>0.59621138003757135</v>
      </c>
      <c r="AH1937" s="30">
        <f>IF(Riskregister!$E$9="",0,COUNTIF(BJ$4:BJ$53,"&lt;"&amp;AF1937)*IF(AG1937&lt;0.5,Riskregister!$K$9+(Riskregister!$L$9-Riskregister!$K$9)*SQRT(AG1937/2),Riskregister!$L$9-(Riskregister!$L$9-Riskregister!$K$9)*SQRT((1-AG1937)/2)))</f>
        <v>0</v>
      </c>
      <c r="AI1937" s="30">
        <f t="shared" ca="1" si="1187"/>
        <v>0.65618036175447014</v>
      </c>
      <c r="AJ1937" s="30">
        <f t="shared" ca="1" si="1187"/>
        <v>0.39290470340362371</v>
      </c>
      <c r="AK1937" s="30">
        <f>IF(Riskregister!$E$10="",0,COUNTIF(BK$4:BK$53,"&lt;"&amp;AI1937)*IF(AJ1937&lt;0.5,Riskregister!$K$10+(Riskregister!$L$10-Riskregister!$K$10)*SQRT(AJ1937/2),Riskregister!$L$10-(Riskregister!$L$10-Riskregister!$K$10)*SQRT((1-AJ1937)/2)))</f>
        <v>0</v>
      </c>
      <c r="AL1937" s="30">
        <f t="shared" ca="1" si="1188"/>
        <v>0.89842106469404037</v>
      </c>
      <c r="AM1937" s="30">
        <f t="shared" ca="1" si="1188"/>
        <v>0.28332431315160167</v>
      </c>
      <c r="AN1937" s="30">
        <f>IF(Riskregister!$E$11="",0,COUNTIF(BL$4:BL$53,"&lt;"&amp;AL1937)*IF(AM1937&lt;0.5,Riskregister!$K$11+(Riskregister!$L$11-Riskregister!$K$11)*SQRT(AM1937/2),Riskregister!$L$11-(Riskregister!$L$11-Riskregister!$K$11)*SQRT((1-AM1937)/2)))</f>
        <v>0</v>
      </c>
      <c r="AO1937" s="30">
        <f t="shared" ca="1" si="1189"/>
        <v>0.7381166933616905</v>
      </c>
      <c r="AP1937" s="30">
        <f t="shared" ca="1" si="1189"/>
        <v>8.4527521929605443E-2</v>
      </c>
      <c r="AQ1937" s="30">
        <f>IF(Riskregister!$E$12="",0,COUNTIF(BM$4:BM$53,"&lt;"&amp;AO1937)*IF(AP1937&lt;0.5,Riskregister!$K$12+(Riskregister!$L$12-Riskregister!$K$12)*SQRT(AP1937/2),Riskregister!$L$12-(Riskregister!$L$12-Riskregister!$K$12)*SQRT((1-AP1937)/2)))</f>
        <v>0</v>
      </c>
      <c r="AR1937" s="30">
        <f t="shared" ca="1" si="1190"/>
        <v>0.54293231710327461</v>
      </c>
      <c r="AS1937" s="30">
        <f t="shared" ca="1" si="1190"/>
        <v>8.0650353899333616E-2</v>
      </c>
      <c r="AT1937" s="30">
        <f>IF(Riskregister!$E$13="",0,COUNTIF(BN$4:BN$53,"&lt;"&amp;AR1937)*IF(AS1937&lt;0.5,Riskregister!$K$13+(Riskregister!$L$13-Riskregister!$K$13)*SQRT(AS1937/2),Riskregister!$L$13-(Riskregister!$L$13-Riskregister!$K$13)*SQRT((1-AS1937)/2)))</f>
        <v>0</v>
      </c>
      <c r="AU1937" s="30">
        <f t="shared" ca="1" si="1191"/>
        <v>0.83296212386232971</v>
      </c>
      <c r="AV1937" s="30">
        <f t="shared" ca="1" si="1191"/>
        <v>0.40401860436990755</v>
      </c>
      <c r="AW1937" s="30">
        <f>IF(Riskregister!$E$14="",0,COUNTIF(BO$4:BO$53,"&lt;"&amp;AU1937)*IF(AV1937&lt;0.5,Riskregister!$K$14+(Riskregister!$L$14-Riskregister!$K$14)*SQRT(AV1937/2),Riskregister!$L$14-(Riskregister!$L$14-Riskregister!$K$14)*SQRT((1-AV1937)/2)))</f>
        <v>0</v>
      </c>
      <c r="AX1937" s="30">
        <f t="shared" ca="1" si="1192"/>
        <v>0.93493736570324404</v>
      </c>
      <c r="AY1937" s="30">
        <f t="shared" ca="1" si="1192"/>
        <v>0.14324595591889278</v>
      </c>
      <c r="AZ1937" s="30">
        <f>IF(Riskregister!$E$15="",0,COUNTIF(BP$4:BP$53,"&lt;"&amp;AX1937)*IF(AY1937&lt;0.5,Riskregister!$K$15+(Riskregister!$L$15-Riskregister!$K$15)*SQRT(AY1937/2),Riskregister!$L$15-(Riskregister!$L$15-Riskregister!$K$15)*SQRT((1-AY1937)/2)))</f>
        <v>0</v>
      </c>
      <c r="BA1937" s="30">
        <f t="shared" ca="1" si="1193"/>
        <v>0.46496490623149</v>
      </c>
      <c r="BB1937" s="30">
        <f t="shared" ca="1" si="1193"/>
        <v>0.78656293231746033</v>
      </c>
      <c r="BC1937" s="30">
        <f>IF(Riskregister!$E$16="",0,COUNTIF(BQ$4:BQ$53,"&lt;"&amp;BA1937)*IF(BB1937&lt;0.5,Riskregister!$K$16+(Riskregister!$L$16-Riskregister!$K$16)*SQRT(BB1937/2),Riskregister!$L$16-(Riskregister!$L$16-Riskregister!$K$16)*SQRT((1-BB1937)/2)))</f>
        <v>0</v>
      </c>
      <c r="BD1937" s="30">
        <f t="shared" ca="1" si="1194"/>
        <v>16060172.10132806</v>
      </c>
    </row>
    <row r="1938" spans="20:56" x14ac:dyDescent="0.35">
      <c r="T1938" s="30">
        <f t="shared" ca="1" si="1182"/>
        <v>0.54747133612579535</v>
      </c>
      <c r="U1938" s="30">
        <f t="shared" ca="1" si="1182"/>
        <v>0.82205584395069276</v>
      </c>
      <c r="V1938" s="30">
        <f ca="1">IF(Riskregister!$E$5="",0,COUNTIF(BF$4:BF$53,"&lt;"&amp;T1938)*IF(U1938&lt;0.5,Riskregister!$K$5+(Riskregister!$L$5-Riskregister!$K$5)*SQRT(U1938/2),Riskregister!$L$5-(Riskregister!$L$5-Riskregister!$K$5)*SQRT((1-U1938)/2)))</f>
        <v>1863092.6217680764</v>
      </c>
      <c r="W1938" s="30">
        <f t="shared" ca="1" si="1183"/>
        <v>0.34372402434145088</v>
      </c>
      <c r="X1938" s="30">
        <f t="shared" ca="1" si="1183"/>
        <v>0.67027103039373648</v>
      </c>
      <c r="Y1938" s="30">
        <f ca="1">IF(Riskregister!$E$6="",0,COUNTIF(BG$4:BG$53,"&lt;"&amp;W1938)*IF(X1938&lt;0.5,Riskregister!$K$6+(Riskregister!$L$6-Riskregister!$K$6)*SQRT(X1938/2),Riskregister!$L$6-(Riskregister!$L$6-Riskregister!$K$6)*SQRT((1-X1938)/2)))</f>
        <v>1269136.8590754168</v>
      </c>
      <c r="Z1938" s="30">
        <f t="shared" ca="1" si="1184"/>
        <v>9.0932657503352887E-2</v>
      </c>
      <c r="AA1938" s="30">
        <f t="shared" ca="1" si="1184"/>
        <v>0.58205944613538618</v>
      </c>
      <c r="AB1938" s="30">
        <f ca="1">IF(Riskregister!$E$7="",0,COUNTIF(BH$4:BH$53,"&lt;"&amp;Z1938)*IF(AA1938&lt;0.5,Riskregister!$K$7+(Riskregister!$L$7-Riskregister!$K$7)*SQRT(AA1938/2),Riskregister!$L$7-(Riskregister!$L$7-Riskregister!$K$7)*SQRT((1-AA1938)/2)))</f>
        <v>720010.69770476304</v>
      </c>
      <c r="AC1938" s="30">
        <f t="shared" ca="1" si="1185"/>
        <v>9.1220661347348853E-2</v>
      </c>
      <c r="AD1938" s="30">
        <f t="shared" ca="1" si="1185"/>
        <v>0.2694576446527206</v>
      </c>
      <c r="AE1938" s="30">
        <f ca="1">IF(Riskregister!$E$8="",0,COUNTIF(BI$4:BI$53,"&lt;"&amp;AC1938)*IF(AD1938&lt;0.5,Riskregister!$K$8+(Riskregister!$L$8-Riskregister!$K$8)*SQRT(AD1938/2),Riskregister!$L$8-(Riskregister!$L$8-Riskregister!$K$8)*SQRT((1-AD1938)/2)))</f>
        <v>2025154.9742528349</v>
      </c>
      <c r="AF1938" s="30">
        <f t="shared" ca="1" si="1186"/>
        <v>0.69269036740967227</v>
      </c>
      <c r="AG1938" s="30">
        <f t="shared" ca="1" si="1186"/>
        <v>0.71624935607883278</v>
      </c>
      <c r="AH1938" s="30">
        <f>IF(Riskregister!$E$9="",0,COUNTIF(BJ$4:BJ$53,"&lt;"&amp;AF1938)*IF(AG1938&lt;0.5,Riskregister!$K$9+(Riskregister!$L$9-Riskregister!$K$9)*SQRT(AG1938/2),Riskregister!$L$9-(Riskregister!$L$9-Riskregister!$K$9)*SQRT((1-AG1938)/2)))</f>
        <v>0</v>
      </c>
      <c r="AI1938" s="30">
        <f t="shared" ca="1" si="1187"/>
        <v>0.51550602837984694</v>
      </c>
      <c r="AJ1938" s="30">
        <f t="shared" ca="1" si="1187"/>
        <v>0.35123481175546811</v>
      </c>
      <c r="AK1938" s="30">
        <f>IF(Riskregister!$E$10="",0,COUNTIF(BK$4:BK$53,"&lt;"&amp;AI1938)*IF(AJ1938&lt;0.5,Riskregister!$K$10+(Riskregister!$L$10-Riskregister!$K$10)*SQRT(AJ1938/2),Riskregister!$L$10-(Riskregister!$L$10-Riskregister!$K$10)*SQRT((1-AJ1938)/2)))</f>
        <v>0</v>
      </c>
      <c r="AL1938" s="30">
        <f t="shared" ca="1" si="1188"/>
        <v>0.62766439201882984</v>
      </c>
      <c r="AM1938" s="30">
        <f t="shared" ca="1" si="1188"/>
        <v>0.5806677825282186</v>
      </c>
      <c r="AN1938" s="30">
        <f>IF(Riskregister!$E$11="",0,COUNTIF(BL$4:BL$53,"&lt;"&amp;AL1938)*IF(AM1938&lt;0.5,Riskregister!$K$11+(Riskregister!$L$11-Riskregister!$K$11)*SQRT(AM1938/2),Riskregister!$L$11-(Riskregister!$L$11-Riskregister!$K$11)*SQRT((1-AM1938)/2)))</f>
        <v>0</v>
      </c>
      <c r="AO1938" s="30">
        <f t="shared" ca="1" si="1189"/>
        <v>0.16116977169947821</v>
      </c>
      <c r="AP1938" s="30">
        <f t="shared" ca="1" si="1189"/>
        <v>0.78026230392425355</v>
      </c>
      <c r="AQ1938" s="30">
        <f>IF(Riskregister!$E$12="",0,COUNTIF(BM$4:BM$53,"&lt;"&amp;AO1938)*IF(AP1938&lt;0.5,Riskregister!$K$12+(Riskregister!$L$12-Riskregister!$K$12)*SQRT(AP1938/2),Riskregister!$L$12-(Riskregister!$L$12-Riskregister!$K$12)*SQRT((1-AP1938)/2)))</f>
        <v>0</v>
      </c>
      <c r="AR1938" s="30">
        <f t="shared" ca="1" si="1190"/>
        <v>0.85674689520316083</v>
      </c>
      <c r="AS1938" s="30">
        <f t="shared" ca="1" si="1190"/>
        <v>0.80621318622952187</v>
      </c>
      <c r="AT1938" s="30">
        <f>IF(Riskregister!$E$13="",0,COUNTIF(BN$4:BN$53,"&lt;"&amp;AR1938)*IF(AS1938&lt;0.5,Riskregister!$K$13+(Riskregister!$L$13-Riskregister!$K$13)*SQRT(AS1938/2),Riskregister!$L$13-(Riskregister!$L$13-Riskregister!$K$13)*SQRT((1-AS1938)/2)))</f>
        <v>0</v>
      </c>
      <c r="AU1938" s="30">
        <f t="shared" ca="1" si="1191"/>
        <v>0.69806760964204162</v>
      </c>
      <c r="AV1938" s="30">
        <f t="shared" ca="1" si="1191"/>
        <v>0.37128236017269045</v>
      </c>
      <c r="AW1938" s="30">
        <f>IF(Riskregister!$E$14="",0,COUNTIF(BO$4:BO$53,"&lt;"&amp;AU1938)*IF(AV1938&lt;0.5,Riskregister!$K$14+(Riskregister!$L$14-Riskregister!$K$14)*SQRT(AV1938/2),Riskregister!$L$14-(Riskregister!$L$14-Riskregister!$K$14)*SQRT((1-AV1938)/2)))</f>
        <v>0</v>
      </c>
      <c r="AX1938" s="30">
        <f t="shared" ca="1" si="1192"/>
        <v>0.67861737622517959</v>
      </c>
      <c r="AY1938" s="30">
        <f t="shared" ca="1" si="1192"/>
        <v>0.36885573418482842</v>
      </c>
      <c r="AZ1938" s="30">
        <f>IF(Riskregister!$E$15="",0,COUNTIF(BP$4:BP$53,"&lt;"&amp;AX1938)*IF(AY1938&lt;0.5,Riskregister!$K$15+(Riskregister!$L$15-Riskregister!$K$15)*SQRT(AY1938/2),Riskregister!$L$15-(Riskregister!$L$15-Riskregister!$K$15)*SQRT((1-AY1938)/2)))</f>
        <v>0</v>
      </c>
      <c r="BA1938" s="30">
        <f t="shared" ca="1" si="1193"/>
        <v>0.36441134043227819</v>
      </c>
      <c r="BB1938" s="30">
        <f t="shared" ca="1" si="1193"/>
        <v>0.22137135756371318</v>
      </c>
      <c r="BC1938" s="30">
        <f>IF(Riskregister!$E$16="",0,COUNTIF(BQ$4:BQ$53,"&lt;"&amp;BA1938)*IF(BB1938&lt;0.5,Riskregister!$K$16+(Riskregister!$L$16-Riskregister!$K$16)*SQRT(BB1938/2),Riskregister!$L$16-(Riskregister!$L$16-Riskregister!$K$16)*SQRT((1-BB1938)/2)))</f>
        <v>0</v>
      </c>
      <c r="BD1938" s="30">
        <f t="shared" ca="1" si="1194"/>
        <v>5877395.1528010909</v>
      </c>
    </row>
    <row r="1939" spans="20:56" x14ac:dyDescent="0.35">
      <c r="T1939" s="30">
        <f t="shared" ca="1" si="1182"/>
        <v>0.38599012683463685</v>
      </c>
      <c r="U1939" s="30">
        <f t="shared" ca="1" si="1182"/>
        <v>0.56011772764189538</v>
      </c>
      <c r="V1939" s="30">
        <f ca="1">IF(Riskregister!$E$5="",0,COUNTIF(BF$4:BF$53,"&lt;"&amp;T1939)*IF(U1939&lt;0.5,Riskregister!$K$5+(Riskregister!$L$5-Riskregister!$K$5)*SQRT(U1939/2),Riskregister!$L$5-(Riskregister!$L$5-Riskregister!$K$5)*SQRT((1-U1939)/2)))</f>
        <v>1166878.5893003438</v>
      </c>
      <c r="W1939" s="30">
        <f t="shared" ca="1" si="1183"/>
        <v>0.28652400438023395</v>
      </c>
      <c r="X1939" s="30">
        <f t="shared" ca="1" si="1183"/>
        <v>6.6577217957072721E-2</v>
      </c>
      <c r="Y1939" s="30">
        <f ca="1">IF(Riskregister!$E$6="",0,COUNTIF(BG$4:BG$53,"&lt;"&amp;W1939)*IF(X1939&lt;0.5,Riskregister!$K$6+(Riskregister!$L$6-Riskregister!$K$6)*SQRT(X1939/2),Riskregister!$L$6-(Riskregister!$L$6-Riskregister!$K$6)*SQRT((1-X1939)/2)))</f>
        <v>528412.99165906606</v>
      </c>
      <c r="Z1939" s="30">
        <f t="shared" ca="1" si="1184"/>
        <v>0.70084476938527851</v>
      </c>
      <c r="AA1939" s="30">
        <f t="shared" ca="1" si="1184"/>
        <v>0.5731843464103733</v>
      </c>
      <c r="AB1939" s="30">
        <f ca="1">IF(Riskregister!$E$7="",0,COUNTIF(BH$4:BH$53,"&lt;"&amp;Z1939)*IF(AA1939&lt;0.5,Riskregister!$K$7+(Riskregister!$L$7-Riskregister!$K$7)*SQRT(AA1939/2),Riskregister!$L$7-(Riskregister!$L$7-Riskregister!$K$7)*SQRT((1-AA1939)/2)))</f>
        <v>1668195.9178656992</v>
      </c>
      <c r="AC1939" s="30">
        <f t="shared" ca="1" si="1185"/>
        <v>0.97927775707147113</v>
      </c>
      <c r="AD1939" s="30">
        <f t="shared" ca="1" si="1185"/>
        <v>0.44157833521256262</v>
      </c>
      <c r="AE1939" s="30">
        <f ca="1">IF(Riskregister!$E$8="",0,COUNTIF(BI$4:BI$53,"&lt;"&amp;AC1939)*IF(AD1939&lt;0.5,Riskregister!$K$8+(Riskregister!$L$8-Riskregister!$K$8)*SQRT(AD1939/2),Riskregister!$L$8-(Riskregister!$L$8-Riskregister!$K$8)*SQRT((1-AD1939)/2)))</f>
        <v>17559120.379527256</v>
      </c>
      <c r="AF1939" s="30">
        <f t="shared" ca="1" si="1186"/>
        <v>0.89864486605168592</v>
      </c>
      <c r="AG1939" s="30">
        <f t="shared" ca="1" si="1186"/>
        <v>0.61298105979842832</v>
      </c>
      <c r="AH1939" s="30">
        <f>IF(Riskregister!$E$9="",0,COUNTIF(BJ$4:BJ$53,"&lt;"&amp;AF1939)*IF(AG1939&lt;0.5,Riskregister!$K$9+(Riskregister!$L$9-Riskregister!$K$9)*SQRT(AG1939/2),Riskregister!$L$9-(Riskregister!$L$9-Riskregister!$K$9)*SQRT((1-AG1939)/2)))</f>
        <v>0</v>
      </c>
      <c r="AI1939" s="30">
        <f t="shared" ca="1" si="1187"/>
        <v>0.7635324415728636</v>
      </c>
      <c r="AJ1939" s="30">
        <f t="shared" ca="1" si="1187"/>
        <v>0.71381617059115932</v>
      </c>
      <c r="AK1939" s="30">
        <f>IF(Riskregister!$E$10="",0,COUNTIF(BK$4:BK$53,"&lt;"&amp;AI1939)*IF(AJ1939&lt;0.5,Riskregister!$K$10+(Riskregister!$L$10-Riskregister!$K$10)*SQRT(AJ1939/2),Riskregister!$L$10-(Riskregister!$L$10-Riskregister!$K$10)*SQRT((1-AJ1939)/2)))</f>
        <v>0</v>
      </c>
      <c r="AL1939" s="30">
        <f t="shared" ca="1" si="1188"/>
        <v>0.45142666634106487</v>
      </c>
      <c r="AM1939" s="30">
        <f t="shared" ca="1" si="1188"/>
        <v>0.41669733268442077</v>
      </c>
      <c r="AN1939" s="30">
        <f>IF(Riskregister!$E$11="",0,COUNTIF(BL$4:BL$53,"&lt;"&amp;AL1939)*IF(AM1939&lt;0.5,Riskregister!$K$11+(Riskregister!$L$11-Riskregister!$K$11)*SQRT(AM1939/2),Riskregister!$L$11-(Riskregister!$L$11-Riskregister!$K$11)*SQRT((1-AM1939)/2)))</f>
        <v>0</v>
      </c>
      <c r="AO1939" s="30">
        <f t="shared" ca="1" si="1189"/>
        <v>0.38925589588456166</v>
      </c>
      <c r="AP1939" s="30">
        <f t="shared" ca="1" si="1189"/>
        <v>0.65110759105898408</v>
      </c>
      <c r="AQ1939" s="30">
        <f>IF(Riskregister!$E$12="",0,COUNTIF(BM$4:BM$53,"&lt;"&amp;AO1939)*IF(AP1939&lt;0.5,Riskregister!$K$12+(Riskregister!$L$12-Riskregister!$K$12)*SQRT(AP1939/2),Riskregister!$L$12-(Riskregister!$L$12-Riskregister!$K$12)*SQRT((1-AP1939)/2)))</f>
        <v>0</v>
      </c>
      <c r="AR1939" s="30">
        <f t="shared" ca="1" si="1190"/>
        <v>0.32175710777800703</v>
      </c>
      <c r="AS1939" s="30">
        <f t="shared" ca="1" si="1190"/>
        <v>0.58891286353105832</v>
      </c>
      <c r="AT1939" s="30">
        <f>IF(Riskregister!$E$13="",0,COUNTIF(BN$4:BN$53,"&lt;"&amp;AR1939)*IF(AS1939&lt;0.5,Riskregister!$K$13+(Riskregister!$L$13-Riskregister!$K$13)*SQRT(AS1939/2),Riskregister!$L$13-(Riskregister!$L$13-Riskregister!$K$13)*SQRT((1-AS1939)/2)))</f>
        <v>0</v>
      </c>
      <c r="AU1939" s="30">
        <f t="shared" ca="1" si="1191"/>
        <v>0.34341937060995098</v>
      </c>
      <c r="AV1939" s="30">
        <f t="shared" ca="1" si="1191"/>
        <v>0.72968792959149231</v>
      </c>
      <c r="AW1939" s="30">
        <f>IF(Riskregister!$E$14="",0,COUNTIF(BO$4:BO$53,"&lt;"&amp;AU1939)*IF(AV1939&lt;0.5,Riskregister!$K$14+(Riskregister!$L$14-Riskregister!$K$14)*SQRT(AV1939/2),Riskregister!$L$14-(Riskregister!$L$14-Riskregister!$K$14)*SQRT((1-AV1939)/2)))</f>
        <v>0</v>
      </c>
      <c r="AX1939" s="30">
        <f t="shared" ca="1" si="1192"/>
        <v>0.26418141621658897</v>
      </c>
      <c r="AY1939" s="30">
        <f t="shared" ca="1" si="1192"/>
        <v>0.40116688832081526</v>
      </c>
      <c r="AZ1939" s="30">
        <f>IF(Riskregister!$E$15="",0,COUNTIF(BP$4:BP$53,"&lt;"&amp;AX1939)*IF(AY1939&lt;0.5,Riskregister!$K$15+(Riskregister!$L$15-Riskregister!$K$15)*SQRT(AY1939/2),Riskregister!$L$15-(Riskregister!$L$15-Riskregister!$K$15)*SQRT((1-AY1939)/2)))</f>
        <v>0</v>
      </c>
      <c r="BA1939" s="30">
        <f t="shared" ca="1" si="1193"/>
        <v>0.21372913173785379</v>
      </c>
      <c r="BB1939" s="30">
        <f t="shared" ca="1" si="1193"/>
        <v>0.85561124682198275</v>
      </c>
      <c r="BC1939" s="30">
        <f>IF(Riskregister!$E$16="",0,COUNTIF(BQ$4:BQ$53,"&lt;"&amp;BA1939)*IF(BB1939&lt;0.5,Riskregister!$K$16+(Riskregister!$L$16-Riskregister!$K$16)*SQRT(BB1939/2),Riskregister!$L$16-(Riskregister!$L$16-Riskregister!$K$16)*SQRT((1-BB1939)/2)))</f>
        <v>0</v>
      </c>
      <c r="BD1939" s="30">
        <f t="shared" ca="1" si="1194"/>
        <v>20922607.878352366</v>
      </c>
    </row>
    <row r="1940" spans="20:56" x14ac:dyDescent="0.35">
      <c r="T1940" s="30">
        <f t="shared" ca="1" si="1182"/>
        <v>0.37073111751496235</v>
      </c>
      <c r="U1940" s="30">
        <f t="shared" ca="1" si="1182"/>
        <v>0.85489756120488347</v>
      </c>
      <c r="V1940" s="30">
        <f ca="1">IF(Riskregister!$E$5="",0,COUNTIF(BF$4:BF$53,"&lt;"&amp;T1940)*IF(U1940&lt;0.5,Riskregister!$K$5+(Riskregister!$L$5-Riskregister!$K$5)*SQRT(U1940/2),Riskregister!$L$5-(Riskregister!$L$5-Riskregister!$K$5)*SQRT((1-U1940)/2)))</f>
        <v>1436372.9969432277</v>
      </c>
      <c r="W1940" s="30">
        <f t="shared" ca="1" si="1183"/>
        <v>0.72477252762460398</v>
      </c>
      <c r="X1940" s="30">
        <f t="shared" ca="1" si="1183"/>
        <v>4.0681377664678608E-2</v>
      </c>
      <c r="Y1940" s="30">
        <f ca="1">IF(Riskregister!$E$6="",0,COUNTIF(BG$4:BG$53,"&lt;"&amp;W1940)*IF(X1940&lt;0.5,Riskregister!$K$6+(Riskregister!$L$6-Riskregister!$K$6)*SQRT(X1940/2),Riskregister!$L$6-(Riskregister!$L$6-Riskregister!$K$6)*SQRT((1-X1940)/2)))</f>
        <v>1370152.2488125409</v>
      </c>
      <c r="Z1940" s="30">
        <f t="shared" ca="1" si="1184"/>
        <v>0.9922154710012957</v>
      </c>
      <c r="AA1940" s="30">
        <f t="shared" ca="1" si="1184"/>
        <v>0.52596407986558324</v>
      </c>
      <c r="AB1940" s="30">
        <f ca="1">IF(Riskregister!$E$7="",0,COUNTIF(BH$4:BH$53,"&lt;"&amp;Z1940)*IF(AA1940&lt;0.5,Riskregister!$K$7+(Riskregister!$L$7-Riskregister!$K$7)*SQRT(AA1940/2),Riskregister!$L$7-(Riskregister!$L$7-Riskregister!$K$7)*SQRT((1-AA1940)/2)))</f>
        <v>2984855.6890596538</v>
      </c>
      <c r="AC1940" s="30">
        <f t="shared" ca="1" si="1185"/>
        <v>0.77778855631820798</v>
      </c>
      <c r="AD1940" s="30">
        <f t="shared" ca="1" si="1185"/>
        <v>0.23866502344217266</v>
      </c>
      <c r="AE1940" s="30">
        <f ca="1">IF(Riskregister!$E$8="",0,COUNTIF(BI$4:BI$53,"&lt;"&amp;AC1940)*IF(AD1940&lt;0.5,Riskregister!$K$8+(Riskregister!$L$8-Riskregister!$K$8)*SQRT(AD1940/2),Riskregister!$L$8-(Riskregister!$L$8-Riskregister!$K$8)*SQRT((1-AD1940)/2)))</f>
        <v>7694373.1755036032</v>
      </c>
      <c r="AF1940" s="30">
        <f t="shared" ca="1" si="1186"/>
        <v>0.80549915427990681</v>
      </c>
      <c r="AG1940" s="30">
        <f t="shared" ca="1" si="1186"/>
        <v>0.28727179121129054</v>
      </c>
      <c r="AH1940" s="30">
        <f>IF(Riskregister!$E$9="",0,COUNTIF(BJ$4:BJ$53,"&lt;"&amp;AF1940)*IF(AG1940&lt;0.5,Riskregister!$K$9+(Riskregister!$L$9-Riskregister!$K$9)*SQRT(AG1940/2),Riskregister!$L$9-(Riskregister!$L$9-Riskregister!$K$9)*SQRT((1-AG1940)/2)))</f>
        <v>0</v>
      </c>
      <c r="AI1940" s="30">
        <f t="shared" ca="1" si="1187"/>
        <v>0.23886014651357923</v>
      </c>
      <c r="AJ1940" s="30">
        <f t="shared" ca="1" si="1187"/>
        <v>0.94406231352166026</v>
      </c>
      <c r="AK1940" s="30">
        <f>IF(Riskregister!$E$10="",0,COUNTIF(BK$4:BK$53,"&lt;"&amp;AI1940)*IF(AJ1940&lt;0.5,Riskregister!$K$10+(Riskregister!$L$10-Riskregister!$K$10)*SQRT(AJ1940/2),Riskregister!$L$10-(Riskregister!$L$10-Riskregister!$K$10)*SQRT((1-AJ1940)/2)))</f>
        <v>0</v>
      </c>
      <c r="AL1940" s="30">
        <f t="shared" ca="1" si="1188"/>
        <v>0.41395186726606181</v>
      </c>
      <c r="AM1940" s="30">
        <f t="shared" ca="1" si="1188"/>
        <v>0.10554903920914793</v>
      </c>
      <c r="AN1940" s="30">
        <f>IF(Riskregister!$E$11="",0,COUNTIF(BL$4:BL$53,"&lt;"&amp;AL1940)*IF(AM1940&lt;0.5,Riskregister!$K$11+(Riskregister!$L$11-Riskregister!$K$11)*SQRT(AM1940/2),Riskregister!$L$11-(Riskregister!$L$11-Riskregister!$K$11)*SQRT((1-AM1940)/2)))</f>
        <v>0</v>
      </c>
      <c r="AO1940" s="30">
        <f t="shared" ca="1" si="1189"/>
        <v>0.13029327414199343</v>
      </c>
      <c r="AP1940" s="30">
        <f t="shared" ca="1" si="1189"/>
        <v>0.67063344905756017</v>
      </c>
      <c r="AQ1940" s="30">
        <f>IF(Riskregister!$E$12="",0,COUNTIF(BM$4:BM$53,"&lt;"&amp;AO1940)*IF(AP1940&lt;0.5,Riskregister!$K$12+(Riskregister!$L$12-Riskregister!$K$12)*SQRT(AP1940/2),Riskregister!$L$12-(Riskregister!$L$12-Riskregister!$K$12)*SQRT((1-AP1940)/2)))</f>
        <v>0</v>
      </c>
      <c r="AR1940" s="30">
        <f t="shared" ca="1" si="1190"/>
        <v>0.15371416368617785</v>
      </c>
      <c r="AS1940" s="30">
        <f t="shared" ca="1" si="1190"/>
        <v>0.19318483785647156</v>
      </c>
      <c r="AT1940" s="30">
        <f>IF(Riskregister!$E$13="",0,COUNTIF(BN$4:BN$53,"&lt;"&amp;AR1940)*IF(AS1940&lt;0.5,Riskregister!$K$13+(Riskregister!$L$13-Riskregister!$K$13)*SQRT(AS1940/2),Riskregister!$L$13-(Riskregister!$L$13-Riskregister!$K$13)*SQRT((1-AS1940)/2)))</f>
        <v>0</v>
      </c>
      <c r="AU1940" s="30">
        <f t="shared" ca="1" si="1191"/>
        <v>0.69897398781506426</v>
      </c>
      <c r="AV1940" s="30">
        <f t="shared" ca="1" si="1191"/>
        <v>0.71901443932198916</v>
      </c>
      <c r="AW1940" s="30">
        <f>IF(Riskregister!$E$14="",0,COUNTIF(BO$4:BO$53,"&lt;"&amp;AU1940)*IF(AV1940&lt;0.5,Riskregister!$K$14+(Riskregister!$L$14-Riskregister!$K$14)*SQRT(AV1940/2),Riskregister!$L$14-(Riskregister!$L$14-Riskregister!$K$14)*SQRT((1-AV1940)/2)))</f>
        <v>0</v>
      </c>
      <c r="AX1940" s="30">
        <f t="shared" ca="1" si="1192"/>
        <v>0.84869533501951866</v>
      </c>
      <c r="AY1940" s="30">
        <f t="shared" ca="1" si="1192"/>
        <v>0.58791938003404465</v>
      </c>
      <c r="AZ1940" s="30">
        <f>IF(Riskregister!$E$15="",0,COUNTIF(BP$4:BP$53,"&lt;"&amp;AX1940)*IF(AY1940&lt;0.5,Riskregister!$K$15+(Riskregister!$L$15-Riskregister!$K$15)*SQRT(AY1940/2),Riskregister!$L$15-(Riskregister!$L$15-Riskregister!$K$15)*SQRT((1-AY1940)/2)))</f>
        <v>0</v>
      </c>
      <c r="BA1940" s="30">
        <f t="shared" ca="1" si="1193"/>
        <v>0.65735413209161175</v>
      </c>
      <c r="BB1940" s="30">
        <f t="shared" ca="1" si="1193"/>
        <v>0.85433847352865855</v>
      </c>
      <c r="BC1940" s="30">
        <f>IF(Riskregister!$E$16="",0,COUNTIF(BQ$4:BQ$53,"&lt;"&amp;BA1940)*IF(BB1940&lt;0.5,Riskregister!$K$16+(Riskregister!$L$16-Riskregister!$K$16)*SQRT(BB1940/2),Riskregister!$L$16-(Riskregister!$L$16-Riskregister!$K$16)*SQRT((1-BB1940)/2)))</f>
        <v>0</v>
      </c>
      <c r="BD1940" s="30">
        <f t="shared" ca="1" si="1194"/>
        <v>13485754.110319026</v>
      </c>
    </row>
    <row r="1941" spans="20:56" x14ac:dyDescent="0.35">
      <c r="T1941" s="30">
        <f t="shared" ca="1" si="1182"/>
        <v>0.50602352482773028</v>
      </c>
      <c r="U1941" s="30">
        <f t="shared" ca="1" si="1182"/>
        <v>0.84809283566668381</v>
      </c>
      <c r="V1941" s="30">
        <f ca="1">IF(Riskregister!$E$5="",0,COUNTIF(BF$4:BF$53,"&lt;"&amp;T1941)*IF(U1941&lt;0.5,Riskregister!$K$5+(Riskregister!$L$5-Riskregister!$K$5)*SQRT(U1941/2),Riskregister!$L$5-(Riskregister!$L$5-Riskregister!$K$5)*SQRT((1-U1941)/2)))</f>
        <v>1427944.354297997</v>
      </c>
      <c r="W1941" s="30">
        <f t="shared" ca="1" si="1183"/>
        <v>0.88219426521679212</v>
      </c>
      <c r="X1941" s="30">
        <f t="shared" ca="1" si="1183"/>
        <v>0.34414244818557782</v>
      </c>
      <c r="Y1941" s="30">
        <f ca="1">IF(Riskregister!$E$6="",0,COUNTIF(BG$4:BG$53,"&lt;"&amp;W1941)*IF(X1941&lt;0.5,Riskregister!$K$6+(Riskregister!$L$6-Riskregister!$K$6)*SQRT(X1941/2),Riskregister!$L$6-(Riskregister!$L$6-Riskregister!$K$6)*SQRT((1-X1941)/2)))</f>
        <v>3786665.7424241798</v>
      </c>
      <c r="Z1941" s="30">
        <f t="shared" ca="1" si="1184"/>
        <v>0.28754397264021359</v>
      </c>
      <c r="AA1941" s="30">
        <f t="shared" ca="1" si="1184"/>
        <v>0.52060751336263378</v>
      </c>
      <c r="AB1941" s="30">
        <f ca="1">IF(Riskregister!$E$7="",0,COUNTIF(BH$4:BH$53,"&lt;"&amp;Z1941)*IF(AA1941&lt;0.5,Riskregister!$K$7+(Riskregister!$L$7-Riskregister!$K$7)*SQRT(AA1941/2),Riskregister!$L$7-(Riskregister!$L$7-Riskregister!$K$7)*SQRT((1-AA1941)/2)))</f>
        <v>1143221.2974382082</v>
      </c>
      <c r="AC1941" s="30">
        <f t="shared" ca="1" si="1185"/>
        <v>0.28826191379670907</v>
      </c>
      <c r="AD1941" s="30">
        <f t="shared" ca="1" si="1185"/>
        <v>0.53151358217621747</v>
      </c>
      <c r="AE1941" s="30">
        <f ca="1">IF(Riskregister!$E$8="",0,COUNTIF(BI$4:BI$53,"&lt;"&amp;AC1941)*IF(AD1941&lt;0.5,Riskregister!$K$8+(Riskregister!$L$8-Riskregister!$K$8)*SQRT(AD1941/2),Riskregister!$L$8-(Riskregister!$L$8-Riskregister!$K$8)*SQRT((1-AD1941)/2)))</f>
        <v>5450524.2126751887</v>
      </c>
      <c r="AF1941" s="30">
        <f t="shared" ca="1" si="1186"/>
        <v>0.55451396507281214</v>
      </c>
      <c r="AG1941" s="30">
        <f t="shared" ca="1" si="1186"/>
        <v>0.75950248720756153</v>
      </c>
      <c r="AH1941" s="30">
        <f>IF(Riskregister!$E$9="",0,COUNTIF(BJ$4:BJ$53,"&lt;"&amp;AF1941)*IF(AG1941&lt;0.5,Riskregister!$K$9+(Riskregister!$L$9-Riskregister!$K$9)*SQRT(AG1941/2),Riskregister!$L$9-(Riskregister!$L$9-Riskregister!$K$9)*SQRT((1-AG1941)/2)))</f>
        <v>0</v>
      </c>
      <c r="AI1941" s="30">
        <f t="shared" ca="1" si="1187"/>
        <v>0.89904981822604446</v>
      </c>
      <c r="AJ1941" s="30">
        <f t="shared" ca="1" si="1187"/>
        <v>0.59998008257416291</v>
      </c>
      <c r="AK1941" s="30">
        <f>IF(Riskregister!$E$10="",0,COUNTIF(BK$4:BK$53,"&lt;"&amp;AI1941)*IF(AJ1941&lt;0.5,Riskregister!$K$10+(Riskregister!$L$10-Riskregister!$K$10)*SQRT(AJ1941/2),Riskregister!$L$10-(Riskregister!$L$10-Riskregister!$K$10)*SQRT((1-AJ1941)/2)))</f>
        <v>0</v>
      </c>
      <c r="AL1941" s="30">
        <f t="shared" ca="1" si="1188"/>
        <v>0.28646560778935848</v>
      </c>
      <c r="AM1941" s="30">
        <f t="shared" ca="1" si="1188"/>
        <v>0.57834682486821054</v>
      </c>
      <c r="AN1941" s="30">
        <f>IF(Riskregister!$E$11="",0,COUNTIF(BL$4:BL$53,"&lt;"&amp;AL1941)*IF(AM1941&lt;0.5,Riskregister!$K$11+(Riskregister!$L$11-Riskregister!$K$11)*SQRT(AM1941/2),Riskregister!$L$11-(Riskregister!$L$11-Riskregister!$K$11)*SQRT((1-AM1941)/2)))</f>
        <v>0</v>
      </c>
      <c r="AO1941" s="30">
        <f t="shared" ca="1" si="1189"/>
        <v>0.36291151803857125</v>
      </c>
      <c r="AP1941" s="30">
        <f t="shared" ca="1" si="1189"/>
        <v>0.67486176774607609</v>
      </c>
      <c r="AQ1941" s="30">
        <f>IF(Riskregister!$E$12="",0,COUNTIF(BM$4:BM$53,"&lt;"&amp;AO1941)*IF(AP1941&lt;0.5,Riskregister!$K$12+(Riskregister!$L$12-Riskregister!$K$12)*SQRT(AP1941/2),Riskregister!$L$12-(Riskregister!$L$12-Riskregister!$K$12)*SQRT((1-AP1941)/2)))</f>
        <v>0</v>
      </c>
      <c r="AR1941" s="30">
        <f t="shared" ca="1" si="1190"/>
        <v>0.97576820456919344</v>
      </c>
      <c r="AS1941" s="30">
        <f t="shared" ca="1" si="1190"/>
        <v>0.71334986873232875</v>
      </c>
      <c r="AT1941" s="30">
        <f>IF(Riskregister!$E$13="",0,COUNTIF(BN$4:BN$53,"&lt;"&amp;AR1941)*IF(AS1941&lt;0.5,Riskregister!$K$13+(Riskregister!$L$13-Riskregister!$K$13)*SQRT(AS1941/2),Riskregister!$L$13-(Riskregister!$L$13-Riskregister!$K$13)*SQRT((1-AS1941)/2)))</f>
        <v>0</v>
      </c>
      <c r="AU1941" s="30">
        <f t="shared" ca="1" si="1191"/>
        <v>0.14087950072778932</v>
      </c>
      <c r="AV1941" s="30">
        <f t="shared" ca="1" si="1191"/>
        <v>0.85971318858197976</v>
      </c>
      <c r="AW1941" s="30">
        <f>IF(Riskregister!$E$14="",0,COUNTIF(BO$4:BO$53,"&lt;"&amp;AU1941)*IF(AV1941&lt;0.5,Riskregister!$K$14+(Riskregister!$L$14-Riskregister!$K$14)*SQRT(AV1941/2),Riskregister!$L$14-(Riskregister!$L$14-Riskregister!$K$14)*SQRT((1-AV1941)/2)))</f>
        <v>0</v>
      </c>
      <c r="AX1941" s="30">
        <f t="shared" ca="1" si="1192"/>
        <v>0.95402064501122696</v>
      </c>
      <c r="AY1941" s="30">
        <f t="shared" ca="1" si="1192"/>
        <v>0.59521354749080979</v>
      </c>
      <c r="AZ1941" s="30">
        <f>IF(Riskregister!$E$15="",0,COUNTIF(BP$4:BP$53,"&lt;"&amp;AX1941)*IF(AY1941&lt;0.5,Riskregister!$K$15+(Riskregister!$L$15-Riskregister!$K$15)*SQRT(AY1941/2),Riskregister!$L$15-(Riskregister!$L$15-Riskregister!$K$15)*SQRT((1-AY1941)/2)))</f>
        <v>0</v>
      </c>
      <c r="BA1941" s="30">
        <f t="shared" ca="1" si="1193"/>
        <v>0.72583900573317817</v>
      </c>
      <c r="BB1941" s="30">
        <f t="shared" ca="1" si="1193"/>
        <v>0.57019697187263785</v>
      </c>
      <c r="BC1941" s="30">
        <f>IF(Riskregister!$E$16="",0,COUNTIF(BQ$4:BQ$53,"&lt;"&amp;BA1941)*IF(BB1941&lt;0.5,Riskregister!$K$16+(Riskregister!$L$16-Riskregister!$K$16)*SQRT(BB1941/2),Riskregister!$L$16-(Riskregister!$L$16-Riskregister!$K$16)*SQRT((1-BB1941)/2)))</f>
        <v>0</v>
      </c>
      <c r="BD1941" s="30">
        <f t="shared" ca="1" si="1194"/>
        <v>11808355.606835574</v>
      </c>
    </row>
    <row r="1942" spans="20:56" x14ac:dyDescent="0.35">
      <c r="T1942" s="30">
        <f t="shared" ca="1" si="1182"/>
        <v>0.16640829425128334</v>
      </c>
      <c r="U1942" s="30">
        <f t="shared" ca="1" si="1182"/>
        <v>0.74744334878520091</v>
      </c>
      <c r="V1942" s="30">
        <f ca="1">IF(Riskregister!$E$5="",0,COUNTIF(BF$4:BF$53,"&lt;"&amp;T1942)*IF(U1942&lt;0.5,Riskregister!$K$5+(Riskregister!$L$5-Riskregister!$K$5)*SQRT(U1942/2),Riskregister!$L$5-(Riskregister!$L$5-Riskregister!$K$5)*SQRT((1-U1942)/2)))</f>
        <v>880179.04424194829</v>
      </c>
      <c r="W1942" s="30">
        <f t="shared" ca="1" si="1183"/>
        <v>0.26047038659147026</v>
      </c>
      <c r="X1942" s="30">
        <f t="shared" ca="1" si="1183"/>
        <v>0.12303446627805537</v>
      </c>
      <c r="Y1942" s="30">
        <f ca="1">IF(Riskregister!$E$6="",0,COUNTIF(BG$4:BG$53,"&lt;"&amp;W1942)*IF(X1942&lt;0.5,Riskregister!$K$6+(Riskregister!$L$6-Riskregister!$K$6)*SQRT(X1942/2),Riskregister!$L$6-(Riskregister!$L$6-Riskregister!$K$6)*SQRT((1-X1942)/2)))</f>
        <v>646448.02090551332</v>
      </c>
      <c r="Z1942" s="30">
        <f t="shared" ca="1" si="1184"/>
        <v>0.84918849282223163</v>
      </c>
      <c r="AA1942" s="30">
        <f t="shared" ca="1" si="1184"/>
        <v>0.76845782058700307</v>
      </c>
      <c r="AB1942" s="30">
        <f ca="1">IF(Riskregister!$E$7="",0,COUNTIF(BH$4:BH$53,"&lt;"&amp;Z1942)*IF(AA1942&lt;0.5,Riskregister!$K$7+(Riskregister!$L$7-Riskregister!$K$7)*SQRT(AA1942/2),Riskregister!$L$7-(Riskregister!$L$7-Riskregister!$K$7)*SQRT((1-AA1942)/2)))</f>
        <v>2528207.7451237431</v>
      </c>
      <c r="AC1942" s="30">
        <f t="shared" ca="1" si="1185"/>
        <v>0.35819059099733364</v>
      </c>
      <c r="AD1942" s="30">
        <f t="shared" ca="1" si="1185"/>
        <v>0.99080328078469371</v>
      </c>
      <c r="AE1942" s="30">
        <f ca="1">IF(Riskregister!$E$8="",0,COUNTIF(BI$4:BI$53,"&lt;"&amp;AC1942)*IF(AD1942&lt;0.5,Riskregister!$K$8+(Riskregister!$L$8-Riskregister!$K$8)*SQRT(AD1942/2),Riskregister!$L$8-(Riskregister!$L$8-Riskregister!$K$8)*SQRT((1-AD1942)/2)))</f>
        <v>9362574.6671709456</v>
      </c>
      <c r="AF1942" s="30">
        <f t="shared" ca="1" si="1186"/>
        <v>0.88388863965025133</v>
      </c>
      <c r="AG1942" s="30">
        <f t="shared" ca="1" si="1186"/>
        <v>0.93805131512340001</v>
      </c>
      <c r="AH1942" s="30">
        <f>IF(Riskregister!$E$9="",0,COUNTIF(BJ$4:BJ$53,"&lt;"&amp;AF1942)*IF(AG1942&lt;0.5,Riskregister!$K$9+(Riskregister!$L$9-Riskregister!$K$9)*SQRT(AG1942/2),Riskregister!$L$9-(Riskregister!$L$9-Riskregister!$K$9)*SQRT((1-AG1942)/2)))</f>
        <v>0</v>
      </c>
      <c r="AI1942" s="30">
        <f t="shared" ca="1" si="1187"/>
        <v>0.79917236400806702</v>
      </c>
      <c r="AJ1942" s="30">
        <f t="shared" ca="1" si="1187"/>
        <v>7.8724418916520933E-2</v>
      </c>
      <c r="AK1942" s="30">
        <f>IF(Riskregister!$E$10="",0,COUNTIF(BK$4:BK$53,"&lt;"&amp;AI1942)*IF(AJ1942&lt;0.5,Riskregister!$K$10+(Riskregister!$L$10-Riskregister!$K$10)*SQRT(AJ1942/2),Riskregister!$L$10-(Riskregister!$L$10-Riskregister!$K$10)*SQRT((1-AJ1942)/2)))</f>
        <v>0</v>
      </c>
      <c r="AL1942" s="30">
        <f t="shared" ca="1" si="1188"/>
        <v>0.25634140244657044</v>
      </c>
      <c r="AM1942" s="30">
        <f t="shared" ca="1" si="1188"/>
        <v>0.97492018857022178</v>
      </c>
      <c r="AN1942" s="30">
        <f>IF(Riskregister!$E$11="",0,COUNTIF(BL$4:BL$53,"&lt;"&amp;AL1942)*IF(AM1942&lt;0.5,Riskregister!$K$11+(Riskregister!$L$11-Riskregister!$K$11)*SQRT(AM1942/2),Riskregister!$L$11-(Riskregister!$L$11-Riskregister!$K$11)*SQRT((1-AM1942)/2)))</f>
        <v>0</v>
      </c>
      <c r="AO1942" s="30">
        <f t="shared" ca="1" si="1189"/>
        <v>0.23229093457080896</v>
      </c>
      <c r="AP1942" s="30">
        <f t="shared" ca="1" si="1189"/>
        <v>0.36998285663744535</v>
      </c>
      <c r="AQ1942" s="30">
        <f>IF(Riskregister!$E$12="",0,COUNTIF(BM$4:BM$53,"&lt;"&amp;AO1942)*IF(AP1942&lt;0.5,Riskregister!$K$12+(Riskregister!$L$12-Riskregister!$K$12)*SQRT(AP1942/2),Riskregister!$L$12-(Riskregister!$L$12-Riskregister!$K$12)*SQRT((1-AP1942)/2)))</f>
        <v>0</v>
      </c>
      <c r="AR1942" s="30">
        <f t="shared" ca="1" si="1190"/>
        <v>0.17055231068389387</v>
      </c>
      <c r="AS1942" s="30">
        <f t="shared" ca="1" si="1190"/>
        <v>0.43629240411960246</v>
      </c>
      <c r="AT1942" s="30">
        <f>IF(Riskregister!$E$13="",0,COUNTIF(BN$4:BN$53,"&lt;"&amp;AR1942)*IF(AS1942&lt;0.5,Riskregister!$K$13+(Riskregister!$L$13-Riskregister!$K$13)*SQRT(AS1942/2),Riskregister!$L$13-(Riskregister!$L$13-Riskregister!$K$13)*SQRT((1-AS1942)/2)))</f>
        <v>0</v>
      </c>
      <c r="AU1942" s="30">
        <f t="shared" ca="1" si="1191"/>
        <v>0.80012702690455018</v>
      </c>
      <c r="AV1942" s="30">
        <f t="shared" ca="1" si="1191"/>
        <v>0.95491650997882116</v>
      </c>
      <c r="AW1942" s="30">
        <f>IF(Riskregister!$E$14="",0,COUNTIF(BO$4:BO$53,"&lt;"&amp;AU1942)*IF(AV1942&lt;0.5,Riskregister!$K$14+(Riskregister!$L$14-Riskregister!$K$14)*SQRT(AV1942/2),Riskregister!$L$14-(Riskregister!$L$14-Riskregister!$K$14)*SQRT((1-AV1942)/2)))</f>
        <v>0</v>
      </c>
      <c r="AX1942" s="30">
        <f t="shared" ca="1" si="1192"/>
        <v>0.24087302639452068</v>
      </c>
      <c r="AY1942" s="30">
        <f t="shared" ca="1" si="1192"/>
        <v>0.426997216193302</v>
      </c>
      <c r="AZ1942" s="30">
        <f>IF(Riskregister!$E$15="",0,COUNTIF(BP$4:BP$53,"&lt;"&amp;AX1942)*IF(AY1942&lt;0.5,Riskregister!$K$15+(Riskregister!$L$15-Riskregister!$K$15)*SQRT(AY1942/2),Riskregister!$L$15-(Riskregister!$L$15-Riskregister!$K$15)*SQRT((1-AY1942)/2)))</f>
        <v>0</v>
      </c>
      <c r="BA1942" s="30">
        <f t="shared" ca="1" si="1193"/>
        <v>0.86793072007698868</v>
      </c>
      <c r="BB1942" s="30">
        <f t="shared" ca="1" si="1193"/>
        <v>0.97154230893549021</v>
      </c>
      <c r="BC1942" s="30">
        <f>IF(Riskregister!$E$16="",0,COUNTIF(BQ$4:BQ$53,"&lt;"&amp;BA1942)*IF(BB1942&lt;0.5,Riskregister!$K$16+(Riskregister!$L$16-Riskregister!$K$16)*SQRT(BB1942/2),Riskregister!$L$16-(Riskregister!$L$16-Riskregister!$K$16)*SQRT((1-BB1942)/2)))</f>
        <v>0</v>
      </c>
      <c r="BD1942" s="30">
        <f t="shared" ca="1" si="1194"/>
        <v>13417409.477442149</v>
      </c>
    </row>
    <row r="1943" spans="20:56" x14ac:dyDescent="0.35">
      <c r="T1943" s="30">
        <f t="shared" ca="1" si="1182"/>
        <v>0.91933887451144225</v>
      </c>
      <c r="U1943" s="30">
        <f t="shared" ca="1" si="1182"/>
        <v>0.78459226896755718</v>
      </c>
      <c r="V1943" s="30">
        <f ca="1">IF(Riskregister!$E$5="",0,COUNTIF(BF$4:BF$53,"&lt;"&amp;T1943)*IF(U1943&lt;0.5,Riskregister!$K$5+(Riskregister!$L$5-Riskregister!$K$5)*SQRT(U1943/2),Riskregister!$L$5-(Riskregister!$L$5-Riskregister!$K$5)*SQRT((1-U1943)/2)))</f>
        <v>2713906.7884171247</v>
      </c>
      <c r="W1943" s="30">
        <f t="shared" ca="1" si="1183"/>
        <v>4.5247052659495468E-2</v>
      </c>
      <c r="X1943" s="30">
        <f t="shared" ca="1" si="1183"/>
        <v>0.54606816688757442</v>
      </c>
      <c r="Y1943" s="30">
        <f ca="1">IF(Riskregister!$E$6="",0,COUNTIF(BG$4:BG$53,"&lt;"&amp;W1943)*IF(X1943&lt;0.5,Riskregister!$K$6+(Riskregister!$L$6-Riskregister!$K$6)*SQRT(X1943/2),Riskregister!$L$6-(Riskregister!$L$6-Riskregister!$K$6)*SQRT((1-X1943)/2)))</f>
        <v>0</v>
      </c>
      <c r="Z1943" s="30">
        <f t="shared" ca="1" si="1184"/>
        <v>0.92729590217673385</v>
      </c>
      <c r="AA1943" s="30">
        <f t="shared" ca="1" si="1184"/>
        <v>0.42547761498927605</v>
      </c>
      <c r="AB1943" s="30">
        <f ca="1">IF(Riskregister!$E$7="",0,COUNTIF(BH$4:BH$53,"&lt;"&amp;Z1943)*IF(AA1943&lt;0.5,Riskregister!$K$7+(Riskregister!$L$7-Riskregister!$K$7)*SQRT(AA1943/2),Riskregister!$L$7-(Riskregister!$L$7-Riskregister!$K$7)*SQRT((1-AA1943)/2)))</f>
        <v>2114326.6063003843</v>
      </c>
      <c r="AC1943" s="30">
        <f t="shared" ca="1" si="1185"/>
        <v>0.78403450011976272</v>
      </c>
      <c r="AD1943" s="30">
        <f t="shared" ca="1" si="1185"/>
        <v>0.99595156375537019</v>
      </c>
      <c r="AE1943" s="30">
        <f ca="1">IF(Riskregister!$E$8="",0,COUNTIF(BI$4:BI$53,"&lt;"&amp;AC1943)*IF(AD1943&lt;0.5,Riskregister!$K$8+(Riskregister!$L$8-Riskregister!$K$8)*SQRT(AD1943/2),Riskregister!$L$8-(Riskregister!$L$8-Riskregister!$K$8)*SQRT((1-AD1943)/2)))</f>
        <v>19154163.34132944</v>
      </c>
      <c r="AF1943" s="30">
        <f t="shared" ca="1" si="1186"/>
        <v>4.6903677077779093E-2</v>
      </c>
      <c r="AG1943" s="30">
        <f t="shared" ca="1" si="1186"/>
        <v>0.42769294039418237</v>
      </c>
      <c r="AH1943" s="30">
        <f>IF(Riskregister!$E$9="",0,COUNTIF(BJ$4:BJ$53,"&lt;"&amp;AF1943)*IF(AG1943&lt;0.5,Riskregister!$K$9+(Riskregister!$L$9-Riskregister!$K$9)*SQRT(AG1943/2),Riskregister!$L$9-(Riskregister!$L$9-Riskregister!$K$9)*SQRT((1-AG1943)/2)))</f>
        <v>0</v>
      </c>
      <c r="AI1943" s="30">
        <f t="shared" ca="1" si="1187"/>
        <v>0.58487413096384167</v>
      </c>
      <c r="AJ1943" s="30">
        <f t="shared" ca="1" si="1187"/>
        <v>0.71823682058050009</v>
      </c>
      <c r="AK1943" s="30">
        <f>IF(Riskregister!$E$10="",0,COUNTIF(BK$4:BK$53,"&lt;"&amp;AI1943)*IF(AJ1943&lt;0.5,Riskregister!$K$10+(Riskregister!$L$10-Riskregister!$K$10)*SQRT(AJ1943/2),Riskregister!$L$10-(Riskregister!$L$10-Riskregister!$K$10)*SQRT((1-AJ1943)/2)))</f>
        <v>0</v>
      </c>
      <c r="AL1943" s="30">
        <f t="shared" ca="1" si="1188"/>
        <v>0.89186203079857174</v>
      </c>
      <c r="AM1943" s="30">
        <f t="shared" ca="1" si="1188"/>
        <v>0.43089002956624145</v>
      </c>
      <c r="AN1943" s="30">
        <f>IF(Riskregister!$E$11="",0,COUNTIF(BL$4:BL$53,"&lt;"&amp;AL1943)*IF(AM1943&lt;0.5,Riskregister!$K$11+(Riskregister!$L$11-Riskregister!$K$11)*SQRT(AM1943/2),Riskregister!$L$11-(Riskregister!$L$11-Riskregister!$K$11)*SQRT((1-AM1943)/2)))</f>
        <v>0</v>
      </c>
      <c r="AO1943" s="30">
        <f t="shared" ca="1" si="1189"/>
        <v>0.90851848498940402</v>
      </c>
      <c r="AP1943" s="30">
        <f t="shared" ca="1" si="1189"/>
        <v>0.20008088080337061</v>
      </c>
      <c r="AQ1943" s="30">
        <f>IF(Riskregister!$E$12="",0,COUNTIF(BM$4:BM$53,"&lt;"&amp;AO1943)*IF(AP1943&lt;0.5,Riskregister!$K$12+(Riskregister!$L$12-Riskregister!$K$12)*SQRT(AP1943/2),Riskregister!$L$12-(Riskregister!$L$12-Riskregister!$K$12)*SQRT((1-AP1943)/2)))</f>
        <v>0</v>
      </c>
      <c r="AR1943" s="30">
        <f t="shared" ca="1" si="1190"/>
        <v>0.54552200040825305</v>
      </c>
      <c r="AS1943" s="30">
        <f t="shared" ca="1" si="1190"/>
        <v>0.77804692634428929</v>
      </c>
      <c r="AT1943" s="30">
        <f>IF(Riskregister!$E$13="",0,COUNTIF(BN$4:BN$53,"&lt;"&amp;AR1943)*IF(AS1943&lt;0.5,Riskregister!$K$13+(Riskregister!$L$13-Riskregister!$K$13)*SQRT(AS1943/2),Riskregister!$L$13-(Riskregister!$L$13-Riskregister!$K$13)*SQRT((1-AS1943)/2)))</f>
        <v>0</v>
      </c>
      <c r="AU1943" s="30">
        <f t="shared" ca="1" si="1191"/>
        <v>0.63816526899821047</v>
      </c>
      <c r="AV1943" s="30">
        <f t="shared" ca="1" si="1191"/>
        <v>0.59329304051420373</v>
      </c>
      <c r="AW1943" s="30">
        <f>IF(Riskregister!$E$14="",0,COUNTIF(BO$4:BO$53,"&lt;"&amp;AU1943)*IF(AV1943&lt;0.5,Riskregister!$K$14+(Riskregister!$L$14-Riskregister!$K$14)*SQRT(AV1943/2),Riskregister!$L$14-(Riskregister!$L$14-Riskregister!$K$14)*SQRT((1-AV1943)/2)))</f>
        <v>0</v>
      </c>
      <c r="AX1943" s="30">
        <f t="shared" ca="1" si="1192"/>
        <v>0.82501887140369923</v>
      </c>
      <c r="AY1943" s="30">
        <f t="shared" ca="1" si="1192"/>
        <v>0.6122033007643658</v>
      </c>
      <c r="AZ1943" s="30">
        <f>IF(Riskregister!$E$15="",0,COUNTIF(BP$4:BP$53,"&lt;"&amp;AX1943)*IF(AY1943&lt;0.5,Riskregister!$K$15+(Riskregister!$L$15-Riskregister!$K$15)*SQRT(AY1943/2),Riskregister!$L$15-(Riskregister!$L$15-Riskregister!$K$15)*SQRT((1-AY1943)/2)))</f>
        <v>0</v>
      </c>
      <c r="BA1943" s="30">
        <f t="shared" ca="1" si="1193"/>
        <v>0.48142678210223611</v>
      </c>
      <c r="BB1943" s="30">
        <f t="shared" ca="1" si="1193"/>
        <v>0.94052052211069337</v>
      </c>
      <c r="BC1943" s="30">
        <f>IF(Riskregister!$E$16="",0,COUNTIF(BQ$4:BQ$53,"&lt;"&amp;BA1943)*IF(BB1943&lt;0.5,Riskregister!$K$16+(Riskregister!$L$16-Riskregister!$K$16)*SQRT(BB1943/2),Riskregister!$L$16-(Riskregister!$L$16-Riskregister!$K$16)*SQRT((1-BB1943)/2)))</f>
        <v>0</v>
      </c>
      <c r="BD1943" s="30">
        <f t="shared" ca="1" si="1194"/>
        <v>23982396.736046948</v>
      </c>
    </row>
    <row r="1944" spans="20:56" x14ac:dyDescent="0.35">
      <c r="T1944" s="30">
        <f t="shared" ref="T1944:U1963" ca="1" si="1195">RAND()</f>
        <v>0.24907602322467004</v>
      </c>
      <c r="U1944" s="30">
        <f t="shared" ca="1" si="1195"/>
        <v>0.11165618261690968</v>
      </c>
      <c r="V1944" s="30">
        <f ca="1">IF(Riskregister!$E$5="",0,COUNTIF(BF$4:BF$53,"&lt;"&amp;T1944)*IF(U1944&lt;0.5,Riskregister!$K$5+(Riskregister!$L$5-Riskregister!$K$5)*SQRT(U1944/2),Riskregister!$L$5-(Riskregister!$L$5-Riskregister!$K$5)*SQRT((1-U1944)/2)))</f>
        <v>512651.71986101696</v>
      </c>
      <c r="W1944" s="30">
        <f t="shared" ref="W1944:X1963" ca="1" si="1196">RAND()</f>
        <v>0.60585430044823652</v>
      </c>
      <c r="X1944" s="30">
        <f t="shared" ca="1" si="1196"/>
        <v>0.67843125875322507</v>
      </c>
      <c r="Y1944" s="30">
        <f ca="1">IF(Riskregister!$E$6="",0,COUNTIF(BG$4:BG$53,"&lt;"&amp;W1944)*IF(X1944&lt;0.5,Riskregister!$K$6+(Riskregister!$L$6-Riskregister!$K$6)*SQRT(X1944/2),Riskregister!$L$6-(Riskregister!$L$6-Riskregister!$K$6)*SQRT((1-X1944)/2)))</f>
        <v>2556474.6475107889</v>
      </c>
      <c r="Z1944" s="30">
        <f t="shared" ref="Z1944:AA1963" ca="1" si="1197">RAND()</f>
        <v>0.14809183082695732</v>
      </c>
      <c r="AA1944" s="30">
        <f t="shared" ca="1" si="1197"/>
        <v>0.61953580419052356</v>
      </c>
      <c r="AB1944" s="30">
        <f ca="1">IF(Riskregister!$E$7="",0,COUNTIF(BH$4:BH$53,"&lt;"&amp;Z1944)*IF(AA1944&lt;0.5,Riskregister!$K$7+(Riskregister!$L$7-Riskregister!$K$7)*SQRT(AA1944/2),Riskregister!$L$7-(Riskregister!$L$7-Riskregister!$K$7)*SQRT((1-AA1944)/2)))</f>
        <v>989381.53328507429</v>
      </c>
      <c r="AC1944" s="30">
        <f t="shared" ref="AC1944:AD1963" ca="1" si="1198">RAND()</f>
        <v>0.46454622673857515</v>
      </c>
      <c r="AD1944" s="30">
        <f t="shared" ca="1" si="1198"/>
        <v>9.7768466927031894E-2</v>
      </c>
      <c r="AE1944" s="30">
        <f ca="1">IF(Riskregister!$E$8="",0,COUNTIF(BI$4:BI$53,"&lt;"&amp;AC1944)*IF(AD1944&lt;0.5,Riskregister!$K$8+(Riskregister!$L$8-Riskregister!$K$8)*SQRT(AD1944/2),Riskregister!$L$8-(Riskregister!$L$8-Riskregister!$K$8)*SQRT((1-AD1944)/2)))</f>
        <v>2678319.2413188759</v>
      </c>
      <c r="AF1944" s="30">
        <f t="shared" ref="AF1944:AG1963" ca="1" si="1199">RAND()</f>
        <v>0.66325540873638966</v>
      </c>
      <c r="AG1944" s="30">
        <f t="shared" ca="1" si="1199"/>
        <v>5.9100069136032274E-2</v>
      </c>
      <c r="AH1944" s="30">
        <f>IF(Riskregister!$E$9="",0,COUNTIF(BJ$4:BJ$53,"&lt;"&amp;AF1944)*IF(AG1944&lt;0.5,Riskregister!$K$9+(Riskregister!$L$9-Riskregister!$K$9)*SQRT(AG1944/2),Riskregister!$L$9-(Riskregister!$L$9-Riskregister!$K$9)*SQRT((1-AG1944)/2)))</f>
        <v>0</v>
      </c>
      <c r="AI1944" s="30">
        <f t="shared" ref="AI1944:AJ1963" ca="1" si="1200">RAND()</f>
        <v>0.46117422231901095</v>
      </c>
      <c r="AJ1944" s="30">
        <f t="shared" ca="1" si="1200"/>
        <v>8.1437197242571147E-2</v>
      </c>
      <c r="AK1944" s="30">
        <f>IF(Riskregister!$E$10="",0,COUNTIF(BK$4:BK$53,"&lt;"&amp;AI1944)*IF(AJ1944&lt;0.5,Riskregister!$K$10+(Riskregister!$L$10-Riskregister!$K$10)*SQRT(AJ1944/2),Riskregister!$L$10-(Riskregister!$L$10-Riskregister!$K$10)*SQRT((1-AJ1944)/2)))</f>
        <v>0</v>
      </c>
      <c r="AL1944" s="30">
        <f t="shared" ref="AL1944:AM1963" ca="1" si="1201">RAND()</f>
        <v>0.25684191874256701</v>
      </c>
      <c r="AM1944" s="30">
        <f t="shared" ca="1" si="1201"/>
        <v>0.43183054965402479</v>
      </c>
      <c r="AN1944" s="30">
        <f>IF(Riskregister!$E$11="",0,COUNTIF(BL$4:BL$53,"&lt;"&amp;AL1944)*IF(AM1944&lt;0.5,Riskregister!$K$11+(Riskregister!$L$11-Riskregister!$K$11)*SQRT(AM1944/2),Riskregister!$L$11-(Riskregister!$L$11-Riskregister!$K$11)*SQRT((1-AM1944)/2)))</f>
        <v>0</v>
      </c>
      <c r="AO1944" s="30">
        <f t="shared" ref="AO1944:AP1963" ca="1" si="1202">RAND()</f>
        <v>0.65787844498378822</v>
      </c>
      <c r="AP1944" s="30">
        <f t="shared" ca="1" si="1202"/>
        <v>0.82422386058798702</v>
      </c>
      <c r="AQ1944" s="30">
        <f>IF(Riskregister!$E$12="",0,COUNTIF(BM$4:BM$53,"&lt;"&amp;AO1944)*IF(AP1944&lt;0.5,Riskregister!$K$12+(Riskregister!$L$12-Riskregister!$K$12)*SQRT(AP1944/2),Riskregister!$L$12-(Riskregister!$L$12-Riskregister!$K$12)*SQRT((1-AP1944)/2)))</f>
        <v>0</v>
      </c>
      <c r="AR1944" s="30">
        <f t="shared" ref="AR1944:AS1963" ca="1" si="1203">RAND()</f>
        <v>0.11747867046832883</v>
      </c>
      <c r="AS1944" s="30">
        <f t="shared" ca="1" si="1203"/>
        <v>5.9856034393515389E-2</v>
      </c>
      <c r="AT1944" s="30">
        <f>IF(Riskregister!$E$13="",0,COUNTIF(BN$4:BN$53,"&lt;"&amp;AR1944)*IF(AS1944&lt;0.5,Riskregister!$K$13+(Riskregister!$L$13-Riskregister!$K$13)*SQRT(AS1944/2),Riskregister!$L$13-(Riskregister!$L$13-Riskregister!$K$13)*SQRT((1-AS1944)/2)))</f>
        <v>0</v>
      </c>
      <c r="AU1944" s="30">
        <f t="shared" ref="AU1944:AV1963" ca="1" si="1204">RAND()</f>
        <v>9.4142585123391243E-2</v>
      </c>
      <c r="AV1944" s="30">
        <f t="shared" ca="1" si="1204"/>
        <v>0.45978773408146068</v>
      </c>
      <c r="AW1944" s="30">
        <f>IF(Riskregister!$E$14="",0,COUNTIF(BO$4:BO$53,"&lt;"&amp;AU1944)*IF(AV1944&lt;0.5,Riskregister!$K$14+(Riskregister!$L$14-Riskregister!$K$14)*SQRT(AV1944/2),Riskregister!$L$14-(Riskregister!$L$14-Riskregister!$K$14)*SQRT((1-AV1944)/2)))</f>
        <v>0</v>
      </c>
      <c r="AX1944" s="30">
        <f t="shared" ref="AX1944:AY1963" ca="1" si="1205">RAND()</f>
        <v>0.87558334014451311</v>
      </c>
      <c r="AY1944" s="30">
        <f t="shared" ca="1" si="1205"/>
        <v>0.48176196966415585</v>
      </c>
      <c r="AZ1944" s="30">
        <f>IF(Riskregister!$E$15="",0,COUNTIF(BP$4:BP$53,"&lt;"&amp;AX1944)*IF(AY1944&lt;0.5,Riskregister!$K$15+(Riskregister!$L$15-Riskregister!$K$15)*SQRT(AY1944/2),Riskregister!$L$15-(Riskregister!$L$15-Riskregister!$K$15)*SQRT((1-AY1944)/2)))</f>
        <v>0</v>
      </c>
      <c r="BA1944" s="30">
        <f t="shared" ref="BA1944:BB1963" ca="1" si="1206">RAND()</f>
        <v>0.40112698443464689</v>
      </c>
      <c r="BB1944" s="30">
        <f t="shared" ca="1" si="1206"/>
        <v>0.86516918305125012</v>
      </c>
      <c r="BC1944" s="30">
        <f>IF(Riskregister!$E$16="",0,COUNTIF(BQ$4:BQ$53,"&lt;"&amp;BA1944)*IF(BB1944&lt;0.5,Riskregister!$K$16+(Riskregister!$L$16-Riskregister!$K$16)*SQRT(BB1944/2),Riskregister!$L$16-(Riskregister!$L$16-Riskregister!$K$16)*SQRT((1-BB1944)/2)))</f>
        <v>0</v>
      </c>
      <c r="BD1944" s="30">
        <f t="shared" ca="1" si="1194"/>
        <v>6736827.1419757567</v>
      </c>
    </row>
    <row r="1945" spans="20:56" x14ac:dyDescent="0.35">
      <c r="T1945" s="30">
        <f t="shared" ca="1" si="1195"/>
        <v>5.6395717918108601E-2</v>
      </c>
      <c r="U1945" s="30">
        <f t="shared" ca="1" si="1195"/>
        <v>0.76757643312890922</v>
      </c>
      <c r="V1945" s="30">
        <f ca="1">IF(Riskregister!$E$5="",0,COUNTIF(BF$4:BF$53,"&lt;"&amp;T1945)*IF(U1945&lt;0.5,Riskregister!$K$5+(Riskregister!$L$5-Riskregister!$K$5)*SQRT(U1945/2),Riskregister!$L$5-(Riskregister!$L$5-Riskregister!$K$5)*SQRT((1-U1945)/2)))</f>
        <v>446595.67755210435</v>
      </c>
      <c r="W1945" s="30">
        <f t="shared" ca="1" si="1196"/>
        <v>0.50472209241027699</v>
      </c>
      <c r="X1945" s="30">
        <f t="shared" ca="1" si="1196"/>
        <v>0.47923917488126</v>
      </c>
      <c r="Y1945" s="30">
        <f ca="1">IF(Riskregister!$E$6="",0,COUNTIF(BG$4:BG$53,"&lt;"&amp;W1945)*IF(X1945&lt;0.5,Riskregister!$K$6+(Riskregister!$L$6-Riskregister!$K$6)*SQRT(X1945/2),Riskregister!$L$6-(Riskregister!$L$6-Riskregister!$K$6)*SQRT((1-X1945)/2)))</f>
        <v>2162234.3355043801</v>
      </c>
      <c r="Z1945" s="30">
        <f t="shared" ca="1" si="1197"/>
        <v>0.50247337465842168</v>
      </c>
      <c r="AA1945" s="30">
        <f t="shared" ca="1" si="1197"/>
        <v>8.6378605022102706E-2</v>
      </c>
      <c r="AB1945" s="30">
        <f ca="1">IF(Riskregister!$E$7="",0,COUNTIF(BH$4:BH$53,"&lt;"&amp;Z1945)*IF(AA1945&lt;0.5,Riskregister!$K$7+(Riskregister!$L$7-Riskregister!$K$7)*SQRT(AA1945/2),Riskregister!$L$7-(Riskregister!$L$7-Riskregister!$K$7)*SQRT((1-AA1945)/2)))</f>
        <v>736422.7584278076</v>
      </c>
      <c r="AC1945" s="30">
        <f t="shared" ca="1" si="1198"/>
        <v>0.99011515610889345</v>
      </c>
      <c r="AD1945" s="30">
        <f t="shared" ca="1" si="1198"/>
        <v>0.77717093405551363</v>
      </c>
      <c r="AE1945" s="30">
        <f ca="1">IF(Riskregister!$E$8="",0,COUNTIF(BI$4:BI$53,"&lt;"&amp;AC1945)*IF(AD1945&lt;0.5,Riskregister!$K$8+(Riskregister!$L$8-Riskregister!$K$8)*SQRT(AD1945/2),Riskregister!$L$8-(Riskregister!$L$8-Riskregister!$K$8)*SQRT((1-AD1945)/2)))</f>
        <v>24018369.67320035</v>
      </c>
      <c r="AF1945" s="30">
        <f t="shared" ca="1" si="1199"/>
        <v>0.90877980982004292</v>
      </c>
      <c r="AG1945" s="30">
        <f t="shared" ca="1" si="1199"/>
        <v>0.17745368735314992</v>
      </c>
      <c r="AH1945" s="30">
        <f>IF(Riskregister!$E$9="",0,COUNTIF(BJ$4:BJ$53,"&lt;"&amp;AF1945)*IF(AG1945&lt;0.5,Riskregister!$K$9+(Riskregister!$L$9-Riskregister!$K$9)*SQRT(AG1945/2),Riskregister!$L$9-(Riskregister!$L$9-Riskregister!$K$9)*SQRT((1-AG1945)/2)))</f>
        <v>0</v>
      </c>
      <c r="AI1945" s="30">
        <f t="shared" ca="1" si="1200"/>
        <v>0.87973418875246967</v>
      </c>
      <c r="AJ1945" s="30">
        <f t="shared" ca="1" si="1200"/>
        <v>0.71619426479894721</v>
      </c>
      <c r="AK1945" s="30">
        <f>IF(Riskregister!$E$10="",0,COUNTIF(BK$4:BK$53,"&lt;"&amp;AI1945)*IF(AJ1945&lt;0.5,Riskregister!$K$10+(Riskregister!$L$10-Riskregister!$K$10)*SQRT(AJ1945/2),Riskregister!$L$10-(Riskregister!$L$10-Riskregister!$K$10)*SQRT((1-AJ1945)/2)))</f>
        <v>0</v>
      </c>
      <c r="AL1945" s="30">
        <f t="shared" ca="1" si="1201"/>
        <v>0.95435040957973272</v>
      </c>
      <c r="AM1945" s="30">
        <f t="shared" ca="1" si="1201"/>
        <v>0.61560328700393674</v>
      </c>
      <c r="AN1945" s="30">
        <f>IF(Riskregister!$E$11="",0,COUNTIF(BL$4:BL$53,"&lt;"&amp;AL1945)*IF(AM1945&lt;0.5,Riskregister!$K$11+(Riskregister!$L$11-Riskregister!$K$11)*SQRT(AM1945/2),Riskregister!$L$11-(Riskregister!$L$11-Riskregister!$K$11)*SQRT((1-AM1945)/2)))</f>
        <v>0</v>
      </c>
      <c r="AO1945" s="30">
        <f t="shared" ca="1" si="1202"/>
        <v>1.4992691005693337E-2</v>
      </c>
      <c r="AP1945" s="30">
        <f t="shared" ca="1" si="1202"/>
        <v>0.29152744376134354</v>
      </c>
      <c r="AQ1945" s="30">
        <f>IF(Riskregister!$E$12="",0,COUNTIF(BM$4:BM$53,"&lt;"&amp;AO1945)*IF(AP1945&lt;0.5,Riskregister!$K$12+(Riskregister!$L$12-Riskregister!$K$12)*SQRT(AP1945/2),Riskregister!$L$12-(Riskregister!$L$12-Riskregister!$K$12)*SQRT((1-AP1945)/2)))</f>
        <v>0</v>
      </c>
      <c r="AR1945" s="30">
        <f t="shared" ca="1" si="1203"/>
        <v>0.67477642863579634</v>
      </c>
      <c r="AS1945" s="30">
        <f t="shared" ca="1" si="1203"/>
        <v>0.53268525824631141</v>
      </c>
      <c r="AT1945" s="30">
        <f>IF(Riskregister!$E$13="",0,COUNTIF(BN$4:BN$53,"&lt;"&amp;AR1945)*IF(AS1945&lt;0.5,Riskregister!$K$13+(Riskregister!$L$13-Riskregister!$K$13)*SQRT(AS1945/2),Riskregister!$L$13-(Riskregister!$L$13-Riskregister!$K$13)*SQRT((1-AS1945)/2)))</f>
        <v>0</v>
      </c>
      <c r="AU1945" s="30">
        <f t="shared" ca="1" si="1204"/>
        <v>0.78494100640176279</v>
      </c>
      <c r="AV1945" s="30">
        <f t="shared" ca="1" si="1204"/>
        <v>2.1356206845835057E-4</v>
      </c>
      <c r="AW1945" s="30">
        <f>IF(Riskregister!$E$14="",0,COUNTIF(BO$4:BO$53,"&lt;"&amp;AU1945)*IF(AV1945&lt;0.5,Riskregister!$K$14+(Riskregister!$L$14-Riskregister!$K$14)*SQRT(AV1945/2),Riskregister!$L$14-(Riskregister!$L$14-Riskregister!$K$14)*SQRT((1-AV1945)/2)))</f>
        <v>0</v>
      </c>
      <c r="AX1945" s="30">
        <f t="shared" ca="1" si="1205"/>
        <v>0.88567624886098217</v>
      </c>
      <c r="AY1945" s="30">
        <f t="shared" ca="1" si="1205"/>
        <v>0.45133292464180097</v>
      </c>
      <c r="AZ1945" s="30">
        <f>IF(Riskregister!$E$15="",0,COUNTIF(BP$4:BP$53,"&lt;"&amp;AX1945)*IF(AY1945&lt;0.5,Riskregister!$K$15+(Riskregister!$L$15-Riskregister!$K$15)*SQRT(AY1945/2),Riskregister!$L$15-(Riskregister!$L$15-Riskregister!$K$15)*SQRT((1-AY1945)/2)))</f>
        <v>0</v>
      </c>
      <c r="BA1945" s="30">
        <f t="shared" ca="1" si="1206"/>
        <v>0.63158548572552276</v>
      </c>
      <c r="BB1945" s="30">
        <f t="shared" ca="1" si="1206"/>
        <v>0.23855143565228276</v>
      </c>
      <c r="BC1945" s="30">
        <f>IF(Riskregister!$E$16="",0,COUNTIF(BQ$4:BQ$53,"&lt;"&amp;BA1945)*IF(BB1945&lt;0.5,Riskregister!$K$16+(Riskregister!$L$16-Riskregister!$K$16)*SQRT(BB1945/2),Riskregister!$L$16-(Riskregister!$L$16-Riskregister!$K$16)*SQRT((1-BB1945)/2)))</f>
        <v>0</v>
      </c>
      <c r="BD1945" s="30">
        <f t="shared" ca="1" si="1194"/>
        <v>27363622.444684643</v>
      </c>
    </row>
    <row r="1946" spans="20:56" x14ac:dyDescent="0.35">
      <c r="T1946" s="30">
        <f t="shared" ca="1" si="1195"/>
        <v>0.6074475275231993</v>
      </c>
      <c r="U1946" s="30">
        <f t="shared" ca="1" si="1195"/>
        <v>0.54753176950127447</v>
      </c>
      <c r="V1946" s="30">
        <f ca="1">IF(Riskregister!$E$5="",0,COUNTIF(BF$4:BF$53,"&lt;"&amp;T1946)*IF(U1946&lt;0.5,Riskregister!$K$5+(Riskregister!$L$5-Riskregister!$K$5)*SQRT(U1946/2),Riskregister!$L$5-(Riskregister!$L$5-Riskregister!$K$5)*SQRT((1-U1946)/2)))</f>
        <v>1543846.6647802303</v>
      </c>
      <c r="W1946" s="30">
        <f t="shared" ca="1" si="1196"/>
        <v>0.34041863555030061</v>
      </c>
      <c r="X1946" s="30">
        <f t="shared" ca="1" si="1196"/>
        <v>1.1931629288541856E-4</v>
      </c>
      <c r="Y1946" s="30">
        <f ca="1">IF(Riskregister!$E$6="",0,COUNTIF(BG$4:BG$53,"&lt;"&amp;W1946)*IF(X1946&lt;0.5,Riskregister!$K$6+(Riskregister!$L$6-Riskregister!$K$6)*SQRT(X1946/2),Riskregister!$L$6-(Riskregister!$L$6-Riskregister!$K$6)*SQRT((1-X1946)/2)))</f>
        <v>213902.96351409936</v>
      </c>
      <c r="Z1946" s="30">
        <f t="shared" ca="1" si="1197"/>
        <v>0.68343051555742407</v>
      </c>
      <c r="AA1946" s="30">
        <f t="shared" ca="1" si="1197"/>
        <v>0.57042561572381201</v>
      </c>
      <c r="AB1946" s="30">
        <f ca="1">IF(Riskregister!$E$7="",0,COUNTIF(BH$4:BH$53,"&lt;"&amp;Z1946)*IF(AA1946&lt;0.5,Riskregister!$K$7+(Riskregister!$L$7-Riskregister!$K$7)*SQRT(AA1946/2),Riskregister!$L$7-(Riskregister!$L$7-Riskregister!$K$7)*SQRT((1-AA1946)/2)))</f>
        <v>1664544.0912087737</v>
      </c>
      <c r="AC1946" s="30">
        <f t="shared" ca="1" si="1198"/>
        <v>0.86332632247193153</v>
      </c>
      <c r="AD1946" s="30">
        <f t="shared" ca="1" si="1198"/>
        <v>0.92144324677994172</v>
      </c>
      <c r="AE1946" s="30">
        <f ca="1">IF(Riskregister!$E$8="",0,COUNTIF(BI$4:BI$53,"&lt;"&amp;AC1946)*IF(AD1946&lt;0.5,Riskregister!$K$8+(Riskregister!$L$8-Riskregister!$K$8)*SQRT(AD1946/2),Riskregister!$L$8-(Riskregister!$L$8-Riskregister!$K$8)*SQRT((1-AD1946)/2)))</f>
        <v>20342588.327956334</v>
      </c>
      <c r="AF1946" s="30">
        <f t="shared" ca="1" si="1199"/>
        <v>0.9460022591457482</v>
      </c>
      <c r="AG1946" s="30">
        <f t="shared" ca="1" si="1199"/>
        <v>0.34597720165582424</v>
      </c>
      <c r="AH1946" s="30">
        <f>IF(Riskregister!$E$9="",0,COUNTIF(BJ$4:BJ$53,"&lt;"&amp;AF1946)*IF(AG1946&lt;0.5,Riskregister!$K$9+(Riskregister!$L$9-Riskregister!$K$9)*SQRT(AG1946/2),Riskregister!$L$9-(Riskregister!$L$9-Riskregister!$K$9)*SQRT((1-AG1946)/2)))</f>
        <v>0</v>
      </c>
      <c r="AI1946" s="30">
        <f t="shared" ca="1" si="1200"/>
        <v>0.88548322161943183</v>
      </c>
      <c r="AJ1946" s="30">
        <f t="shared" ca="1" si="1200"/>
        <v>0.76944976760811368</v>
      </c>
      <c r="AK1946" s="30">
        <f>IF(Riskregister!$E$10="",0,COUNTIF(BK$4:BK$53,"&lt;"&amp;AI1946)*IF(AJ1946&lt;0.5,Riskregister!$K$10+(Riskregister!$L$10-Riskregister!$K$10)*SQRT(AJ1946/2),Riskregister!$L$10-(Riskregister!$L$10-Riskregister!$K$10)*SQRT((1-AJ1946)/2)))</f>
        <v>0</v>
      </c>
      <c r="AL1946" s="30">
        <f t="shared" ca="1" si="1201"/>
        <v>0.95849838502562912</v>
      </c>
      <c r="AM1946" s="30">
        <f t="shared" ca="1" si="1201"/>
        <v>0.60153963243131803</v>
      </c>
      <c r="AN1946" s="30">
        <f>IF(Riskregister!$E$11="",0,COUNTIF(BL$4:BL$53,"&lt;"&amp;AL1946)*IF(AM1946&lt;0.5,Riskregister!$K$11+(Riskregister!$L$11-Riskregister!$K$11)*SQRT(AM1946/2),Riskregister!$L$11-(Riskregister!$L$11-Riskregister!$K$11)*SQRT((1-AM1946)/2)))</f>
        <v>0</v>
      </c>
      <c r="AO1946" s="30">
        <f t="shared" ca="1" si="1202"/>
        <v>0.42585027227335015</v>
      </c>
      <c r="AP1946" s="30">
        <f t="shared" ca="1" si="1202"/>
        <v>0.12360402575233398</v>
      </c>
      <c r="AQ1946" s="30">
        <f>IF(Riskregister!$E$12="",0,COUNTIF(BM$4:BM$53,"&lt;"&amp;AO1946)*IF(AP1946&lt;0.5,Riskregister!$K$12+(Riskregister!$L$12-Riskregister!$K$12)*SQRT(AP1946/2),Riskregister!$L$12-(Riskregister!$L$12-Riskregister!$K$12)*SQRT((1-AP1946)/2)))</f>
        <v>0</v>
      </c>
      <c r="AR1946" s="30">
        <f t="shared" ca="1" si="1203"/>
        <v>0.27248842411430407</v>
      </c>
      <c r="AS1946" s="30">
        <f t="shared" ca="1" si="1203"/>
        <v>0.32500684279456482</v>
      </c>
      <c r="AT1946" s="30">
        <f>IF(Riskregister!$E$13="",0,COUNTIF(BN$4:BN$53,"&lt;"&amp;AR1946)*IF(AS1946&lt;0.5,Riskregister!$K$13+(Riskregister!$L$13-Riskregister!$K$13)*SQRT(AS1946/2),Riskregister!$L$13-(Riskregister!$L$13-Riskregister!$K$13)*SQRT((1-AS1946)/2)))</f>
        <v>0</v>
      </c>
      <c r="AU1946" s="30">
        <f t="shared" ca="1" si="1204"/>
        <v>0.98362165667062118</v>
      </c>
      <c r="AV1946" s="30">
        <f t="shared" ca="1" si="1204"/>
        <v>0.54522094245063579</v>
      </c>
      <c r="AW1946" s="30">
        <f>IF(Riskregister!$E$14="",0,COUNTIF(BO$4:BO$53,"&lt;"&amp;AU1946)*IF(AV1946&lt;0.5,Riskregister!$K$14+(Riskregister!$L$14-Riskregister!$K$14)*SQRT(AV1946/2),Riskregister!$L$14-(Riskregister!$L$14-Riskregister!$K$14)*SQRT((1-AV1946)/2)))</f>
        <v>0</v>
      </c>
      <c r="AX1946" s="30">
        <f t="shared" ca="1" si="1205"/>
        <v>0.18888796081040893</v>
      </c>
      <c r="AY1946" s="30">
        <f t="shared" ca="1" si="1205"/>
        <v>0.29492736276348519</v>
      </c>
      <c r="AZ1946" s="30">
        <f>IF(Riskregister!$E$15="",0,COUNTIF(BP$4:BP$53,"&lt;"&amp;AX1946)*IF(AY1946&lt;0.5,Riskregister!$K$15+(Riskregister!$L$15-Riskregister!$K$15)*SQRT(AY1946/2),Riskregister!$L$15-(Riskregister!$L$15-Riskregister!$K$15)*SQRT((1-AY1946)/2)))</f>
        <v>0</v>
      </c>
      <c r="BA1946" s="30">
        <f t="shared" ca="1" si="1206"/>
        <v>0.88274746281206873</v>
      </c>
      <c r="BB1946" s="30">
        <f t="shared" ca="1" si="1206"/>
        <v>0.5975054847132879</v>
      </c>
      <c r="BC1946" s="30">
        <f>IF(Riskregister!$E$16="",0,COUNTIF(BQ$4:BQ$53,"&lt;"&amp;BA1946)*IF(BB1946&lt;0.5,Riskregister!$K$16+(Riskregister!$L$16-Riskregister!$K$16)*SQRT(BB1946/2),Riskregister!$L$16-(Riskregister!$L$16-Riskregister!$K$16)*SQRT((1-BB1946)/2)))</f>
        <v>0</v>
      </c>
      <c r="BD1946" s="30">
        <f t="shared" ca="1" si="1194"/>
        <v>23764882.047459438</v>
      </c>
    </row>
    <row r="1947" spans="20:56" x14ac:dyDescent="0.35">
      <c r="T1947" s="30">
        <f t="shared" ca="1" si="1195"/>
        <v>0.57526693675615448</v>
      </c>
      <c r="U1947" s="30">
        <f t="shared" ca="1" si="1195"/>
        <v>0.26875973325178426</v>
      </c>
      <c r="V1947" s="30">
        <f ca="1">IF(Riskregister!$E$5="",0,COUNTIF(BF$4:BF$53,"&lt;"&amp;T1947)*IF(U1947&lt;0.5,Riskregister!$K$5+(Riskregister!$L$5-Riskregister!$K$5)*SQRT(U1947/2),Riskregister!$L$5-(Riskregister!$L$5-Riskregister!$K$5)*SQRT((1-U1947)/2)))</f>
        <v>1259841.4717702204</v>
      </c>
      <c r="W1947" s="30">
        <f t="shared" ca="1" si="1196"/>
        <v>0.73374271002323288</v>
      </c>
      <c r="X1947" s="30">
        <f t="shared" ca="1" si="1196"/>
        <v>0.13818843641516942</v>
      </c>
      <c r="Y1947" s="30">
        <f ca="1">IF(Riskregister!$E$6="",0,COUNTIF(BG$4:BG$53,"&lt;"&amp;W1947)*IF(X1947&lt;0.5,Riskregister!$K$6+(Riskregister!$L$6-Riskregister!$K$6)*SQRT(X1947/2),Riskregister!$L$6-(Riskregister!$L$6-Riskregister!$K$6)*SQRT((1-X1947)/2)))</f>
        <v>2019432.0705596202</v>
      </c>
      <c r="Z1947" s="30">
        <f t="shared" ca="1" si="1197"/>
        <v>0.71026603259512355</v>
      </c>
      <c r="AA1947" s="30">
        <f t="shared" ca="1" si="1197"/>
        <v>0.30769331313034154</v>
      </c>
      <c r="AB1947" s="30">
        <f ca="1">IF(Riskregister!$E$7="",0,COUNTIF(BH$4:BH$53,"&lt;"&amp;Z1947)*IF(AA1947&lt;0.5,Riskregister!$K$7+(Riskregister!$L$7-Riskregister!$K$7)*SQRT(AA1947/2),Riskregister!$L$7-(Riskregister!$L$7-Riskregister!$K$7)*SQRT((1-AA1947)/2)))</f>
        <v>1498252.1511342188</v>
      </c>
      <c r="AC1947" s="30">
        <f t="shared" ca="1" si="1198"/>
        <v>0.61070570946828384</v>
      </c>
      <c r="AD1947" s="30">
        <f t="shared" ca="1" si="1198"/>
        <v>0.97140484453034259</v>
      </c>
      <c r="AE1947" s="30">
        <f ca="1">IF(Riskregister!$E$8="",0,COUNTIF(BI$4:BI$53,"&lt;"&amp;AC1947)*IF(AD1947&lt;0.5,Riskregister!$K$8+(Riskregister!$L$8-Riskregister!$K$8)*SQRT(AD1947/2),Riskregister!$L$8-(Riskregister!$L$8-Riskregister!$K$8)*SQRT((1-AD1947)/2)))</f>
        <v>13314028.046063254</v>
      </c>
      <c r="AF1947" s="30">
        <f t="shared" ca="1" si="1199"/>
        <v>0.20339269899271195</v>
      </c>
      <c r="AG1947" s="30">
        <f t="shared" ca="1" si="1199"/>
        <v>0.35013192558323059</v>
      </c>
      <c r="AH1947" s="30">
        <f>IF(Riskregister!$E$9="",0,COUNTIF(BJ$4:BJ$53,"&lt;"&amp;AF1947)*IF(AG1947&lt;0.5,Riskregister!$K$9+(Riskregister!$L$9-Riskregister!$K$9)*SQRT(AG1947/2),Riskregister!$L$9-(Riskregister!$L$9-Riskregister!$K$9)*SQRT((1-AG1947)/2)))</f>
        <v>0</v>
      </c>
      <c r="AI1947" s="30">
        <f t="shared" ca="1" si="1200"/>
        <v>0.76595024371692411</v>
      </c>
      <c r="AJ1947" s="30">
        <f t="shared" ca="1" si="1200"/>
        <v>0.46723159020316862</v>
      </c>
      <c r="AK1947" s="30">
        <f>IF(Riskregister!$E$10="",0,COUNTIF(BK$4:BK$53,"&lt;"&amp;AI1947)*IF(AJ1947&lt;0.5,Riskregister!$K$10+(Riskregister!$L$10-Riskregister!$K$10)*SQRT(AJ1947/2),Riskregister!$L$10-(Riskregister!$L$10-Riskregister!$K$10)*SQRT((1-AJ1947)/2)))</f>
        <v>0</v>
      </c>
      <c r="AL1947" s="30">
        <f t="shared" ca="1" si="1201"/>
        <v>7.9769649764752426E-2</v>
      </c>
      <c r="AM1947" s="30">
        <f t="shared" ca="1" si="1201"/>
        <v>0.95368347131552733</v>
      </c>
      <c r="AN1947" s="30">
        <f>IF(Riskregister!$E$11="",0,COUNTIF(BL$4:BL$53,"&lt;"&amp;AL1947)*IF(AM1947&lt;0.5,Riskregister!$K$11+(Riskregister!$L$11-Riskregister!$K$11)*SQRT(AM1947/2),Riskregister!$L$11-(Riskregister!$L$11-Riskregister!$K$11)*SQRT((1-AM1947)/2)))</f>
        <v>0</v>
      </c>
      <c r="AO1947" s="30">
        <f t="shared" ca="1" si="1202"/>
        <v>0.48845947047294458</v>
      </c>
      <c r="AP1947" s="30">
        <f t="shared" ca="1" si="1202"/>
        <v>0.45553353438038491</v>
      </c>
      <c r="AQ1947" s="30">
        <f>IF(Riskregister!$E$12="",0,COUNTIF(BM$4:BM$53,"&lt;"&amp;AO1947)*IF(AP1947&lt;0.5,Riskregister!$K$12+(Riskregister!$L$12-Riskregister!$K$12)*SQRT(AP1947/2),Riskregister!$L$12-(Riskregister!$L$12-Riskregister!$K$12)*SQRT((1-AP1947)/2)))</f>
        <v>0</v>
      </c>
      <c r="AR1947" s="30">
        <f t="shared" ca="1" si="1203"/>
        <v>0.72356202065247932</v>
      </c>
      <c r="AS1947" s="30">
        <f t="shared" ca="1" si="1203"/>
        <v>3.2938416491941958E-2</v>
      </c>
      <c r="AT1947" s="30">
        <f>IF(Riskregister!$E$13="",0,COUNTIF(BN$4:BN$53,"&lt;"&amp;AR1947)*IF(AS1947&lt;0.5,Riskregister!$K$13+(Riskregister!$L$13-Riskregister!$K$13)*SQRT(AS1947/2),Riskregister!$L$13-(Riskregister!$L$13-Riskregister!$K$13)*SQRT((1-AS1947)/2)))</f>
        <v>0</v>
      </c>
      <c r="AU1947" s="30">
        <f t="shared" ca="1" si="1204"/>
        <v>0.21246195798386136</v>
      </c>
      <c r="AV1947" s="30">
        <f t="shared" ca="1" si="1204"/>
        <v>0.58562581252944812</v>
      </c>
      <c r="AW1947" s="30">
        <f>IF(Riskregister!$E$14="",0,COUNTIF(BO$4:BO$53,"&lt;"&amp;AU1947)*IF(AV1947&lt;0.5,Riskregister!$K$14+(Riskregister!$L$14-Riskregister!$K$14)*SQRT(AV1947/2),Riskregister!$L$14-(Riskregister!$L$14-Riskregister!$K$14)*SQRT((1-AV1947)/2)))</f>
        <v>0</v>
      </c>
      <c r="AX1947" s="30">
        <f t="shared" ca="1" si="1205"/>
        <v>0.97453801508066151</v>
      </c>
      <c r="AY1947" s="30">
        <f t="shared" ca="1" si="1205"/>
        <v>0.84683579065964365</v>
      </c>
      <c r="AZ1947" s="30">
        <f>IF(Riskregister!$E$15="",0,COUNTIF(BP$4:BP$53,"&lt;"&amp;AX1947)*IF(AY1947&lt;0.5,Riskregister!$K$15+(Riskregister!$L$15-Riskregister!$K$15)*SQRT(AY1947/2),Riskregister!$L$15-(Riskregister!$L$15-Riskregister!$K$15)*SQRT((1-AY1947)/2)))</f>
        <v>0</v>
      </c>
      <c r="BA1947" s="30">
        <f t="shared" ca="1" si="1206"/>
        <v>0.26865007252977879</v>
      </c>
      <c r="BB1947" s="30">
        <f t="shared" ca="1" si="1206"/>
        <v>7.8742234626670626E-2</v>
      </c>
      <c r="BC1947" s="30">
        <f>IF(Riskregister!$E$16="",0,COUNTIF(BQ$4:BQ$53,"&lt;"&amp;BA1947)*IF(BB1947&lt;0.5,Riskregister!$K$16+(Riskregister!$L$16-Riskregister!$K$16)*SQRT(BB1947/2),Riskregister!$L$16-(Riskregister!$L$16-Riskregister!$K$16)*SQRT((1-BB1947)/2)))</f>
        <v>0</v>
      </c>
      <c r="BD1947" s="30">
        <f t="shared" ca="1" si="1194"/>
        <v>18091553.739527315</v>
      </c>
    </row>
    <row r="1948" spans="20:56" x14ac:dyDescent="0.35">
      <c r="T1948" s="30">
        <f t="shared" ca="1" si="1195"/>
        <v>0.8075381201845776</v>
      </c>
      <c r="U1948" s="30">
        <f t="shared" ca="1" si="1195"/>
        <v>0.40011750546681724</v>
      </c>
      <c r="V1948" s="30">
        <f ca="1">IF(Riskregister!$E$5="",0,COUNTIF(BF$4:BF$53,"&lt;"&amp;T1948)*IF(U1948&lt;0.5,Riskregister!$K$5+(Riskregister!$L$5-Riskregister!$K$5)*SQRT(U1948/2),Riskregister!$L$5-(Riskregister!$L$5-Riskregister!$K$5)*SQRT((1-U1948)/2)))</f>
        <v>1756378.3760161391</v>
      </c>
      <c r="W1948" s="30">
        <f t="shared" ca="1" si="1196"/>
        <v>0.76107962552928032</v>
      </c>
      <c r="X1948" s="30">
        <f t="shared" ca="1" si="1196"/>
        <v>0.74138924518981797</v>
      </c>
      <c r="Y1948" s="30">
        <f ca="1">IF(Riskregister!$E$6="",0,COUNTIF(BG$4:BG$53,"&lt;"&amp;W1948)*IF(X1948&lt;0.5,Riskregister!$K$6+(Riskregister!$L$6-Riskregister!$K$6)*SQRT(X1948/2),Riskregister!$L$6-(Riskregister!$L$6-Riskregister!$K$6)*SQRT((1-X1948)/2)))</f>
        <v>4058210.9267141158</v>
      </c>
      <c r="Z1948" s="30">
        <f t="shared" ca="1" si="1197"/>
        <v>0.318403945613285</v>
      </c>
      <c r="AA1948" s="30">
        <f t="shared" ca="1" si="1197"/>
        <v>0.14160403143488753</v>
      </c>
      <c r="AB1948" s="30">
        <f ca="1">IF(Riskregister!$E$7="",0,COUNTIF(BH$4:BH$53,"&lt;"&amp;Z1948)*IF(AA1948&lt;0.5,Riskregister!$K$7+(Riskregister!$L$7-Riskregister!$K$7)*SQRT(AA1948/2),Riskregister!$L$7-(Riskregister!$L$7-Riskregister!$K$7)*SQRT((1-AA1948)/2)))</f>
        <v>715651.3428893676</v>
      </c>
      <c r="AC1948" s="30">
        <f t="shared" ca="1" si="1198"/>
        <v>0.59362665269506465</v>
      </c>
      <c r="AD1948" s="30">
        <f t="shared" ca="1" si="1198"/>
        <v>0.59561249334295618</v>
      </c>
      <c r="AE1948" s="30">
        <f ca="1">IF(Riskregister!$E$8="",0,COUNTIF(BI$4:BI$53,"&lt;"&amp;AC1948)*IF(AD1948&lt;0.5,Riskregister!$K$8+(Riskregister!$L$8-Riskregister!$K$8)*SQRT(AD1948/2),Riskregister!$L$8-(Riskregister!$L$8-Riskregister!$K$8)*SQRT((1-AD1948)/2)))</f>
        <v>8659799.6798804961</v>
      </c>
      <c r="AF1948" s="30">
        <f t="shared" ca="1" si="1199"/>
        <v>0.16209947103319489</v>
      </c>
      <c r="AG1948" s="30">
        <f t="shared" ca="1" si="1199"/>
        <v>0.45118542532136041</v>
      </c>
      <c r="AH1948" s="30">
        <f>IF(Riskregister!$E$9="",0,COUNTIF(BJ$4:BJ$53,"&lt;"&amp;AF1948)*IF(AG1948&lt;0.5,Riskregister!$K$9+(Riskregister!$L$9-Riskregister!$K$9)*SQRT(AG1948/2),Riskregister!$L$9-(Riskregister!$L$9-Riskregister!$K$9)*SQRT((1-AG1948)/2)))</f>
        <v>0</v>
      </c>
      <c r="AI1948" s="30">
        <f t="shared" ca="1" si="1200"/>
        <v>0.50227512806118257</v>
      </c>
      <c r="AJ1948" s="30">
        <f t="shared" ca="1" si="1200"/>
        <v>0.66178064285622418</v>
      </c>
      <c r="AK1948" s="30">
        <f>IF(Riskregister!$E$10="",0,COUNTIF(BK$4:BK$53,"&lt;"&amp;AI1948)*IF(AJ1948&lt;0.5,Riskregister!$K$10+(Riskregister!$L$10-Riskregister!$K$10)*SQRT(AJ1948/2),Riskregister!$L$10-(Riskregister!$L$10-Riskregister!$K$10)*SQRT((1-AJ1948)/2)))</f>
        <v>0</v>
      </c>
      <c r="AL1948" s="30">
        <f t="shared" ca="1" si="1201"/>
        <v>0.50997266306527589</v>
      </c>
      <c r="AM1948" s="30">
        <f t="shared" ca="1" si="1201"/>
        <v>0.54445637040273487</v>
      </c>
      <c r="AN1948" s="30">
        <f>IF(Riskregister!$E$11="",0,COUNTIF(BL$4:BL$53,"&lt;"&amp;AL1948)*IF(AM1948&lt;0.5,Riskregister!$K$11+(Riskregister!$L$11-Riskregister!$K$11)*SQRT(AM1948/2),Riskregister!$L$11-(Riskregister!$L$11-Riskregister!$K$11)*SQRT((1-AM1948)/2)))</f>
        <v>0</v>
      </c>
      <c r="AO1948" s="30">
        <f t="shared" ca="1" si="1202"/>
        <v>0.65360630488268356</v>
      </c>
      <c r="AP1948" s="30">
        <f t="shared" ca="1" si="1202"/>
        <v>0.27254149671907324</v>
      </c>
      <c r="AQ1948" s="30">
        <f>IF(Riskregister!$E$12="",0,COUNTIF(BM$4:BM$53,"&lt;"&amp;AO1948)*IF(AP1948&lt;0.5,Riskregister!$K$12+(Riskregister!$L$12-Riskregister!$K$12)*SQRT(AP1948/2),Riskregister!$L$12-(Riskregister!$L$12-Riskregister!$K$12)*SQRT((1-AP1948)/2)))</f>
        <v>0</v>
      </c>
      <c r="AR1948" s="30">
        <f t="shared" ca="1" si="1203"/>
        <v>0.71131153392745794</v>
      </c>
      <c r="AS1948" s="30">
        <f t="shared" ca="1" si="1203"/>
        <v>0.55717804097754653</v>
      </c>
      <c r="AT1948" s="30">
        <f>IF(Riskregister!$E$13="",0,COUNTIF(BN$4:BN$53,"&lt;"&amp;AR1948)*IF(AS1948&lt;0.5,Riskregister!$K$13+(Riskregister!$L$13-Riskregister!$K$13)*SQRT(AS1948/2),Riskregister!$L$13-(Riskregister!$L$13-Riskregister!$K$13)*SQRT((1-AS1948)/2)))</f>
        <v>0</v>
      </c>
      <c r="AU1948" s="30">
        <f t="shared" ca="1" si="1204"/>
        <v>0.19983785402108267</v>
      </c>
      <c r="AV1948" s="30">
        <f t="shared" ca="1" si="1204"/>
        <v>0.20989981721679507</v>
      </c>
      <c r="AW1948" s="30">
        <f>IF(Riskregister!$E$14="",0,COUNTIF(BO$4:BO$53,"&lt;"&amp;AU1948)*IF(AV1948&lt;0.5,Riskregister!$K$14+(Riskregister!$L$14-Riskregister!$K$14)*SQRT(AV1948/2),Riskregister!$L$14-(Riskregister!$L$14-Riskregister!$K$14)*SQRT((1-AV1948)/2)))</f>
        <v>0</v>
      </c>
      <c r="AX1948" s="30">
        <f t="shared" ca="1" si="1205"/>
        <v>0.96718476318903601</v>
      </c>
      <c r="AY1948" s="30">
        <f t="shared" ca="1" si="1205"/>
        <v>0.86180722263917919</v>
      </c>
      <c r="AZ1948" s="30">
        <f>IF(Riskregister!$E$15="",0,COUNTIF(BP$4:BP$53,"&lt;"&amp;AX1948)*IF(AY1948&lt;0.5,Riskregister!$K$15+(Riskregister!$L$15-Riskregister!$K$15)*SQRT(AY1948/2),Riskregister!$L$15-(Riskregister!$L$15-Riskregister!$K$15)*SQRT((1-AY1948)/2)))</f>
        <v>0</v>
      </c>
      <c r="BA1948" s="30">
        <f t="shared" ca="1" si="1206"/>
        <v>0.18138914402095418</v>
      </c>
      <c r="BB1948" s="30">
        <f t="shared" ca="1" si="1206"/>
        <v>0.46427872366548351</v>
      </c>
      <c r="BC1948" s="30">
        <f>IF(Riskregister!$E$16="",0,COUNTIF(BQ$4:BQ$53,"&lt;"&amp;BA1948)*IF(BB1948&lt;0.5,Riskregister!$K$16+(Riskregister!$L$16-Riskregister!$K$16)*SQRT(BB1948/2),Riskregister!$L$16-(Riskregister!$L$16-Riskregister!$K$16)*SQRT((1-BB1948)/2)))</f>
        <v>0</v>
      </c>
      <c r="BD1948" s="30">
        <f t="shared" ca="1" si="1194"/>
        <v>15190040.325500119</v>
      </c>
    </row>
    <row r="1949" spans="20:56" x14ac:dyDescent="0.35">
      <c r="T1949" s="30">
        <f t="shared" ca="1" si="1195"/>
        <v>0.88518042864614044</v>
      </c>
      <c r="U1949" s="30">
        <f t="shared" ca="1" si="1195"/>
        <v>0.37796929126898837</v>
      </c>
      <c r="V1949" s="30">
        <f ca="1">IF(Riskregister!$E$5="",0,COUNTIF(BF$4:BF$53,"&lt;"&amp;T1949)*IF(U1949&lt;0.5,Riskregister!$K$5+(Riskregister!$L$5-Riskregister!$K$5)*SQRT(U1949/2),Riskregister!$L$5-(Riskregister!$L$5-Riskregister!$K$5)*SQRT((1-U1949)/2)))</f>
        <v>2073753.8356382323</v>
      </c>
      <c r="W1949" s="30">
        <f t="shared" ca="1" si="1196"/>
        <v>0.3115679767841405</v>
      </c>
      <c r="X1949" s="30">
        <f t="shared" ca="1" si="1196"/>
        <v>0.12437012248187695</v>
      </c>
      <c r="Y1949" s="30">
        <f ca="1">IF(Riskregister!$E$6="",0,COUNTIF(BG$4:BG$53,"&lt;"&amp;W1949)*IF(X1949&lt;0.5,Riskregister!$K$6+(Riskregister!$L$6-Riskregister!$K$6)*SQRT(X1949/2),Riskregister!$L$6-(Riskregister!$L$6-Riskregister!$K$6)*SQRT((1-X1949)/2)))</f>
        <v>648864.78857295169</v>
      </c>
      <c r="Z1949" s="30">
        <f t="shared" ca="1" si="1197"/>
        <v>0.93034933654613383</v>
      </c>
      <c r="AA1949" s="30">
        <f t="shared" ca="1" si="1197"/>
        <v>0.12384156154420667</v>
      </c>
      <c r="AB1949" s="30">
        <f ca="1">IF(Riskregister!$E$7="",0,COUNTIF(BH$4:BH$53,"&lt;"&amp;Z1949)*IF(AA1949&lt;0.5,Riskregister!$K$7+(Riskregister!$L$7-Riskregister!$K$7)*SQRT(AA1949/2),Riskregister!$L$7-(Riskregister!$L$7-Riskregister!$K$7)*SQRT((1-AA1949)/2)))</f>
        <v>1370936.0277645341</v>
      </c>
      <c r="AC1949" s="30">
        <f t="shared" ca="1" si="1198"/>
        <v>0.19488523004474334</v>
      </c>
      <c r="AD1949" s="30">
        <f t="shared" ca="1" si="1198"/>
        <v>0.1664860531601321</v>
      </c>
      <c r="AE1949" s="30">
        <f ca="1">IF(Riskregister!$E$8="",0,COUNTIF(BI$4:BI$53,"&lt;"&amp;AC1949)*IF(AD1949&lt;0.5,Riskregister!$K$8+(Riskregister!$L$8-Riskregister!$K$8)*SQRT(AD1949/2),Riskregister!$L$8-(Riskregister!$L$8-Riskregister!$K$8)*SQRT((1-AD1949)/2)))</f>
        <v>1656037.7786601887</v>
      </c>
      <c r="AF1949" s="30">
        <f t="shared" ca="1" si="1199"/>
        <v>4.9708986287608226E-2</v>
      </c>
      <c r="AG1949" s="30">
        <f t="shared" ca="1" si="1199"/>
        <v>0.96860377643902074</v>
      </c>
      <c r="AH1949" s="30">
        <f>IF(Riskregister!$E$9="",0,COUNTIF(BJ$4:BJ$53,"&lt;"&amp;AF1949)*IF(AG1949&lt;0.5,Riskregister!$K$9+(Riskregister!$L$9-Riskregister!$K$9)*SQRT(AG1949/2),Riskregister!$L$9-(Riskregister!$L$9-Riskregister!$K$9)*SQRT((1-AG1949)/2)))</f>
        <v>0</v>
      </c>
      <c r="AI1949" s="30">
        <f t="shared" ca="1" si="1200"/>
        <v>0.53858092152041992</v>
      </c>
      <c r="AJ1949" s="30">
        <f t="shared" ca="1" si="1200"/>
        <v>0.78800275145559717</v>
      </c>
      <c r="AK1949" s="30">
        <f>IF(Riskregister!$E$10="",0,COUNTIF(BK$4:BK$53,"&lt;"&amp;AI1949)*IF(AJ1949&lt;0.5,Riskregister!$K$10+(Riskregister!$L$10-Riskregister!$K$10)*SQRT(AJ1949/2),Riskregister!$L$10-(Riskregister!$L$10-Riskregister!$K$10)*SQRT((1-AJ1949)/2)))</f>
        <v>0</v>
      </c>
      <c r="AL1949" s="30">
        <f t="shared" ca="1" si="1201"/>
        <v>0.9575177257868096</v>
      </c>
      <c r="AM1949" s="30">
        <f t="shared" ca="1" si="1201"/>
        <v>0.75434003544144757</v>
      </c>
      <c r="AN1949" s="30">
        <f>IF(Riskregister!$E$11="",0,COUNTIF(BL$4:BL$53,"&lt;"&amp;AL1949)*IF(AM1949&lt;0.5,Riskregister!$K$11+(Riskregister!$L$11-Riskregister!$K$11)*SQRT(AM1949/2),Riskregister!$L$11-(Riskregister!$L$11-Riskregister!$K$11)*SQRT((1-AM1949)/2)))</f>
        <v>0</v>
      </c>
      <c r="AO1949" s="30">
        <f t="shared" ca="1" si="1202"/>
        <v>0.8045415158369329</v>
      </c>
      <c r="AP1949" s="30">
        <f t="shared" ca="1" si="1202"/>
        <v>0.18378731583106289</v>
      </c>
      <c r="AQ1949" s="30">
        <f>IF(Riskregister!$E$12="",0,COUNTIF(BM$4:BM$53,"&lt;"&amp;AO1949)*IF(AP1949&lt;0.5,Riskregister!$K$12+(Riskregister!$L$12-Riskregister!$K$12)*SQRT(AP1949/2),Riskregister!$L$12-(Riskregister!$L$12-Riskregister!$K$12)*SQRT((1-AP1949)/2)))</f>
        <v>0</v>
      </c>
      <c r="AR1949" s="30">
        <f t="shared" ca="1" si="1203"/>
        <v>0.91839421192406334</v>
      </c>
      <c r="AS1949" s="30">
        <f t="shared" ca="1" si="1203"/>
        <v>0.14367288528034294</v>
      </c>
      <c r="AT1949" s="30">
        <f>IF(Riskregister!$E$13="",0,COUNTIF(BN$4:BN$53,"&lt;"&amp;AR1949)*IF(AS1949&lt;0.5,Riskregister!$K$13+(Riskregister!$L$13-Riskregister!$K$13)*SQRT(AS1949/2),Riskregister!$L$13-(Riskregister!$L$13-Riskregister!$K$13)*SQRT((1-AS1949)/2)))</f>
        <v>0</v>
      </c>
      <c r="AU1949" s="30">
        <f t="shared" ca="1" si="1204"/>
        <v>0.71312971397388047</v>
      </c>
      <c r="AV1949" s="30">
        <f t="shared" ca="1" si="1204"/>
        <v>0.8755163322596986</v>
      </c>
      <c r="AW1949" s="30">
        <f>IF(Riskregister!$E$14="",0,COUNTIF(BO$4:BO$53,"&lt;"&amp;AU1949)*IF(AV1949&lt;0.5,Riskregister!$K$14+(Riskregister!$L$14-Riskregister!$K$14)*SQRT(AV1949/2),Riskregister!$L$14-(Riskregister!$L$14-Riskregister!$K$14)*SQRT((1-AV1949)/2)))</f>
        <v>0</v>
      </c>
      <c r="AX1949" s="30">
        <f t="shared" ca="1" si="1205"/>
        <v>0.75902726376349605</v>
      </c>
      <c r="AY1949" s="30">
        <f t="shared" ca="1" si="1205"/>
        <v>0.84563579723806825</v>
      </c>
      <c r="AZ1949" s="30">
        <f>IF(Riskregister!$E$15="",0,COUNTIF(BP$4:BP$53,"&lt;"&amp;AX1949)*IF(AY1949&lt;0.5,Riskregister!$K$15+(Riskregister!$L$15-Riskregister!$K$15)*SQRT(AY1949/2),Riskregister!$L$15-(Riskregister!$L$15-Riskregister!$K$15)*SQRT((1-AY1949)/2)))</f>
        <v>0</v>
      </c>
      <c r="BA1949" s="30">
        <f t="shared" ca="1" si="1206"/>
        <v>0.88145461703874672</v>
      </c>
      <c r="BB1949" s="30">
        <f t="shared" ca="1" si="1206"/>
        <v>6.9404669531204277E-2</v>
      </c>
      <c r="BC1949" s="30">
        <f>IF(Riskregister!$E$16="",0,COUNTIF(BQ$4:BQ$53,"&lt;"&amp;BA1949)*IF(BB1949&lt;0.5,Riskregister!$K$16+(Riskregister!$L$16-Riskregister!$K$16)*SQRT(BB1949/2),Riskregister!$L$16-(Riskregister!$L$16-Riskregister!$K$16)*SQRT((1-BB1949)/2)))</f>
        <v>0</v>
      </c>
      <c r="BD1949" s="30">
        <f t="shared" ca="1" si="1194"/>
        <v>5749592.4306359068</v>
      </c>
    </row>
    <row r="1950" spans="20:56" x14ac:dyDescent="0.35">
      <c r="T1950" s="30">
        <f t="shared" ca="1" si="1195"/>
        <v>0.48128132854722594</v>
      </c>
      <c r="U1950" s="30">
        <f t="shared" ca="1" si="1195"/>
        <v>0.15913013873969539</v>
      </c>
      <c r="V1950" s="30">
        <f ca="1">IF(Riskregister!$E$5="",0,COUNTIF(BF$4:BF$53,"&lt;"&amp;T1950)*IF(U1950&lt;0.5,Riskregister!$K$5+(Riskregister!$L$5-Riskregister!$K$5)*SQRT(U1950/2),Riskregister!$L$5-(Riskregister!$L$5-Riskregister!$K$5)*SQRT((1-U1950)/2)))</f>
        <v>830798.29165392462</v>
      </c>
      <c r="W1950" s="30">
        <f t="shared" ca="1" si="1196"/>
        <v>0.90318282255057414</v>
      </c>
      <c r="X1950" s="30">
        <f t="shared" ca="1" si="1196"/>
        <v>7.4509366768617857E-2</v>
      </c>
      <c r="Y1950" s="30">
        <f ca="1">IF(Riskregister!$E$6="",0,COUNTIF(BG$4:BG$53,"&lt;"&amp;W1950)*IF(X1950&lt;0.5,Riskregister!$K$6+(Riskregister!$L$6-Riskregister!$K$6)*SQRT(X1950/2),Riskregister!$L$6-(Riskregister!$L$6-Riskregister!$K$6)*SQRT((1-X1950)/2)))</f>
        <v>2189706.0072700898</v>
      </c>
      <c r="Z1950" s="30">
        <f t="shared" ca="1" si="1197"/>
        <v>0.9671382119965567</v>
      </c>
      <c r="AA1950" s="30">
        <f t="shared" ca="1" si="1197"/>
        <v>4.1171212157348425E-2</v>
      </c>
      <c r="AB1950" s="30">
        <f ca="1">IF(Riskregister!$E$7="",0,COUNTIF(BH$4:BH$53,"&lt;"&amp;Z1950)*IF(AA1950&lt;0.5,Riskregister!$K$7+(Riskregister!$L$7-Riskregister!$K$7)*SQRT(AA1950/2),Riskregister!$L$7-(Riskregister!$L$7-Riskregister!$K$7)*SQRT((1-AA1950)/2)))</f>
        <v>1102385.8670360316</v>
      </c>
      <c r="AC1950" s="30">
        <f t="shared" ca="1" si="1198"/>
        <v>0.82308514350679818</v>
      </c>
      <c r="AD1950" s="30">
        <f t="shared" ca="1" si="1198"/>
        <v>0.63752701691709623</v>
      </c>
      <c r="AE1950" s="30">
        <f ca="1">IF(Riskregister!$E$8="",0,COUNTIF(BI$4:BI$53,"&lt;"&amp;AC1950)*IF(AD1950&lt;0.5,Riskregister!$K$8+(Riskregister!$L$8-Riskregister!$K$8)*SQRT(AD1950/2),Riskregister!$L$8-(Riskregister!$L$8-Riskregister!$K$8)*SQRT((1-AD1950)/2)))</f>
        <v>11996486.673315853</v>
      </c>
      <c r="AF1950" s="30">
        <f t="shared" ca="1" si="1199"/>
        <v>6.2415757064160693E-2</v>
      </c>
      <c r="AG1950" s="30">
        <f t="shared" ca="1" si="1199"/>
        <v>0.19599401536675043</v>
      </c>
      <c r="AH1950" s="30">
        <f>IF(Riskregister!$E$9="",0,COUNTIF(BJ$4:BJ$53,"&lt;"&amp;AF1950)*IF(AG1950&lt;0.5,Riskregister!$K$9+(Riskregister!$L$9-Riskregister!$K$9)*SQRT(AG1950/2),Riskregister!$L$9-(Riskregister!$L$9-Riskregister!$K$9)*SQRT((1-AG1950)/2)))</f>
        <v>0</v>
      </c>
      <c r="AI1950" s="30">
        <f t="shared" ca="1" si="1200"/>
        <v>0.72915564938753441</v>
      </c>
      <c r="AJ1950" s="30">
        <f t="shared" ca="1" si="1200"/>
        <v>0.77843911453913406</v>
      </c>
      <c r="AK1950" s="30">
        <f>IF(Riskregister!$E$10="",0,COUNTIF(BK$4:BK$53,"&lt;"&amp;AI1950)*IF(AJ1950&lt;0.5,Riskregister!$K$10+(Riskregister!$L$10-Riskregister!$K$10)*SQRT(AJ1950/2),Riskregister!$L$10-(Riskregister!$L$10-Riskregister!$K$10)*SQRT((1-AJ1950)/2)))</f>
        <v>0</v>
      </c>
      <c r="AL1950" s="30">
        <f t="shared" ca="1" si="1201"/>
        <v>0.63229075594177508</v>
      </c>
      <c r="AM1950" s="30">
        <f t="shared" ca="1" si="1201"/>
        <v>0.38045453325308576</v>
      </c>
      <c r="AN1950" s="30">
        <f>IF(Riskregister!$E$11="",0,COUNTIF(BL$4:BL$53,"&lt;"&amp;AL1950)*IF(AM1950&lt;0.5,Riskregister!$K$11+(Riskregister!$L$11-Riskregister!$K$11)*SQRT(AM1950/2),Riskregister!$L$11-(Riskregister!$L$11-Riskregister!$K$11)*SQRT((1-AM1950)/2)))</f>
        <v>0</v>
      </c>
      <c r="AO1950" s="30">
        <f t="shared" ca="1" si="1202"/>
        <v>0.12068498961963381</v>
      </c>
      <c r="AP1950" s="30">
        <f t="shared" ca="1" si="1202"/>
        <v>5.5945645786751097E-2</v>
      </c>
      <c r="AQ1950" s="30">
        <f>IF(Riskregister!$E$12="",0,COUNTIF(BM$4:BM$53,"&lt;"&amp;AO1950)*IF(AP1950&lt;0.5,Riskregister!$K$12+(Riskregister!$L$12-Riskregister!$K$12)*SQRT(AP1950/2),Riskregister!$L$12-(Riskregister!$L$12-Riskregister!$K$12)*SQRT((1-AP1950)/2)))</f>
        <v>0</v>
      </c>
      <c r="AR1950" s="30">
        <f t="shared" ca="1" si="1203"/>
        <v>0.73624818521409297</v>
      </c>
      <c r="AS1950" s="30">
        <f t="shared" ca="1" si="1203"/>
        <v>0.40685192923900448</v>
      </c>
      <c r="AT1950" s="30">
        <f>IF(Riskregister!$E$13="",0,COUNTIF(BN$4:BN$53,"&lt;"&amp;AR1950)*IF(AS1950&lt;0.5,Riskregister!$K$13+(Riskregister!$L$13-Riskregister!$K$13)*SQRT(AS1950/2),Riskregister!$L$13-(Riskregister!$L$13-Riskregister!$K$13)*SQRT((1-AS1950)/2)))</f>
        <v>0</v>
      </c>
      <c r="AU1950" s="30">
        <f t="shared" ca="1" si="1204"/>
        <v>0.60844993865427599</v>
      </c>
      <c r="AV1950" s="30">
        <f t="shared" ca="1" si="1204"/>
        <v>0.58411254733571905</v>
      </c>
      <c r="AW1950" s="30">
        <f>IF(Riskregister!$E$14="",0,COUNTIF(BO$4:BO$53,"&lt;"&amp;AU1950)*IF(AV1950&lt;0.5,Riskregister!$K$14+(Riskregister!$L$14-Riskregister!$K$14)*SQRT(AV1950/2),Riskregister!$L$14-(Riskregister!$L$14-Riskregister!$K$14)*SQRT((1-AV1950)/2)))</f>
        <v>0</v>
      </c>
      <c r="AX1950" s="30">
        <f t="shared" ca="1" si="1205"/>
        <v>0.8405917330228847</v>
      </c>
      <c r="AY1950" s="30">
        <f t="shared" ca="1" si="1205"/>
        <v>0.38595893871843778</v>
      </c>
      <c r="AZ1950" s="30">
        <f>IF(Riskregister!$E$15="",0,COUNTIF(BP$4:BP$53,"&lt;"&amp;AX1950)*IF(AY1950&lt;0.5,Riskregister!$K$15+(Riskregister!$L$15-Riskregister!$K$15)*SQRT(AY1950/2),Riskregister!$L$15-(Riskregister!$L$15-Riskregister!$K$15)*SQRT((1-AY1950)/2)))</f>
        <v>0</v>
      </c>
      <c r="BA1950" s="30">
        <f t="shared" ca="1" si="1206"/>
        <v>9.8485527784488935E-2</v>
      </c>
      <c r="BB1950" s="30">
        <f t="shared" ca="1" si="1206"/>
        <v>1.5000906111213741E-2</v>
      </c>
      <c r="BC1950" s="30">
        <f>IF(Riskregister!$E$16="",0,COUNTIF(BQ$4:BQ$53,"&lt;"&amp;BA1950)*IF(BB1950&lt;0.5,Riskregister!$K$16+(Riskregister!$L$16-Riskregister!$K$16)*SQRT(BB1950/2),Riskregister!$L$16-(Riskregister!$L$16-Riskregister!$K$16)*SQRT((1-BB1950)/2)))</f>
        <v>0</v>
      </c>
      <c r="BD1950" s="30">
        <f t="shared" ca="1" si="1194"/>
        <v>16119376.839275898</v>
      </c>
    </row>
    <row r="1951" spans="20:56" x14ac:dyDescent="0.35">
      <c r="T1951" s="30">
        <f t="shared" ca="1" si="1195"/>
        <v>0.13981094656104631</v>
      </c>
      <c r="U1951" s="30">
        <f t="shared" ca="1" si="1195"/>
        <v>0.12313161704516895</v>
      </c>
      <c r="V1951" s="30">
        <f ca="1">IF(Riskregister!$E$5="",0,COUNTIF(BF$4:BF$53,"&lt;"&amp;T1951)*IF(U1951&lt;0.5,Riskregister!$K$5+(Riskregister!$L$5-Riskregister!$K$5)*SQRT(U1951/2),Riskregister!$L$5-(Riskregister!$L$5-Riskregister!$K$5)*SQRT((1-U1951)/2)))</f>
        <v>523312.12439832604</v>
      </c>
      <c r="W1951" s="30">
        <f t="shared" ca="1" si="1196"/>
        <v>0.51454216875079317</v>
      </c>
      <c r="X1951" s="30">
        <f t="shared" ca="1" si="1196"/>
        <v>0.97480207699378374</v>
      </c>
      <c r="Y1951" s="30">
        <f ca="1">IF(Riskregister!$E$6="",0,COUNTIF(BG$4:BG$53,"&lt;"&amp;W1951)*IF(X1951&lt;0.5,Riskregister!$K$6+(Riskregister!$L$6-Riskregister!$K$6)*SQRT(X1951/2),Riskregister!$L$6-(Riskregister!$L$6-Riskregister!$K$6)*SQRT((1-X1951)/2)))</f>
        <v>3595917.655569708</v>
      </c>
      <c r="Z1951" s="30">
        <f t="shared" ca="1" si="1197"/>
        <v>0.93492617900423858</v>
      </c>
      <c r="AA1951" s="30">
        <f t="shared" ca="1" si="1197"/>
        <v>0.16810460756189527</v>
      </c>
      <c r="AB1951" s="30">
        <f ca="1">IF(Riskregister!$E$7="",0,COUNTIF(BH$4:BH$53,"&lt;"&amp;Z1951)*IF(AA1951&lt;0.5,Riskregister!$K$7+(Riskregister!$L$7-Riskregister!$K$7)*SQRT(AA1951/2),Riskregister!$L$7-(Riskregister!$L$7-Riskregister!$K$7)*SQRT((1-AA1951)/2)))</f>
        <v>1514712.1371682752</v>
      </c>
      <c r="AC1951" s="30">
        <f t="shared" ca="1" si="1198"/>
        <v>0.8491230080656591</v>
      </c>
      <c r="AD1951" s="30">
        <f t="shared" ca="1" si="1198"/>
        <v>0.99835593468325079</v>
      </c>
      <c r="AE1951" s="30">
        <f ca="1">IF(Riskregister!$E$8="",0,COUNTIF(BI$4:BI$53,"&lt;"&amp;AC1951)*IF(AD1951&lt;0.5,Riskregister!$K$8+(Riskregister!$L$8-Riskregister!$K$8)*SQRT(AD1951/2),Riskregister!$L$8-(Riskregister!$L$8-Riskregister!$K$8)*SQRT((1-AD1951)/2)))</f>
        <v>24326228.870025307</v>
      </c>
      <c r="AF1951" s="30">
        <f t="shared" ca="1" si="1199"/>
        <v>0.43335807326234088</v>
      </c>
      <c r="AG1951" s="30">
        <f t="shared" ca="1" si="1199"/>
        <v>0.84630307896345225</v>
      </c>
      <c r="AH1951" s="30">
        <f>IF(Riskregister!$E$9="",0,COUNTIF(BJ$4:BJ$53,"&lt;"&amp;AF1951)*IF(AG1951&lt;0.5,Riskregister!$K$9+(Riskregister!$L$9-Riskregister!$K$9)*SQRT(AG1951/2),Riskregister!$L$9-(Riskregister!$L$9-Riskregister!$K$9)*SQRT((1-AG1951)/2)))</f>
        <v>0</v>
      </c>
      <c r="AI1951" s="30">
        <f t="shared" ca="1" si="1200"/>
        <v>0.43016466714998836</v>
      </c>
      <c r="AJ1951" s="30">
        <f t="shared" ca="1" si="1200"/>
        <v>0.47777179551220539</v>
      </c>
      <c r="AK1951" s="30">
        <f>IF(Riskregister!$E$10="",0,COUNTIF(BK$4:BK$53,"&lt;"&amp;AI1951)*IF(AJ1951&lt;0.5,Riskregister!$K$10+(Riskregister!$L$10-Riskregister!$K$10)*SQRT(AJ1951/2),Riskregister!$L$10-(Riskregister!$L$10-Riskregister!$K$10)*SQRT((1-AJ1951)/2)))</f>
        <v>0</v>
      </c>
      <c r="AL1951" s="30">
        <f t="shared" ca="1" si="1201"/>
        <v>0.27996272983929205</v>
      </c>
      <c r="AM1951" s="30">
        <f t="shared" ca="1" si="1201"/>
        <v>0.95760086002891409</v>
      </c>
      <c r="AN1951" s="30">
        <f>IF(Riskregister!$E$11="",0,COUNTIF(BL$4:BL$53,"&lt;"&amp;AL1951)*IF(AM1951&lt;0.5,Riskregister!$K$11+(Riskregister!$L$11-Riskregister!$K$11)*SQRT(AM1951/2),Riskregister!$L$11-(Riskregister!$L$11-Riskregister!$K$11)*SQRT((1-AM1951)/2)))</f>
        <v>0</v>
      </c>
      <c r="AO1951" s="30">
        <f t="shared" ca="1" si="1202"/>
        <v>0.59495617982988502</v>
      </c>
      <c r="AP1951" s="30">
        <f t="shared" ca="1" si="1202"/>
        <v>0.94644872670373947</v>
      </c>
      <c r="AQ1951" s="30">
        <f>IF(Riskregister!$E$12="",0,COUNTIF(BM$4:BM$53,"&lt;"&amp;AO1951)*IF(AP1951&lt;0.5,Riskregister!$K$12+(Riskregister!$L$12-Riskregister!$K$12)*SQRT(AP1951/2),Riskregister!$L$12-(Riskregister!$L$12-Riskregister!$K$12)*SQRT((1-AP1951)/2)))</f>
        <v>0</v>
      </c>
      <c r="AR1951" s="30">
        <f t="shared" ca="1" si="1203"/>
        <v>0.40778675780200391</v>
      </c>
      <c r="AS1951" s="30">
        <f t="shared" ca="1" si="1203"/>
        <v>0.45772862184568042</v>
      </c>
      <c r="AT1951" s="30">
        <f>IF(Riskregister!$E$13="",0,COUNTIF(BN$4:BN$53,"&lt;"&amp;AR1951)*IF(AS1951&lt;0.5,Riskregister!$K$13+(Riskregister!$L$13-Riskregister!$K$13)*SQRT(AS1951/2),Riskregister!$L$13-(Riskregister!$L$13-Riskregister!$K$13)*SQRT((1-AS1951)/2)))</f>
        <v>0</v>
      </c>
      <c r="AU1951" s="30">
        <f t="shared" ca="1" si="1204"/>
        <v>0.24098552995378619</v>
      </c>
      <c r="AV1951" s="30">
        <f t="shared" ca="1" si="1204"/>
        <v>0.85040888103520673</v>
      </c>
      <c r="AW1951" s="30">
        <f>IF(Riskregister!$E$14="",0,COUNTIF(BO$4:BO$53,"&lt;"&amp;AU1951)*IF(AV1951&lt;0.5,Riskregister!$K$14+(Riskregister!$L$14-Riskregister!$K$14)*SQRT(AV1951/2),Riskregister!$L$14-(Riskregister!$L$14-Riskregister!$K$14)*SQRT((1-AV1951)/2)))</f>
        <v>0</v>
      </c>
      <c r="AX1951" s="30">
        <f t="shared" ca="1" si="1205"/>
        <v>0.58175233580737973</v>
      </c>
      <c r="AY1951" s="30">
        <f t="shared" ca="1" si="1205"/>
        <v>0.22233980432445644</v>
      </c>
      <c r="AZ1951" s="30">
        <f>IF(Riskregister!$E$15="",0,COUNTIF(BP$4:BP$53,"&lt;"&amp;AX1951)*IF(AY1951&lt;0.5,Riskregister!$K$15+(Riskregister!$L$15-Riskregister!$K$15)*SQRT(AY1951/2),Riskregister!$L$15-(Riskregister!$L$15-Riskregister!$K$15)*SQRT((1-AY1951)/2)))</f>
        <v>0</v>
      </c>
      <c r="BA1951" s="30">
        <f t="shared" ca="1" si="1206"/>
        <v>3.8406873505933747E-2</v>
      </c>
      <c r="BB1951" s="30">
        <f t="shared" ca="1" si="1206"/>
        <v>0.66180257352812077</v>
      </c>
      <c r="BC1951" s="30">
        <f>IF(Riskregister!$E$16="",0,COUNTIF(BQ$4:BQ$53,"&lt;"&amp;BA1951)*IF(BB1951&lt;0.5,Riskregister!$K$16+(Riskregister!$L$16-Riskregister!$K$16)*SQRT(BB1951/2),Riskregister!$L$16-(Riskregister!$L$16-Riskregister!$K$16)*SQRT((1-BB1951)/2)))</f>
        <v>0</v>
      </c>
      <c r="BD1951" s="30">
        <f t="shared" ca="1" si="1194"/>
        <v>29960170.787161618</v>
      </c>
    </row>
    <row r="1952" spans="20:56" x14ac:dyDescent="0.35">
      <c r="T1952" s="30">
        <f t="shared" ca="1" si="1195"/>
        <v>0.92480162097710561</v>
      </c>
      <c r="U1952" s="30">
        <f t="shared" ca="1" si="1195"/>
        <v>0.34292170200048133</v>
      </c>
      <c r="V1952" s="30">
        <f ca="1">IF(Riskregister!$E$5="",0,COUNTIF(BF$4:BF$53,"&lt;"&amp;T1952)*IF(U1952&lt;0.5,Riskregister!$K$5+(Riskregister!$L$5-Riskregister!$K$5)*SQRT(U1952/2),Riskregister!$L$5-(Riskregister!$L$5-Riskregister!$K$5)*SQRT((1-U1952)/2)))</f>
        <v>2018011.4506532368</v>
      </c>
      <c r="W1952" s="30">
        <f t="shared" ca="1" si="1196"/>
        <v>0.81259184229632775</v>
      </c>
      <c r="X1952" s="30">
        <f t="shared" ca="1" si="1196"/>
        <v>0.44891534516559028</v>
      </c>
      <c r="Y1952" s="30">
        <f ca="1">IF(Riskregister!$E$6="",0,COUNTIF(BG$4:BG$53,"&lt;"&amp;W1952)*IF(X1952&lt;0.5,Riskregister!$K$6+(Riskregister!$L$6-Riskregister!$K$6)*SQRT(X1952/2),Riskregister!$L$6-(Riskregister!$L$6-Riskregister!$K$6)*SQRT((1-X1952)/2)))</f>
        <v>3158356.0605424549</v>
      </c>
      <c r="Z1952" s="30">
        <f t="shared" ca="1" si="1197"/>
        <v>0.39321135297142107</v>
      </c>
      <c r="AA1952" s="30">
        <f t="shared" ca="1" si="1197"/>
        <v>0.52125696710866221</v>
      </c>
      <c r="AB1952" s="30">
        <f ca="1">IF(Riskregister!$E$7="",0,COUNTIF(BH$4:BH$53,"&lt;"&amp;Z1952)*IF(AA1952&lt;0.5,Riskregister!$K$7+(Riskregister!$L$7-Riskregister!$K$7)*SQRT(AA1952/2),Riskregister!$L$7-(Riskregister!$L$7-Riskregister!$K$7)*SQRT((1-AA1952)/2)))</f>
        <v>1143801.8517218921</v>
      </c>
      <c r="AC1952" s="30">
        <f t="shared" ca="1" si="1198"/>
        <v>0.74313371902772807</v>
      </c>
      <c r="AD1952" s="30">
        <f t="shared" ca="1" si="1198"/>
        <v>0.89773667631204845</v>
      </c>
      <c r="AE1952" s="30">
        <f ca="1">IF(Riskregister!$E$8="",0,COUNTIF(BI$4:BI$53,"&lt;"&amp;AC1952)*IF(AD1952&lt;0.5,Riskregister!$K$8+(Riskregister!$L$8-Riskregister!$K$8)*SQRT(AD1952/2),Riskregister!$L$8-(Riskregister!$L$8-Riskregister!$K$8)*SQRT((1-AD1952)/2)))</f>
        <v>15748885.491763979</v>
      </c>
      <c r="AF1952" s="30">
        <f t="shared" ca="1" si="1199"/>
        <v>0.29241308956883738</v>
      </c>
      <c r="AG1952" s="30">
        <f t="shared" ca="1" si="1199"/>
        <v>0.32236378206739913</v>
      </c>
      <c r="AH1952" s="30">
        <f>IF(Riskregister!$E$9="",0,COUNTIF(BJ$4:BJ$53,"&lt;"&amp;AF1952)*IF(AG1952&lt;0.5,Riskregister!$K$9+(Riskregister!$L$9-Riskregister!$K$9)*SQRT(AG1952/2),Riskregister!$L$9-(Riskregister!$L$9-Riskregister!$K$9)*SQRT((1-AG1952)/2)))</f>
        <v>0</v>
      </c>
      <c r="AI1952" s="30">
        <f t="shared" ca="1" si="1200"/>
        <v>0.97456099668105534</v>
      </c>
      <c r="AJ1952" s="30">
        <f t="shared" ca="1" si="1200"/>
        <v>0.51439464733364981</v>
      </c>
      <c r="AK1952" s="30">
        <f>IF(Riskregister!$E$10="",0,COUNTIF(BK$4:BK$53,"&lt;"&amp;AI1952)*IF(AJ1952&lt;0.5,Riskregister!$K$10+(Riskregister!$L$10-Riskregister!$K$10)*SQRT(AJ1952/2),Riskregister!$L$10-(Riskregister!$L$10-Riskregister!$K$10)*SQRT((1-AJ1952)/2)))</f>
        <v>0</v>
      </c>
      <c r="AL1952" s="30">
        <f t="shared" ca="1" si="1201"/>
        <v>0.98520562229487696</v>
      </c>
      <c r="AM1952" s="30">
        <f t="shared" ca="1" si="1201"/>
        <v>0.70873532720647459</v>
      </c>
      <c r="AN1952" s="30">
        <f>IF(Riskregister!$E$11="",0,COUNTIF(BL$4:BL$53,"&lt;"&amp;AL1952)*IF(AM1952&lt;0.5,Riskregister!$K$11+(Riskregister!$L$11-Riskregister!$K$11)*SQRT(AM1952/2),Riskregister!$L$11-(Riskregister!$L$11-Riskregister!$K$11)*SQRT((1-AM1952)/2)))</f>
        <v>0</v>
      </c>
      <c r="AO1952" s="30">
        <f t="shared" ca="1" si="1202"/>
        <v>4.8619647230405461E-2</v>
      </c>
      <c r="AP1952" s="30">
        <f t="shared" ca="1" si="1202"/>
        <v>0.7680885224655587</v>
      </c>
      <c r="AQ1952" s="30">
        <f>IF(Riskregister!$E$12="",0,COUNTIF(BM$4:BM$53,"&lt;"&amp;AO1952)*IF(AP1952&lt;0.5,Riskregister!$K$12+(Riskregister!$L$12-Riskregister!$K$12)*SQRT(AP1952/2),Riskregister!$L$12-(Riskregister!$L$12-Riskregister!$K$12)*SQRT((1-AP1952)/2)))</f>
        <v>0</v>
      </c>
      <c r="AR1952" s="30">
        <f t="shared" ca="1" si="1203"/>
        <v>0.43627881992872264</v>
      </c>
      <c r="AS1952" s="30">
        <f t="shared" ca="1" si="1203"/>
        <v>0.51127799912965111</v>
      </c>
      <c r="AT1952" s="30">
        <f>IF(Riskregister!$E$13="",0,COUNTIF(BN$4:BN$53,"&lt;"&amp;AR1952)*IF(AS1952&lt;0.5,Riskregister!$K$13+(Riskregister!$L$13-Riskregister!$K$13)*SQRT(AS1952/2),Riskregister!$L$13-(Riskregister!$L$13-Riskregister!$K$13)*SQRT((1-AS1952)/2)))</f>
        <v>0</v>
      </c>
      <c r="AU1952" s="30">
        <f t="shared" ca="1" si="1204"/>
        <v>0.89958193609230508</v>
      </c>
      <c r="AV1952" s="30">
        <f t="shared" ca="1" si="1204"/>
        <v>0.60835119199396848</v>
      </c>
      <c r="AW1952" s="30">
        <f>IF(Riskregister!$E$14="",0,COUNTIF(BO$4:BO$53,"&lt;"&amp;AU1952)*IF(AV1952&lt;0.5,Riskregister!$K$14+(Riskregister!$L$14-Riskregister!$K$14)*SQRT(AV1952/2),Riskregister!$L$14-(Riskregister!$L$14-Riskregister!$K$14)*SQRT((1-AV1952)/2)))</f>
        <v>0</v>
      </c>
      <c r="AX1952" s="30">
        <f t="shared" ca="1" si="1205"/>
        <v>0.34272152741766082</v>
      </c>
      <c r="AY1952" s="30">
        <f t="shared" ca="1" si="1205"/>
        <v>0.8501833387275437</v>
      </c>
      <c r="AZ1952" s="30">
        <f>IF(Riskregister!$E$15="",0,COUNTIF(BP$4:BP$53,"&lt;"&amp;AX1952)*IF(AY1952&lt;0.5,Riskregister!$K$15+(Riskregister!$L$15-Riskregister!$K$15)*SQRT(AY1952/2),Riskregister!$L$15-(Riskregister!$L$15-Riskregister!$K$15)*SQRT((1-AY1952)/2)))</f>
        <v>0</v>
      </c>
      <c r="BA1952" s="30">
        <f t="shared" ca="1" si="1206"/>
        <v>0.20209125676601103</v>
      </c>
      <c r="BB1952" s="30">
        <f t="shared" ca="1" si="1206"/>
        <v>0.65421702495018053</v>
      </c>
      <c r="BC1952" s="30">
        <f>IF(Riskregister!$E$16="",0,COUNTIF(BQ$4:BQ$53,"&lt;"&amp;BA1952)*IF(BB1952&lt;0.5,Riskregister!$K$16+(Riskregister!$L$16-Riskregister!$K$16)*SQRT(BB1952/2),Riskregister!$L$16-(Riskregister!$L$16-Riskregister!$K$16)*SQRT((1-BB1952)/2)))</f>
        <v>0</v>
      </c>
      <c r="BD1952" s="30">
        <f t="shared" ca="1" si="1194"/>
        <v>22069054.854681563</v>
      </c>
    </row>
    <row r="1953" spans="20:56" x14ac:dyDescent="0.35">
      <c r="T1953" s="30">
        <f t="shared" ca="1" si="1195"/>
        <v>0.3790547332359484</v>
      </c>
      <c r="U1953" s="30">
        <f t="shared" ca="1" si="1195"/>
        <v>0.35417931799211877</v>
      </c>
      <c r="V1953" s="30">
        <f ca="1">IF(Riskregister!$E$5="",0,COUNTIF(BF$4:BF$53,"&lt;"&amp;T1953)*IF(U1953&lt;0.5,Riskregister!$K$5+(Riskregister!$L$5-Riskregister!$K$5)*SQRT(U1953/2),Riskregister!$L$5-(Riskregister!$L$5-Riskregister!$K$5)*SQRT((1-U1953)/2)))</f>
        <v>1018107.2993020933</v>
      </c>
      <c r="W1953" s="30">
        <f t="shared" ca="1" si="1196"/>
        <v>0.81785315747224852</v>
      </c>
      <c r="X1953" s="30">
        <f t="shared" ca="1" si="1196"/>
        <v>4.2979312785669577E-2</v>
      </c>
      <c r="Y1953" s="30">
        <f ca="1">IF(Riskregister!$E$6="",0,COUNTIF(BG$4:BG$53,"&lt;"&amp;W1953)*IF(X1953&lt;0.5,Riskregister!$K$6+(Riskregister!$L$6-Riskregister!$K$6)*SQRT(X1953/2),Riskregister!$L$6-(Riskregister!$L$6-Riskregister!$K$6)*SQRT((1-X1953)/2)))</f>
        <v>1391604.9396100699</v>
      </c>
      <c r="Z1953" s="30">
        <f t="shared" ca="1" si="1197"/>
        <v>9.0576462466452234E-2</v>
      </c>
      <c r="AA1953" s="30">
        <f t="shared" ca="1" si="1197"/>
        <v>0.34923063056661707</v>
      </c>
      <c r="AB1953" s="30">
        <f ca="1">IF(Riskregister!$E$7="",0,COUNTIF(BH$4:BH$53,"&lt;"&amp;Z1953)*IF(AA1953&lt;0.5,Riskregister!$K$7+(Riskregister!$L$7-Riskregister!$K$7)*SQRT(AA1953/2),Riskregister!$L$7-(Riskregister!$L$7-Riskregister!$K$7)*SQRT((1-AA1953)/2)))</f>
        <v>588763.47284140193</v>
      </c>
      <c r="AC1953" s="30">
        <f t="shared" ca="1" si="1198"/>
        <v>0.9991860439191651</v>
      </c>
      <c r="AD1953" s="30">
        <f t="shared" ca="1" si="1198"/>
        <v>0.15140167862005549</v>
      </c>
      <c r="AE1953" s="30">
        <f ca="1">IF(Riskregister!$E$8="",0,COUNTIF(BI$4:BI$53,"&lt;"&amp;AC1953)*IF(AD1953&lt;0.5,Riskregister!$K$8+(Riskregister!$L$8-Riskregister!$K$8)*SQRT(AD1953/2),Riskregister!$L$8-(Riskregister!$L$8-Riskregister!$K$8)*SQRT((1-AD1953)/2)))</f>
        <v>14338331.270806806</v>
      </c>
      <c r="AF1953" s="30">
        <f t="shared" ca="1" si="1199"/>
        <v>0.95532789109828553</v>
      </c>
      <c r="AG1953" s="30">
        <f t="shared" ca="1" si="1199"/>
        <v>0.49375840709650243</v>
      </c>
      <c r="AH1953" s="30">
        <f>IF(Riskregister!$E$9="",0,COUNTIF(BJ$4:BJ$53,"&lt;"&amp;AF1953)*IF(AG1953&lt;0.5,Riskregister!$K$9+(Riskregister!$L$9-Riskregister!$K$9)*SQRT(AG1953/2),Riskregister!$L$9-(Riskregister!$L$9-Riskregister!$K$9)*SQRT((1-AG1953)/2)))</f>
        <v>0</v>
      </c>
      <c r="AI1953" s="30">
        <f t="shared" ca="1" si="1200"/>
        <v>0.51998576443988553</v>
      </c>
      <c r="AJ1953" s="30">
        <f t="shared" ca="1" si="1200"/>
        <v>0.74070949996848223</v>
      </c>
      <c r="AK1953" s="30">
        <f>IF(Riskregister!$E$10="",0,COUNTIF(BK$4:BK$53,"&lt;"&amp;AI1953)*IF(AJ1953&lt;0.5,Riskregister!$K$10+(Riskregister!$L$10-Riskregister!$K$10)*SQRT(AJ1953/2),Riskregister!$L$10-(Riskregister!$L$10-Riskregister!$K$10)*SQRT((1-AJ1953)/2)))</f>
        <v>0</v>
      </c>
      <c r="AL1953" s="30">
        <f t="shared" ca="1" si="1201"/>
        <v>4.1940375989298562E-2</v>
      </c>
      <c r="AM1953" s="30">
        <f t="shared" ca="1" si="1201"/>
        <v>0.76390702971045299</v>
      </c>
      <c r="AN1953" s="30">
        <f>IF(Riskregister!$E$11="",0,COUNTIF(BL$4:BL$53,"&lt;"&amp;AL1953)*IF(AM1953&lt;0.5,Riskregister!$K$11+(Riskregister!$L$11-Riskregister!$K$11)*SQRT(AM1953/2),Riskregister!$L$11-(Riskregister!$L$11-Riskregister!$K$11)*SQRT((1-AM1953)/2)))</f>
        <v>0</v>
      </c>
      <c r="AO1953" s="30">
        <f t="shared" ca="1" si="1202"/>
        <v>0.96660107450684341</v>
      </c>
      <c r="AP1953" s="30">
        <f t="shared" ca="1" si="1202"/>
        <v>0.43165881573043308</v>
      </c>
      <c r="AQ1953" s="30">
        <f>IF(Riskregister!$E$12="",0,COUNTIF(BM$4:BM$53,"&lt;"&amp;AO1953)*IF(AP1953&lt;0.5,Riskregister!$K$12+(Riskregister!$L$12-Riskregister!$K$12)*SQRT(AP1953/2),Riskregister!$L$12-(Riskregister!$L$12-Riskregister!$K$12)*SQRT((1-AP1953)/2)))</f>
        <v>0</v>
      </c>
      <c r="AR1953" s="30">
        <f t="shared" ca="1" si="1203"/>
        <v>0.25055638883760534</v>
      </c>
      <c r="AS1953" s="30">
        <f t="shared" ca="1" si="1203"/>
        <v>0.53903136164021792</v>
      </c>
      <c r="AT1953" s="30">
        <f>IF(Riskregister!$E$13="",0,COUNTIF(BN$4:BN$53,"&lt;"&amp;AR1953)*IF(AS1953&lt;0.5,Riskregister!$K$13+(Riskregister!$L$13-Riskregister!$K$13)*SQRT(AS1953/2),Riskregister!$L$13-(Riskregister!$L$13-Riskregister!$K$13)*SQRT((1-AS1953)/2)))</f>
        <v>0</v>
      </c>
      <c r="AU1953" s="30">
        <f t="shared" ca="1" si="1204"/>
        <v>4.1457480375628353E-2</v>
      </c>
      <c r="AV1953" s="30">
        <f t="shared" ca="1" si="1204"/>
        <v>0.9803332384015655</v>
      </c>
      <c r="AW1953" s="30">
        <f>IF(Riskregister!$E$14="",0,COUNTIF(BO$4:BO$53,"&lt;"&amp;AU1953)*IF(AV1953&lt;0.5,Riskregister!$K$14+(Riskregister!$L$14-Riskregister!$K$14)*SQRT(AV1953/2),Riskregister!$L$14-(Riskregister!$L$14-Riskregister!$K$14)*SQRT((1-AV1953)/2)))</f>
        <v>0</v>
      </c>
      <c r="AX1953" s="30">
        <f t="shared" ca="1" si="1205"/>
        <v>0.84066244085922326</v>
      </c>
      <c r="AY1953" s="30">
        <f t="shared" ca="1" si="1205"/>
        <v>3.9559455859679349E-2</v>
      </c>
      <c r="AZ1953" s="30">
        <f>IF(Riskregister!$E$15="",0,COUNTIF(BP$4:BP$53,"&lt;"&amp;AX1953)*IF(AY1953&lt;0.5,Riskregister!$K$15+(Riskregister!$L$15-Riskregister!$K$15)*SQRT(AY1953/2),Riskregister!$L$15-(Riskregister!$L$15-Riskregister!$K$15)*SQRT((1-AY1953)/2)))</f>
        <v>0</v>
      </c>
      <c r="BA1953" s="30">
        <f t="shared" ca="1" si="1206"/>
        <v>0.98886177701644495</v>
      </c>
      <c r="BB1953" s="30">
        <f t="shared" ca="1" si="1206"/>
        <v>0.69605529096732777</v>
      </c>
      <c r="BC1953" s="30">
        <f>IF(Riskregister!$E$16="",0,COUNTIF(BQ$4:BQ$53,"&lt;"&amp;BA1953)*IF(BB1953&lt;0.5,Riskregister!$K$16+(Riskregister!$L$16-Riskregister!$K$16)*SQRT(BB1953/2),Riskregister!$L$16-(Riskregister!$L$16-Riskregister!$K$16)*SQRT((1-BB1953)/2)))</f>
        <v>0</v>
      </c>
      <c r="BD1953" s="30">
        <f t="shared" ca="1" si="1194"/>
        <v>17336806.98256037</v>
      </c>
    </row>
    <row r="1954" spans="20:56" x14ac:dyDescent="0.35">
      <c r="T1954" s="30">
        <f t="shared" ca="1" si="1195"/>
        <v>0.98914934684120703</v>
      </c>
      <c r="U1954" s="30">
        <f t="shared" ca="1" si="1195"/>
        <v>0.77655162465414651</v>
      </c>
      <c r="V1954" s="30">
        <f ca="1">IF(Riskregister!$E$5="",0,COUNTIF(BF$4:BF$53,"&lt;"&amp;T1954)*IF(U1954&lt;0.5,Riskregister!$K$5+(Riskregister!$L$5-Riskregister!$K$5)*SQRT(U1954/2),Riskregister!$L$5-(Riskregister!$L$5-Riskregister!$K$5)*SQRT((1-U1954)/2)))</f>
        <v>4046280.6833375017</v>
      </c>
      <c r="W1954" s="30">
        <f t="shared" ca="1" si="1196"/>
        <v>0.60522346998632959</v>
      </c>
      <c r="X1954" s="30">
        <f t="shared" ca="1" si="1196"/>
        <v>0.80970443295330907</v>
      </c>
      <c r="Y1954" s="30">
        <f ca="1">IF(Riskregister!$E$6="",0,COUNTIF(BG$4:BG$53,"&lt;"&amp;W1954)*IF(X1954&lt;0.5,Riskregister!$K$6+(Riskregister!$L$6-Riskregister!$K$6)*SQRT(X1954/2),Riskregister!$L$6-(Riskregister!$L$6-Riskregister!$K$6)*SQRT((1-X1954)/2)))</f>
        <v>2889542.7633345993</v>
      </c>
      <c r="Z1954" s="30">
        <f t="shared" ca="1" si="1197"/>
        <v>0.14903660035755395</v>
      </c>
      <c r="AA1954" s="30">
        <f t="shared" ca="1" si="1197"/>
        <v>9.4165832138940364E-2</v>
      </c>
      <c r="AB1954" s="30">
        <f ca="1">IF(Riskregister!$E$7="",0,COUNTIF(BH$4:BH$53,"&lt;"&amp;Z1954)*IF(AA1954&lt;0.5,Riskregister!$K$7+(Riskregister!$L$7-Riskregister!$K$7)*SQRT(AA1954/2),Riskregister!$L$7-(Riskregister!$L$7-Riskregister!$K$7)*SQRT((1-AA1954)/2)))</f>
        <v>503780.37378369516</v>
      </c>
      <c r="AC1954" s="30">
        <f t="shared" ca="1" si="1198"/>
        <v>0.74103374475524597</v>
      </c>
      <c r="AD1954" s="30">
        <f t="shared" ca="1" si="1198"/>
        <v>2.7662368601461762E-2</v>
      </c>
      <c r="AE1954" s="30">
        <f ca="1">IF(Riskregister!$E$8="",0,COUNTIF(BI$4:BI$53,"&lt;"&amp;AC1954)*IF(AD1954&lt;0.5,Riskregister!$K$8+(Riskregister!$L$8-Riskregister!$K$8)*SQRT(AD1954/2),Riskregister!$L$8-(Riskregister!$L$8-Riskregister!$K$8)*SQRT((1-AD1954)/2)))</f>
        <v>3410993.8442361895</v>
      </c>
      <c r="AF1954" s="30">
        <f t="shared" ca="1" si="1199"/>
        <v>0.45478515135763242</v>
      </c>
      <c r="AG1954" s="30">
        <f t="shared" ca="1" si="1199"/>
        <v>8.5287867093807201E-2</v>
      </c>
      <c r="AH1954" s="30">
        <f>IF(Riskregister!$E$9="",0,COUNTIF(BJ$4:BJ$53,"&lt;"&amp;AF1954)*IF(AG1954&lt;0.5,Riskregister!$K$9+(Riskregister!$L$9-Riskregister!$K$9)*SQRT(AG1954/2),Riskregister!$L$9-(Riskregister!$L$9-Riskregister!$K$9)*SQRT((1-AG1954)/2)))</f>
        <v>0</v>
      </c>
      <c r="AI1954" s="30">
        <f t="shared" ca="1" si="1200"/>
        <v>0.70447649964603143</v>
      </c>
      <c r="AJ1954" s="30">
        <f t="shared" ca="1" si="1200"/>
        <v>0.88391989288416106</v>
      </c>
      <c r="AK1954" s="30">
        <f>IF(Riskregister!$E$10="",0,COUNTIF(BK$4:BK$53,"&lt;"&amp;AI1954)*IF(AJ1954&lt;0.5,Riskregister!$K$10+(Riskregister!$L$10-Riskregister!$K$10)*SQRT(AJ1954/2),Riskregister!$L$10-(Riskregister!$L$10-Riskregister!$K$10)*SQRT((1-AJ1954)/2)))</f>
        <v>0</v>
      </c>
      <c r="AL1954" s="30">
        <f t="shared" ca="1" si="1201"/>
        <v>0.72441771212772954</v>
      </c>
      <c r="AM1954" s="30">
        <f t="shared" ca="1" si="1201"/>
        <v>0.72496641535151873</v>
      </c>
      <c r="AN1954" s="30">
        <f>IF(Riskregister!$E$11="",0,COUNTIF(BL$4:BL$53,"&lt;"&amp;AL1954)*IF(AM1954&lt;0.5,Riskregister!$K$11+(Riskregister!$L$11-Riskregister!$K$11)*SQRT(AM1954/2),Riskregister!$L$11-(Riskregister!$L$11-Riskregister!$K$11)*SQRT((1-AM1954)/2)))</f>
        <v>0</v>
      </c>
      <c r="AO1954" s="30">
        <f t="shared" ca="1" si="1202"/>
        <v>0.85061788044615594</v>
      </c>
      <c r="AP1954" s="30">
        <f t="shared" ca="1" si="1202"/>
        <v>0.48666367812799438</v>
      </c>
      <c r="AQ1954" s="30">
        <f>IF(Riskregister!$E$12="",0,COUNTIF(BM$4:BM$53,"&lt;"&amp;AO1954)*IF(AP1954&lt;0.5,Riskregister!$K$12+(Riskregister!$L$12-Riskregister!$K$12)*SQRT(AP1954/2),Riskregister!$L$12-(Riskregister!$L$12-Riskregister!$K$12)*SQRT((1-AP1954)/2)))</f>
        <v>0</v>
      </c>
      <c r="AR1954" s="30">
        <f t="shared" ca="1" si="1203"/>
        <v>0.84539458964063663</v>
      </c>
      <c r="AS1954" s="30">
        <f t="shared" ca="1" si="1203"/>
        <v>0.78898692113058833</v>
      </c>
      <c r="AT1954" s="30">
        <f>IF(Riskregister!$E$13="",0,COUNTIF(BN$4:BN$53,"&lt;"&amp;AR1954)*IF(AS1954&lt;0.5,Riskregister!$K$13+(Riskregister!$L$13-Riskregister!$K$13)*SQRT(AS1954/2),Riskregister!$L$13-(Riskregister!$L$13-Riskregister!$K$13)*SQRT((1-AS1954)/2)))</f>
        <v>0</v>
      </c>
      <c r="AU1954" s="30">
        <f t="shared" ca="1" si="1204"/>
        <v>0.19565864041930126</v>
      </c>
      <c r="AV1954" s="30">
        <f t="shared" ca="1" si="1204"/>
        <v>0.64868048558439295</v>
      </c>
      <c r="AW1954" s="30">
        <f>IF(Riskregister!$E$14="",0,COUNTIF(BO$4:BO$53,"&lt;"&amp;AU1954)*IF(AV1954&lt;0.5,Riskregister!$K$14+(Riskregister!$L$14-Riskregister!$K$14)*SQRT(AV1954/2),Riskregister!$L$14-(Riskregister!$L$14-Riskregister!$K$14)*SQRT((1-AV1954)/2)))</f>
        <v>0</v>
      </c>
      <c r="AX1954" s="30">
        <f t="shared" ca="1" si="1205"/>
        <v>0.63918841346052735</v>
      </c>
      <c r="AY1954" s="30">
        <f t="shared" ca="1" si="1205"/>
        <v>0.12412181466977878</v>
      </c>
      <c r="AZ1954" s="30">
        <f>IF(Riskregister!$E$15="",0,COUNTIF(BP$4:BP$53,"&lt;"&amp;AX1954)*IF(AY1954&lt;0.5,Riskregister!$K$15+(Riskregister!$L$15-Riskregister!$K$15)*SQRT(AY1954/2),Riskregister!$L$15-(Riskregister!$L$15-Riskregister!$K$15)*SQRT((1-AY1954)/2)))</f>
        <v>0</v>
      </c>
      <c r="BA1954" s="30">
        <f t="shared" ca="1" si="1206"/>
        <v>0.82771947134306745</v>
      </c>
      <c r="BB1954" s="30">
        <f t="shared" ca="1" si="1206"/>
        <v>0.70018885495052463</v>
      </c>
      <c r="BC1954" s="30">
        <f>IF(Riskregister!$E$16="",0,COUNTIF(BQ$4:BQ$53,"&lt;"&amp;BA1954)*IF(BB1954&lt;0.5,Riskregister!$K$16+(Riskregister!$L$16-Riskregister!$K$16)*SQRT(BB1954/2),Riskregister!$L$16-(Riskregister!$L$16-Riskregister!$K$16)*SQRT((1-BB1954)/2)))</f>
        <v>0</v>
      </c>
      <c r="BD1954" s="30">
        <f t="shared" ca="1" si="1194"/>
        <v>10850597.664691985</v>
      </c>
    </row>
    <row r="1955" spans="20:56" x14ac:dyDescent="0.35">
      <c r="T1955" s="30">
        <f t="shared" ca="1" si="1195"/>
        <v>0.27937378507401034</v>
      </c>
      <c r="U1955" s="30">
        <f t="shared" ca="1" si="1195"/>
        <v>0.16001141585246281</v>
      </c>
      <c r="V1955" s="30">
        <f ca="1">IF(Riskregister!$E$5="",0,COUNTIF(BF$4:BF$53,"&lt;"&amp;T1955)*IF(U1955&lt;0.5,Riskregister!$K$5+(Riskregister!$L$5-Riskregister!$K$5)*SQRT(U1955/2),Riskregister!$L$5-(Riskregister!$L$5-Riskregister!$K$5)*SQRT((1-U1955)/2)))</f>
        <v>554567.52232020372</v>
      </c>
      <c r="W1955" s="30">
        <f t="shared" ca="1" si="1196"/>
        <v>0.86594983652617219</v>
      </c>
      <c r="X1955" s="30">
        <f t="shared" ca="1" si="1196"/>
        <v>0.7118106359334877</v>
      </c>
      <c r="Y1955" s="30">
        <f ca="1">IF(Riskregister!$E$6="",0,COUNTIF(BG$4:BG$53,"&lt;"&amp;W1955)*IF(X1955&lt;0.5,Riskregister!$K$6+(Riskregister!$L$6-Riskregister!$K$6)*SQRT(X1955/2),Riskregister!$L$6-(Riskregister!$L$6-Riskregister!$K$6)*SQRT((1-X1955)/2)))</f>
        <v>3950170.5124353031</v>
      </c>
      <c r="Z1955" s="30">
        <f t="shared" ca="1" si="1197"/>
        <v>5.8957874824041467E-2</v>
      </c>
      <c r="AA1955" s="30">
        <f t="shared" ca="1" si="1197"/>
        <v>8.3819172553889487E-3</v>
      </c>
      <c r="AB1955" s="30">
        <f ca="1">IF(Riskregister!$E$7="",0,COUNTIF(BH$4:BH$53,"&lt;"&amp;Z1955)*IF(AA1955&lt;0.5,Riskregister!$K$7+(Riskregister!$L$7-Riskregister!$K$7)*SQRT(AA1955/2),Riskregister!$L$7-(Riskregister!$L$7-Riskregister!$K$7)*SQRT((1-AA1955)/2)))</f>
        <v>217974.49438600597</v>
      </c>
      <c r="AC1955" s="30">
        <f t="shared" ca="1" si="1198"/>
        <v>0.21877018188881103</v>
      </c>
      <c r="AD1955" s="30">
        <f t="shared" ca="1" si="1198"/>
        <v>0.68846431450681878</v>
      </c>
      <c r="AE1955" s="30">
        <f ca="1">IF(Riskregister!$E$8="",0,COUNTIF(BI$4:BI$53,"&lt;"&amp;AC1955)*IF(AD1955&lt;0.5,Riskregister!$K$8+(Riskregister!$L$8-Riskregister!$K$8)*SQRT(AD1955/2),Riskregister!$L$8-(Riskregister!$L$8-Riskregister!$K$8)*SQRT((1-AD1955)/2)))</f>
        <v>3145030.5538170752</v>
      </c>
      <c r="AF1955" s="30">
        <f t="shared" ca="1" si="1199"/>
        <v>0.15368811892391454</v>
      </c>
      <c r="AG1955" s="30">
        <f t="shared" ca="1" si="1199"/>
        <v>9.6627789641370976E-2</v>
      </c>
      <c r="AH1955" s="30">
        <f>IF(Riskregister!$E$9="",0,COUNTIF(BJ$4:BJ$53,"&lt;"&amp;AF1955)*IF(AG1955&lt;0.5,Riskregister!$K$9+(Riskregister!$L$9-Riskregister!$K$9)*SQRT(AG1955/2),Riskregister!$L$9-(Riskregister!$L$9-Riskregister!$K$9)*SQRT((1-AG1955)/2)))</f>
        <v>0</v>
      </c>
      <c r="AI1955" s="30">
        <f t="shared" ca="1" si="1200"/>
        <v>0.49125345480643057</v>
      </c>
      <c r="AJ1955" s="30">
        <f t="shared" ca="1" si="1200"/>
        <v>0.28142914570100341</v>
      </c>
      <c r="AK1955" s="30">
        <f>IF(Riskregister!$E$10="",0,COUNTIF(BK$4:BK$53,"&lt;"&amp;AI1955)*IF(AJ1955&lt;0.5,Riskregister!$K$10+(Riskregister!$L$10-Riskregister!$K$10)*SQRT(AJ1955/2),Riskregister!$L$10-(Riskregister!$L$10-Riskregister!$K$10)*SQRT((1-AJ1955)/2)))</f>
        <v>0</v>
      </c>
      <c r="AL1955" s="30">
        <f t="shared" ca="1" si="1201"/>
        <v>0.44261660282441362</v>
      </c>
      <c r="AM1955" s="30">
        <f t="shared" ca="1" si="1201"/>
        <v>0.77063745215146617</v>
      </c>
      <c r="AN1955" s="30">
        <f>IF(Riskregister!$E$11="",0,COUNTIF(BL$4:BL$53,"&lt;"&amp;AL1955)*IF(AM1955&lt;0.5,Riskregister!$K$11+(Riskregister!$L$11-Riskregister!$K$11)*SQRT(AM1955/2),Riskregister!$L$11-(Riskregister!$L$11-Riskregister!$K$11)*SQRT((1-AM1955)/2)))</f>
        <v>0</v>
      </c>
      <c r="AO1955" s="30">
        <f t="shared" ca="1" si="1202"/>
        <v>0.7211953052604948</v>
      </c>
      <c r="AP1955" s="30">
        <f t="shared" ca="1" si="1202"/>
        <v>0.24928379672973189</v>
      </c>
      <c r="AQ1955" s="30">
        <f>IF(Riskregister!$E$12="",0,COUNTIF(BM$4:BM$53,"&lt;"&amp;AO1955)*IF(AP1955&lt;0.5,Riskregister!$K$12+(Riskregister!$L$12-Riskregister!$K$12)*SQRT(AP1955/2),Riskregister!$L$12-(Riskregister!$L$12-Riskregister!$K$12)*SQRT((1-AP1955)/2)))</f>
        <v>0</v>
      </c>
      <c r="AR1955" s="30">
        <f t="shared" ca="1" si="1203"/>
        <v>0.11047578289661353</v>
      </c>
      <c r="AS1955" s="30">
        <f t="shared" ca="1" si="1203"/>
        <v>0.64129234857071515</v>
      </c>
      <c r="AT1955" s="30">
        <f>IF(Riskregister!$E$13="",0,COUNTIF(BN$4:BN$53,"&lt;"&amp;AR1955)*IF(AS1955&lt;0.5,Riskregister!$K$13+(Riskregister!$L$13-Riskregister!$K$13)*SQRT(AS1955/2),Riskregister!$L$13-(Riskregister!$L$13-Riskregister!$K$13)*SQRT((1-AS1955)/2)))</f>
        <v>0</v>
      </c>
      <c r="AU1955" s="30">
        <f t="shared" ca="1" si="1204"/>
        <v>0.85121678083779595</v>
      </c>
      <c r="AV1955" s="30">
        <f t="shared" ca="1" si="1204"/>
        <v>0.78449494129018527</v>
      </c>
      <c r="AW1955" s="30">
        <f>IF(Riskregister!$E$14="",0,COUNTIF(BO$4:BO$53,"&lt;"&amp;AU1955)*IF(AV1955&lt;0.5,Riskregister!$K$14+(Riskregister!$L$14-Riskregister!$K$14)*SQRT(AV1955/2),Riskregister!$L$14-(Riskregister!$L$14-Riskregister!$K$14)*SQRT((1-AV1955)/2)))</f>
        <v>0</v>
      </c>
      <c r="AX1955" s="30">
        <f t="shared" ca="1" si="1205"/>
        <v>0.59767341210905867</v>
      </c>
      <c r="AY1955" s="30">
        <f t="shared" ca="1" si="1205"/>
        <v>0.32334411564392307</v>
      </c>
      <c r="AZ1955" s="30">
        <f>IF(Riskregister!$E$15="",0,COUNTIF(BP$4:BP$53,"&lt;"&amp;AX1955)*IF(AY1955&lt;0.5,Riskregister!$K$15+(Riskregister!$L$15-Riskregister!$K$15)*SQRT(AY1955/2),Riskregister!$L$15-(Riskregister!$L$15-Riskregister!$K$15)*SQRT((1-AY1955)/2)))</f>
        <v>0</v>
      </c>
      <c r="BA1955" s="30">
        <f t="shared" ca="1" si="1206"/>
        <v>0.64237486377884223</v>
      </c>
      <c r="BB1955" s="30">
        <f t="shared" ca="1" si="1206"/>
        <v>0.32318056288195807</v>
      </c>
      <c r="BC1955" s="30">
        <f>IF(Riskregister!$E$16="",0,COUNTIF(BQ$4:BQ$53,"&lt;"&amp;BA1955)*IF(BB1955&lt;0.5,Riskregister!$K$16+(Riskregister!$L$16-Riskregister!$K$16)*SQRT(BB1955/2),Riskregister!$L$16-(Riskregister!$L$16-Riskregister!$K$16)*SQRT((1-BB1955)/2)))</f>
        <v>0</v>
      </c>
      <c r="BD1955" s="30">
        <f t="shared" ca="1" si="1194"/>
        <v>7867743.0829585884</v>
      </c>
    </row>
    <row r="1956" spans="20:56" x14ac:dyDescent="0.35">
      <c r="T1956" s="30">
        <f t="shared" ca="1" si="1195"/>
        <v>0.45579207182559089</v>
      </c>
      <c r="U1956" s="30">
        <f t="shared" ca="1" si="1195"/>
        <v>0.25056253367813575</v>
      </c>
      <c r="V1956" s="30">
        <f ca="1">IF(Riskregister!$E$5="",0,COUNTIF(BF$4:BF$53,"&lt;"&amp;T1956)*IF(U1956&lt;0.5,Riskregister!$K$5+(Riskregister!$L$5-Riskregister!$K$5)*SQRT(U1956/2),Riskregister!$L$5-(Riskregister!$L$5-Riskregister!$K$5)*SQRT((1-U1956)/2)))</f>
        <v>927833.76692548755</v>
      </c>
      <c r="W1956" s="30">
        <f t="shared" ca="1" si="1196"/>
        <v>0.46125998605440499</v>
      </c>
      <c r="X1956" s="30">
        <f t="shared" ca="1" si="1196"/>
        <v>0.75842581173205958</v>
      </c>
      <c r="Y1956" s="30">
        <f ca="1">IF(Riskregister!$E$6="",0,COUNTIF(BG$4:BG$53,"&lt;"&amp;W1956)*IF(X1956&lt;0.5,Riskregister!$K$6+(Riskregister!$L$6-Riskregister!$K$6)*SQRT(X1956/2),Riskregister!$L$6-(Riskregister!$L$6-Riskregister!$K$6)*SQRT((1-X1956)/2)))</f>
        <v>2748840.2420249227</v>
      </c>
      <c r="Z1956" s="30">
        <f t="shared" ca="1" si="1197"/>
        <v>0.68993487589340652</v>
      </c>
      <c r="AA1956" s="30">
        <f t="shared" ca="1" si="1197"/>
        <v>0.76280847047701872</v>
      </c>
      <c r="AB1956" s="30">
        <f ca="1">IF(Riskregister!$E$7="",0,COUNTIF(BH$4:BH$53,"&lt;"&amp;Z1956)*IF(AA1956&lt;0.5,Riskregister!$K$7+(Riskregister!$L$7-Riskregister!$K$7)*SQRT(AA1956/2),Riskregister!$L$7-(Riskregister!$L$7-Riskregister!$K$7)*SQRT((1-AA1956)/2)))</f>
        <v>1956275.4726921543</v>
      </c>
      <c r="AC1956" s="30">
        <f t="shared" ca="1" si="1198"/>
        <v>5.3416142449242976E-2</v>
      </c>
      <c r="AD1956" s="30">
        <f t="shared" ca="1" si="1198"/>
        <v>0.25406906287995001</v>
      </c>
      <c r="AE1956" s="30">
        <f ca="1">IF(Riskregister!$E$8="",0,COUNTIF(BI$4:BI$53,"&lt;"&amp;AC1956)*IF(AD1956&lt;0.5,Riskregister!$K$8+(Riskregister!$L$8-Riskregister!$K$8)*SQRT(AD1956/2),Riskregister!$L$8-(Riskregister!$L$8-Riskregister!$K$8)*SQRT((1-AD1956)/2)))</f>
        <v>0</v>
      </c>
      <c r="AF1956" s="30">
        <f t="shared" ca="1" si="1199"/>
        <v>0.59443793400992628</v>
      </c>
      <c r="AG1956" s="30">
        <f t="shared" ca="1" si="1199"/>
        <v>0.37668573265336247</v>
      </c>
      <c r="AH1956" s="30">
        <f>IF(Riskregister!$E$9="",0,COUNTIF(BJ$4:BJ$53,"&lt;"&amp;AF1956)*IF(AG1956&lt;0.5,Riskregister!$K$9+(Riskregister!$L$9-Riskregister!$K$9)*SQRT(AG1956/2),Riskregister!$L$9-(Riskregister!$L$9-Riskregister!$K$9)*SQRT((1-AG1956)/2)))</f>
        <v>0</v>
      </c>
      <c r="AI1956" s="30">
        <f t="shared" ca="1" si="1200"/>
        <v>0.61082560266946639</v>
      </c>
      <c r="AJ1956" s="30">
        <f t="shared" ca="1" si="1200"/>
        <v>0.50011159282603557</v>
      </c>
      <c r="AK1956" s="30">
        <f>IF(Riskregister!$E$10="",0,COUNTIF(BK$4:BK$53,"&lt;"&amp;AI1956)*IF(AJ1956&lt;0.5,Riskregister!$K$10+(Riskregister!$L$10-Riskregister!$K$10)*SQRT(AJ1956/2),Riskregister!$L$10-(Riskregister!$L$10-Riskregister!$K$10)*SQRT((1-AJ1956)/2)))</f>
        <v>0</v>
      </c>
      <c r="AL1956" s="30">
        <f t="shared" ca="1" si="1201"/>
        <v>0.9508421831465862</v>
      </c>
      <c r="AM1956" s="30">
        <f t="shared" ca="1" si="1201"/>
        <v>0.23694104383074699</v>
      </c>
      <c r="AN1956" s="30">
        <f>IF(Riskregister!$E$11="",0,COUNTIF(BL$4:BL$53,"&lt;"&amp;AL1956)*IF(AM1956&lt;0.5,Riskregister!$K$11+(Riskregister!$L$11-Riskregister!$K$11)*SQRT(AM1956/2),Riskregister!$L$11-(Riskregister!$L$11-Riskregister!$K$11)*SQRT((1-AM1956)/2)))</f>
        <v>0</v>
      </c>
      <c r="AO1956" s="30">
        <f t="shared" ca="1" si="1202"/>
        <v>0.25413126243794493</v>
      </c>
      <c r="AP1956" s="30">
        <f t="shared" ca="1" si="1202"/>
        <v>0.33393861408712688</v>
      </c>
      <c r="AQ1956" s="30">
        <f>IF(Riskregister!$E$12="",0,COUNTIF(BM$4:BM$53,"&lt;"&amp;AO1956)*IF(AP1956&lt;0.5,Riskregister!$K$12+(Riskregister!$L$12-Riskregister!$K$12)*SQRT(AP1956/2),Riskregister!$L$12-(Riskregister!$L$12-Riskregister!$K$12)*SQRT((1-AP1956)/2)))</f>
        <v>0</v>
      </c>
      <c r="AR1956" s="30">
        <f t="shared" ca="1" si="1203"/>
        <v>0.40551105147801225</v>
      </c>
      <c r="AS1956" s="30">
        <f t="shared" ca="1" si="1203"/>
        <v>0.51066122606358999</v>
      </c>
      <c r="AT1956" s="30">
        <f>IF(Riskregister!$E$13="",0,COUNTIF(BN$4:BN$53,"&lt;"&amp;AR1956)*IF(AS1956&lt;0.5,Riskregister!$K$13+(Riskregister!$L$13-Riskregister!$K$13)*SQRT(AS1956/2),Riskregister!$L$13-(Riskregister!$L$13-Riskregister!$K$13)*SQRT((1-AS1956)/2)))</f>
        <v>0</v>
      </c>
      <c r="AU1956" s="30">
        <f t="shared" ca="1" si="1204"/>
        <v>0.24560733641551658</v>
      </c>
      <c r="AV1956" s="30">
        <f t="shared" ca="1" si="1204"/>
        <v>0.87398779317792352</v>
      </c>
      <c r="AW1956" s="30">
        <f>IF(Riskregister!$E$14="",0,COUNTIF(BO$4:BO$53,"&lt;"&amp;AU1956)*IF(AV1956&lt;0.5,Riskregister!$K$14+(Riskregister!$L$14-Riskregister!$K$14)*SQRT(AV1956/2),Riskregister!$L$14-(Riskregister!$L$14-Riskregister!$K$14)*SQRT((1-AV1956)/2)))</f>
        <v>0</v>
      </c>
      <c r="AX1956" s="30">
        <f t="shared" ca="1" si="1205"/>
        <v>0.50368561557343483</v>
      </c>
      <c r="AY1956" s="30">
        <f t="shared" ca="1" si="1205"/>
        <v>0.61559505391363256</v>
      </c>
      <c r="AZ1956" s="30">
        <f>IF(Riskregister!$E$15="",0,COUNTIF(BP$4:BP$53,"&lt;"&amp;AX1956)*IF(AY1956&lt;0.5,Riskregister!$K$15+(Riskregister!$L$15-Riskregister!$K$15)*SQRT(AY1956/2),Riskregister!$L$15-(Riskregister!$L$15-Riskregister!$K$15)*SQRT((1-AY1956)/2)))</f>
        <v>0</v>
      </c>
      <c r="BA1956" s="30">
        <f t="shared" ca="1" si="1206"/>
        <v>0.61469251371598055</v>
      </c>
      <c r="BB1956" s="30">
        <f t="shared" ca="1" si="1206"/>
        <v>0.49031417917405806</v>
      </c>
      <c r="BC1956" s="30">
        <f>IF(Riskregister!$E$16="",0,COUNTIF(BQ$4:BQ$53,"&lt;"&amp;BA1956)*IF(BB1956&lt;0.5,Riskregister!$K$16+(Riskregister!$L$16-Riskregister!$K$16)*SQRT(BB1956/2),Riskregister!$L$16-(Riskregister!$L$16-Riskregister!$K$16)*SQRT((1-BB1956)/2)))</f>
        <v>0</v>
      </c>
      <c r="BD1956" s="30">
        <f t="shared" ca="1" si="1194"/>
        <v>5632949.4816425648</v>
      </c>
    </row>
    <row r="1957" spans="20:56" x14ac:dyDescent="0.35">
      <c r="T1957" s="30">
        <f t="shared" ca="1" si="1195"/>
        <v>0.51615540079969635</v>
      </c>
      <c r="U1957" s="30">
        <f t="shared" ca="1" si="1195"/>
        <v>0.64393973282775041</v>
      </c>
      <c r="V1957" s="30">
        <f ca="1">IF(Riskregister!$E$5="",0,COUNTIF(BF$4:BF$53,"&lt;"&amp;T1957)*IF(U1957&lt;0.5,Riskregister!$K$5+(Riskregister!$L$5-Riskregister!$K$5)*SQRT(U1957/2),Riskregister!$L$5-(Riskregister!$L$5-Riskregister!$K$5)*SQRT((1-U1957)/2)))</f>
        <v>1640514.8896660027</v>
      </c>
      <c r="W1957" s="30">
        <f t="shared" ca="1" si="1196"/>
        <v>2.6292878508088036E-2</v>
      </c>
      <c r="X1957" s="30">
        <f t="shared" ca="1" si="1196"/>
        <v>0.11472848950302428</v>
      </c>
      <c r="Y1957" s="30">
        <f ca="1">IF(Riskregister!$E$6="",0,COUNTIF(BG$4:BG$53,"&lt;"&amp;W1957)*IF(X1957&lt;0.5,Riskregister!$K$6+(Riskregister!$L$6-Riskregister!$K$6)*SQRT(X1957/2),Riskregister!$L$6-(Riskregister!$L$6-Riskregister!$K$6)*SQRT((1-X1957)/2)))</f>
        <v>0</v>
      </c>
      <c r="Z1957" s="30">
        <f t="shared" ca="1" si="1197"/>
        <v>0.83319600123928272</v>
      </c>
      <c r="AA1957" s="30">
        <f t="shared" ca="1" si="1197"/>
        <v>0.59337134393535518</v>
      </c>
      <c r="AB1957" s="30">
        <f ca="1">IF(Riskregister!$E$7="",0,COUNTIF(BH$4:BH$53,"&lt;"&amp;Z1957)*IF(AA1957&lt;0.5,Riskregister!$K$7+(Riskregister!$L$7-Riskregister!$K$7)*SQRT(AA1957/2),Riskregister!$L$7-(Riskregister!$L$7-Riskregister!$K$7)*SQRT((1-AA1957)/2)))</f>
        <v>2179652.7115171026</v>
      </c>
      <c r="AC1957" s="30">
        <f t="shared" ca="1" si="1198"/>
        <v>0.90284411621695659</v>
      </c>
      <c r="AD1957" s="30">
        <f t="shared" ca="1" si="1198"/>
        <v>0.76540806985159104</v>
      </c>
      <c r="AE1957" s="30">
        <f ca="1">IF(Riskregister!$E$8="",0,COUNTIF(BI$4:BI$53,"&lt;"&amp;AC1957)*IF(AD1957&lt;0.5,Riskregister!$K$8+(Riskregister!$L$8-Riskregister!$K$8)*SQRT(AD1957/2),Riskregister!$L$8-(Riskregister!$L$8-Riskregister!$K$8)*SQRT((1-AD1957)/2)))</f>
        <v>16951602.84825423</v>
      </c>
      <c r="AF1957" s="30">
        <f t="shared" ca="1" si="1199"/>
        <v>0.96842196838028893</v>
      </c>
      <c r="AG1957" s="30">
        <f t="shared" ca="1" si="1199"/>
        <v>0.64399553424671863</v>
      </c>
      <c r="AH1957" s="30">
        <f>IF(Riskregister!$E$9="",0,COUNTIF(BJ$4:BJ$53,"&lt;"&amp;AF1957)*IF(AG1957&lt;0.5,Riskregister!$K$9+(Riskregister!$L$9-Riskregister!$K$9)*SQRT(AG1957/2),Riskregister!$L$9-(Riskregister!$L$9-Riskregister!$K$9)*SQRT((1-AG1957)/2)))</f>
        <v>0</v>
      </c>
      <c r="AI1957" s="30">
        <f t="shared" ca="1" si="1200"/>
        <v>0.84396027286878628</v>
      </c>
      <c r="AJ1957" s="30">
        <f t="shared" ca="1" si="1200"/>
        <v>1.103294291963719E-2</v>
      </c>
      <c r="AK1957" s="30">
        <f>IF(Riskregister!$E$10="",0,COUNTIF(BK$4:BK$53,"&lt;"&amp;AI1957)*IF(AJ1957&lt;0.5,Riskregister!$K$10+(Riskregister!$L$10-Riskregister!$K$10)*SQRT(AJ1957/2),Riskregister!$L$10-(Riskregister!$L$10-Riskregister!$K$10)*SQRT((1-AJ1957)/2)))</f>
        <v>0</v>
      </c>
      <c r="AL1957" s="30">
        <f t="shared" ca="1" si="1201"/>
        <v>0.31438117038888158</v>
      </c>
      <c r="AM1957" s="30">
        <f t="shared" ca="1" si="1201"/>
        <v>0.60639547063258115</v>
      </c>
      <c r="AN1957" s="30">
        <f>IF(Riskregister!$E$11="",0,COUNTIF(BL$4:BL$53,"&lt;"&amp;AL1957)*IF(AM1957&lt;0.5,Riskregister!$K$11+(Riskregister!$L$11-Riskregister!$K$11)*SQRT(AM1957/2),Riskregister!$L$11-(Riskregister!$L$11-Riskregister!$K$11)*SQRT((1-AM1957)/2)))</f>
        <v>0</v>
      </c>
      <c r="AO1957" s="30">
        <f t="shared" ca="1" si="1202"/>
        <v>0.29866345260251714</v>
      </c>
      <c r="AP1957" s="30">
        <f t="shared" ca="1" si="1202"/>
        <v>4.8690474448851329E-2</v>
      </c>
      <c r="AQ1957" s="30">
        <f>IF(Riskregister!$E$12="",0,COUNTIF(BM$4:BM$53,"&lt;"&amp;AO1957)*IF(AP1957&lt;0.5,Riskregister!$K$12+(Riskregister!$L$12-Riskregister!$K$12)*SQRT(AP1957/2),Riskregister!$L$12-(Riskregister!$L$12-Riskregister!$K$12)*SQRT((1-AP1957)/2)))</f>
        <v>0</v>
      </c>
      <c r="AR1957" s="30">
        <f t="shared" ca="1" si="1203"/>
        <v>0.61400113171752446</v>
      </c>
      <c r="AS1957" s="30">
        <f t="shared" ca="1" si="1203"/>
        <v>0.7952737897230906</v>
      </c>
      <c r="AT1957" s="30">
        <f>IF(Riskregister!$E$13="",0,COUNTIF(BN$4:BN$53,"&lt;"&amp;AR1957)*IF(AS1957&lt;0.5,Riskregister!$K$13+(Riskregister!$L$13-Riskregister!$K$13)*SQRT(AS1957/2),Riskregister!$L$13-(Riskregister!$L$13-Riskregister!$K$13)*SQRT((1-AS1957)/2)))</f>
        <v>0</v>
      </c>
      <c r="AU1957" s="30">
        <f t="shared" ca="1" si="1204"/>
        <v>0.96434663349028116</v>
      </c>
      <c r="AV1957" s="30">
        <f t="shared" ca="1" si="1204"/>
        <v>8.7142036062766937E-2</v>
      </c>
      <c r="AW1957" s="30">
        <f>IF(Riskregister!$E$14="",0,COUNTIF(BO$4:BO$53,"&lt;"&amp;AU1957)*IF(AV1957&lt;0.5,Riskregister!$K$14+(Riskregister!$L$14-Riskregister!$K$14)*SQRT(AV1957/2),Riskregister!$L$14-(Riskregister!$L$14-Riskregister!$K$14)*SQRT((1-AV1957)/2)))</f>
        <v>0</v>
      </c>
      <c r="AX1957" s="30">
        <f t="shared" ca="1" si="1205"/>
        <v>0.411933834713481</v>
      </c>
      <c r="AY1957" s="30">
        <f t="shared" ca="1" si="1205"/>
        <v>0.62824434883785552</v>
      </c>
      <c r="AZ1957" s="30">
        <f>IF(Riskregister!$E$15="",0,COUNTIF(BP$4:BP$53,"&lt;"&amp;AX1957)*IF(AY1957&lt;0.5,Riskregister!$K$15+(Riskregister!$L$15-Riskregister!$K$15)*SQRT(AY1957/2),Riskregister!$L$15-(Riskregister!$L$15-Riskregister!$K$15)*SQRT((1-AY1957)/2)))</f>
        <v>0</v>
      </c>
      <c r="BA1957" s="30">
        <f t="shared" ca="1" si="1206"/>
        <v>0.34961858114249844</v>
      </c>
      <c r="BB1957" s="30">
        <f t="shared" ca="1" si="1206"/>
        <v>0.12533627303748063</v>
      </c>
      <c r="BC1957" s="30">
        <f>IF(Riskregister!$E$16="",0,COUNTIF(BQ$4:BQ$53,"&lt;"&amp;BA1957)*IF(BB1957&lt;0.5,Riskregister!$K$16+(Riskregister!$L$16-Riskregister!$K$16)*SQRT(BB1957/2),Riskregister!$L$16-(Riskregister!$L$16-Riskregister!$K$16)*SQRT((1-BB1957)/2)))</f>
        <v>0</v>
      </c>
      <c r="BD1957" s="30">
        <f t="shared" ca="1" si="1194"/>
        <v>20771770.449437335</v>
      </c>
    </row>
    <row r="1958" spans="20:56" x14ac:dyDescent="0.35">
      <c r="T1958" s="30">
        <f t="shared" ca="1" si="1195"/>
        <v>0.44874536192100578</v>
      </c>
      <c r="U1958" s="30">
        <f t="shared" ca="1" si="1195"/>
        <v>0.3373655026147323</v>
      </c>
      <c r="V1958" s="30">
        <f ca="1">IF(Riskregister!$E$5="",0,COUNTIF(BF$4:BF$53,"&lt;"&amp;T1958)*IF(U1958&lt;0.5,Riskregister!$K$5+(Riskregister!$L$5-Riskregister!$K$5)*SQRT(U1958/2),Riskregister!$L$5-(Riskregister!$L$5-Riskregister!$K$5)*SQRT((1-U1958)/2)))</f>
        <v>1004458.5775850841</v>
      </c>
      <c r="W1958" s="30">
        <f t="shared" ca="1" si="1196"/>
        <v>0.20742604452772051</v>
      </c>
      <c r="X1958" s="30">
        <f t="shared" ca="1" si="1196"/>
        <v>0.19724293023953077</v>
      </c>
      <c r="Y1958" s="30">
        <f ca="1">IF(Riskregister!$E$6="",0,COUNTIF(BG$4:BG$53,"&lt;"&amp;W1958)*IF(X1958&lt;0.5,Riskregister!$K$6+(Riskregister!$L$6-Riskregister!$K$6)*SQRT(X1958/2),Riskregister!$L$6-(Riskregister!$L$6-Riskregister!$K$6)*SQRT((1-X1958)/2)))</f>
        <v>765272.98448452307</v>
      </c>
      <c r="Z1958" s="30">
        <f t="shared" ca="1" si="1197"/>
        <v>0.8010634077117591</v>
      </c>
      <c r="AA1958" s="30">
        <f t="shared" ca="1" si="1197"/>
        <v>0.31463543786420367</v>
      </c>
      <c r="AB1958" s="30">
        <f ca="1">IF(Riskregister!$E$7="",0,COUNTIF(BH$4:BH$53,"&lt;"&amp;Z1958)*IF(AA1958&lt;0.5,Riskregister!$K$7+(Riskregister!$L$7-Riskregister!$K$7)*SQRT(AA1958/2),Riskregister!$L$7-(Riskregister!$L$7-Riskregister!$K$7)*SQRT((1-AA1958)/2)))</f>
        <v>1510572.3373232733</v>
      </c>
      <c r="AC1958" s="30">
        <f t="shared" ca="1" si="1198"/>
        <v>0.45675804417163479</v>
      </c>
      <c r="AD1958" s="30">
        <f t="shared" ca="1" si="1198"/>
        <v>0.55748678462191659</v>
      </c>
      <c r="AE1958" s="30">
        <f ca="1">IF(Riskregister!$E$8="",0,COUNTIF(BI$4:BI$53,"&lt;"&amp;AC1958)*IF(AD1958&lt;0.5,Riskregister!$K$8+(Riskregister!$L$8-Riskregister!$K$8)*SQRT(AD1958/2),Riskregister!$L$8-(Riskregister!$L$8-Riskregister!$K$8)*SQRT((1-AD1958)/2)))</f>
        <v>5578435.3611641359</v>
      </c>
      <c r="AF1958" s="30">
        <f t="shared" ca="1" si="1199"/>
        <v>0.68323211103157599</v>
      </c>
      <c r="AG1958" s="30">
        <f t="shared" ca="1" si="1199"/>
        <v>0.11202520209511591</v>
      </c>
      <c r="AH1958" s="30">
        <f>IF(Riskregister!$E$9="",0,COUNTIF(BJ$4:BJ$53,"&lt;"&amp;AF1958)*IF(AG1958&lt;0.5,Riskregister!$K$9+(Riskregister!$L$9-Riskregister!$K$9)*SQRT(AG1958/2),Riskregister!$L$9-(Riskregister!$L$9-Riskregister!$K$9)*SQRT((1-AG1958)/2)))</f>
        <v>0</v>
      </c>
      <c r="AI1958" s="30">
        <f t="shared" ca="1" si="1200"/>
        <v>0.27485306829251088</v>
      </c>
      <c r="AJ1958" s="30">
        <f t="shared" ca="1" si="1200"/>
        <v>0.14881528210593198</v>
      </c>
      <c r="AK1958" s="30">
        <f>IF(Riskregister!$E$10="",0,COUNTIF(BK$4:BK$53,"&lt;"&amp;AI1958)*IF(AJ1958&lt;0.5,Riskregister!$K$10+(Riskregister!$L$10-Riskregister!$K$10)*SQRT(AJ1958/2),Riskregister!$L$10-(Riskregister!$L$10-Riskregister!$K$10)*SQRT((1-AJ1958)/2)))</f>
        <v>0</v>
      </c>
      <c r="AL1958" s="30">
        <f t="shared" ca="1" si="1201"/>
        <v>0.31266126892317647</v>
      </c>
      <c r="AM1958" s="30">
        <f t="shared" ca="1" si="1201"/>
        <v>0.83589733964873714</v>
      </c>
      <c r="AN1958" s="30">
        <f>IF(Riskregister!$E$11="",0,COUNTIF(BL$4:BL$53,"&lt;"&amp;AL1958)*IF(AM1958&lt;0.5,Riskregister!$K$11+(Riskregister!$L$11-Riskregister!$K$11)*SQRT(AM1958/2),Riskregister!$L$11-(Riskregister!$L$11-Riskregister!$K$11)*SQRT((1-AM1958)/2)))</f>
        <v>0</v>
      </c>
      <c r="AO1958" s="30">
        <f t="shared" ca="1" si="1202"/>
        <v>2.9530727676479795E-2</v>
      </c>
      <c r="AP1958" s="30">
        <f t="shared" ca="1" si="1202"/>
        <v>9.3200865280523515E-2</v>
      </c>
      <c r="AQ1958" s="30">
        <f>IF(Riskregister!$E$12="",0,COUNTIF(BM$4:BM$53,"&lt;"&amp;AO1958)*IF(AP1958&lt;0.5,Riskregister!$K$12+(Riskregister!$L$12-Riskregister!$K$12)*SQRT(AP1958/2),Riskregister!$L$12-(Riskregister!$L$12-Riskregister!$K$12)*SQRT((1-AP1958)/2)))</f>
        <v>0</v>
      </c>
      <c r="AR1958" s="30">
        <f t="shared" ca="1" si="1203"/>
        <v>0.80210335191311188</v>
      </c>
      <c r="AS1958" s="30">
        <f t="shared" ca="1" si="1203"/>
        <v>0.44605267854736963</v>
      </c>
      <c r="AT1958" s="30">
        <f>IF(Riskregister!$E$13="",0,COUNTIF(BN$4:BN$53,"&lt;"&amp;AR1958)*IF(AS1958&lt;0.5,Riskregister!$K$13+(Riskregister!$L$13-Riskregister!$K$13)*SQRT(AS1958/2),Riskregister!$L$13-(Riskregister!$L$13-Riskregister!$K$13)*SQRT((1-AS1958)/2)))</f>
        <v>0</v>
      </c>
      <c r="AU1958" s="30">
        <f t="shared" ca="1" si="1204"/>
        <v>7.2470055130571809E-2</v>
      </c>
      <c r="AV1958" s="30">
        <f t="shared" ca="1" si="1204"/>
        <v>0.97448758196587404</v>
      </c>
      <c r="AW1958" s="30">
        <f>IF(Riskregister!$E$14="",0,COUNTIF(BO$4:BO$53,"&lt;"&amp;AU1958)*IF(AV1958&lt;0.5,Riskregister!$K$14+(Riskregister!$L$14-Riskregister!$K$14)*SQRT(AV1958/2),Riskregister!$L$14-(Riskregister!$L$14-Riskregister!$K$14)*SQRT((1-AV1958)/2)))</f>
        <v>0</v>
      </c>
      <c r="AX1958" s="30">
        <f t="shared" ca="1" si="1205"/>
        <v>0.22949170212605341</v>
      </c>
      <c r="AY1958" s="30">
        <f t="shared" ca="1" si="1205"/>
        <v>0.77673800057108011</v>
      </c>
      <c r="AZ1958" s="30">
        <f>IF(Riskregister!$E$15="",0,COUNTIF(BP$4:BP$53,"&lt;"&amp;AX1958)*IF(AY1958&lt;0.5,Riskregister!$K$15+(Riskregister!$L$15-Riskregister!$K$15)*SQRT(AY1958/2),Riskregister!$L$15-(Riskregister!$L$15-Riskregister!$K$15)*SQRT((1-AY1958)/2)))</f>
        <v>0</v>
      </c>
      <c r="BA1958" s="30">
        <f t="shared" ca="1" si="1206"/>
        <v>0.57764568323603249</v>
      </c>
      <c r="BB1958" s="30">
        <f t="shared" ca="1" si="1206"/>
        <v>0.5246018908505049</v>
      </c>
      <c r="BC1958" s="30">
        <f>IF(Riskregister!$E$16="",0,COUNTIF(BQ$4:BQ$53,"&lt;"&amp;BA1958)*IF(BB1958&lt;0.5,Riskregister!$K$16+(Riskregister!$L$16-Riskregister!$K$16)*SQRT(BB1958/2),Riskregister!$L$16-(Riskregister!$L$16-Riskregister!$K$16)*SQRT((1-BB1958)/2)))</f>
        <v>0</v>
      </c>
      <c r="BD1958" s="30">
        <f t="shared" ca="1" si="1194"/>
        <v>8858739.2605570164</v>
      </c>
    </row>
    <row r="1959" spans="20:56" x14ac:dyDescent="0.35">
      <c r="T1959" s="30">
        <f t="shared" ca="1" si="1195"/>
        <v>9.7339437090467551E-2</v>
      </c>
      <c r="U1959" s="30">
        <f t="shared" ca="1" si="1195"/>
        <v>0.83634044935222673</v>
      </c>
      <c r="V1959" s="30">
        <f ca="1">IF(Riskregister!$E$5="",0,COUNTIF(BF$4:BF$53,"&lt;"&amp;T1959)*IF(U1959&lt;0.5,Riskregister!$K$5+(Riskregister!$L$5-Riskregister!$K$5)*SQRT(U1959/2),Riskregister!$L$5-(Riskregister!$L$5-Riskregister!$K$5)*SQRT((1-U1959)/2)))</f>
        <v>471273.43124635442</v>
      </c>
      <c r="W1959" s="30">
        <f t="shared" ca="1" si="1196"/>
        <v>0.57593295761926599</v>
      </c>
      <c r="X1959" s="30">
        <f t="shared" ca="1" si="1196"/>
        <v>0.98471541777536964</v>
      </c>
      <c r="Y1959" s="30">
        <f ca="1">IF(Riskregister!$E$6="",0,COUNTIF(BG$4:BG$53,"&lt;"&amp;W1959)*IF(X1959&lt;0.5,Riskregister!$K$6+(Riskregister!$L$6-Riskregister!$K$6)*SQRT(X1959/2),Riskregister!$L$6-(Riskregister!$L$6-Riskregister!$K$6)*SQRT((1-X1959)/2)))</f>
        <v>3685287.2852654271</v>
      </c>
      <c r="Z1959" s="30">
        <f t="shared" ca="1" si="1197"/>
        <v>0.11137085406859715</v>
      </c>
      <c r="AA1959" s="30">
        <f t="shared" ca="1" si="1197"/>
        <v>0.21793110794395332</v>
      </c>
      <c r="AB1959" s="30">
        <f ca="1">IF(Riskregister!$E$7="",0,COUNTIF(BH$4:BH$53,"&lt;"&amp;Z1959)*IF(AA1959&lt;0.5,Riskregister!$K$7+(Riskregister!$L$7-Riskregister!$K$7)*SQRT(AA1959/2),Riskregister!$L$7-(Riskregister!$L$7-Riskregister!$K$7)*SQRT((1-AA1959)/2)))</f>
        <v>496604.27471989469</v>
      </c>
      <c r="AC1959" s="30">
        <f t="shared" ca="1" si="1198"/>
        <v>0.69615306830812163</v>
      </c>
      <c r="AD1959" s="30">
        <f t="shared" ca="1" si="1198"/>
        <v>6.2581527248187441E-2</v>
      </c>
      <c r="AE1959" s="30">
        <f ca="1">IF(Riskregister!$E$8="",0,COUNTIF(BI$4:BI$53,"&lt;"&amp;AC1959)*IF(AD1959&lt;0.5,Riskregister!$K$8+(Riskregister!$L$8-Riskregister!$K$8)*SQRT(AD1959/2),Riskregister!$L$8-(Riskregister!$L$8-Riskregister!$K$8)*SQRT((1-AD1959)/2)))</f>
        <v>4525568.7476429781</v>
      </c>
      <c r="AF1959" s="30">
        <f t="shared" ca="1" si="1199"/>
        <v>0.21660735739800352</v>
      </c>
      <c r="AG1959" s="30">
        <f t="shared" ca="1" si="1199"/>
        <v>0.8329527021269616</v>
      </c>
      <c r="AH1959" s="30">
        <f>IF(Riskregister!$E$9="",0,COUNTIF(BJ$4:BJ$53,"&lt;"&amp;AF1959)*IF(AG1959&lt;0.5,Riskregister!$K$9+(Riskregister!$L$9-Riskregister!$K$9)*SQRT(AG1959/2),Riskregister!$L$9-(Riskregister!$L$9-Riskregister!$K$9)*SQRT((1-AG1959)/2)))</f>
        <v>0</v>
      </c>
      <c r="AI1959" s="30">
        <f t="shared" ca="1" si="1200"/>
        <v>0.37008788320115371</v>
      </c>
      <c r="AJ1959" s="30">
        <f t="shared" ca="1" si="1200"/>
        <v>0.95195163114270842</v>
      </c>
      <c r="AK1959" s="30">
        <f>IF(Riskregister!$E$10="",0,COUNTIF(BK$4:BK$53,"&lt;"&amp;AI1959)*IF(AJ1959&lt;0.5,Riskregister!$K$10+(Riskregister!$L$10-Riskregister!$K$10)*SQRT(AJ1959/2),Riskregister!$L$10-(Riskregister!$L$10-Riskregister!$K$10)*SQRT((1-AJ1959)/2)))</f>
        <v>0</v>
      </c>
      <c r="AL1959" s="30">
        <f t="shared" ca="1" si="1201"/>
        <v>0.91458432180553095</v>
      </c>
      <c r="AM1959" s="30">
        <f t="shared" ca="1" si="1201"/>
        <v>0.31487892254381389</v>
      </c>
      <c r="AN1959" s="30">
        <f>IF(Riskregister!$E$11="",0,COUNTIF(BL$4:BL$53,"&lt;"&amp;AL1959)*IF(AM1959&lt;0.5,Riskregister!$K$11+(Riskregister!$L$11-Riskregister!$K$11)*SQRT(AM1959/2),Riskregister!$L$11-(Riskregister!$L$11-Riskregister!$K$11)*SQRT((1-AM1959)/2)))</f>
        <v>0</v>
      </c>
      <c r="AO1959" s="30">
        <f t="shared" ca="1" si="1202"/>
        <v>0.26167676053850875</v>
      </c>
      <c r="AP1959" s="30">
        <f t="shared" ca="1" si="1202"/>
        <v>0.86304986156853625</v>
      </c>
      <c r="AQ1959" s="30">
        <f>IF(Riskregister!$E$12="",0,COUNTIF(BM$4:BM$53,"&lt;"&amp;AO1959)*IF(AP1959&lt;0.5,Riskregister!$K$12+(Riskregister!$L$12-Riskregister!$K$12)*SQRT(AP1959/2),Riskregister!$L$12-(Riskregister!$L$12-Riskregister!$K$12)*SQRT((1-AP1959)/2)))</f>
        <v>0</v>
      </c>
      <c r="AR1959" s="30">
        <f t="shared" ca="1" si="1203"/>
        <v>0.11959668603644158</v>
      </c>
      <c r="AS1959" s="30">
        <f t="shared" ca="1" si="1203"/>
        <v>0.14634223985293482</v>
      </c>
      <c r="AT1959" s="30">
        <f>IF(Riskregister!$E$13="",0,COUNTIF(BN$4:BN$53,"&lt;"&amp;AR1959)*IF(AS1959&lt;0.5,Riskregister!$K$13+(Riskregister!$L$13-Riskregister!$K$13)*SQRT(AS1959/2),Riskregister!$L$13-(Riskregister!$L$13-Riskregister!$K$13)*SQRT((1-AS1959)/2)))</f>
        <v>0</v>
      </c>
      <c r="AU1959" s="30">
        <f t="shared" ca="1" si="1204"/>
        <v>0.1446043547667083</v>
      </c>
      <c r="AV1959" s="30">
        <f t="shared" ca="1" si="1204"/>
        <v>0.47868652953908208</v>
      </c>
      <c r="AW1959" s="30">
        <f>IF(Riskregister!$E$14="",0,COUNTIF(BO$4:BO$53,"&lt;"&amp;AU1959)*IF(AV1959&lt;0.5,Riskregister!$K$14+(Riskregister!$L$14-Riskregister!$K$14)*SQRT(AV1959/2),Riskregister!$L$14-(Riskregister!$L$14-Riskregister!$K$14)*SQRT((1-AV1959)/2)))</f>
        <v>0</v>
      </c>
      <c r="AX1959" s="30">
        <f t="shared" ca="1" si="1205"/>
        <v>0.99999457877294373</v>
      </c>
      <c r="AY1959" s="30">
        <f t="shared" ca="1" si="1205"/>
        <v>0.13631204212685655</v>
      </c>
      <c r="AZ1959" s="30">
        <f>IF(Riskregister!$E$15="",0,COUNTIF(BP$4:BP$53,"&lt;"&amp;AX1959)*IF(AY1959&lt;0.5,Riskregister!$K$15+(Riskregister!$L$15-Riskregister!$K$15)*SQRT(AY1959/2),Riskregister!$L$15-(Riskregister!$L$15-Riskregister!$K$15)*SQRT((1-AY1959)/2)))</f>
        <v>0</v>
      </c>
      <c r="BA1959" s="30">
        <f t="shared" ca="1" si="1206"/>
        <v>0.68648285444442902</v>
      </c>
      <c r="BB1959" s="30">
        <f t="shared" ca="1" si="1206"/>
        <v>0.5743224313159776</v>
      </c>
      <c r="BC1959" s="30">
        <f>IF(Riskregister!$E$16="",0,COUNTIF(BQ$4:BQ$53,"&lt;"&amp;BA1959)*IF(BB1959&lt;0.5,Riskregister!$K$16+(Riskregister!$L$16-Riskregister!$K$16)*SQRT(BB1959/2),Riskregister!$L$16-(Riskregister!$L$16-Riskregister!$K$16)*SQRT((1-BB1959)/2)))</f>
        <v>0</v>
      </c>
      <c r="BD1959" s="30">
        <f t="shared" ca="1" si="1194"/>
        <v>9178733.7388746552</v>
      </c>
    </row>
    <row r="1960" spans="20:56" x14ac:dyDescent="0.35">
      <c r="T1960" s="30">
        <f t="shared" ca="1" si="1195"/>
        <v>0.45452337562881429</v>
      </c>
      <c r="U1960" s="30">
        <f t="shared" ca="1" si="1195"/>
        <v>0.89336989231890751</v>
      </c>
      <c r="V1960" s="30">
        <f ca="1">IF(Riskregister!$E$5="",0,COUNTIF(BF$4:BF$53,"&lt;"&amp;T1960)*IF(U1960&lt;0.5,Riskregister!$K$5+(Riskregister!$L$5-Riskregister!$K$5)*SQRT(U1960/2),Riskregister!$L$5-(Riskregister!$L$5-Riskregister!$K$5)*SQRT((1-U1960)/2)))</f>
        <v>1488284.2871711541</v>
      </c>
      <c r="W1960" s="30">
        <f t="shared" ca="1" si="1196"/>
        <v>0.31415642975546898</v>
      </c>
      <c r="X1960" s="30">
        <f t="shared" ca="1" si="1196"/>
        <v>0.42528419734023559</v>
      </c>
      <c r="Y1960" s="30">
        <f ca="1">IF(Riskregister!$E$6="",0,COUNTIF(BG$4:BG$53,"&lt;"&amp;W1960)*IF(X1960&lt;0.5,Riskregister!$K$6+(Riskregister!$L$6-Riskregister!$K$6)*SQRT(X1960/2),Riskregister!$L$6-(Riskregister!$L$6-Riskregister!$K$6)*SQRT((1-X1960)/2)))</f>
        <v>1030036.3845586419</v>
      </c>
      <c r="Z1960" s="30">
        <f t="shared" ca="1" si="1197"/>
        <v>0.31651622483906916</v>
      </c>
      <c r="AA1960" s="30">
        <f t="shared" ca="1" si="1197"/>
        <v>0.86785515534571234</v>
      </c>
      <c r="AB1960" s="30">
        <f ca="1">IF(Riskregister!$E$7="",0,COUNTIF(BH$4:BH$53,"&lt;"&amp;Z1960)*IF(AA1960&lt;0.5,Riskregister!$K$7+(Riskregister!$L$7-Riskregister!$K$7)*SQRT(AA1960/2),Riskregister!$L$7-(Riskregister!$L$7-Riskregister!$K$7)*SQRT((1-AA1960)/2)))</f>
        <v>1550170.2617913326</v>
      </c>
      <c r="AC1960" s="30">
        <f t="shared" ca="1" si="1198"/>
        <v>0.93640318966478464</v>
      </c>
      <c r="AD1960" s="30">
        <f t="shared" ca="1" si="1198"/>
        <v>0.28212004289050607</v>
      </c>
      <c r="AE1960" s="30">
        <f ca="1">IF(Riskregister!$E$8="",0,COUNTIF(BI$4:BI$53,"&lt;"&amp;AC1960)*IF(AD1960&lt;0.5,Riskregister!$K$8+(Riskregister!$L$8-Riskregister!$K$8)*SQRT(AD1960/2),Riskregister!$L$8-(Riskregister!$L$8-Riskregister!$K$8)*SQRT((1-AD1960)/2)))</f>
        <v>12391344.175982716</v>
      </c>
      <c r="AF1960" s="30">
        <f t="shared" ca="1" si="1199"/>
        <v>0.24481666422357584</v>
      </c>
      <c r="AG1960" s="30">
        <f t="shared" ca="1" si="1199"/>
        <v>0.37996592055921519</v>
      </c>
      <c r="AH1960" s="30">
        <f>IF(Riskregister!$E$9="",0,COUNTIF(BJ$4:BJ$53,"&lt;"&amp;AF1960)*IF(AG1960&lt;0.5,Riskregister!$K$9+(Riskregister!$L$9-Riskregister!$K$9)*SQRT(AG1960/2),Riskregister!$L$9-(Riskregister!$L$9-Riskregister!$K$9)*SQRT((1-AG1960)/2)))</f>
        <v>0</v>
      </c>
      <c r="AI1960" s="30">
        <f t="shared" ca="1" si="1200"/>
        <v>0.50938176995580842</v>
      </c>
      <c r="AJ1960" s="30">
        <f t="shared" ca="1" si="1200"/>
        <v>0.37968306516535111</v>
      </c>
      <c r="AK1960" s="30">
        <f>IF(Riskregister!$E$10="",0,COUNTIF(BK$4:BK$53,"&lt;"&amp;AI1960)*IF(AJ1960&lt;0.5,Riskregister!$K$10+(Riskregister!$L$10-Riskregister!$K$10)*SQRT(AJ1960/2),Riskregister!$L$10-(Riskregister!$L$10-Riskregister!$K$10)*SQRT((1-AJ1960)/2)))</f>
        <v>0</v>
      </c>
      <c r="AL1960" s="30">
        <f t="shared" ca="1" si="1201"/>
        <v>0.47706250838709141</v>
      </c>
      <c r="AM1960" s="30">
        <f t="shared" ca="1" si="1201"/>
        <v>5.6501370382563421E-2</v>
      </c>
      <c r="AN1960" s="30">
        <f>IF(Riskregister!$E$11="",0,COUNTIF(BL$4:BL$53,"&lt;"&amp;AL1960)*IF(AM1960&lt;0.5,Riskregister!$K$11+(Riskregister!$L$11-Riskregister!$K$11)*SQRT(AM1960/2),Riskregister!$L$11-(Riskregister!$L$11-Riskregister!$K$11)*SQRT((1-AM1960)/2)))</f>
        <v>0</v>
      </c>
      <c r="AO1960" s="30">
        <f t="shared" ca="1" si="1202"/>
        <v>0.76617011543637537</v>
      </c>
      <c r="AP1960" s="30">
        <f t="shared" ca="1" si="1202"/>
        <v>0.96593216613220101</v>
      </c>
      <c r="AQ1960" s="30">
        <f>IF(Riskregister!$E$12="",0,COUNTIF(BM$4:BM$53,"&lt;"&amp;AO1960)*IF(AP1960&lt;0.5,Riskregister!$K$12+(Riskregister!$L$12-Riskregister!$K$12)*SQRT(AP1960/2),Riskregister!$L$12-(Riskregister!$L$12-Riskregister!$K$12)*SQRT((1-AP1960)/2)))</f>
        <v>0</v>
      </c>
      <c r="AR1960" s="30">
        <f t="shared" ca="1" si="1203"/>
        <v>0.78250854654046054</v>
      </c>
      <c r="AS1960" s="30">
        <f t="shared" ca="1" si="1203"/>
        <v>0.44685737750670373</v>
      </c>
      <c r="AT1960" s="30">
        <f>IF(Riskregister!$E$13="",0,COUNTIF(BN$4:BN$53,"&lt;"&amp;AR1960)*IF(AS1960&lt;0.5,Riskregister!$K$13+(Riskregister!$L$13-Riskregister!$K$13)*SQRT(AS1960/2),Riskregister!$L$13-(Riskregister!$L$13-Riskregister!$K$13)*SQRT((1-AS1960)/2)))</f>
        <v>0</v>
      </c>
      <c r="AU1960" s="30">
        <f t="shared" ca="1" si="1204"/>
        <v>0.90997414330838511</v>
      </c>
      <c r="AV1960" s="30">
        <f t="shared" ca="1" si="1204"/>
        <v>0.23425282700269379</v>
      </c>
      <c r="AW1960" s="30">
        <f>IF(Riskregister!$E$14="",0,COUNTIF(BO$4:BO$53,"&lt;"&amp;AU1960)*IF(AV1960&lt;0.5,Riskregister!$K$14+(Riskregister!$L$14-Riskregister!$K$14)*SQRT(AV1960/2),Riskregister!$L$14-(Riskregister!$L$14-Riskregister!$K$14)*SQRT((1-AV1960)/2)))</f>
        <v>0</v>
      </c>
      <c r="AX1960" s="30">
        <f t="shared" ca="1" si="1205"/>
        <v>0.72029277203862241</v>
      </c>
      <c r="AY1960" s="30">
        <f t="shared" ca="1" si="1205"/>
        <v>8.3103012986191493E-2</v>
      </c>
      <c r="AZ1960" s="30">
        <f>IF(Riskregister!$E$15="",0,COUNTIF(BP$4:BP$53,"&lt;"&amp;AX1960)*IF(AY1960&lt;0.5,Riskregister!$K$15+(Riskregister!$L$15-Riskregister!$K$15)*SQRT(AY1960/2),Riskregister!$L$15-(Riskregister!$L$15-Riskregister!$K$15)*SQRT((1-AY1960)/2)))</f>
        <v>0</v>
      </c>
      <c r="BA1960" s="30">
        <f t="shared" ca="1" si="1206"/>
        <v>0.10299973977990495</v>
      </c>
      <c r="BB1960" s="30">
        <f t="shared" ca="1" si="1206"/>
        <v>5.7535800650854285E-2</v>
      </c>
      <c r="BC1960" s="30">
        <f>IF(Riskregister!$E$16="",0,COUNTIF(BQ$4:BQ$53,"&lt;"&amp;BA1960)*IF(BB1960&lt;0.5,Riskregister!$K$16+(Riskregister!$L$16-Riskregister!$K$16)*SQRT(BB1960/2),Riskregister!$L$16-(Riskregister!$L$16-Riskregister!$K$16)*SQRT((1-BB1960)/2)))</f>
        <v>0</v>
      </c>
      <c r="BD1960" s="30">
        <f t="shared" ca="1" si="1194"/>
        <v>16459835.109503845</v>
      </c>
    </row>
    <row r="1961" spans="20:56" x14ac:dyDescent="0.35">
      <c r="T1961" s="30">
        <f t="shared" ca="1" si="1195"/>
        <v>0.1833117711070601</v>
      </c>
      <c r="U1961" s="30">
        <f t="shared" ca="1" si="1195"/>
        <v>0.97504698514249599</v>
      </c>
      <c r="V1961" s="30">
        <f ca="1">IF(Riskregister!$E$5="",0,COUNTIF(BF$4:BF$53,"&lt;"&amp;T1961)*IF(U1961&lt;0.5,Riskregister!$K$5+(Riskregister!$L$5-Riskregister!$K$5)*SQRT(U1961/2),Riskregister!$L$5-(Riskregister!$L$5-Riskregister!$K$5)*SQRT((1-U1961)/2)))</f>
        <v>1099471.541256771</v>
      </c>
      <c r="W1961" s="30">
        <f t="shared" ca="1" si="1196"/>
        <v>0.22472101116748955</v>
      </c>
      <c r="X1961" s="30">
        <f t="shared" ca="1" si="1196"/>
        <v>0.27367437248610738</v>
      </c>
      <c r="Y1961" s="30">
        <f ca="1">IF(Riskregister!$E$6="",0,COUNTIF(BG$4:BG$53,"&lt;"&amp;W1961)*IF(X1961&lt;0.5,Riskregister!$K$6+(Riskregister!$L$6-Riskregister!$K$6)*SQRT(X1961/2),Riskregister!$L$6-(Riskregister!$L$6-Riskregister!$K$6)*SQRT((1-X1961)/2)))</f>
        <v>865847.19225021428</v>
      </c>
      <c r="Z1961" s="30">
        <f t="shared" ca="1" si="1197"/>
        <v>0.77618986533154488</v>
      </c>
      <c r="AA1961" s="30">
        <f t="shared" ca="1" si="1197"/>
        <v>0.92998697144496967</v>
      </c>
      <c r="AB1961" s="30">
        <f ca="1">IF(Riskregister!$E$7="",0,COUNTIF(BH$4:BH$53,"&lt;"&amp;Z1961)*IF(AA1961&lt;0.5,Riskregister!$K$7+(Riskregister!$L$7-Riskregister!$K$7)*SQRT(AA1961/2),Riskregister!$L$7-(Riskregister!$L$7-Riskregister!$K$7)*SQRT((1-AA1961)/2)))</f>
        <v>2676119.2197305583</v>
      </c>
      <c r="AC1961" s="30">
        <f t="shared" ca="1" si="1198"/>
        <v>9.5352082951722927E-3</v>
      </c>
      <c r="AD1961" s="30">
        <f t="shared" ca="1" si="1198"/>
        <v>0.57321284946391193</v>
      </c>
      <c r="AE1961" s="30">
        <f ca="1">IF(Riskregister!$E$8="",0,COUNTIF(BI$4:BI$53,"&lt;"&amp;AC1961)*IF(AD1961&lt;0.5,Riskregister!$K$8+(Riskregister!$L$8-Riskregister!$K$8)*SQRT(AD1961/2),Riskregister!$L$8-(Riskregister!$L$8-Riskregister!$K$8)*SQRT((1-AD1961)/2)))</f>
        <v>0</v>
      </c>
      <c r="AF1961" s="30">
        <f t="shared" ca="1" si="1199"/>
        <v>2.9388602395410079E-2</v>
      </c>
      <c r="AG1961" s="30">
        <f t="shared" ca="1" si="1199"/>
        <v>0.42540166090745979</v>
      </c>
      <c r="AH1961" s="30">
        <f>IF(Riskregister!$E$9="",0,COUNTIF(BJ$4:BJ$53,"&lt;"&amp;AF1961)*IF(AG1961&lt;0.5,Riskregister!$K$9+(Riskregister!$L$9-Riskregister!$K$9)*SQRT(AG1961/2),Riskregister!$L$9-(Riskregister!$L$9-Riskregister!$K$9)*SQRT((1-AG1961)/2)))</f>
        <v>0</v>
      </c>
      <c r="AI1961" s="30">
        <f t="shared" ca="1" si="1200"/>
        <v>0.58536987568046661</v>
      </c>
      <c r="AJ1961" s="30">
        <f t="shared" ca="1" si="1200"/>
        <v>0.70439801140806324</v>
      </c>
      <c r="AK1961" s="30">
        <f>IF(Riskregister!$E$10="",0,COUNTIF(BK$4:BK$53,"&lt;"&amp;AI1961)*IF(AJ1961&lt;0.5,Riskregister!$K$10+(Riskregister!$L$10-Riskregister!$K$10)*SQRT(AJ1961/2),Riskregister!$L$10-(Riskregister!$L$10-Riskregister!$K$10)*SQRT((1-AJ1961)/2)))</f>
        <v>0</v>
      </c>
      <c r="AL1961" s="30">
        <f t="shared" ca="1" si="1201"/>
        <v>0.65518435330954339</v>
      </c>
      <c r="AM1961" s="30">
        <f t="shared" ca="1" si="1201"/>
        <v>0.5288312250069731</v>
      </c>
      <c r="AN1961" s="30">
        <f>IF(Riskregister!$E$11="",0,COUNTIF(BL$4:BL$53,"&lt;"&amp;AL1961)*IF(AM1961&lt;0.5,Riskregister!$K$11+(Riskregister!$L$11-Riskregister!$K$11)*SQRT(AM1961/2),Riskregister!$L$11-(Riskregister!$L$11-Riskregister!$K$11)*SQRT((1-AM1961)/2)))</f>
        <v>0</v>
      </c>
      <c r="AO1961" s="30">
        <f t="shared" ca="1" si="1202"/>
        <v>0.31375400020841293</v>
      </c>
      <c r="AP1961" s="30">
        <f t="shared" ca="1" si="1202"/>
        <v>0.14447485492445056</v>
      </c>
      <c r="AQ1961" s="30">
        <f>IF(Riskregister!$E$12="",0,COUNTIF(BM$4:BM$53,"&lt;"&amp;AO1961)*IF(AP1961&lt;0.5,Riskregister!$K$12+(Riskregister!$L$12-Riskregister!$K$12)*SQRT(AP1961/2),Riskregister!$L$12-(Riskregister!$L$12-Riskregister!$K$12)*SQRT((1-AP1961)/2)))</f>
        <v>0</v>
      </c>
      <c r="AR1961" s="30">
        <f t="shared" ca="1" si="1203"/>
        <v>0.18842291864262184</v>
      </c>
      <c r="AS1961" s="30">
        <f t="shared" ca="1" si="1203"/>
        <v>0.93835924716817021</v>
      </c>
      <c r="AT1961" s="30">
        <f>IF(Riskregister!$E$13="",0,COUNTIF(BN$4:BN$53,"&lt;"&amp;AR1961)*IF(AS1961&lt;0.5,Riskregister!$K$13+(Riskregister!$L$13-Riskregister!$K$13)*SQRT(AS1961/2),Riskregister!$L$13-(Riskregister!$L$13-Riskregister!$K$13)*SQRT((1-AS1961)/2)))</f>
        <v>0</v>
      </c>
      <c r="AU1961" s="30">
        <f t="shared" ca="1" si="1204"/>
        <v>0.7073812428260593</v>
      </c>
      <c r="AV1961" s="30">
        <f t="shared" ca="1" si="1204"/>
        <v>0.47126319144674844</v>
      </c>
      <c r="AW1961" s="30">
        <f>IF(Riskregister!$E$14="",0,COUNTIF(BO$4:BO$53,"&lt;"&amp;AU1961)*IF(AV1961&lt;0.5,Riskregister!$K$14+(Riskregister!$L$14-Riskregister!$K$14)*SQRT(AV1961/2),Riskregister!$L$14-(Riskregister!$L$14-Riskregister!$K$14)*SQRT((1-AV1961)/2)))</f>
        <v>0</v>
      </c>
      <c r="AX1961" s="30">
        <f t="shared" ca="1" si="1205"/>
        <v>0.97377138689576082</v>
      </c>
      <c r="AY1961" s="30">
        <f t="shared" ca="1" si="1205"/>
        <v>0.2527429276855887</v>
      </c>
      <c r="AZ1961" s="30">
        <f>IF(Riskregister!$E$15="",0,COUNTIF(BP$4:BP$53,"&lt;"&amp;AX1961)*IF(AY1961&lt;0.5,Riskregister!$K$15+(Riskregister!$L$15-Riskregister!$K$15)*SQRT(AY1961/2),Riskregister!$L$15-(Riskregister!$L$15-Riskregister!$K$15)*SQRT((1-AY1961)/2)))</f>
        <v>0</v>
      </c>
      <c r="BA1961" s="30">
        <f t="shared" ca="1" si="1206"/>
        <v>0.2265711078531405</v>
      </c>
      <c r="BB1961" s="30">
        <f t="shared" ca="1" si="1206"/>
        <v>0.18267511879589948</v>
      </c>
      <c r="BC1961" s="30">
        <f>IF(Riskregister!$E$16="",0,COUNTIF(BQ$4:BQ$53,"&lt;"&amp;BA1961)*IF(BB1961&lt;0.5,Riskregister!$K$16+(Riskregister!$L$16-Riskregister!$K$16)*SQRT(BB1961/2),Riskregister!$L$16-(Riskregister!$L$16-Riskregister!$K$16)*SQRT((1-BB1961)/2)))</f>
        <v>0</v>
      </c>
      <c r="BD1961" s="30">
        <f t="shared" ca="1" si="1194"/>
        <v>4641437.9532375438</v>
      </c>
    </row>
    <row r="1962" spans="20:56" x14ac:dyDescent="0.35">
      <c r="T1962" s="30">
        <f t="shared" ca="1" si="1195"/>
        <v>0.16300927538339471</v>
      </c>
      <c r="U1962" s="30">
        <f t="shared" ca="1" si="1195"/>
        <v>0.51573277427850595</v>
      </c>
      <c r="V1962" s="30">
        <f ca="1">IF(Riskregister!$E$5="",0,COUNTIF(BF$4:BF$53,"&lt;"&amp;T1962)*IF(U1962&lt;0.5,Riskregister!$K$5+(Riskregister!$L$5-Riskregister!$K$5)*SQRT(U1962/2),Riskregister!$L$5-(Riskregister!$L$5-Riskregister!$K$5)*SQRT((1-U1962)/2)))</f>
        <v>757136.33427746058</v>
      </c>
      <c r="W1962" s="30">
        <f t="shared" ca="1" si="1196"/>
        <v>0.92769046211872996</v>
      </c>
      <c r="X1962" s="30">
        <f t="shared" ca="1" si="1196"/>
        <v>0.70611174184273418</v>
      </c>
      <c r="Y1962" s="30">
        <f ca="1">IF(Riskregister!$E$6="",0,COUNTIF(BG$4:BG$53,"&lt;"&amp;W1962)*IF(X1962&lt;0.5,Riskregister!$K$6+(Riskregister!$L$6-Riskregister!$K$6)*SQRT(X1962/2),Riskregister!$L$6-(Riskregister!$L$6-Riskregister!$K$6)*SQRT((1-X1962)/2)))</f>
        <v>5240002.9616979063</v>
      </c>
      <c r="Z1962" s="30">
        <f t="shared" ca="1" si="1197"/>
        <v>0.14175241733709087</v>
      </c>
      <c r="AA1962" s="30">
        <f t="shared" ca="1" si="1197"/>
        <v>0.36569770963893689</v>
      </c>
      <c r="AB1962" s="30">
        <f ca="1">IF(Riskregister!$E$7="",0,COUNTIF(BH$4:BH$53,"&lt;"&amp;Z1962)*IF(AA1962&lt;0.5,Riskregister!$K$7+(Riskregister!$L$7-Riskregister!$K$7)*SQRT(AA1962/2),Riskregister!$L$7-(Riskregister!$L$7-Riskregister!$K$7)*SQRT((1-AA1962)/2)))</f>
        <v>798651.61441873526</v>
      </c>
      <c r="AC1962" s="30">
        <f t="shared" ca="1" si="1198"/>
        <v>0.62972986206050319</v>
      </c>
      <c r="AD1962" s="30">
        <f t="shared" ca="1" si="1198"/>
        <v>0.94530098832485454</v>
      </c>
      <c r="AE1962" s="30">
        <f ca="1">IF(Riskregister!$E$8="",0,COUNTIF(BI$4:BI$53,"&lt;"&amp;AC1962)*IF(AD1962&lt;0.5,Riskregister!$K$8+(Riskregister!$L$8-Riskregister!$K$8)*SQRT(AD1962/2),Riskregister!$L$8-(Riskregister!$L$8-Riskregister!$K$8)*SQRT((1-AD1962)/2)))</f>
        <v>12668186.273398358</v>
      </c>
      <c r="AF1962" s="30">
        <f t="shared" ca="1" si="1199"/>
        <v>8.2606807486321765E-2</v>
      </c>
      <c r="AG1962" s="30">
        <f t="shared" ca="1" si="1199"/>
        <v>9.8353265612291518E-2</v>
      </c>
      <c r="AH1962" s="30">
        <f>IF(Riskregister!$E$9="",0,COUNTIF(BJ$4:BJ$53,"&lt;"&amp;AF1962)*IF(AG1962&lt;0.5,Riskregister!$K$9+(Riskregister!$L$9-Riskregister!$K$9)*SQRT(AG1962/2),Riskregister!$L$9-(Riskregister!$L$9-Riskregister!$K$9)*SQRT((1-AG1962)/2)))</f>
        <v>0</v>
      </c>
      <c r="AI1962" s="30">
        <f t="shared" ca="1" si="1200"/>
        <v>0.87331351967682402</v>
      </c>
      <c r="AJ1962" s="30">
        <f t="shared" ca="1" si="1200"/>
        <v>0.75704790531590793</v>
      </c>
      <c r="AK1962" s="30">
        <f>IF(Riskregister!$E$10="",0,COUNTIF(BK$4:BK$53,"&lt;"&amp;AI1962)*IF(AJ1962&lt;0.5,Riskregister!$K$10+(Riskregister!$L$10-Riskregister!$K$10)*SQRT(AJ1962/2),Riskregister!$L$10-(Riskregister!$L$10-Riskregister!$K$10)*SQRT((1-AJ1962)/2)))</f>
        <v>0</v>
      </c>
      <c r="AL1962" s="30">
        <f t="shared" ca="1" si="1201"/>
        <v>3.4599963542194301E-2</v>
      </c>
      <c r="AM1962" s="30">
        <f t="shared" ca="1" si="1201"/>
        <v>5.7286929819474586E-2</v>
      </c>
      <c r="AN1962" s="30">
        <f>IF(Riskregister!$E$11="",0,COUNTIF(BL$4:BL$53,"&lt;"&amp;AL1962)*IF(AM1962&lt;0.5,Riskregister!$K$11+(Riskregister!$L$11-Riskregister!$K$11)*SQRT(AM1962/2),Riskregister!$L$11-(Riskregister!$L$11-Riskregister!$K$11)*SQRT((1-AM1962)/2)))</f>
        <v>0</v>
      </c>
      <c r="AO1962" s="30">
        <f t="shared" ca="1" si="1202"/>
        <v>0.32091998711604164</v>
      </c>
      <c r="AP1962" s="30">
        <f t="shared" ca="1" si="1202"/>
        <v>0.33593083620745212</v>
      </c>
      <c r="AQ1962" s="30">
        <f>IF(Riskregister!$E$12="",0,COUNTIF(BM$4:BM$53,"&lt;"&amp;AO1962)*IF(AP1962&lt;0.5,Riskregister!$K$12+(Riskregister!$L$12-Riskregister!$K$12)*SQRT(AP1962/2),Riskregister!$L$12-(Riskregister!$L$12-Riskregister!$K$12)*SQRT((1-AP1962)/2)))</f>
        <v>0</v>
      </c>
      <c r="AR1962" s="30">
        <f t="shared" ca="1" si="1203"/>
        <v>0.91573589882799489</v>
      </c>
      <c r="AS1962" s="30">
        <f t="shared" ca="1" si="1203"/>
        <v>0.46708595878914416</v>
      </c>
      <c r="AT1962" s="30">
        <f>IF(Riskregister!$E$13="",0,COUNTIF(BN$4:BN$53,"&lt;"&amp;AR1962)*IF(AS1962&lt;0.5,Riskregister!$K$13+(Riskregister!$L$13-Riskregister!$K$13)*SQRT(AS1962/2),Riskregister!$L$13-(Riskregister!$L$13-Riskregister!$K$13)*SQRT((1-AS1962)/2)))</f>
        <v>0</v>
      </c>
      <c r="AU1962" s="30">
        <f t="shared" ca="1" si="1204"/>
        <v>0.90472184019452273</v>
      </c>
      <c r="AV1962" s="30">
        <f t="shared" ca="1" si="1204"/>
        <v>0.93156650358306425</v>
      </c>
      <c r="AW1962" s="30">
        <f>IF(Riskregister!$E$14="",0,COUNTIF(BO$4:BO$53,"&lt;"&amp;AU1962)*IF(AV1962&lt;0.5,Riskregister!$K$14+(Riskregister!$L$14-Riskregister!$K$14)*SQRT(AV1962/2),Riskregister!$L$14-(Riskregister!$L$14-Riskregister!$K$14)*SQRT((1-AV1962)/2)))</f>
        <v>0</v>
      </c>
      <c r="AX1962" s="30">
        <f t="shared" ca="1" si="1205"/>
        <v>0.66330576676569952</v>
      </c>
      <c r="AY1962" s="30">
        <f t="shared" ca="1" si="1205"/>
        <v>0.83739507744378017</v>
      </c>
      <c r="AZ1962" s="30">
        <f>IF(Riskregister!$E$15="",0,COUNTIF(BP$4:BP$53,"&lt;"&amp;AX1962)*IF(AY1962&lt;0.5,Riskregister!$K$15+(Riskregister!$L$15-Riskregister!$K$15)*SQRT(AY1962/2),Riskregister!$L$15-(Riskregister!$L$15-Riskregister!$K$15)*SQRT((1-AY1962)/2)))</f>
        <v>0</v>
      </c>
      <c r="BA1962" s="30">
        <f t="shared" ca="1" si="1206"/>
        <v>0.65283745533153814</v>
      </c>
      <c r="BB1962" s="30">
        <f t="shared" ca="1" si="1206"/>
        <v>1.8363726146377601E-2</v>
      </c>
      <c r="BC1962" s="30">
        <f>IF(Riskregister!$E$16="",0,COUNTIF(BQ$4:BQ$53,"&lt;"&amp;BA1962)*IF(BB1962&lt;0.5,Riskregister!$K$16+(Riskregister!$L$16-Riskregister!$K$16)*SQRT(BB1962/2),Riskregister!$L$16-(Riskregister!$L$16-Riskregister!$K$16)*SQRT((1-BB1962)/2)))</f>
        <v>0</v>
      </c>
      <c r="BD1962" s="30">
        <f t="shared" ca="1" si="1194"/>
        <v>19463977.183792461</v>
      </c>
    </row>
    <row r="1963" spans="20:56" x14ac:dyDescent="0.35">
      <c r="T1963" s="30">
        <f t="shared" ca="1" si="1195"/>
        <v>0.70133064916224452</v>
      </c>
      <c r="U1963" s="30">
        <f t="shared" ca="1" si="1195"/>
        <v>0.6564596163764409</v>
      </c>
      <c r="V1963" s="30">
        <f ca="1">IF(Riskregister!$E$5="",0,COUNTIF(BF$4:BF$53,"&lt;"&amp;T1963)*IF(U1963&lt;0.5,Riskregister!$K$5+(Riskregister!$L$5-Riskregister!$K$5)*SQRT(U1963/2),Riskregister!$L$5-(Riskregister!$L$5-Riskregister!$K$5)*SQRT((1-U1963)/2)))</f>
        <v>1653986.9830424096</v>
      </c>
      <c r="W1963" s="30">
        <f t="shared" ca="1" si="1196"/>
        <v>0.98190970779535125</v>
      </c>
      <c r="X1963" s="30">
        <f t="shared" ca="1" si="1196"/>
        <v>0.74433854839586455</v>
      </c>
      <c r="Y1963" s="30">
        <f ca="1">IF(Riskregister!$E$6="",0,COUNTIF(BG$4:BG$53,"&lt;"&amp;W1963)*IF(X1963&lt;0.5,Riskregister!$K$6+(Riskregister!$L$6-Riskregister!$K$6)*SQRT(X1963/2),Riskregister!$L$6-(Riskregister!$L$6-Riskregister!$K$6)*SQRT((1-X1963)/2)))</f>
        <v>6782191.927729765</v>
      </c>
      <c r="Z1963" s="30">
        <f t="shared" ca="1" si="1197"/>
        <v>0.10175391658165189</v>
      </c>
      <c r="AA1963" s="30">
        <f t="shared" ca="1" si="1197"/>
        <v>8.5192445509688075E-2</v>
      </c>
      <c r="AB1963" s="30">
        <f ca="1">IF(Riskregister!$E$7="",0,COUNTIF(BH$4:BH$53,"&lt;"&amp;Z1963)*IF(AA1963&lt;0.5,Riskregister!$K$7+(Riskregister!$L$7-Riskregister!$K$7)*SQRT(AA1963/2),Riskregister!$L$7-(Riskregister!$L$7-Riskregister!$K$7)*SQRT((1-AA1963)/2)))</f>
        <v>366707.94998618658</v>
      </c>
      <c r="AC1963" s="30">
        <f t="shared" ca="1" si="1198"/>
        <v>0.72787787036816531</v>
      </c>
      <c r="AD1963" s="30">
        <f t="shared" ca="1" si="1198"/>
        <v>0.16271065305109655</v>
      </c>
      <c r="AE1963" s="30">
        <f ca="1">IF(Riskregister!$E$8="",0,COUNTIF(BI$4:BI$53,"&lt;"&amp;AC1963)*IF(AD1963&lt;0.5,Riskregister!$K$8+(Riskregister!$L$8-Riskregister!$K$8)*SQRT(AD1963/2),Riskregister!$L$8-(Riskregister!$L$8-Riskregister!$K$8)*SQRT((1-AD1963)/2)))</f>
        <v>6562296.7660499532</v>
      </c>
      <c r="AF1963" s="30">
        <f t="shared" ca="1" si="1199"/>
        <v>0.65670536893580178</v>
      </c>
      <c r="AG1963" s="30">
        <f t="shared" ca="1" si="1199"/>
        <v>0.58251999902270524</v>
      </c>
      <c r="AH1963" s="30">
        <f>IF(Riskregister!$E$9="",0,COUNTIF(BJ$4:BJ$53,"&lt;"&amp;AF1963)*IF(AG1963&lt;0.5,Riskregister!$K$9+(Riskregister!$L$9-Riskregister!$K$9)*SQRT(AG1963/2),Riskregister!$L$9-(Riskregister!$L$9-Riskregister!$K$9)*SQRT((1-AG1963)/2)))</f>
        <v>0</v>
      </c>
      <c r="AI1963" s="30">
        <f t="shared" ca="1" si="1200"/>
        <v>0.88124403568941956</v>
      </c>
      <c r="AJ1963" s="30">
        <f t="shared" ca="1" si="1200"/>
        <v>0.54856801953704515</v>
      </c>
      <c r="AK1963" s="30">
        <f>IF(Riskregister!$E$10="",0,COUNTIF(BK$4:BK$53,"&lt;"&amp;AI1963)*IF(AJ1963&lt;0.5,Riskregister!$K$10+(Riskregister!$L$10-Riskregister!$K$10)*SQRT(AJ1963/2),Riskregister!$L$10-(Riskregister!$L$10-Riskregister!$K$10)*SQRT((1-AJ1963)/2)))</f>
        <v>0</v>
      </c>
      <c r="AL1963" s="30">
        <f t="shared" ca="1" si="1201"/>
        <v>0.49788911955088033</v>
      </c>
      <c r="AM1963" s="30">
        <f t="shared" ca="1" si="1201"/>
        <v>0.97114299721044184</v>
      </c>
      <c r="AN1963" s="30">
        <f>IF(Riskregister!$E$11="",0,COUNTIF(BL$4:BL$53,"&lt;"&amp;AL1963)*IF(AM1963&lt;0.5,Riskregister!$K$11+(Riskregister!$L$11-Riskregister!$K$11)*SQRT(AM1963/2),Riskregister!$L$11-(Riskregister!$L$11-Riskregister!$K$11)*SQRT((1-AM1963)/2)))</f>
        <v>0</v>
      </c>
      <c r="AO1963" s="30">
        <f t="shared" ca="1" si="1202"/>
        <v>0.21731230545178781</v>
      </c>
      <c r="AP1963" s="30">
        <f t="shared" ca="1" si="1202"/>
        <v>0.18928465497677982</v>
      </c>
      <c r="AQ1963" s="30">
        <f>IF(Riskregister!$E$12="",0,COUNTIF(BM$4:BM$53,"&lt;"&amp;AO1963)*IF(AP1963&lt;0.5,Riskregister!$K$12+(Riskregister!$L$12-Riskregister!$K$12)*SQRT(AP1963/2),Riskregister!$L$12-(Riskregister!$L$12-Riskregister!$K$12)*SQRT((1-AP1963)/2)))</f>
        <v>0</v>
      </c>
      <c r="AR1963" s="30">
        <f t="shared" ca="1" si="1203"/>
        <v>0.70130040561996887</v>
      </c>
      <c r="AS1963" s="30">
        <f t="shared" ca="1" si="1203"/>
        <v>0.2718496080145637</v>
      </c>
      <c r="AT1963" s="30">
        <f>IF(Riskregister!$E$13="",0,COUNTIF(BN$4:BN$53,"&lt;"&amp;AR1963)*IF(AS1963&lt;0.5,Riskregister!$K$13+(Riskregister!$L$13-Riskregister!$K$13)*SQRT(AS1963/2),Riskregister!$L$13-(Riskregister!$L$13-Riskregister!$K$13)*SQRT((1-AS1963)/2)))</f>
        <v>0</v>
      </c>
      <c r="AU1963" s="30">
        <f t="shared" ca="1" si="1204"/>
        <v>0.60373661441920912</v>
      </c>
      <c r="AV1963" s="30">
        <f t="shared" ca="1" si="1204"/>
        <v>0.80017325120424976</v>
      </c>
      <c r="AW1963" s="30">
        <f>IF(Riskregister!$E$14="",0,COUNTIF(BO$4:BO$53,"&lt;"&amp;AU1963)*IF(AV1963&lt;0.5,Riskregister!$K$14+(Riskregister!$L$14-Riskregister!$K$14)*SQRT(AV1963/2),Riskregister!$L$14-(Riskregister!$L$14-Riskregister!$K$14)*SQRT((1-AV1963)/2)))</f>
        <v>0</v>
      </c>
      <c r="AX1963" s="30">
        <f t="shared" ca="1" si="1205"/>
        <v>0.12074592609233448</v>
      </c>
      <c r="AY1963" s="30">
        <f t="shared" ca="1" si="1205"/>
        <v>0.86887677536946417</v>
      </c>
      <c r="AZ1963" s="30">
        <f>IF(Riskregister!$E$15="",0,COUNTIF(BP$4:BP$53,"&lt;"&amp;AX1963)*IF(AY1963&lt;0.5,Riskregister!$K$15+(Riskregister!$L$15-Riskregister!$K$15)*SQRT(AY1963/2),Riskregister!$L$15-(Riskregister!$L$15-Riskregister!$K$15)*SQRT((1-AY1963)/2)))</f>
        <v>0</v>
      </c>
      <c r="BA1963" s="30">
        <f t="shared" ca="1" si="1206"/>
        <v>0.87694895040144594</v>
      </c>
      <c r="BB1963" s="30">
        <f t="shared" ca="1" si="1206"/>
        <v>6.4803000088744067E-2</v>
      </c>
      <c r="BC1963" s="30">
        <f>IF(Riskregister!$E$16="",0,COUNTIF(BQ$4:BQ$53,"&lt;"&amp;BA1963)*IF(BB1963&lt;0.5,Riskregister!$K$16+(Riskregister!$L$16-Riskregister!$K$16)*SQRT(BB1963/2),Riskregister!$L$16-(Riskregister!$L$16-Riskregister!$K$16)*SQRT((1-BB1963)/2)))</f>
        <v>0</v>
      </c>
      <c r="BD1963" s="30">
        <f t="shared" ca="1" si="1194"/>
        <v>15365183.626808314</v>
      </c>
    </row>
    <row r="1964" spans="20:56" x14ac:dyDescent="0.35">
      <c r="T1964" s="30">
        <f t="shared" ref="T1964:U1983" ca="1" si="1207">RAND()</f>
        <v>0.68120506580831541</v>
      </c>
      <c r="U1964" s="30">
        <f t="shared" ca="1" si="1207"/>
        <v>0.46407578654391779</v>
      </c>
      <c r="V1964" s="30">
        <f ca="1">IF(Riskregister!$E$5="",0,COUNTIF(BF$4:BF$53,"&lt;"&amp;T1964)*IF(U1964&lt;0.5,Riskregister!$K$5+(Riskregister!$L$5-Riskregister!$K$5)*SQRT(U1964/2),Riskregister!$L$5-(Riskregister!$L$5-Riskregister!$K$5)*SQRT((1-U1964)/2)))</f>
        <v>1467065.6112435476</v>
      </c>
      <c r="W1964" s="30">
        <f t="shared" ref="W1964:X1983" ca="1" si="1208">RAND()</f>
        <v>0.62784893517625018</v>
      </c>
      <c r="X1964" s="30">
        <f t="shared" ca="1" si="1208"/>
        <v>0.36352422942910867</v>
      </c>
      <c r="Y1964" s="30">
        <f ca="1">IF(Riskregister!$E$6="",0,COUNTIF(BG$4:BG$53,"&lt;"&amp;W1964)*IF(X1964&lt;0.5,Riskregister!$K$6+(Riskregister!$L$6-Riskregister!$K$6)*SQRT(X1964/2),Riskregister!$L$6-(Riskregister!$L$6-Riskregister!$K$6)*SQRT((1-X1964)/2)))</f>
        <v>1934808.4592875505</v>
      </c>
      <c r="Z1964" s="30">
        <f t="shared" ref="Z1964:AA1983" ca="1" si="1209">RAND()</f>
        <v>0.29110091345889777</v>
      </c>
      <c r="AA1964" s="30">
        <f t="shared" ca="1" si="1209"/>
        <v>0.31535591741155533</v>
      </c>
      <c r="AB1964" s="30">
        <f ca="1">IF(Riskregister!$E$7="",0,COUNTIF(BH$4:BH$53,"&lt;"&amp;Z1964)*IF(AA1964&lt;0.5,Riskregister!$K$7+(Riskregister!$L$7-Riskregister!$K$7)*SQRT(AA1964/2),Riskregister!$L$7-(Riskregister!$L$7-Riskregister!$K$7)*SQRT((1-AA1964)/2)))</f>
        <v>944901.97045082855</v>
      </c>
      <c r="AC1964" s="30">
        <f t="shared" ref="AC1964:AD1983" ca="1" si="1210">RAND()</f>
        <v>0.3797727312978334</v>
      </c>
      <c r="AD1964" s="30">
        <f t="shared" ca="1" si="1210"/>
        <v>0.88199409362774916</v>
      </c>
      <c r="AE1964" s="30">
        <f ca="1">IF(Riskregister!$E$8="",0,COUNTIF(BI$4:BI$53,"&lt;"&amp;AC1964)*IF(AD1964&lt;0.5,Riskregister!$K$8+(Riskregister!$L$8-Riskregister!$K$8)*SQRT(AD1964/2),Riskregister!$L$8-(Riskregister!$L$8-Riskregister!$K$8)*SQRT((1-AD1964)/2)))</f>
        <v>7716690.7910828106</v>
      </c>
      <c r="AF1964" s="30">
        <f t="shared" ref="AF1964:AG1983" ca="1" si="1211">RAND()</f>
        <v>1.3600472960887622E-2</v>
      </c>
      <c r="AG1964" s="30">
        <f t="shared" ca="1" si="1211"/>
        <v>0.76834237089643875</v>
      </c>
      <c r="AH1964" s="30">
        <f>IF(Riskregister!$E$9="",0,COUNTIF(BJ$4:BJ$53,"&lt;"&amp;AF1964)*IF(AG1964&lt;0.5,Riskregister!$K$9+(Riskregister!$L$9-Riskregister!$K$9)*SQRT(AG1964/2),Riskregister!$L$9-(Riskregister!$L$9-Riskregister!$K$9)*SQRT((1-AG1964)/2)))</f>
        <v>0</v>
      </c>
      <c r="AI1964" s="30">
        <f t="shared" ref="AI1964:AJ1983" ca="1" si="1212">RAND()</f>
        <v>0.43332008591800675</v>
      </c>
      <c r="AJ1964" s="30">
        <f t="shared" ca="1" si="1212"/>
        <v>0.8829733326100726</v>
      </c>
      <c r="AK1964" s="30">
        <f>IF(Riskregister!$E$10="",0,COUNTIF(BK$4:BK$53,"&lt;"&amp;AI1964)*IF(AJ1964&lt;0.5,Riskregister!$K$10+(Riskregister!$L$10-Riskregister!$K$10)*SQRT(AJ1964/2),Riskregister!$L$10-(Riskregister!$L$10-Riskregister!$K$10)*SQRT((1-AJ1964)/2)))</f>
        <v>0</v>
      </c>
      <c r="AL1964" s="30">
        <f t="shared" ref="AL1964:AM1983" ca="1" si="1213">RAND()</f>
        <v>0.48341003277482608</v>
      </c>
      <c r="AM1964" s="30">
        <f t="shared" ca="1" si="1213"/>
        <v>0.33727415600752697</v>
      </c>
      <c r="AN1964" s="30">
        <f>IF(Riskregister!$E$11="",0,COUNTIF(BL$4:BL$53,"&lt;"&amp;AL1964)*IF(AM1964&lt;0.5,Riskregister!$K$11+(Riskregister!$L$11-Riskregister!$K$11)*SQRT(AM1964/2),Riskregister!$L$11-(Riskregister!$L$11-Riskregister!$K$11)*SQRT((1-AM1964)/2)))</f>
        <v>0</v>
      </c>
      <c r="AO1964" s="30">
        <f t="shared" ref="AO1964:AP1983" ca="1" si="1214">RAND()</f>
        <v>0.21857975030870547</v>
      </c>
      <c r="AP1964" s="30">
        <f t="shared" ca="1" si="1214"/>
        <v>0.41289415505017457</v>
      </c>
      <c r="AQ1964" s="30">
        <f>IF(Riskregister!$E$12="",0,COUNTIF(BM$4:BM$53,"&lt;"&amp;AO1964)*IF(AP1964&lt;0.5,Riskregister!$K$12+(Riskregister!$L$12-Riskregister!$K$12)*SQRT(AP1964/2),Riskregister!$L$12-(Riskregister!$L$12-Riskregister!$K$12)*SQRT((1-AP1964)/2)))</f>
        <v>0</v>
      </c>
      <c r="AR1964" s="30">
        <f t="shared" ref="AR1964:AS1983" ca="1" si="1215">RAND()</f>
        <v>0.40473862356176704</v>
      </c>
      <c r="AS1964" s="30">
        <f t="shared" ca="1" si="1215"/>
        <v>4.9019311542348065E-2</v>
      </c>
      <c r="AT1964" s="30">
        <f>IF(Riskregister!$E$13="",0,COUNTIF(BN$4:BN$53,"&lt;"&amp;AR1964)*IF(AS1964&lt;0.5,Riskregister!$K$13+(Riskregister!$L$13-Riskregister!$K$13)*SQRT(AS1964/2),Riskregister!$L$13-(Riskregister!$L$13-Riskregister!$K$13)*SQRT((1-AS1964)/2)))</f>
        <v>0</v>
      </c>
      <c r="AU1964" s="30">
        <f t="shared" ref="AU1964:AV1983" ca="1" si="1216">RAND()</f>
        <v>0.43759255626056059</v>
      </c>
      <c r="AV1964" s="30">
        <f t="shared" ca="1" si="1216"/>
        <v>0.33169967020319446</v>
      </c>
      <c r="AW1964" s="30">
        <f>IF(Riskregister!$E$14="",0,COUNTIF(BO$4:BO$53,"&lt;"&amp;AU1964)*IF(AV1964&lt;0.5,Riskregister!$K$14+(Riskregister!$L$14-Riskregister!$K$14)*SQRT(AV1964/2),Riskregister!$L$14-(Riskregister!$L$14-Riskregister!$K$14)*SQRT((1-AV1964)/2)))</f>
        <v>0</v>
      </c>
      <c r="AX1964" s="30">
        <f t="shared" ref="AX1964:AY1983" ca="1" si="1217">RAND()</f>
        <v>6.4346983232683064E-2</v>
      </c>
      <c r="AY1964" s="30">
        <f t="shared" ca="1" si="1217"/>
        <v>0.77862284208382726</v>
      </c>
      <c r="AZ1964" s="30">
        <f>IF(Riskregister!$E$15="",0,COUNTIF(BP$4:BP$53,"&lt;"&amp;AX1964)*IF(AY1964&lt;0.5,Riskregister!$K$15+(Riskregister!$L$15-Riskregister!$K$15)*SQRT(AY1964/2),Riskregister!$L$15-(Riskregister!$L$15-Riskregister!$K$15)*SQRT((1-AY1964)/2)))</f>
        <v>0</v>
      </c>
      <c r="BA1964" s="30">
        <f t="shared" ref="BA1964:BB1983" ca="1" si="1218">RAND()</f>
        <v>0.18973745904410577</v>
      </c>
      <c r="BB1964" s="30">
        <f t="shared" ca="1" si="1218"/>
        <v>0.81486352924988292</v>
      </c>
      <c r="BC1964" s="30">
        <f>IF(Riskregister!$E$16="",0,COUNTIF(BQ$4:BQ$53,"&lt;"&amp;BA1964)*IF(BB1964&lt;0.5,Riskregister!$K$16+(Riskregister!$L$16-Riskregister!$K$16)*SQRT(BB1964/2),Riskregister!$L$16-(Riskregister!$L$16-Riskregister!$K$16)*SQRT((1-BB1964)/2)))</f>
        <v>0</v>
      </c>
      <c r="BD1964" s="30">
        <f t="shared" ca="1" si="1194"/>
        <v>12063466.832064737</v>
      </c>
    </row>
    <row r="1965" spans="20:56" x14ac:dyDescent="0.35">
      <c r="T1965" s="30">
        <f t="shared" ca="1" si="1207"/>
        <v>0.61376580057689434</v>
      </c>
      <c r="U1965" s="30">
        <f t="shared" ca="1" si="1207"/>
        <v>0.98657129989100334</v>
      </c>
      <c r="V1965" s="30">
        <f ca="1">IF(Riskregister!$E$5="",0,COUNTIF(BF$4:BF$53,"&lt;"&amp;T1965)*IF(U1965&lt;0.5,Riskregister!$K$5+(Riskregister!$L$5-Riskregister!$K$5)*SQRT(U1965/2),Riskregister!$L$5-(Riskregister!$L$5-Riskregister!$K$5)*SQRT((1-U1965)/2)))</f>
        <v>2252505.9520639069</v>
      </c>
      <c r="W1965" s="30">
        <f t="shared" ca="1" si="1208"/>
        <v>0.3928414178824452</v>
      </c>
      <c r="X1965" s="30">
        <f t="shared" ca="1" si="1208"/>
        <v>0.38668657276198459</v>
      </c>
      <c r="Y1965" s="30">
        <f ca="1">IF(Riskregister!$E$6="",0,COUNTIF(BG$4:BG$53,"&lt;"&amp;W1965)*IF(X1965&lt;0.5,Riskregister!$K$6+(Riskregister!$L$6-Riskregister!$K$6)*SQRT(X1965/2),Riskregister!$L$6-(Riskregister!$L$6-Riskregister!$K$6)*SQRT((1-X1965)/2)))</f>
        <v>991474.72977626708</v>
      </c>
      <c r="Z1965" s="30">
        <f t="shared" ca="1" si="1209"/>
        <v>0.6531737900763992</v>
      </c>
      <c r="AA1965" s="30">
        <f t="shared" ca="1" si="1209"/>
        <v>0.89389379865745122</v>
      </c>
      <c r="AB1965" s="30">
        <f ca="1">IF(Riskregister!$E$7="",0,COUNTIF(BH$4:BH$53,"&lt;"&amp;Z1965)*IF(AA1965&lt;0.5,Riskregister!$K$7+(Riskregister!$L$7-Riskregister!$K$7)*SQRT(AA1965/2),Riskregister!$L$7-(Riskregister!$L$7-Riskregister!$K$7)*SQRT((1-AA1965)/2)))</f>
        <v>2235685.1616523587</v>
      </c>
      <c r="AC1965" s="30">
        <f t="shared" ca="1" si="1210"/>
        <v>3.8397089342178115E-2</v>
      </c>
      <c r="AD1965" s="30">
        <f t="shared" ca="1" si="1210"/>
        <v>0.62438675689540413</v>
      </c>
      <c r="AE1965" s="30">
        <f ca="1">IF(Riskregister!$E$8="",0,COUNTIF(BI$4:BI$53,"&lt;"&amp;AC1965)*IF(AD1965&lt;0.5,Riskregister!$K$8+(Riskregister!$L$8-Riskregister!$K$8)*SQRT(AD1965/2),Riskregister!$L$8-(Riskregister!$L$8-Riskregister!$K$8)*SQRT((1-AD1965)/2)))</f>
        <v>0</v>
      </c>
      <c r="AF1965" s="30">
        <f t="shared" ca="1" si="1211"/>
        <v>0.81196021876001401</v>
      </c>
      <c r="AG1965" s="30">
        <f t="shared" ca="1" si="1211"/>
        <v>0.95182681991038298</v>
      </c>
      <c r="AH1965" s="30">
        <f>IF(Riskregister!$E$9="",0,COUNTIF(BJ$4:BJ$53,"&lt;"&amp;AF1965)*IF(AG1965&lt;0.5,Riskregister!$K$9+(Riskregister!$L$9-Riskregister!$K$9)*SQRT(AG1965/2),Riskregister!$L$9-(Riskregister!$L$9-Riskregister!$K$9)*SQRT((1-AG1965)/2)))</f>
        <v>0</v>
      </c>
      <c r="AI1965" s="30">
        <f t="shared" ca="1" si="1212"/>
        <v>0.33963601719930103</v>
      </c>
      <c r="AJ1965" s="30">
        <f t="shared" ca="1" si="1212"/>
        <v>0.56870464420775468</v>
      </c>
      <c r="AK1965" s="30">
        <f>IF(Riskregister!$E$10="",0,COUNTIF(BK$4:BK$53,"&lt;"&amp;AI1965)*IF(AJ1965&lt;0.5,Riskregister!$K$10+(Riskregister!$L$10-Riskregister!$K$10)*SQRT(AJ1965/2),Riskregister!$L$10-(Riskregister!$L$10-Riskregister!$K$10)*SQRT((1-AJ1965)/2)))</f>
        <v>0</v>
      </c>
      <c r="AL1965" s="30">
        <f t="shared" ca="1" si="1213"/>
        <v>0.5779894073699936</v>
      </c>
      <c r="AM1965" s="30">
        <f t="shared" ca="1" si="1213"/>
        <v>0.46035169151549982</v>
      </c>
      <c r="AN1965" s="30">
        <f>IF(Riskregister!$E$11="",0,COUNTIF(BL$4:BL$53,"&lt;"&amp;AL1965)*IF(AM1965&lt;0.5,Riskregister!$K$11+(Riskregister!$L$11-Riskregister!$K$11)*SQRT(AM1965/2),Riskregister!$L$11-(Riskregister!$L$11-Riskregister!$K$11)*SQRT((1-AM1965)/2)))</f>
        <v>0</v>
      </c>
      <c r="AO1965" s="30">
        <f t="shared" ca="1" si="1214"/>
        <v>0.49854546381529963</v>
      </c>
      <c r="AP1965" s="30">
        <f t="shared" ca="1" si="1214"/>
        <v>0.82536524346161577</v>
      </c>
      <c r="AQ1965" s="30">
        <f>IF(Riskregister!$E$12="",0,COUNTIF(BM$4:BM$53,"&lt;"&amp;AO1965)*IF(AP1965&lt;0.5,Riskregister!$K$12+(Riskregister!$L$12-Riskregister!$K$12)*SQRT(AP1965/2),Riskregister!$L$12-(Riskregister!$L$12-Riskregister!$K$12)*SQRT((1-AP1965)/2)))</f>
        <v>0</v>
      </c>
      <c r="AR1965" s="30">
        <f t="shared" ca="1" si="1215"/>
        <v>0.26606612820709441</v>
      </c>
      <c r="AS1965" s="30">
        <f t="shared" ca="1" si="1215"/>
        <v>0.93248228376928866</v>
      </c>
      <c r="AT1965" s="30">
        <f>IF(Riskregister!$E$13="",0,COUNTIF(BN$4:BN$53,"&lt;"&amp;AR1965)*IF(AS1965&lt;0.5,Riskregister!$K$13+(Riskregister!$L$13-Riskregister!$K$13)*SQRT(AS1965/2),Riskregister!$L$13-(Riskregister!$L$13-Riskregister!$K$13)*SQRT((1-AS1965)/2)))</f>
        <v>0</v>
      </c>
      <c r="AU1965" s="30">
        <f t="shared" ca="1" si="1216"/>
        <v>0.27151824913159361</v>
      </c>
      <c r="AV1965" s="30">
        <f t="shared" ca="1" si="1216"/>
        <v>0.39005336635800647</v>
      </c>
      <c r="AW1965" s="30">
        <f>IF(Riskregister!$E$14="",0,COUNTIF(BO$4:BO$53,"&lt;"&amp;AU1965)*IF(AV1965&lt;0.5,Riskregister!$K$14+(Riskregister!$L$14-Riskregister!$K$14)*SQRT(AV1965/2),Riskregister!$L$14-(Riskregister!$L$14-Riskregister!$K$14)*SQRT((1-AV1965)/2)))</f>
        <v>0</v>
      </c>
      <c r="AX1965" s="30">
        <f t="shared" ca="1" si="1217"/>
        <v>0.14460613736826522</v>
      </c>
      <c r="AY1965" s="30">
        <f t="shared" ca="1" si="1217"/>
        <v>0.59009112254527551</v>
      </c>
      <c r="AZ1965" s="30">
        <f>IF(Riskregister!$E$15="",0,COUNTIF(BP$4:BP$53,"&lt;"&amp;AX1965)*IF(AY1965&lt;0.5,Riskregister!$K$15+(Riskregister!$L$15-Riskregister!$K$15)*SQRT(AY1965/2),Riskregister!$L$15-(Riskregister!$L$15-Riskregister!$K$15)*SQRT((1-AY1965)/2)))</f>
        <v>0</v>
      </c>
      <c r="BA1965" s="30">
        <f t="shared" ca="1" si="1218"/>
        <v>0.60921970192584352</v>
      </c>
      <c r="BB1965" s="30">
        <f t="shared" ca="1" si="1218"/>
        <v>0.14320801328923061</v>
      </c>
      <c r="BC1965" s="30">
        <f>IF(Riskregister!$E$16="",0,COUNTIF(BQ$4:BQ$53,"&lt;"&amp;BA1965)*IF(BB1965&lt;0.5,Riskregister!$K$16+(Riskregister!$L$16-Riskregister!$K$16)*SQRT(BB1965/2),Riskregister!$L$16-(Riskregister!$L$16-Riskregister!$K$16)*SQRT((1-BB1965)/2)))</f>
        <v>0</v>
      </c>
      <c r="BD1965" s="30">
        <f t="shared" ca="1" si="1194"/>
        <v>5479665.8434925321</v>
      </c>
    </row>
    <row r="1966" spans="20:56" x14ac:dyDescent="0.35">
      <c r="T1966" s="30">
        <f t="shared" ca="1" si="1207"/>
        <v>0.40071790780997174</v>
      </c>
      <c r="U1966" s="30">
        <f t="shared" ca="1" si="1207"/>
        <v>0.50792454684503285</v>
      </c>
      <c r="V1966" s="30">
        <f ca="1">IF(Riskregister!$E$5="",0,COUNTIF(BF$4:BF$53,"&lt;"&amp;T1966)*IF(U1966&lt;0.5,Riskregister!$K$5+(Riskregister!$L$5-Riskregister!$K$5)*SQRT(U1966/2),Riskregister!$L$5-(Riskregister!$L$5-Riskregister!$K$5)*SQRT((1-U1966)/2)))</f>
        <v>1130370.4332338185</v>
      </c>
      <c r="W1966" s="30">
        <f t="shared" ca="1" si="1208"/>
        <v>0.74190497963016322</v>
      </c>
      <c r="X1966" s="30">
        <f t="shared" ca="1" si="1208"/>
        <v>0.94278459406805337</v>
      </c>
      <c r="Y1966" s="30">
        <f ca="1">IF(Riskregister!$E$6="",0,COUNTIF(BG$4:BG$53,"&lt;"&amp;W1966)*IF(X1966&lt;0.5,Riskregister!$K$6+(Riskregister!$L$6-Riskregister!$K$6)*SQRT(X1966/2),Riskregister!$L$6-(Riskregister!$L$6-Riskregister!$K$6)*SQRT((1-X1966)/2)))</f>
        <v>5086654.1627139356</v>
      </c>
      <c r="Z1966" s="30">
        <f t="shared" ca="1" si="1209"/>
        <v>0.33788689686064899</v>
      </c>
      <c r="AA1966" s="30">
        <f t="shared" ca="1" si="1209"/>
        <v>0.60003277127486765</v>
      </c>
      <c r="AB1966" s="30">
        <f ca="1">IF(Riskregister!$E$7="",0,COUNTIF(BH$4:BH$53,"&lt;"&amp;Z1966)*IF(AA1966&lt;0.5,Riskregister!$K$7+(Riskregister!$L$7-Riskregister!$K$7)*SQRT(AA1966/2),Riskregister!$L$7-(Riskregister!$L$7-Riskregister!$K$7)*SQRT((1-AA1966)/2)))</f>
        <v>1217408.2680060063</v>
      </c>
      <c r="AC1966" s="30">
        <f t="shared" ca="1" si="1210"/>
        <v>0.71807501922843797</v>
      </c>
      <c r="AD1966" s="30">
        <f t="shared" ca="1" si="1210"/>
        <v>0.64153343216067038</v>
      </c>
      <c r="AE1966" s="30">
        <f ca="1">IF(Riskregister!$E$8="",0,COUNTIF(BI$4:BI$53,"&lt;"&amp;AC1966)*IF(AD1966&lt;0.5,Riskregister!$K$8+(Riskregister!$L$8-Riskregister!$K$8)*SQRT(AD1966/2),Riskregister!$L$8-(Riskregister!$L$8-Riskregister!$K$8)*SQRT((1-AD1966)/2)))</f>
        <v>12040841.007457741</v>
      </c>
      <c r="AF1966" s="30">
        <f t="shared" ca="1" si="1211"/>
        <v>0.62161229025051135</v>
      </c>
      <c r="AG1966" s="30">
        <f t="shared" ca="1" si="1211"/>
        <v>0.63115204431855854</v>
      </c>
      <c r="AH1966" s="30">
        <f>IF(Riskregister!$E$9="",0,COUNTIF(BJ$4:BJ$53,"&lt;"&amp;AF1966)*IF(AG1966&lt;0.5,Riskregister!$K$9+(Riskregister!$L$9-Riskregister!$K$9)*SQRT(AG1966/2),Riskregister!$L$9-(Riskregister!$L$9-Riskregister!$K$9)*SQRT((1-AG1966)/2)))</f>
        <v>0</v>
      </c>
      <c r="AI1966" s="30">
        <f t="shared" ca="1" si="1212"/>
        <v>0.24495188552042735</v>
      </c>
      <c r="AJ1966" s="30">
        <f t="shared" ca="1" si="1212"/>
        <v>0.81390358449563704</v>
      </c>
      <c r="AK1966" s="30">
        <f>IF(Riskregister!$E$10="",0,COUNTIF(BK$4:BK$53,"&lt;"&amp;AI1966)*IF(AJ1966&lt;0.5,Riskregister!$K$10+(Riskregister!$L$10-Riskregister!$K$10)*SQRT(AJ1966/2),Riskregister!$L$10-(Riskregister!$L$10-Riskregister!$K$10)*SQRT((1-AJ1966)/2)))</f>
        <v>0</v>
      </c>
      <c r="AL1966" s="30">
        <f t="shared" ca="1" si="1213"/>
        <v>9.8486602667910317E-2</v>
      </c>
      <c r="AM1966" s="30">
        <f t="shared" ca="1" si="1213"/>
        <v>0.29457213115473901</v>
      </c>
      <c r="AN1966" s="30">
        <f>IF(Riskregister!$E$11="",0,COUNTIF(BL$4:BL$53,"&lt;"&amp;AL1966)*IF(AM1966&lt;0.5,Riskregister!$K$11+(Riskregister!$L$11-Riskregister!$K$11)*SQRT(AM1966/2),Riskregister!$L$11-(Riskregister!$L$11-Riskregister!$K$11)*SQRT((1-AM1966)/2)))</f>
        <v>0</v>
      </c>
      <c r="AO1966" s="30">
        <f t="shared" ca="1" si="1214"/>
        <v>0.7369371293031225</v>
      </c>
      <c r="AP1966" s="30">
        <f t="shared" ca="1" si="1214"/>
        <v>0.7449804351682745</v>
      </c>
      <c r="AQ1966" s="30">
        <f>IF(Riskregister!$E$12="",0,COUNTIF(BM$4:BM$53,"&lt;"&amp;AO1966)*IF(AP1966&lt;0.5,Riskregister!$K$12+(Riskregister!$L$12-Riskregister!$K$12)*SQRT(AP1966/2),Riskregister!$L$12-(Riskregister!$L$12-Riskregister!$K$12)*SQRT((1-AP1966)/2)))</f>
        <v>0</v>
      </c>
      <c r="AR1966" s="30">
        <f t="shared" ca="1" si="1215"/>
        <v>0.36189402456838637</v>
      </c>
      <c r="AS1966" s="30">
        <f t="shared" ca="1" si="1215"/>
        <v>0.25678797016984545</v>
      </c>
      <c r="AT1966" s="30">
        <f>IF(Riskregister!$E$13="",0,COUNTIF(BN$4:BN$53,"&lt;"&amp;AR1966)*IF(AS1966&lt;0.5,Riskregister!$K$13+(Riskregister!$L$13-Riskregister!$K$13)*SQRT(AS1966/2),Riskregister!$L$13-(Riskregister!$L$13-Riskregister!$K$13)*SQRT((1-AS1966)/2)))</f>
        <v>0</v>
      </c>
      <c r="AU1966" s="30">
        <f t="shared" ca="1" si="1216"/>
        <v>5.994909074780852E-2</v>
      </c>
      <c r="AV1966" s="30">
        <f t="shared" ca="1" si="1216"/>
        <v>0.8398819019310666</v>
      </c>
      <c r="AW1966" s="30">
        <f>IF(Riskregister!$E$14="",0,COUNTIF(BO$4:BO$53,"&lt;"&amp;AU1966)*IF(AV1966&lt;0.5,Riskregister!$K$14+(Riskregister!$L$14-Riskregister!$K$14)*SQRT(AV1966/2),Riskregister!$L$14-(Riskregister!$L$14-Riskregister!$K$14)*SQRT((1-AV1966)/2)))</f>
        <v>0</v>
      </c>
      <c r="AX1966" s="30">
        <f t="shared" ca="1" si="1217"/>
        <v>0.97145905702991298</v>
      </c>
      <c r="AY1966" s="30">
        <f t="shared" ca="1" si="1217"/>
        <v>0.4226869806661766</v>
      </c>
      <c r="AZ1966" s="30">
        <f>IF(Riskregister!$E$15="",0,COUNTIF(BP$4:BP$53,"&lt;"&amp;AX1966)*IF(AY1966&lt;0.5,Riskregister!$K$15+(Riskregister!$L$15-Riskregister!$K$15)*SQRT(AY1966/2),Riskregister!$L$15-(Riskregister!$L$15-Riskregister!$K$15)*SQRT((1-AY1966)/2)))</f>
        <v>0</v>
      </c>
      <c r="BA1966" s="30">
        <f t="shared" ca="1" si="1218"/>
        <v>0.35661963702628807</v>
      </c>
      <c r="BB1966" s="30">
        <f t="shared" ca="1" si="1218"/>
        <v>0.57671359955141099</v>
      </c>
      <c r="BC1966" s="30">
        <f>IF(Riskregister!$E$16="",0,COUNTIF(BQ$4:BQ$53,"&lt;"&amp;BA1966)*IF(BB1966&lt;0.5,Riskregister!$K$16+(Riskregister!$L$16-Riskregister!$K$16)*SQRT(BB1966/2),Riskregister!$L$16-(Riskregister!$L$16-Riskregister!$K$16)*SQRT((1-BB1966)/2)))</f>
        <v>0</v>
      </c>
      <c r="BD1966" s="30">
        <f t="shared" ca="1" si="1194"/>
        <v>19475273.871411502</v>
      </c>
    </row>
    <row r="1967" spans="20:56" x14ac:dyDescent="0.35">
      <c r="T1967" s="30">
        <f t="shared" ca="1" si="1207"/>
        <v>0.39984768639750934</v>
      </c>
      <c r="U1967" s="30">
        <f t="shared" ca="1" si="1207"/>
        <v>0.5600209077686662</v>
      </c>
      <c r="V1967" s="30">
        <f ca="1">IF(Riskregister!$E$5="",0,COUNTIF(BF$4:BF$53,"&lt;"&amp;T1967)*IF(U1967&lt;0.5,Riskregister!$K$5+(Riskregister!$L$5-Riskregister!$K$5)*SQRT(U1967/2),Riskregister!$L$5-(Riskregister!$L$5-Riskregister!$K$5)*SQRT((1-U1967)/2)))</f>
        <v>1166808.9168380504</v>
      </c>
      <c r="W1967" s="30">
        <f t="shared" ca="1" si="1208"/>
        <v>0.80028425434607464</v>
      </c>
      <c r="X1967" s="30">
        <f t="shared" ca="1" si="1208"/>
        <v>0.86570861202089511</v>
      </c>
      <c r="Y1967" s="30">
        <f ca="1">IF(Riskregister!$E$6="",0,COUNTIF(BG$4:BG$53,"&lt;"&amp;W1967)*IF(X1967&lt;0.5,Riskregister!$K$6+(Riskregister!$L$6-Riskregister!$K$6)*SQRT(X1967/2),Riskregister!$L$6-(Riskregister!$L$6-Riskregister!$K$6)*SQRT((1-X1967)/2)))</f>
        <v>4600725.7464187555</v>
      </c>
      <c r="Z1967" s="30">
        <f t="shared" ca="1" si="1209"/>
        <v>8.5920260206321819E-2</v>
      </c>
      <c r="AA1967" s="30">
        <f t="shared" ca="1" si="1209"/>
        <v>0.7357704375698304</v>
      </c>
      <c r="AB1967" s="30">
        <f ca="1">IF(Riskregister!$E$7="",0,COUNTIF(BH$4:BH$53,"&lt;"&amp;Z1967)*IF(AA1967&lt;0.5,Riskregister!$K$7+(Riskregister!$L$7-Riskregister!$K$7)*SQRT(AA1967/2),Riskregister!$L$7-(Riskregister!$L$7-Riskregister!$K$7)*SQRT((1-AA1967)/2)))</f>
        <v>818350.23085342883</v>
      </c>
      <c r="AC1967" s="30">
        <f t="shared" ca="1" si="1210"/>
        <v>0.81364694102885204</v>
      </c>
      <c r="AD1967" s="30">
        <f t="shared" ca="1" si="1210"/>
        <v>0.49352220702970462</v>
      </c>
      <c r="AE1967" s="30">
        <f ca="1">IF(Riskregister!$E$8="",0,COUNTIF(BI$4:BI$53,"&lt;"&amp;AC1967)*IF(AD1967&lt;0.5,Riskregister!$K$8+(Riskregister!$L$8-Riskregister!$K$8)*SQRT(AD1967/2),Riskregister!$L$8-(Riskregister!$L$8-Riskregister!$K$8)*SQRT((1-AD1967)/2)))</f>
        <v>10538910.237618167</v>
      </c>
      <c r="AF1967" s="30">
        <f t="shared" ca="1" si="1211"/>
        <v>0.77363370087546734</v>
      </c>
      <c r="AG1967" s="30">
        <f t="shared" ca="1" si="1211"/>
        <v>0.20594091385757418</v>
      </c>
      <c r="AH1967" s="30">
        <f>IF(Riskregister!$E$9="",0,COUNTIF(BJ$4:BJ$53,"&lt;"&amp;AF1967)*IF(AG1967&lt;0.5,Riskregister!$K$9+(Riskregister!$L$9-Riskregister!$K$9)*SQRT(AG1967/2),Riskregister!$L$9-(Riskregister!$L$9-Riskregister!$K$9)*SQRT((1-AG1967)/2)))</f>
        <v>0</v>
      </c>
      <c r="AI1967" s="30">
        <f t="shared" ca="1" si="1212"/>
        <v>0.53327263376098122</v>
      </c>
      <c r="AJ1967" s="30">
        <f t="shared" ca="1" si="1212"/>
        <v>0.85599019929346654</v>
      </c>
      <c r="AK1967" s="30">
        <f>IF(Riskregister!$E$10="",0,COUNTIF(BK$4:BK$53,"&lt;"&amp;AI1967)*IF(AJ1967&lt;0.5,Riskregister!$K$10+(Riskregister!$L$10-Riskregister!$K$10)*SQRT(AJ1967/2),Riskregister!$L$10-(Riskregister!$L$10-Riskregister!$K$10)*SQRT((1-AJ1967)/2)))</f>
        <v>0</v>
      </c>
      <c r="AL1967" s="30">
        <f t="shared" ca="1" si="1213"/>
        <v>6.8069880352494394E-2</v>
      </c>
      <c r="AM1967" s="30">
        <f t="shared" ca="1" si="1213"/>
        <v>0.36709100489971735</v>
      </c>
      <c r="AN1967" s="30">
        <f>IF(Riskregister!$E$11="",0,COUNTIF(BL$4:BL$53,"&lt;"&amp;AL1967)*IF(AM1967&lt;0.5,Riskregister!$K$11+(Riskregister!$L$11-Riskregister!$K$11)*SQRT(AM1967/2),Riskregister!$L$11-(Riskregister!$L$11-Riskregister!$K$11)*SQRT((1-AM1967)/2)))</f>
        <v>0</v>
      </c>
      <c r="AO1967" s="30">
        <f t="shared" ca="1" si="1214"/>
        <v>0.55195628425407117</v>
      </c>
      <c r="AP1967" s="30">
        <f t="shared" ca="1" si="1214"/>
        <v>0.36686671644930524</v>
      </c>
      <c r="AQ1967" s="30">
        <f>IF(Riskregister!$E$12="",0,COUNTIF(BM$4:BM$53,"&lt;"&amp;AO1967)*IF(AP1967&lt;0.5,Riskregister!$K$12+(Riskregister!$L$12-Riskregister!$K$12)*SQRT(AP1967/2),Riskregister!$L$12-(Riskregister!$L$12-Riskregister!$K$12)*SQRT((1-AP1967)/2)))</f>
        <v>0</v>
      </c>
      <c r="AR1967" s="30">
        <f t="shared" ca="1" si="1215"/>
        <v>0.17821644829376038</v>
      </c>
      <c r="AS1967" s="30">
        <f t="shared" ca="1" si="1215"/>
        <v>0.49735148959451991</v>
      </c>
      <c r="AT1967" s="30">
        <f>IF(Riskregister!$E$13="",0,COUNTIF(BN$4:BN$53,"&lt;"&amp;AR1967)*IF(AS1967&lt;0.5,Riskregister!$K$13+(Riskregister!$L$13-Riskregister!$K$13)*SQRT(AS1967/2),Riskregister!$L$13-(Riskregister!$L$13-Riskregister!$K$13)*SQRT((1-AS1967)/2)))</f>
        <v>0</v>
      </c>
      <c r="AU1967" s="30">
        <f t="shared" ca="1" si="1216"/>
        <v>0.58002776563218172</v>
      </c>
      <c r="AV1967" s="30">
        <f t="shared" ca="1" si="1216"/>
        <v>0.43580349149114039</v>
      </c>
      <c r="AW1967" s="30">
        <f>IF(Riskregister!$E$14="",0,COUNTIF(BO$4:BO$53,"&lt;"&amp;AU1967)*IF(AV1967&lt;0.5,Riskregister!$K$14+(Riskregister!$L$14-Riskregister!$K$14)*SQRT(AV1967/2),Riskregister!$L$14-(Riskregister!$L$14-Riskregister!$K$14)*SQRT((1-AV1967)/2)))</f>
        <v>0</v>
      </c>
      <c r="AX1967" s="30">
        <f t="shared" ca="1" si="1217"/>
        <v>0.74795321320018127</v>
      </c>
      <c r="AY1967" s="30">
        <f t="shared" ca="1" si="1217"/>
        <v>0.36050269693620607</v>
      </c>
      <c r="AZ1967" s="30">
        <f>IF(Riskregister!$E$15="",0,COUNTIF(BP$4:BP$53,"&lt;"&amp;AX1967)*IF(AY1967&lt;0.5,Riskregister!$K$15+(Riskregister!$L$15-Riskregister!$K$15)*SQRT(AY1967/2),Riskregister!$L$15-(Riskregister!$L$15-Riskregister!$K$15)*SQRT((1-AY1967)/2)))</f>
        <v>0</v>
      </c>
      <c r="BA1967" s="30">
        <f t="shared" ca="1" si="1218"/>
        <v>0.20101429043280061</v>
      </c>
      <c r="BB1967" s="30">
        <f t="shared" ca="1" si="1218"/>
        <v>0.21478119921941963</v>
      </c>
      <c r="BC1967" s="30">
        <f>IF(Riskregister!$E$16="",0,COUNTIF(BQ$4:BQ$53,"&lt;"&amp;BA1967)*IF(BB1967&lt;0.5,Riskregister!$K$16+(Riskregister!$L$16-Riskregister!$K$16)*SQRT(BB1967/2),Riskregister!$L$16-(Riskregister!$L$16-Riskregister!$K$16)*SQRT((1-BB1967)/2)))</f>
        <v>0</v>
      </c>
      <c r="BD1967" s="30">
        <f t="shared" ca="1" si="1194"/>
        <v>17124795.131728403</v>
      </c>
    </row>
    <row r="1968" spans="20:56" x14ac:dyDescent="0.35">
      <c r="T1968" s="30">
        <f t="shared" ca="1" si="1207"/>
        <v>0.78639078149490227</v>
      </c>
      <c r="U1968" s="30">
        <f t="shared" ca="1" si="1207"/>
        <v>0.39582510334719279</v>
      </c>
      <c r="V1968" s="30">
        <f ca="1">IF(Riskregister!$E$5="",0,COUNTIF(BF$4:BF$53,"&lt;"&amp;T1968)*IF(U1968&lt;0.5,Riskregister!$K$5+(Riskregister!$L$5-Riskregister!$K$5)*SQRT(U1968/2),Riskregister!$L$5-(Riskregister!$L$5-Riskregister!$K$5)*SQRT((1-U1968)/2)))</f>
        <v>1750965.6801547105</v>
      </c>
      <c r="W1968" s="30">
        <f t="shared" ca="1" si="1208"/>
        <v>0.69188783678270271</v>
      </c>
      <c r="X1968" s="30">
        <f t="shared" ca="1" si="1208"/>
        <v>1.0091117822324747E-2</v>
      </c>
      <c r="Y1968" s="30">
        <f ca="1">IF(Riskregister!$E$6="",0,COUNTIF(BG$4:BG$53,"&lt;"&amp;W1968)*IF(X1968&lt;0.5,Riskregister!$K$6+(Riskregister!$L$6-Riskregister!$K$6)*SQRT(X1968/2),Riskregister!$L$6-(Riskregister!$L$6-Riskregister!$K$6)*SQRT((1-X1968)/2)))</f>
        <v>655715.55191005557</v>
      </c>
      <c r="Z1968" s="30">
        <f t="shared" ca="1" si="1209"/>
        <v>0.78639113940735084</v>
      </c>
      <c r="AA1968" s="30">
        <f t="shared" ca="1" si="1209"/>
        <v>0.40535244070298693</v>
      </c>
      <c r="AB1968" s="30">
        <f ca="1">IF(Riskregister!$E$7="",0,COUNTIF(BH$4:BH$53,"&lt;"&amp;Z1968)*IF(AA1968&lt;0.5,Riskregister!$K$7+(Riskregister!$L$7-Riskregister!$K$7)*SQRT(AA1968/2),Riskregister!$L$7-(Riskregister!$L$7-Riskregister!$K$7)*SQRT((1-AA1968)/2)))</f>
        <v>1660548.1218722705</v>
      </c>
      <c r="AC1968" s="30">
        <f t="shared" ca="1" si="1210"/>
        <v>0.45945701785664483</v>
      </c>
      <c r="AD1968" s="30">
        <f t="shared" ca="1" si="1210"/>
        <v>0.79816922774344923</v>
      </c>
      <c r="AE1968" s="30">
        <f ca="1">IF(Riskregister!$E$8="",0,COUNTIF(BI$4:BI$53,"&lt;"&amp;AC1968)*IF(AD1968&lt;0.5,Riskregister!$K$8+(Riskregister!$L$8-Riskregister!$K$8)*SQRT(AD1968/2),Riskregister!$L$8-(Riskregister!$L$8-Riskregister!$K$8)*SQRT((1-AD1968)/2)))</f>
        <v>7013884.8785931887</v>
      </c>
      <c r="AF1968" s="30">
        <f t="shared" ca="1" si="1211"/>
        <v>0.62635462084773097</v>
      </c>
      <c r="AG1968" s="30">
        <f t="shared" ca="1" si="1211"/>
        <v>0.37737536052308296</v>
      </c>
      <c r="AH1968" s="30">
        <f>IF(Riskregister!$E$9="",0,COUNTIF(BJ$4:BJ$53,"&lt;"&amp;AF1968)*IF(AG1968&lt;0.5,Riskregister!$K$9+(Riskregister!$L$9-Riskregister!$K$9)*SQRT(AG1968/2),Riskregister!$L$9-(Riskregister!$L$9-Riskregister!$K$9)*SQRT((1-AG1968)/2)))</f>
        <v>0</v>
      </c>
      <c r="AI1968" s="30">
        <f t="shared" ca="1" si="1212"/>
        <v>0.47924245534014132</v>
      </c>
      <c r="AJ1968" s="30">
        <f t="shared" ca="1" si="1212"/>
        <v>0.87865595299170463</v>
      </c>
      <c r="AK1968" s="30">
        <f>IF(Riskregister!$E$10="",0,COUNTIF(BK$4:BK$53,"&lt;"&amp;AI1968)*IF(AJ1968&lt;0.5,Riskregister!$K$10+(Riskregister!$L$10-Riskregister!$K$10)*SQRT(AJ1968/2),Riskregister!$L$10-(Riskregister!$L$10-Riskregister!$K$10)*SQRT((1-AJ1968)/2)))</f>
        <v>0</v>
      </c>
      <c r="AL1968" s="30">
        <f t="shared" ca="1" si="1213"/>
        <v>0.1238052610515803</v>
      </c>
      <c r="AM1968" s="30">
        <f t="shared" ca="1" si="1213"/>
        <v>0.1632237848652397</v>
      </c>
      <c r="AN1968" s="30">
        <f>IF(Riskregister!$E$11="",0,COUNTIF(BL$4:BL$53,"&lt;"&amp;AL1968)*IF(AM1968&lt;0.5,Riskregister!$K$11+(Riskregister!$L$11-Riskregister!$K$11)*SQRT(AM1968/2),Riskregister!$L$11-(Riskregister!$L$11-Riskregister!$K$11)*SQRT((1-AM1968)/2)))</f>
        <v>0</v>
      </c>
      <c r="AO1968" s="30">
        <f t="shared" ca="1" si="1214"/>
        <v>8.438896477995339E-3</v>
      </c>
      <c r="AP1968" s="30">
        <f t="shared" ca="1" si="1214"/>
        <v>0.22726254920001676</v>
      </c>
      <c r="AQ1968" s="30">
        <f>IF(Riskregister!$E$12="",0,COUNTIF(BM$4:BM$53,"&lt;"&amp;AO1968)*IF(AP1968&lt;0.5,Riskregister!$K$12+(Riskregister!$L$12-Riskregister!$K$12)*SQRT(AP1968/2),Riskregister!$L$12-(Riskregister!$L$12-Riskregister!$K$12)*SQRT((1-AP1968)/2)))</f>
        <v>0</v>
      </c>
      <c r="AR1968" s="30">
        <f t="shared" ca="1" si="1215"/>
        <v>0.15099299193240112</v>
      </c>
      <c r="AS1968" s="30">
        <f t="shared" ca="1" si="1215"/>
        <v>0.22214424261138288</v>
      </c>
      <c r="AT1968" s="30">
        <f>IF(Riskregister!$E$13="",0,COUNTIF(BN$4:BN$53,"&lt;"&amp;AR1968)*IF(AS1968&lt;0.5,Riskregister!$K$13+(Riskregister!$L$13-Riskregister!$K$13)*SQRT(AS1968/2),Riskregister!$L$13-(Riskregister!$L$13-Riskregister!$K$13)*SQRT((1-AS1968)/2)))</f>
        <v>0</v>
      </c>
      <c r="AU1968" s="30">
        <f t="shared" ca="1" si="1216"/>
        <v>0.31383966001919272</v>
      </c>
      <c r="AV1968" s="30">
        <f t="shared" ca="1" si="1216"/>
        <v>0.54845323494466336</v>
      </c>
      <c r="AW1968" s="30">
        <f>IF(Riskregister!$E$14="",0,COUNTIF(BO$4:BO$53,"&lt;"&amp;AU1968)*IF(AV1968&lt;0.5,Riskregister!$K$14+(Riskregister!$L$14-Riskregister!$K$14)*SQRT(AV1968/2),Riskregister!$L$14-(Riskregister!$L$14-Riskregister!$K$14)*SQRT((1-AV1968)/2)))</f>
        <v>0</v>
      </c>
      <c r="AX1968" s="30">
        <f t="shared" ca="1" si="1217"/>
        <v>0.31052252021836224</v>
      </c>
      <c r="AY1968" s="30">
        <f t="shared" ca="1" si="1217"/>
        <v>0.80757129335367128</v>
      </c>
      <c r="AZ1968" s="30">
        <f>IF(Riskregister!$E$15="",0,COUNTIF(BP$4:BP$53,"&lt;"&amp;AX1968)*IF(AY1968&lt;0.5,Riskregister!$K$15+(Riskregister!$L$15-Riskregister!$K$15)*SQRT(AY1968/2),Riskregister!$L$15-(Riskregister!$L$15-Riskregister!$K$15)*SQRT((1-AY1968)/2)))</f>
        <v>0</v>
      </c>
      <c r="BA1968" s="30">
        <f t="shared" ca="1" si="1218"/>
        <v>1.2655666189947068E-2</v>
      </c>
      <c r="BB1968" s="30">
        <f t="shared" ca="1" si="1218"/>
        <v>0.54894547114728731</v>
      </c>
      <c r="BC1968" s="30">
        <f>IF(Riskregister!$E$16="",0,COUNTIF(BQ$4:BQ$53,"&lt;"&amp;BA1968)*IF(BB1968&lt;0.5,Riskregister!$K$16+(Riskregister!$L$16-Riskregister!$K$16)*SQRT(BB1968/2),Riskregister!$L$16-(Riskregister!$L$16-Riskregister!$K$16)*SQRT((1-BB1968)/2)))</f>
        <v>0</v>
      </c>
      <c r="BD1968" s="30">
        <f t="shared" ca="1" si="1194"/>
        <v>11081114.232530225</v>
      </c>
    </row>
    <row r="1969" spans="20:56" x14ac:dyDescent="0.35">
      <c r="T1969" s="30">
        <f t="shared" ca="1" si="1207"/>
        <v>6.8051926052084433E-2</v>
      </c>
      <c r="U1969" s="30">
        <f t="shared" ca="1" si="1207"/>
        <v>0.47608180804097067</v>
      </c>
      <c r="V1969" s="30">
        <f ca="1">IF(Riskregister!$E$5="",0,COUNTIF(BF$4:BF$53,"&lt;"&amp;T1969)*IF(U1969&lt;0.5,Riskregister!$K$5+(Riskregister!$L$5-Riskregister!$K$5)*SQRT(U1969/2),Riskregister!$L$5-(Riskregister!$L$5-Riskregister!$K$5)*SQRT((1-U1969)/2)))</f>
        <v>369552.46084739809</v>
      </c>
      <c r="W1969" s="30">
        <f t="shared" ca="1" si="1208"/>
        <v>0.39909403078407102</v>
      </c>
      <c r="X1969" s="30">
        <f t="shared" ca="1" si="1208"/>
        <v>0.99251233933496119</v>
      </c>
      <c r="Y1969" s="30">
        <f ca="1">IF(Riskregister!$E$6="",0,COUNTIF(BG$4:BG$53,"&lt;"&amp;W1969)*IF(X1969&lt;0.5,Riskregister!$K$6+(Riskregister!$L$6-Riskregister!$K$6)*SQRT(X1969/2),Riskregister!$L$6-(Riskregister!$L$6-Riskregister!$K$6)*SQRT((1-X1969)/2)))</f>
        <v>1889863.6741244611</v>
      </c>
      <c r="Z1969" s="30">
        <f t="shared" ca="1" si="1209"/>
        <v>0.16080199749951996</v>
      </c>
      <c r="AA1969" s="30">
        <f t="shared" ca="1" si="1209"/>
        <v>0.6108034254957988</v>
      </c>
      <c r="AB1969" s="30">
        <f ca="1">IF(Riskregister!$E$7="",0,COUNTIF(BH$4:BH$53,"&lt;"&amp;Z1969)*IF(AA1969&lt;0.5,Riskregister!$K$7+(Riskregister!$L$7-Riskregister!$K$7)*SQRT(AA1969/2),Riskregister!$L$7-(Riskregister!$L$7-Riskregister!$K$7)*SQRT((1-AA1969)/2)))</f>
        <v>982413.85781891353</v>
      </c>
      <c r="AC1969" s="30">
        <f t="shared" ca="1" si="1210"/>
        <v>0.13020178323670473</v>
      </c>
      <c r="AD1969" s="30">
        <f t="shared" ca="1" si="1210"/>
        <v>0.88704371899884416</v>
      </c>
      <c r="AE1969" s="30">
        <f ca="1">IF(Riskregister!$E$8="",0,COUNTIF(BI$4:BI$53,"&lt;"&amp;AC1969)*IF(AD1969&lt;0.5,Riskregister!$K$8+(Riskregister!$L$8-Riskregister!$K$8)*SQRT(AD1969/2),Riskregister!$L$8-(Riskregister!$L$8-Riskregister!$K$8)*SQRT((1-AD1969)/2)))</f>
        <v>3883038.8889232688</v>
      </c>
      <c r="AF1969" s="30">
        <f t="shared" ca="1" si="1211"/>
        <v>0.69892730737493669</v>
      </c>
      <c r="AG1969" s="30">
        <f t="shared" ca="1" si="1211"/>
        <v>0.97345928801968018</v>
      </c>
      <c r="AH1969" s="30">
        <f>IF(Riskregister!$E$9="",0,COUNTIF(BJ$4:BJ$53,"&lt;"&amp;AF1969)*IF(AG1969&lt;0.5,Riskregister!$K$9+(Riskregister!$L$9-Riskregister!$K$9)*SQRT(AG1969/2),Riskregister!$L$9-(Riskregister!$L$9-Riskregister!$K$9)*SQRT((1-AG1969)/2)))</f>
        <v>0</v>
      </c>
      <c r="AI1969" s="30">
        <f t="shared" ca="1" si="1212"/>
        <v>0.18991242085499904</v>
      </c>
      <c r="AJ1969" s="30">
        <f t="shared" ca="1" si="1212"/>
        <v>0.78524635425358214</v>
      </c>
      <c r="AK1969" s="30">
        <f>IF(Riskregister!$E$10="",0,COUNTIF(BK$4:BK$53,"&lt;"&amp;AI1969)*IF(AJ1969&lt;0.5,Riskregister!$K$10+(Riskregister!$L$10-Riskregister!$K$10)*SQRT(AJ1969/2),Riskregister!$L$10-(Riskregister!$L$10-Riskregister!$K$10)*SQRT((1-AJ1969)/2)))</f>
        <v>0</v>
      </c>
      <c r="AL1969" s="30">
        <f t="shared" ca="1" si="1213"/>
        <v>0.90642794857088926</v>
      </c>
      <c r="AM1969" s="30">
        <f t="shared" ca="1" si="1213"/>
        <v>0.9527723003136338</v>
      </c>
      <c r="AN1969" s="30">
        <f>IF(Riskregister!$E$11="",0,COUNTIF(BL$4:BL$53,"&lt;"&amp;AL1969)*IF(AM1969&lt;0.5,Riskregister!$K$11+(Riskregister!$L$11-Riskregister!$K$11)*SQRT(AM1969/2),Riskregister!$L$11-(Riskregister!$L$11-Riskregister!$K$11)*SQRT((1-AM1969)/2)))</f>
        <v>0</v>
      </c>
      <c r="AO1969" s="30">
        <f t="shared" ca="1" si="1214"/>
        <v>0.47301263319831988</v>
      </c>
      <c r="AP1969" s="30">
        <f t="shared" ca="1" si="1214"/>
        <v>0.37311216111406287</v>
      </c>
      <c r="AQ1969" s="30">
        <f>IF(Riskregister!$E$12="",0,COUNTIF(BM$4:BM$53,"&lt;"&amp;AO1969)*IF(AP1969&lt;0.5,Riskregister!$K$12+(Riskregister!$L$12-Riskregister!$K$12)*SQRT(AP1969/2),Riskregister!$L$12-(Riskregister!$L$12-Riskregister!$K$12)*SQRT((1-AP1969)/2)))</f>
        <v>0</v>
      </c>
      <c r="AR1969" s="30">
        <f t="shared" ca="1" si="1215"/>
        <v>0.38180035700776394</v>
      </c>
      <c r="AS1969" s="30">
        <f t="shared" ca="1" si="1215"/>
        <v>0.81329724521174873</v>
      </c>
      <c r="AT1969" s="30">
        <f>IF(Riskregister!$E$13="",0,COUNTIF(BN$4:BN$53,"&lt;"&amp;AR1969)*IF(AS1969&lt;0.5,Riskregister!$K$13+(Riskregister!$L$13-Riskregister!$K$13)*SQRT(AS1969/2),Riskregister!$L$13-(Riskregister!$L$13-Riskregister!$K$13)*SQRT((1-AS1969)/2)))</f>
        <v>0</v>
      </c>
      <c r="AU1969" s="30">
        <f t="shared" ca="1" si="1216"/>
        <v>0.93672363067095954</v>
      </c>
      <c r="AV1969" s="30">
        <f t="shared" ca="1" si="1216"/>
        <v>0.70134481126364534</v>
      </c>
      <c r="AW1969" s="30">
        <f>IF(Riskregister!$E$14="",0,COUNTIF(BO$4:BO$53,"&lt;"&amp;AU1969)*IF(AV1969&lt;0.5,Riskregister!$K$14+(Riskregister!$L$14-Riskregister!$K$14)*SQRT(AV1969/2),Riskregister!$L$14-(Riskregister!$L$14-Riskregister!$K$14)*SQRT((1-AV1969)/2)))</f>
        <v>0</v>
      </c>
      <c r="AX1969" s="30">
        <f t="shared" ca="1" si="1217"/>
        <v>0.11739775981068845</v>
      </c>
      <c r="AY1969" s="30">
        <f t="shared" ca="1" si="1217"/>
        <v>0.50953785539750873</v>
      </c>
      <c r="AZ1969" s="30">
        <f>IF(Riskregister!$E$15="",0,COUNTIF(BP$4:BP$53,"&lt;"&amp;AX1969)*IF(AY1969&lt;0.5,Riskregister!$K$15+(Riskregister!$L$15-Riskregister!$K$15)*SQRT(AY1969/2),Riskregister!$L$15-(Riskregister!$L$15-Riskregister!$K$15)*SQRT((1-AY1969)/2)))</f>
        <v>0</v>
      </c>
      <c r="BA1969" s="30">
        <f t="shared" ca="1" si="1218"/>
        <v>0.22947614589700271</v>
      </c>
      <c r="BB1969" s="30">
        <f t="shared" ca="1" si="1218"/>
        <v>0.13424080612606293</v>
      </c>
      <c r="BC1969" s="30">
        <f>IF(Riskregister!$E$16="",0,COUNTIF(BQ$4:BQ$53,"&lt;"&amp;BA1969)*IF(BB1969&lt;0.5,Riskregister!$K$16+(Riskregister!$L$16-Riskregister!$K$16)*SQRT(BB1969/2),Riskregister!$L$16-(Riskregister!$L$16-Riskregister!$K$16)*SQRT((1-BB1969)/2)))</f>
        <v>0</v>
      </c>
      <c r="BD1969" s="30">
        <f t="shared" ca="1" si="1194"/>
        <v>7124868.8817140423</v>
      </c>
    </row>
    <row r="1970" spans="20:56" x14ac:dyDescent="0.35">
      <c r="T1970" s="30">
        <f t="shared" ca="1" si="1207"/>
        <v>0.37078439021220988</v>
      </c>
      <c r="U1970" s="30">
        <f t="shared" ca="1" si="1207"/>
        <v>0.24514657513018578</v>
      </c>
      <c r="V1970" s="30">
        <f ca="1">IF(Riskregister!$E$5="",0,COUNTIF(BF$4:BF$53,"&lt;"&amp;T1970)*IF(U1970&lt;0.5,Riskregister!$K$5+(Riskregister!$L$5-Riskregister!$K$5)*SQRT(U1970/2),Riskregister!$L$5-(Riskregister!$L$5-Riskregister!$K$5)*SQRT((1-U1970)/2)))</f>
        <v>922641.31917065999</v>
      </c>
      <c r="W1970" s="30">
        <f t="shared" ca="1" si="1208"/>
        <v>0.33870671003644082</v>
      </c>
      <c r="X1970" s="30">
        <f t="shared" ca="1" si="1208"/>
        <v>0.61326029010794736</v>
      </c>
      <c r="Y1970" s="30">
        <f ca="1">IF(Riskregister!$E$6="",0,COUNTIF(BG$4:BG$53,"&lt;"&amp;W1970)*IF(X1970&lt;0.5,Riskregister!$K$6+(Riskregister!$L$6-Riskregister!$K$6)*SQRT(X1970/2),Riskregister!$L$6-(Riskregister!$L$6-Riskregister!$K$6)*SQRT((1-X1970)/2)))</f>
        <v>1208470.8912332249</v>
      </c>
      <c r="Z1970" s="30">
        <f t="shared" ca="1" si="1209"/>
        <v>0.81299136631478386</v>
      </c>
      <c r="AA1970" s="30">
        <f t="shared" ca="1" si="1209"/>
        <v>0.13360460472148805</v>
      </c>
      <c r="AB1970" s="30">
        <f ca="1">IF(Riskregister!$E$7="",0,COUNTIF(BH$4:BH$53,"&lt;"&amp;Z1970)*IF(AA1970&lt;0.5,Riskregister!$K$7+(Riskregister!$L$7-Riskregister!$K$7)*SQRT(AA1970/2),Riskregister!$L$7-(Riskregister!$L$7-Riskregister!$K$7)*SQRT((1-AA1970)/2)))</f>
        <v>1123691.9583000997</v>
      </c>
      <c r="AC1970" s="30">
        <f t="shared" ca="1" si="1210"/>
        <v>0.51465719344094629</v>
      </c>
      <c r="AD1970" s="30">
        <f t="shared" ca="1" si="1210"/>
        <v>0.73390771382323483</v>
      </c>
      <c r="AE1970" s="30">
        <f ca="1">IF(Riskregister!$E$8="",0,COUNTIF(BI$4:BI$53,"&lt;"&amp;AC1970)*IF(AD1970&lt;0.5,Riskregister!$K$8+(Riskregister!$L$8-Riskregister!$K$8)*SQRT(AD1970/2),Riskregister!$L$8-(Riskregister!$L$8-Riskregister!$K$8)*SQRT((1-AD1970)/2)))</f>
        <v>9856955.793753922</v>
      </c>
      <c r="AF1970" s="30">
        <f t="shared" ca="1" si="1211"/>
        <v>0.69284861554650135</v>
      </c>
      <c r="AG1970" s="30">
        <f t="shared" ca="1" si="1211"/>
        <v>0.3070456332990088</v>
      </c>
      <c r="AH1970" s="30">
        <f>IF(Riskregister!$E$9="",0,COUNTIF(BJ$4:BJ$53,"&lt;"&amp;AF1970)*IF(AG1970&lt;0.5,Riskregister!$K$9+(Riskregister!$L$9-Riskregister!$K$9)*SQRT(AG1970/2),Riskregister!$L$9-(Riskregister!$L$9-Riskregister!$K$9)*SQRT((1-AG1970)/2)))</f>
        <v>0</v>
      </c>
      <c r="AI1970" s="30">
        <f t="shared" ca="1" si="1212"/>
        <v>0.33031093809576573</v>
      </c>
      <c r="AJ1970" s="30">
        <f t="shared" ca="1" si="1212"/>
        <v>0.71473217954435464</v>
      </c>
      <c r="AK1970" s="30">
        <f>IF(Riskregister!$E$10="",0,COUNTIF(BK$4:BK$53,"&lt;"&amp;AI1970)*IF(AJ1970&lt;0.5,Riskregister!$K$10+(Riskregister!$L$10-Riskregister!$K$10)*SQRT(AJ1970/2),Riskregister!$L$10-(Riskregister!$L$10-Riskregister!$K$10)*SQRT((1-AJ1970)/2)))</f>
        <v>0</v>
      </c>
      <c r="AL1970" s="30">
        <f t="shared" ca="1" si="1213"/>
        <v>0.426494434675041</v>
      </c>
      <c r="AM1970" s="30">
        <f t="shared" ca="1" si="1213"/>
        <v>0.97613118729893111</v>
      </c>
      <c r="AN1970" s="30">
        <f>IF(Riskregister!$E$11="",0,COUNTIF(BL$4:BL$53,"&lt;"&amp;AL1970)*IF(AM1970&lt;0.5,Riskregister!$K$11+(Riskregister!$L$11-Riskregister!$K$11)*SQRT(AM1970/2),Riskregister!$L$11-(Riskregister!$L$11-Riskregister!$K$11)*SQRT((1-AM1970)/2)))</f>
        <v>0</v>
      </c>
      <c r="AO1970" s="30">
        <f t="shared" ca="1" si="1214"/>
        <v>0.36457464525294181</v>
      </c>
      <c r="AP1970" s="30">
        <f t="shared" ca="1" si="1214"/>
        <v>1.9099982825642847E-2</v>
      </c>
      <c r="AQ1970" s="30">
        <f>IF(Riskregister!$E$12="",0,COUNTIF(BM$4:BM$53,"&lt;"&amp;AO1970)*IF(AP1970&lt;0.5,Riskregister!$K$12+(Riskregister!$L$12-Riskregister!$K$12)*SQRT(AP1970/2),Riskregister!$L$12-(Riskregister!$L$12-Riskregister!$K$12)*SQRT((1-AP1970)/2)))</f>
        <v>0</v>
      </c>
      <c r="AR1970" s="30">
        <f t="shared" ca="1" si="1215"/>
        <v>0.15050538489193299</v>
      </c>
      <c r="AS1970" s="30">
        <f t="shared" ca="1" si="1215"/>
        <v>0.46091242346249384</v>
      </c>
      <c r="AT1970" s="30">
        <f>IF(Riskregister!$E$13="",0,COUNTIF(BN$4:BN$53,"&lt;"&amp;AR1970)*IF(AS1970&lt;0.5,Riskregister!$K$13+(Riskregister!$L$13-Riskregister!$K$13)*SQRT(AS1970/2),Riskregister!$L$13-(Riskregister!$L$13-Riskregister!$K$13)*SQRT((1-AS1970)/2)))</f>
        <v>0</v>
      </c>
      <c r="AU1970" s="30">
        <f t="shared" ca="1" si="1216"/>
        <v>0.19761037101284618</v>
      </c>
      <c r="AV1970" s="30">
        <f t="shared" ca="1" si="1216"/>
        <v>0.20748634125088505</v>
      </c>
      <c r="AW1970" s="30">
        <f>IF(Riskregister!$E$14="",0,COUNTIF(BO$4:BO$53,"&lt;"&amp;AU1970)*IF(AV1970&lt;0.5,Riskregister!$K$14+(Riskregister!$L$14-Riskregister!$K$14)*SQRT(AV1970/2),Riskregister!$L$14-(Riskregister!$L$14-Riskregister!$K$14)*SQRT((1-AV1970)/2)))</f>
        <v>0</v>
      </c>
      <c r="AX1970" s="30">
        <f t="shared" ca="1" si="1217"/>
        <v>0.59917813739642767</v>
      </c>
      <c r="AY1970" s="30">
        <f t="shared" ca="1" si="1217"/>
        <v>0.5131619962778573</v>
      </c>
      <c r="AZ1970" s="30">
        <f>IF(Riskregister!$E$15="",0,COUNTIF(BP$4:BP$53,"&lt;"&amp;AX1970)*IF(AY1970&lt;0.5,Riskregister!$K$15+(Riskregister!$L$15-Riskregister!$K$15)*SQRT(AY1970/2),Riskregister!$L$15-(Riskregister!$L$15-Riskregister!$K$15)*SQRT((1-AY1970)/2)))</f>
        <v>0</v>
      </c>
      <c r="BA1970" s="30">
        <f t="shared" ca="1" si="1218"/>
        <v>0.99320941264596796</v>
      </c>
      <c r="BB1970" s="30">
        <f t="shared" ca="1" si="1218"/>
        <v>0.56201747969322691</v>
      </c>
      <c r="BC1970" s="30">
        <f>IF(Riskregister!$E$16="",0,COUNTIF(BQ$4:BQ$53,"&lt;"&amp;BA1970)*IF(BB1970&lt;0.5,Riskregister!$K$16+(Riskregister!$L$16-Riskregister!$K$16)*SQRT(BB1970/2),Riskregister!$L$16-(Riskregister!$L$16-Riskregister!$K$16)*SQRT((1-BB1970)/2)))</f>
        <v>0</v>
      </c>
      <c r="BD1970" s="30">
        <f t="shared" ca="1" si="1194"/>
        <v>13111759.962457906</v>
      </c>
    </row>
    <row r="1971" spans="20:56" x14ac:dyDescent="0.35">
      <c r="T1971" s="30">
        <f t="shared" ca="1" si="1207"/>
        <v>0.31501854413581032</v>
      </c>
      <c r="U1971" s="30">
        <f t="shared" ca="1" si="1207"/>
        <v>0.37365426039893879</v>
      </c>
      <c r="V1971" s="30">
        <f ca="1">IF(Riskregister!$E$5="",0,COUNTIF(BF$4:BF$53,"&lt;"&amp;T1971)*IF(U1971&lt;0.5,Riskregister!$K$5+(Riskregister!$L$5-Riskregister!$K$5)*SQRT(U1971/2),Riskregister!$L$5-(Riskregister!$L$5-Riskregister!$K$5)*SQRT((1-U1971)/2)))</f>
        <v>1033517.3046178948</v>
      </c>
      <c r="W1971" s="30">
        <f t="shared" ca="1" si="1208"/>
        <v>0.75376195864106221</v>
      </c>
      <c r="X1971" s="30">
        <f t="shared" ca="1" si="1208"/>
        <v>0.53738082410905408</v>
      </c>
      <c r="Y1971" s="30">
        <f ca="1">IF(Riskregister!$E$6="",0,COUNTIF(BG$4:BG$53,"&lt;"&amp;W1971)*IF(X1971&lt;0.5,Riskregister!$K$6+(Riskregister!$L$6-Riskregister!$K$6)*SQRT(X1971/2),Riskregister!$L$6-(Riskregister!$L$6-Riskregister!$K$6)*SQRT((1-X1971)/2)))</f>
        <v>3402888.6076084469</v>
      </c>
      <c r="Z1971" s="30">
        <f t="shared" ca="1" si="1209"/>
        <v>0.47961251204967037</v>
      </c>
      <c r="AA1971" s="30">
        <f t="shared" ca="1" si="1209"/>
        <v>0.94089077529277332</v>
      </c>
      <c r="AB1971" s="30">
        <f ca="1">IF(Riskregister!$E$7="",0,COUNTIF(BH$4:BH$53,"&lt;"&amp;Z1971)*IF(AA1971&lt;0.5,Riskregister!$K$7+(Riskregister!$L$7-Riskregister!$K$7)*SQRT(AA1971/2),Riskregister!$L$7-(Riskregister!$L$7-Riskregister!$K$7)*SQRT((1-AA1971)/2)))</f>
        <v>2038979.4459044819</v>
      </c>
      <c r="AC1971" s="30">
        <f t="shared" ca="1" si="1210"/>
        <v>0.28122181121213974</v>
      </c>
      <c r="AD1971" s="30">
        <f t="shared" ca="1" si="1210"/>
        <v>0.47802790831038189</v>
      </c>
      <c r="AE1971" s="30">
        <f ca="1">IF(Riskregister!$E$8="",0,COUNTIF(BI$4:BI$53,"&lt;"&amp;AC1971)*IF(AD1971&lt;0.5,Riskregister!$K$8+(Riskregister!$L$8-Riskregister!$K$8)*SQRT(AD1971/2),Riskregister!$L$8-(Riskregister!$L$8-Riskregister!$K$8)*SQRT((1-AD1971)/2)))</f>
        <v>5195571.0188346207</v>
      </c>
      <c r="AF1971" s="30">
        <f t="shared" ca="1" si="1211"/>
        <v>0.26672554167850782</v>
      </c>
      <c r="AG1971" s="30">
        <f t="shared" ca="1" si="1211"/>
        <v>0.42103850310768731</v>
      </c>
      <c r="AH1971" s="30">
        <f>IF(Riskregister!$E$9="",0,COUNTIF(BJ$4:BJ$53,"&lt;"&amp;AF1971)*IF(AG1971&lt;0.5,Riskregister!$K$9+(Riskregister!$L$9-Riskregister!$K$9)*SQRT(AG1971/2),Riskregister!$L$9-(Riskregister!$L$9-Riskregister!$K$9)*SQRT((1-AG1971)/2)))</f>
        <v>0</v>
      </c>
      <c r="AI1971" s="30">
        <f t="shared" ca="1" si="1212"/>
        <v>0.15178065539415919</v>
      </c>
      <c r="AJ1971" s="30">
        <f t="shared" ca="1" si="1212"/>
        <v>0.7872637072313402</v>
      </c>
      <c r="AK1971" s="30">
        <f>IF(Riskregister!$E$10="",0,COUNTIF(BK$4:BK$53,"&lt;"&amp;AI1971)*IF(AJ1971&lt;0.5,Riskregister!$K$10+(Riskregister!$L$10-Riskregister!$K$10)*SQRT(AJ1971/2),Riskregister!$L$10-(Riskregister!$L$10-Riskregister!$K$10)*SQRT((1-AJ1971)/2)))</f>
        <v>0</v>
      </c>
      <c r="AL1971" s="30">
        <f t="shared" ca="1" si="1213"/>
        <v>0.77047873281662216</v>
      </c>
      <c r="AM1971" s="30">
        <f t="shared" ca="1" si="1213"/>
        <v>0.86951405249578062</v>
      </c>
      <c r="AN1971" s="30">
        <f>IF(Riskregister!$E$11="",0,COUNTIF(BL$4:BL$53,"&lt;"&amp;AL1971)*IF(AM1971&lt;0.5,Riskregister!$K$11+(Riskregister!$L$11-Riskregister!$K$11)*SQRT(AM1971/2),Riskregister!$L$11-(Riskregister!$L$11-Riskregister!$K$11)*SQRT((1-AM1971)/2)))</f>
        <v>0</v>
      </c>
      <c r="AO1971" s="30">
        <f t="shared" ca="1" si="1214"/>
        <v>0.18760320197810609</v>
      </c>
      <c r="AP1971" s="30">
        <f t="shared" ca="1" si="1214"/>
        <v>0.5436918603092612</v>
      </c>
      <c r="AQ1971" s="30">
        <f>IF(Riskregister!$E$12="",0,COUNTIF(BM$4:BM$53,"&lt;"&amp;AO1971)*IF(AP1971&lt;0.5,Riskregister!$K$12+(Riskregister!$L$12-Riskregister!$K$12)*SQRT(AP1971/2),Riskregister!$L$12-(Riskregister!$L$12-Riskregister!$K$12)*SQRT((1-AP1971)/2)))</f>
        <v>0</v>
      </c>
      <c r="AR1971" s="30">
        <f t="shared" ca="1" si="1215"/>
        <v>0.11626279488493119</v>
      </c>
      <c r="AS1971" s="30">
        <f t="shared" ca="1" si="1215"/>
        <v>0.63486297038002082</v>
      </c>
      <c r="AT1971" s="30">
        <f>IF(Riskregister!$E$13="",0,COUNTIF(BN$4:BN$53,"&lt;"&amp;AR1971)*IF(AS1971&lt;0.5,Riskregister!$K$13+(Riskregister!$L$13-Riskregister!$K$13)*SQRT(AS1971/2),Riskregister!$L$13-(Riskregister!$L$13-Riskregister!$K$13)*SQRT((1-AS1971)/2)))</f>
        <v>0</v>
      </c>
      <c r="AU1971" s="30">
        <f t="shared" ca="1" si="1216"/>
        <v>0.91120361155239338</v>
      </c>
      <c r="AV1971" s="30">
        <f t="shared" ca="1" si="1216"/>
        <v>1.1628880846080825E-2</v>
      </c>
      <c r="AW1971" s="30">
        <f>IF(Riskregister!$E$14="",0,COUNTIF(BO$4:BO$53,"&lt;"&amp;AU1971)*IF(AV1971&lt;0.5,Riskregister!$K$14+(Riskregister!$L$14-Riskregister!$K$14)*SQRT(AV1971/2),Riskregister!$L$14-(Riskregister!$L$14-Riskregister!$K$14)*SQRT((1-AV1971)/2)))</f>
        <v>0</v>
      </c>
      <c r="AX1971" s="30">
        <f t="shared" ca="1" si="1217"/>
        <v>4.7185996703257072E-2</v>
      </c>
      <c r="AY1971" s="30">
        <f t="shared" ca="1" si="1217"/>
        <v>0.29655425335332097</v>
      </c>
      <c r="AZ1971" s="30">
        <f>IF(Riskregister!$E$15="",0,COUNTIF(BP$4:BP$53,"&lt;"&amp;AX1971)*IF(AY1971&lt;0.5,Riskregister!$K$15+(Riskregister!$L$15-Riskregister!$K$15)*SQRT(AY1971/2),Riskregister!$L$15-(Riskregister!$L$15-Riskregister!$K$15)*SQRT((1-AY1971)/2)))</f>
        <v>0</v>
      </c>
      <c r="BA1971" s="30">
        <f t="shared" ca="1" si="1218"/>
        <v>0.96214764990850965</v>
      </c>
      <c r="BB1971" s="30">
        <f t="shared" ca="1" si="1218"/>
        <v>0.60068768705925724</v>
      </c>
      <c r="BC1971" s="30">
        <f>IF(Riskregister!$E$16="",0,COUNTIF(BQ$4:BQ$53,"&lt;"&amp;BA1971)*IF(BB1971&lt;0.5,Riskregister!$K$16+(Riskregister!$L$16-Riskregister!$K$16)*SQRT(BB1971/2),Riskregister!$L$16-(Riskregister!$L$16-Riskregister!$K$16)*SQRT((1-BB1971)/2)))</f>
        <v>0</v>
      </c>
      <c r="BD1971" s="30">
        <f t="shared" ca="1" si="1194"/>
        <v>11670956.376965445</v>
      </c>
    </row>
    <row r="1972" spans="20:56" x14ac:dyDescent="0.35">
      <c r="T1972" s="30">
        <f t="shared" ca="1" si="1207"/>
        <v>0.33279402606572883</v>
      </c>
      <c r="U1972" s="30">
        <f t="shared" ca="1" si="1207"/>
        <v>0.61333273974489944</v>
      </c>
      <c r="V1972" s="30">
        <f ca="1">IF(Riskregister!$E$5="",0,COUNTIF(BF$4:BF$53,"&lt;"&amp;T1972)*IF(U1972&lt;0.5,Riskregister!$K$5+(Riskregister!$L$5-Riskregister!$K$5)*SQRT(U1972/2),Riskregister!$L$5-(Riskregister!$L$5-Riskregister!$K$5)*SQRT((1-U1972)/2)))</f>
        <v>1206408.7762546851</v>
      </c>
      <c r="W1972" s="30">
        <f t="shared" ca="1" si="1208"/>
        <v>1.5378350929010964E-2</v>
      </c>
      <c r="X1972" s="30">
        <f t="shared" ca="1" si="1208"/>
        <v>0.64310575378500534</v>
      </c>
      <c r="Y1972" s="30">
        <f ca="1">IF(Riskregister!$E$6="",0,COUNTIF(BG$4:BG$53,"&lt;"&amp;W1972)*IF(X1972&lt;0.5,Riskregister!$K$6+(Riskregister!$L$6-Riskregister!$K$6)*SQRT(X1972/2),Riskregister!$L$6-(Riskregister!$L$6-Riskregister!$K$6)*SQRT((1-X1972)/2)))</f>
        <v>0</v>
      </c>
      <c r="Z1972" s="30">
        <f t="shared" ca="1" si="1209"/>
        <v>0.22617828745521718</v>
      </c>
      <c r="AA1972" s="30">
        <f t="shared" ca="1" si="1209"/>
        <v>0.6645937906292172</v>
      </c>
      <c r="AB1972" s="30">
        <f ca="1">IF(Riskregister!$E$7="",0,COUNTIF(BH$4:BH$53,"&lt;"&amp;Z1972)*IF(AA1972&lt;0.5,Riskregister!$K$7+(Riskregister!$L$7-Riskregister!$K$7)*SQRT(AA1972/2),Riskregister!$L$7-(Riskregister!$L$7-Riskregister!$K$7)*SQRT((1-AA1972)/2)))</f>
        <v>1026678.0265999156</v>
      </c>
      <c r="AC1972" s="30">
        <f t="shared" ca="1" si="1210"/>
        <v>0.40315909893692115</v>
      </c>
      <c r="AD1972" s="30">
        <f t="shared" ca="1" si="1210"/>
        <v>0.65067900977802207</v>
      </c>
      <c r="AE1972" s="30">
        <f ca="1">IF(Riskregister!$E$8="",0,COUNTIF(BI$4:BI$53,"&lt;"&amp;AC1972)*IF(AD1972&lt;0.5,Riskregister!$K$8+(Riskregister!$L$8-Riskregister!$K$8)*SQRT(AD1972/2),Riskregister!$L$8-(Riskregister!$L$8-Riskregister!$K$8)*SQRT((1-AD1972)/2)))</f>
        <v>6071514.1150811063</v>
      </c>
      <c r="AF1972" s="30">
        <f t="shared" ca="1" si="1211"/>
        <v>0.63959242802504901</v>
      </c>
      <c r="AG1972" s="30">
        <f t="shared" ca="1" si="1211"/>
        <v>0.47310635281125168</v>
      </c>
      <c r="AH1972" s="30">
        <f>IF(Riskregister!$E$9="",0,COUNTIF(BJ$4:BJ$53,"&lt;"&amp;AF1972)*IF(AG1972&lt;0.5,Riskregister!$K$9+(Riskregister!$L$9-Riskregister!$K$9)*SQRT(AG1972/2),Riskregister!$L$9-(Riskregister!$L$9-Riskregister!$K$9)*SQRT((1-AG1972)/2)))</f>
        <v>0</v>
      </c>
      <c r="AI1972" s="30">
        <f t="shared" ca="1" si="1212"/>
        <v>0.44894900830215234</v>
      </c>
      <c r="AJ1972" s="30">
        <f t="shared" ca="1" si="1212"/>
        <v>0.80951079326751307</v>
      </c>
      <c r="AK1972" s="30">
        <f>IF(Riskregister!$E$10="",0,COUNTIF(BK$4:BK$53,"&lt;"&amp;AI1972)*IF(AJ1972&lt;0.5,Riskregister!$K$10+(Riskregister!$L$10-Riskregister!$K$10)*SQRT(AJ1972/2),Riskregister!$L$10-(Riskregister!$L$10-Riskregister!$K$10)*SQRT((1-AJ1972)/2)))</f>
        <v>0</v>
      </c>
      <c r="AL1972" s="30">
        <f t="shared" ca="1" si="1213"/>
        <v>0.67790570662096417</v>
      </c>
      <c r="AM1972" s="30">
        <f t="shared" ca="1" si="1213"/>
        <v>0.95245652437187533</v>
      </c>
      <c r="AN1972" s="30">
        <f>IF(Riskregister!$E$11="",0,COUNTIF(BL$4:BL$53,"&lt;"&amp;AL1972)*IF(AM1972&lt;0.5,Riskregister!$K$11+(Riskregister!$L$11-Riskregister!$K$11)*SQRT(AM1972/2),Riskregister!$L$11-(Riskregister!$L$11-Riskregister!$K$11)*SQRT((1-AM1972)/2)))</f>
        <v>0</v>
      </c>
      <c r="AO1972" s="30">
        <f t="shared" ca="1" si="1214"/>
        <v>0.83391656967228467</v>
      </c>
      <c r="AP1972" s="30">
        <f t="shared" ca="1" si="1214"/>
        <v>1.8434521301190387E-2</v>
      </c>
      <c r="AQ1972" s="30">
        <f>IF(Riskregister!$E$12="",0,COUNTIF(BM$4:BM$53,"&lt;"&amp;AO1972)*IF(AP1972&lt;0.5,Riskregister!$K$12+(Riskregister!$L$12-Riskregister!$K$12)*SQRT(AP1972/2),Riskregister!$L$12-(Riskregister!$L$12-Riskregister!$K$12)*SQRT((1-AP1972)/2)))</f>
        <v>0</v>
      </c>
      <c r="AR1972" s="30">
        <f t="shared" ca="1" si="1215"/>
        <v>0.89807258434933523</v>
      </c>
      <c r="AS1972" s="30">
        <f t="shared" ca="1" si="1215"/>
        <v>0.7367196188475249</v>
      </c>
      <c r="AT1972" s="30">
        <f>IF(Riskregister!$E$13="",0,COUNTIF(BN$4:BN$53,"&lt;"&amp;AR1972)*IF(AS1972&lt;0.5,Riskregister!$K$13+(Riskregister!$L$13-Riskregister!$K$13)*SQRT(AS1972/2),Riskregister!$L$13-(Riskregister!$L$13-Riskregister!$K$13)*SQRT((1-AS1972)/2)))</f>
        <v>0</v>
      </c>
      <c r="AU1972" s="30">
        <f t="shared" ca="1" si="1216"/>
        <v>0.17114221663065798</v>
      </c>
      <c r="AV1972" s="30">
        <f t="shared" ca="1" si="1216"/>
        <v>0.79740562416516925</v>
      </c>
      <c r="AW1972" s="30">
        <f>IF(Riskregister!$E$14="",0,COUNTIF(BO$4:BO$53,"&lt;"&amp;AU1972)*IF(AV1972&lt;0.5,Riskregister!$K$14+(Riskregister!$L$14-Riskregister!$K$14)*SQRT(AV1972/2),Riskregister!$L$14-(Riskregister!$L$14-Riskregister!$K$14)*SQRT((1-AV1972)/2)))</f>
        <v>0</v>
      </c>
      <c r="AX1972" s="30">
        <f t="shared" ca="1" si="1217"/>
        <v>0.23096761846440494</v>
      </c>
      <c r="AY1972" s="30">
        <f t="shared" ca="1" si="1217"/>
        <v>8.9541219842182662E-2</v>
      </c>
      <c r="AZ1972" s="30">
        <f>IF(Riskregister!$E$15="",0,COUNTIF(BP$4:BP$53,"&lt;"&amp;AX1972)*IF(AY1972&lt;0.5,Riskregister!$K$15+(Riskregister!$L$15-Riskregister!$K$15)*SQRT(AY1972/2),Riskregister!$L$15-(Riskregister!$L$15-Riskregister!$K$15)*SQRT((1-AY1972)/2)))</f>
        <v>0</v>
      </c>
      <c r="BA1972" s="30">
        <f t="shared" ca="1" si="1218"/>
        <v>0.16289706395787096</v>
      </c>
      <c r="BB1972" s="30">
        <f t="shared" ca="1" si="1218"/>
        <v>0.97832005860093318</v>
      </c>
      <c r="BC1972" s="30">
        <f>IF(Riskregister!$E$16="",0,COUNTIF(BQ$4:BQ$53,"&lt;"&amp;BA1972)*IF(BB1972&lt;0.5,Riskregister!$K$16+(Riskregister!$L$16-Riskregister!$K$16)*SQRT(BB1972/2),Riskregister!$L$16-(Riskregister!$L$16-Riskregister!$K$16)*SQRT((1-BB1972)/2)))</f>
        <v>0</v>
      </c>
      <c r="BD1972" s="30">
        <f t="shared" ca="1" si="1194"/>
        <v>8304600.9179357067</v>
      </c>
    </row>
    <row r="1973" spans="20:56" x14ac:dyDescent="0.35">
      <c r="T1973" s="30">
        <f t="shared" ca="1" si="1207"/>
        <v>0.11015273332841546</v>
      </c>
      <c r="U1973" s="30">
        <f t="shared" ca="1" si="1207"/>
        <v>5.1827268448530361E-2</v>
      </c>
      <c r="V1973" s="30">
        <f ca="1">IF(Riskregister!$E$5="",0,COUNTIF(BF$4:BF$53,"&lt;"&amp;T1973)*IF(U1973&lt;0.5,Riskregister!$K$5+(Riskregister!$L$5-Riskregister!$K$5)*SQRT(U1973/2),Riskregister!$L$5-(Riskregister!$L$5-Riskregister!$K$5)*SQRT((1-U1973)/2)))</f>
        <v>222439.70548265433</v>
      </c>
      <c r="W1973" s="30">
        <f t="shared" ca="1" si="1208"/>
        <v>1.2869688636841792E-2</v>
      </c>
      <c r="X1973" s="30">
        <f t="shared" ca="1" si="1208"/>
        <v>0.62937334333352524</v>
      </c>
      <c r="Y1973" s="30">
        <f ca="1">IF(Riskregister!$E$6="",0,COUNTIF(BG$4:BG$53,"&lt;"&amp;W1973)*IF(X1973&lt;0.5,Riskregister!$K$6+(Riskregister!$L$6-Riskregister!$K$6)*SQRT(X1973/2),Riskregister!$L$6-(Riskregister!$L$6-Riskregister!$K$6)*SQRT((1-X1973)/2)))</f>
        <v>0</v>
      </c>
      <c r="Z1973" s="30">
        <f t="shared" ca="1" si="1209"/>
        <v>0.11713433296789877</v>
      </c>
      <c r="AA1973" s="30">
        <f t="shared" ca="1" si="1209"/>
        <v>0.91080063962167879</v>
      </c>
      <c r="AB1973" s="30">
        <f ca="1">IF(Riskregister!$E$7="",0,COUNTIF(BH$4:BH$53,"&lt;"&amp;Z1973)*IF(AA1973&lt;0.5,Riskregister!$K$7+(Riskregister!$L$7-Riskregister!$K$7)*SQRT(AA1973/2),Riskregister!$L$7-(Riskregister!$L$7-Riskregister!$K$7)*SQRT((1-AA1973)/2)))</f>
        <v>978254.31817383785</v>
      </c>
      <c r="AC1973" s="30">
        <f t="shared" ca="1" si="1210"/>
        <v>0.93675319439492077</v>
      </c>
      <c r="AD1973" s="30">
        <f t="shared" ca="1" si="1210"/>
        <v>0.99095095181447523</v>
      </c>
      <c r="AE1973" s="30">
        <f ca="1">IF(Riskregister!$E$8="",0,COUNTIF(BI$4:BI$53,"&lt;"&amp;AC1973)*IF(AD1973&lt;0.5,Riskregister!$K$8+(Riskregister!$L$8-Riskregister!$K$8)*SQRT(AD1973/2),Riskregister!$L$8-(Riskregister!$L$8-Riskregister!$K$8)*SQRT((1-AD1973)/2)))</f>
        <v>28103138.766401622</v>
      </c>
      <c r="AF1973" s="30">
        <f t="shared" ca="1" si="1211"/>
        <v>0.99629513523372815</v>
      </c>
      <c r="AG1973" s="30">
        <f t="shared" ca="1" si="1211"/>
        <v>0.99232199597754456</v>
      </c>
      <c r="AH1973" s="30">
        <f>IF(Riskregister!$E$9="",0,COUNTIF(BJ$4:BJ$53,"&lt;"&amp;AF1973)*IF(AG1973&lt;0.5,Riskregister!$K$9+(Riskregister!$L$9-Riskregister!$K$9)*SQRT(AG1973/2),Riskregister!$L$9-(Riskregister!$L$9-Riskregister!$K$9)*SQRT((1-AG1973)/2)))</f>
        <v>0</v>
      </c>
      <c r="AI1973" s="30">
        <f t="shared" ca="1" si="1212"/>
        <v>0.34743853902743749</v>
      </c>
      <c r="AJ1973" s="30">
        <f t="shared" ca="1" si="1212"/>
        <v>0.50058829673356886</v>
      </c>
      <c r="AK1973" s="30">
        <f>IF(Riskregister!$E$10="",0,COUNTIF(BK$4:BK$53,"&lt;"&amp;AI1973)*IF(AJ1973&lt;0.5,Riskregister!$K$10+(Riskregister!$L$10-Riskregister!$K$10)*SQRT(AJ1973/2),Riskregister!$L$10-(Riskregister!$L$10-Riskregister!$K$10)*SQRT((1-AJ1973)/2)))</f>
        <v>0</v>
      </c>
      <c r="AL1973" s="30">
        <f t="shared" ca="1" si="1213"/>
        <v>0.11417565866777102</v>
      </c>
      <c r="AM1973" s="30">
        <f t="shared" ca="1" si="1213"/>
        <v>0.15339160546270636</v>
      </c>
      <c r="AN1973" s="30">
        <f>IF(Riskregister!$E$11="",0,COUNTIF(BL$4:BL$53,"&lt;"&amp;AL1973)*IF(AM1973&lt;0.5,Riskregister!$K$11+(Riskregister!$L$11-Riskregister!$K$11)*SQRT(AM1973/2),Riskregister!$L$11-(Riskregister!$L$11-Riskregister!$K$11)*SQRT((1-AM1973)/2)))</f>
        <v>0</v>
      </c>
      <c r="AO1973" s="30">
        <f t="shared" ca="1" si="1214"/>
        <v>0.1004300487860269</v>
      </c>
      <c r="AP1973" s="30">
        <f t="shared" ca="1" si="1214"/>
        <v>8.0640769009894364E-2</v>
      </c>
      <c r="AQ1973" s="30">
        <f>IF(Riskregister!$E$12="",0,COUNTIF(BM$4:BM$53,"&lt;"&amp;AO1973)*IF(AP1973&lt;0.5,Riskregister!$K$12+(Riskregister!$L$12-Riskregister!$K$12)*SQRT(AP1973/2),Riskregister!$L$12-(Riskregister!$L$12-Riskregister!$K$12)*SQRT((1-AP1973)/2)))</f>
        <v>0</v>
      </c>
      <c r="AR1973" s="30">
        <f t="shared" ca="1" si="1215"/>
        <v>0.69027034130791087</v>
      </c>
      <c r="AS1973" s="30">
        <f t="shared" ca="1" si="1215"/>
        <v>0.19988680149581728</v>
      </c>
      <c r="AT1973" s="30">
        <f>IF(Riskregister!$E$13="",0,COUNTIF(BN$4:BN$53,"&lt;"&amp;AR1973)*IF(AS1973&lt;0.5,Riskregister!$K$13+(Riskregister!$L$13-Riskregister!$K$13)*SQRT(AS1973/2),Riskregister!$L$13-(Riskregister!$L$13-Riskregister!$K$13)*SQRT((1-AS1973)/2)))</f>
        <v>0</v>
      </c>
      <c r="AU1973" s="30">
        <f t="shared" ca="1" si="1216"/>
        <v>0.24027837835328292</v>
      </c>
      <c r="AV1973" s="30">
        <f t="shared" ca="1" si="1216"/>
        <v>0.39699971563145253</v>
      </c>
      <c r="AW1973" s="30">
        <f>IF(Riskregister!$E$14="",0,COUNTIF(BO$4:BO$53,"&lt;"&amp;AU1973)*IF(AV1973&lt;0.5,Riskregister!$K$14+(Riskregister!$L$14-Riskregister!$K$14)*SQRT(AV1973/2),Riskregister!$L$14-(Riskregister!$L$14-Riskregister!$K$14)*SQRT((1-AV1973)/2)))</f>
        <v>0</v>
      </c>
      <c r="AX1973" s="30">
        <f t="shared" ca="1" si="1217"/>
        <v>0.46753315556242137</v>
      </c>
      <c r="AY1973" s="30">
        <f t="shared" ca="1" si="1217"/>
        <v>0.63839481820450905</v>
      </c>
      <c r="AZ1973" s="30">
        <f>IF(Riskregister!$E$15="",0,COUNTIF(BP$4:BP$53,"&lt;"&amp;AX1973)*IF(AY1973&lt;0.5,Riskregister!$K$15+(Riskregister!$L$15-Riskregister!$K$15)*SQRT(AY1973/2),Riskregister!$L$15-(Riskregister!$L$15-Riskregister!$K$15)*SQRT((1-AY1973)/2)))</f>
        <v>0</v>
      </c>
      <c r="BA1973" s="30">
        <f t="shared" ca="1" si="1218"/>
        <v>0.93842298575556726</v>
      </c>
      <c r="BB1973" s="30">
        <f t="shared" ca="1" si="1218"/>
        <v>0.60666188358665052</v>
      </c>
      <c r="BC1973" s="30">
        <f>IF(Riskregister!$E$16="",0,COUNTIF(BQ$4:BQ$53,"&lt;"&amp;BA1973)*IF(BB1973&lt;0.5,Riskregister!$K$16+(Riskregister!$L$16-Riskregister!$K$16)*SQRT(BB1973/2),Riskregister!$L$16-(Riskregister!$L$16-Riskregister!$K$16)*SQRT((1-BB1973)/2)))</f>
        <v>0</v>
      </c>
      <c r="BD1973" s="30">
        <f t="shared" ca="1" si="1194"/>
        <v>29303832.790058114</v>
      </c>
    </row>
    <row r="1974" spans="20:56" x14ac:dyDescent="0.35">
      <c r="T1974" s="30">
        <f t="shared" ca="1" si="1207"/>
        <v>0.24914123304004421</v>
      </c>
      <c r="U1974" s="30">
        <f t="shared" ca="1" si="1207"/>
        <v>0.13020455273018805</v>
      </c>
      <c r="V1974" s="30">
        <f ca="1">IF(Riskregister!$E$5="",0,COUNTIF(BF$4:BF$53,"&lt;"&amp;T1974)*IF(U1974&lt;0.5,Riskregister!$K$5+(Riskregister!$L$5-Riskregister!$K$5)*SQRT(U1974/2),Riskregister!$L$5-(Riskregister!$L$5-Riskregister!$K$5)*SQRT((1-U1974)/2)))</f>
        <v>529636.32956421806</v>
      </c>
      <c r="W1974" s="30">
        <f t="shared" ca="1" si="1208"/>
        <v>0.57407711676584738</v>
      </c>
      <c r="X1974" s="30">
        <f t="shared" ca="1" si="1208"/>
        <v>0.96232729451217924</v>
      </c>
      <c r="Y1974" s="30">
        <f ca="1">IF(Riskregister!$E$6="",0,COUNTIF(BG$4:BG$53,"&lt;"&amp;W1974)*IF(X1974&lt;0.5,Riskregister!$K$6+(Riskregister!$L$6-Riskregister!$K$6)*SQRT(X1974/2),Riskregister!$L$6-(Riskregister!$L$6-Riskregister!$K$6)*SQRT((1-X1974)/2)))</f>
        <v>3505915.8659083671</v>
      </c>
      <c r="Z1974" s="30">
        <f t="shared" ca="1" si="1209"/>
        <v>0.56467688019447038</v>
      </c>
      <c r="AA1974" s="30">
        <f t="shared" ca="1" si="1209"/>
        <v>0.48594655840411927</v>
      </c>
      <c r="AB1974" s="30">
        <f ca="1">IF(Riskregister!$E$7="",0,COUNTIF(BH$4:BH$53,"&lt;"&amp;Z1974)*IF(AA1974&lt;0.5,Riskregister!$K$7+(Riskregister!$L$7-Riskregister!$K$7)*SQRT(AA1974/2),Riskregister!$L$7-(Riskregister!$L$7-Riskregister!$K$7)*SQRT((1-AA1974)/2)))</f>
        <v>1557661.8352876618</v>
      </c>
      <c r="AC1974" s="30">
        <f t="shared" ca="1" si="1210"/>
        <v>0.67948602674293035</v>
      </c>
      <c r="AD1974" s="30">
        <f t="shared" ca="1" si="1210"/>
        <v>0.33490258319354438</v>
      </c>
      <c r="AE1974" s="30">
        <f ca="1">IF(Riskregister!$E$8="",0,COUNTIF(BI$4:BI$53,"&lt;"&amp;AC1974)*IF(AD1974&lt;0.5,Riskregister!$K$8+(Riskregister!$L$8-Riskregister!$K$8)*SQRT(AD1974/2),Riskregister!$L$8-(Riskregister!$L$8-Riskregister!$K$8)*SQRT((1-AD1974)/2)))</f>
        <v>6669834.5974866813</v>
      </c>
      <c r="AF1974" s="30">
        <f t="shared" ca="1" si="1211"/>
        <v>0.9759272371817056</v>
      </c>
      <c r="AG1974" s="30">
        <f t="shared" ca="1" si="1211"/>
        <v>8.2713675599598524E-2</v>
      </c>
      <c r="AH1974" s="30">
        <f>IF(Riskregister!$E$9="",0,COUNTIF(BJ$4:BJ$53,"&lt;"&amp;AF1974)*IF(AG1974&lt;0.5,Riskregister!$K$9+(Riskregister!$L$9-Riskregister!$K$9)*SQRT(AG1974/2),Riskregister!$L$9-(Riskregister!$L$9-Riskregister!$K$9)*SQRT((1-AG1974)/2)))</f>
        <v>0</v>
      </c>
      <c r="AI1974" s="30">
        <f t="shared" ca="1" si="1212"/>
        <v>0.95087326211930279</v>
      </c>
      <c r="AJ1974" s="30">
        <f t="shared" ca="1" si="1212"/>
        <v>0.85600894536911709</v>
      </c>
      <c r="AK1974" s="30">
        <f>IF(Riskregister!$E$10="",0,COUNTIF(BK$4:BK$53,"&lt;"&amp;AI1974)*IF(AJ1974&lt;0.5,Riskregister!$K$10+(Riskregister!$L$10-Riskregister!$K$10)*SQRT(AJ1974/2),Riskregister!$L$10-(Riskregister!$L$10-Riskregister!$K$10)*SQRT((1-AJ1974)/2)))</f>
        <v>0</v>
      </c>
      <c r="AL1974" s="30">
        <f t="shared" ca="1" si="1213"/>
        <v>0.64930530541390585</v>
      </c>
      <c r="AM1974" s="30">
        <f t="shared" ca="1" si="1213"/>
        <v>0.16845025983351325</v>
      </c>
      <c r="AN1974" s="30">
        <f>IF(Riskregister!$E$11="",0,COUNTIF(BL$4:BL$53,"&lt;"&amp;AL1974)*IF(AM1974&lt;0.5,Riskregister!$K$11+(Riskregister!$L$11-Riskregister!$K$11)*SQRT(AM1974/2),Riskregister!$L$11-(Riskregister!$L$11-Riskregister!$K$11)*SQRT((1-AM1974)/2)))</f>
        <v>0</v>
      </c>
      <c r="AO1974" s="30">
        <f t="shared" ca="1" si="1214"/>
        <v>0.78220278362484907</v>
      </c>
      <c r="AP1974" s="30">
        <f t="shared" ca="1" si="1214"/>
        <v>0.20363608115604104</v>
      </c>
      <c r="AQ1974" s="30">
        <f>IF(Riskregister!$E$12="",0,COUNTIF(BM$4:BM$53,"&lt;"&amp;AO1974)*IF(AP1974&lt;0.5,Riskregister!$K$12+(Riskregister!$L$12-Riskregister!$K$12)*SQRT(AP1974/2),Riskregister!$L$12-(Riskregister!$L$12-Riskregister!$K$12)*SQRT((1-AP1974)/2)))</f>
        <v>0</v>
      </c>
      <c r="AR1974" s="30">
        <f t="shared" ca="1" si="1215"/>
        <v>0.99474735452575691</v>
      </c>
      <c r="AS1974" s="30">
        <f t="shared" ca="1" si="1215"/>
        <v>0.6003488305156911</v>
      </c>
      <c r="AT1974" s="30">
        <f>IF(Riskregister!$E$13="",0,COUNTIF(BN$4:BN$53,"&lt;"&amp;AR1974)*IF(AS1974&lt;0.5,Riskregister!$K$13+(Riskregister!$L$13-Riskregister!$K$13)*SQRT(AS1974/2),Riskregister!$L$13-(Riskregister!$L$13-Riskregister!$K$13)*SQRT((1-AS1974)/2)))</f>
        <v>0</v>
      </c>
      <c r="AU1974" s="30">
        <f t="shared" ca="1" si="1216"/>
        <v>0.19210228247814731</v>
      </c>
      <c r="AV1974" s="30">
        <f t="shared" ca="1" si="1216"/>
        <v>0.37520951337780672</v>
      </c>
      <c r="AW1974" s="30">
        <f>IF(Riskregister!$E$14="",0,COUNTIF(BO$4:BO$53,"&lt;"&amp;AU1974)*IF(AV1974&lt;0.5,Riskregister!$K$14+(Riskregister!$L$14-Riskregister!$K$14)*SQRT(AV1974/2),Riskregister!$L$14-(Riskregister!$L$14-Riskregister!$K$14)*SQRT((1-AV1974)/2)))</f>
        <v>0</v>
      </c>
      <c r="AX1974" s="30">
        <f t="shared" ca="1" si="1217"/>
        <v>0.95897194779435169</v>
      </c>
      <c r="AY1974" s="30">
        <f t="shared" ca="1" si="1217"/>
        <v>0.25787953560501342</v>
      </c>
      <c r="AZ1974" s="30">
        <f>IF(Riskregister!$E$15="",0,COUNTIF(BP$4:BP$53,"&lt;"&amp;AX1974)*IF(AY1974&lt;0.5,Riskregister!$K$15+(Riskregister!$L$15-Riskregister!$K$15)*SQRT(AY1974/2),Riskregister!$L$15-(Riskregister!$L$15-Riskregister!$K$15)*SQRT((1-AY1974)/2)))</f>
        <v>0</v>
      </c>
      <c r="BA1974" s="30">
        <f t="shared" ca="1" si="1218"/>
        <v>0.83482819484767234</v>
      </c>
      <c r="BB1974" s="30">
        <f t="shared" ca="1" si="1218"/>
        <v>1.8473881914594092E-2</v>
      </c>
      <c r="BC1974" s="30">
        <f>IF(Riskregister!$E$16="",0,COUNTIF(BQ$4:BQ$53,"&lt;"&amp;BA1974)*IF(BB1974&lt;0.5,Riskregister!$K$16+(Riskregister!$L$16-Riskregister!$K$16)*SQRT(BB1974/2),Riskregister!$L$16-(Riskregister!$L$16-Riskregister!$K$16)*SQRT((1-BB1974)/2)))</f>
        <v>0</v>
      </c>
      <c r="BD1974" s="30">
        <f t="shared" ca="1" si="1194"/>
        <v>12263048.628246929</v>
      </c>
    </row>
    <row r="1975" spans="20:56" x14ac:dyDescent="0.35">
      <c r="T1975" s="30">
        <f t="shared" ca="1" si="1207"/>
        <v>0.72247718632578273</v>
      </c>
      <c r="U1975" s="30">
        <f t="shared" ca="1" si="1207"/>
        <v>0.10989654627965617</v>
      </c>
      <c r="V1975" s="30">
        <f ca="1">IF(Riskregister!$E$5="",0,COUNTIF(BF$4:BF$53,"&lt;"&amp;T1975)*IF(U1975&lt;0.5,Riskregister!$K$5+(Riskregister!$L$5-Riskregister!$K$5)*SQRT(U1975/2),Riskregister!$L$5-(Riskregister!$L$5-Riskregister!$K$5)*SQRT((1-U1975)/2)))</f>
        <v>1277423.5800287847</v>
      </c>
      <c r="W1975" s="30">
        <f t="shared" ca="1" si="1208"/>
        <v>0.32503571492983863</v>
      </c>
      <c r="X1975" s="30">
        <f t="shared" ca="1" si="1208"/>
        <v>0.97570041785040906</v>
      </c>
      <c r="Y1975" s="30">
        <f ca="1">IF(Riskregister!$E$6="",0,COUNTIF(BG$4:BG$53,"&lt;"&amp;W1975)*IF(X1975&lt;0.5,Riskregister!$K$6+(Riskregister!$L$6-Riskregister!$K$6)*SQRT(X1975/2),Riskregister!$L$6-(Riskregister!$L$6-Riskregister!$K$6)*SQRT((1-X1975)/2)))</f>
        <v>1801593.0367090476</v>
      </c>
      <c r="Z1975" s="30">
        <f t="shared" ca="1" si="1209"/>
        <v>0.67339183341299136</v>
      </c>
      <c r="AA1975" s="30">
        <f t="shared" ca="1" si="1209"/>
        <v>0.57358480657247324</v>
      </c>
      <c r="AB1975" s="30">
        <f ca="1">IF(Riskregister!$E$7="",0,COUNTIF(BH$4:BH$53,"&lt;"&amp;Z1975)*IF(AA1975&lt;0.5,Riskregister!$K$7+(Riskregister!$L$7-Riskregister!$K$7)*SQRT(AA1975/2),Riskregister!$L$7-(Riskregister!$L$7-Riskregister!$K$7)*SQRT((1-AA1975)/2)))</f>
        <v>1668727.0005545234</v>
      </c>
      <c r="AC1975" s="30">
        <f t="shared" ca="1" si="1210"/>
        <v>0.78147466273870725</v>
      </c>
      <c r="AD1975" s="30">
        <f t="shared" ca="1" si="1210"/>
        <v>0.94810978325425077</v>
      </c>
      <c r="AE1975" s="30">
        <f ca="1">IF(Riskregister!$E$8="",0,COUNTIF(BI$4:BI$53,"&lt;"&amp;AC1975)*IF(AD1975&lt;0.5,Riskregister!$K$8+(Riskregister!$L$8-Riskregister!$K$8)*SQRT(AD1975/2),Riskregister!$L$8-(Riskregister!$L$8-Riskregister!$K$8)*SQRT((1-AD1975)/2)))</f>
        <v>16971792.757536434</v>
      </c>
      <c r="AF1975" s="30">
        <f t="shared" ca="1" si="1211"/>
        <v>0.9136284413015876</v>
      </c>
      <c r="AG1975" s="30">
        <f t="shared" ca="1" si="1211"/>
        <v>0.13380067571887133</v>
      </c>
      <c r="AH1975" s="30">
        <f>IF(Riskregister!$E$9="",0,COUNTIF(BJ$4:BJ$53,"&lt;"&amp;AF1975)*IF(AG1975&lt;0.5,Riskregister!$K$9+(Riskregister!$L$9-Riskregister!$K$9)*SQRT(AG1975/2),Riskregister!$L$9-(Riskregister!$L$9-Riskregister!$K$9)*SQRT((1-AG1975)/2)))</f>
        <v>0</v>
      </c>
      <c r="AI1975" s="30">
        <f t="shared" ca="1" si="1212"/>
        <v>0.53335974967100941</v>
      </c>
      <c r="AJ1975" s="30">
        <f t="shared" ca="1" si="1212"/>
        <v>0.37526681245170246</v>
      </c>
      <c r="AK1975" s="30">
        <f>IF(Riskregister!$E$10="",0,COUNTIF(BK$4:BK$53,"&lt;"&amp;AI1975)*IF(AJ1975&lt;0.5,Riskregister!$K$10+(Riskregister!$L$10-Riskregister!$K$10)*SQRT(AJ1975/2),Riskregister!$L$10-(Riskregister!$L$10-Riskregister!$K$10)*SQRT((1-AJ1975)/2)))</f>
        <v>0</v>
      </c>
      <c r="AL1975" s="30">
        <f t="shared" ca="1" si="1213"/>
        <v>0.51615215527037184</v>
      </c>
      <c r="AM1975" s="30">
        <f t="shared" ca="1" si="1213"/>
        <v>0.182501802353631</v>
      </c>
      <c r="AN1975" s="30">
        <f>IF(Riskregister!$E$11="",0,COUNTIF(BL$4:BL$53,"&lt;"&amp;AL1975)*IF(AM1975&lt;0.5,Riskregister!$K$11+(Riskregister!$L$11-Riskregister!$K$11)*SQRT(AM1975/2),Riskregister!$L$11-(Riskregister!$L$11-Riskregister!$K$11)*SQRT((1-AM1975)/2)))</f>
        <v>0</v>
      </c>
      <c r="AO1975" s="30">
        <f t="shared" ca="1" si="1214"/>
        <v>0.52767999224067541</v>
      </c>
      <c r="AP1975" s="30">
        <f t="shared" ca="1" si="1214"/>
        <v>1.5136473462935673E-2</v>
      </c>
      <c r="AQ1975" s="30">
        <f>IF(Riskregister!$E$12="",0,COUNTIF(BM$4:BM$53,"&lt;"&amp;AO1975)*IF(AP1975&lt;0.5,Riskregister!$K$12+(Riskregister!$L$12-Riskregister!$K$12)*SQRT(AP1975/2),Riskregister!$L$12-(Riskregister!$L$12-Riskregister!$K$12)*SQRT((1-AP1975)/2)))</f>
        <v>0</v>
      </c>
      <c r="AR1975" s="30">
        <f t="shared" ca="1" si="1215"/>
        <v>0.21270476508418112</v>
      </c>
      <c r="AS1975" s="30">
        <f t="shared" ca="1" si="1215"/>
        <v>0.86120866859642409</v>
      </c>
      <c r="AT1975" s="30">
        <f>IF(Riskregister!$E$13="",0,COUNTIF(BN$4:BN$53,"&lt;"&amp;AR1975)*IF(AS1975&lt;0.5,Riskregister!$K$13+(Riskregister!$L$13-Riskregister!$K$13)*SQRT(AS1975/2),Riskregister!$L$13-(Riskregister!$L$13-Riskregister!$K$13)*SQRT((1-AS1975)/2)))</f>
        <v>0</v>
      </c>
      <c r="AU1975" s="30">
        <f t="shared" ca="1" si="1216"/>
        <v>0.81189776121474755</v>
      </c>
      <c r="AV1975" s="30">
        <f t="shared" ca="1" si="1216"/>
        <v>0.27688520105393022</v>
      </c>
      <c r="AW1975" s="30">
        <f>IF(Riskregister!$E$14="",0,COUNTIF(BO$4:BO$53,"&lt;"&amp;AU1975)*IF(AV1975&lt;0.5,Riskregister!$K$14+(Riskregister!$L$14-Riskregister!$K$14)*SQRT(AV1975/2),Riskregister!$L$14-(Riskregister!$L$14-Riskregister!$K$14)*SQRT((1-AV1975)/2)))</f>
        <v>0</v>
      </c>
      <c r="AX1975" s="30">
        <f t="shared" ca="1" si="1217"/>
        <v>0.64195475748610331</v>
      </c>
      <c r="AY1975" s="30">
        <f t="shared" ca="1" si="1217"/>
        <v>0.3543963594277173</v>
      </c>
      <c r="AZ1975" s="30">
        <f>IF(Riskregister!$E$15="",0,COUNTIF(BP$4:BP$53,"&lt;"&amp;AX1975)*IF(AY1975&lt;0.5,Riskregister!$K$15+(Riskregister!$L$15-Riskregister!$K$15)*SQRT(AY1975/2),Riskregister!$L$15-(Riskregister!$L$15-Riskregister!$K$15)*SQRT((1-AY1975)/2)))</f>
        <v>0</v>
      </c>
      <c r="BA1975" s="30">
        <f t="shared" ca="1" si="1218"/>
        <v>0.74811202701596347</v>
      </c>
      <c r="BB1975" s="30">
        <f t="shared" ca="1" si="1218"/>
        <v>0.14492339078049454</v>
      </c>
      <c r="BC1975" s="30">
        <f>IF(Riskregister!$E$16="",0,COUNTIF(BQ$4:BQ$53,"&lt;"&amp;BA1975)*IF(BB1975&lt;0.5,Riskregister!$K$16+(Riskregister!$L$16-Riskregister!$K$16)*SQRT(BB1975/2),Riskregister!$L$16-(Riskregister!$L$16-Riskregister!$K$16)*SQRT((1-BB1975)/2)))</f>
        <v>0</v>
      </c>
      <c r="BD1975" s="30">
        <f t="shared" ca="1" si="1194"/>
        <v>21719536.374828789</v>
      </c>
    </row>
    <row r="1976" spans="20:56" x14ac:dyDescent="0.35">
      <c r="T1976" s="30">
        <f t="shared" ca="1" si="1207"/>
        <v>0.89475378129990857</v>
      </c>
      <c r="U1976" s="30">
        <f t="shared" ca="1" si="1207"/>
        <v>0.5531757688293335</v>
      </c>
      <c r="V1976" s="30">
        <f ca="1">IF(Riskregister!$E$5="",0,COUNTIF(BF$4:BF$53,"&lt;"&amp;T1976)*IF(U1976&lt;0.5,Riskregister!$K$5+(Riskregister!$L$5-Riskregister!$K$5)*SQRT(U1976/2),Riskregister!$L$5-(Riskregister!$L$5-Riskregister!$K$5)*SQRT((1-U1976)/2)))</f>
        <v>2323804.7474555159</v>
      </c>
      <c r="W1976" s="30">
        <f t="shared" ca="1" si="1208"/>
        <v>0.53583834561525678</v>
      </c>
      <c r="X1976" s="30">
        <f t="shared" ca="1" si="1208"/>
        <v>0.89519161018789017</v>
      </c>
      <c r="Y1976" s="30">
        <f ca="1">IF(Riskregister!$E$6="",0,COUNTIF(BG$4:BG$53,"&lt;"&amp;W1976)*IF(X1976&lt;0.5,Riskregister!$K$6+(Riskregister!$L$6-Riskregister!$K$6)*SQRT(X1976/2),Riskregister!$L$6-(Riskregister!$L$6-Riskregister!$K$6)*SQRT((1-X1976)/2)))</f>
        <v>3175889.3484595218</v>
      </c>
      <c r="Z1976" s="30">
        <f t="shared" ca="1" si="1209"/>
        <v>0.9400850945460727</v>
      </c>
      <c r="AA1976" s="30">
        <f t="shared" ca="1" si="1209"/>
        <v>0.70700120196850136</v>
      </c>
      <c r="AB1976" s="30">
        <f ca="1">IF(Riskregister!$E$7="",0,COUNTIF(BH$4:BH$53,"&lt;"&amp;Z1976)*IF(AA1976&lt;0.5,Riskregister!$K$7+(Riskregister!$L$7-Riskregister!$K$7)*SQRT(AA1976/2),Riskregister!$L$7-(Riskregister!$L$7-Riskregister!$K$7)*SQRT((1-AA1976)/2)))</f>
        <v>2660366.6031548297</v>
      </c>
      <c r="AC1976" s="30">
        <f t="shared" ca="1" si="1210"/>
        <v>0.75259333396209449</v>
      </c>
      <c r="AD1976" s="30">
        <f t="shared" ca="1" si="1210"/>
        <v>0.8037179360730361</v>
      </c>
      <c r="AE1976" s="30">
        <f ca="1">IF(Riskregister!$E$8="",0,COUNTIF(BI$4:BI$53,"&lt;"&amp;AC1976)*IF(AD1976&lt;0.5,Riskregister!$K$8+(Riskregister!$L$8-Riskregister!$K$8)*SQRT(AD1976/2),Riskregister!$L$8-(Riskregister!$L$8-Riskregister!$K$8)*SQRT((1-AD1976)/2)))</f>
        <v>14110435.81093023</v>
      </c>
      <c r="AF1976" s="30">
        <f t="shared" ca="1" si="1211"/>
        <v>0.28311613679996916</v>
      </c>
      <c r="AG1976" s="30">
        <f t="shared" ca="1" si="1211"/>
        <v>9.5390450322823006E-2</v>
      </c>
      <c r="AH1976" s="30">
        <f>IF(Riskregister!$E$9="",0,COUNTIF(BJ$4:BJ$53,"&lt;"&amp;AF1976)*IF(AG1976&lt;0.5,Riskregister!$K$9+(Riskregister!$L$9-Riskregister!$K$9)*SQRT(AG1976/2),Riskregister!$L$9-(Riskregister!$L$9-Riskregister!$K$9)*SQRT((1-AG1976)/2)))</f>
        <v>0</v>
      </c>
      <c r="AI1976" s="30">
        <f t="shared" ca="1" si="1212"/>
        <v>0.82621634571740787</v>
      </c>
      <c r="AJ1976" s="30">
        <f t="shared" ca="1" si="1212"/>
        <v>0.72166731915713789</v>
      </c>
      <c r="AK1976" s="30">
        <f>IF(Riskregister!$E$10="",0,COUNTIF(BK$4:BK$53,"&lt;"&amp;AI1976)*IF(AJ1976&lt;0.5,Riskregister!$K$10+(Riskregister!$L$10-Riskregister!$K$10)*SQRT(AJ1976/2),Riskregister!$L$10-(Riskregister!$L$10-Riskregister!$K$10)*SQRT((1-AJ1976)/2)))</f>
        <v>0</v>
      </c>
      <c r="AL1976" s="30">
        <f t="shared" ca="1" si="1213"/>
        <v>0.44803277995002555</v>
      </c>
      <c r="AM1976" s="30">
        <f t="shared" ca="1" si="1213"/>
        <v>0.43951987561547501</v>
      </c>
      <c r="AN1976" s="30">
        <f>IF(Riskregister!$E$11="",0,COUNTIF(BL$4:BL$53,"&lt;"&amp;AL1976)*IF(AM1976&lt;0.5,Riskregister!$K$11+(Riskregister!$L$11-Riskregister!$K$11)*SQRT(AM1976/2),Riskregister!$L$11-(Riskregister!$L$11-Riskregister!$K$11)*SQRT((1-AM1976)/2)))</f>
        <v>0</v>
      </c>
      <c r="AO1976" s="30">
        <f t="shared" ca="1" si="1214"/>
        <v>0.81703117860274788</v>
      </c>
      <c r="AP1976" s="30">
        <f t="shared" ca="1" si="1214"/>
        <v>0.92491754989885</v>
      </c>
      <c r="AQ1976" s="30">
        <f>IF(Riskregister!$E$12="",0,COUNTIF(BM$4:BM$53,"&lt;"&amp;AO1976)*IF(AP1976&lt;0.5,Riskregister!$K$12+(Riskregister!$L$12-Riskregister!$K$12)*SQRT(AP1976/2),Riskregister!$L$12-(Riskregister!$L$12-Riskregister!$K$12)*SQRT((1-AP1976)/2)))</f>
        <v>0</v>
      </c>
      <c r="AR1976" s="30">
        <f t="shared" ca="1" si="1215"/>
        <v>9.9516135968538366E-2</v>
      </c>
      <c r="AS1976" s="30">
        <f t="shared" ca="1" si="1215"/>
        <v>0.32601428873401628</v>
      </c>
      <c r="AT1976" s="30">
        <f>IF(Riskregister!$E$13="",0,COUNTIF(BN$4:BN$53,"&lt;"&amp;AR1976)*IF(AS1976&lt;0.5,Riskregister!$K$13+(Riskregister!$L$13-Riskregister!$K$13)*SQRT(AS1976/2),Riskregister!$L$13-(Riskregister!$L$13-Riskregister!$K$13)*SQRT((1-AS1976)/2)))</f>
        <v>0</v>
      </c>
      <c r="AU1976" s="30">
        <f t="shared" ca="1" si="1216"/>
        <v>0.73636286833613607</v>
      </c>
      <c r="AV1976" s="30">
        <f t="shared" ca="1" si="1216"/>
        <v>0.34971316788392337</v>
      </c>
      <c r="AW1976" s="30">
        <f>IF(Riskregister!$E$14="",0,COUNTIF(BO$4:BO$53,"&lt;"&amp;AU1976)*IF(AV1976&lt;0.5,Riskregister!$K$14+(Riskregister!$L$14-Riskregister!$K$14)*SQRT(AV1976/2),Riskregister!$L$14-(Riskregister!$L$14-Riskregister!$K$14)*SQRT((1-AV1976)/2)))</f>
        <v>0</v>
      </c>
      <c r="AX1976" s="30">
        <f t="shared" ca="1" si="1217"/>
        <v>0.17146548700614361</v>
      </c>
      <c r="AY1976" s="30">
        <f t="shared" ca="1" si="1217"/>
        <v>0.79807114622321051</v>
      </c>
      <c r="AZ1976" s="30">
        <f>IF(Riskregister!$E$15="",0,COUNTIF(BP$4:BP$53,"&lt;"&amp;AX1976)*IF(AY1976&lt;0.5,Riskregister!$K$15+(Riskregister!$L$15-Riskregister!$K$15)*SQRT(AY1976/2),Riskregister!$L$15-(Riskregister!$L$15-Riskregister!$K$15)*SQRT((1-AY1976)/2)))</f>
        <v>0</v>
      </c>
      <c r="BA1976" s="30">
        <f t="shared" ca="1" si="1218"/>
        <v>0.90463489695422983</v>
      </c>
      <c r="BB1976" s="30">
        <f t="shared" ca="1" si="1218"/>
        <v>0.19991457786421862</v>
      </c>
      <c r="BC1976" s="30">
        <f>IF(Riskregister!$E$16="",0,COUNTIF(BQ$4:BQ$53,"&lt;"&amp;BA1976)*IF(BB1976&lt;0.5,Riskregister!$K$16+(Riskregister!$L$16-Riskregister!$K$16)*SQRT(BB1976/2),Riskregister!$L$16-(Riskregister!$L$16-Riskregister!$K$16)*SQRT((1-BB1976)/2)))</f>
        <v>0</v>
      </c>
      <c r="BD1976" s="30">
        <f t="shared" ca="1" si="1194"/>
        <v>22270496.510000098</v>
      </c>
    </row>
    <row r="1977" spans="20:56" x14ac:dyDescent="0.35">
      <c r="T1977" s="30">
        <f t="shared" ca="1" si="1207"/>
        <v>0.74320245282656594</v>
      </c>
      <c r="U1977" s="30">
        <f t="shared" ca="1" si="1207"/>
        <v>7.4401741197421489E-2</v>
      </c>
      <c r="V1977" s="30">
        <f ca="1">IF(Riskregister!$E$5="",0,COUNTIF(BF$4:BF$53,"&lt;"&amp;T1977)*IF(U1977&lt;0.5,Riskregister!$K$5+(Riskregister!$L$5-Riskregister!$K$5)*SQRT(U1977/2),Riskregister!$L$5-(Riskregister!$L$5-Riskregister!$K$5)*SQRT((1-U1977)/2)))</f>
        <v>1183969.3622895204</v>
      </c>
      <c r="W1977" s="30">
        <f t="shared" ca="1" si="1208"/>
        <v>0.33938796864203058</v>
      </c>
      <c r="X1977" s="30">
        <f t="shared" ca="1" si="1208"/>
        <v>0.30813873270738268</v>
      </c>
      <c r="Y1977" s="30">
        <f ca="1">IF(Riskregister!$E$6="",0,COUNTIF(BG$4:BG$53,"&lt;"&amp;W1977)*IF(X1977&lt;0.5,Riskregister!$K$6+(Riskregister!$L$6-Riskregister!$K$6)*SQRT(X1977/2),Riskregister!$L$6-(Riskregister!$L$6-Riskregister!$K$6)*SQRT((1-X1977)/2)))</f>
        <v>906530.07507533592</v>
      </c>
      <c r="Z1977" s="30">
        <f t="shared" ca="1" si="1209"/>
        <v>0.60353042026797576</v>
      </c>
      <c r="AA1977" s="30">
        <f t="shared" ca="1" si="1209"/>
        <v>0.63374018084100647</v>
      </c>
      <c r="AB1977" s="30">
        <f ca="1">IF(Riskregister!$E$7="",0,COUNTIF(BH$4:BH$53,"&lt;"&amp;Z1977)*IF(AA1977&lt;0.5,Riskregister!$K$7+(Riskregister!$L$7-Riskregister!$K$7)*SQRT(AA1977/2),Riskregister!$L$7-(Riskregister!$L$7-Riskregister!$K$7)*SQRT((1-AA1977)/2)))</f>
        <v>1751554.8263018571</v>
      </c>
      <c r="AC1977" s="30">
        <f t="shared" ca="1" si="1210"/>
        <v>1.8219407928914855E-2</v>
      </c>
      <c r="AD1977" s="30">
        <f t="shared" ca="1" si="1210"/>
        <v>0.96266555294180511</v>
      </c>
      <c r="AE1977" s="30">
        <f ca="1">IF(Riskregister!$E$8="",0,COUNTIF(BI$4:BI$53,"&lt;"&amp;AC1977)*IF(AD1977&lt;0.5,Riskregister!$K$8+(Riskregister!$L$8-Riskregister!$K$8)*SQRT(AD1977/2),Riskregister!$L$8-(Riskregister!$L$8-Riskregister!$K$8)*SQRT((1-AD1977)/2)))</f>
        <v>0</v>
      </c>
      <c r="AF1977" s="30">
        <f t="shared" ca="1" si="1211"/>
        <v>0.11947676722618183</v>
      </c>
      <c r="AG1977" s="30">
        <f t="shared" ca="1" si="1211"/>
        <v>0.26937277603510557</v>
      </c>
      <c r="AH1977" s="30">
        <f>IF(Riskregister!$E$9="",0,COUNTIF(BJ$4:BJ$53,"&lt;"&amp;AF1977)*IF(AG1977&lt;0.5,Riskregister!$K$9+(Riskregister!$L$9-Riskregister!$K$9)*SQRT(AG1977/2),Riskregister!$L$9-(Riskregister!$L$9-Riskregister!$K$9)*SQRT((1-AG1977)/2)))</f>
        <v>0</v>
      </c>
      <c r="AI1977" s="30">
        <f t="shared" ca="1" si="1212"/>
        <v>7.0928079077797634E-2</v>
      </c>
      <c r="AJ1977" s="30">
        <f t="shared" ca="1" si="1212"/>
        <v>4.654994808445001E-3</v>
      </c>
      <c r="AK1977" s="30">
        <f>IF(Riskregister!$E$10="",0,COUNTIF(BK$4:BK$53,"&lt;"&amp;AI1977)*IF(AJ1977&lt;0.5,Riskregister!$K$10+(Riskregister!$L$10-Riskregister!$K$10)*SQRT(AJ1977/2),Riskregister!$L$10-(Riskregister!$L$10-Riskregister!$K$10)*SQRT((1-AJ1977)/2)))</f>
        <v>0</v>
      </c>
      <c r="AL1977" s="30">
        <f t="shared" ca="1" si="1213"/>
        <v>0.32599530995281623</v>
      </c>
      <c r="AM1977" s="30">
        <f t="shared" ca="1" si="1213"/>
        <v>0.92908183609421746</v>
      </c>
      <c r="AN1977" s="30">
        <f>IF(Riskregister!$E$11="",0,COUNTIF(BL$4:BL$53,"&lt;"&amp;AL1977)*IF(AM1977&lt;0.5,Riskregister!$K$11+(Riskregister!$L$11-Riskregister!$K$11)*SQRT(AM1977/2),Riskregister!$L$11-(Riskregister!$L$11-Riskregister!$K$11)*SQRT((1-AM1977)/2)))</f>
        <v>0</v>
      </c>
      <c r="AO1977" s="30">
        <f t="shared" ca="1" si="1214"/>
        <v>0.6189133671679925</v>
      </c>
      <c r="AP1977" s="30">
        <f t="shared" ca="1" si="1214"/>
        <v>0.23074049032980493</v>
      </c>
      <c r="AQ1977" s="30">
        <f>IF(Riskregister!$E$12="",0,COUNTIF(BM$4:BM$53,"&lt;"&amp;AO1977)*IF(AP1977&lt;0.5,Riskregister!$K$12+(Riskregister!$L$12-Riskregister!$K$12)*SQRT(AP1977/2),Riskregister!$L$12-(Riskregister!$L$12-Riskregister!$K$12)*SQRT((1-AP1977)/2)))</f>
        <v>0</v>
      </c>
      <c r="AR1977" s="30">
        <f t="shared" ca="1" si="1215"/>
        <v>0.37127874123718241</v>
      </c>
      <c r="AS1977" s="30">
        <f t="shared" ca="1" si="1215"/>
        <v>0.8744499366502323</v>
      </c>
      <c r="AT1977" s="30">
        <f>IF(Riskregister!$E$13="",0,COUNTIF(BN$4:BN$53,"&lt;"&amp;AR1977)*IF(AS1977&lt;0.5,Riskregister!$K$13+(Riskregister!$L$13-Riskregister!$K$13)*SQRT(AS1977/2),Riskregister!$L$13-(Riskregister!$L$13-Riskregister!$K$13)*SQRT((1-AS1977)/2)))</f>
        <v>0</v>
      </c>
      <c r="AU1977" s="30">
        <f t="shared" ca="1" si="1216"/>
        <v>0.48582756866165888</v>
      </c>
      <c r="AV1977" s="30">
        <f t="shared" ca="1" si="1216"/>
        <v>0.1835722137699054</v>
      </c>
      <c r="AW1977" s="30">
        <f>IF(Riskregister!$E$14="",0,COUNTIF(BO$4:BO$53,"&lt;"&amp;AU1977)*IF(AV1977&lt;0.5,Riskregister!$K$14+(Riskregister!$L$14-Riskregister!$K$14)*SQRT(AV1977/2),Riskregister!$L$14-(Riskregister!$L$14-Riskregister!$K$14)*SQRT((1-AV1977)/2)))</f>
        <v>0</v>
      </c>
      <c r="AX1977" s="30">
        <f t="shared" ca="1" si="1217"/>
        <v>0.24941954613161299</v>
      </c>
      <c r="AY1977" s="30">
        <f t="shared" ca="1" si="1217"/>
        <v>0.55798853871508258</v>
      </c>
      <c r="AZ1977" s="30">
        <f>IF(Riskregister!$E$15="",0,COUNTIF(BP$4:BP$53,"&lt;"&amp;AX1977)*IF(AY1977&lt;0.5,Riskregister!$K$15+(Riskregister!$L$15-Riskregister!$K$15)*SQRT(AY1977/2),Riskregister!$L$15-(Riskregister!$L$15-Riskregister!$K$15)*SQRT((1-AY1977)/2)))</f>
        <v>0</v>
      </c>
      <c r="BA1977" s="30">
        <f t="shared" ca="1" si="1218"/>
        <v>0.27289865298424332</v>
      </c>
      <c r="BB1977" s="30">
        <f t="shared" ca="1" si="1218"/>
        <v>0.12994310214157645</v>
      </c>
      <c r="BC1977" s="30">
        <f>IF(Riskregister!$E$16="",0,COUNTIF(BQ$4:BQ$53,"&lt;"&amp;BA1977)*IF(BB1977&lt;0.5,Riskregister!$K$16+(Riskregister!$L$16-Riskregister!$K$16)*SQRT(BB1977/2),Riskregister!$L$16-(Riskregister!$L$16-Riskregister!$K$16)*SQRT((1-BB1977)/2)))</f>
        <v>0</v>
      </c>
      <c r="BD1977" s="30">
        <f t="shared" ca="1" si="1194"/>
        <v>3842054.2636667136</v>
      </c>
    </row>
    <row r="1978" spans="20:56" x14ac:dyDescent="0.35">
      <c r="T1978" s="30">
        <f t="shared" ca="1" si="1207"/>
        <v>0.15596554408468144</v>
      </c>
      <c r="U1978" s="30">
        <f t="shared" ca="1" si="1207"/>
        <v>0.65056899322762185</v>
      </c>
      <c r="V1978" s="30">
        <f ca="1">IF(Riskregister!$E$5="",0,COUNTIF(BF$4:BF$53,"&lt;"&amp;T1978)*IF(U1978&lt;0.5,Riskregister!$K$5+(Riskregister!$L$5-Riskregister!$K$5)*SQRT(U1978/2),Riskregister!$L$5-(Riskregister!$L$5-Riskregister!$K$5)*SQRT((1-U1978)/2)))</f>
        <v>823809.14718348999</v>
      </c>
      <c r="W1978" s="30">
        <f t="shared" ca="1" si="1208"/>
        <v>0.46630453286701945</v>
      </c>
      <c r="X1978" s="30">
        <f t="shared" ca="1" si="1208"/>
        <v>0.93476233405253339</v>
      </c>
      <c r="Y1978" s="30">
        <f ca="1">IF(Riskregister!$E$6="",0,COUNTIF(BG$4:BG$53,"&lt;"&amp;W1978)*IF(X1978&lt;0.5,Riskregister!$K$6+(Riskregister!$L$6-Riskregister!$K$6)*SQRT(X1978/2),Riskregister!$L$6-(Riskregister!$L$6-Riskregister!$K$6)*SQRT((1-X1978)/2)))</f>
        <v>3349815.3528884402</v>
      </c>
      <c r="Z1978" s="30">
        <f t="shared" ca="1" si="1209"/>
        <v>0.25752988607682303</v>
      </c>
      <c r="AA1978" s="30">
        <f t="shared" ca="1" si="1209"/>
        <v>0.15835102653245292</v>
      </c>
      <c r="AB1978" s="30">
        <f ca="1">IF(Riskregister!$E$7="",0,COUNTIF(BH$4:BH$53,"&lt;"&amp;Z1978)*IF(AA1978&lt;0.5,Riskregister!$K$7+(Riskregister!$L$7-Riskregister!$K$7)*SQRT(AA1978/2),Riskregister!$L$7-(Riskregister!$L$7-Riskregister!$K$7)*SQRT((1-AA1978)/2)))</f>
        <v>742417.51530364808</v>
      </c>
      <c r="AC1978" s="30">
        <f t="shared" ca="1" si="1210"/>
        <v>0.71571427483029171</v>
      </c>
      <c r="AD1978" s="30">
        <f t="shared" ca="1" si="1210"/>
        <v>5.5945779284589658E-3</v>
      </c>
      <c r="AE1978" s="30">
        <f ca="1">IF(Riskregister!$E$8="",0,COUNTIF(BI$4:BI$53,"&lt;"&amp;AC1978)*IF(AD1978&lt;0.5,Riskregister!$K$8+(Riskregister!$L$8-Riskregister!$K$8)*SQRT(AD1978/2),Riskregister!$L$8-(Riskregister!$L$8-Riskregister!$K$8)*SQRT((1-AD1978)/2)))</f>
        <v>2194320.7789829541</v>
      </c>
      <c r="AF1978" s="30">
        <f t="shared" ca="1" si="1211"/>
        <v>0.63345388024045035</v>
      </c>
      <c r="AG1978" s="30">
        <f t="shared" ca="1" si="1211"/>
        <v>0.35440315004165346</v>
      </c>
      <c r="AH1978" s="30">
        <f>IF(Riskregister!$E$9="",0,COUNTIF(BJ$4:BJ$53,"&lt;"&amp;AF1978)*IF(AG1978&lt;0.5,Riskregister!$K$9+(Riskregister!$L$9-Riskregister!$K$9)*SQRT(AG1978/2),Riskregister!$L$9-(Riskregister!$L$9-Riskregister!$K$9)*SQRT((1-AG1978)/2)))</f>
        <v>0</v>
      </c>
      <c r="AI1978" s="30">
        <f t="shared" ca="1" si="1212"/>
        <v>0.969532105073173</v>
      </c>
      <c r="AJ1978" s="30">
        <f t="shared" ca="1" si="1212"/>
        <v>0.57315137603856092</v>
      </c>
      <c r="AK1978" s="30">
        <f>IF(Riskregister!$E$10="",0,COUNTIF(BK$4:BK$53,"&lt;"&amp;AI1978)*IF(AJ1978&lt;0.5,Riskregister!$K$10+(Riskregister!$L$10-Riskregister!$K$10)*SQRT(AJ1978/2),Riskregister!$L$10-(Riskregister!$L$10-Riskregister!$K$10)*SQRT((1-AJ1978)/2)))</f>
        <v>0</v>
      </c>
      <c r="AL1978" s="30">
        <f t="shared" ca="1" si="1213"/>
        <v>0.68734423840445036</v>
      </c>
      <c r="AM1978" s="30">
        <f t="shared" ca="1" si="1213"/>
        <v>0.12583741506375368</v>
      </c>
      <c r="AN1978" s="30">
        <f>IF(Riskregister!$E$11="",0,COUNTIF(BL$4:BL$53,"&lt;"&amp;AL1978)*IF(AM1978&lt;0.5,Riskregister!$K$11+(Riskregister!$L$11-Riskregister!$K$11)*SQRT(AM1978/2),Riskregister!$L$11-(Riskregister!$L$11-Riskregister!$K$11)*SQRT((1-AM1978)/2)))</f>
        <v>0</v>
      </c>
      <c r="AO1978" s="30">
        <f t="shared" ca="1" si="1214"/>
        <v>0.9222530298894388</v>
      </c>
      <c r="AP1978" s="30">
        <f t="shared" ca="1" si="1214"/>
        <v>0.10581731533942174</v>
      </c>
      <c r="AQ1978" s="30">
        <f>IF(Riskregister!$E$12="",0,COUNTIF(BM$4:BM$53,"&lt;"&amp;AO1978)*IF(AP1978&lt;0.5,Riskregister!$K$12+(Riskregister!$L$12-Riskregister!$K$12)*SQRT(AP1978/2),Riskregister!$L$12-(Riskregister!$L$12-Riskregister!$K$12)*SQRT((1-AP1978)/2)))</f>
        <v>0</v>
      </c>
      <c r="AR1978" s="30">
        <f t="shared" ca="1" si="1215"/>
        <v>0.6995378708779646</v>
      </c>
      <c r="AS1978" s="30">
        <f t="shared" ca="1" si="1215"/>
        <v>0.32515981379114389</v>
      </c>
      <c r="AT1978" s="30">
        <f>IF(Riskregister!$E$13="",0,COUNTIF(BN$4:BN$53,"&lt;"&amp;AR1978)*IF(AS1978&lt;0.5,Riskregister!$K$13+(Riskregister!$L$13-Riskregister!$K$13)*SQRT(AS1978/2),Riskregister!$L$13-(Riskregister!$L$13-Riskregister!$K$13)*SQRT((1-AS1978)/2)))</f>
        <v>0</v>
      </c>
      <c r="AU1978" s="30">
        <f t="shared" ca="1" si="1216"/>
        <v>0.60014763136421256</v>
      </c>
      <c r="AV1978" s="30">
        <f t="shared" ca="1" si="1216"/>
        <v>0.21755974338083162</v>
      </c>
      <c r="AW1978" s="30">
        <f>IF(Riskregister!$E$14="",0,COUNTIF(BO$4:BO$53,"&lt;"&amp;AU1978)*IF(AV1978&lt;0.5,Riskregister!$K$14+(Riskregister!$L$14-Riskregister!$K$14)*SQRT(AV1978/2),Riskregister!$L$14-(Riskregister!$L$14-Riskregister!$K$14)*SQRT((1-AV1978)/2)))</f>
        <v>0</v>
      </c>
      <c r="AX1978" s="30">
        <f t="shared" ca="1" si="1217"/>
        <v>0.32918312776727987</v>
      </c>
      <c r="AY1978" s="30">
        <f t="shared" ca="1" si="1217"/>
        <v>0.18260506714340552</v>
      </c>
      <c r="AZ1978" s="30">
        <f>IF(Riskregister!$E$15="",0,COUNTIF(BP$4:BP$53,"&lt;"&amp;AX1978)*IF(AY1978&lt;0.5,Riskregister!$K$15+(Riskregister!$L$15-Riskregister!$K$15)*SQRT(AY1978/2),Riskregister!$L$15-(Riskregister!$L$15-Riskregister!$K$15)*SQRT((1-AY1978)/2)))</f>
        <v>0</v>
      </c>
      <c r="BA1978" s="30">
        <f t="shared" ca="1" si="1218"/>
        <v>0.27835023350679899</v>
      </c>
      <c r="BB1978" s="30">
        <f t="shared" ca="1" si="1218"/>
        <v>0.64884400323546332</v>
      </c>
      <c r="BC1978" s="30">
        <f>IF(Riskregister!$E$16="",0,COUNTIF(BQ$4:BQ$53,"&lt;"&amp;BA1978)*IF(BB1978&lt;0.5,Riskregister!$K$16+(Riskregister!$L$16-Riskregister!$K$16)*SQRT(BB1978/2),Riskregister!$L$16-(Riskregister!$L$16-Riskregister!$K$16)*SQRT((1-BB1978)/2)))</f>
        <v>0</v>
      </c>
      <c r="BD1978" s="30">
        <f t="shared" ca="1" si="1194"/>
        <v>7110362.7943585329</v>
      </c>
    </row>
    <row r="1979" spans="20:56" x14ac:dyDescent="0.35">
      <c r="T1979" s="30">
        <f t="shared" ca="1" si="1207"/>
        <v>0.3971627909138209</v>
      </c>
      <c r="U1979" s="30">
        <f t="shared" ca="1" si="1207"/>
        <v>8.5688935161447821E-2</v>
      </c>
      <c r="V1979" s="30">
        <f ca="1">IF(Riskregister!$E$5="",0,COUNTIF(BF$4:BF$53,"&lt;"&amp;T1979)*IF(U1979&lt;0.5,Riskregister!$K$5+(Riskregister!$L$5-Riskregister!$K$5)*SQRT(U1979/2),Riskregister!$L$5-(Riskregister!$L$5-Riskregister!$K$5)*SQRT((1-U1979)/2)))</f>
        <v>729435.21998107061</v>
      </c>
      <c r="W1979" s="30">
        <f t="shared" ca="1" si="1208"/>
        <v>0.77446619149065021</v>
      </c>
      <c r="X1979" s="30">
        <f t="shared" ca="1" si="1208"/>
        <v>0.66864455346262042</v>
      </c>
      <c r="Y1979" s="30">
        <f ca="1">IF(Riskregister!$E$6="",0,COUNTIF(BG$4:BG$53,"&lt;"&amp;W1979)*IF(X1979&lt;0.5,Riskregister!$K$6+(Riskregister!$L$6-Riskregister!$K$6)*SQRT(X1979/2),Riskregister!$L$6-(Riskregister!$L$6-Riskregister!$K$6)*SQRT((1-X1979)/2)))</f>
        <v>3802009.4607767318</v>
      </c>
      <c r="Z1979" s="30">
        <f t="shared" ca="1" si="1209"/>
        <v>2.0301204726529853E-2</v>
      </c>
      <c r="AA1979" s="30">
        <f t="shared" ca="1" si="1209"/>
        <v>0.93998546187393528</v>
      </c>
      <c r="AB1979" s="30">
        <f ca="1">IF(Riskregister!$E$7="",0,COUNTIF(BH$4:BH$53,"&lt;"&amp;Z1979)*IF(AA1979&lt;0.5,Riskregister!$K$7+(Riskregister!$L$7-Riskregister!$K$7)*SQRT(AA1979/2),Riskregister!$L$7-(Riskregister!$L$7-Riskregister!$K$7)*SQRT((1-AA1979)/2)))</f>
        <v>678741.75557560695</v>
      </c>
      <c r="AC1979" s="30">
        <f t="shared" ca="1" si="1210"/>
        <v>0.15983359154197285</v>
      </c>
      <c r="AD1979" s="30">
        <f t="shared" ca="1" si="1210"/>
        <v>2.2067296937395509E-2</v>
      </c>
      <c r="AE1979" s="30">
        <f ca="1">IF(Riskregister!$E$8="",0,COUNTIF(BI$4:BI$53,"&lt;"&amp;AC1979)*IF(AD1979&lt;0.5,Riskregister!$K$8+(Riskregister!$L$8-Riskregister!$K$8)*SQRT(AD1979/2),Riskregister!$L$8-(Riskregister!$L$8-Riskregister!$K$8)*SQRT((1-AD1979)/2)))</f>
        <v>793693.52302165492</v>
      </c>
      <c r="AF1979" s="30">
        <f t="shared" ca="1" si="1211"/>
        <v>0.72532144707167701</v>
      </c>
      <c r="AG1979" s="30">
        <f t="shared" ca="1" si="1211"/>
        <v>0.960007304731188</v>
      </c>
      <c r="AH1979" s="30">
        <f>IF(Riskregister!$E$9="",0,COUNTIF(BJ$4:BJ$53,"&lt;"&amp;AF1979)*IF(AG1979&lt;0.5,Riskregister!$K$9+(Riskregister!$L$9-Riskregister!$K$9)*SQRT(AG1979/2),Riskregister!$L$9-(Riskregister!$L$9-Riskregister!$K$9)*SQRT((1-AG1979)/2)))</f>
        <v>0</v>
      </c>
      <c r="AI1979" s="30">
        <f t="shared" ca="1" si="1212"/>
        <v>0.45230026046213023</v>
      </c>
      <c r="AJ1979" s="30">
        <f t="shared" ca="1" si="1212"/>
        <v>0.31290009358047755</v>
      </c>
      <c r="AK1979" s="30">
        <f>IF(Riskregister!$E$10="",0,COUNTIF(BK$4:BK$53,"&lt;"&amp;AI1979)*IF(AJ1979&lt;0.5,Riskregister!$K$10+(Riskregister!$L$10-Riskregister!$K$10)*SQRT(AJ1979/2),Riskregister!$L$10-(Riskregister!$L$10-Riskregister!$K$10)*SQRT((1-AJ1979)/2)))</f>
        <v>0</v>
      </c>
      <c r="AL1979" s="30">
        <f t="shared" ca="1" si="1213"/>
        <v>0.83918023634567929</v>
      </c>
      <c r="AM1979" s="30">
        <f t="shared" ca="1" si="1213"/>
        <v>9.9264912956514295E-2</v>
      </c>
      <c r="AN1979" s="30">
        <f>IF(Riskregister!$E$11="",0,COUNTIF(BL$4:BL$53,"&lt;"&amp;AL1979)*IF(AM1979&lt;0.5,Riskregister!$K$11+(Riskregister!$L$11-Riskregister!$K$11)*SQRT(AM1979/2),Riskregister!$L$11-(Riskregister!$L$11-Riskregister!$K$11)*SQRT((1-AM1979)/2)))</f>
        <v>0</v>
      </c>
      <c r="AO1979" s="30">
        <f t="shared" ca="1" si="1214"/>
        <v>0.653826058190495</v>
      </c>
      <c r="AP1979" s="30">
        <f t="shared" ca="1" si="1214"/>
        <v>0.93565497596130964</v>
      </c>
      <c r="AQ1979" s="30">
        <f>IF(Riskregister!$E$12="",0,COUNTIF(BM$4:BM$53,"&lt;"&amp;AO1979)*IF(AP1979&lt;0.5,Riskregister!$K$12+(Riskregister!$L$12-Riskregister!$K$12)*SQRT(AP1979/2),Riskregister!$L$12-(Riskregister!$L$12-Riskregister!$K$12)*SQRT((1-AP1979)/2)))</f>
        <v>0</v>
      </c>
      <c r="AR1979" s="30">
        <f t="shared" ca="1" si="1215"/>
        <v>0.31002267403771144</v>
      </c>
      <c r="AS1979" s="30">
        <f t="shared" ca="1" si="1215"/>
        <v>0.98634202026101836</v>
      </c>
      <c r="AT1979" s="30">
        <f>IF(Riskregister!$E$13="",0,COUNTIF(BN$4:BN$53,"&lt;"&amp;AR1979)*IF(AS1979&lt;0.5,Riskregister!$K$13+(Riskregister!$L$13-Riskregister!$K$13)*SQRT(AS1979/2),Riskregister!$L$13-(Riskregister!$L$13-Riskregister!$K$13)*SQRT((1-AS1979)/2)))</f>
        <v>0</v>
      </c>
      <c r="AU1979" s="30">
        <f t="shared" ca="1" si="1216"/>
        <v>0.62322760833799618</v>
      </c>
      <c r="AV1979" s="30">
        <f t="shared" ca="1" si="1216"/>
        <v>0.49989347819180574</v>
      </c>
      <c r="AW1979" s="30">
        <f>IF(Riskregister!$E$14="",0,COUNTIF(BO$4:BO$53,"&lt;"&amp;AU1979)*IF(AV1979&lt;0.5,Riskregister!$K$14+(Riskregister!$L$14-Riskregister!$K$14)*SQRT(AV1979/2),Riskregister!$L$14-(Riskregister!$L$14-Riskregister!$K$14)*SQRT((1-AV1979)/2)))</f>
        <v>0</v>
      </c>
      <c r="AX1979" s="30">
        <f t="shared" ca="1" si="1217"/>
        <v>0.87431659557397057</v>
      </c>
      <c r="AY1979" s="30">
        <f t="shared" ca="1" si="1217"/>
        <v>0.48494599904526414</v>
      </c>
      <c r="AZ1979" s="30">
        <f>IF(Riskregister!$E$15="",0,COUNTIF(BP$4:BP$53,"&lt;"&amp;AX1979)*IF(AY1979&lt;0.5,Riskregister!$K$15+(Riskregister!$L$15-Riskregister!$K$15)*SQRT(AY1979/2),Riskregister!$L$15-(Riskregister!$L$15-Riskregister!$K$15)*SQRT((1-AY1979)/2)))</f>
        <v>0</v>
      </c>
      <c r="BA1979" s="30">
        <f t="shared" ca="1" si="1218"/>
        <v>0.97459790195842022</v>
      </c>
      <c r="BB1979" s="30">
        <f t="shared" ca="1" si="1218"/>
        <v>0.88993803387774073</v>
      </c>
      <c r="BC1979" s="30">
        <f>IF(Riskregister!$E$16="",0,COUNTIF(BQ$4:BQ$53,"&lt;"&amp;BA1979)*IF(BB1979&lt;0.5,Riskregister!$K$16+(Riskregister!$L$16-Riskregister!$K$16)*SQRT(BB1979/2),Riskregister!$L$16-(Riskregister!$L$16-Riskregister!$K$16)*SQRT((1-BB1979)/2)))</f>
        <v>0</v>
      </c>
      <c r="BD1979" s="30">
        <f t="shared" ca="1" si="1194"/>
        <v>6003879.9593550637</v>
      </c>
    </row>
    <row r="1980" spans="20:56" x14ac:dyDescent="0.35">
      <c r="T1980" s="30">
        <f t="shared" ca="1" si="1207"/>
        <v>0.17217223411681926</v>
      </c>
      <c r="U1980" s="30">
        <f t="shared" ca="1" si="1207"/>
        <v>0.93508686059766932</v>
      </c>
      <c r="V1980" s="30">
        <f ca="1">IF(Riskregister!$E$5="",0,COUNTIF(BF$4:BF$53,"&lt;"&amp;T1980)*IF(U1980&lt;0.5,Riskregister!$K$5+(Riskregister!$L$5-Riskregister!$K$5)*SQRT(U1980/2),Riskregister!$L$5-(Riskregister!$L$5-Riskregister!$K$5)*SQRT((1-U1980)/2)))</f>
        <v>1037858.6374241788</v>
      </c>
      <c r="W1980" s="30">
        <f t="shared" ca="1" si="1208"/>
        <v>0.87853239124815807</v>
      </c>
      <c r="X1980" s="30">
        <f t="shared" ca="1" si="1208"/>
        <v>6.1404852232387563E-2</v>
      </c>
      <c r="Y1980" s="30">
        <f ca="1">IF(Riskregister!$E$6="",0,COUNTIF(BG$4:BG$53,"&lt;"&amp;W1980)*IF(X1980&lt;0.5,Riskregister!$K$6+(Riskregister!$L$6-Riskregister!$K$6)*SQRT(X1980/2),Riskregister!$L$6-(Riskregister!$L$6-Riskregister!$K$6)*SQRT((1-X1980)/2)))</f>
        <v>2061591.7603818937</v>
      </c>
      <c r="Z1980" s="30">
        <f t="shared" ca="1" si="1209"/>
        <v>0.91552918007773698</v>
      </c>
      <c r="AA1980" s="30">
        <f t="shared" ca="1" si="1209"/>
        <v>0.94078154259910762</v>
      </c>
      <c r="AB1980" s="30">
        <f ca="1">IF(Riskregister!$E$7="",0,COUNTIF(BH$4:BH$53,"&lt;"&amp;Z1980)*IF(AA1980&lt;0.5,Riskregister!$K$7+(Riskregister!$L$7-Riskregister!$K$7)*SQRT(AA1980/2),Riskregister!$L$7-(Riskregister!$L$7-Riskregister!$K$7)*SQRT((1-AA1980)/2)))</f>
        <v>3397743.3673420725</v>
      </c>
      <c r="AC1980" s="30">
        <f t="shared" ca="1" si="1210"/>
        <v>0.4102683287191452</v>
      </c>
      <c r="AD1980" s="30">
        <f t="shared" ca="1" si="1210"/>
        <v>0.66115561849404481</v>
      </c>
      <c r="AE1980" s="30">
        <f ca="1">IF(Riskregister!$E$8="",0,COUNTIF(BI$4:BI$53,"&lt;"&amp;AC1980)*IF(AD1980&lt;0.5,Riskregister!$K$8+(Riskregister!$L$8-Riskregister!$K$8)*SQRT(AD1980/2),Riskregister!$L$8-(Riskregister!$L$8-Riskregister!$K$8)*SQRT((1-AD1980)/2)))</f>
        <v>6130872.8665326722</v>
      </c>
      <c r="AF1980" s="30">
        <f t="shared" ca="1" si="1211"/>
        <v>0.49584355374308009</v>
      </c>
      <c r="AG1980" s="30">
        <f t="shared" ca="1" si="1211"/>
        <v>0.87246992879822083</v>
      </c>
      <c r="AH1980" s="30">
        <f>IF(Riskregister!$E$9="",0,COUNTIF(BJ$4:BJ$53,"&lt;"&amp;AF1980)*IF(AG1980&lt;0.5,Riskregister!$K$9+(Riskregister!$L$9-Riskregister!$K$9)*SQRT(AG1980/2),Riskregister!$L$9-(Riskregister!$L$9-Riskregister!$K$9)*SQRT((1-AG1980)/2)))</f>
        <v>0</v>
      </c>
      <c r="AI1980" s="30">
        <f t="shared" ca="1" si="1212"/>
        <v>0.36969108908037962</v>
      </c>
      <c r="AJ1980" s="30">
        <f t="shared" ca="1" si="1212"/>
        <v>0.16957339902791868</v>
      </c>
      <c r="AK1980" s="30">
        <f>IF(Riskregister!$E$10="",0,COUNTIF(BK$4:BK$53,"&lt;"&amp;AI1980)*IF(AJ1980&lt;0.5,Riskregister!$K$10+(Riskregister!$L$10-Riskregister!$K$10)*SQRT(AJ1980/2),Riskregister!$L$10-(Riskregister!$L$10-Riskregister!$K$10)*SQRT((1-AJ1980)/2)))</f>
        <v>0</v>
      </c>
      <c r="AL1980" s="30">
        <f t="shared" ca="1" si="1213"/>
        <v>0.68647759851809576</v>
      </c>
      <c r="AM1980" s="30">
        <f t="shared" ca="1" si="1213"/>
        <v>0.60783967436224184</v>
      </c>
      <c r="AN1980" s="30">
        <f>IF(Riskregister!$E$11="",0,COUNTIF(BL$4:BL$53,"&lt;"&amp;AL1980)*IF(AM1980&lt;0.5,Riskregister!$K$11+(Riskregister!$L$11-Riskregister!$K$11)*SQRT(AM1980/2),Riskregister!$L$11-(Riskregister!$L$11-Riskregister!$K$11)*SQRT((1-AM1980)/2)))</f>
        <v>0</v>
      </c>
      <c r="AO1980" s="30">
        <f t="shared" ca="1" si="1214"/>
        <v>0.65710700020461321</v>
      </c>
      <c r="AP1980" s="30">
        <f t="shared" ca="1" si="1214"/>
        <v>0.65876833364440113</v>
      </c>
      <c r="AQ1980" s="30">
        <f>IF(Riskregister!$E$12="",0,COUNTIF(BM$4:BM$53,"&lt;"&amp;AO1980)*IF(AP1980&lt;0.5,Riskregister!$K$12+(Riskregister!$L$12-Riskregister!$K$12)*SQRT(AP1980/2),Riskregister!$L$12-(Riskregister!$L$12-Riskregister!$K$12)*SQRT((1-AP1980)/2)))</f>
        <v>0</v>
      </c>
      <c r="AR1980" s="30">
        <f t="shared" ca="1" si="1215"/>
        <v>2.1638941319122695E-2</v>
      </c>
      <c r="AS1980" s="30">
        <f t="shared" ca="1" si="1215"/>
        <v>0.34930999534559581</v>
      </c>
      <c r="AT1980" s="30">
        <f>IF(Riskregister!$E$13="",0,COUNTIF(BN$4:BN$53,"&lt;"&amp;AR1980)*IF(AS1980&lt;0.5,Riskregister!$K$13+(Riskregister!$L$13-Riskregister!$K$13)*SQRT(AS1980/2),Riskregister!$L$13-(Riskregister!$L$13-Riskregister!$K$13)*SQRT((1-AS1980)/2)))</f>
        <v>0</v>
      </c>
      <c r="AU1980" s="30">
        <f t="shared" ca="1" si="1216"/>
        <v>0.20152719499729421</v>
      </c>
      <c r="AV1980" s="30">
        <f t="shared" ca="1" si="1216"/>
        <v>0.88988309123196963</v>
      </c>
      <c r="AW1980" s="30">
        <f>IF(Riskregister!$E$14="",0,COUNTIF(BO$4:BO$53,"&lt;"&amp;AU1980)*IF(AV1980&lt;0.5,Riskregister!$K$14+(Riskregister!$L$14-Riskregister!$K$14)*SQRT(AV1980/2),Riskregister!$L$14-(Riskregister!$L$14-Riskregister!$K$14)*SQRT((1-AV1980)/2)))</f>
        <v>0</v>
      </c>
      <c r="AX1980" s="30">
        <f t="shared" ca="1" si="1217"/>
        <v>0.4086114243296225</v>
      </c>
      <c r="AY1980" s="30">
        <f t="shared" ca="1" si="1217"/>
        <v>0.10342473328024515</v>
      </c>
      <c r="AZ1980" s="30">
        <f>IF(Riskregister!$E$15="",0,COUNTIF(BP$4:BP$53,"&lt;"&amp;AX1980)*IF(AY1980&lt;0.5,Riskregister!$K$15+(Riskregister!$L$15-Riskregister!$K$15)*SQRT(AY1980/2),Riskregister!$L$15-(Riskregister!$L$15-Riskregister!$K$15)*SQRT((1-AY1980)/2)))</f>
        <v>0</v>
      </c>
      <c r="BA1980" s="30">
        <f t="shared" ca="1" si="1218"/>
        <v>0.71054906466419943</v>
      </c>
      <c r="BB1980" s="30">
        <f t="shared" ca="1" si="1218"/>
        <v>0.77009619293458298</v>
      </c>
      <c r="BC1980" s="30">
        <f>IF(Riskregister!$E$16="",0,COUNTIF(BQ$4:BQ$53,"&lt;"&amp;BA1980)*IF(BB1980&lt;0.5,Riskregister!$K$16+(Riskregister!$L$16-Riskregister!$K$16)*SQRT(BB1980/2),Riskregister!$L$16-(Riskregister!$L$16-Riskregister!$K$16)*SQRT((1-BB1980)/2)))</f>
        <v>0</v>
      </c>
      <c r="BD1980" s="30">
        <f t="shared" ca="1" si="1194"/>
        <v>12628066.631680816</v>
      </c>
    </row>
    <row r="1981" spans="20:56" x14ac:dyDescent="0.35">
      <c r="T1981" s="30">
        <f t="shared" ca="1" si="1207"/>
        <v>0.15227574049307446</v>
      </c>
      <c r="U1981" s="30">
        <f t="shared" ca="1" si="1207"/>
        <v>0.93726454862243935</v>
      </c>
      <c r="V1981" s="30">
        <f ca="1">IF(Riskregister!$E$5="",0,COUNTIF(BF$4:BF$53,"&lt;"&amp;T1981)*IF(U1981&lt;0.5,Riskregister!$K$5+(Riskregister!$L$5-Riskregister!$K$5)*SQRT(U1981/2),Riskregister!$L$5-(Riskregister!$L$5-Riskregister!$K$5)*SQRT((1-U1981)/2)))</f>
        <v>1040601.5752652742</v>
      </c>
      <c r="W1981" s="30">
        <f t="shared" ca="1" si="1208"/>
        <v>0.81656362291041995</v>
      </c>
      <c r="X1981" s="30">
        <f t="shared" ca="1" si="1208"/>
        <v>0.75823288977716174</v>
      </c>
      <c r="Y1981" s="30">
        <f ca="1">IF(Riskregister!$E$6="",0,COUNTIF(BG$4:BG$53,"&lt;"&amp;W1981)*IF(X1981&lt;0.5,Riskregister!$K$6+(Riskregister!$L$6-Riskregister!$K$6)*SQRT(X1981/2),Riskregister!$L$6-(Riskregister!$L$6-Riskregister!$K$6)*SQRT((1-X1981)/2)))</f>
        <v>4122511.127316867</v>
      </c>
      <c r="Z1981" s="30">
        <f t="shared" ca="1" si="1209"/>
        <v>0.78537388533710029</v>
      </c>
      <c r="AA1981" s="30">
        <f t="shared" ca="1" si="1209"/>
        <v>0.38349673492472047</v>
      </c>
      <c r="AB1981" s="30">
        <f ca="1">IF(Riskregister!$E$7="",0,COUNTIF(BH$4:BH$53,"&lt;"&amp;Z1981)*IF(AA1981&lt;0.5,Riskregister!$K$7+(Riskregister!$L$7-Riskregister!$K$7)*SQRT(AA1981/2),Riskregister!$L$7-(Riskregister!$L$7-Riskregister!$K$7)*SQRT((1-AA1981)/2)))</f>
        <v>1626094.2871186149</v>
      </c>
      <c r="AC1981" s="30">
        <f t="shared" ca="1" si="1210"/>
        <v>0.14501933428361868</v>
      </c>
      <c r="AD1981" s="30">
        <f t="shared" ca="1" si="1210"/>
        <v>0.94548315394899929</v>
      </c>
      <c r="AE1981" s="30">
        <f ca="1">IF(Riskregister!$E$8="",0,COUNTIF(BI$4:BI$53,"&lt;"&amp;AC1981)*IF(AD1981&lt;0.5,Riskregister!$K$8+(Riskregister!$L$8-Riskregister!$K$8)*SQRT(AD1981/2),Riskregister!$L$8-(Riskregister!$L$8-Riskregister!$K$8)*SQRT((1-AD1981)/2)))</f>
        <v>4224024.1211008532</v>
      </c>
      <c r="AF1981" s="30">
        <f t="shared" ca="1" si="1211"/>
        <v>0.99008577881114412</v>
      </c>
      <c r="AG1981" s="30">
        <f t="shared" ca="1" si="1211"/>
        <v>0.95270297662134962</v>
      </c>
      <c r="AH1981" s="30">
        <f>IF(Riskregister!$E$9="",0,COUNTIF(BJ$4:BJ$53,"&lt;"&amp;AF1981)*IF(AG1981&lt;0.5,Riskregister!$K$9+(Riskregister!$L$9-Riskregister!$K$9)*SQRT(AG1981/2),Riskregister!$L$9-(Riskregister!$L$9-Riskregister!$K$9)*SQRT((1-AG1981)/2)))</f>
        <v>0</v>
      </c>
      <c r="AI1981" s="30">
        <f t="shared" ca="1" si="1212"/>
        <v>0.80987619477758643</v>
      </c>
      <c r="AJ1981" s="30">
        <f t="shared" ca="1" si="1212"/>
        <v>0.61481619244891716</v>
      </c>
      <c r="AK1981" s="30">
        <f>IF(Riskregister!$E$10="",0,COUNTIF(BK$4:BK$53,"&lt;"&amp;AI1981)*IF(AJ1981&lt;0.5,Riskregister!$K$10+(Riskregister!$L$10-Riskregister!$K$10)*SQRT(AJ1981/2),Riskregister!$L$10-(Riskregister!$L$10-Riskregister!$K$10)*SQRT((1-AJ1981)/2)))</f>
        <v>0</v>
      </c>
      <c r="AL1981" s="30">
        <f t="shared" ca="1" si="1213"/>
        <v>7.9551312575077748E-2</v>
      </c>
      <c r="AM1981" s="30">
        <f t="shared" ca="1" si="1213"/>
        <v>0.88582126891678958</v>
      </c>
      <c r="AN1981" s="30">
        <f>IF(Riskregister!$E$11="",0,COUNTIF(BL$4:BL$53,"&lt;"&amp;AL1981)*IF(AM1981&lt;0.5,Riskregister!$K$11+(Riskregister!$L$11-Riskregister!$K$11)*SQRT(AM1981/2),Riskregister!$L$11-(Riskregister!$L$11-Riskregister!$K$11)*SQRT((1-AM1981)/2)))</f>
        <v>0</v>
      </c>
      <c r="AO1981" s="30">
        <f t="shared" ca="1" si="1214"/>
        <v>0.77548202948330702</v>
      </c>
      <c r="AP1981" s="30">
        <f t="shared" ca="1" si="1214"/>
        <v>0.92736916564627669</v>
      </c>
      <c r="AQ1981" s="30">
        <f>IF(Riskregister!$E$12="",0,COUNTIF(BM$4:BM$53,"&lt;"&amp;AO1981)*IF(AP1981&lt;0.5,Riskregister!$K$12+(Riskregister!$L$12-Riskregister!$K$12)*SQRT(AP1981/2),Riskregister!$L$12-(Riskregister!$L$12-Riskregister!$K$12)*SQRT((1-AP1981)/2)))</f>
        <v>0</v>
      </c>
      <c r="AR1981" s="30">
        <f t="shared" ca="1" si="1215"/>
        <v>0.41670637670634825</v>
      </c>
      <c r="AS1981" s="30">
        <f t="shared" ca="1" si="1215"/>
        <v>0.55754723352539737</v>
      </c>
      <c r="AT1981" s="30">
        <f>IF(Riskregister!$E$13="",0,COUNTIF(BN$4:BN$53,"&lt;"&amp;AR1981)*IF(AS1981&lt;0.5,Riskregister!$K$13+(Riskregister!$L$13-Riskregister!$K$13)*SQRT(AS1981/2),Riskregister!$L$13-(Riskregister!$L$13-Riskregister!$K$13)*SQRT((1-AS1981)/2)))</f>
        <v>0</v>
      </c>
      <c r="AU1981" s="30">
        <f t="shared" ca="1" si="1216"/>
        <v>0.75345048626764033</v>
      </c>
      <c r="AV1981" s="30">
        <f t="shared" ca="1" si="1216"/>
        <v>0.8362570222123632</v>
      </c>
      <c r="AW1981" s="30">
        <f>IF(Riskregister!$E$14="",0,COUNTIF(BO$4:BO$53,"&lt;"&amp;AU1981)*IF(AV1981&lt;0.5,Riskregister!$K$14+(Riskregister!$L$14-Riskregister!$K$14)*SQRT(AV1981/2),Riskregister!$L$14-(Riskregister!$L$14-Riskregister!$K$14)*SQRT((1-AV1981)/2)))</f>
        <v>0</v>
      </c>
      <c r="AX1981" s="30">
        <f t="shared" ca="1" si="1217"/>
        <v>7.5739694531576807E-2</v>
      </c>
      <c r="AY1981" s="30">
        <f t="shared" ca="1" si="1217"/>
        <v>0.6151789047944245</v>
      </c>
      <c r="AZ1981" s="30">
        <f>IF(Riskregister!$E$15="",0,COUNTIF(BP$4:BP$53,"&lt;"&amp;AX1981)*IF(AY1981&lt;0.5,Riskregister!$K$15+(Riskregister!$L$15-Riskregister!$K$15)*SQRT(AY1981/2),Riskregister!$L$15-(Riskregister!$L$15-Riskregister!$K$15)*SQRT((1-AY1981)/2)))</f>
        <v>0</v>
      </c>
      <c r="BA1981" s="30">
        <f t="shared" ca="1" si="1218"/>
        <v>0.73236265123403954</v>
      </c>
      <c r="BB1981" s="30">
        <f t="shared" ca="1" si="1218"/>
        <v>0.19583631314538386</v>
      </c>
      <c r="BC1981" s="30">
        <f>IF(Riskregister!$E$16="",0,COUNTIF(BQ$4:BQ$53,"&lt;"&amp;BA1981)*IF(BB1981&lt;0.5,Riskregister!$K$16+(Riskregister!$L$16-Riskregister!$K$16)*SQRT(BB1981/2),Riskregister!$L$16-(Riskregister!$L$16-Riskregister!$K$16)*SQRT((1-BB1981)/2)))</f>
        <v>0</v>
      </c>
      <c r="BD1981" s="30">
        <f t="shared" ca="1" si="1194"/>
        <v>11013231.110801609</v>
      </c>
    </row>
    <row r="1982" spans="20:56" x14ac:dyDescent="0.35">
      <c r="T1982" s="30">
        <f t="shared" ca="1" si="1207"/>
        <v>7.979510613382379E-2</v>
      </c>
      <c r="U1982" s="30">
        <f t="shared" ca="1" si="1207"/>
        <v>7.3785552100193663E-2</v>
      </c>
      <c r="V1982" s="30">
        <f ca="1">IF(Riskregister!$E$5="",0,COUNTIF(BF$4:BF$53,"&lt;"&amp;T1982)*IF(U1982&lt;0.5,Riskregister!$K$5+(Riskregister!$L$5-Riskregister!$K$5)*SQRT(U1982/2),Riskregister!$L$5-(Riskregister!$L$5-Riskregister!$K$5)*SQRT((1-U1982)/2)))</f>
        <v>236433.71535543643</v>
      </c>
      <c r="W1982" s="30">
        <f t="shared" ca="1" si="1208"/>
        <v>0.40543707976673127</v>
      </c>
      <c r="X1982" s="30">
        <f t="shared" ca="1" si="1208"/>
        <v>0.25297481350974227</v>
      </c>
      <c r="Y1982" s="30">
        <f ca="1">IF(Riskregister!$E$6="",0,COUNTIF(BG$4:BG$53,"&lt;"&amp;W1982)*IF(X1982&lt;0.5,Riskregister!$K$6+(Riskregister!$L$6-Riskregister!$K$6)*SQRT(X1982/2),Riskregister!$L$6-(Riskregister!$L$6-Riskregister!$K$6)*SQRT((1-X1982)/2)))</f>
        <v>840171.22544346098</v>
      </c>
      <c r="Z1982" s="30">
        <f t="shared" ca="1" si="1209"/>
        <v>0.85252364396412605</v>
      </c>
      <c r="AA1982" s="30">
        <f t="shared" ca="1" si="1209"/>
        <v>0.61644933769100652</v>
      </c>
      <c r="AB1982" s="30">
        <f ca="1">IF(Riskregister!$E$7="",0,COUNTIF(BH$4:BH$53,"&lt;"&amp;Z1982)*IF(AA1982&lt;0.5,Riskregister!$K$7+(Riskregister!$L$7-Riskregister!$K$7)*SQRT(AA1982/2),Riskregister!$L$7-(Riskregister!$L$7-Riskregister!$K$7)*SQRT((1-AA1982)/2)))</f>
        <v>2220546.9477432393</v>
      </c>
      <c r="AC1982" s="30">
        <f t="shared" ca="1" si="1210"/>
        <v>0.37068273913009753</v>
      </c>
      <c r="AD1982" s="30">
        <f t="shared" ca="1" si="1210"/>
        <v>0.82149162704366407</v>
      </c>
      <c r="AE1982" s="30">
        <f ca="1">IF(Riskregister!$E$8="",0,COUNTIF(BI$4:BI$53,"&lt;"&amp;AC1982)*IF(AD1982&lt;0.5,Riskregister!$K$8+(Riskregister!$L$8-Riskregister!$K$8)*SQRT(AD1982/2),Riskregister!$L$8-(Riskregister!$L$8-Riskregister!$K$8)*SQRT((1-AD1982)/2)))</f>
        <v>7191708.7193079628</v>
      </c>
      <c r="AF1982" s="30">
        <f t="shared" ca="1" si="1211"/>
        <v>0.72324012032113949</v>
      </c>
      <c r="AG1982" s="30">
        <f t="shared" ca="1" si="1211"/>
        <v>0.53883673599920867</v>
      </c>
      <c r="AH1982" s="30">
        <f>IF(Riskregister!$E$9="",0,COUNTIF(BJ$4:BJ$53,"&lt;"&amp;AF1982)*IF(AG1982&lt;0.5,Riskregister!$K$9+(Riskregister!$L$9-Riskregister!$K$9)*SQRT(AG1982/2),Riskregister!$L$9-(Riskregister!$L$9-Riskregister!$K$9)*SQRT((1-AG1982)/2)))</f>
        <v>0</v>
      </c>
      <c r="AI1982" s="30">
        <f t="shared" ca="1" si="1212"/>
        <v>0.14936381547980782</v>
      </c>
      <c r="AJ1982" s="30">
        <f t="shared" ca="1" si="1212"/>
        <v>0.33760950879185958</v>
      </c>
      <c r="AK1982" s="30">
        <f>IF(Riskregister!$E$10="",0,COUNTIF(BK$4:BK$53,"&lt;"&amp;AI1982)*IF(AJ1982&lt;0.5,Riskregister!$K$10+(Riskregister!$L$10-Riskregister!$K$10)*SQRT(AJ1982/2),Riskregister!$L$10-(Riskregister!$L$10-Riskregister!$K$10)*SQRT((1-AJ1982)/2)))</f>
        <v>0</v>
      </c>
      <c r="AL1982" s="30">
        <f t="shared" ca="1" si="1213"/>
        <v>0.67024127425020086</v>
      </c>
      <c r="AM1982" s="30">
        <f t="shared" ca="1" si="1213"/>
        <v>6.8783523633606292E-2</v>
      </c>
      <c r="AN1982" s="30">
        <f>IF(Riskregister!$E$11="",0,COUNTIF(BL$4:BL$53,"&lt;"&amp;AL1982)*IF(AM1982&lt;0.5,Riskregister!$K$11+(Riskregister!$L$11-Riskregister!$K$11)*SQRT(AM1982/2),Riskregister!$L$11-(Riskregister!$L$11-Riskregister!$K$11)*SQRT((1-AM1982)/2)))</f>
        <v>0</v>
      </c>
      <c r="AO1982" s="30">
        <f t="shared" ca="1" si="1214"/>
        <v>0.45952229370035724</v>
      </c>
      <c r="AP1982" s="30">
        <f t="shared" ca="1" si="1214"/>
        <v>0.24494378727501154</v>
      </c>
      <c r="AQ1982" s="30">
        <f>IF(Riskregister!$E$12="",0,COUNTIF(BM$4:BM$53,"&lt;"&amp;AO1982)*IF(AP1982&lt;0.5,Riskregister!$K$12+(Riskregister!$L$12-Riskregister!$K$12)*SQRT(AP1982/2),Riskregister!$L$12-(Riskregister!$L$12-Riskregister!$K$12)*SQRT((1-AP1982)/2)))</f>
        <v>0</v>
      </c>
      <c r="AR1982" s="30">
        <f t="shared" ca="1" si="1215"/>
        <v>0.92315211619206017</v>
      </c>
      <c r="AS1982" s="30">
        <f t="shared" ca="1" si="1215"/>
        <v>0.11380320340099503</v>
      </c>
      <c r="AT1982" s="30">
        <f>IF(Riskregister!$E$13="",0,COUNTIF(BN$4:BN$53,"&lt;"&amp;AR1982)*IF(AS1982&lt;0.5,Riskregister!$K$13+(Riskregister!$L$13-Riskregister!$K$13)*SQRT(AS1982/2),Riskregister!$L$13-(Riskregister!$L$13-Riskregister!$K$13)*SQRT((1-AS1982)/2)))</f>
        <v>0</v>
      </c>
      <c r="AU1982" s="30">
        <f t="shared" ca="1" si="1216"/>
        <v>0.53031931149284028</v>
      </c>
      <c r="AV1982" s="30">
        <f t="shared" ca="1" si="1216"/>
        <v>8.3702672331214756E-2</v>
      </c>
      <c r="AW1982" s="30">
        <f>IF(Riskregister!$E$14="",0,COUNTIF(BO$4:BO$53,"&lt;"&amp;AU1982)*IF(AV1982&lt;0.5,Riskregister!$K$14+(Riskregister!$L$14-Riskregister!$K$14)*SQRT(AV1982/2),Riskregister!$L$14-(Riskregister!$L$14-Riskregister!$K$14)*SQRT((1-AV1982)/2)))</f>
        <v>0</v>
      </c>
      <c r="AX1982" s="30">
        <f t="shared" ca="1" si="1217"/>
        <v>0.95557344864295324</v>
      </c>
      <c r="AY1982" s="30">
        <f t="shared" ca="1" si="1217"/>
        <v>0.95124808226803759</v>
      </c>
      <c r="AZ1982" s="30">
        <f>IF(Riskregister!$E$15="",0,COUNTIF(BP$4:BP$53,"&lt;"&amp;AX1982)*IF(AY1982&lt;0.5,Riskregister!$K$15+(Riskregister!$L$15-Riskregister!$K$15)*SQRT(AY1982/2),Riskregister!$L$15-(Riskregister!$L$15-Riskregister!$K$15)*SQRT((1-AY1982)/2)))</f>
        <v>0</v>
      </c>
      <c r="BA1982" s="30">
        <f t="shared" ca="1" si="1218"/>
        <v>0.7651025348844348</v>
      </c>
      <c r="BB1982" s="30">
        <f t="shared" ca="1" si="1218"/>
        <v>0.86495240362684422</v>
      </c>
      <c r="BC1982" s="30">
        <f>IF(Riskregister!$E$16="",0,COUNTIF(BQ$4:BQ$53,"&lt;"&amp;BA1982)*IF(BB1982&lt;0.5,Riskregister!$K$16+(Riskregister!$L$16-Riskregister!$K$16)*SQRT(BB1982/2),Riskregister!$L$16-(Riskregister!$L$16-Riskregister!$K$16)*SQRT((1-BB1982)/2)))</f>
        <v>0</v>
      </c>
      <c r="BD1982" s="30">
        <f t="shared" ca="1" si="1194"/>
        <v>10488860.607850099</v>
      </c>
    </row>
    <row r="1983" spans="20:56" x14ac:dyDescent="0.35">
      <c r="T1983" s="30">
        <f t="shared" ca="1" si="1207"/>
        <v>0.2763341915097467</v>
      </c>
      <c r="U1983" s="30">
        <f t="shared" ca="1" si="1207"/>
        <v>0.8947544922389451</v>
      </c>
      <c r="V1983" s="30">
        <f ca="1">IF(Riskregister!$E$5="",0,COUNTIF(BF$4:BF$53,"&lt;"&amp;T1983)*IF(U1983&lt;0.5,Riskregister!$K$5+(Riskregister!$L$5-Riskregister!$K$5)*SQRT(U1983/2),Riskregister!$L$5-(Riskregister!$L$5-Riskregister!$K$5)*SQRT((1-U1983)/2)))</f>
        <v>993543.15065072989</v>
      </c>
      <c r="W1983" s="30">
        <f t="shared" ca="1" si="1208"/>
        <v>0.69124173477712625</v>
      </c>
      <c r="X1983" s="30">
        <f t="shared" ca="1" si="1208"/>
        <v>0.17068232159794217</v>
      </c>
      <c r="Y1983" s="30">
        <f ca="1">IF(Riskregister!$E$6="",0,COUNTIF(BG$4:BG$53,"&lt;"&amp;W1983)*IF(X1983&lt;0.5,Riskregister!$K$6+(Riskregister!$L$6-Riskregister!$K$6)*SQRT(X1983/2),Riskregister!$L$6-(Riskregister!$L$6-Riskregister!$K$6)*SQRT((1-X1983)/2)))</f>
        <v>1451675.5411982657</v>
      </c>
      <c r="Z1983" s="30">
        <f t="shared" ca="1" si="1209"/>
        <v>0.79508179417593738</v>
      </c>
      <c r="AA1983" s="30">
        <f t="shared" ca="1" si="1209"/>
        <v>0.82354966791597239</v>
      </c>
      <c r="AB1983" s="30">
        <f ca="1">IF(Riskregister!$E$7="",0,COUNTIF(BH$4:BH$53,"&lt;"&amp;Z1983)*IF(AA1983&lt;0.5,Riskregister!$K$7+(Riskregister!$L$7-Riskregister!$K$7)*SQRT(AA1983/2),Riskregister!$L$7-(Riskregister!$L$7-Riskregister!$K$7)*SQRT((1-AA1983)/2)))</f>
        <v>2368323.799926084</v>
      </c>
      <c r="AC1983" s="30">
        <f t="shared" ca="1" si="1210"/>
        <v>0.56014675426748817</v>
      </c>
      <c r="AD1983" s="30">
        <f t="shared" ca="1" si="1210"/>
        <v>0.99230741977354775</v>
      </c>
      <c r="AE1983" s="30">
        <f ca="1">IF(Riskregister!$E$8="",0,COUNTIF(BI$4:BI$53,"&lt;"&amp;AC1983)*IF(AD1983&lt;0.5,Riskregister!$K$8+(Riskregister!$L$8-Riskregister!$K$8)*SQRT(AD1983/2),Riskregister!$L$8-(Riskregister!$L$8-Riskregister!$K$8)*SQRT((1-AD1983)/2)))</f>
        <v>14125539.630737627</v>
      </c>
      <c r="AF1983" s="30">
        <f t="shared" ca="1" si="1211"/>
        <v>0.69622558436410731</v>
      </c>
      <c r="AG1983" s="30">
        <f t="shared" ca="1" si="1211"/>
        <v>0.42496438439022077</v>
      </c>
      <c r="AH1983" s="30">
        <f>IF(Riskregister!$E$9="",0,COUNTIF(BJ$4:BJ$53,"&lt;"&amp;AF1983)*IF(AG1983&lt;0.5,Riskregister!$K$9+(Riskregister!$L$9-Riskregister!$K$9)*SQRT(AG1983/2),Riskregister!$L$9-(Riskregister!$L$9-Riskregister!$K$9)*SQRT((1-AG1983)/2)))</f>
        <v>0</v>
      </c>
      <c r="AI1983" s="30">
        <f t="shared" ca="1" si="1212"/>
        <v>0.61936392288993869</v>
      </c>
      <c r="AJ1983" s="30">
        <f t="shared" ca="1" si="1212"/>
        <v>0.35163134245297734</v>
      </c>
      <c r="AK1983" s="30">
        <f>IF(Riskregister!$E$10="",0,COUNTIF(BK$4:BK$53,"&lt;"&amp;AI1983)*IF(AJ1983&lt;0.5,Riskregister!$K$10+(Riskregister!$L$10-Riskregister!$K$10)*SQRT(AJ1983/2),Riskregister!$L$10-(Riskregister!$L$10-Riskregister!$K$10)*SQRT((1-AJ1983)/2)))</f>
        <v>0</v>
      </c>
      <c r="AL1983" s="30">
        <f t="shared" ca="1" si="1213"/>
        <v>0.86919458421729801</v>
      </c>
      <c r="AM1983" s="30">
        <f t="shared" ca="1" si="1213"/>
        <v>0.8027466879295061</v>
      </c>
      <c r="AN1983" s="30">
        <f>IF(Riskregister!$E$11="",0,COUNTIF(BL$4:BL$53,"&lt;"&amp;AL1983)*IF(AM1983&lt;0.5,Riskregister!$K$11+(Riskregister!$L$11-Riskregister!$K$11)*SQRT(AM1983/2),Riskregister!$L$11-(Riskregister!$L$11-Riskregister!$K$11)*SQRT((1-AM1983)/2)))</f>
        <v>0</v>
      </c>
      <c r="AO1983" s="30">
        <f t="shared" ca="1" si="1214"/>
        <v>0.42365562682836599</v>
      </c>
      <c r="AP1983" s="30">
        <f t="shared" ca="1" si="1214"/>
        <v>0.97514538697266373</v>
      </c>
      <c r="AQ1983" s="30">
        <f>IF(Riskregister!$E$12="",0,COUNTIF(BM$4:BM$53,"&lt;"&amp;AO1983)*IF(AP1983&lt;0.5,Riskregister!$K$12+(Riskregister!$L$12-Riskregister!$K$12)*SQRT(AP1983/2),Riskregister!$L$12-(Riskregister!$L$12-Riskregister!$K$12)*SQRT((1-AP1983)/2)))</f>
        <v>0</v>
      </c>
      <c r="AR1983" s="30">
        <f t="shared" ca="1" si="1215"/>
        <v>0.78066436161400599</v>
      </c>
      <c r="AS1983" s="30">
        <f t="shared" ca="1" si="1215"/>
        <v>0.15628033416264298</v>
      </c>
      <c r="AT1983" s="30">
        <f>IF(Riskregister!$E$13="",0,COUNTIF(BN$4:BN$53,"&lt;"&amp;AR1983)*IF(AS1983&lt;0.5,Riskregister!$K$13+(Riskregister!$L$13-Riskregister!$K$13)*SQRT(AS1983/2),Riskregister!$L$13-(Riskregister!$L$13-Riskregister!$K$13)*SQRT((1-AS1983)/2)))</f>
        <v>0</v>
      </c>
      <c r="AU1983" s="30">
        <f t="shared" ca="1" si="1216"/>
        <v>0.20017953008516109</v>
      </c>
      <c r="AV1983" s="30">
        <f t="shared" ca="1" si="1216"/>
        <v>0.66790024860237118</v>
      </c>
      <c r="AW1983" s="30">
        <f>IF(Riskregister!$E$14="",0,COUNTIF(BO$4:BO$53,"&lt;"&amp;AU1983)*IF(AV1983&lt;0.5,Riskregister!$K$14+(Riskregister!$L$14-Riskregister!$K$14)*SQRT(AV1983/2),Riskregister!$L$14-(Riskregister!$L$14-Riskregister!$K$14)*SQRT((1-AV1983)/2)))</f>
        <v>0</v>
      </c>
      <c r="AX1983" s="30">
        <f t="shared" ca="1" si="1217"/>
        <v>0.96830293480857532</v>
      </c>
      <c r="AY1983" s="30">
        <f t="shared" ca="1" si="1217"/>
        <v>0.82993213134453181</v>
      </c>
      <c r="AZ1983" s="30">
        <f>IF(Riskregister!$E$15="",0,COUNTIF(BP$4:BP$53,"&lt;"&amp;AX1983)*IF(AY1983&lt;0.5,Riskregister!$K$15+(Riskregister!$L$15-Riskregister!$K$15)*SQRT(AY1983/2),Riskregister!$L$15-(Riskregister!$L$15-Riskregister!$K$15)*SQRT((1-AY1983)/2)))</f>
        <v>0</v>
      </c>
      <c r="BA1983" s="30">
        <f t="shared" ca="1" si="1218"/>
        <v>0.97438714436675378</v>
      </c>
      <c r="BB1983" s="30">
        <f t="shared" ca="1" si="1218"/>
        <v>0.28881873713495498</v>
      </c>
      <c r="BC1983" s="30">
        <f>IF(Riskregister!$E$16="",0,COUNTIF(BQ$4:BQ$53,"&lt;"&amp;BA1983)*IF(BB1983&lt;0.5,Riskregister!$K$16+(Riskregister!$L$16-Riskregister!$K$16)*SQRT(BB1983/2),Riskregister!$L$16-(Riskregister!$L$16-Riskregister!$K$16)*SQRT((1-BB1983)/2)))</f>
        <v>0</v>
      </c>
      <c r="BD1983" s="30">
        <f t="shared" ca="1" si="1194"/>
        <v>18939082.122512706</v>
      </c>
    </row>
    <row r="1984" spans="20:56" x14ac:dyDescent="0.35">
      <c r="T1984" s="30">
        <f t="shared" ref="T1984:U2003" ca="1" si="1219">RAND()</f>
        <v>0.57599082453505146</v>
      </c>
      <c r="U1984" s="30">
        <f t="shared" ca="1" si="1219"/>
        <v>0.27169224508753431</v>
      </c>
      <c r="V1984" s="30">
        <f ca="1">IF(Riskregister!$E$5="",0,COUNTIF(BF$4:BF$53,"&lt;"&amp;T1984)*IF(U1984&lt;0.5,Riskregister!$K$5+(Riskregister!$L$5-Riskregister!$K$5)*SQRT(U1984/2),Riskregister!$L$5-(Riskregister!$L$5-Riskregister!$K$5)*SQRT((1-U1984)/2)))</f>
        <v>1263431.561686513</v>
      </c>
      <c r="W1984" s="30">
        <f t="shared" ref="W1984:X2003" ca="1" si="1220">RAND()</f>
        <v>0.34641054452187581</v>
      </c>
      <c r="X1984" s="30">
        <f t="shared" ca="1" si="1220"/>
        <v>0.48428875066935884</v>
      </c>
      <c r="Y1984" s="30">
        <f ca="1">IF(Riskregister!$E$6="",0,COUNTIF(BG$4:BG$53,"&lt;"&amp;W1984)*IF(X1984&lt;0.5,Riskregister!$K$6+(Riskregister!$L$6-Riskregister!$K$6)*SQRT(X1984/2),Riskregister!$L$6-(Riskregister!$L$6-Riskregister!$K$6)*SQRT((1-X1984)/2)))</f>
        <v>1085747.0158484087</v>
      </c>
      <c r="Z1984" s="30">
        <f t="shared" ref="Z1984:AA2003" ca="1" si="1221">RAND()</f>
        <v>3.9163127720282298E-2</v>
      </c>
      <c r="AA1984" s="30">
        <f t="shared" ca="1" si="1221"/>
        <v>0.83279151153140363</v>
      </c>
      <c r="AB1984" s="30">
        <f ca="1">IF(Riskregister!$E$7="",0,COUNTIF(BH$4:BH$53,"&lt;"&amp;Z1984)*IF(AA1984&lt;0.5,Riskregister!$K$7+(Riskregister!$L$7-Riskregister!$K$7)*SQRT(AA1984/2),Riskregister!$L$7-(Riskregister!$L$7-Riskregister!$K$7)*SQRT((1-AA1984)/2)))</f>
        <v>597599.21029105119</v>
      </c>
      <c r="AC1984" s="30">
        <f t="shared" ref="AC1984:AD2003" ca="1" si="1222">RAND()</f>
        <v>0.65924243941945615</v>
      </c>
      <c r="AD1984" s="30">
        <f t="shared" ca="1" si="1222"/>
        <v>0.89746404847078298</v>
      </c>
      <c r="AE1984" s="30">
        <f ca="1">IF(Riskregister!$E$8="",0,COUNTIF(BI$4:BI$53,"&lt;"&amp;AC1984)*IF(AD1984&lt;0.5,Riskregister!$K$8+(Riskregister!$L$8-Riskregister!$K$8)*SQRT(AD1984/2),Riskregister!$L$8-(Riskregister!$L$8-Riskregister!$K$8)*SQRT((1-AD1984)/2)))</f>
        <v>11807416.99218927</v>
      </c>
      <c r="AF1984" s="30">
        <f t="shared" ref="AF1984:AG2003" ca="1" si="1223">RAND()</f>
        <v>0.93005068667224911</v>
      </c>
      <c r="AG1984" s="30">
        <f t="shared" ca="1" si="1223"/>
        <v>0.43828519202670202</v>
      </c>
      <c r="AH1984" s="30">
        <f>IF(Riskregister!$E$9="",0,COUNTIF(BJ$4:BJ$53,"&lt;"&amp;AF1984)*IF(AG1984&lt;0.5,Riskregister!$K$9+(Riskregister!$L$9-Riskregister!$K$9)*SQRT(AG1984/2),Riskregister!$L$9-(Riskregister!$L$9-Riskregister!$K$9)*SQRT((1-AG1984)/2)))</f>
        <v>0</v>
      </c>
      <c r="AI1984" s="30">
        <f t="shared" ref="AI1984:AJ2003" ca="1" si="1224">RAND()</f>
        <v>8.3218531486150549E-2</v>
      </c>
      <c r="AJ1984" s="30">
        <f t="shared" ca="1" si="1224"/>
        <v>3.4637263967368659E-2</v>
      </c>
      <c r="AK1984" s="30">
        <f>IF(Riskregister!$E$10="",0,COUNTIF(BK$4:BK$53,"&lt;"&amp;AI1984)*IF(AJ1984&lt;0.5,Riskregister!$K$10+(Riskregister!$L$10-Riskregister!$K$10)*SQRT(AJ1984/2),Riskregister!$L$10-(Riskregister!$L$10-Riskregister!$K$10)*SQRT((1-AJ1984)/2)))</f>
        <v>0</v>
      </c>
      <c r="AL1984" s="30">
        <f t="shared" ref="AL1984:AM2003" ca="1" si="1225">RAND()</f>
        <v>0.96970368614810376</v>
      </c>
      <c r="AM1984" s="30">
        <f t="shared" ca="1" si="1225"/>
        <v>0.15378150149467118</v>
      </c>
      <c r="AN1984" s="30">
        <f>IF(Riskregister!$E$11="",0,COUNTIF(BL$4:BL$53,"&lt;"&amp;AL1984)*IF(AM1984&lt;0.5,Riskregister!$K$11+(Riskregister!$L$11-Riskregister!$K$11)*SQRT(AM1984/2),Riskregister!$L$11-(Riskregister!$L$11-Riskregister!$K$11)*SQRT((1-AM1984)/2)))</f>
        <v>0</v>
      </c>
      <c r="AO1984" s="30">
        <f t="shared" ref="AO1984:AP2003" ca="1" si="1226">RAND()</f>
        <v>0.41848220130003788</v>
      </c>
      <c r="AP1984" s="30">
        <f t="shared" ca="1" si="1226"/>
        <v>0.18758274613934056</v>
      </c>
      <c r="AQ1984" s="30">
        <f>IF(Riskregister!$E$12="",0,COUNTIF(BM$4:BM$53,"&lt;"&amp;AO1984)*IF(AP1984&lt;0.5,Riskregister!$K$12+(Riskregister!$L$12-Riskregister!$K$12)*SQRT(AP1984/2),Riskregister!$L$12-(Riskregister!$L$12-Riskregister!$K$12)*SQRT((1-AP1984)/2)))</f>
        <v>0</v>
      </c>
      <c r="AR1984" s="30">
        <f t="shared" ref="AR1984:AS2003" ca="1" si="1227">RAND()</f>
        <v>3.1023940379167114E-2</v>
      </c>
      <c r="AS1984" s="30">
        <f t="shared" ca="1" si="1227"/>
        <v>0.15334831006651417</v>
      </c>
      <c r="AT1984" s="30">
        <f>IF(Riskregister!$E$13="",0,COUNTIF(BN$4:BN$53,"&lt;"&amp;AR1984)*IF(AS1984&lt;0.5,Riskregister!$K$13+(Riskregister!$L$13-Riskregister!$K$13)*SQRT(AS1984/2),Riskregister!$L$13-(Riskregister!$L$13-Riskregister!$K$13)*SQRT((1-AS1984)/2)))</f>
        <v>0</v>
      </c>
      <c r="AU1984" s="30">
        <f t="shared" ref="AU1984:AV2003" ca="1" si="1228">RAND()</f>
        <v>0.40700140677355101</v>
      </c>
      <c r="AV1984" s="30">
        <f t="shared" ca="1" si="1228"/>
        <v>0.60266275168685746</v>
      </c>
      <c r="AW1984" s="30">
        <f>IF(Riskregister!$E$14="",0,COUNTIF(BO$4:BO$53,"&lt;"&amp;AU1984)*IF(AV1984&lt;0.5,Riskregister!$K$14+(Riskregister!$L$14-Riskregister!$K$14)*SQRT(AV1984/2),Riskregister!$L$14-(Riskregister!$L$14-Riskregister!$K$14)*SQRT((1-AV1984)/2)))</f>
        <v>0</v>
      </c>
      <c r="AX1984" s="30">
        <f t="shared" ref="AX1984:AY2003" ca="1" si="1229">RAND()</f>
        <v>0.44055353514496498</v>
      </c>
      <c r="AY1984" s="30">
        <f t="shared" ca="1" si="1229"/>
        <v>0.4865024915206696</v>
      </c>
      <c r="AZ1984" s="30">
        <f>IF(Riskregister!$E$15="",0,COUNTIF(BP$4:BP$53,"&lt;"&amp;AX1984)*IF(AY1984&lt;0.5,Riskregister!$K$15+(Riskregister!$L$15-Riskregister!$K$15)*SQRT(AY1984/2),Riskregister!$L$15-(Riskregister!$L$15-Riskregister!$K$15)*SQRT((1-AY1984)/2)))</f>
        <v>0</v>
      </c>
      <c r="BA1984" s="30">
        <f t="shared" ref="BA1984:BB2003" ca="1" si="1230">RAND()</f>
        <v>0.79865770950206394</v>
      </c>
      <c r="BB1984" s="30">
        <f t="shared" ca="1" si="1230"/>
        <v>0.2902980359983689</v>
      </c>
      <c r="BC1984" s="30">
        <f>IF(Riskregister!$E$16="",0,COUNTIF(BQ$4:BQ$53,"&lt;"&amp;BA1984)*IF(BB1984&lt;0.5,Riskregister!$K$16+(Riskregister!$L$16-Riskregister!$K$16)*SQRT(BB1984/2),Riskregister!$L$16-(Riskregister!$L$16-Riskregister!$K$16)*SQRT((1-BB1984)/2)))</f>
        <v>0</v>
      </c>
      <c r="BD1984" s="30">
        <f t="shared" ca="1" si="1194"/>
        <v>14754194.780015241</v>
      </c>
    </row>
    <row r="1985" spans="20:56" x14ac:dyDescent="0.35">
      <c r="T1985" s="30">
        <f t="shared" ca="1" si="1219"/>
        <v>0.72703358050765066</v>
      </c>
      <c r="U1985" s="30">
        <f t="shared" ca="1" si="1219"/>
        <v>0.11938797027166392</v>
      </c>
      <c r="V1985" s="30">
        <f ca="1">IF(Riskregister!$E$5="",0,COUNTIF(BF$4:BF$53,"&lt;"&amp;T1985)*IF(U1985&lt;0.5,Riskregister!$K$5+(Riskregister!$L$5-Riskregister!$K$5)*SQRT(U1985/2),Riskregister!$L$5-(Riskregister!$L$5-Riskregister!$K$5)*SQRT((1-U1985)/2)))</f>
        <v>1299727.9324812859</v>
      </c>
      <c r="W1985" s="30">
        <f t="shared" ca="1" si="1220"/>
        <v>6.0403031151297304E-2</v>
      </c>
      <c r="X1985" s="30">
        <f t="shared" ca="1" si="1220"/>
        <v>0.13174364521379989</v>
      </c>
      <c r="Y1985" s="30">
        <f ca="1">IF(Riskregister!$E$6="",0,COUNTIF(BG$4:BG$53,"&lt;"&amp;W1985)*IF(X1985&lt;0.5,Riskregister!$K$6+(Riskregister!$L$6-Riskregister!$K$6)*SQRT(X1985/2),Riskregister!$L$6-(Riskregister!$L$6-Riskregister!$K$6)*SQRT((1-X1985)/2)))</f>
        <v>0</v>
      </c>
      <c r="Z1985" s="30">
        <f t="shared" ca="1" si="1221"/>
        <v>4.3872779775868453E-2</v>
      </c>
      <c r="AA1985" s="30">
        <f t="shared" ca="1" si="1221"/>
        <v>0.17540876552517426</v>
      </c>
      <c r="AB1985" s="30">
        <f ca="1">IF(Riskregister!$E$7="",0,COUNTIF(BH$4:BH$53,"&lt;"&amp;Z1985)*IF(AA1985&lt;0.5,Riskregister!$K$7+(Riskregister!$L$7-Riskregister!$K$7)*SQRT(AA1985/2),Riskregister!$L$7-(Riskregister!$L$7-Riskregister!$K$7)*SQRT((1-AA1985)/2)))</f>
        <v>307304.48030292953</v>
      </c>
      <c r="AC1985" s="30">
        <f t="shared" ca="1" si="1222"/>
        <v>0.92817233098902796</v>
      </c>
      <c r="AD1985" s="30">
        <f t="shared" ca="1" si="1222"/>
        <v>0.45632362229346746</v>
      </c>
      <c r="AE1985" s="30">
        <f ca="1">IF(Riskregister!$E$8="",0,COUNTIF(BI$4:BI$53,"&lt;"&amp;AC1985)*IF(AD1985&lt;0.5,Riskregister!$K$8+(Riskregister!$L$8-Riskregister!$K$8)*SQRT(AD1985/2),Riskregister!$L$8-(Riskregister!$L$8-Riskregister!$K$8)*SQRT((1-AD1985)/2)))</f>
        <v>12725077.29175099</v>
      </c>
      <c r="AF1985" s="30">
        <f t="shared" ca="1" si="1223"/>
        <v>0.86987049453743082</v>
      </c>
      <c r="AG1985" s="30">
        <f t="shared" ca="1" si="1223"/>
        <v>0.65459485738121437</v>
      </c>
      <c r="AH1985" s="30">
        <f>IF(Riskregister!$E$9="",0,COUNTIF(BJ$4:BJ$53,"&lt;"&amp;AF1985)*IF(AG1985&lt;0.5,Riskregister!$K$9+(Riskregister!$L$9-Riskregister!$K$9)*SQRT(AG1985/2),Riskregister!$L$9-(Riskregister!$L$9-Riskregister!$K$9)*SQRT((1-AG1985)/2)))</f>
        <v>0</v>
      </c>
      <c r="AI1985" s="30">
        <f t="shared" ca="1" si="1224"/>
        <v>0.91070233021104896</v>
      </c>
      <c r="AJ1985" s="30">
        <f t="shared" ca="1" si="1224"/>
        <v>0.86092132414142664</v>
      </c>
      <c r="AK1985" s="30">
        <f>IF(Riskregister!$E$10="",0,COUNTIF(BK$4:BK$53,"&lt;"&amp;AI1985)*IF(AJ1985&lt;0.5,Riskregister!$K$10+(Riskregister!$L$10-Riskregister!$K$10)*SQRT(AJ1985/2),Riskregister!$L$10-(Riskregister!$L$10-Riskregister!$K$10)*SQRT((1-AJ1985)/2)))</f>
        <v>0</v>
      </c>
      <c r="AL1985" s="30">
        <f t="shared" ca="1" si="1225"/>
        <v>0.10082294831648486</v>
      </c>
      <c r="AM1985" s="30">
        <f t="shared" ca="1" si="1225"/>
        <v>0.44187185097672022</v>
      </c>
      <c r="AN1985" s="30">
        <f>IF(Riskregister!$E$11="",0,COUNTIF(BL$4:BL$53,"&lt;"&amp;AL1985)*IF(AM1985&lt;0.5,Riskregister!$K$11+(Riskregister!$L$11-Riskregister!$K$11)*SQRT(AM1985/2),Riskregister!$L$11-(Riskregister!$L$11-Riskregister!$K$11)*SQRT((1-AM1985)/2)))</f>
        <v>0</v>
      </c>
      <c r="AO1985" s="30">
        <f t="shared" ca="1" si="1226"/>
        <v>0.5724287909700454</v>
      </c>
      <c r="AP1985" s="30">
        <f t="shared" ca="1" si="1226"/>
        <v>0.53054225733619975</v>
      </c>
      <c r="AQ1985" s="30">
        <f>IF(Riskregister!$E$12="",0,COUNTIF(BM$4:BM$53,"&lt;"&amp;AO1985)*IF(AP1985&lt;0.5,Riskregister!$K$12+(Riskregister!$L$12-Riskregister!$K$12)*SQRT(AP1985/2),Riskregister!$L$12-(Riskregister!$L$12-Riskregister!$K$12)*SQRT((1-AP1985)/2)))</f>
        <v>0</v>
      </c>
      <c r="AR1985" s="30">
        <f t="shared" ca="1" si="1227"/>
        <v>0.87049817930516815</v>
      </c>
      <c r="AS1985" s="30">
        <f t="shared" ca="1" si="1227"/>
        <v>0.49298845558571502</v>
      </c>
      <c r="AT1985" s="30">
        <f>IF(Riskregister!$E$13="",0,COUNTIF(BN$4:BN$53,"&lt;"&amp;AR1985)*IF(AS1985&lt;0.5,Riskregister!$K$13+(Riskregister!$L$13-Riskregister!$K$13)*SQRT(AS1985/2),Riskregister!$L$13-(Riskregister!$L$13-Riskregister!$K$13)*SQRT((1-AS1985)/2)))</f>
        <v>0</v>
      </c>
      <c r="AU1985" s="30">
        <f t="shared" ca="1" si="1228"/>
        <v>0.41101362721256129</v>
      </c>
      <c r="AV1985" s="30">
        <f t="shared" ca="1" si="1228"/>
        <v>1.59684174076693E-2</v>
      </c>
      <c r="AW1985" s="30">
        <f>IF(Riskregister!$E$14="",0,COUNTIF(BO$4:BO$53,"&lt;"&amp;AU1985)*IF(AV1985&lt;0.5,Riskregister!$K$14+(Riskregister!$L$14-Riskregister!$K$14)*SQRT(AV1985/2),Riskregister!$L$14-(Riskregister!$L$14-Riskregister!$K$14)*SQRT((1-AV1985)/2)))</f>
        <v>0</v>
      </c>
      <c r="AX1985" s="30">
        <f t="shared" ca="1" si="1229"/>
        <v>0.13355767022900422</v>
      </c>
      <c r="AY1985" s="30">
        <f t="shared" ca="1" si="1229"/>
        <v>0.53515907892902503</v>
      </c>
      <c r="AZ1985" s="30">
        <f>IF(Riskregister!$E$15="",0,COUNTIF(BP$4:BP$53,"&lt;"&amp;AX1985)*IF(AY1985&lt;0.5,Riskregister!$K$15+(Riskregister!$L$15-Riskregister!$K$15)*SQRT(AY1985/2),Riskregister!$L$15-(Riskregister!$L$15-Riskregister!$K$15)*SQRT((1-AY1985)/2)))</f>
        <v>0</v>
      </c>
      <c r="BA1985" s="30">
        <f t="shared" ca="1" si="1230"/>
        <v>6.2722455740169658E-2</v>
      </c>
      <c r="BB1985" s="30">
        <f t="shared" ca="1" si="1230"/>
        <v>0.8920249066935777</v>
      </c>
      <c r="BC1985" s="30">
        <f>IF(Riskregister!$E$16="",0,COUNTIF(BQ$4:BQ$53,"&lt;"&amp;BA1985)*IF(BB1985&lt;0.5,Riskregister!$K$16+(Riskregister!$L$16-Riskregister!$K$16)*SQRT(BB1985/2),Riskregister!$L$16-(Riskregister!$L$16-Riskregister!$K$16)*SQRT((1-BB1985)/2)))</f>
        <v>0</v>
      </c>
      <c r="BD1985" s="30">
        <f t="shared" ca="1" si="1194"/>
        <v>14332109.704535205</v>
      </c>
    </row>
    <row r="1986" spans="20:56" x14ac:dyDescent="0.35">
      <c r="T1986" s="30">
        <f t="shared" ca="1" si="1219"/>
        <v>0.13374825706442439</v>
      </c>
      <c r="U1986" s="30">
        <f t="shared" ca="1" si="1219"/>
        <v>0.14514029059868405</v>
      </c>
      <c r="V1986" s="30">
        <f ca="1">IF(Riskregister!$E$5="",0,COUNTIF(BF$4:BF$53,"&lt;"&amp;T1986)*IF(U1986&lt;0.5,Riskregister!$K$5+(Riskregister!$L$5-Riskregister!$K$5)*SQRT(U1986/2),Riskregister!$L$5-(Riskregister!$L$5-Riskregister!$K$5)*SQRT((1-U1986)/2)))</f>
        <v>542449.61887465825</v>
      </c>
      <c r="W1986" s="30">
        <f t="shared" ca="1" si="1220"/>
        <v>0.35511822398432291</v>
      </c>
      <c r="X1986" s="30">
        <f t="shared" ca="1" si="1220"/>
        <v>0.5905235051430725</v>
      </c>
      <c r="Y1986" s="30">
        <f ca="1">IF(Riskregister!$E$6="",0,COUNTIF(BG$4:BG$53,"&lt;"&amp;W1986)*IF(X1986&lt;0.5,Riskregister!$K$6+(Riskregister!$L$6-Riskregister!$K$6)*SQRT(X1986/2),Riskregister!$L$6-(Riskregister!$L$6-Riskregister!$K$6)*SQRT((1-X1986)/2)))</f>
        <v>1185535.807006703</v>
      </c>
      <c r="Z1986" s="30">
        <f t="shared" ca="1" si="1221"/>
        <v>0.85643305245723589</v>
      </c>
      <c r="AA1986" s="30">
        <f t="shared" ca="1" si="1221"/>
        <v>0.36938125364084284</v>
      </c>
      <c r="AB1986" s="30">
        <f ca="1">IF(Riskregister!$E$7="",0,COUNTIF(BH$4:BH$53,"&lt;"&amp;Z1986)*IF(AA1986&lt;0.5,Riskregister!$K$7+(Riskregister!$L$7-Riskregister!$K$7)*SQRT(AA1986/2),Riskregister!$L$7-(Riskregister!$L$7-Riskregister!$K$7)*SQRT((1-AA1986)/2)))</f>
        <v>1803732.8926437562</v>
      </c>
      <c r="AC1986" s="30">
        <f t="shared" ca="1" si="1222"/>
        <v>0.53586820574549165</v>
      </c>
      <c r="AD1986" s="30">
        <f t="shared" ca="1" si="1222"/>
        <v>0.10613376663403251</v>
      </c>
      <c r="AE1986" s="30">
        <f ca="1">IF(Riskregister!$E$8="",0,COUNTIF(BI$4:BI$53,"&lt;"&amp;AC1986)*IF(AD1986&lt;0.5,Riskregister!$K$8+(Riskregister!$L$8-Riskregister!$K$8)*SQRT(AD1986/2),Riskregister!$L$8-(Riskregister!$L$8-Riskregister!$K$8)*SQRT((1-AD1986)/2)))</f>
        <v>4148111.3084769743</v>
      </c>
      <c r="AF1986" s="30">
        <f t="shared" ca="1" si="1223"/>
        <v>0.86771507347807808</v>
      </c>
      <c r="AG1986" s="30">
        <f t="shared" ca="1" si="1223"/>
        <v>0.3202672009146621</v>
      </c>
      <c r="AH1986" s="30">
        <f>IF(Riskregister!$E$9="",0,COUNTIF(BJ$4:BJ$53,"&lt;"&amp;AF1986)*IF(AG1986&lt;0.5,Riskregister!$K$9+(Riskregister!$L$9-Riskregister!$K$9)*SQRT(AG1986/2),Riskregister!$L$9-(Riskregister!$L$9-Riskregister!$K$9)*SQRT((1-AG1986)/2)))</f>
        <v>0</v>
      </c>
      <c r="AI1986" s="30">
        <f t="shared" ca="1" si="1224"/>
        <v>0.74931221726015196</v>
      </c>
      <c r="AJ1986" s="30">
        <f t="shared" ca="1" si="1224"/>
        <v>9.5776144639417859E-2</v>
      </c>
      <c r="AK1986" s="30">
        <f>IF(Riskregister!$E$10="",0,COUNTIF(BK$4:BK$53,"&lt;"&amp;AI1986)*IF(AJ1986&lt;0.5,Riskregister!$K$10+(Riskregister!$L$10-Riskregister!$K$10)*SQRT(AJ1986/2),Riskregister!$L$10-(Riskregister!$L$10-Riskregister!$K$10)*SQRT((1-AJ1986)/2)))</f>
        <v>0</v>
      </c>
      <c r="AL1986" s="30">
        <f t="shared" ca="1" si="1225"/>
        <v>0.44457443301665434</v>
      </c>
      <c r="AM1986" s="30">
        <f t="shared" ca="1" si="1225"/>
        <v>0.48448884956370919</v>
      </c>
      <c r="AN1986" s="30">
        <f>IF(Riskregister!$E$11="",0,COUNTIF(BL$4:BL$53,"&lt;"&amp;AL1986)*IF(AM1986&lt;0.5,Riskregister!$K$11+(Riskregister!$L$11-Riskregister!$K$11)*SQRT(AM1986/2),Riskregister!$L$11-(Riskregister!$L$11-Riskregister!$K$11)*SQRT((1-AM1986)/2)))</f>
        <v>0</v>
      </c>
      <c r="AO1986" s="30">
        <f t="shared" ca="1" si="1226"/>
        <v>0.40062585432254316</v>
      </c>
      <c r="AP1986" s="30">
        <f t="shared" ca="1" si="1226"/>
        <v>0.84160676014350122</v>
      </c>
      <c r="AQ1986" s="30">
        <f>IF(Riskregister!$E$12="",0,COUNTIF(BM$4:BM$53,"&lt;"&amp;AO1986)*IF(AP1986&lt;0.5,Riskregister!$K$12+(Riskregister!$L$12-Riskregister!$K$12)*SQRT(AP1986/2),Riskregister!$L$12-(Riskregister!$L$12-Riskregister!$K$12)*SQRT((1-AP1986)/2)))</f>
        <v>0</v>
      </c>
      <c r="AR1986" s="30">
        <f t="shared" ca="1" si="1227"/>
        <v>0.70194306776225257</v>
      </c>
      <c r="AS1986" s="30">
        <f t="shared" ca="1" si="1227"/>
        <v>0.88540022650519357</v>
      </c>
      <c r="AT1986" s="30">
        <f>IF(Riskregister!$E$13="",0,COUNTIF(BN$4:BN$53,"&lt;"&amp;AR1986)*IF(AS1986&lt;0.5,Riskregister!$K$13+(Riskregister!$L$13-Riskregister!$K$13)*SQRT(AS1986/2),Riskregister!$L$13-(Riskregister!$L$13-Riskregister!$K$13)*SQRT((1-AS1986)/2)))</f>
        <v>0</v>
      </c>
      <c r="AU1986" s="30">
        <f t="shared" ca="1" si="1228"/>
        <v>0.36531755297331781</v>
      </c>
      <c r="AV1986" s="30">
        <f t="shared" ca="1" si="1228"/>
        <v>0.57724596845977461</v>
      </c>
      <c r="AW1986" s="30">
        <f>IF(Riskregister!$E$14="",0,COUNTIF(BO$4:BO$53,"&lt;"&amp;AU1986)*IF(AV1986&lt;0.5,Riskregister!$K$14+(Riskregister!$L$14-Riskregister!$K$14)*SQRT(AV1986/2),Riskregister!$L$14-(Riskregister!$L$14-Riskregister!$K$14)*SQRT((1-AV1986)/2)))</f>
        <v>0</v>
      </c>
      <c r="AX1986" s="30">
        <f t="shared" ca="1" si="1229"/>
        <v>0.9791606096105544</v>
      </c>
      <c r="AY1986" s="30">
        <f t="shared" ca="1" si="1229"/>
        <v>0.90785956878232921</v>
      </c>
      <c r="AZ1986" s="30">
        <f>IF(Riskregister!$E$15="",0,COUNTIF(BP$4:BP$53,"&lt;"&amp;AX1986)*IF(AY1986&lt;0.5,Riskregister!$K$15+(Riskregister!$L$15-Riskregister!$K$15)*SQRT(AY1986/2),Riskregister!$L$15-(Riskregister!$L$15-Riskregister!$K$15)*SQRT((1-AY1986)/2)))</f>
        <v>0</v>
      </c>
      <c r="BA1986" s="30">
        <f t="shared" ca="1" si="1230"/>
        <v>0.9347433467166596</v>
      </c>
      <c r="BB1986" s="30">
        <f t="shared" ca="1" si="1230"/>
        <v>4.1454034454102229E-2</v>
      </c>
      <c r="BC1986" s="30">
        <f>IF(Riskregister!$E$16="",0,COUNTIF(BQ$4:BQ$53,"&lt;"&amp;BA1986)*IF(BB1986&lt;0.5,Riskregister!$K$16+(Riskregister!$L$16-Riskregister!$K$16)*SQRT(BB1986/2),Riskregister!$L$16-(Riskregister!$L$16-Riskregister!$K$16)*SQRT((1-BB1986)/2)))</f>
        <v>0</v>
      </c>
      <c r="BD1986" s="30">
        <f t="shared" ca="1" si="1194"/>
        <v>7679829.6270020921</v>
      </c>
    </row>
    <row r="1987" spans="20:56" x14ac:dyDescent="0.35">
      <c r="T1987" s="30">
        <f t="shared" ca="1" si="1219"/>
        <v>0.33975780254103882</v>
      </c>
      <c r="U1987" s="30">
        <f t="shared" ca="1" si="1219"/>
        <v>0.18649240491427133</v>
      </c>
      <c r="V1987" s="30">
        <f ca="1">IF(Riskregister!$E$5="",0,COUNTIF(BF$4:BF$53,"&lt;"&amp;T1987)*IF(U1987&lt;0.5,Riskregister!$K$5+(Riskregister!$L$5-Riskregister!$K$5)*SQRT(U1987/2),Riskregister!$L$5-(Riskregister!$L$5-Riskregister!$K$5)*SQRT((1-U1987)/2)))</f>
        <v>862239.25574613805</v>
      </c>
      <c r="W1987" s="30">
        <f t="shared" ca="1" si="1220"/>
        <v>0.34512262266300642</v>
      </c>
      <c r="X1987" s="30">
        <f t="shared" ca="1" si="1220"/>
        <v>0.77980183833789984</v>
      </c>
      <c r="Y1987" s="30">
        <f ca="1">IF(Riskregister!$E$6="",0,COUNTIF(BG$4:BG$53,"&lt;"&amp;W1987)*IF(X1987&lt;0.5,Riskregister!$K$6+(Riskregister!$L$6-Riskregister!$K$6)*SQRT(X1987/2),Riskregister!$L$6-(Riskregister!$L$6-Riskregister!$K$6)*SQRT((1-X1987)/2)))</f>
        <v>1402738.7323016818</v>
      </c>
      <c r="Z1987" s="30">
        <f t="shared" ca="1" si="1221"/>
        <v>0.35472524212940137</v>
      </c>
      <c r="AA1987" s="30">
        <f t="shared" ca="1" si="1221"/>
        <v>0.25042611838376672</v>
      </c>
      <c r="AB1987" s="30">
        <f ca="1">IF(Riskregister!$E$7="",0,COUNTIF(BH$4:BH$53,"&lt;"&amp;Z1987)*IF(AA1987&lt;0.5,Riskregister!$K$7+(Riskregister!$L$7-Riskregister!$K$7)*SQRT(AA1987/2),Riskregister!$L$7-(Riskregister!$L$7-Riskregister!$K$7)*SQRT((1-AA1987)/2)))</f>
        <v>869245.50363740441</v>
      </c>
      <c r="AC1987" s="30">
        <f t="shared" ca="1" si="1222"/>
        <v>0.27658382086192324</v>
      </c>
      <c r="AD1987" s="30">
        <f t="shared" ca="1" si="1222"/>
        <v>0.73298521229447089</v>
      </c>
      <c r="AE1987" s="30">
        <f ca="1">IF(Riskregister!$E$8="",0,COUNTIF(BI$4:BI$53,"&lt;"&amp;AC1987)*IF(AD1987&lt;0.5,Riskregister!$K$8+(Riskregister!$L$8-Riskregister!$K$8)*SQRT(AD1987/2),Riskregister!$L$8-(Riskregister!$L$8-Riskregister!$K$8)*SQRT((1-AD1987)/2)))</f>
        <v>6565365.6205019029</v>
      </c>
      <c r="AF1987" s="30">
        <f t="shared" ca="1" si="1223"/>
        <v>0.44570285708560886</v>
      </c>
      <c r="AG1987" s="30">
        <f t="shared" ca="1" si="1223"/>
        <v>0.79860553786249533</v>
      </c>
      <c r="AH1987" s="30">
        <f>IF(Riskregister!$E$9="",0,COUNTIF(BJ$4:BJ$53,"&lt;"&amp;AF1987)*IF(AG1987&lt;0.5,Riskregister!$K$9+(Riskregister!$L$9-Riskregister!$K$9)*SQRT(AG1987/2),Riskregister!$L$9-(Riskregister!$L$9-Riskregister!$K$9)*SQRT((1-AG1987)/2)))</f>
        <v>0</v>
      </c>
      <c r="AI1987" s="30">
        <f t="shared" ca="1" si="1224"/>
        <v>0.61855656169756967</v>
      </c>
      <c r="AJ1987" s="30">
        <f t="shared" ca="1" si="1224"/>
        <v>0.91562170510358032</v>
      </c>
      <c r="AK1987" s="30">
        <f>IF(Riskregister!$E$10="",0,COUNTIF(BK$4:BK$53,"&lt;"&amp;AI1987)*IF(AJ1987&lt;0.5,Riskregister!$K$10+(Riskregister!$L$10-Riskregister!$K$10)*SQRT(AJ1987/2),Riskregister!$L$10-(Riskregister!$L$10-Riskregister!$K$10)*SQRT((1-AJ1987)/2)))</f>
        <v>0</v>
      </c>
      <c r="AL1987" s="30">
        <f t="shared" ca="1" si="1225"/>
        <v>0.39122393309811021</v>
      </c>
      <c r="AM1987" s="30">
        <f t="shared" ca="1" si="1225"/>
        <v>0.43738512060390555</v>
      </c>
      <c r="AN1987" s="30">
        <f>IF(Riskregister!$E$11="",0,COUNTIF(BL$4:BL$53,"&lt;"&amp;AL1987)*IF(AM1987&lt;0.5,Riskregister!$K$11+(Riskregister!$L$11-Riskregister!$K$11)*SQRT(AM1987/2),Riskregister!$L$11-(Riskregister!$L$11-Riskregister!$K$11)*SQRT((1-AM1987)/2)))</f>
        <v>0</v>
      </c>
      <c r="AO1987" s="30">
        <f t="shared" ca="1" si="1226"/>
        <v>0.72683600854898045</v>
      </c>
      <c r="AP1987" s="30">
        <f t="shared" ca="1" si="1226"/>
        <v>0.85764409384803642</v>
      </c>
      <c r="AQ1987" s="30">
        <f>IF(Riskregister!$E$12="",0,COUNTIF(BM$4:BM$53,"&lt;"&amp;AO1987)*IF(AP1987&lt;0.5,Riskregister!$K$12+(Riskregister!$L$12-Riskregister!$K$12)*SQRT(AP1987/2),Riskregister!$L$12-(Riskregister!$L$12-Riskregister!$K$12)*SQRT((1-AP1987)/2)))</f>
        <v>0</v>
      </c>
      <c r="AR1987" s="30">
        <f t="shared" ca="1" si="1227"/>
        <v>0.15675697240803854</v>
      </c>
      <c r="AS1987" s="30">
        <f t="shared" ca="1" si="1227"/>
        <v>0.55779311579195734</v>
      </c>
      <c r="AT1987" s="30">
        <f>IF(Riskregister!$E$13="",0,COUNTIF(BN$4:BN$53,"&lt;"&amp;AR1987)*IF(AS1987&lt;0.5,Riskregister!$K$13+(Riskregister!$L$13-Riskregister!$K$13)*SQRT(AS1987/2),Riskregister!$L$13-(Riskregister!$L$13-Riskregister!$K$13)*SQRT((1-AS1987)/2)))</f>
        <v>0</v>
      </c>
      <c r="AU1987" s="30">
        <f t="shared" ca="1" si="1228"/>
        <v>0.88258963029680149</v>
      </c>
      <c r="AV1987" s="30">
        <f t="shared" ca="1" si="1228"/>
        <v>5.4811659308232397E-2</v>
      </c>
      <c r="AW1987" s="30">
        <f>IF(Riskregister!$E$14="",0,COUNTIF(BO$4:BO$53,"&lt;"&amp;AU1987)*IF(AV1987&lt;0.5,Riskregister!$K$14+(Riskregister!$L$14-Riskregister!$K$14)*SQRT(AV1987/2),Riskregister!$L$14-(Riskregister!$L$14-Riskregister!$K$14)*SQRT((1-AV1987)/2)))</f>
        <v>0</v>
      </c>
      <c r="AX1987" s="30">
        <f t="shared" ca="1" si="1229"/>
        <v>0.67083639184833022</v>
      </c>
      <c r="AY1987" s="30">
        <f t="shared" ca="1" si="1229"/>
        <v>0.21888742628423341</v>
      </c>
      <c r="AZ1987" s="30">
        <f>IF(Riskregister!$E$15="",0,COUNTIF(BP$4:BP$53,"&lt;"&amp;AX1987)*IF(AY1987&lt;0.5,Riskregister!$K$15+(Riskregister!$L$15-Riskregister!$K$15)*SQRT(AY1987/2),Riskregister!$L$15-(Riskregister!$L$15-Riskregister!$K$15)*SQRT((1-AY1987)/2)))</f>
        <v>0</v>
      </c>
      <c r="BA1987" s="30">
        <f t="shared" ca="1" si="1230"/>
        <v>0.27054671916207518</v>
      </c>
      <c r="BB1987" s="30">
        <f t="shared" ca="1" si="1230"/>
        <v>0.44101504305255046</v>
      </c>
      <c r="BC1987" s="30">
        <f>IF(Riskregister!$E$16="",0,COUNTIF(BQ$4:BQ$53,"&lt;"&amp;BA1987)*IF(BB1987&lt;0.5,Riskregister!$K$16+(Riskregister!$L$16-Riskregister!$K$16)*SQRT(BB1987/2),Riskregister!$L$16-(Riskregister!$L$16-Riskregister!$K$16)*SQRT((1-BB1987)/2)))</f>
        <v>0</v>
      </c>
      <c r="BD1987" s="30">
        <f t="shared" ca="1" si="1194"/>
        <v>9699589.1121871267</v>
      </c>
    </row>
    <row r="1988" spans="20:56" x14ac:dyDescent="0.35">
      <c r="T1988" s="30">
        <f t="shared" ca="1" si="1219"/>
        <v>0.95184141430033309</v>
      </c>
      <c r="U1988" s="30">
        <f t="shared" ca="1" si="1219"/>
        <v>0.25447806998058831</v>
      </c>
      <c r="V1988" s="30">
        <f ca="1">IF(Riskregister!$E$5="",0,COUNTIF(BF$4:BF$53,"&lt;"&amp;T1988)*IF(U1988&lt;0.5,Riskregister!$K$5+(Riskregister!$L$5-Riskregister!$K$5)*SQRT(U1988/2),Riskregister!$L$5-(Riskregister!$L$5-Riskregister!$K$5)*SQRT((1-U1988)/2)))</f>
        <v>2173623.3019527467</v>
      </c>
      <c r="W1988" s="30">
        <f t="shared" ca="1" si="1220"/>
        <v>0.51749631963284171</v>
      </c>
      <c r="X1988" s="30">
        <f t="shared" ca="1" si="1220"/>
        <v>0.83608560645104313</v>
      </c>
      <c r="Y1988" s="30">
        <f ca="1">IF(Riskregister!$E$6="",0,COUNTIF(BG$4:BG$53,"&lt;"&amp;W1988)*IF(X1988&lt;0.5,Riskregister!$K$6+(Riskregister!$L$6-Riskregister!$K$6)*SQRT(X1988/2),Riskregister!$L$6-(Riskregister!$L$6-Riskregister!$K$6)*SQRT((1-X1988)/2)))</f>
        <v>2969385.9741895413</v>
      </c>
      <c r="Z1988" s="30">
        <f t="shared" ca="1" si="1221"/>
        <v>0.51590063238032069</v>
      </c>
      <c r="AA1988" s="30">
        <f t="shared" ca="1" si="1221"/>
        <v>0.75475291355559571</v>
      </c>
      <c r="AB1988" s="30">
        <f ca="1">IF(Riskregister!$E$7="",0,COUNTIF(BH$4:BH$53,"&lt;"&amp;Z1988)*IF(AA1988&lt;0.5,Riskregister!$K$7+(Riskregister!$L$7-Riskregister!$K$7)*SQRT(AA1988/2),Riskregister!$L$7-(Riskregister!$L$7-Riskregister!$K$7)*SQRT((1-AA1988)/2)))</f>
        <v>1664629.4637327986</v>
      </c>
      <c r="AC1988" s="30">
        <f t="shared" ca="1" si="1222"/>
        <v>0.4752853538486842</v>
      </c>
      <c r="AD1988" s="30">
        <f t="shared" ca="1" si="1222"/>
        <v>0.74846102873810905</v>
      </c>
      <c r="AE1988" s="30">
        <f ca="1">IF(Riskregister!$E$8="",0,COUNTIF(BI$4:BI$53,"&lt;"&amp;AC1988)*IF(AD1988&lt;0.5,Riskregister!$K$8+(Riskregister!$L$8-Riskregister!$K$8)*SQRT(AD1988/2),Riskregister!$L$8-(Riskregister!$L$8-Riskregister!$K$8)*SQRT((1-AD1988)/2)))</f>
        <v>9999576.8740747273</v>
      </c>
      <c r="AF1988" s="30">
        <f t="shared" ca="1" si="1223"/>
        <v>0.13588536102903481</v>
      </c>
      <c r="AG1988" s="30">
        <f t="shared" ca="1" si="1223"/>
        <v>4.9050072454420279E-2</v>
      </c>
      <c r="AH1988" s="30">
        <f>IF(Riskregister!$E$9="",0,COUNTIF(BJ$4:BJ$53,"&lt;"&amp;AF1988)*IF(AG1988&lt;0.5,Riskregister!$K$9+(Riskregister!$L$9-Riskregister!$K$9)*SQRT(AG1988/2),Riskregister!$L$9-(Riskregister!$L$9-Riskregister!$K$9)*SQRT((1-AG1988)/2)))</f>
        <v>0</v>
      </c>
      <c r="AI1988" s="30">
        <f t="shared" ca="1" si="1224"/>
        <v>0.76700761925948913</v>
      </c>
      <c r="AJ1988" s="30">
        <f t="shared" ca="1" si="1224"/>
        <v>0.1934444945846846</v>
      </c>
      <c r="AK1988" s="30">
        <f>IF(Riskregister!$E$10="",0,COUNTIF(BK$4:BK$53,"&lt;"&amp;AI1988)*IF(AJ1988&lt;0.5,Riskregister!$K$10+(Riskregister!$L$10-Riskregister!$K$10)*SQRT(AJ1988/2),Riskregister!$L$10-(Riskregister!$L$10-Riskregister!$K$10)*SQRT((1-AJ1988)/2)))</f>
        <v>0</v>
      </c>
      <c r="AL1988" s="30">
        <f t="shared" ca="1" si="1225"/>
        <v>0.53943177253901919</v>
      </c>
      <c r="AM1988" s="30">
        <f t="shared" ca="1" si="1225"/>
        <v>0.35122636669122154</v>
      </c>
      <c r="AN1988" s="30">
        <f>IF(Riskregister!$E$11="",0,COUNTIF(BL$4:BL$53,"&lt;"&amp;AL1988)*IF(AM1988&lt;0.5,Riskregister!$K$11+(Riskregister!$L$11-Riskregister!$K$11)*SQRT(AM1988/2),Riskregister!$L$11-(Riskregister!$L$11-Riskregister!$K$11)*SQRT((1-AM1988)/2)))</f>
        <v>0</v>
      </c>
      <c r="AO1988" s="30">
        <f t="shared" ca="1" si="1226"/>
        <v>0.15418252736655591</v>
      </c>
      <c r="AP1988" s="30">
        <f t="shared" ca="1" si="1226"/>
        <v>0.90995563920626343</v>
      </c>
      <c r="AQ1988" s="30">
        <f>IF(Riskregister!$E$12="",0,COUNTIF(BM$4:BM$53,"&lt;"&amp;AO1988)*IF(AP1988&lt;0.5,Riskregister!$K$12+(Riskregister!$L$12-Riskregister!$K$12)*SQRT(AP1988/2),Riskregister!$L$12-(Riskregister!$L$12-Riskregister!$K$12)*SQRT((1-AP1988)/2)))</f>
        <v>0</v>
      </c>
      <c r="AR1988" s="30">
        <f t="shared" ca="1" si="1227"/>
        <v>0.77800167328311642</v>
      </c>
      <c r="AS1988" s="30">
        <f t="shared" ca="1" si="1227"/>
        <v>0.34924526168761949</v>
      </c>
      <c r="AT1988" s="30">
        <f>IF(Riskregister!$E$13="",0,COUNTIF(BN$4:BN$53,"&lt;"&amp;AR1988)*IF(AS1988&lt;0.5,Riskregister!$K$13+(Riskregister!$L$13-Riskregister!$K$13)*SQRT(AS1988/2),Riskregister!$L$13-(Riskregister!$L$13-Riskregister!$K$13)*SQRT((1-AS1988)/2)))</f>
        <v>0</v>
      </c>
      <c r="AU1988" s="30">
        <f t="shared" ca="1" si="1228"/>
        <v>0.1775052471535995</v>
      </c>
      <c r="AV1988" s="30">
        <f t="shared" ca="1" si="1228"/>
        <v>0.51047636872912416</v>
      </c>
      <c r="AW1988" s="30">
        <f>IF(Riskregister!$E$14="",0,COUNTIF(BO$4:BO$53,"&lt;"&amp;AU1988)*IF(AV1988&lt;0.5,Riskregister!$K$14+(Riskregister!$L$14-Riskregister!$K$14)*SQRT(AV1988/2),Riskregister!$L$14-(Riskregister!$L$14-Riskregister!$K$14)*SQRT((1-AV1988)/2)))</f>
        <v>0</v>
      </c>
      <c r="AX1988" s="30">
        <f t="shared" ca="1" si="1229"/>
        <v>0.55629184233204809</v>
      </c>
      <c r="AY1988" s="30">
        <f t="shared" ca="1" si="1229"/>
        <v>0.9593133207689436</v>
      </c>
      <c r="AZ1988" s="30">
        <f>IF(Riskregister!$E$15="",0,COUNTIF(BP$4:BP$53,"&lt;"&amp;AX1988)*IF(AY1988&lt;0.5,Riskregister!$K$15+(Riskregister!$L$15-Riskregister!$K$15)*SQRT(AY1988/2),Riskregister!$L$15-(Riskregister!$L$15-Riskregister!$K$15)*SQRT((1-AY1988)/2)))</f>
        <v>0</v>
      </c>
      <c r="BA1988" s="30">
        <f t="shared" ca="1" si="1230"/>
        <v>1.3686698028122835E-2</v>
      </c>
      <c r="BB1988" s="30">
        <f t="shared" ca="1" si="1230"/>
        <v>0.16647708539542094</v>
      </c>
      <c r="BC1988" s="30">
        <f>IF(Riskregister!$E$16="",0,COUNTIF(BQ$4:BQ$53,"&lt;"&amp;BA1988)*IF(BB1988&lt;0.5,Riskregister!$K$16+(Riskregister!$L$16-Riskregister!$K$16)*SQRT(BB1988/2),Riskregister!$L$16-(Riskregister!$L$16-Riskregister!$K$16)*SQRT((1-BB1988)/2)))</f>
        <v>0</v>
      </c>
      <c r="BD1988" s="30">
        <f t="shared" ref="BD1988:BD2051" ca="1" si="1231">V1988+Y1988+AB1988+AE1988+AH1988+AK1988+AN1988+AQ1988+AT1988+AW1988+AZ1988+BC1988</f>
        <v>16807215.613949813</v>
      </c>
    </row>
    <row r="1989" spans="20:56" x14ac:dyDescent="0.35">
      <c r="T1989" s="30">
        <f t="shared" ca="1" si="1219"/>
        <v>0.22991975269677656</v>
      </c>
      <c r="U1989" s="30">
        <f t="shared" ca="1" si="1219"/>
        <v>0.52764198469209311</v>
      </c>
      <c r="V1989" s="30">
        <f ca="1">IF(Riskregister!$E$5="",0,COUNTIF(BF$4:BF$53,"&lt;"&amp;T1989)*IF(U1989&lt;0.5,Riskregister!$K$5+(Riskregister!$L$5-Riskregister!$K$5)*SQRT(U1989/2),Riskregister!$L$5-(Riskregister!$L$5-Riskregister!$K$5)*SQRT((1-U1989)/2)))</f>
        <v>762615.73393673357</v>
      </c>
      <c r="W1989" s="30">
        <f t="shared" ca="1" si="1220"/>
        <v>6.621369078602346E-2</v>
      </c>
      <c r="X1989" s="30">
        <f t="shared" ca="1" si="1220"/>
        <v>0.19773490887022138</v>
      </c>
      <c r="Y1989" s="30">
        <f ca="1">IF(Riskregister!$E$6="",0,COUNTIF(BG$4:BG$53,"&lt;"&amp;W1989)*IF(X1989&lt;0.5,Riskregister!$K$6+(Riskregister!$L$6-Riskregister!$K$6)*SQRT(X1989/2),Riskregister!$L$6-(Riskregister!$L$6-Riskregister!$K$6)*SQRT((1-X1989)/2)))</f>
        <v>0</v>
      </c>
      <c r="Z1989" s="30">
        <f t="shared" ca="1" si="1221"/>
        <v>0.81431489944397395</v>
      </c>
      <c r="AA1989" s="30">
        <f t="shared" ca="1" si="1221"/>
        <v>0.69326105253508785</v>
      </c>
      <c r="AB1989" s="30">
        <f ca="1">IF(Riskregister!$E$7="",0,COUNTIF(BH$4:BH$53,"&lt;"&amp;Z1989)*IF(AA1989&lt;0.5,Riskregister!$K$7+(Riskregister!$L$7-Riskregister!$K$7)*SQRT(AA1989/2),Riskregister!$L$7-(Riskregister!$L$7-Riskregister!$K$7)*SQRT((1-AA1989)/2)))</f>
        <v>2103452.3840423273</v>
      </c>
      <c r="AC1989" s="30">
        <f t="shared" ca="1" si="1222"/>
        <v>0.91607829436469956</v>
      </c>
      <c r="AD1989" s="30">
        <f t="shared" ca="1" si="1222"/>
        <v>0.37633958571068749</v>
      </c>
      <c r="AE1989" s="30">
        <f ca="1">IF(Riskregister!$E$8="",0,COUNTIF(BI$4:BI$53,"&lt;"&amp;AC1989)*IF(AD1989&lt;0.5,Riskregister!$K$8+(Riskregister!$L$8-Riskregister!$K$8)*SQRT(AD1989/2),Riskregister!$L$8-(Riskregister!$L$8-Riskregister!$K$8)*SQRT((1-AD1989)/2)))</f>
        <v>11693957.430966817</v>
      </c>
      <c r="AF1989" s="30">
        <f t="shared" ca="1" si="1223"/>
        <v>0.93245775474669468</v>
      </c>
      <c r="AG1989" s="30">
        <f t="shared" ca="1" si="1223"/>
        <v>0.68726849287846536</v>
      </c>
      <c r="AH1989" s="30">
        <f>IF(Riskregister!$E$9="",0,COUNTIF(BJ$4:BJ$53,"&lt;"&amp;AF1989)*IF(AG1989&lt;0.5,Riskregister!$K$9+(Riskregister!$L$9-Riskregister!$K$9)*SQRT(AG1989/2),Riskregister!$L$9-(Riskregister!$L$9-Riskregister!$K$9)*SQRT((1-AG1989)/2)))</f>
        <v>0</v>
      </c>
      <c r="AI1989" s="30">
        <f t="shared" ca="1" si="1224"/>
        <v>0.11885804414759005</v>
      </c>
      <c r="AJ1989" s="30">
        <f t="shared" ca="1" si="1224"/>
        <v>0.19763582585042372</v>
      </c>
      <c r="AK1989" s="30">
        <f>IF(Riskregister!$E$10="",0,COUNTIF(BK$4:BK$53,"&lt;"&amp;AI1989)*IF(AJ1989&lt;0.5,Riskregister!$K$10+(Riskregister!$L$10-Riskregister!$K$10)*SQRT(AJ1989/2),Riskregister!$L$10-(Riskregister!$L$10-Riskregister!$K$10)*SQRT((1-AJ1989)/2)))</f>
        <v>0</v>
      </c>
      <c r="AL1989" s="30">
        <f t="shared" ca="1" si="1225"/>
        <v>0.91135200626506785</v>
      </c>
      <c r="AM1989" s="30">
        <f t="shared" ca="1" si="1225"/>
        <v>0.3238030507232188</v>
      </c>
      <c r="AN1989" s="30">
        <f>IF(Riskregister!$E$11="",0,COUNTIF(BL$4:BL$53,"&lt;"&amp;AL1989)*IF(AM1989&lt;0.5,Riskregister!$K$11+(Riskregister!$L$11-Riskregister!$K$11)*SQRT(AM1989/2),Riskregister!$L$11-(Riskregister!$L$11-Riskregister!$K$11)*SQRT((1-AM1989)/2)))</f>
        <v>0</v>
      </c>
      <c r="AO1989" s="30">
        <f t="shared" ca="1" si="1226"/>
        <v>4.3434322816858661E-2</v>
      </c>
      <c r="AP1989" s="30">
        <f t="shared" ca="1" si="1226"/>
        <v>0.70525117947942473</v>
      </c>
      <c r="AQ1989" s="30">
        <f>IF(Riskregister!$E$12="",0,COUNTIF(BM$4:BM$53,"&lt;"&amp;AO1989)*IF(AP1989&lt;0.5,Riskregister!$K$12+(Riskregister!$L$12-Riskregister!$K$12)*SQRT(AP1989/2),Riskregister!$L$12-(Riskregister!$L$12-Riskregister!$K$12)*SQRT((1-AP1989)/2)))</f>
        <v>0</v>
      </c>
      <c r="AR1989" s="30">
        <f t="shared" ca="1" si="1227"/>
        <v>0.56896685219885001</v>
      </c>
      <c r="AS1989" s="30">
        <f t="shared" ca="1" si="1227"/>
        <v>0.69625972674802639</v>
      </c>
      <c r="AT1989" s="30">
        <f>IF(Riskregister!$E$13="",0,COUNTIF(BN$4:BN$53,"&lt;"&amp;AR1989)*IF(AS1989&lt;0.5,Riskregister!$K$13+(Riskregister!$L$13-Riskregister!$K$13)*SQRT(AS1989/2),Riskregister!$L$13-(Riskregister!$L$13-Riskregister!$K$13)*SQRT((1-AS1989)/2)))</f>
        <v>0</v>
      </c>
      <c r="AU1989" s="30">
        <f t="shared" ca="1" si="1228"/>
        <v>0.81937339819178434</v>
      </c>
      <c r="AV1989" s="30">
        <f t="shared" ca="1" si="1228"/>
        <v>0.45736723733170337</v>
      </c>
      <c r="AW1989" s="30">
        <f>IF(Riskregister!$E$14="",0,COUNTIF(BO$4:BO$53,"&lt;"&amp;AU1989)*IF(AV1989&lt;0.5,Riskregister!$K$14+(Riskregister!$L$14-Riskregister!$K$14)*SQRT(AV1989/2),Riskregister!$L$14-(Riskregister!$L$14-Riskregister!$K$14)*SQRT((1-AV1989)/2)))</f>
        <v>0</v>
      </c>
      <c r="AX1989" s="30">
        <f t="shared" ca="1" si="1229"/>
        <v>3.3129426888734548E-2</v>
      </c>
      <c r="AY1989" s="30">
        <f t="shared" ca="1" si="1229"/>
        <v>0.30984955444715923</v>
      </c>
      <c r="AZ1989" s="30">
        <f>IF(Riskregister!$E$15="",0,COUNTIF(BP$4:BP$53,"&lt;"&amp;AX1989)*IF(AY1989&lt;0.5,Riskregister!$K$15+(Riskregister!$L$15-Riskregister!$K$15)*SQRT(AY1989/2),Riskregister!$L$15-(Riskregister!$L$15-Riskregister!$K$15)*SQRT((1-AY1989)/2)))</f>
        <v>0</v>
      </c>
      <c r="BA1989" s="30">
        <f t="shared" ca="1" si="1230"/>
        <v>0.52125460003911095</v>
      </c>
      <c r="BB1989" s="30">
        <f t="shared" ca="1" si="1230"/>
        <v>0.43529917213457592</v>
      </c>
      <c r="BC1989" s="30">
        <f>IF(Riskregister!$E$16="",0,COUNTIF(BQ$4:BQ$53,"&lt;"&amp;BA1989)*IF(BB1989&lt;0.5,Riskregister!$K$16+(Riskregister!$L$16-Riskregister!$K$16)*SQRT(BB1989/2),Riskregister!$L$16-(Riskregister!$L$16-Riskregister!$K$16)*SQRT((1-BB1989)/2)))</f>
        <v>0</v>
      </c>
      <c r="BD1989" s="30">
        <f t="shared" ca="1" si="1231"/>
        <v>14560025.548945878</v>
      </c>
    </row>
    <row r="1990" spans="20:56" x14ac:dyDescent="0.35">
      <c r="T1990" s="30">
        <f t="shared" ca="1" si="1219"/>
        <v>0.6139041458286556</v>
      </c>
      <c r="U1990" s="30">
        <f t="shared" ca="1" si="1219"/>
        <v>0.51269714618303364</v>
      </c>
      <c r="V1990" s="30">
        <f ca="1">IF(Riskregister!$E$5="",0,COUNTIF(BF$4:BF$53,"&lt;"&amp;T1990)*IF(U1990&lt;0.5,Riskregister!$K$5+(Riskregister!$L$5-Riskregister!$K$5)*SQRT(U1990/2),Riskregister!$L$5-(Riskregister!$L$5-Riskregister!$K$5)*SQRT((1-U1990)/2)))</f>
        <v>1511500.9154852857</v>
      </c>
      <c r="W1990" s="30">
        <f t="shared" ca="1" si="1220"/>
        <v>0.16295957642970349</v>
      </c>
      <c r="X1990" s="30">
        <f t="shared" ca="1" si="1220"/>
        <v>3.8721706215097629E-2</v>
      </c>
      <c r="Y1990" s="30">
        <f ca="1">IF(Riskregister!$E$6="",0,COUNTIF(BG$4:BG$53,"&lt;"&amp;W1990)*IF(X1990&lt;0.5,Riskregister!$K$6+(Riskregister!$L$6-Riskregister!$K$6)*SQRT(X1990/2),Riskregister!$L$6-(Riskregister!$L$6-Riskregister!$K$6)*SQRT((1-X1990)/2)))</f>
        <v>450457.90877602203</v>
      </c>
      <c r="Z1990" s="30">
        <f t="shared" ca="1" si="1221"/>
        <v>0.86464419746503873</v>
      </c>
      <c r="AA1990" s="30">
        <f t="shared" ca="1" si="1221"/>
        <v>0.73577529751823334</v>
      </c>
      <c r="AB1990" s="30">
        <f ca="1">IF(Riskregister!$E$7="",0,COUNTIF(BH$4:BH$53,"&lt;"&amp;Z1990)*IF(AA1990&lt;0.5,Riskregister!$K$7+(Riskregister!$L$7-Riskregister!$K$7)*SQRT(AA1990/2),Riskregister!$L$7-(Riskregister!$L$7-Riskregister!$K$7)*SQRT((1-AA1990)/2)))</f>
        <v>2455061.2220788114</v>
      </c>
      <c r="AC1990" s="30">
        <f t="shared" ca="1" si="1222"/>
        <v>0.65946435778790735</v>
      </c>
      <c r="AD1990" s="30">
        <f t="shared" ca="1" si="1222"/>
        <v>3.5410344288750673E-2</v>
      </c>
      <c r="AE1990" s="30">
        <f ca="1">IF(Riskregister!$E$8="",0,COUNTIF(BI$4:BI$53,"&lt;"&amp;AC1990)*IF(AD1990&lt;0.5,Riskregister!$K$8+(Riskregister!$L$8-Riskregister!$K$8)*SQRT(AD1990/2),Riskregister!$L$8-(Riskregister!$L$8-Riskregister!$K$8)*SQRT((1-AD1990)/2)))</f>
        <v>2776157.0494026509</v>
      </c>
      <c r="AF1990" s="30">
        <f t="shared" ca="1" si="1223"/>
        <v>0.71138029286879101</v>
      </c>
      <c r="AG1990" s="30">
        <f t="shared" ca="1" si="1223"/>
        <v>0.81001040810920033</v>
      </c>
      <c r="AH1990" s="30">
        <f>IF(Riskregister!$E$9="",0,COUNTIF(BJ$4:BJ$53,"&lt;"&amp;AF1990)*IF(AG1990&lt;0.5,Riskregister!$K$9+(Riskregister!$L$9-Riskregister!$K$9)*SQRT(AG1990/2),Riskregister!$L$9-(Riskregister!$L$9-Riskregister!$K$9)*SQRT((1-AG1990)/2)))</f>
        <v>0</v>
      </c>
      <c r="AI1990" s="30">
        <f t="shared" ca="1" si="1224"/>
        <v>0.68019801533559854</v>
      </c>
      <c r="AJ1990" s="30">
        <f t="shared" ca="1" si="1224"/>
        <v>0.86834155534259261</v>
      </c>
      <c r="AK1990" s="30">
        <f>IF(Riskregister!$E$10="",0,COUNTIF(BK$4:BK$53,"&lt;"&amp;AI1990)*IF(AJ1990&lt;0.5,Riskregister!$K$10+(Riskregister!$L$10-Riskregister!$K$10)*SQRT(AJ1990/2),Riskregister!$L$10-(Riskregister!$L$10-Riskregister!$K$10)*SQRT((1-AJ1990)/2)))</f>
        <v>0</v>
      </c>
      <c r="AL1990" s="30">
        <f t="shared" ca="1" si="1225"/>
        <v>0.79006374563640513</v>
      </c>
      <c r="AM1990" s="30">
        <f t="shared" ca="1" si="1225"/>
        <v>0.52098507776514824</v>
      </c>
      <c r="AN1990" s="30">
        <f>IF(Riskregister!$E$11="",0,COUNTIF(BL$4:BL$53,"&lt;"&amp;AL1990)*IF(AM1990&lt;0.5,Riskregister!$K$11+(Riskregister!$L$11-Riskregister!$K$11)*SQRT(AM1990/2),Riskregister!$L$11-(Riskregister!$L$11-Riskregister!$K$11)*SQRT((1-AM1990)/2)))</f>
        <v>0</v>
      </c>
      <c r="AO1990" s="30">
        <f t="shared" ca="1" si="1226"/>
        <v>0.71369736681729146</v>
      </c>
      <c r="AP1990" s="30">
        <f t="shared" ca="1" si="1226"/>
        <v>0.24126168480281829</v>
      </c>
      <c r="AQ1990" s="30">
        <f>IF(Riskregister!$E$12="",0,COUNTIF(BM$4:BM$53,"&lt;"&amp;AO1990)*IF(AP1990&lt;0.5,Riskregister!$K$12+(Riskregister!$L$12-Riskregister!$K$12)*SQRT(AP1990/2),Riskregister!$L$12-(Riskregister!$L$12-Riskregister!$K$12)*SQRT((1-AP1990)/2)))</f>
        <v>0</v>
      </c>
      <c r="AR1990" s="30">
        <f t="shared" ca="1" si="1227"/>
        <v>0.31850374185408481</v>
      </c>
      <c r="AS1990" s="30">
        <f t="shared" ca="1" si="1227"/>
        <v>0.87340896097858545</v>
      </c>
      <c r="AT1990" s="30">
        <f>IF(Riskregister!$E$13="",0,COUNTIF(BN$4:BN$53,"&lt;"&amp;AR1990)*IF(AS1990&lt;0.5,Riskregister!$K$13+(Riskregister!$L$13-Riskregister!$K$13)*SQRT(AS1990/2),Riskregister!$L$13-(Riskregister!$L$13-Riskregister!$K$13)*SQRT((1-AS1990)/2)))</f>
        <v>0</v>
      </c>
      <c r="AU1990" s="30">
        <f t="shared" ca="1" si="1228"/>
        <v>0.28504941916555171</v>
      </c>
      <c r="AV1990" s="30">
        <f t="shared" ca="1" si="1228"/>
        <v>0.65624196358718567</v>
      </c>
      <c r="AW1990" s="30">
        <f>IF(Riskregister!$E$14="",0,COUNTIF(BO$4:BO$53,"&lt;"&amp;AU1990)*IF(AV1990&lt;0.5,Riskregister!$K$14+(Riskregister!$L$14-Riskregister!$K$14)*SQRT(AV1990/2),Riskregister!$L$14-(Riskregister!$L$14-Riskregister!$K$14)*SQRT((1-AV1990)/2)))</f>
        <v>0</v>
      </c>
      <c r="AX1990" s="30">
        <f t="shared" ca="1" si="1229"/>
        <v>0.61996671323105912</v>
      </c>
      <c r="AY1990" s="30">
        <f t="shared" ca="1" si="1229"/>
        <v>0.32031163063157175</v>
      </c>
      <c r="AZ1990" s="30">
        <f>IF(Riskregister!$E$15="",0,COUNTIF(BP$4:BP$53,"&lt;"&amp;AX1990)*IF(AY1990&lt;0.5,Riskregister!$K$15+(Riskregister!$L$15-Riskregister!$K$15)*SQRT(AY1990/2),Riskregister!$L$15-(Riskregister!$L$15-Riskregister!$K$15)*SQRT((1-AY1990)/2)))</f>
        <v>0</v>
      </c>
      <c r="BA1990" s="30">
        <f t="shared" ca="1" si="1230"/>
        <v>0.10157396000268837</v>
      </c>
      <c r="BB1990" s="30">
        <f t="shared" ca="1" si="1230"/>
        <v>0.91971195384844573</v>
      </c>
      <c r="BC1990" s="30">
        <f>IF(Riskregister!$E$16="",0,COUNTIF(BQ$4:BQ$53,"&lt;"&amp;BA1990)*IF(BB1990&lt;0.5,Riskregister!$K$16+(Riskregister!$L$16-Riskregister!$K$16)*SQRT(BB1990/2),Riskregister!$L$16-(Riskregister!$L$16-Riskregister!$K$16)*SQRT((1-BB1990)/2)))</f>
        <v>0</v>
      </c>
      <c r="BD1990" s="30">
        <f t="shared" ca="1" si="1231"/>
        <v>7193177.0957427695</v>
      </c>
    </row>
    <row r="1991" spans="20:56" x14ac:dyDescent="0.35">
      <c r="T1991" s="30">
        <f t="shared" ca="1" si="1219"/>
        <v>0.74338702598609829</v>
      </c>
      <c r="U1991" s="30">
        <f t="shared" ca="1" si="1219"/>
        <v>0.99175817387361187</v>
      </c>
      <c r="V1991" s="30">
        <f ca="1">IF(Riskregister!$E$5="",0,COUNTIF(BF$4:BF$53,"&lt;"&amp;T1991)*IF(U1991&lt;0.5,Riskregister!$K$5+(Riskregister!$L$5-Riskregister!$K$5)*SQRT(U1991/2),Riskregister!$L$5-(Riskregister!$L$5-Riskregister!$K$5)*SQRT((1-U1991)/2)))</f>
        <v>2855562.7389403274</v>
      </c>
      <c r="W1991" s="30">
        <f t="shared" ca="1" si="1220"/>
        <v>0.94942433704076123</v>
      </c>
      <c r="X1991" s="30">
        <f t="shared" ca="1" si="1220"/>
        <v>0.45707525366337487</v>
      </c>
      <c r="Y1991" s="30">
        <f ca="1">IF(Riskregister!$E$6="",0,COUNTIF(BG$4:BG$53,"&lt;"&amp;W1991)*IF(X1991&lt;0.5,Riskregister!$K$6+(Riskregister!$L$6-Riskregister!$K$6)*SQRT(X1991/2),Riskregister!$L$6-(Riskregister!$L$6-Riskregister!$K$6)*SQRT((1-X1991)/2)))</f>
        <v>4242003.8603921812</v>
      </c>
      <c r="Z1991" s="30">
        <f t="shared" ca="1" si="1221"/>
        <v>0.94499324376249527</v>
      </c>
      <c r="AA1991" s="30">
        <f t="shared" ca="1" si="1221"/>
        <v>0.27831171588526593</v>
      </c>
      <c r="AB1991" s="30">
        <f ca="1">IF(Riskregister!$E$7="",0,COUNTIF(BH$4:BH$53,"&lt;"&amp;Z1991)*IF(AA1991&lt;0.5,Riskregister!$K$7+(Riskregister!$L$7-Riskregister!$K$7)*SQRT(AA1991/2),Riskregister!$L$7-(Riskregister!$L$7-Riskregister!$K$7)*SQRT((1-AA1991)/2)))</f>
        <v>1986188.6033368588</v>
      </c>
      <c r="AC1991" s="30">
        <f t="shared" ca="1" si="1222"/>
        <v>0.99985499926076249</v>
      </c>
      <c r="AD1991" s="30">
        <f t="shared" ca="1" si="1222"/>
        <v>0.24369140390611876</v>
      </c>
      <c r="AE1991" s="30">
        <f ca="1">IF(Riskregister!$E$8="",0,COUNTIF(BI$4:BI$53,"&lt;"&amp;AC1991)*IF(AD1991&lt;0.5,Riskregister!$K$8+(Riskregister!$L$8-Riskregister!$K$8)*SQRT(AD1991/2),Riskregister!$L$8-(Riskregister!$L$8-Riskregister!$K$8)*SQRT((1-AD1991)/2)))</f>
        <v>21346610.714849282</v>
      </c>
      <c r="AF1991" s="30">
        <f t="shared" ca="1" si="1223"/>
        <v>0.6387662141897108</v>
      </c>
      <c r="AG1991" s="30">
        <f t="shared" ca="1" si="1223"/>
        <v>0.77865377184599172</v>
      </c>
      <c r="AH1991" s="30">
        <f>IF(Riskregister!$E$9="",0,COUNTIF(BJ$4:BJ$53,"&lt;"&amp;AF1991)*IF(AG1991&lt;0.5,Riskregister!$K$9+(Riskregister!$L$9-Riskregister!$K$9)*SQRT(AG1991/2),Riskregister!$L$9-(Riskregister!$L$9-Riskregister!$K$9)*SQRT((1-AG1991)/2)))</f>
        <v>0</v>
      </c>
      <c r="AI1991" s="30">
        <f t="shared" ca="1" si="1224"/>
        <v>0.82930294025044915</v>
      </c>
      <c r="AJ1991" s="30">
        <f t="shared" ca="1" si="1224"/>
        <v>0.32051537232775407</v>
      </c>
      <c r="AK1991" s="30">
        <f>IF(Riskregister!$E$10="",0,COUNTIF(BK$4:BK$53,"&lt;"&amp;AI1991)*IF(AJ1991&lt;0.5,Riskregister!$K$10+(Riskregister!$L$10-Riskregister!$K$10)*SQRT(AJ1991/2),Riskregister!$L$10-(Riskregister!$L$10-Riskregister!$K$10)*SQRT((1-AJ1991)/2)))</f>
        <v>0</v>
      </c>
      <c r="AL1991" s="30">
        <f t="shared" ca="1" si="1225"/>
        <v>0.36514097267869305</v>
      </c>
      <c r="AM1991" s="30">
        <f t="shared" ca="1" si="1225"/>
        <v>0.60105486994382951</v>
      </c>
      <c r="AN1991" s="30">
        <f>IF(Riskregister!$E$11="",0,COUNTIF(BL$4:BL$53,"&lt;"&amp;AL1991)*IF(AM1991&lt;0.5,Riskregister!$K$11+(Riskregister!$L$11-Riskregister!$K$11)*SQRT(AM1991/2),Riskregister!$L$11-(Riskregister!$L$11-Riskregister!$K$11)*SQRT((1-AM1991)/2)))</f>
        <v>0</v>
      </c>
      <c r="AO1991" s="30">
        <f t="shared" ca="1" si="1226"/>
        <v>0.24379632162238252</v>
      </c>
      <c r="AP1991" s="30">
        <f t="shared" ca="1" si="1226"/>
        <v>0.27244290072856381</v>
      </c>
      <c r="AQ1991" s="30">
        <f>IF(Riskregister!$E$12="",0,COUNTIF(BM$4:BM$53,"&lt;"&amp;AO1991)*IF(AP1991&lt;0.5,Riskregister!$K$12+(Riskregister!$L$12-Riskregister!$K$12)*SQRT(AP1991/2),Riskregister!$L$12-(Riskregister!$L$12-Riskregister!$K$12)*SQRT((1-AP1991)/2)))</f>
        <v>0</v>
      </c>
      <c r="AR1991" s="30">
        <f t="shared" ca="1" si="1227"/>
        <v>0.67572700866748348</v>
      </c>
      <c r="AS1991" s="30">
        <f t="shared" ca="1" si="1227"/>
        <v>0.29440681637754418</v>
      </c>
      <c r="AT1991" s="30">
        <f>IF(Riskregister!$E$13="",0,COUNTIF(BN$4:BN$53,"&lt;"&amp;AR1991)*IF(AS1991&lt;0.5,Riskregister!$K$13+(Riskregister!$L$13-Riskregister!$K$13)*SQRT(AS1991/2),Riskregister!$L$13-(Riskregister!$L$13-Riskregister!$K$13)*SQRT((1-AS1991)/2)))</f>
        <v>0</v>
      </c>
      <c r="AU1991" s="30">
        <f t="shared" ca="1" si="1228"/>
        <v>0.53222326321899505</v>
      </c>
      <c r="AV1991" s="30">
        <f t="shared" ca="1" si="1228"/>
        <v>0.55662192674750022</v>
      </c>
      <c r="AW1991" s="30">
        <f>IF(Riskregister!$E$14="",0,COUNTIF(BO$4:BO$53,"&lt;"&amp;AU1991)*IF(AV1991&lt;0.5,Riskregister!$K$14+(Riskregister!$L$14-Riskregister!$K$14)*SQRT(AV1991/2),Riskregister!$L$14-(Riskregister!$L$14-Riskregister!$K$14)*SQRT((1-AV1991)/2)))</f>
        <v>0</v>
      </c>
      <c r="AX1991" s="30">
        <f t="shared" ca="1" si="1229"/>
        <v>0.19591398141343175</v>
      </c>
      <c r="AY1991" s="30">
        <f t="shared" ca="1" si="1229"/>
        <v>0.24475698133906054</v>
      </c>
      <c r="AZ1991" s="30">
        <f>IF(Riskregister!$E$15="",0,COUNTIF(BP$4:BP$53,"&lt;"&amp;AX1991)*IF(AY1991&lt;0.5,Riskregister!$K$15+(Riskregister!$L$15-Riskregister!$K$15)*SQRT(AY1991/2),Riskregister!$L$15-(Riskregister!$L$15-Riskregister!$K$15)*SQRT((1-AY1991)/2)))</f>
        <v>0</v>
      </c>
      <c r="BA1991" s="30">
        <f t="shared" ca="1" si="1230"/>
        <v>2.474199197774507E-2</v>
      </c>
      <c r="BB1991" s="30">
        <f t="shared" ca="1" si="1230"/>
        <v>0.3007787647436192</v>
      </c>
      <c r="BC1991" s="30">
        <f>IF(Riskregister!$E$16="",0,COUNTIF(BQ$4:BQ$53,"&lt;"&amp;BA1991)*IF(BB1991&lt;0.5,Riskregister!$K$16+(Riskregister!$L$16-Riskregister!$K$16)*SQRT(BB1991/2),Riskregister!$L$16-(Riskregister!$L$16-Riskregister!$K$16)*SQRT((1-BB1991)/2)))</f>
        <v>0</v>
      </c>
      <c r="BD1991" s="30">
        <f t="shared" ca="1" si="1231"/>
        <v>30430365.917518649</v>
      </c>
    </row>
    <row r="1992" spans="20:56" x14ac:dyDescent="0.35">
      <c r="T1992" s="30">
        <f t="shared" ca="1" si="1219"/>
        <v>0.52605560334869306</v>
      </c>
      <c r="U1992" s="30">
        <f t="shared" ca="1" si="1219"/>
        <v>0.97148784188068948</v>
      </c>
      <c r="V1992" s="30">
        <f ca="1">IF(Riskregister!$E$5="",0,COUNTIF(BF$4:BF$53,"&lt;"&amp;T1992)*IF(U1992&lt;0.5,Riskregister!$K$5+(Riskregister!$L$5-Riskregister!$K$5)*SQRT(U1992/2),Riskregister!$L$5-(Riskregister!$L$5-Riskregister!$K$5)*SQRT((1-U1992)/2)))</f>
        <v>2185082.1176512223</v>
      </c>
      <c r="W1992" s="30">
        <f t="shared" ca="1" si="1220"/>
        <v>0.37529250946592574</v>
      </c>
      <c r="X1992" s="30">
        <f t="shared" ca="1" si="1220"/>
        <v>0.42391900206449529</v>
      </c>
      <c r="Y1992" s="30">
        <f ca="1">IF(Riskregister!$E$6="",0,COUNTIF(BG$4:BG$53,"&lt;"&amp;W1992)*IF(X1992&lt;0.5,Riskregister!$K$6+(Riskregister!$L$6-Riskregister!$K$6)*SQRT(X1992/2),Riskregister!$L$6-(Riskregister!$L$6-Riskregister!$K$6)*SQRT((1-X1992)/2)))</f>
        <v>1028703.073087389</v>
      </c>
      <c r="Z1992" s="30">
        <f t="shared" ca="1" si="1221"/>
        <v>0.38590283419325766</v>
      </c>
      <c r="AA1992" s="30">
        <f t="shared" ca="1" si="1221"/>
        <v>0.58720268264686093</v>
      </c>
      <c r="AB1992" s="30">
        <f ca="1">IF(Riskregister!$E$7="",0,COUNTIF(BH$4:BH$53,"&lt;"&amp;Z1992)*IF(AA1992&lt;0.5,Riskregister!$K$7+(Riskregister!$L$7-Riskregister!$K$7)*SQRT(AA1992/2),Riskregister!$L$7-(Riskregister!$L$7-Riskregister!$K$7)*SQRT((1-AA1992)/2)))</f>
        <v>1204955.4149627869</v>
      </c>
      <c r="AC1992" s="30">
        <f t="shared" ca="1" si="1222"/>
        <v>0.90845824064571812</v>
      </c>
      <c r="AD1992" s="30">
        <f t="shared" ca="1" si="1222"/>
        <v>0.46501600650537089</v>
      </c>
      <c r="AE1992" s="30">
        <f ca="1">IF(Riskregister!$E$8="",0,COUNTIF(BI$4:BI$53,"&lt;"&amp;AC1992)*IF(AD1992&lt;0.5,Riskregister!$K$8+(Riskregister!$L$8-Riskregister!$K$8)*SQRT(AD1992/2),Riskregister!$L$8-(Riskregister!$L$8-Riskregister!$K$8)*SQRT((1-AD1992)/2)))</f>
        <v>12831484.66866966</v>
      </c>
      <c r="AF1992" s="30">
        <f t="shared" ca="1" si="1223"/>
        <v>0.38126573462797486</v>
      </c>
      <c r="AG1992" s="30">
        <f t="shared" ca="1" si="1223"/>
        <v>7.0866297891785557E-2</v>
      </c>
      <c r="AH1992" s="30">
        <f>IF(Riskregister!$E$9="",0,COUNTIF(BJ$4:BJ$53,"&lt;"&amp;AF1992)*IF(AG1992&lt;0.5,Riskregister!$K$9+(Riskregister!$L$9-Riskregister!$K$9)*SQRT(AG1992/2),Riskregister!$L$9-(Riskregister!$L$9-Riskregister!$K$9)*SQRT((1-AG1992)/2)))</f>
        <v>0</v>
      </c>
      <c r="AI1992" s="30">
        <f t="shared" ca="1" si="1224"/>
        <v>0.11438660408591572</v>
      </c>
      <c r="AJ1992" s="30">
        <f t="shared" ca="1" si="1224"/>
        <v>0.96820240416551795</v>
      </c>
      <c r="AK1992" s="30">
        <f>IF(Riskregister!$E$10="",0,COUNTIF(BK$4:BK$53,"&lt;"&amp;AI1992)*IF(AJ1992&lt;0.5,Riskregister!$K$10+(Riskregister!$L$10-Riskregister!$K$10)*SQRT(AJ1992/2),Riskregister!$L$10-(Riskregister!$L$10-Riskregister!$K$10)*SQRT((1-AJ1992)/2)))</f>
        <v>0</v>
      </c>
      <c r="AL1992" s="30">
        <f t="shared" ca="1" si="1225"/>
        <v>0.99158050444126833</v>
      </c>
      <c r="AM1992" s="30">
        <f t="shared" ca="1" si="1225"/>
        <v>0.71434789698367496</v>
      </c>
      <c r="AN1992" s="30">
        <f>IF(Riskregister!$E$11="",0,COUNTIF(BL$4:BL$53,"&lt;"&amp;AL1992)*IF(AM1992&lt;0.5,Riskregister!$K$11+(Riskregister!$L$11-Riskregister!$K$11)*SQRT(AM1992/2),Riskregister!$L$11-(Riskregister!$L$11-Riskregister!$K$11)*SQRT((1-AM1992)/2)))</f>
        <v>0</v>
      </c>
      <c r="AO1992" s="30">
        <f t="shared" ca="1" si="1226"/>
        <v>0.1189012186686248</v>
      </c>
      <c r="AP1992" s="30">
        <f t="shared" ca="1" si="1226"/>
        <v>0.62292615874661461</v>
      </c>
      <c r="AQ1992" s="30">
        <f>IF(Riskregister!$E$12="",0,COUNTIF(BM$4:BM$53,"&lt;"&amp;AO1992)*IF(AP1992&lt;0.5,Riskregister!$K$12+(Riskregister!$L$12-Riskregister!$K$12)*SQRT(AP1992/2),Riskregister!$L$12-(Riskregister!$L$12-Riskregister!$K$12)*SQRT((1-AP1992)/2)))</f>
        <v>0</v>
      </c>
      <c r="AR1992" s="30">
        <f t="shared" ca="1" si="1227"/>
        <v>0.34144773454497079</v>
      </c>
      <c r="AS1992" s="30">
        <f t="shared" ca="1" si="1227"/>
        <v>0.17794264448285457</v>
      </c>
      <c r="AT1992" s="30">
        <f>IF(Riskregister!$E$13="",0,COUNTIF(BN$4:BN$53,"&lt;"&amp;AR1992)*IF(AS1992&lt;0.5,Riskregister!$K$13+(Riskregister!$L$13-Riskregister!$K$13)*SQRT(AS1992/2),Riskregister!$L$13-(Riskregister!$L$13-Riskregister!$K$13)*SQRT((1-AS1992)/2)))</f>
        <v>0</v>
      </c>
      <c r="AU1992" s="30">
        <f t="shared" ca="1" si="1228"/>
        <v>0.80411645231939433</v>
      </c>
      <c r="AV1992" s="30">
        <f t="shared" ca="1" si="1228"/>
        <v>0.64573094382197727</v>
      </c>
      <c r="AW1992" s="30">
        <f>IF(Riskregister!$E$14="",0,COUNTIF(BO$4:BO$53,"&lt;"&amp;AU1992)*IF(AV1992&lt;0.5,Riskregister!$K$14+(Riskregister!$L$14-Riskregister!$K$14)*SQRT(AV1992/2),Riskregister!$L$14-(Riskregister!$L$14-Riskregister!$K$14)*SQRT((1-AV1992)/2)))</f>
        <v>0</v>
      </c>
      <c r="AX1992" s="30">
        <f t="shared" ca="1" si="1229"/>
        <v>0.14513546500508356</v>
      </c>
      <c r="AY1992" s="30">
        <f t="shared" ca="1" si="1229"/>
        <v>2.5711816577349E-2</v>
      </c>
      <c r="AZ1992" s="30">
        <f>IF(Riskregister!$E$15="",0,COUNTIF(BP$4:BP$53,"&lt;"&amp;AX1992)*IF(AY1992&lt;0.5,Riskregister!$K$15+(Riskregister!$L$15-Riskregister!$K$15)*SQRT(AY1992/2),Riskregister!$L$15-(Riskregister!$L$15-Riskregister!$K$15)*SQRT((1-AY1992)/2)))</f>
        <v>0</v>
      </c>
      <c r="BA1992" s="30">
        <f t="shared" ca="1" si="1230"/>
        <v>0.64062119623689129</v>
      </c>
      <c r="BB1992" s="30">
        <f t="shared" ca="1" si="1230"/>
        <v>0.18858920680062941</v>
      </c>
      <c r="BC1992" s="30">
        <f>IF(Riskregister!$E$16="",0,COUNTIF(BQ$4:BQ$53,"&lt;"&amp;BA1992)*IF(BB1992&lt;0.5,Riskregister!$K$16+(Riskregister!$L$16-Riskregister!$K$16)*SQRT(BB1992/2),Riskregister!$L$16-(Riskregister!$L$16-Riskregister!$K$16)*SQRT((1-BB1992)/2)))</f>
        <v>0</v>
      </c>
      <c r="BD1992" s="30">
        <f t="shared" ca="1" si="1231"/>
        <v>17250225.274371058</v>
      </c>
    </row>
    <row r="1993" spans="20:56" x14ac:dyDescent="0.35">
      <c r="T1993" s="30">
        <f t="shared" ca="1" si="1219"/>
        <v>0.2619230778318753</v>
      </c>
      <c r="U1993" s="30">
        <f t="shared" ca="1" si="1219"/>
        <v>0.51431206801265394</v>
      </c>
      <c r="V1993" s="30">
        <f ca="1">IF(Riskregister!$E$5="",0,COUNTIF(BF$4:BF$53,"&lt;"&amp;T1993)*IF(U1993&lt;0.5,Riskregister!$K$5+(Riskregister!$L$5-Riskregister!$K$5)*SQRT(U1993/2),Riskregister!$L$5-(Riskregister!$L$5-Riskregister!$K$5)*SQRT((1-U1993)/2)))</f>
        <v>756487.19020204712</v>
      </c>
      <c r="W1993" s="30">
        <f t="shared" ca="1" si="1220"/>
        <v>8.1735746959700095E-2</v>
      </c>
      <c r="X1993" s="30">
        <f t="shared" ca="1" si="1220"/>
        <v>0.75622327781287102</v>
      </c>
      <c r="Y1993" s="30">
        <f ca="1">IF(Riskregister!$E$6="",0,COUNTIF(BG$4:BG$53,"&lt;"&amp;W1993)*IF(X1993&lt;0.5,Riskregister!$K$6+(Riskregister!$L$6-Riskregister!$K$6)*SQRT(X1993/2),Riskregister!$L$6-(Riskregister!$L$6-Riskregister!$K$6)*SQRT((1-X1993)/2)))</f>
        <v>0</v>
      </c>
      <c r="Z1993" s="30">
        <f t="shared" ca="1" si="1221"/>
        <v>0.10635443919417475</v>
      </c>
      <c r="AA1993" s="30">
        <f t="shared" ca="1" si="1221"/>
        <v>0.46625050583301852</v>
      </c>
      <c r="AB1993" s="30">
        <f ca="1">IF(Riskregister!$E$7="",0,COUNTIF(BH$4:BH$53,"&lt;"&amp;Z1993)*IF(AA1993&lt;0.5,Riskregister!$K$7+(Riskregister!$L$7-Riskregister!$K$7)*SQRT(AA1993/2),Riskregister!$L$7-(Riskregister!$L$7-Riskregister!$K$7)*SQRT((1-AA1993)/2)))</f>
        <v>656971.98279633909</v>
      </c>
      <c r="AC1993" s="30">
        <f t="shared" ca="1" si="1222"/>
        <v>0.94089519444681036</v>
      </c>
      <c r="AD1993" s="30">
        <f t="shared" ca="1" si="1222"/>
        <v>0.22772201922231772</v>
      </c>
      <c r="AE1993" s="30">
        <f ca="1">IF(Riskregister!$E$8="",0,COUNTIF(BI$4:BI$53,"&lt;"&amp;AC1993)*IF(AD1993&lt;0.5,Riskregister!$K$8+(Riskregister!$L$8-Riskregister!$K$8)*SQRT(AD1993/2),Riskregister!$L$8-(Riskregister!$L$8-Riskregister!$K$8)*SQRT((1-AD1993)/2)))</f>
        <v>11315609.769383041</v>
      </c>
      <c r="AF1993" s="30">
        <f t="shared" ca="1" si="1223"/>
        <v>0.43750346949242847</v>
      </c>
      <c r="AG1993" s="30">
        <f t="shared" ca="1" si="1223"/>
        <v>0.96185698413199672</v>
      </c>
      <c r="AH1993" s="30">
        <f>IF(Riskregister!$E$9="",0,COUNTIF(BJ$4:BJ$53,"&lt;"&amp;AF1993)*IF(AG1993&lt;0.5,Riskregister!$K$9+(Riskregister!$L$9-Riskregister!$K$9)*SQRT(AG1993/2),Riskregister!$L$9-(Riskregister!$L$9-Riskregister!$K$9)*SQRT((1-AG1993)/2)))</f>
        <v>0</v>
      </c>
      <c r="AI1993" s="30">
        <f t="shared" ca="1" si="1224"/>
        <v>0.66114778773754324</v>
      </c>
      <c r="AJ1993" s="30">
        <f t="shared" ca="1" si="1224"/>
        <v>0.97242056265588239</v>
      </c>
      <c r="AK1993" s="30">
        <f>IF(Riskregister!$E$10="",0,COUNTIF(BK$4:BK$53,"&lt;"&amp;AI1993)*IF(AJ1993&lt;0.5,Riskregister!$K$10+(Riskregister!$L$10-Riskregister!$K$10)*SQRT(AJ1993/2),Riskregister!$L$10-(Riskregister!$L$10-Riskregister!$K$10)*SQRT((1-AJ1993)/2)))</f>
        <v>0</v>
      </c>
      <c r="AL1993" s="30">
        <f t="shared" ca="1" si="1225"/>
        <v>0.26478692915725188</v>
      </c>
      <c r="AM1993" s="30">
        <f t="shared" ca="1" si="1225"/>
        <v>0.82057061184787716</v>
      </c>
      <c r="AN1993" s="30">
        <f>IF(Riskregister!$E$11="",0,COUNTIF(BL$4:BL$53,"&lt;"&amp;AL1993)*IF(AM1993&lt;0.5,Riskregister!$K$11+(Riskregister!$L$11-Riskregister!$K$11)*SQRT(AM1993/2),Riskregister!$L$11-(Riskregister!$L$11-Riskregister!$K$11)*SQRT((1-AM1993)/2)))</f>
        <v>0</v>
      </c>
      <c r="AO1993" s="30">
        <f t="shared" ca="1" si="1226"/>
        <v>0.4136615378247539</v>
      </c>
      <c r="AP1993" s="30">
        <f t="shared" ca="1" si="1226"/>
        <v>0.26082983126272963</v>
      </c>
      <c r="AQ1993" s="30">
        <f>IF(Riskregister!$E$12="",0,COUNTIF(BM$4:BM$53,"&lt;"&amp;AO1993)*IF(AP1993&lt;0.5,Riskregister!$K$12+(Riskregister!$L$12-Riskregister!$K$12)*SQRT(AP1993/2),Riskregister!$L$12-(Riskregister!$L$12-Riskregister!$K$12)*SQRT((1-AP1993)/2)))</f>
        <v>0</v>
      </c>
      <c r="AR1993" s="30">
        <f t="shared" ca="1" si="1227"/>
        <v>1.6564421391415229E-2</v>
      </c>
      <c r="AS1993" s="30">
        <f t="shared" ca="1" si="1227"/>
        <v>0.62830014739592899</v>
      </c>
      <c r="AT1993" s="30">
        <f>IF(Riskregister!$E$13="",0,COUNTIF(BN$4:BN$53,"&lt;"&amp;AR1993)*IF(AS1993&lt;0.5,Riskregister!$K$13+(Riskregister!$L$13-Riskregister!$K$13)*SQRT(AS1993/2),Riskregister!$L$13-(Riskregister!$L$13-Riskregister!$K$13)*SQRT((1-AS1993)/2)))</f>
        <v>0</v>
      </c>
      <c r="AU1993" s="30">
        <f t="shared" ca="1" si="1228"/>
        <v>0.98512603296310808</v>
      </c>
      <c r="AV1993" s="30">
        <f t="shared" ca="1" si="1228"/>
        <v>0.18153852423932226</v>
      </c>
      <c r="AW1993" s="30">
        <f>IF(Riskregister!$E$14="",0,COUNTIF(BO$4:BO$53,"&lt;"&amp;AU1993)*IF(AV1993&lt;0.5,Riskregister!$K$14+(Riskregister!$L$14-Riskregister!$K$14)*SQRT(AV1993/2),Riskregister!$L$14-(Riskregister!$L$14-Riskregister!$K$14)*SQRT((1-AV1993)/2)))</f>
        <v>0</v>
      </c>
      <c r="AX1993" s="30">
        <f t="shared" ca="1" si="1229"/>
        <v>1.0723767559288611E-2</v>
      </c>
      <c r="AY1993" s="30">
        <f t="shared" ca="1" si="1229"/>
        <v>0.21503469580232304</v>
      </c>
      <c r="AZ1993" s="30">
        <f>IF(Riskregister!$E$15="",0,COUNTIF(BP$4:BP$53,"&lt;"&amp;AX1993)*IF(AY1993&lt;0.5,Riskregister!$K$15+(Riskregister!$L$15-Riskregister!$K$15)*SQRT(AY1993/2),Riskregister!$L$15-(Riskregister!$L$15-Riskregister!$K$15)*SQRT((1-AY1993)/2)))</f>
        <v>0</v>
      </c>
      <c r="BA1993" s="30">
        <f t="shared" ca="1" si="1230"/>
        <v>0.61251864773240261</v>
      </c>
      <c r="BB1993" s="30">
        <f t="shared" ca="1" si="1230"/>
        <v>0.63820663434707392</v>
      </c>
      <c r="BC1993" s="30">
        <f>IF(Riskregister!$E$16="",0,COUNTIF(BQ$4:BQ$53,"&lt;"&amp;BA1993)*IF(BB1993&lt;0.5,Riskregister!$K$16+(Riskregister!$L$16-Riskregister!$K$16)*SQRT(BB1993/2),Riskregister!$L$16-(Riskregister!$L$16-Riskregister!$K$16)*SQRT((1-BB1993)/2)))</f>
        <v>0</v>
      </c>
      <c r="BD1993" s="30">
        <f t="shared" ca="1" si="1231"/>
        <v>12729068.942381427</v>
      </c>
    </row>
    <row r="1994" spans="20:56" x14ac:dyDescent="0.35">
      <c r="T1994" s="30">
        <f t="shared" ca="1" si="1219"/>
        <v>0.63239543331022252</v>
      </c>
      <c r="U1994" s="30">
        <f t="shared" ca="1" si="1219"/>
        <v>0.37114077696854697</v>
      </c>
      <c r="V1994" s="30">
        <f ca="1">IF(Riskregister!$E$5="",0,COUNTIF(BF$4:BF$53,"&lt;"&amp;T1994)*IF(U1994&lt;0.5,Riskregister!$K$5+(Riskregister!$L$5-Riskregister!$K$5)*SQRT(U1994/2),Riskregister!$L$5-(Riskregister!$L$5-Riskregister!$K$5)*SQRT((1-U1994)/2)))</f>
        <v>1375401.869154986</v>
      </c>
      <c r="W1994" s="30">
        <f t="shared" ca="1" si="1220"/>
        <v>0.73791197483449988</v>
      </c>
      <c r="X1994" s="30">
        <f t="shared" ca="1" si="1220"/>
        <v>0.48370300891116047</v>
      </c>
      <c r="Y1994" s="30">
        <f ca="1">IF(Riskregister!$E$6="",0,COUNTIF(BG$4:BG$53,"&lt;"&amp;W1994)*IF(X1994&lt;0.5,Riskregister!$K$6+(Riskregister!$L$6-Riskregister!$K$6)*SQRT(X1994/2),Riskregister!$L$6-(Riskregister!$L$6-Riskregister!$K$6)*SQRT((1-X1994)/2)))</f>
        <v>3255633.6098800823</v>
      </c>
      <c r="Z1994" s="30">
        <f t="shared" ca="1" si="1221"/>
        <v>0.97261844024971089</v>
      </c>
      <c r="AA1994" s="30">
        <f t="shared" ca="1" si="1221"/>
        <v>0.78108499174765844</v>
      </c>
      <c r="AB1994" s="30">
        <f ca="1">IF(Riskregister!$E$7="",0,COUNTIF(BH$4:BH$53,"&lt;"&amp;Z1994)*IF(AA1994&lt;0.5,Riskregister!$K$7+(Riskregister!$L$7-Riskregister!$K$7)*SQRT(AA1994/2),Riskregister!$L$7-(Riskregister!$L$7-Riskregister!$K$7)*SQRT((1-AA1994)/2)))</f>
        <v>3410456.7754885592</v>
      </c>
      <c r="AC1994" s="30">
        <f t="shared" ca="1" si="1222"/>
        <v>3.1233497026890711E-2</v>
      </c>
      <c r="AD1994" s="30">
        <f t="shared" ca="1" si="1222"/>
        <v>0.81050195478449361</v>
      </c>
      <c r="AE1994" s="30">
        <f ca="1">IF(Riskregister!$E$8="",0,COUNTIF(BI$4:BI$53,"&lt;"&amp;AC1994)*IF(AD1994&lt;0.5,Riskregister!$K$8+(Riskregister!$L$8-Riskregister!$K$8)*SQRT(AD1994/2),Riskregister!$L$8-(Riskregister!$L$8-Riskregister!$K$8)*SQRT((1-AD1994)/2)))</f>
        <v>0</v>
      </c>
      <c r="AF1994" s="30">
        <f t="shared" ca="1" si="1223"/>
        <v>0.13670077240943523</v>
      </c>
      <c r="AG1994" s="30">
        <f t="shared" ca="1" si="1223"/>
        <v>0.46416181276266366</v>
      </c>
      <c r="AH1994" s="30">
        <f>IF(Riskregister!$E$9="",0,COUNTIF(BJ$4:BJ$53,"&lt;"&amp;AF1994)*IF(AG1994&lt;0.5,Riskregister!$K$9+(Riskregister!$L$9-Riskregister!$K$9)*SQRT(AG1994/2),Riskregister!$L$9-(Riskregister!$L$9-Riskregister!$K$9)*SQRT((1-AG1994)/2)))</f>
        <v>0</v>
      </c>
      <c r="AI1994" s="30">
        <f t="shared" ca="1" si="1224"/>
        <v>2.8825743910594337E-2</v>
      </c>
      <c r="AJ1994" s="30">
        <f t="shared" ca="1" si="1224"/>
        <v>0.10281244556484903</v>
      </c>
      <c r="AK1994" s="30">
        <f>IF(Riskregister!$E$10="",0,COUNTIF(BK$4:BK$53,"&lt;"&amp;AI1994)*IF(AJ1994&lt;0.5,Riskregister!$K$10+(Riskregister!$L$10-Riskregister!$K$10)*SQRT(AJ1994/2),Riskregister!$L$10-(Riskregister!$L$10-Riskregister!$K$10)*SQRT((1-AJ1994)/2)))</f>
        <v>0</v>
      </c>
      <c r="AL1994" s="30">
        <f t="shared" ca="1" si="1225"/>
        <v>0.65844726008396048</v>
      </c>
      <c r="AM1994" s="30">
        <f t="shared" ca="1" si="1225"/>
        <v>0.64635016802885714</v>
      </c>
      <c r="AN1994" s="30">
        <f>IF(Riskregister!$E$11="",0,COUNTIF(BL$4:BL$53,"&lt;"&amp;AL1994)*IF(AM1994&lt;0.5,Riskregister!$K$11+(Riskregister!$L$11-Riskregister!$K$11)*SQRT(AM1994/2),Riskregister!$L$11-(Riskregister!$L$11-Riskregister!$K$11)*SQRT((1-AM1994)/2)))</f>
        <v>0</v>
      </c>
      <c r="AO1994" s="30">
        <f t="shared" ca="1" si="1226"/>
        <v>0.50781163748800018</v>
      </c>
      <c r="AP1994" s="30">
        <f t="shared" ca="1" si="1226"/>
        <v>0.5514544872757029</v>
      </c>
      <c r="AQ1994" s="30">
        <f>IF(Riskregister!$E$12="",0,COUNTIF(BM$4:BM$53,"&lt;"&amp;AO1994)*IF(AP1994&lt;0.5,Riskregister!$K$12+(Riskregister!$L$12-Riskregister!$K$12)*SQRT(AP1994/2),Riskregister!$L$12-(Riskregister!$L$12-Riskregister!$K$12)*SQRT((1-AP1994)/2)))</f>
        <v>0</v>
      </c>
      <c r="AR1994" s="30">
        <f t="shared" ca="1" si="1227"/>
        <v>0.68442275650165862</v>
      </c>
      <c r="AS1994" s="30">
        <f t="shared" ca="1" si="1227"/>
        <v>0.94616733983321222</v>
      </c>
      <c r="AT1994" s="30">
        <f>IF(Riskregister!$E$13="",0,COUNTIF(BN$4:BN$53,"&lt;"&amp;AR1994)*IF(AS1994&lt;0.5,Riskregister!$K$13+(Riskregister!$L$13-Riskregister!$K$13)*SQRT(AS1994/2),Riskregister!$L$13-(Riskregister!$L$13-Riskregister!$K$13)*SQRT((1-AS1994)/2)))</f>
        <v>0</v>
      </c>
      <c r="AU1994" s="30">
        <f t="shared" ca="1" si="1228"/>
        <v>0.25927374698023209</v>
      </c>
      <c r="AV1994" s="30">
        <f t="shared" ca="1" si="1228"/>
        <v>0.46615084236396709</v>
      </c>
      <c r="AW1994" s="30">
        <f>IF(Riskregister!$E$14="",0,COUNTIF(BO$4:BO$53,"&lt;"&amp;AU1994)*IF(AV1994&lt;0.5,Riskregister!$K$14+(Riskregister!$L$14-Riskregister!$K$14)*SQRT(AV1994/2),Riskregister!$L$14-(Riskregister!$L$14-Riskregister!$K$14)*SQRT((1-AV1994)/2)))</f>
        <v>0</v>
      </c>
      <c r="AX1994" s="30">
        <f t="shared" ca="1" si="1229"/>
        <v>0.36507098539212113</v>
      </c>
      <c r="AY1994" s="30">
        <f t="shared" ca="1" si="1229"/>
        <v>0.6246425951310719</v>
      </c>
      <c r="AZ1994" s="30">
        <f>IF(Riskregister!$E$15="",0,COUNTIF(BP$4:BP$53,"&lt;"&amp;AX1994)*IF(AY1994&lt;0.5,Riskregister!$K$15+(Riskregister!$L$15-Riskregister!$K$15)*SQRT(AY1994/2),Riskregister!$L$15-(Riskregister!$L$15-Riskregister!$K$15)*SQRT((1-AY1994)/2)))</f>
        <v>0</v>
      </c>
      <c r="BA1994" s="30">
        <f t="shared" ca="1" si="1230"/>
        <v>0.34777975553689133</v>
      </c>
      <c r="BB1994" s="30">
        <f t="shared" ca="1" si="1230"/>
        <v>0.68317652178019128</v>
      </c>
      <c r="BC1994" s="30">
        <f>IF(Riskregister!$E$16="",0,COUNTIF(BQ$4:BQ$53,"&lt;"&amp;BA1994)*IF(BB1994&lt;0.5,Riskregister!$K$16+(Riskregister!$L$16-Riskregister!$K$16)*SQRT(BB1994/2),Riskregister!$L$16-(Riskregister!$L$16-Riskregister!$K$16)*SQRT((1-BB1994)/2)))</f>
        <v>0</v>
      </c>
      <c r="BD1994" s="30">
        <f t="shared" ca="1" si="1231"/>
        <v>8041492.2545236275</v>
      </c>
    </row>
    <row r="1995" spans="20:56" x14ac:dyDescent="0.35">
      <c r="T1995" s="30">
        <f t="shared" ca="1" si="1219"/>
        <v>0.14778455551271097</v>
      </c>
      <c r="U1995" s="30">
        <f t="shared" ca="1" si="1219"/>
        <v>0.40978917518564772</v>
      </c>
      <c r="V1995" s="30">
        <f ca="1">IF(Riskregister!$E$5="",0,COUNTIF(BF$4:BF$53,"&lt;"&amp;T1995)*IF(U1995&lt;0.5,Riskregister!$K$5+(Riskregister!$L$5-Riskregister!$K$5)*SQRT(U1995/2),Riskregister!$L$5-(Riskregister!$L$5-Riskregister!$K$5)*SQRT((1-U1995)/2)))</f>
        <v>707387.55006773013</v>
      </c>
      <c r="W1995" s="30">
        <f t="shared" ca="1" si="1220"/>
        <v>0.46110307306638421</v>
      </c>
      <c r="X1995" s="30">
        <f t="shared" ca="1" si="1220"/>
        <v>0.17489301326949402</v>
      </c>
      <c r="Y1995" s="30">
        <f ca="1">IF(Riskregister!$E$6="",0,COUNTIF(BG$4:BG$53,"&lt;"&amp;W1995)*IF(X1995&lt;0.5,Riskregister!$K$6+(Riskregister!$L$6-Riskregister!$K$6)*SQRT(X1995/2),Riskregister!$L$6-(Riskregister!$L$6-Riskregister!$K$6)*SQRT((1-X1995)/2)))</f>
        <v>1464568.7981461419</v>
      </c>
      <c r="Z1995" s="30">
        <f t="shared" ca="1" si="1221"/>
        <v>0.6768002482143044</v>
      </c>
      <c r="AA1995" s="30">
        <f t="shared" ca="1" si="1221"/>
        <v>0.7076597264664346</v>
      </c>
      <c r="AB1995" s="30">
        <f ca="1">IF(Riskregister!$E$7="",0,COUNTIF(BH$4:BH$53,"&lt;"&amp;Z1995)*IF(AA1995&lt;0.5,Riskregister!$K$7+(Riskregister!$L$7-Riskregister!$K$7)*SQRT(AA1995/2),Riskregister!$L$7-(Riskregister!$L$7-Riskregister!$K$7)*SQRT((1-AA1995)/2)))</f>
        <v>1863311.0196321227</v>
      </c>
      <c r="AC1995" s="30">
        <f t="shared" ca="1" si="1222"/>
        <v>0.64910267479956818</v>
      </c>
      <c r="AD1995" s="30">
        <f t="shared" ca="1" si="1222"/>
        <v>0.27510412923656247</v>
      </c>
      <c r="AE1995" s="30">
        <f ca="1">IF(Riskregister!$E$8="",0,COUNTIF(BI$4:BI$53,"&lt;"&amp;AC1995)*IF(AD1995&lt;0.5,Riskregister!$K$8+(Riskregister!$L$8-Riskregister!$K$8)*SQRT(AD1995/2),Riskregister!$L$8-(Riskregister!$L$8-Riskregister!$K$8)*SQRT((1-AD1995)/2)))</f>
        <v>6129409.7149449373</v>
      </c>
      <c r="AF1995" s="30">
        <f t="shared" ca="1" si="1223"/>
        <v>0.39794200847434613</v>
      </c>
      <c r="AG1995" s="30">
        <f t="shared" ca="1" si="1223"/>
        <v>0.95175963858203894</v>
      </c>
      <c r="AH1995" s="30">
        <f>IF(Riskregister!$E$9="",0,COUNTIF(BJ$4:BJ$53,"&lt;"&amp;AF1995)*IF(AG1995&lt;0.5,Riskregister!$K$9+(Riskregister!$L$9-Riskregister!$K$9)*SQRT(AG1995/2),Riskregister!$L$9-(Riskregister!$L$9-Riskregister!$K$9)*SQRT((1-AG1995)/2)))</f>
        <v>0</v>
      </c>
      <c r="AI1995" s="30">
        <f t="shared" ca="1" si="1224"/>
        <v>0.95941184059711282</v>
      </c>
      <c r="AJ1995" s="30">
        <f t="shared" ca="1" si="1224"/>
        <v>4.4213203978170634E-3</v>
      </c>
      <c r="AK1995" s="30">
        <f>IF(Riskregister!$E$10="",0,COUNTIF(BK$4:BK$53,"&lt;"&amp;AI1995)*IF(AJ1995&lt;0.5,Riskregister!$K$10+(Riskregister!$L$10-Riskregister!$K$10)*SQRT(AJ1995/2),Riskregister!$L$10-(Riskregister!$L$10-Riskregister!$K$10)*SQRT((1-AJ1995)/2)))</f>
        <v>0</v>
      </c>
      <c r="AL1995" s="30">
        <f t="shared" ca="1" si="1225"/>
        <v>0.7591573247179032</v>
      </c>
      <c r="AM1995" s="30">
        <f t="shared" ca="1" si="1225"/>
        <v>0.47204395376933361</v>
      </c>
      <c r="AN1995" s="30">
        <f>IF(Riskregister!$E$11="",0,COUNTIF(BL$4:BL$53,"&lt;"&amp;AL1995)*IF(AM1995&lt;0.5,Riskregister!$K$11+(Riskregister!$L$11-Riskregister!$K$11)*SQRT(AM1995/2),Riskregister!$L$11-(Riskregister!$L$11-Riskregister!$K$11)*SQRT((1-AM1995)/2)))</f>
        <v>0</v>
      </c>
      <c r="AO1995" s="30">
        <f t="shared" ca="1" si="1226"/>
        <v>0.45709335089234571</v>
      </c>
      <c r="AP1995" s="30">
        <f t="shared" ca="1" si="1226"/>
        <v>9.980513125575019E-2</v>
      </c>
      <c r="AQ1995" s="30">
        <f>IF(Riskregister!$E$12="",0,COUNTIF(BM$4:BM$53,"&lt;"&amp;AO1995)*IF(AP1995&lt;0.5,Riskregister!$K$12+(Riskregister!$L$12-Riskregister!$K$12)*SQRT(AP1995/2),Riskregister!$L$12-(Riskregister!$L$12-Riskregister!$K$12)*SQRT((1-AP1995)/2)))</f>
        <v>0</v>
      </c>
      <c r="AR1995" s="30">
        <f t="shared" ca="1" si="1227"/>
        <v>0.48834529383370118</v>
      </c>
      <c r="AS1995" s="30">
        <f t="shared" ca="1" si="1227"/>
        <v>0.64663736391098969</v>
      </c>
      <c r="AT1995" s="30">
        <f>IF(Riskregister!$E$13="",0,COUNTIF(BN$4:BN$53,"&lt;"&amp;AR1995)*IF(AS1995&lt;0.5,Riskregister!$K$13+(Riskregister!$L$13-Riskregister!$K$13)*SQRT(AS1995/2),Riskregister!$L$13-(Riskregister!$L$13-Riskregister!$K$13)*SQRT((1-AS1995)/2)))</f>
        <v>0</v>
      </c>
      <c r="AU1995" s="30">
        <f t="shared" ca="1" si="1228"/>
        <v>0.22538296349263609</v>
      </c>
      <c r="AV1995" s="30">
        <f t="shared" ca="1" si="1228"/>
        <v>0.40243789427486509</v>
      </c>
      <c r="AW1995" s="30">
        <f>IF(Riskregister!$E$14="",0,COUNTIF(BO$4:BO$53,"&lt;"&amp;AU1995)*IF(AV1995&lt;0.5,Riskregister!$K$14+(Riskregister!$L$14-Riskregister!$K$14)*SQRT(AV1995/2),Riskregister!$L$14-(Riskregister!$L$14-Riskregister!$K$14)*SQRT((1-AV1995)/2)))</f>
        <v>0</v>
      </c>
      <c r="AX1995" s="30">
        <f t="shared" ca="1" si="1229"/>
        <v>0.58329196128286898</v>
      </c>
      <c r="AY1995" s="30">
        <f t="shared" ca="1" si="1229"/>
        <v>8.824625484203652E-2</v>
      </c>
      <c r="AZ1995" s="30">
        <f>IF(Riskregister!$E$15="",0,COUNTIF(BP$4:BP$53,"&lt;"&amp;AX1995)*IF(AY1995&lt;0.5,Riskregister!$K$15+(Riskregister!$L$15-Riskregister!$K$15)*SQRT(AY1995/2),Riskregister!$L$15-(Riskregister!$L$15-Riskregister!$K$15)*SQRT((1-AY1995)/2)))</f>
        <v>0</v>
      </c>
      <c r="BA1995" s="30">
        <f t="shared" ca="1" si="1230"/>
        <v>0.85880640115794293</v>
      </c>
      <c r="BB1995" s="30">
        <f t="shared" ca="1" si="1230"/>
        <v>0.1561605560937892</v>
      </c>
      <c r="BC1995" s="30">
        <f>IF(Riskregister!$E$16="",0,COUNTIF(BQ$4:BQ$53,"&lt;"&amp;BA1995)*IF(BB1995&lt;0.5,Riskregister!$K$16+(Riskregister!$L$16-Riskregister!$K$16)*SQRT(BB1995/2),Riskregister!$L$16-(Riskregister!$L$16-Riskregister!$K$16)*SQRT((1-BB1995)/2)))</f>
        <v>0</v>
      </c>
      <c r="BD1995" s="30">
        <f t="shared" ca="1" si="1231"/>
        <v>10164677.082790932</v>
      </c>
    </row>
    <row r="1996" spans="20:56" x14ac:dyDescent="0.35">
      <c r="T1996" s="30">
        <f t="shared" ca="1" si="1219"/>
        <v>0.52368778364083657</v>
      </c>
      <c r="U1996" s="30">
        <f t="shared" ca="1" si="1219"/>
        <v>0.58347708088135275</v>
      </c>
      <c r="V1996" s="30">
        <f ca="1">IF(Riskregister!$E$5="",0,COUNTIF(BF$4:BF$53,"&lt;"&amp;T1996)*IF(U1996&lt;0.5,Riskregister!$K$5+(Riskregister!$L$5-Riskregister!$K$5)*SQRT(U1996/2),Riskregister!$L$5-(Riskregister!$L$5-Riskregister!$K$5)*SQRT((1-U1996)/2)))</f>
        <v>1578557.8967619152</v>
      </c>
      <c r="W1996" s="30">
        <f t="shared" ca="1" si="1220"/>
        <v>0.63044089366988809</v>
      </c>
      <c r="X1996" s="30">
        <f t="shared" ca="1" si="1220"/>
        <v>0.39336633130455612</v>
      </c>
      <c r="Y1996" s="30">
        <f ca="1">IF(Riskregister!$E$6="",0,COUNTIF(BG$4:BG$53,"&lt;"&amp;W1996)*IF(X1996&lt;0.5,Riskregister!$K$6+(Riskregister!$L$6-Riskregister!$K$6)*SQRT(X1996/2),Riskregister!$L$6-(Riskregister!$L$6-Riskregister!$K$6)*SQRT((1-X1996)/2)))</f>
        <v>1996563.1296173427</v>
      </c>
      <c r="Z1996" s="30">
        <f t="shared" ca="1" si="1221"/>
        <v>0.89082872536853841</v>
      </c>
      <c r="AA1996" s="30">
        <f t="shared" ca="1" si="1221"/>
        <v>0.3874359773543995</v>
      </c>
      <c r="AB1996" s="30">
        <f ca="1">IF(Riskregister!$E$7="",0,COUNTIF(BH$4:BH$53,"&lt;"&amp;Z1996)*IF(AA1996&lt;0.5,Riskregister!$K$7+(Riskregister!$L$7-Riskregister!$K$7)*SQRT(AA1996/2),Riskregister!$L$7-(Riskregister!$L$7-Riskregister!$K$7)*SQRT((1-AA1996)/2)))</f>
        <v>1836422.2815035521</v>
      </c>
      <c r="AC1996" s="30">
        <f t="shared" ca="1" si="1222"/>
        <v>0.79003849727542375</v>
      </c>
      <c r="AD1996" s="30">
        <f t="shared" ca="1" si="1222"/>
        <v>0.77704191849401849</v>
      </c>
      <c r="AE1996" s="30">
        <f ca="1">IF(Riskregister!$E$8="",0,COUNTIF(BI$4:BI$53,"&lt;"&amp;AC1996)*IF(AD1996&lt;0.5,Riskregister!$K$8+(Riskregister!$L$8-Riskregister!$K$8)*SQRT(AD1996/2),Riskregister!$L$8-(Riskregister!$L$8-Riskregister!$K$8)*SQRT((1-AD1996)/2)))</f>
        <v>13722966.292607866</v>
      </c>
      <c r="AF1996" s="30">
        <f t="shared" ca="1" si="1223"/>
        <v>0.92406692964052362</v>
      </c>
      <c r="AG1996" s="30">
        <f t="shared" ca="1" si="1223"/>
        <v>2.1998941590220311E-2</v>
      </c>
      <c r="AH1996" s="30">
        <f>IF(Riskregister!$E$9="",0,COUNTIF(BJ$4:BJ$53,"&lt;"&amp;AF1996)*IF(AG1996&lt;0.5,Riskregister!$K$9+(Riskregister!$L$9-Riskregister!$K$9)*SQRT(AG1996/2),Riskregister!$L$9-(Riskregister!$L$9-Riskregister!$K$9)*SQRT((1-AG1996)/2)))</f>
        <v>0</v>
      </c>
      <c r="AI1996" s="30">
        <f t="shared" ca="1" si="1224"/>
        <v>0.52099752574299985</v>
      </c>
      <c r="AJ1996" s="30">
        <f t="shared" ca="1" si="1224"/>
        <v>0.46588089416201461</v>
      </c>
      <c r="AK1996" s="30">
        <f>IF(Riskregister!$E$10="",0,COUNTIF(BK$4:BK$53,"&lt;"&amp;AI1996)*IF(AJ1996&lt;0.5,Riskregister!$K$10+(Riskregister!$L$10-Riskregister!$K$10)*SQRT(AJ1996/2),Riskregister!$L$10-(Riskregister!$L$10-Riskregister!$K$10)*SQRT((1-AJ1996)/2)))</f>
        <v>0</v>
      </c>
      <c r="AL1996" s="30">
        <f t="shared" ca="1" si="1225"/>
        <v>0.70314608756227048</v>
      </c>
      <c r="AM1996" s="30">
        <f t="shared" ca="1" si="1225"/>
        <v>0.65744245158966474</v>
      </c>
      <c r="AN1996" s="30">
        <f>IF(Riskregister!$E$11="",0,COUNTIF(BL$4:BL$53,"&lt;"&amp;AL1996)*IF(AM1996&lt;0.5,Riskregister!$K$11+(Riskregister!$L$11-Riskregister!$K$11)*SQRT(AM1996/2),Riskregister!$L$11-(Riskregister!$L$11-Riskregister!$K$11)*SQRT((1-AM1996)/2)))</f>
        <v>0</v>
      </c>
      <c r="AO1996" s="30">
        <f t="shared" ca="1" si="1226"/>
        <v>0.87813275177215822</v>
      </c>
      <c r="AP1996" s="30">
        <f t="shared" ca="1" si="1226"/>
        <v>0.52069932273686337</v>
      </c>
      <c r="AQ1996" s="30">
        <f>IF(Riskregister!$E$12="",0,COUNTIF(BM$4:BM$53,"&lt;"&amp;AO1996)*IF(AP1996&lt;0.5,Riskregister!$K$12+(Riskregister!$L$12-Riskregister!$K$12)*SQRT(AP1996/2),Riskregister!$L$12-(Riskregister!$L$12-Riskregister!$K$12)*SQRT((1-AP1996)/2)))</f>
        <v>0</v>
      </c>
      <c r="AR1996" s="30">
        <f t="shared" ca="1" si="1227"/>
        <v>0.79488182357680359</v>
      </c>
      <c r="AS1996" s="30">
        <f t="shared" ca="1" si="1227"/>
        <v>0.267768549093368</v>
      </c>
      <c r="AT1996" s="30">
        <f>IF(Riskregister!$E$13="",0,COUNTIF(BN$4:BN$53,"&lt;"&amp;AR1996)*IF(AS1996&lt;0.5,Riskregister!$K$13+(Riskregister!$L$13-Riskregister!$K$13)*SQRT(AS1996/2),Riskregister!$L$13-(Riskregister!$L$13-Riskregister!$K$13)*SQRT((1-AS1996)/2)))</f>
        <v>0</v>
      </c>
      <c r="AU1996" s="30">
        <f t="shared" ca="1" si="1228"/>
        <v>0.56474479738736449</v>
      </c>
      <c r="AV1996" s="30">
        <f t="shared" ca="1" si="1228"/>
        <v>9.8151563907309836E-2</v>
      </c>
      <c r="AW1996" s="30">
        <f>IF(Riskregister!$E$14="",0,COUNTIF(BO$4:BO$53,"&lt;"&amp;AU1996)*IF(AV1996&lt;0.5,Riskregister!$K$14+(Riskregister!$L$14-Riskregister!$K$14)*SQRT(AV1996/2),Riskregister!$L$14-(Riskregister!$L$14-Riskregister!$K$14)*SQRT((1-AV1996)/2)))</f>
        <v>0</v>
      </c>
      <c r="AX1996" s="30">
        <f t="shared" ca="1" si="1229"/>
        <v>0.80511762900911166</v>
      </c>
      <c r="AY1996" s="30">
        <f t="shared" ca="1" si="1229"/>
        <v>0.98355026490024722</v>
      </c>
      <c r="AZ1996" s="30">
        <f>IF(Riskregister!$E$15="",0,COUNTIF(BP$4:BP$53,"&lt;"&amp;AX1996)*IF(AY1996&lt;0.5,Riskregister!$K$15+(Riskregister!$L$15-Riskregister!$K$15)*SQRT(AY1996/2),Riskregister!$L$15-(Riskregister!$L$15-Riskregister!$K$15)*SQRT((1-AY1996)/2)))</f>
        <v>0</v>
      </c>
      <c r="BA1996" s="30">
        <f t="shared" ca="1" si="1230"/>
        <v>0.97210295109734679</v>
      </c>
      <c r="BB1996" s="30">
        <f t="shared" ca="1" si="1230"/>
        <v>0.2958301881256683</v>
      </c>
      <c r="BC1996" s="30">
        <f>IF(Riskregister!$E$16="",0,COUNTIF(BQ$4:BQ$53,"&lt;"&amp;BA1996)*IF(BB1996&lt;0.5,Riskregister!$K$16+(Riskregister!$L$16-Riskregister!$K$16)*SQRT(BB1996/2),Riskregister!$L$16-(Riskregister!$L$16-Riskregister!$K$16)*SQRT((1-BB1996)/2)))</f>
        <v>0</v>
      </c>
      <c r="BD1996" s="30">
        <f t="shared" ca="1" si="1231"/>
        <v>19134509.600490674</v>
      </c>
    </row>
    <row r="1997" spans="20:56" x14ac:dyDescent="0.35">
      <c r="T1997" s="30">
        <f t="shared" ca="1" si="1219"/>
        <v>0.10146665946885858</v>
      </c>
      <c r="U1997" s="30">
        <f t="shared" ca="1" si="1219"/>
        <v>0.93178304789489219</v>
      </c>
      <c r="V1997" s="30">
        <f ca="1">IF(Riskregister!$E$5="",0,COUNTIF(BF$4:BF$53,"&lt;"&amp;T1997)*IF(U1997&lt;0.5,Riskregister!$K$5+(Riskregister!$L$5-Riskregister!$K$5)*SQRT(U1997/2),Riskregister!$L$5-(Riskregister!$L$5-Riskregister!$K$5)*SQRT((1-U1997)/2)))</f>
        <v>516891.83914535126</v>
      </c>
      <c r="W1997" s="30">
        <f t="shared" ca="1" si="1220"/>
        <v>0.70621502623066779</v>
      </c>
      <c r="X1997" s="30">
        <f t="shared" ca="1" si="1220"/>
        <v>0.35832872962858253</v>
      </c>
      <c r="Y1997" s="30">
        <f ca="1">IF(Riskregister!$E$6="",0,COUNTIF(BG$4:BG$53,"&lt;"&amp;W1997)*IF(X1997&lt;0.5,Riskregister!$K$6+(Riskregister!$L$6-Riskregister!$K$6)*SQRT(X1997/2),Riskregister!$L$6-(Riskregister!$L$6-Riskregister!$K$6)*SQRT((1-X1997)/2)))</f>
        <v>2885701.8348823916</v>
      </c>
      <c r="Z1997" s="30">
        <f t="shared" ca="1" si="1221"/>
        <v>0.4054363268026866</v>
      </c>
      <c r="AA1997" s="30">
        <f t="shared" ca="1" si="1221"/>
        <v>0.75770065076523063</v>
      </c>
      <c r="AB1997" s="30">
        <f ca="1">IF(Riskregister!$E$7="",0,COUNTIF(BH$4:BH$53,"&lt;"&amp;Z1997)*IF(AA1997&lt;0.5,Riskregister!$K$7+(Riskregister!$L$7-Riskregister!$K$7)*SQRT(AA1997/2),Riskregister!$L$7-(Riskregister!$L$7-Riskregister!$K$7)*SQRT((1-AA1997)/2)))</f>
        <v>1669062.2016459494</v>
      </c>
      <c r="AC1997" s="30">
        <f t="shared" ca="1" si="1222"/>
        <v>0.71823782984740658</v>
      </c>
      <c r="AD1997" s="30">
        <f t="shared" ca="1" si="1222"/>
        <v>0.91357098081911692</v>
      </c>
      <c r="AE1997" s="30">
        <f ca="1">IF(Riskregister!$E$8="",0,COUNTIF(BI$4:BI$53,"&lt;"&amp;AC1997)*IF(AD1997&lt;0.5,Riskregister!$K$8+(Riskregister!$L$8-Riskregister!$K$8)*SQRT(AD1997/2),Riskregister!$L$8-(Riskregister!$L$8-Riskregister!$K$8)*SQRT((1-AD1997)/2)))</f>
        <v>16091837.225799613</v>
      </c>
      <c r="AF1997" s="30">
        <f t="shared" ca="1" si="1223"/>
        <v>0.86795070230347204</v>
      </c>
      <c r="AG1997" s="30">
        <f t="shared" ca="1" si="1223"/>
        <v>0.60705742283155428</v>
      </c>
      <c r="AH1997" s="30">
        <f>IF(Riskregister!$E$9="",0,COUNTIF(BJ$4:BJ$53,"&lt;"&amp;AF1997)*IF(AG1997&lt;0.5,Riskregister!$K$9+(Riskregister!$L$9-Riskregister!$K$9)*SQRT(AG1997/2),Riskregister!$L$9-(Riskregister!$L$9-Riskregister!$K$9)*SQRT((1-AG1997)/2)))</f>
        <v>0</v>
      </c>
      <c r="AI1997" s="30">
        <f t="shared" ca="1" si="1224"/>
        <v>0.69057366753873772</v>
      </c>
      <c r="AJ1997" s="30">
        <f t="shared" ca="1" si="1224"/>
        <v>0.18547066339699458</v>
      </c>
      <c r="AK1997" s="30">
        <f>IF(Riskregister!$E$10="",0,COUNTIF(BK$4:BK$53,"&lt;"&amp;AI1997)*IF(AJ1997&lt;0.5,Riskregister!$K$10+(Riskregister!$L$10-Riskregister!$K$10)*SQRT(AJ1997/2),Riskregister!$L$10-(Riskregister!$L$10-Riskregister!$K$10)*SQRT((1-AJ1997)/2)))</f>
        <v>0</v>
      </c>
      <c r="AL1997" s="30">
        <f t="shared" ca="1" si="1225"/>
        <v>0.94813338995850893</v>
      </c>
      <c r="AM1997" s="30">
        <f t="shared" ca="1" si="1225"/>
        <v>0.99246971727030364</v>
      </c>
      <c r="AN1997" s="30">
        <f>IF(Riskregister!$E$11="",0,COUNTIF(BL$4:BL$53,"&lt;"&amp;AL1997)*IF(AM1997&lt;0.5,Riskregister!$K$11+(Riskregister!$L$11-Riskregister!$K$11)*SQRT(AM1997/2),Riskregister!$L$11-(Riskregister!$L$11-Riskregister!$K$11)*SQRT((1-AM1997)/2)))</f>
        <v>0</v>
      </c>
      <c r="AO1997" s="30">
        <f t="shared" ca="1" si="1226"/>
        <v>0.14614556054235184</v>
      </c>
      <c r="AP1997" s="30">
        <f t="shared" ca="1" si="1226"/>
        <v>0.82854745297829224</v>
      </c>
      <c r="AQ1997" s="30">
        <f>IF(Riskregister!$E$12="",0,COUNTIF(BM$4:BM$53,"&lt;"&amp;AO1997)*IF(AP1997&lt;0.5,Riskregister!$K$12+(Riskregister!$L$12-Riskregister!$K$12)*SQRT(AP1997/2),Riskregister!$L$12-(Riskregister!$L$12-Riskregister!$K$12)*SQRT((1-AP1997)/2)))</f>
        <v>0</v>
      </c>
      <c r="AR1997" s="30">
        <f t="shared" ca="1" si="1227"/>
        <v>0.62072810627520891</v>
      </c>
      <c r="AS1997" s="30">
        <f t="shared" ca="1" si="1227"/>
        <v>0.11945212925545634</v>
      </c>
      <c r="AT1997" s="30">
        <f>IF(Riskregister!$E$13="",0,COUNTIF(BN$4:BN$53,"&lt;"&amp;AR1997)*IF(AS1997&lt;0.5,Riskregister!$K$13+(Riskregister!$L$13-Riskregister!$K$13)*SQRT(AS1997/2),Riskregister!$L$13-(Riskregister!$L$13-Riskregister!$K$13)*SQRT((1-AS1997)/2)))</f>
        <v>0</v>
      </c>
      <c r="AU1997" s="30">
        <f t="shared" ca="1" si="1228"/>
        <v>0.18593388053451065</v>
      </c>
      <c r="AV1997" s="30">
        <f t="shared" ca="1" si="1228"/>
        <v>4.0795819883026496E-2</v>
      </c>
      <c r="AW1997" s="30">
        <f>IF(Riskregister!$E$14="",0,COUNTIF(BO$4:BO$53,"&lt;"&amp;AU1997)*IF(AV1997&lt;0.5,Riskregister!$K$14+(Riskregister!$L$14-Riskregister!$K$14)*SQRT(AV1997/2),Riskregister!$L$14-(Riskregister!$L$14-Riskregister!$K$14)*SQRT((1-AV1997)/2)))</f>
        <v>0</v>
      </c>
      <c r="AX1997" s="30">
        <f t="shared" ca="1" si="1229"/>
        <v>0.61754390859741226</v>
      </c>
      <c r="AY1997" s="30">
        <f t="shared" ca="1" si="1229"/>
        <v>0.585767163985913</v>
      </c>
      <c r="AZ1997" s="30">
        <f>IF(Riskregister!$E$15="",0,COUNTIF(BP$4:BP$53,"&lt;"&amp;AX1997)*IF(AY1997&lt;0.5,Riskregister!$K$15+(Riskregister!$L$15-Riskregister!$K$15)*SQRT(AY1997/2),Riskregister!$L$15-(Riskregister!$L$15-Riskregister!$K$15)*SQRT((1-AY1997)/2)))</f>
        <v>0</v>
      </c>
      <c r="BA1997" s="30">
        <f t="shared" ca="1" si="1230"/>
        <v>0.40402509863112623</v>
      </c>
      <c r="BB1997" s="30">
        <f t="shared" ca="1" si="1230"/>
        <v>0.70825282821671354</v>
      </c>
      <c r="BC1997" s="30">
        <f>IF(Riskregister!$E$16="",0,COUNTIF(BQ$4:BQ$53,"&lt;"&amp;BA1997)*IF(BB1997&lt;0.5,Riskregister!$K$16+(Riskregister!$L$16-Riskregister!$K$16)*SQRT(BB1997/2),Riskregister!$L$16-(Riskregister!$L$16-Riskregister!$K$16)*SQRT((1-BB1997)/2)))</f>
        <v>0</v>
      </c>
      <c r="BD1997" s="30">
        <f t="shared" ca="1" si="1231"/>
        <v>21163493.101473305</v>
      </c>
    </row>
    <row r="1998" spans="20:56" x14ac:dyDescent="0.35">
      <c r="T1998" s="30">
        <f t="shared" ca="1" si="1219"/>
        <v>0.5374103071494909</v>
      </c>
      <c r="U1998" s="30">
        <f t="shared" ca="1" si="1219"/>
        <v>0.29278408454561278</v>
      </c>
      <c r="V1998" s="30">
        <f ca="1">IF(Riskregister!$E$5="",0,COUNTIF(BF$4:BF$53,"&lt;"&amp;T1998)*IF(U1998&lt;0.5,Riskregister!$K$5+(Riskregister!$L$5-Riskregister!$K$5)*SQRT(U1998/2),Riskregister!$L$5-(Riskregister!$L$5-Riskregister!$K$5)*SQRT((1-U1998)/2)))</f>
        <v>1288701.8345872853</v>
      </c>
      <c r="W1998" s="30">
        <f t="shared" ca="1" si="1220"/>
        <v>0.20106093228181177</v>
      </c>
      <c r="X1998" s="30">
        <f t="shared" ca="1" si="1220"/>
        <v>0.54591419932671226</v>
      </c>
      <c r="Y1998" s="30">
        <f ca="1">IF(Riskregister!$E$6="",0,COUNTIF(BG$4:BG$53,"&lt;"&amp;W1998)*IF(X1998&lt;0.5,Riskregister!$K$6+(Riskregister!$L$6-Riskregister!$K$6)*SQRT(X1998/2),Riskregister!$L$6-(Riskregister!$L$6-Riskregister!$K$6)*SQRT((1-X1998)/2)))</f>
        <v>1142317.6595669431</v>
      </c>
      <c r="Z1998" s="30">
        <f t="shared" ca="1" si="1221"/>
        <v>0.77699445556472524</v>
      </c>
      <c r="AA1998" s="30">
        <f t="shared" ca="1" si="1221"/>
        <v>0.14078669967088953</v>
      </c>
      <c r="AB1998" s="30">
        <f ca="1">IF(Riskregister!$E$7="",0,COUNTIF(BH$4:BH$53,"&lt;"&amp;Z1998)*IF(AA1998&lt;0.5,Riskregister!$K$7+(Riskregister!$L$7-Riskregister!$K$7)*SQRT(AA1998/2),Riskregister!$L$7-(Riskregister!$L$7-Riskregister!$K$7)*SQRT((1-AA1998)/2)))</f>
        <v>1142888.8629599228</v>
      </c>
      <c r="AC1998" s="30">
        <f t="shared" ca="1" si="1222"/>
        <v>0.53064042220498286</v>
      </c>
      <c r="AD1998" s="30">
        <f t="shared" ca="1" si="1222"/>
        <v>0.69249702078397013</v>
      </c>
      <c r="AE1998" s="30">
        <f ca="1">IF(Riskregister!$E$8="",0,COUNTIF(BI$4:BI$53,"&lt;"&amp;AC1998)*IF(AD1998&lt;0.5,Riskregister!$K$8+(Riskregister!$L$8-Riskregister!$K$8)*SQRT(AD1998/2),Riskregister!$L$8-(Riskregister!$L$8-Riskregister!$K$8)*SQRT((1-AD1998)/2)))</f>
        <v>9471226.7500855625</v>
      </c>
      <c r="AF1998" s="30">
        <f t="shared" ca="1" si="1223"/>
        <v>0.46931795801570508</v>
      </c>
      <c r="AG1998" s="30">
        <f t="shared" ca="1" si="1223"/>
        <v>0.10942759254803813</v>
      </c>
      <c r="AH1998" s="30">
        <f>IF(Riskregister!$E$9="",0,COUNTIF(BJ$4:BJ$53,"&lt;"&amp;AF1998)*IF(AG1998&lt;0.5,Riskregister!$K$9+(Riskregister!$L$9-Riskregister!$K$9)*SQRT(AG1998/2),Riskregister!$L$9-(Riskregister!$L$9-Riskregister!$K$9)*SQRT((1-AG1998)/2)))</f>
        <v>0</v>
      </c>
      <c r="AI1998" s="30">
        <f t="shared" ca="1" si="1224"/>
        <v>0.71738254858467743</v>
      </c>
      <c r="AJ1998" s="30">
        <f t="shared" ca="1" si="1224"/>
        <v>0.90924496462253845</v>
      </c>
      <c r="AK1998" s="30">
        <f>IF(Riskregister!$E$10="",0,COUNTIF(BK$4:BK$53,"&lt;"&amp;AI1998)*IF(AJ1998&lt;0.5,Riskregister!$K$10+(Riskregister!$L$10-Riskregister!$K$10)*SQRT(AJ1998/2),Riskregister!$L$10-(Riskregister!$L$10-Riskregister!$K$10)*SQRT((1-AJ1998)/2)))</f>
        <v>0</v>
      </c>
      <c r="AL1998" s="30">
        <f t="shared" ca="1" si="1225"/>
        <v>0.79674711507797846</v>
      </c>
      <c r="AM1998" s="30">
        <f t="shared" ca="1" si="1225"/>
        <v>0.28739682003416955</v>
      </c>
      <c r="AN1998" s="30">
        <f>IF(Riskregister!$E$11="",0,COUNTIF(BL$4:BL$53,"&lt;"&amp;AL1998)*IF(AM1998&lt;0.5,Riskregister!$K$11+(Riskregister!$L$11-Riskregister!$K$11)*SQRT(AM1998/2),Riskregister!$L$11-(Riskregister!$L$11-Riskregister!$K$11)*SQRT((1-AM1998)/2)))</f>
        <v>0</v>
      </c>
      <c r="AO1998" s="30">
        <f t="shared" ca="1" si="1226"/>
        <v>0.56659041179750103</v>
      </c>
      <c r="AP1998" s="30">
        <f t="shared" ca="1" si="1226"/>
        <v>0.25230099406121864</v>
      </c>
      <c r="AQ1998" s="30">
        <f>IF(Riskregister!$E$12="",0,COUNTIF(BM$4:BM$53,"&lt;"&amp;AO1998)*IF(AP1998&lt;0.5,Riskregister!$K$12+(Riskregister!$L$12-Riskregister!$K$12)*SQRT(AP1998/2),Riskregister!$L$12-(Riskregister!$L$12-Riskregister!$K$12)*SQRT((1-AP1998)/2)))</f>
        <v>0</v>
      </c>
      <c r="AR1998" s="30">
        <f t="shared" ca="1" si="1227"/>
        <v>0.63501078154635848</v>
      </c>
      <c r="AS1998" s="30">
        <f t="shared" ca="1" si="1227"/>
        <v>0.26808165638696946</v>
      </c>
      <c r="AT1998" s="30">
        <f>IF(Riskregister!$E$13="",0,COUNTIF(BN$4:BN$53,"&lt;"&amp;AR1998)*IF(AS1998&lt;0.5,Riskregister!$K$13+(Riskregister!$L$13-Riskregister!$K$13)*SQRT(AS1998/2),Riskregister!$L$13-(Riskregister!$L$13-Riskregister!$K$13)*SQRT((1-AS1998)/2)))</f>
        <v>0</v>
      </c>
      <c r="AU1998" s="30">
        <f t="shared" ca="1" si="1228"/>
        <v>0.56712037768862922</v>
      </c>
      <c r="AV1998" s="30">
        <f t="shared" ca="1" si="1228"/>
        <v>0.87608784323502753</v>
      </c>
      <c r="AW1998" s="30">
        <f>IF(Riskregister!$E$14="",0,COUNTIF(BO$4:BO$53,"&lt;"&amp;AU1998)*IF(AV1998&lt;0.5,Riskregister!$K$14+(Riskregister!$L$14-Riskregister!$K$14)*SQRT(AV1998/2),Riskregister!$L$14-(Riskregister!$L$14-Riskregister!$K$14)*SQRT((1-AV1998)/2)))</f>
        <v>0</v>
      </c>
      <c r="AX1998" s="30">
        <f t="shared" ca="1" si="1229"/>
        <v>0.51563473635972035</v>
      </c>
      <c r="AY1998" s="30">
        <f t="shared" ca="1" si="1229"/>
        <v>0.84554786811916227</v>
      </c>
      <c r="AZ1998" s="30">
        <f>IF(Riskregister!$E$15="",0,COUNTIF(BP$4:BP$53,"&lt;"&amp;AX1998)*IF(AY1998&lt;0.5,Riskregister!$K$15+(Riskregister!$L$15-Riskregister!$K$15)*SQRT(AY1998/2),Riskregister!$L$15-(Riskregister!$L$15-Riskregister!$K$15)*SQRT((1-AY1998)/2)))</f>
        <v>0</v>
      </c>
      <c r="BA1998" s="30">
        <f t="shared" ca="1" si="1230"/>
        <v>0.55334672673146434</v>
      </c>
      <c r="BB1998" s="30">
        <f t="shared" ca="1" si="1230"/>
        <v>4.1613156323922929E-2</v>
      </c>
      <c r="BC1998" s="30">
        <f>IF(Riskregister!$E$16="",0,COUNTIF(BQ$4:BQ$53,"&lt;"&amp;BA1998)*IF(BB1998&lt;0.5,Riskregister!$K$16+(Riskregister!$L$16-Riskregister!$K$16)*SQRT(BB1998/2),Riskregister!$L$16-(Riskregister!$L$16-Riskregister!$K$16)*SQRT((1-BB1998)/2)))</f>
        <v>0</v>
      </c>
      <c r="BD1998" s="30">
        <f t="shared" ca="1" si="1231"/>
        <v>13045135.107199714</v>
      </c>
    </row>
    <row r="1999" spans="20:56" x14ac:dyDescent="0.35">
      <c r="T1999" s="30">
        <f t="shared" ca="1" si="1219"/>
        <v>0.98667781227916573</v>
      </c>
      <c r="U1999" s="30">
        <f t="shared" ca="1" si="1219"/>
        <v>0.28255422867804147</v>
      </c>
      <c r="V1999" s="30">
        <f ca="1">IF(Riskregister!$E$5="",0,COUNTIF(BF$4:BF$53,"&lt;"&amp;T1999)*IF(U1999&lt;0.5,Riskregister!$K$5+(Riskregister!$L$5-Riskregister!$K$5)*SQRT(U1999/2),Riskregister!$L$5-(Riskregister!$L$5-Riskregister!$K$5)*SQRT((1-U1999)/2)))</f>
        <v>2553126.5283903456</v>
      </c>
      <c r="W1999" s="30">
        <f t="shared" ca="1" si="1220"/>
        <v>0.58878623630994309</v>
      </c>
      <c r="X1999" s="30">
        <f t="shared" ca="1" si="1220"/>
        <v>0.31060695679363393</v>
      </c>
      <c r="Y1999" s="30">
        <f ca="1">IF(Riskregister!$E$6="",0,COUNTIF(BG$4:BG$53,"&lt;"&amp;W1999)*IF(X1999&lt;0.5,Riskregister!$K$6+(Riskregister!$L$6-Riskregister!$K$6)*SQRT(X1999/2),Riskregister!$L$6-(Riskregister!$L$6-Riskregister!$K$6)*SQRT((1-X1999)/2)))</f>
        <v>1818708.2434463922</v>
      </c>
      <c r="Z1999" s="30">
        <f t="shared" ca="1" si="1221"/>
        <v>0.79298208307432949</v>
      </c>
      <c r="AA1999" s="30">
        <f t="shared" ca="1" si="1221"/>
        <v>0.19524570283466025</v>
      </c>
      <c r="AB1999" s="30">
        <f ca="1">IF(Riskregister!$E$7="",0,COUNTIF(BH$4:BH$53,"&lt;"&amp;Z1999)*IF(AA1999&lt;0.5,Riskregister!$K$7+(Riskregister!$L$7-Riskregister!$K$7)*SQRT(AA1999/2),Riskregister!$L$7-(Riskregister!$L$7-Riskregister!$K$7)*SQRT((1-AA1999)/2)))</f>
        <v>1274850.3615544022</v>
      </c>
      <c r="AC1999" s="30">
        <f t="shared" ca="1" si="1222"/>
        <v>8.6664206291290236E-2</v>
      </c>
      <c r="AD1999" s="30">
        <f t="shared" ca="1" si="1222"/>
        <v>9.6607783203233266E-2</v>
      </c>
      <c r="AE1999" s="30">
        <f ca="1">IF(Riskregister!$E$8="",0,COUNTIF(BI$4:BI$53,"&lt;"&amp;AC1999)*IF(AD1999&lt;0.5,Riskregister!$K$8+(Riskregister!$L$8-Riskregister!$K$8)*SQRT(AD1999/2),Riskregister!$L$8-(Riskregister!$L$8-Riskregister!$K$8)*SQRT((1-AD1999)/2)))</f>
        <v>1332972.8774172687</v>
      </c>
      <c r="AF1999" s="30">
        <f t="shared" ca="1" si="1223"/>
        <v>0.54275531691511492</v>
      </c>
      <c r="AG1999" s="30">
        <f t="shared" ca="1" si="1223"/>
        <v>0.40784912215543034</v>
      </c>
      <c r="AH1999" s="30">
        <f>IF(Riskregister!$E$9="",0,COUNTIF(BJ$4:BJ$53,"&lt;"&amp;AF1999)*IF(AG1999&lt;0.5,Riskregister!$K$9+(Riskregister!$L$9-Riskregister!$K$9)*SQRT(AG1999/2),Riskregister!$L$9-(Riskregister!$L$9-Riskregister!$K$9)*SQRT((1-AG1999)/2)))</f>
        <v>0</v>
      </c>
      <c r="AI1999" s="30">
        <f t="shared" ca="1" si="1224"/>
        <v>0.69989894294631094</v>
      </c>
      <c r="AJ1999" s="30">
        <f t="shared" ca="1" si="1224"/>
        <v>0.61713692773209516</v>
      </c>
      <c r="AK1999" s="30">
        <f>IF(Riskregister!$E$10="",0,COUNTIF(BK$4:BK$53,"&lt;"&amp;AI1999)*IF(AJ1999&lt;0.5,Riskregister!$K$10+(Riskregister!$L$10-Riskregister!$K$10)*SQRT(AJ1999/2),Riskregister!$L$10-(Riskregister!$L$10-Riskregister!$K$10)*SQRT((1-AJ1999)/2)))</f>
        <v>0</v>
      </c>
      <c r="AL1999" s="30">
        <f t="shared" ca="1" si="1225"/>
        <v>0.29354686063232027</v>
      </c>
      <c r="AM1999" s="30">
        <f t="shared" ca="1" si="1225"/>
        <v>2.385721959436804E-2</v>
      </c>
      <c r="AN1999" s="30">
        <f>IF(Riskregister!$E$11="",0,COUNTIF(BL$4:BL$53,"&lt;"&amp;AL1999)*IF(AM1999&lt;0.5,Riskregister!$K$11+(Riskregister!$L$11-Riskregister!$K$11)*SQRT(AM1999/2),Riskregister!$L$11-(Riskregister!$L$11-Riskregister!$K$11)*SQRT((1-AM1999)/2)))</f>
        <v>0</v>
      </c>
      <c r="AO1999" s="30">
        <f t="shared" ca="1" si="1226"/>
        <v>0.53602171486962003</v>
      </c>
      <c r="AP1999" s="30">
        <f t="shared" ca="1" si="1226"/>
        <v>0.6504754017135026</v>
      </c>
      <c r="AQ1999" s="30">
        <f>IF(Riskregister!$E$12="",0,COUNTIF(BM$4:BM$53,"&lt;"&amp;AO1999)*IF(AP1999&lt;0.5,Riskregister!$K$12+(Riskregister!$L$12-Riskregister!$K$12)*SQRT(AP1999/2),Riskregister!$L$12-(Riskregister!$L$12-Riskregister!$K$12)*SQRT((1-AP1999)/2)))</f>
        <v>0</v>
      </c>
      <c r="AR1999" s="30">
        <f t="shared" ca="1" si="1227"/>
        <v>0.1112029416542718</v>
      </c>
      <c r="AS1999" s="30">
        <f t="shared" ca="1" si="1227"/>
        <v>0.93117370609457606</v>
      </c>
      <c r="AT1999" s="30">
        <f>IF(Riskregister!$E$13="",0,COUNTIF(BN$4:BN$53,"&lt;"&amp;AR1999)*IF(AS1999&lt;0.5,Riskregister!$K$13+(Riskregister!$L$13-Riskregister!$K$13)*SQRT(AS1999/2),Riskregister!$L$13-(Riskregister!$L$13-Riskregister!$K$13)*SQRT((1-AS1999)/2)))</f>
        <v>0</v>
      </c>
      <c r="AU1999" s="30">
        <f t="shared" ca="1" si="1228"/>
        <v>9.7859023762322805E-2</v>
      </c>
      <c r="AV1999" s="30">
        <f t="shared" ca="1" si="1228"/>
        <v>0.73280318267330347</v>
      </c>
      <c r="AW1999" s="30">
        <f>IF(Riskregister!$E$14="",0,COUNTIF(BO$4:BO$53,"&lt;"&amp;AU1999)*IF(AV1999&lt;0.5,Riskregister!$K$14+(Riskregister!$L$14-Riskregister!$K$14)*SQRT(AV1999/2),Riskregister!$L$14-(Riskregister!$L$14-Riskregister!$K$14)*SQRT((1-AV1999)/2)))</f>
        <v>0</v>
      </c>
      <c r="AX1999" s="30">
        <f t="shared" ca="1" si="1229"/>
        <v>0.29755950311949109</v>
      </c>
      <c r="AY1999" s="30">
        <f t="shared" ca="1" si="1229"/>
        <v>0.9711488389299251</v>
      </c>
      <c r="AZ1999" s="30">
        <f>IF(Riskregister!$E$15="",0,COUNTIF(BP$4:BP$53,"&lt;"&amp;AX1999)*IF(AY1999&lt;0.5,Riskregister!$K$15+(Riskregister!$L$15-Riskregister!$K$15)*SQRT(AY1999/2),Riskregister!$L$15-(Riskregister!$L$15-Riskregister!$K$15)*SQRT((1-AY1999)/2)))</f>
        <v>0</v>
      </c>
      <c r="BA1999" s="30">
        <f t="shared" ca="1" si="1230"/>
        <v>0.76765287654223646</v>
      </c>
      <c r="BB1999" s="30">
        <f t="shared" ca="1" si="1230"/>
        <v>0.44720289252332734</v>
      </c>
      <c r="BC1999" s="30">
        <f>IF(Riskregister!$E$16="",0,COUNTIF(BQ$4:BQ$53,"&lt;"&amp;BA1999)*IF(BB1999&lt;0.5,Riskregister!$K$16+(Riskregister!$L$16-Riskregister!$K$16)*SQRT(BB1999/2),Riskregister!$L$16-(Riskregister!$L$16-Riskregister!$K$16)*SQRT((1-BB1999)/2)))</f>
        <v>0</v>
      </c>
      <c r="BD1999" s="30">
        <f t="shared" ca="1" si="1231"/>
        <v>6979658.0108084083</v>
      </c>
    </row>
    <row r="2000" spans="20:56" x14ac:dyDescent="0.35">
      <c r="T2000" s="30">
        <f t="shared" ca="1" si="1219"/>
        <v>0.63666791318232385</v>
      </c>
      <c r="U2000" s="30">
        <f t="shared" ca="1" si="1219"/>
        <v>0.52892414557951473</v>
      </c>
      <c r="V2000" s="30">
        <f ca="1">IF(Riskregister!$E$5="",0,COUNTIF(BF$4:BF$53,"&lt;"&amp;T2000)*IF(U2000&lt;0.5,Riskregister!$K$5+(Riskregister!$L$5-Riskregister!$K$5)*SQRT(U2000/2),Riskregister!$L$5-(Riskregister!$L$5-Riskregister!$K$5)*SQRT((1-U2000)/2)))</f>
        <v>1526419.5033305825</v>
      </c>
      <c r="W2000" s="30">
        <f t="shared" ca="1" si="1220"/>
        <v>0.30659460884162049</v>
      </c>
      <c r="X2000" s="30">
        <f t="shared" ca="1" si="1220"/>
        <v>0.13137911535181002</v>
      </c>
      <c r="Y2000" s="30">
        <f ca="1">IF(Riskregister!$E$6="",0,COUNTIF(BG$4:BG$53,"&lt;"&amp;W2000)*IF(X2000&lt;0.5,Riskregister!$K$6+(Riskregister!$L$6-Riskregister!$K$6)*SQRT(X2000/2),Riskregister!$L$6-(Riskregister!$L$6-Riskregister!$K$6)*SQRT((1-X2000)/2)))</f>
        <v>661339.53534238983</v>
      </c>
      <c r="Z2000" s="30">
        <f t="shared" ca="1" si="1221"/>
        <v>0.61846825137822181</v>
      </c>
      <c r="AA2000" s="30">
        <f t="shared" ca="1" si="1221"/>
        <v>5.5138902639263354E-2</v>
      </c>
      <c r="AB2000" s="30">
        <f ca="1">IF(Riskregister!$E$7="",0,COUNTIF(BH$4:BH$53,"&lt;"&amp;Z2000)*IF(AA2000&lt;0.5,Riskregister!$K$7+(Riskregister!$L$7-Riskregister!$K$7)*SQRT(AA2000/2),Riskregister!$L$7-(Riskregister!$L$7-Riskregister!$K$7)*SQRT((1-AA2000)/2)))</f>
        <v>756799.25214543985</v>
      </c>
      <c r="AC2000" s="30">
        <f t="shared" ca="1" si="1222"/>
        <v>0.99175241700202554</v>
      </c>
      <c r="AD2000" s="30">
        <f t="shared" ca="1" si="1222"/>
        <v>0.5211852150234928</v>
      </c>
      <c r="AE2000" s="30">
        <f ca="1">IF(Riskregister!$E$8="",0,COUNTIF(BI$4:BI$53,"&lt;"&amp;AC2000)*IF(AD2000&lt;0.5,Riskregister!$K$8+(Riskregister!$L$8-Riskregister!$K$8)*SQRT(AD2000/2),Riskregister!$L$8-(Riskregister!$L$8-Riskregister!$K$8)*SQRT((1-AD2000)/2)))</f>
        <v>18902268.616254941</v>
      </c>
      <c r="AF2000" s="30">
        <f t="shared" ca="1" si="1223"/>
        <v>0.71977011301034233</v>
      </c>
      <c r="AG2000" s="30">
        <f t="shared" ca="1" si="1223"/>
        <v>0.3651561150854693</v>
      </c>
      <c r="AH2000" s="30">
        <f>IF(Riskregister!$E$9="",0,COUNTIF(BJ$4:BJ$53,"&lt;"&amp;AF2000)*IF(AG2000&lt;0.5,Riskregister!$K$9+(Riskregister!$L$9-Riskregister!$K$9)*SQRT(AG2000/2),Riskregister!$L$9-(Riskregister!$L$9-Riskregister!$K$9)*SQRT((1-AG2000)/2)))</f>
        <v>0</v>
      </c>
      <c r="AI2000" s="30">
        <f t="shared" ca="1" si="1224"/>
        <v>0.70910290548888411</v>
      </c>
      <c r="AJ2000" s="30">
        <f t="shared" ca="1" si="1224"/>
        <v>0.44361527156825264</v>
      </c>
      <c r="AK2000" s="30">
        <f>IF(Riskregister!$E$10="",0,COUNTIF(BK$4:BK$53,"&lt;"&amp;AI2000)*IF(AJ2000&lt;0.5,Riskregister!$K$10+(Riskregister!$L$10-Riskregister!$K$10)*SQRT(AJ2000/2),Riskregister!$L$10-(Riskregister!$L$10-Riskregister!$K$10)*SQRT((1-AJ2000)/2)))</f>
        <v>0</v>
      </c>
      <c r="AL2000" s="30">
        <f t="shared" ca="1" si="1225"/>
        <v>0.22808475236978387</v>
      </c>
      <c r="AM2000" s="30">
        <f t="shared" ca="1" si="1225"/>
        <v>0.94526551330758946</v>
      </c>
      <c r="AN2000" s="30">
        <f>IF(Riskregister!$E$11="",0,COUNTIF(BL$4:BL$53,"&lt;"&amp;AL2000)*IF(AM2000&lt;0.5,Riskregister!$K$11+(Riskregister!$L$11-Riskregister!$K$11)*SQRT(AM2000/2),Riskregister!$L$11-(Riskregister!$L$11-Riskregister!$K$11)*SQRT((1-AM2000)/2)))</f>
        <v>0</v>
      </c>
      <c r="AO2000" s="30">
        <f t="shared" ca="1" si="1226"/>
        <v>0.95520319513917873</v>
      </c>
      <c r="AP2000" s="30">
        <f t="shared" ca="1" si="1226"/>
        <v>0.18797482911438212</v>
      </c>
      <c r="AQ2000" s="30">
        <f>IF(Riskregister!$E$12="",0,COUNTIF(BM$4:BM$53,"&lt;"&amp;AO2000)*IF(AP2000&lt;0.5,Riskregister!$K$12+(Riskregister!$L$12-Riskregister!$K$12)*SQRT(AP2000/2),Riskregister!$L$12-(Riskregister!$L$12-Riskregister!$K$12)*SQRT((1-AP2000)/2)))</f>
        <v>0</v>
      </c>
      <c r="AR2000" s="30">
        <f t="shared" ca="1" si="1227"/>
        <v>0.62220447878289409</v>
      </c>
      <c r="AS2000" s="30">
        <f t="shared" ca="1" si="1227"/>
        <v>0.41737954604506522</v>
      </c>
      <c r="AT2000" s="30">
        <f>IF(Riskregister!$E$13="",0,COUNTIF(BN$4:BN$53,"&lt;"&amp;AR2000)*IF(AS2000&lt;0.5,Riskregister!$K$13+(Riskregister!$L$13-Riskregister!$K$13)*SQRT(AS2000/2),Riskregister!$L$13-(Riskregister!$L$13-Riskregister!$K$13)*SQRT((1-AS2000)/2)))</f>
        <v>0</v>
      </c>
      <c r="AU2000" s="30">
        <f t="shared" ca="1" si="1228"/>
        <v>0.75503997306955628</v>
      </c>
      <c r="AV2000" s="30">
        <f t="shared" ca="1" si="1228"/>
        <v>3.154332588891362E-2</v>
      </c>
      <c r="AW2000" s="30">
        <f>IF(Riskregister!$E$14="",0,COUNTIF(BO$4:BO$53,"&lt;"&amp;AU2000)*IF(AV2000&lt;0.5,Riskregister!$K$14+(Riskregister!$L$14-Riskregister!$K$14)*SQRT(AV2000/2),Riskregister!$L$14-(Riskregister!$L$14-Riskregister!$K$14)*SQRT((1-AV2000)/2)))</f>
        <v>0</v>
      </c>
      <c r="AX2000" s="30">
        <f t="shared" ca="1" si="1229"/>
        <v>0.27821517670792661</v>
      </c>
      <c r="AY2000" s="30">
        <f t="shared" ca="1" si="1229"/>
        <v>0.91771569927673124</v>
      </c>
      <c r="AZ2000" s="30">
        <f>IF(Riskregister!$E$15="",0,COUNTIF(BP$4:BP$53,"&lt;"&amp;AX2000)*IF(AY2000&lt;0.5,Riskregister!$K$15+(Riskregister!$L$15-Riskregister!$K$15)*SQRT(AY2000/2),Riskregister!$L$15-(Riskregister!$L$15-Riskregister!$K$15)*SQRT((1-AY2000)/2)))</f>
        <v>0</v>
      </c>
      <c r="BA2000" s="30">
        <f t="shared" ca="1" si="1230"/>
        <v>0.59442357545280822</v>
      </c>
      <c r="BB2000" s="30">
        <f t="shared" ca="1" si="1230"/>
        <v>0.34006599231040591</v>
      </c>
      <c r="BC2000" s="30">
        <f>IF(Riskregister!$E$16="",0,COUNTIF(BQ$4:BQ$53,"&lt;"&amp;BA2000)*IF(BB2000&lt;0.5,Riskregister!$K$16+(Riskregister!$L$16-Riskregister!$K$16)*SQRT(BB2000/2),Riskregister!$L$16-(Riskregister!$L$16-Riskregister!$K$16)*SQRT((1-BB2000)/2)))</f>
        <v>0</v>
      </c>
      <c r="BD2000" s="30">
        <f t="shared" ca="1" si="1231"/>
        <v>21846826.907073352</v>
      </c>
    </row>
    <row r="2001" spans="20:56" x14ac:dyDescent="0.35">
      <c r="T2001" s="30">
        <f t="shared" ca="1" si="1219"/>
        <v>0.28467668376647459</v>
      </c>
      <c r="U2001" s="30">
        <f t="shared" ca="1" si="1219"/>
        <v>9.9177499122026114E-2</v>
      </c>
      <c r="V2001" s="30">
        <f ca="1">IF(Riskregister!$E$5="",0,COUNTIF(BF$4:BF$53,"&lt;"&amp;T2001)*IF(U2001&lt;0.5,Riskregister!$K$5+(Riskregister!$L$5-Riskregister!$K$5)*SQRT(U2001/2),Riskregister!$L$5-(Riskregister!$L$5-Riskregister!$K$5)*SQRT((1-U2001)/2)))</f>
        <v>500416.78358964995</v>
      </c>
      <c r="W2001" s="30">
        <f t="shared" ca="1" si="1220"/>
        <v>0.52294822181163136</v>
      </c>
      <c r="X2001" s="30">
        <f t="shared" ca="1" si="1220"/>
        <v>0.29912615558742373</v>
      </c>
      <c r="Y2001" s="30">
        <f ca="1">IF(Riskregister!$E$6="",0,COUNTIF(BG$4:BG$53,"&lt;"&amp;W2001)*IF(X2001&lt;0.5,Riskregister!$K$6+(Riskregister!$L$6-Riskregister!$K$6)*SQRT(X2001/2),Riskregister!$L$6-(Riskregister!$L$6-Riskregister!$K$6)*SQRT((1-X2001)/2)))</f>
        <v>1792241.8928499836</v>
      </c>
      <c r="Z2001" s="30">
        <f t="shared" ca="1" si="1221"/>
        <v>0.77921549476133667</v>
      </c>
      <c r="AA2001" s="30">
        <f t="shared" ca="1" si="1221"/>
        <v>1.0876819772842605E-3</v>
      </c>
      <c r="AB2001" s="30">
        <f ca="1">IF(Riskregister!$E$7="",0,COUNTIF(BH$4:BH$53,"&lt;"&amp;Z2001)*IF(AA2001&lt;0.5,Riskregister!$K$7+(Riskregister!$L$7-Riskregister!$K$7)*SQRT(AA2001/2),Riskregister!$L$7-(Riskregister!$L$7-Riskregister!$K$7)*SQRT((1-AA2001)/2)))</f>
        <v>465297.11594668101</v>
      </c>
      <c r="AC2001" s="30">
        <f t="shared" ca="1" si="1222"/>
        <v>0.38758532811436408</v>
      </c>
      <c r="AD2001" s="30">
        <f t="shared" ca="1" si="1222"/>
        <v>0.67208386676134657</v>
      </c>
      <c r="AE2001" s="30">
        <f ca="1">IF(Riskregister!$E$8="",0,COUNTIF(BI$4:BI$53,"&lt;"&amp;AC2001)*IF(AD2001&lt;0.5,Riskregister!$K$8+(Riskregister!$L$8-Riskregister!$K$8)*SQRT(AD2001/2),Riskregister!$L$8-(Riskregister!$L$8-Riskregister!$K$8)*SQRT((1-AD2001)/2)))</f>
        <v>6193776.8370097224</v>
      </c>
      <c r="AF2001" s="30">
        <f t="shared" ca="1" si="1223"/>
        <v>0.23378835777501128</v>
      </c>
      <c r="AG2001" s="30">
        <f t="shared" ca="1" si="1223"/>
        <v>0.52627076047878518</v>
      </c>
      <c r="AH2001" s="30">
        <f>IF(Riskregister!$E$9="",0,COUNTIF(BJ$4:BJ$53,"&lt;"&amp;AF2001)*IF(AG2001&lt;0.5,Riskregister!$K$9+(Riskregister!$L$9-Riskregister!$K$9)*SQRT(AG2001/2),Riskregister!$L$9-(Riskregister!$L$9-Riskregister!$K$9)*SQRT((1-AG2001)/2)))</f>
        <v>0</v>
      </c>
      <c r="AI2001" s="30">
        <f t="shared" ca="1" si="1224"/>
        <v>0.64501447131162359</v>
      </c>
      <c r="AJ2001" s="30">
        <f t="shared" ca="1" si="1224"/>
        <v>0.83499856194724131</v>
      </c>
      <c r="AK2001" s="30">
        <f>IF(Riskregister!$E$10="",0,COUNTIF(BK$4:BK$53,"&lt;"&amp;AI2001)*IF(AJ2001&lt;0.5,Riskregister!$K$10+(Riskregister!$L$10-Riskregister!$K$10)*SQRT(AJ2001/2),Riskregister!$L$10-(Riskregister!$L$10-Riskregister!$K$10)*SQRT((1-AJ2001)/2)))</f>
        <v>0</v>
      </c>
      <c r="AL2001" s="30">
        <f t="shared" ca="1" si="1225"/>
        <v>0.54987100304679382</v>
      </c>
      <c r="AM2001" s="30">
        <f t="shared" ca="1" si="1225"/>
        <v>0.629735695258688</v>
      </c>
      <c r="AN2001" s="30">
        <f>IF(Riskregister!$E$11="",0,COUNTIF(BL$4:BL$53,"&lt;"&amp;AL2001)*IF(AM2001&lt;0.5,Riskregister!$K$11+(Riskregister!$L$11-Riskregister!$K$11)*SQRT(AM2001/2),Riskregister!$L$11-(Riskregister!$L$11-Riskregister!$K$11)*SQRT((1-AM2001)/2)))</f>
        <v>0</v>
      </c>
      <c r="AO2001" s="30">
        <f t="shared" ca="1" si="1226"/>
        <v>0.73428500501179783</v>
      </c>
      <c r="AP2001" s="30">
        <f t="shared" ca="1" si="1226"/>
        <v>0.80076962762154902</v>
      </c>
      <c r="AQ2001" s="30">
        <f>IF(Riskregister!$E$12="",0,COUNTIF(BM$4:BM$53,"&lt;"&amp;AO2001)*IF(AP2001&lt;0.5,Riskregister!$K$12+(Riskregister!$L$12-Riskregister!$K$12)*SQRT(AP2001/2),Riskregister!$L$12-(Riskregister!$L$12-Riskregister!$K$12)*SQRT((1-AP2001)/2)))</f>
        <v>0</v>
      </c>
      <c r="AR2001" s="30">
        <f t="shared" ca="1" si="1227"/>
        <v>0.25509500626660253</v>
      </c>
      <c r="AS2001" s="30">
        <f t="shared" ca="1" si="1227"/>
        <v>0.22248359561564657</v>
      </c>
      <c r="AT2001" s="30">
        <f>IF(Riskregister!$E$13="",0,COUNTIF(BN$4:BN$53,"&lt;"&amp;AR2001)*IF(AS2001&lt;0.5,Riskregister!$K$13+(Riskregister!$L$13-Riskregister!$K$13)*SQRT(AS2001/2),Riskregister!$L$13-(Riskregister!$L$13-Riskregister!$K$13)*SQRT((1-AS2001)/2)))</f>
        <v>0</v>
      </c>
      <c r="AU2001" s="30">
        <f t="shared" ca="1" si="1228"/>
        <v>0.60981409430779554</v>
      </c>
      <c r="AV2001" s="30">
        <f t="shared" ca="1" si="1228"/>
        <v>0.57760526832038828</v>
      </c>
      <c r="AW2001" s="30">
        <f>IF(Riskregister!$E$14="",0,COUNTIF(BO$4:BO$53,"&lt;"&amp;AU2001)*IF(AV2001&lt;0.5,Riskregister!$K$14+(Riskregister!$L$14-Riskregister!$K$14)*SQRT(AV2001/2),Riskregister!$L$14-(Riskregister!$L$14-Riskregister!$K$14)*SQRT((1-AV2001)/2)))</f>
        <v>0</v>
      </c>
      <c r="AX2001" s="30">
        <f t="shared" ca="1" si="1229"/>
        <v>0.77530393960997068</v>
      </c>
      <c r="AY2001" s="30">
        <f t="shared" ca="1" si="1229"/>
        <v>0.80896646321718968</v>
      </c>
      <c r="AZ2001" s="30">
        <f>IF(Riskregister!$E$15="",0,COUNTIF(BP$4:BP$53,"&lt;"&amp;AX2001)*IF(AY2001&lt;0.5,Riskregister!$K$15+(Riskregister!$L$15-Riskregister!$K$15)*SQRT(AY2001/2),Riskregister!$L$15-(Riskregister!$L$15-Riskregister!$K$15)*SQRT((1-AY2001)/2)))</f>
        <v>0</v>
      </c>
      <c r="BA2001" s="30">
        <f t="shared" ca="1" si="1230"/>
        <v>0.69296376349512323</v>
      </c>
      <c r="BB2001" s="30">
        <f t="shared" ca="1" si="1230"/>
        <v>0.295680786177136</v>
      </c>
      <c r="BC2001" s="30">
        <f>IF(Riskregister!$E$16="",0,COUNTIF(BQ$4:BQ$53,"&lt;"&amp;BA2001)*IF(BB2001&lt;0.5,Riskregister!$K$16+(Riskregister!$L$16-Riskregister!$K$16)*SQRT(BB2001/2),Riskregister!$L$16-(Riskregister!$L$16-Riskregister!$K$16)*SQRT((1-BB2001)/2)))</f>
        <v>0</v>
      </c>
      <c r="BD2001" s="30">
        <f t="shared" ca="1" si="1231"/>
        <v>8951732.6293960363</v>
      </c>
    </row>
    <row r="2002" spans="20:56" x14ac:dyDescent="0.35">
      <c r="T2002" s="30">
        <f t="shared" ca="1" si="1219"/>
        <v>0.82962828183412807</v>
      </c>
      <c r="U2002" s="30">
        <f t="shared" ca="1" si="1219"/>
        <v>0.72207448849249967</v>
      </c>
      <c r="V2002" s="30">
        <f ca="1">IF(Riskregister!$E$5="",0,COUNTIF(BF$4:BF$53,"&lt;"&amp;T2002)*IF(U2002&lt;0.5,Riskregister!$K$5+(Riskregister!$L$5-Riskregister!$K$5)*SQRT(U2002/2),Riskregister!$L$5-(Riskregister!$L$5-Riskregister!$K$5)*SQRT((1-U2002)/2)))</f>
        <v>2161251.5567803658</v>
      </c>
      <c r="W2002" s="30">
        <f t="shared" ca="1" si="1220"/>
        <v>0.29270832744327391</v>
      </c>
      <c r="X2002" s="30">
        <f t="shared" ca="1" si="1220"/>
        <v>0.40767782814234921</v>
      </c>
      <c r="Y2002" s="30">
        <f ca="1">IF(Riskregister!$E$6="",0,COUNTIF(BG$4:BG$53,"&lt;"&amp;W2002)*IF(X2002&lt;0.5,Riskregister!$K$6+(Riskregister!$L$6-Riskregister!$K$6)*SQRT(X2002/2),Riskregister!$L$6-(Riskregister!$L$6-Riskregister!$K$6)*SQRT((1-X2002)/2)))</f>
        <v>1012673.4163183914</v>
      </c>
      <c r="Z2002" s="30">
        <f t="shared" ca="1" si="1221"/>
        <v>0.96143014428772833</v>
      </c>
      <c r="AA2002" s="30">
        <f t="shared" ca="1" si="1221"/>
        <v>0.23470984122248773</v>
      </c>
      <c r="AB2002" s="30">
        <f ca="1">IF(Riskregister!$E$7="",0,COUNTIF(BH$4:BH$53,"&lt;"&amp;Z2002)*IF(AA2002&lt;0.5,Riskregister!$K$7+(Riskregister!$L$7-Riskregister!$K$7)*SQRT(AA2002/2),Riskregister!$L$7-(Riskregister!$L$7-Riskregister!$K$7)*SQRT((1-AA2002)/2)))</f>
        <v>1868898.5217825372</v>
      </c>
      <c r="AC2002" s="30">
        <f t="shared" ca="1" si="1222"/>
        <v>0.61565643533968251</v>
      </c>
      <c r="AD2002" s="30">
        <f t="shared" ca="1" si="1222"/>
        <v>0.20100896779067146</v>
      </c>
      <c r="AE2002" s="30">
        <f ca="1">IF(Riskregister!$E$8="",0,COUNTIF(BI$4:BI$53,"&lt;"&amp;AC2002)*IF(AD2002&lt;0.5,Riskregister!$K$8+(Riskregister!$L$8-Riskregister!$K$8)*SQRT(AD2002/2),Riskregister!$L$8-(Riskregister!$L$8-Riskregister!$K$8)*SQRT((1-AD2002)/2)))</f>
        <v>5370044.344660541</v>
      </c>
      <c r="AF2002" s="30">
        <f t="shared" ca="1" si="1223"/>
        <v>0.37167681253285756</v>
      </c>
      <c r="AG2002" s="30">
        <f t="shared" ca="1" si="1223"/>
        <v>0.2546845150729905</v>
      </c>
      <c r="AH2002" s="30">
        <f>IF(Riskregister!$E$9="",0,COUNTIF(BJ$4:BJ$53,"&lt;"&amp;AF2002)*IF(AG2002&lt;0.5,Riskregister!$K$9+(Riskregister!$L$9-Riskregister!$K$9)*SQRT(AG2002/2),Riskregister!$L$9-(Riskregister!$L$9-Riskregister!$K$9)*SQRT((1-AG2002)/2)))</f>
        <v>0</v>
      </c>
      <c r="AI2002" s="30">
        <f t="shared" ca="1" si="1224"/>
        <v>0.54945404169056167</v>
      </c>
      <c r="AJ2002" s="30">
        <f t="shared" ca="1" si="1224"/>
        <v>0.86055596825649283</v>
      </c>
      <c r="AK2002" s="30">
        <f>IF(Riskregister!$E$10="",0,COUNTIF(BK$4:BK$53,"&lt;"&amp;AI2002)*IF(AJ2002&lt;0.5,Riskregister!$K$10+(Riskregister!$L$10-Riskregister!$K$10)*SQRT(AJ2002/2),Riskregister!$L$10-(Riskregister!$L$10-Riskregister!$K$10)*SQRT((1-AJ2002)/2)))</f>
        <v>0</v>
      </c>
      <c r="AL2002" s="30">
        <f t="shared" ca="1" si="1225"/>
        <v>0.30562208881959929</v>
      </c>
      <c r="AM2002" s="30">
        <f t="shared" ca="1" si="1225"/>
        <v>0.8848694204786286</v>
      </c>
      <c r="AN2002" s="30">
        <f>IF(Riskregister!$E$11="",0,COUNTIF(BL$4:BL$53,"&lt;"&amp;AL2002)*IF(AM2002&lt;0.5,Riskregister!$K$11+(Riskregister!$L$11-Riskregister!$K$11)*SQRT(AM2002/2),Riskregister!$L$11-(Riskregister!$L$11-Riskregister!$K$11)*SQRT((1-AM2002)/2)))</f>
        <v>0</v>
      </c>
      <c r="AO2002" s="30">
        <f t="shared" ca="1" si="1226"/>
        <v>0.98671435941677421</v>
      </c>
      <c r="AP2002" s="30">
        <f t="shared" ca="1" si="1226"/>
        <v>0.84096465499923012</v>
      </c>
      <c r="AQ2002" s="30">
        <f>IF(Riskregister!$E$12="",0,COUNTIF(BM$4:BM$53,"&lt;"&amp;AO2002)*IF(AP2002&lt;0.5,Riskregister!$K$12+(Riskregister!$L$12-Riskregister!$K$12)*SQRT(AP2002/2),Riskregister!$L$12-(Riskregister!$L$12-Riskregister!$K$12)*SQRT((1-AP2002)/2)))</f>
        <v>0</v>
      </c>
      <c r="AR2002" s="30">
        <f t="shared" ca="1" si="1227"/>
        <v>0.79356248279581687</v>
      </c>
      <c r="AS2002" s="30">
        <f t="shared" ca="1" si="1227"/>
        <v>0.89038709889761891</v>
      </c>
      <c r="AT2002" s="30">
        <f>IF(Riskregister!$E$13="",0,COUNTIF(BN$4:BN$53,"&lt;"&amp;AR2002)*IF(AS2002&lt;0.5,Riskregister!$K$13+(Riskregister!$L$13-Riskregister!$K$13)*SQRT(AS2002/2),Riskregister!$L$13-(Riskregister!$L$13-Riskregister!$K$13)*SQRT((1-AS2002)/2)))</f>
        <v>0</v>
      </c>
      <c r="AU2002" s="30">
        <f t="shared" ca="1" si="1228"/>
        <v>0.32004168570929437</v>
      </c>
      <c r="AV2002" s="30">
        <f t="shared" ca="1" si="1228"/>
        <v>0.22018046630916144</v>
      </c>
      <c r="AW2002" s="30">
        <f>IF(Riskregister!$E$14="",0,COUNTIF(BO$4:BO$53,"&lt;"&amp;AU2002)*IF(AV2002&lt;0.5,Riskregister!$K$14+(Riskregister!$L$14-Riskregister!$K$14)*SQRT(AV2002/2),Riskregister!$L$14-(Riskregister!$L$14-Riskregister!$K$14)*SQRT((1-AV2002)/2)))</f>
        <v>0</v>
      </c>
      <c r="AX2002" s="30">
        <f t="shared" ca="1" si="1229"/>
        <v>0.40759764281162136</v>
      </c>
      <c r="AY2002" s="30">
        <f t="shared" ca="1" si="1229"/>
        <v>0.60638120197132395</v>
      </c>
      <c r="AZ2002" s="30">
        <f>IF(Riskregister!$E$15="",0,COUNTIF(BP$4:BP$53,"&lt;"&amp;AX2002)*IF(AY2002&lt;0.5,Riskregister!$K$15+(Riskregister!$L$15-Riskregister!$K$15)*SQRT(AY2002/2),Riskregister!$L$15-(Riskregister!$L$15-Riskregister!$K$15)*SQRT((1-AY2002)/2)))</f>
        <v>0</v>
      </c>
      <c r="BA2002" s="30">
        <f t="shared" ca="1" si="1230"/>
        <v>0.52312383193901113</v>
      </c>
      <c r="BB2002" s="30">
        <f t="shared" ca="1" si="1230"/>
        <v>0.66589848541353414</v>
      </c>
      <c r="BC2002" s="30">
        <f>IF(Riskregister!$E$16="",0,COUNTIF(BQ$4:BQ$53,"&lt;"&amp;BA2002)*IF(BB2002&lt;0.5,Riskregister!$K$16+(Riskregister!$L$16-Riskregister!$K$16)*SQRT(BB2002/2),Riskregister!$L$16-(Riskregister!$L$16-Riskregister!$K$16)*SQRT((1-BB2002)/2)))</f>
        <v>0</v>
      </c>
      <c r="BD2002" s="30">
        <f t="shared" ca="1" si="1231"/>
        <v>10412867.839541836</v>
      </c>
    </row>
    <row r="2003" spans="20:56" x14ac:dyDescent="0.35">
      <c r="T2003" s="30">
        <f t="shared" ca="1" si="1219"/>
        <v>8.5749852853028385E-2</v>
      </c>
      <c r="U2003" s="30">
        <f t="shared" ca="1" si="1219"/>
        <v>0.53817671106610443</v>
      </c>
      <c r="V2003" s="30">
        <f ca="1">IF(Riskregister!$E$5="",0,COUNTIF(BF$4:BF$53,"&lt;"&amp;T2003)*IF(U2003&lt;0.5,Riskregister!$K$5+(Riskregister!$L$5-Riskregister!$K$5)*SQRT(U2003/2),Riskregister!$L$5-(Riskregister!$L$5-Riskregister!$K$5)*SQRT((1-U2003)/2)))</f>
        <v>383760.2996567075</v>
      </c>
      <c r="W2003" s="30">
        <f t="shared" ca="1" si="1220"/>
        <v>0.61400410070537592</v>
      </c>
      <c r="X2003" s="30">
        <f t="shared" ca="1" si="1220"/>
        <v>0.69803295222065298</v>
      </c>
      <c r="Y2003" s="30">
        <f ca="1">IF(Riskregister!$E$6="",0,COUNTIF(BG$4:BG$53,"&lt;"&amp;W2003)*IF(X2003&lt;0.5,Riskregister!$K$6+(Riskregister!$L$6-Riskregister!$K$6)*SQRT(X2003/2),Riskregister!$L$6-(Riskregister!$L$6-Riskregister!$K$6)*SQRT((1-X2003)/2)))</f>
        <v>2601162.4577492322</v>
      </c>
      <c r="Z2003" s="30">
        <f t="shared" ca="1" si="1221"/>
        <v>0.12034517068574924</v>
      </c>
      <c r="AA2003" s="30">
        <f t="shared" ca="1" si="1221"/>
        <v>0.94748431279816259</v>
      </c>
      <c r="AB2003" s="30">
        <f ca="1">IF(Riskregister!$E$7="",0,COUNTIF(BH$4:BH$53,"&lt;"&amp;Z2003)*IF(AA2003&lt;0.5,Riskregister!$K$7+(Riskregister!$L$7-Riskregister!$K$7)*SQRT(AA2003/2),Riskregister!$L$7-(Riskregister!$L$7-Riskregister!$K$7)*SQRT((1-AA2003)/2)))</f>
        <v>1029855.1423932746</v>
      </c>
      <c r="AC2003" s="30">
        <f t="shared" ca="1" si="1222"/>
        <v>0.50648322775884913</v>
      </c>
      <c r="AD2003" s="30">
        <f t="shared" ca="1" si="1222"/>
        <v>0.73792599499951439</v>
      </c>
      <c r="AE2003" s="30">
        <f ca="1">IF(Riskregister!$E$8="",0,COUNTIF(BI$4:BI$53,"&lt;"&amp;AC2003)*IF(AD2003&lt;0.5,Riskregister!$K$8+(Riskregister!$L$8-Riskregister!$K$8)*SQRT(AD2003/2),Riskregister!$L$8-(Riskregister!$L$8-Riskregister!$K$8)*SQRT((1-AD2003)/2)))</f>
        <v>9895936.2790935617</v>
      </c>
      <c r="AF2003" s="30">
        <f t="shared" ca="1" si="1223"/>
        <v>0.73179631360200625</v>
      </c>
      <c r="AG2003" s="30">
        <f t="shared" ca="1" si="1223"/>
        <v>0.38717451649616041</v>
      </c>
      <c r="AH2003" s="30">
        <f>IF(Riskregister!$E$9="",0,COUNTIF(BJ$4:BJ$53,"&lt;"&amp;AF2003)*IF(AG2003&lt;0.5,Riskregister!$K$9+(Riskregister!$L$9-Riskregister!$K$9)*SQRT(AG2003/2),Riskregister!$L$9-(Riskregister!$L$9-Riskregister!$K$9)*SQRT((1-AG2003)/2)))</f>
        <v>0</v>
      </c>
      <c r="AI2003" s="30">
        <f t="shared" ca="1" si="1224"/>
        <v>0.9662372792593813</v>
      </c>
      <c r="AJ2003" s="30">
        <f t="shared" ca="1" si="1224"/>
        <v>0.35414787995775054</v>
      </c>
      <c r="AK2003" s="30">
        <f>IF(Riskregister!$E$10="",0,COUNTIF(BK$4:BK$53,"&lt;"&amp;AI2003)*IF(AJ2003&lt;0.5,Riskregister!$K$10+(Riskregister!$L$10-Riskregister!$K$10)*SQRT(AJ2003/2),Riskregister!$L$10-(Riskregister!$L$10-Riskregister!$K$10)*SQRT((1-AJ2003)/2)))</f>
        <v>0</v>
      </c>
      <c r="AL2003" s="30">
        <f t="shared" ca="1" si="1225"/>
        <v>0.3515475434809352</v>
      </c>
      <c r="AM2003" s="30">
        <f t="shared" ca="1" si="1225"/>
        <v>0.87078717590978472</v>
      </c>
      <c r="AN2003" s="30">
        <f>IF(Riskregister!$E$11="",0,COUNTIF(BL$4:BL$53,"&lt;"&amp;AL2003)*IF(AM2003&lt;0.5,Riskregister!$K$11+(Riskregister!$L$11-Riskregister!$K$11)*SQRT(AM2003/2),Riskregister!$L$11-(Riskregister!$L$11-Riskregister!$K$11)*SQRT((1-AM2003)/2)))</f>
        <v>0</v>
      </c>
      <c r="AO2003" s="30">
        <f t="shared" ca="1" si="1226"/>
        <v>0.92884746976684796</v>
      </c>
      <c r="AP2003" s="30">
        <f t="shared" ca="1" si="1226"/>
        <v>0.44573401873015261</v>
      </c>
      <c r="AQ2003" s="30">
        <f>IF(Riskregister!$E$12="",0,COUNTIF(BM$4:BM$53,"&lt;"&amp;AO2003)*IF(AP2003&lt;0.5,Riskregister!$K$12+(Riskregister!$L$12-Riskregister!$K$12)*SQRT(AP2003/2),Riskregister!$L$12-(Riskregister!$L$12-Riskregister!$K$12)*SQRT((1-AP2003)/2)))</f>
        <v>0</v>
      </c>
      <c r="AR2003" s="30">
        <f t="shared" ca="1" si="1227"/>
        <v>0.39334491853948372</v>
      </c>
      <c r="AS2003" s="30">
        <f t="shared" ca="1" si="1227"/>
        <v>0.94960539843855907</v>
      </c>
      <c r="AT2003" s="30">
        <f>IF(Riskregister!$E$13="",0,COUNTIF(BN$4:BN$53,"&lt;"&amp;AR2003)*IF(AS2003&lt;0.5,Riskregister!$K$13+(Riskregister!$L$13-Riskregister!$K$13)*SQRT(AS2003/2),Riskregister!$L$13-(Riskregister!$L$13-Riskregister!$K$13)*SQRT((1-AS2003)/2)))</f>
        <v>0</v>
      </c>
      <c r="AU2003" s="30">
        <f t="shared" ca="1" si="1228"/>
        <v>0.66540530212685867</v>
      </c>
      <c r="AV2003" s="30">
        <f t="shared" ca="1" si="1228"/>
        <v>0.57472801173836108</v>
      </c>
      <c r="AW2003" s="30">
        <f>IF(Riskregister!$E$14="",0,COUNTIF(BO$4:BO$53,"&lt;"&amp;AU2003)*IF(AV2003&lt;0.5,Riskregister!$K$14+(Riskregister!$L$14-Riskregister!$K$14)*SQRT(AV2003/2),Riskregister!$L$14-(Riskregister!$L$14-Riskregister!$K$14)*SQRT((1-AV2003)/2)))</f>
        <v>0</v>
      </c>
      <c r="AX2003" s="30">
        <f t="shared" ca="1" si="1229"/>
        <v>0.44630679134615847</v>
      </c>
      <c r="AY2003" s="30">
        <f t="shared" ca="1" si="1229"/>
        <v>0.68176019652404418</v>
      </c>
      <c r="AZ2003" s="30">
        <f>IF(Riskregister!$E$15="",0,COUNTIF(BP$4:BP$53,"&lt;"&amp;AX2003)*IF(AY2003&lt;0.5,Riskregister!$K$15+(Riskregister!$L$15-Riskregister!$K$15)*SQRT(AY2003/2),Riskregister!$L$15-(Riskregister!$L$15-Riskregister!$K$15)*SQRT((1-AY2003)/2)))</f>
        <v>0</v>
      </c>
      <c r="BA2003" s="30">
        <f t="shared" ca="1" si="1230"/>
        <v>0.28842561941738964</v>
      </c>
      <c r="BB2003" s="30">
        <f t="shared" ca="1" si="1230"/>
        <v>0.52987664799890732</v>
      </c>
      <c r="BC2003" s="30">
        <f>IF(Riskregister!$E$16="",0,COUNTIF(BQ$4:BQ$53,"&lt;"&amp;BA2003)*IF(BB2003&lt;0.5,Riskregister!$K$16+(Riskregister!$L$16-Riskregister!$K$16)*SQRT(BB2003/2),Riskregister!$L$16-(Riskregister!$L$16-Riskregister!$K$16)*SQRT((1-BB2003)/2)))</f>
        <v>0</v>
      </c>
      <c r="BD2003" s="30">
        <f t="shared" ca="1" si="1231"/>
        <v>13910714.178892776</v>
      </c>
    </row>
  </sheetData>
  <mergeCells count="1">
    <mergeCell ref="B5:C5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0"/>
  <sheetViews>
    <sheetView showGridLines="0" zoomScaleNormal="100" workbookViewId="0">
      <selection activeCell="B27" sqref="B27"/>
    </sheetView>
  </sheetViews>
  <sheetFormatPr defaultColWidth="8.6328125" defaultRowHeight="14.5" x14ac:dyDescent="0.35"/>
  <cols>
    <col min="1" max="1" width="32" customWidth="1"/>
    <col min="2" max="2" width="18" customWidth="1"/>
    <col min="3" max="3" width="30" customWidth="1"/>
  </cols>
  <sheetData>
    <row r="1" spans="1:3" ht="17.25" customHeight="1" x14ac:dyDescent="0.4">
      <c r="A1" s="7" t="s">
        <v>162</v>
      </c>
    </row>
    <row r="2" spans="1:3" ht="15" customHeight="1" x14ac:dyDescent="0.35">
      <c r="A2" s="9" t="s">
        <v>163</v>
      </c>
    </row>
    <row r="4" spans="1:3" ht="31.5" customHeight="1" x14ac:dyDescent="0.35">
      <c r="A4" s="34" t="s">
        <v>164</v>
      </c>
      <c r="B4" s="34" t="s">
        <v>165</v>
      </c>
      <c r="C4" s="34" t="s">
        <v>166</v>
      </c>
    </row>
    <row r="5" spans="1:3" ht="15" customHeight="1" x14ac:dyDescent="0.35">
      <c r="A5" s="47">
        <v>0.01</v>
      </c>
      <c r="B5" s="48">
        <f t="shared" ref="B5:B16" si="0">EXP(-A5)</f>
        <v>0.99004983374916811</v>
      </c>
      <c r="C5" s="48">
        <f t="shared" ref="C5:C16" si="1">1-B5</f>
        <v>9.9501662508318933E-3</v>
      </c>
    </row>
    <row r="6" spans="1:3" ht="15" customHeight="1" x14ac:dyDescent="0.35">
      <c r="A6" s="49">
        <v>0.05</v>
      </c>
      <c r="B6" s="50">
        <f t="shared" si="0"/>
        <v>0.95122942450071402</v>
      </c>
      <c r="C6" s="50">
        <f t="shared" si="1"/>
        <v>4.8770575499285984E-2</v>
      </c>
    </row>
    <row r="7" spans="1:3" ht="15" customHeight="1" x14ac:dyDescent="0.35">
      <c r="A7" s="47">
        <v>0.1</v>
      </c>
      <c r="B7" s="48">
        <f t="shared" si="0"/>
        <v>0.90483741803595952</v>
      </c>
      <c r="C7" s="48">
        <f t="shared" si="1"/>
        <v>9.5162581964040482E-2</v>
      </c>
    </row>
    <row r="8" spans="1:3" ht="15" customHeight="1" x14ac:dyDescent="0.35">
      <c r="A8" s="49">
        <v>0.25</v>
      </c>
      <c r="B8" s="50">
        <f t="shared" si="0"/>
        <v>0.77880078307140488</v>
      </c>
      <c r="C8" s="50">
        <f t="shared" si="1"/>
        <v>0.22119921692859512</v>
      </c>
    </row>
    <row r="9" spans="1:3" ht="15" customHeight="1" x14ac:dyDescent="0.35">
      <c r="A9" s="47">
        <v>0.5</v>
      </c>
      <c r="B9" s="48">
        <f t="shared" si="0"/>
        <v>0.60653065971263342</v>
      </c>
      <c r="C9" s="48">
        <f t="shared" si="1"/>
        <v>0.39346934028736658</v>
      </c>
    </row>
    <row r="10" spans="1:3" ht="15" customHeight="1" x14ac:dyDescent="0.35">
      <c r="A10" s="49">
        <v>0.7</v>
      </c>
      <c r="B10" s="50">
        <f t="shared" si="0"/>
        <v>0.49658530379140953</v>
      </c>
      <c r="C10" s="50">
        <f t="shared" si="1"/>
        <v>0.50341469620859047</v>
      </c>
    </row>
    <row r="11" spans="1:3" ht="15" customHeight="1" x14ac:dyDescent="0.35">
      <c r="A11" s="47">
        <v>1</v>
      </c>
      <c r="B11" s="48">
        <f t="shared" si="0"/>
        <v>0.36787944117144233</v>
      </c>
      <c r="C11" s="48">
        <f t="shared" si="1"/>
        <v>0.63212055882855767</v>
      </c>
    </row>
    <row r="12" spans="1:3" ht="15" customHeight="1" x14ac:dyDescent="0.35">
      <c r="A12" s="49">
        <v>1.5</v>
      </c>
      <c r="B12" s="50">
        <f t="shared" si="0"/>
        <v>0.22313016014842982</v>
      </c>
      <c r="C12" s="50">
        <f t="shared" si="1"/>
        <v>0.77686983985157021</v>
      </c>
    </row>
    <row r="13" spans="1:3" ht="15" customHeight="1" x14ac:dyDescent="0.35">
      <c r="A13" s="47">
        <v>2</v>
      </c>
      <c r="B13" s="48">
        <f t="shared" si="0"/>
        <v>0.1353352832366127</v>
      </c>
      <c r="C13" s="48">
        <f t="shared" si="1"/>
        <v>0.8646647167633873</v>
      </c>
    </row>
    <row r="14" spans="1:3" ht="15" customHeight="1" x14ac:dyDescent="0.35">
      <c r="A14" s="49">
        <v>3</v>
      </c>
      <c r="B14" s="50">
        <f t="shared" si="0"/>
        <v>4.9787068367863944E-2</v>
      </c>
      <c r="C14" s="50">
        <f t="shared" si="1"/>
        <v>0.95021293163213605</v>
      </c>
    </row>
    <row r="15" spans="1:3" ht="15" customHeight="1" x14ac:dyDescent="0.35">
      <c r="A15" s="47">
        <v>4</v>
      </c>
      <c r="B15" s="48">
        <f t="shared" si="0"/>
        <v>1.8315638888734179E-2</v>
      </c>
      <c r="C15" s="48">
        <f t="shared" si="1"/>
        <v>0.98168436111126578</v>
      </c>
    </row>
    <row r="16" spans="1:3" ht="15" customHeight="1" x14ac:dyDescent="0.35">
      <c r="A16" s="49">
        <v>5</v>
      </c>
      <c r="B16" s="50">
        <f t="shared" si="0"/>
        <v>6.737946999085467E-3</v>
      </c>
      <c r="C16" s="50">
        <f t="shared" si="1"/>
        <v>0.99326205300091452</v>
      </c>
    </row>
    <row r="19" spans="1:2" ht="15" customHeight="1" x14ac:dyDescent="0.35">
      <c r="A19" s="4" t="s">
        <v>167</v>
      </c>
    </row>
    <row r="20" spans="1:2" ht="15" customHeight="1" x14ac:dyDescent="0.35">
      <c r="A20" s="26" t="s">
        <v>168</v>
      </c>
      <c r="B20" s="51">
        <v>2</v>
      </c>
    </row>
    <row r="21" spans="1:2" ht="15" customHeight="1" x14ac:dyDescent="0.35">
      <c r="A21" s="26" t="s">
        <v>169</v>
      </c>
      <c r="B21" s="52">
        <f>EXP(-B20)</f>
        <v>0.1353352832366127</v>
      </c>
    </row>
    <row r="22" spans="1:2" ht="15" customHeight="1" x14ac:dyDescent="0.35">
      <c r="A22" s="26" t="s">
        <v>170</v>
      </c>
      <c r="B22" s="53">
        <f>1-B21</f>
        <v>0.8646647167633873</v>
      </c>
    </row>
    <row r="23" spans="1:2" ht="15" customHeight="1" x14ac:dyDescent="0.35">
      <c r="A23" s="26" t="s">
        <v>171</v>
      </c>
      <c r="B23" s="54">
        <v>0.5</v>
      </c>
    </row>
    <row r="24" spans="1:2" ht="15" customHeight="1" x14ac:dyDescent="0.35">
      <c r="A24" s="26" t="s">
        <v>172</v>
      </c>
      <c r="B24" s="53">
        <f>1-EXP(-B20*B23)</f>
        <v>0.63212055882855767</v>
      </c>
    </row>
    <row r="25" spans="1:2" ht="15" customHeight="1" x14ac:dyDescent="0.35">
      <c r="A25" s="26" t="s">
        <v>173</v>
      </c>
      <c r="B25" s="55">
        <v>100000</v>
      </c>
    </row>
    <row r="26" spans="1:2" ht="15" customHeight="1" x14ac:dyDescent="0.35">
      <c r="A26" s="26" t="s">
        <v>174</v>
      </c>
      <c r="B26" s="55">
        <v>1000000</v>
      </c>
    </row>
    <row r="27" spans="1:2" ht="15" customHeight="1" x14ac:dyDescent="0.35">
      <c r="A27" s="26" t="s">
        <v>175</v>
      </c>
      <c r="B27" s="56">
        <f>B20*B23*B25</f>
        <v>100000</v>
      </c>
    </row>
    <row r="28" spans="1:2" ht="15" customHeight="1" x14ac:dyDescent="0.35">
      <c r="A28" s="26" t="s">
        <v>176</v>
      </c>
      <c r="B28" s="56">
        <f>B20*B23*B26</f>
        <v>1000000</v>
      </c>
    </row>
    <row r="30" spans="1:2" ht="15" customHeight="1" x14ac:dyDescent="0.35">
      <c r="A30" s="9" t="s">
        <v>177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4</vt:i4>
      </vt:variant>
    </vt:vector>
  </HeadingPairs>
  <TitlesOfParts>
    <vt:vector size="4" baseType="lpstr">
      <vt:lpstr>Introduktion</vt:lpstr>
      <vt:lpstr>Riskregister</vt:lpstr>
      <vt:lpstr>Monte Carlo</vt:lpstr>
      <vt:lpstr>Sannolikhetstabell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Joakim Hasselblad</cp:lastModifiedBy>
  <cp:revision>6</cp:revision>
  <dcterms:created xsi:type="dcterms:W3CDTF">2026-05-19T20:03:49Z</dcterms:created>
  <dcterms:modified xsi:type="dcterms:W3CDTF">2026-08-18T11:27:03Z</dcterms:modified>
  <dc:language>en-US</dc:language>
</cp:coreProperties>
</file>